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NTI\Final Project NTI\Power BI\"/>
    </mc:Choice>
  </mc:AlternateContent>
  <xr:revisionPtr revIDLastSave="0" documentId="13_ncr:1_{75ADE8DA-721A-4089-9943-4F4EBB33705B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Home" sheetId="1" r:id="rId1"/>
    <sheet name="Risk Summary" sheetId="2" r:id="rId2"/>
    <sheet name="Health Overview Dashboard" sheetId="3" r:id="rId3"/>
    <sheet name="Business Questions" sheetId="4" r:id="rId4"/>
    <sheet name="Data Dictionary" sheetId="5" r:id="rId5"/>
    <sheet name="Analysis" sheetId="6" r:id="rId6"/>
    <sheet name="Raw Data" sheetId="7" r:id="rId7"/>
    <sheet name="Lists" sheetId="8" state="hidden" r:id="rId8"/>
    <sheet name="Dashboard Data" sheetId="9" state="hidden" r:id="rId9"/>
    <sheet name="Insights" sheetId="10" r:id="rId10"/>
    <sheet name="Correlation Data" sheetId="11" state="hidden" r:id="rId11"/>
    <sheet name="Data Quality" sheetId="12" r:id="rId12"/>
  </sheets>
  <definedNames>
    <definedName name="_xlnm.Print_Area" localSheetId="5">Analysis!$A$1:$M$45</definedName>
    <definedName name="_xlnm.Print_Area" localSheetId="3">'Business Questions'!$A$1:$E$10</definedName>
    <definedName name="_xlnm.Print_Area" localSheetId="2">'Health Overview Dashboard'!$A$1:$T$37</definedName>
    <definedName name="_xlnm.Print_Area" localSheetId="0">Home!$A$1:$T$41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2" l="1"/>
  <c r="C28" i="12" s="1"/>
  <c r="D28" i="12" s="1"/>
  <c r="B27" i="12"/>
  <c r="C27" i="12" s="1"/>
  <c r="D27" i="12" s="1"/>
  <c r="B26" i="12"/>
  <c r="C26" i="12" s="1"/>
  <c r="D26" i="12" s="1"/>
  <c r="B25" i="12"/>
  <c r="C25" i="12" s="1"/>
  <c r="D25" i="12" s="1"/>
  <c r="B24" i="12"/>
  <c r="C24" i="12" s="1"/>
  <c r="D24" i="12" s="1"/>
  <c r="B23" i="12"/>
  <c r="C23" i="12" s="1"/>
  <c r="D23" i="12" s="1"/>
  <c r="B22" i="12"/>
  <c r="C22" i="12" s="1"/>
  <c r="D22" i="12" s="1"/>
  <c r="B21" i="12"/>
  <c r="C21" i="12" s="1"/>
  <c r="D21" i="12" s="1"/>
  <c r="C20" i="12"/>
  <c r="D20" i="12" s="1"/>
  <c r="B20" i="12"/>
  <c r="B19" i="12"/>
  <c r="C19" i="12" s="1"/>
  <c r="D19" i="12" s="1"/>
  <c r="B18" i="12"/>
  <c r="C18" i="12" s="1"/>
  <c r="D18" i="12" s="1"/>
  <c r="B17" i="12"/>
  <c r="C17" i="12" s="1"/>
  <c r="D17" i="12" s="1"/>
  <c r="B16" i="12"/>
  <c r="C16" i="12" s="1"/>
  <c r="D16" i="12" s="1"/>
  <c r="B15" i="12"/>
  <c r="C15" i="12" s="1"/>
  <c r="D15" i="12" s="1"/>
  <c r="B14" i="12"/>
  <c r="C14" i="12" s="1"/>
  <c r="D14" i="12" s="1"/>
  <c r="B13" i="12"/>
  <c r="C13" i="12" s="1"/>
  <c r="D13" i="12" s="1"/>
  <c r="B7" i="12"/>
  <c r="B6" i="12"/>
  <c r="B1001" i="11"/>
  <c r="A1001" i="11"/>
  <c r="B1000" i="11"/>
  <c r="A1000" i="11"/>
  <c r="B999" i="11"/>
  <c r="A999" i="11"/>
  <c r="B998" i="11"/>
  <c r="A998" i="11"/>
  <c r="B997" i="11"/>
  <c r="A997" i="11"/>
  <c r="B996" i="11"/>
  <c r="A996" i="11"/>
  <c r="B995" i="11"/>
  <c r="A995" i="11"/>
  <c r="B994" i="11"/>
  <c r="A994" i="11"/>
  <c r="B993" i="11"/>
  <c r="A993" i="11"/>
  <c r="B992" i="11"/>
  <c r="A992" i="11"/>
  <c r="B991" i="11"/>
  <c r="A991" i="11"/>
  <c r="B990" i="11"/>
  <c r="A990" i="11"/>
  <c r="B989" i="11"/>
  <c r="A989" i="11"/>
  <c r="B988" i="11"/>
  <c r="A988" i="11"/>
  <c r="B987" i="11"/>
  <c r="A987" i="11"/>
  <c r="B986" i="11"/>
  <c r="A986" i="11"/>
  <c r="B985" i="11"/>
  <c r="A985" i="11"/>
  <c r="B984" i="11"/>
  <c r="A984" i="11"/>
  <c r="B983" i="11"/>
  <c r="A983" i="11"/>
  <c r="B982" i="11"/>
  <c r="A982" i="11"/>
  <c r="B981" i="11"/>
  <c r="A981" i="11"/>
  <c r="B980" i="11"/>
  <c r="A980" i="11"/>
  <c r="B979" i="11"/>
  <c r="A979" i="11"/>
  <c r="B978" i="11"/>
  <c r="A978" i="11"/>
  <c r="B977" i="11"/>
  <c r="A977" i="11"/>
  <c r="B976" i="11"/>
  <c r="A976" i="11"/>
  <c r="B975" i="11"/>
  <c r="A975" i="11"/>
  <c r="B974" i="11"/>
  <c r="A974" i="11"/>
  <c r="B973" i="11"/>
  <c r="A973" i="11"/>
  <c r="B972" i="11"/>
  <c r="A972" i="11"/>
  <c r="B971" i="11"/>
  <c r="A971" i="11"/>
  <c r="B970" i="11"/>
  <c r="A970" i="11"/>
  <c r="B969" i="11"/>
  <c r="A969" i="11"/>
  <c r="B968" i="11"/>
  <c r="A968" i="11"/>
  <c r="B967" i="11"/>
  <c r="A967" i="11"/>
  <c r="B966" i="11"/>
  <c r="A966" i="11"/>
  <c r="B965" i="11"/>
  <c r="A965" i="11"/>
  <c r="B964" i="11"/>
  <c r="A964" i="11"/>
  <c r="B963" i="11"/>
  <c r="A963" i="11"/>
  <c r="B962" i="11"/>
  <c r="A962" i="11"/>
  <c r="B961" i="11"/>
  <c r="A961" i="11"/>
  <c r="B960" i="11"/>
  <c r="A960" i="11"/>
  <c r="B959" i="11"/>
  <c r="A959" i="11"/>
  <c r="B958" i="11"/>
  <c r="A958" i="11"/>
  <c r="B957" i="11"/>
  <c r="A957" i="11"/>
  <c r="B956" i="11"/>
  <c r="A956" i="11"/>
  <c r="B955" i="11"/>
  <c r="A955" i="11"/>
  <c r="B954" i="11"/>
  <c r="A954" i="11"/>
  <c r="B953" i="11"/>
  <c r="A953" i="11"/>
  <c r="B952" i="11"/>
  <c r="A952" i="11"/>
  <c r="B951" i="11"/>
  <c r="A951" i="11"/>
  <c r="B950" i="11"/>
  <c r="A950" i="11"/>
  <c r="B949" i="11"/>
  <c r="A949" i="11"/>
  <c r="B948" i="11"/>
  <c r="A948" i="11"/>
  <c r="B947" i="11"/>
  <c r="A947" i="11"/>
  <c r="B946" i="11"/>
  <c r="A946" i="11"/>
  <c r="B945" i="11"/>
  <c r="A945" i="11"/>
  <c r="B944" i="11"/>
  <c r="A944" i="11"/>
  <c r="B943" i="11"/>
  <c r="A943" i="11"/>
  <c r="B942" i="11"/>
  <c r="A942" i="11"/>
  <c r="B941" i="11"/>
  <c r="A941" i="11"/>
  <c r="B940" i="11"/>
  <c r="A940" i="11"/>
  <c r="B939" i="11"/>
  <c r="A939" i="11"/>
  <c r="B938" i="11"/>
  <c r="A938" i="11"/>
  <c r="B937" i="11"/>
  <c r="A937" i="11"/>
  <c r="B936" i="11"/>
  <c r="A936" i="11"/>
  <c r="B935" i="11"/>
  <c r="A935" i="11"/>
  <c r="B934" i="11"/>
  <c r="A934" i="11"/>
  <c r="B933" i="11"/>
  <c r="A933" i="11"/>
  <c r="B932" i="11"/>
  <c r="A932" i="11"/>
  <c r="B931" i="11"/>
  <c r="A931" i="11"/>
  <c r="B930" i="11"/>
  <c r="A930" i="11"/>
  <c r="B929" i="11"/>
  <c r="A929" i="11"/>
  <c r="B928" i="11"/>
  <c r="A928" i="11"/>
  <c r="B927" i="11"/>
  <c r="A927" i="11"/>
  <c r="B926" i="11"/>
  <c r="A926" i="11"/>
  <c r="B925" i="11"/>
  <c r="A925" i="11"/>
  <c r="B924" i="11"/>
  <c r="A924" i="11"/>
  <c r="B923" i="11"/>
  <c r="A923" i="11"/>
  <c r="B922" i="11"/>
  <c r="A922" i="11"/>
  <c r="B921" i="11"/>
  <c r="A921" i="11"/>
  <c r="B920" i="11"/>
  <c r="A920" i="11"/>
  <c r="B919" i="11"/>
  <c r="A919" i="11"/>
  <c r="B918" i="11"/>
  <c r="A918" i="11"/>
  <c r="B917" i="11"/>
  <c r="A917" i="11"/>
  <c r="B916" i="11"/>
  <c r="A916" i="11"/>
  <c r="B915" i="11"/>
  <c r="A915" i="11"/>
  <c r="B914" i="11"/>
  <c r="A914" i="11"/>
  <c r="B913" i="11"/>
  <c r="A913" i="11"/>
  <c r="B912" i="11"/>
  <c r="A912" i="11"/>
  <c r="B911" i="11"/>
  <c r="A911" i="11"/>
  <c r="B910" i="11"/>
  <c r="A910" i="11"/>
  <c r="B909" i="11"/>
  <c r="A909" i="11"/>
  <c r="B908" i="11"/>
  <c r="A908" i="11"/>
  <c r="B907" i="11"/>
  <c r="A907" i="11"/>
  <c r="B906" i="11"/>
  <c r="A906" i="11"/>
  <c r="B905" i="11"/>
  <c r="A905" i="11"/>
  <c r="B904" i="11"/>
  <c r="A904" i="11"/>
  <c r="B903" i="11"/>
  <c r="A903" i="11"/>
  <c r="B902" i="11"/>
  <c r="A902" i="11"/>
  <c r="B901" i="11"/>
  <c r="A901" i="11"/>
  <c r="B900" i="11"/>
  <c r="A900" i="11"/>
  <c r="B899" i="11"/>
  <c r="A899" i="11"/>
  <c r="B898" i="11"/>
  <c r="A898" i="11"/>
  <c r="B897" i="11"/>
  <c r="A897" i="11"/>
  <c r="B896" i="11"/>
  <c r="A896" i="11"/>
  <c r="B895" i="11"/>
  <c r="A895" i="11"/>
  <c r="B894" i="11"/>
  <c r="A894" i="11"/>
  <c r="B893" i="11"/>
  <c r="A893" i="11"/>
  <c r="B892" i="11"/>
  <c r="A892" i="11"/>
  <c r="B891" i="11"/>
  <c r="A891" i="11"/>
  <c r="B890" i="11"/>
  <c r="A890" i="11"/>
  <c r="B889" i="11"/>
  <c r="A889" i="11"/>
  <c r="B888" i="11"/>
  <c r="A888" i="11"/>
  <c r="B887" i="11"/>
  <c r="A887" i="11"/>
  <c r="B886" i="11"/>
  <c r="A886" i="11"/>
  <c r="B885" i="11"/>
  <c r="A885" i="11"/>
  <c r="B884" i="11"/>
  <c r="A884" i="11"/>
  <c r="B883" i="11"/>
  <c r="A883" i="11"/>
  <c r="B882" i="11"/>
  <c r="A882" i="11"/>
  <c r="B881" i="11"/>
  <c r="A881" i="11"/>
  <c r="B880" i="11"/>
  <c r="A880" i="11"/>
  <c r="B879" i="11"/>
  <c r="A879" i="11"/>
  <c r="B878" i="11"/>
  <c r="A878" i="11"/>
  <c r="B877" i="11"/>
  <c r="A877" i="11"/>
  <c r="B876" i="11"/>
  <c r="A876" i="11"/>
  <c r="B875" i="11"/>
  <c r="A875" i="11"/>
  <c r="B874" i="11"/>
  <c r="A874" i="11"/>
  <c r="B873" i="11"/>
  <c r="A873" i="11"/>
  <c r="B872" i="11"/>
  <c r="A872" i="11"/>
  <c r="B871" i="11"/>
  <c r="A871" i="11"/>
  <c r="B870" i="11"/>
  <c r="A870" i="11"/>
  <c r="B869" i="11"/>
  <c r="A869" i="11"/>
  <c r="B868" i="11"/>
  <c r="A868" i="11"/>
  <c r="B867" i="11"/>
  <c r="A867" i="11"/>
  <c r="B866" i="11"/>
  <c r="A866" i="11"/>
  <c r="B865" i="11"/>
  <c r="A865" i="11"/>
  <c r="B864" i="11"/>
  <c r="A864" i="11"/>
  <c r="B863" i="11"/>
  <c r="A863" i="11"/>
  <c r="B862" i="11"/>
  <c r="A862" i="11"/>
  <c r="B861" i="11"/>
  <c r="A861" i="11"/>
  <c r="B860" i="11"/>
  <c r="A860" i="11"/>
  <c r="B859" i="11"/>
  <c r="A859" i="11"/>
  <c r="B858" i="11"/>
  <c r="A858" i="11"/>
  <c r="B857" i="11"/>
  <c r="A857" i="11"/>
  <c r="B856" i="11"/>
  <c r="A856" i="11"/>
  <c r="B855" i="11"/>
  <c r="A855" i="11"/>
  <c r="B854" i="11"/>
  <c r="A854" i="11"/>
  <c r="B853" i="11"/>
  <c r="A853" i="11"/>
  <c r="B852" i="11"/>
  <c r="A852" i="11"/>
  <c r="B851" i="11"/>
  <c r="A851" i="11"/>
  <c r="B850" i="11"/>
  <c r="A850" i="11"/>
  <c r="B849" i="11"/>
  <c r="A849" i="11"/>
  <c r="B848" i="11"/>
  <c r="A848" i="11"/>
  <c r="B847" i="11"/>
  <c r="A847" i="11"/>
  <c r="B846" i="11"/>
  <c r="A846" i="11"/>
  <c r="B845" i="11"/>
  <c r="A845" i="11"/>
  <c r="B844" i="11"/>
  <c r="A844" i="11"/>
  <c r="B843" i="11"/>
  <c r="A843" i="11"/>
  <c r="B842" i="11"/>
  <c r="A842" i="11"/>
  <c r="B841" i="11"/>
  <c r="A841" i="11"/>
  <c r="B840" i="11"/>
  <c r="A840" i="11"/>
  <c r="B839" i="11"/>
  <c r="A839" i="11"/>
  <c r="B838" i="11"/>
  <c r="A838" i="11"/>
  <c r="B837" i="11"/>
  <c r="A837" i="11"/>
  <c r="B836" i="11"/>
  <c r="A836" i="11"/>
  <c r="B835" i="11"/>
  <c r="A835" i="11"/>
  <c r="B834" i="11"/>
  <c r="A834" i="11"/>
  <c r="B833" i="11"/>
  <c r="A833" i="11"/>
  <c r="B832" i="11"/>
  <c r="A832" i="11"/>
  <c r="B831" i="11"/>
  <c r="A831" i="11"/>
  <c r="B830" i="11"/>
  <c r="A830" i="11"/>
  <c r="B829" i="11"/>
  <c r="A829" i="11"/>
  <c r="B828" i="11"/>
  <c r="A828" i="11"/>
  <c r="B827" i="11"/>
  <c r="A827" i="11"/>
  <c r="B826" i="11"/>
  <c r="A826" i="11"/>
  <c r="B825" i="11"/>
  <c r="A825" i="11"/>
  <c r="B824" i="11"/>
  <c r="A824" i="11"/>
  <c r="B823" i="11"/>
  <c r="A823" i="11"/>
  <c r="B822" i="11"/>
  <c r="A822" i="11"/>
  <c r="B821" i="11"/>
  <c r="A821" i="11"/>
  <c r="B820" i="11"/>
  <c r="A820" i="11"/>
  <c r="B819" i="11"/>
  <c r="A819" i="11"/>
  <c r="B818" i="11"/>
  <c r="A818" i="11"/>
  <c r="B817" i="11"/>
  <c r="A817" i="11"/>
  <c r="B816" i="11"/>
  <c r="A816" i="11"/>
  <c r="B815" i="11"/>
  <c r="A815" i="11"/>
  <c r="B814" i="11"/>
  <c r="A814" i="11"/>
  <c r="B813" i="11"/>
  <c r="A813" i="11"/>
  <c r="B812" i="11"/>
  <c r="A812" i="11"/>
  <c r="B811" i="11"/>
  <c r="A811" i="11"/>
  <c r="B810" i="11"/>
  <c r="A810" i="11"/>
  <c r="B809" i="11"/>
  <c r="A809" i="11"/>
  <c r="B808" i="11"/>
  <c r="A808" i="11"/>
  <c r="B807" i="11"/>
  <c r="A807" i="11"/>
  <c r="B806" i="11"/>
  <c r="A806" i="11"/>
  <c r="B805" i="11"/>
  <c r="A805" i="11"/>
  <c r="B804" i="11"/>
  <c r="A804" i="11"/>
  <c r="B803" i="11"/>
  <c r="A803" i="11"/>
  <c r="B802" i="11"/>
  <c r="A802" i="11"/>
  <c r="B801" i="11"/>
  <c r="A801" i="11"/>
  <c r="B800" i="11"/>
  <c r="A800" i="11"/>
  <c r="B799" i="11"/>
  <c r="A799" i="11"/>
  <c r="B798" i="11"/>
  <c r="A798" i="11"/>
  <c r="B797" i="11"/>
  <c r="A797" i="11"/>
  <c r="B796" i="11"/>
  <c r="A796" i="11"/>
  <c r="B795" i="11"/>
  <c r="A795" i="11"/>
  <c r="B794" i="11"/>
  <c r="A794" i="11"/>
  <c r="B793" i="11"/>
  <c r="A793" i="11"/>
  <c r="B792" i="11"/>
  <c r="A792" i="11"/>
  <c r="B791" i="11"/>
  <c r="A791" i="11"/>
  <c r="B790" i="11"/>
  <c r="A790" i="11"/>
  <c r="B789" i="11"/>
  <c r="A789" i="11"/>
  <c r="B788" i="11"/>
  <c r="A788" i="11"/>
  <c r="B787" i="11"/>
  <c r="A787" i="11"/>
  <c r="B786" i="11"/>
  <c r="A786" i="11"/>
  <c r="B785" i="11"/>
  <c r="A785" i="11"/>
  <c r="B784" i="11"/>
  <c r="A784" i="11"/>
  <c r="B783" i="11"/>
  <c r="A783" i="11"/>
  <c r="B782" i="11"/>
  <c r="A782" i="11"/>
  <c r="B781" i="11"/>
  <c r="A781" i="11"/>
  <c r="B780" i="11"/>
  <c r="A780" i="11"/>
  <c r="B779" i="11"/>
  <c r="A779" i="11"/>
  <c r="B778" i="11"/>
  <c r="A778" i="11"/>
  <c r="B777" i="11"/>
  <c r="A777" i="11"/>
  <c r="B776" i="11"/>
  <c r="A776" i="11"/>
  <c r="B775" i="11"/>
  <c r="A775" i="11"/>
  <c r="B774" i="11"/>
  <c r="A774" i="11"/>
  <c r="B773" i="11"/>
  <c r="A773" i="11"/>
  <c r="B772" i="11"/>
  <c r="A772" i="11"/>
  <c r="B771" i="11"/>
  <c r="A771" i="11"/>
  <c r="B770" i="11"/>
  <c r="A770" i="11"/>
  <c r="B769" i="11"/>
  <c r="A769" i="11"/>
  <c r="B768" i="11"/>
  <c r="A768" i="11"/>
  <c r="B767" i="11"/>
  <c r="A767" i="11"/>
  <c r="B766" i="11"/>
  <c r="A766" i="11"/>
  <c r="B765" i="11"/>
  <c r="A765" i="11"/>
  <c r="B764" i="11"/>
  <c r="A764" i="11"/>
  <c r="B763" i="11"/>
  <c r="A763" i="11"/>
  <c r="B762" i="11"/>
  <c r="A762" i="11"/>
  <c r="B761" i="11"/>
  <c r="A761" i="11"/>
  <c r="B760" i="11"/>
  <c r="A760" i="11"/>
  <c r="B759" i="11"/>
  <c r="A759" i="11"/>
  <c r="B758" i="11"/>
  <c r="A758" i="11"/>
  <c r="B757" i="11"/>
  <c r="A757" i="11"/>
  <c r="B756" i="11"/>
  <c r="A756" i="11"/>
  <c r="B755" i="11"/>
  <c r="A755" i="11"/>
  <c r="B754" i="11"/>
  <c r="A754" i="11"/>
  <c r="B753" i="11"/>
  <c r="A753" i="11"/>
  <c r="B752" i="11"/>
  <c r="A752" i="11"/>
  <c r="B751" i="11"/>
  <c r="A751" i="11"/>
  <c r="B750" i="11"/>
  <c r="A750" i="11"/>
  <c r="B749" i="11"/>
  <c r="A749" i="11"/>
  <c r="B748" i="11"/>
  <c r="A748" i="11"/>
  <c r="B747" i="11"/>
  <c r="A747" i="11"/>
  <c r="B746" i="11"/>
  <c r="A746" i="11"/>
  <c r="B745" i="11"/>
  <c r="A745" i="11"/>
  <c r="B744" i="11"/>
  <c r="A744" i="11"/>
  <c r="B743" i="11"/>
  <c r="A743" i="11"/>
  <c r="B742" i="11"/>
  <c r="A742" i="11"/>
  <c r="B741" i="11"/>
  <c r="A741" i="11"/>
  <c r="B740" i="11"/>
  <c r="A740" i="11"/>
  <c r="B739" i="11"/>
  <c r="A739" i="11"/>
  <c r="B738" i="11"/>
  <c r="A738" i="11"/>
  <c r="B737" i="11"/>
  <c r="A737" i="11"/>
  <c r="B736" i="11"/>
  <c r="A736" i="11"/>
  <c r="B735" i="11"/>
  <c r="A735" i="11"/>
  <c r="B734" i="11"/>
  <c r="A734" i="11"/>
  <c r="B733" i="11"/>
  <c r="A733" i="11"/>
  <c r="B732" i="11"/>
  <c r="A732" i="11"/>
  <c r="B731" i="11"/>
  <c r="A731" i="11"/>
  <c r="B730" i="11"/>
  <c r="A730" i="11"/>
  <c r="B729" i="11"/>
  <c r="A729" i="11"/>
  <c r="B728" i="11"/>
  <c r="A728" i="11"/>
  <c r="B727" i="11"/>
  <c r="A727" i="11"/>
  <c r="B726" i="11"/>
  <c r="A726" i="11"/>
  <c r="B725" i="11"/>
  <c r="A725" i="11"/>
  <c r="B724" i="11"/>
  <c r="A724" i="11"/>
  <c r="B723" i="11"/>
  <c r="A723" i="11"/>
  <c r="B722" i="11"/>
  <c r="A722" i="11"/>
  <c r="B721" i="11"/>
  <c r="A721" i="11"/>
  <c r="B720" i="11"/>
  <c r="A720" i="11"/>
  <c r="B719" i="11"/>
  <c r="A719" i="11"/>
  <c r="B718" i="11"/>
  <c r="A718" i="11"/>
  <c r="B717" i="11"/>
  <c r="A717" i="11"/>
  <c r="B716" i="11"/>
  <c r="A716" i="11"/>
  <c r="B715" i="11"/>
  <c r="A715" i="11"/>
  <c r="B714" i="11"/>
  <c r="A714" i="11"/>
  <c r="B713" i="11"/>
  <c r="A713" i="11"/>
  <c r="B712" i="11"/>
  <c r="A712" i="11"/>
  <c r="B711" i="11"/>
  <c r="A711" i="11"/>
  <c r="B710" i="11"/>
  <c r="A710" i="11"/>
  <c r="B709" i="11"/>
  <c r="A709" i="11"/>
  <c r="B708" i="11"/>
  <c r="A708" i="11"/>
  <c r="B707" i="11"/>
  <c r="A707" i="11"/>
  <c r="B706" i="11"/>
  <c r="A706" i="11"/>
  <c r="B705" i="11"/>
  <c r="A705" i="11"/>
  <c r="B704" i="11"/>
  <c r="A704" i="11"/>
  <c r="B703" i="11"/>
  <c r="A703" i="11"/>
  <c r="B702" i="11"/>
  <c r="A702" i="11"/>
  <c r="B701" i="11"/>
  <c r="A701" i="11"/>
  <c r="B700" i="11"/>
  <c r="A700" i="11"/>
  <c r="B699" i="11"/>
  <c r="A699" i="11"/>
  <c r="B698" i="11"/>
  <c r="A698" i="11"/>
  <c r="B697" i="11"/>
  <c r="A697" i="11"/>
  <c r="B696" i="11"/>
  <c r="A696" i="11"/>
  <c r="B695" i="11"/>
  <c r="A695" i="11"/>
  <c r="B694" i="11"/>
  <c r="A694" i="11"/>
  <c r="B693" i="11"/>
  <c r="A693" i="11"/>
  <c r="B692" i="11"/>
  <c r="A692" i="11"/>
  <c r="B691" i="11"/>
  <c r="A691" i="11"/>
  <c r="B690" i="11"/>
  <c r="A690" i="11"/>
  <c r="B689" i="11"/>
  <c r="A689" i="11"/>
  <c r="B688" i="11"/>
  <c r="A688" i="11"/>
  <c r="B687" i="11"/>
  <c r="A687" i="11"/>
  <c r="B686" i="11"/>
  <c r="A686" i="11"/>
  <c r="B685" i="11"/>
  <c r="A685" i="11"/>
  <c r="B684" i="11"/>
  <c r="A684" i="11"/>
  <c r="B683" i="11"/>
  <c r="A683" i="11"/>
  <c r="B682" i="11"/>
  <c r="A682" i="11"/>
  <c r="B681" i="11"/>
  <c r="A681" i="11"/>
  <c r="B680" i="11"/>
  <c r="A680" i="11"/>
  <c r="B679" i="11"/>
  <c r="A679" i="11"/>
  <c r="B678" i="11"/>
  <c r="A678" i="11"/>
  <c r="B677" i="11"/>
  <c r="A677" i="11"/>
  <c r="B676" i="11"/>
  <c r="A676" i="11"/>
  <c r="B675" i="11"/>
  <c r="A675" i="11"/>
  <c r="B674" i="11"/>
  <c r="A674" i="11"/>
  <c r="B673" i="11"/>
  <c r="A673" i="11"/>
  <c r="B672" i="11"/>
  <c r="A672" i="11"/>
  <c r="B671" i="11"/>
  <c r="A671" i="11"/>
  <c r="B670" i="11"/>
  <c r="A670" i="11"/>
  <c r="B669" i="11"/>
  <c r="A669" i="11"/>
  <c r="B668" i="11"/>
  <c r="A668" i="11"/>
  <c r="B667" i="11"/>
  <c r="A667" i="11"/>
  <c r="B666" i="11"/>
  <c r="A666" i="11"/>
  <c r="B665" i="11"/>
  <c r="A665" i="11"/>
  <c r="B664" i="11"/>
  <c r="A664" i="11"/>
  <c r="B663" i="11"/>
  <c r="A663" i="11"/>
  <c r="B662" i="11"/>
  <c r="A662" i="11"/>
  <c r="B661" i="11"/>
  <c r="A661" i="11"/>
  <c r="B660" i="11"/>
  <c r="A660" i="11"/>
  <c r="B659" i="11"/>
  <c r="A659" i="11"/>
  <c r="B658" i="11"/>
  <c r="A658" i="11"/>
  <c r="B657" i="11"/>
  <c r="A657" i="11"/>
  <c r="B656" i="11"/>
  <c r="A656" i="11"/>
  <c r="B655" i="11"/>
  <c r="A655" i="11"/>
  <c r="B654" i="11"/>
  <c r="A654" i="11"/>
  <c r="B653" i="11"/>
  <c r="A653" i="11"/>
  <c r="B652" i="11"/>
  <c r="A652" i="11"/>
  <c r="B651" i="11"/>
  <c r="A651" i="11"/>
  <c r="B650" i="11"/>
  <c r="A650" i="11"/>
  <c r="B649" i="11"/>
  <c r="A649" i="11"/>
  <c r="B648" i="11"/>
  <c r="A648" i="11"/>
  <c r="B647" i="11"/>
  <c r="A647" i="11"/>
  <c r="B646" i="11"/>
  <c r="A646" i="11"/>
  <c r="B645" i="11"/>
  <c r="A645" i="11"/>
  <c r="B644" i="11"/>
  <c r="A644" i="11"/>
  <c r="B643" i="11"/>
  <c r="A643" i="11"/>
  <c r="B642" i="11"/>
  <c r="A642" i="11"/>
  <c r="B641" i="11"/>
  <c r="A641" i="11"/>
  <c r="B640" i="11"/>
  <c r="A640" i="11"/>
  <c r="B639" i="11"/>
  <c r="A639" i="11"/>
  <c r="B638" i="11"/>
  <c r="A638" i="11"/>
  <c r="B637" i="11"/>
  <c r="A637" i="11"/>
  <c r="B636" i="11"/>
  <c r="A636" i="11"/>
  <c r="B635" i="11"/>
  <c r="A635" i="11"/>
  <c r="B634" i="11"/>
  <c r="A634" i="11"/>
  <c r="B633" i="11"/>
  <c r="A633" i="11"/>
  <c r="B632" i="11"/>
  <c r="A632" i="11"/>
  <c r="B631" i="11"/>
  <c r="A631" i="11"/>
  <c r="B630" i="11"/>
  <c r="A630" i="11"/>
  <c r="B629" i="11"/>
  <c r="A629" i="11"/>
  <c r="B628" i="11"/>
  <c r="A628" i="11"/>
  <c r="B627" i="11"/>
  <c r="A627" i="11"/>
  <c r="B626" i="11"/>
  <c r="A626" i="11"/>
  <c r="B625" i="11"/>
  <c r="A625" i="11"/>
  <c r="B624" i="11"/>
  <c r="A624" i="11"/>
  <c r="B623" i="11"/>
  <c r="A623" i="11"/>
  <c r="B622" i="11"/>
  <c r="A622" i="11"/>
  <c r="B621" i="11"/>
  <c r="A621" i="11"/>
  <c r="B620" i="11"/>
  <c r="A620" i="11"/>
  <c r="B619" i="11"/>
  <c r="A619" i="11"/>
  <c r="B618" i="11"/>
  <c r="A618" i="11"/>
  <c r="B617" i="11"/>
  <c r="A617" i="11"/>
  <c r="B616" i="11"/>
  <c r="A616" i="11"/>
  <c r="B615" i="11"/>
  <c r="A615" i="11"/>
  <c r="B614" i="11"/>
  <c r="A614" i="11"/>
  <c r="B613" i="11"/>
  <c r="A613" i="11"/>
  <c r="B612" i="11"/>
  <c r="A612" i="11"/>
  <c r="B611" i="11"/>
  <c r="A611" i="11"/>
  <c r="B610" i="11"/>
  <c r="A610" i="11"/>
  <c r="B609" i="11"/>
  <c r="A609" i="11"/>
  <c r="B608" i="11"/>
  <c r="A608" i="11"/>
  <c r="B607" i="11"/>
  <c r="A607" i="11"/>
  <c r="B606" i="11"/>
  <c r="A606" i="11"/>
  <c r="B605" i="11"/>
  <c r="A605" i="11"/>
  <c r="B604" i="11"/>
  <c r="A604" i="11"/>
  <c r="B603" i="11"/>
  <c r="A603" i="11"/>
  <c r="B602" i="11"/>
  <c r="A602" i="11"/>
  <c r="B601" i="11"/>
  <c r="A601" i="11"/>
  <c r="B600" i="11"/>
  <c r="A600" i="11"/>
  <c r="B599" i="11"/>
  <c r="A599" i="11"/>
  <c r="B598" i="11"/>
  <c r="A598" i="11"/>
  <c r="B597" i="11"/>
  <c r="A597" i="11"/>
  <c r="B596" i="11"/>
  <c r="A596" i="11"/>
  <c r="B595" i="11"/>
  <c r="A595" i="11"/>
  <c r="B594" i="11"/>
  <c r="A594" i="11"/>
  <c r="B593" i="11"/>
  <c r="A593" i="11"/>
  <c r="B592" i="11"/>
  <c r="A592" i="11"/>
  <c r="B591" i="11"/>
  <c r="A591" i="11"/>
  <c r="B590" i="11"/>
  <c r="A590" i="11"/>
  <c r="B589" i="11"/>
  <c r="A589" i="11"/>
  <c r="B588" i="11"/>
  <c r="A588" i="11"/>
  <c r="B587" i="11"/>
  <c r="A587" i="11"/>
  <c r="B586" i="11"/>
  <c r="A586" i="11"/>
  <c r="B585" i="11"/>
  <c r="A585" i="11"/>
  <c r="B584" i="11"/>
  <c r="A584" i="11"/>
  <c r="B583" i="11"/>
  <c r="A583" i="11"/>
  <c r="B582" i="11"/>
  <c r="A582" i="11"/>
  <c r="B581" i="11"/>
  <c r="A581" i="11"/>
  <c r="B580" i="11"/>
  <c r="A580" i="11"/>
  <c r="B579" i="11"/>
  <c r="A579" i="11"/>
  <c r="B578" i="11"/>
  <c r="A578" i="11"/>
  <c r="B577" i="11"/>
  <c r="A577" i="11"/>
  <c r="B576" i="11"/>
  <c r="A576" i="11"/>
  <c r="B575" i="11"/>
  <c r="A575" i="11"/>
  <c r="B574" i="11"/>
  <c r="A574" i="11"/>
  <c r="B573" i="11"/>
  <c r="A573" i="11"/>
  <c r="B572" i="11"/>
  <c r="A572" i="11"/>
  <c r="B571" i="11"/>
  <c r="A571" i="11"/>
  <c r="B570" i="11"/>
  <c r="A570" i="11"/>
  <c r="B569" i="11"/>
  <c r="A569" i="11"/>
  <c r="B568" i="11"/>
  <c r="A568" i="11"/>
  <c r="B567" i="11"/>
  <c r="A567" i="11"/>
  <c r="B566" i="11"/>
  <c r="A566" i="11"/>
  <c r="B565" i="11"/>
  <c r="A565" i="11"/>
  <c r="B564" i="11"/>
  <c r="A564" i="11"/>
  <c r="B563" i="11"/>
  <c r="A563" i="11"/>
  <c r="B562" i="11"/>
  <c r="A562" i="11"/>
  <c r="B561" i="11"/>
  <c r="A561" i="11"/>
  <c r="B560" i="11"/>
  <c r="A560" i="11"/>
  <c r="B559" i="11"/>
  <c r="A559" i="11"/>
  <c r="B558" i="11"/>
  <c r="A558" i="11"/>
  <c r="B557" i="11"/>
  <c r="A557" i="11"/>
  <c r="B556" i="11"/>
  <c r="A556" i="11"/>
  <c r="B555" i="11"/>
  <c r="A555" i="11"/>
  <c r="B554" i="11"/>
  <c r="A554" i="11"/>
  <c r="B553" i="11"/>
  <c r="A553" i="11"/>
  <c r="B552" i="11"/>
  <c r="A552" i="11"/>
  <c r="B551" i="11"/>
  <c r="A551" i="11"/>
  <c r="B550" i="11"/>
  <c r="A550" i="11"/>
  <c r="B549" i="11"/>
  <c r="A549" i="11"/>
  <c r="B548" i="11"/>
  <c r="A548" i="11"/>
  <c r="B547" i="11"/>
  <c r="A547" i="11"/>
  <c r="B546" i="11"/>
  <c r="A546" i="11"/>
  <c r="B545" i="11"/>
  <c r="A545" i="11"/>
  <c r="B544" i="11"/>
  <c r="A544" i="11"/>
  <c r="B543" i="11"/>
  <c r="A543" i="11"/>
  <c r="B542" i="11"/>
  <c r="A542" i="11"/>
  <c r="B541" i="11"/>
  <c r="A541" i="11"/>
  <c r="B540" i="11"/>
  <c r="A540" i="11"/>
  <c r="B539" i="11"/>
  <c r="A539" i="11"/>
  <c r="B538" i="11"/>
  <c r="A538" i="11"/>
  <c r="B537" i="11"/>
  <c r="A537" i="11"/>
  <c r="B536" i="11"/>
  <c r="A536" i="11"/>
  <c r="B535" i="11"/>
  <c r="A535" i="11"/>
  <c r="B534" i="11"/>
  <c r="A534" i="11"/>
  <c r="B533" i="11"/>
  <c r="A533" i="11"/>
  <c r="B532" i="11"/>
  <c r="A532" i="11"/>
  <c r="B531" i="11"/>
  <c r="A531" i="11"/>
  <c r="B530" i="11"/>
  <c r="A530" i="11"/>
  <c r="B529" i="11"/>
  <c r="A529" i="11"/>
  <c r="B528" i="11"/>
  <c r="A528" i="11"/>
  <c r="B527" i="11"/>
  <c r="A527" i="11"/>
  <c r="B526" i="11"/>
  <c r="A526" i="11"/>
  <c r="B525" i="11"/>
  <c r="A525" i="11"/>
  <c r="B524" i="11"/>
  <c r="A524" i="11"/>
  <c r="B523" i="11"/>
  <c r="A523" i="11"/>
  <c r="B522" i="11"/>
  <c r="A522" i="11"/>
  <c r="B521" i="11"/>
  <c r="A521" i="11"/>
  <c r="B520" i="11"/>
  <c r="A520" i="11"/>
  <c r="B519" i="11"/>
  <c r="A519" i="11"/>
  <c r="B518" i="11"/>
  <c r="A518" i="11"/>
  <c r="B517" i="11"/>
  <c r="A517" i="11"/>
  <c r="B516" i="11"/>
  <c r="A516" i="11"/>
  <c r="B515" i="11"/>
  <c r="A515" i="11"/>
  <c r="B514" i="11"/>
  <c r="A514" i="11"/>
  <c r="B513" i="11"/>
  <c r="A513" i="11"/>
  <c r="B512" i="11"/>
  <c r="A512" i="11"/>
  <c r="B511" i="11"/>
  <c r="A511" i="11"/>
  <c r="B510" i="11"/>
  <c r="A510" i="11"/>
  <c r="B509" i="11"/>
  <c r="A509" i="11"/>
  <c r="B508" i="11"/>
  <c r="A508" i="11"/>
  <c r="B507" i="11"/>
  <c r="A507" i="11"/>
  <c r="B506" i="11"/>
  <c r="A506" i="11"/>
  <c r="B505" i="11"/>
  <c r="A505" i="11"/>
  <c r="B504" i="11"/>
  <c r="A504" i="11"/>
  <c r="B503" i="11"/>
  <c r="A503" i="11"/>
  <c r="B502" i="11"/>
  <c r="A502" i="11"/>
  <c r="B501" i="11"/>
  <c r="A501" i="11"/>
  <c r="B500" i="11"/>
  <c r="A500" i="11"/>
  <c r="B499" i="11"/>
  <c r="A499" i="11"/>
  <c r="B498" i="11"/>
  <c r="A498" i="11"/>
  <c r="B497" i="11"/>
  <c r="A497" i="11"/>
  <c r="B496" i="11"/>
  <c r="A496" i="11"/>
  <c r="B495" i="11"/>
  <c r="A495" i="11"/>
  <c r="B494" i="11"/>
  <c r="A494" i="11"/>
  <c r="B493" i="11"/>
  <c r="A493" i="11"/>
  <c r="B492" i="11"/>
  <c r="A492" i="11"/>
  <c r="B491" i="11"/>
  <c r="A491" i="11"/>
  <c r="B490" i="11"/>
  <c r="A490" i="11"/>
  <c r="B489" i="11"/>
  <c r="A489" i="11"/>
  <c r="B488" i="11"/>
  <c r="A488" i="11"/>
  <c r="B487" i="11"/>
  <c r="A487" i="11"/>
  <c r="B486" i="11"/>
  <c r="A486" i="11"/>
  <c r="B485" i="11"/>
  <c r="A485" i="11"/>
  <c r="B484" i="11"/>
  <c r="A484" i="11"/>
  <c r="B483" i="11"/>
  <c r="A483" i="11"/>
  <c r="B482" i="11"/>
  <c r="A482" i="11"/>
  <c r="B481" i="11"/>
  <c r="A481" i="11"/>
  <c r="B480" i="11"/>
  <c r="A480" i="11"/>
  <c r="B479" i="11"/>
  <c r="A479" i="11"/>
  <c r="B478" i="11"/>
  <c r="A478" i="11"/>
  <c r="B477" i="11"/>
  <c r="A477" i="11"/>
  <c r="B476" i="11"/>
  <c r="A476" i="11"/>
  <c r="B475" i="11"/>
  <c r="A475" i="11"/>
  <c r="B474" i="11"/>
  <c r="A474" i="11"/>
  <c r="B473" i="11"/>
  <c r="A473" i="11"/>
  <c r="B472" i="11"/>
  <c r="A472" i="11"/>
  <c r="B471" i="11"/>
  <c r="A471" i="11"/>
  <c r="B470" i="11"/>
  <c r="A470" i="11"/>
  <c r="B469" i="11"/>
  <c r="A469" i="11"/>
  <c r="B468" i="11"/>
  <c r="A468" i="11"/>
  <c r="B467" i="11"/>
  <c r="A467" i="11"/>
  <c r="B466" i="11"/>
  <c r="A466" i="11"/>
  <c r="B465" i="11"/>
  <c r="A465" i="11"/>
  <c r="B464" i="11"/>
  <c r="A464" i="11"/>
  <c r="B463" i="11"/>
  <c r="A463" i="11"/>
  <c r="B462" i="11"/>
  <c r="A462" i="11"/>
  <c r="B461" i="11"/>
  <c r="A461" i="11"/>
  <c r="B460" i="11"/>
  <c r="A460" i="11"/>
  <c r="B459" i="11"/>
  <c r="A459" i="11"/>
  <c r="B458" i="11"/>
  <c r="A458" i="11"/>
  <c r="B457" i="11"/>
  <c r="A457" i="11"/>
  <c r="B456" i="11"/>
  <c r="A456" i="11"/>
  <c r="B455" i="11"/>
  <c r="A455" i="11"/>
  <c r="B454" i="11"/>
  <c r="A454" i="11"/>
  <c r="B453" i="11"/>
  <c r="A453" i="11"/>
  <c r="B452" i="11"/>
  <c r="A452" i="11"/>
  <c r="B451" i="11"/>
  <c r="A451" i="11"/>
  <c r="B450" i="11"/>
  <c r="A450" i="11"/>
  <c r="B449" i="11"/>
  <c r="A449" i="11"/>
  <c r="B448" i="11"/>
  <c r="A448" i="11"/>
  <c r="B447" i="11"/>
  <c r="A447" i="11"/>
  <c r="B446" i="11"/>
  <c r="A446" i="11"/>
  <c r="B445" i="11"/>
  <c r="A445" i="11"/>
  <c r="B444" i="11"/>
  <c r="A444" i="11"/>
  <c r="B443" i="11"/>
  <c r="A443" i="11"/>
  <c r="B442" i="11"/>
  <c r="A442" i="11"/>
  <c r="B441" i="11"/>
  <c r="A441" i="11"/>
  <c r="B440" i="11"/>
  <c r="A440" i="11"/>
  <c r="B439" i="11"/>
  <c r="A439" i="11"/>
  <c r="B438" i="11"/>
  <c r="A438" i="11"/>
  <c r="B437" i="11"/>
  <c r="A437" i="11"/>
  <c r="B436" i="11"/>
  <c r="A436" i="11"/>
  <c r="B435" i="11"/>
  <c r="A435" i="11"/>
  <c r="B434" i="11"/>
  <c r="A434" i="11"/>
  <c r="B433" i="11"/>
  <c r="A433" i="11"/>
  <c r="B432" i="11"/>
  <c r="A432" i="11"/>
  <c r="B431" i="11"/>
  <c r="A431" i="11"/>
  <c r="B430" i="11"/>
  <c r="A430" i="11"/>
  <c r="B429" i="11"/>
  <c r="A429" i="11"/>
  <c r="B428" i="11"/>
  <c r="A428" i="11"/>
  <c r="B427" i="11"/>
  <c r="A427" i="11"/>
  <c r="B426" i="11"/>
  <c r="A426" i="11"/>
  <c r="B425" i="11"/>
  <c r="A425" i="11"/>
  <c r="B424" i="11"/>
  <c r="A424" i="11"/>
  <c r="B423" i="11"/>
  <c r="A423" i="11"/>
  <c r="B422" i="11"/>
  <c r="A422" i="11"/>
  <c r="B421" i="11"/>
  <c r="A421" i="11"/>
  <c r="B420" i="11"/>
  <c r="A420" i="11"/>
  <c r="B419" i="11"/>
  <c r="A419" i="11"/>
  <c r="B418" i="11"/>
  <c r="A418" i="11"/>
  <c r="B417" i="11"/>
  <c r="A417" i="11"/>
  <c r="B416" i="11"/>
  <c r="A416" i="11"/>
  <c r="B415" i="11"/>
  <c r="A415" i="11"/>
  <c r="B414" i="11"/>
  <c r="A414" i="11"/>
  <c r="B413" i="11"/>
  <c r="A413" i="11"/>
  <c r="B412" i="11"/>
  <c r="A412" i="11"/>
  <c r="B411" i="11"/>
  <c r="A411" i="11"/>
  <c r="B410" i="11"/>
  <c r="A410" i="11"/>
  <c r="B409" i="11"/>
  <c r="A409" i="11"/>
  <c r="B408" i="11"/>
  <c r="A408" i="11"/>
  <c r="B407" i="11"/>
  <c r="A407" i="11"/>
  <c r="B406" i="11"/>
  <c r="A406" i="11"/>
  <c r="B405" i="11"/>
  <c r="A405" i="11"/>
  <c r="B404" i="11"/>
  <c r="A404" i="11"/>
  <c r="B403" i="11"/>
  <c r="A403" i="11"/>
  <c r="B402" i="11"/>
  <c r="A402" i="11"/>
  <c r="B401" i="11"/>
  <c r="A401" i="11"/>
  <c r="B400" i="11"/>
  <c r="A400" i="11"/>
  <c r="B399" i="11"/>
  <c r="A399" i="11"/>
  <c r="B398" i="11"/>
  <c r="A398" i="11"/>
  <c r="B397" i="11"/>
  <c r="A397" i="11"/>
  <c r="B396" i="11"/>
  <c r="A396" i="11"/>
  <c r="B395" i="11"/>
  <c r="A395" i="11"/>
  <c r="B394" i="11"/>
  <c r="A394" i="11"/>
  <c r="B393" i="11"/>
  <c r="A393" i="11"/>
  <c r="B392" i="11"/>
  <c r="A392" i="11"/>
  <c r="B391" i="11"/>
  <c r="A391" i="11"/>
  <c r="B390" i="11"/>
  <c r="A390" i="11"/>
  <c r="B389" i="11"/>
  <c r="A389" i="11"/>
  <c r="B388" i="11"/>
  <c r="A388" i="11"/>
  <c r="B387" i="11"/>
  <c r="A387" i="11"/>
  <c r="B386" i="11"/>
  <c r="A386" i="11"/>
  <c r="B385" i="11"/>
  <c r="A385" i="11"/>
  <c r="B384" i="11"/>
  <c r="A384" i="11"/>
  <c r="B383" i="11"/>
  <c r="A383" i="11"/>
  <c r="B382" i="11"/>
  <c r="A382" i="11"/>
  <c r="B381" i="11"/>
  <c r="A381" i="11"/>
  <c r="B380" i="11"/>
  <c r="A380" i="11"/>
  <c r="B379" i="11"/>
  <c r="A379" i="11"/>
  <c r="B378" i="11"/>
  <c r="A378" i="11"/>
  <c r="B377" i="11"/>
  <c r="A377" i="11"/>
  <c r="B376" i="11"/>
  <c r="A376" i="11"/>
  <c r="B375" i="11"/>
  <c r="A375" i="11"/>
  <c r="B374" i="11"/>
  <c r="A374" i="11"/>
  <c r="B373" i="11"/>
  <c r="A373" i="11"/>
  <c r="B372" i="11"/>
  <c r="A372" i="11"/>
  <c r="B371" i="11"/>
  <c r="A371" i="11"/>
  <c r="B370" i="11"/>
  <c r="A370" i="11"/>
  <c r="B369" i="11"/>
  <c r="A369" i="11"/>
  <c r="B368" i="11"/>
  <c r="A368" i="11"/>
  <c r="B367" i="11"/>
  <c r="A367" i="11"/>
  <c r="B366" i="11"/>
  <c r="A366" i="11"/>
  <c r="B365" i="11"/>
  <c r="A365" i="11"/>
  <c r="B364" i="11"/>
  <c r="A364" i="11"/>
  <c r="B363" i="11"/>
  <c r="A363" i="11"/>
  <c r="B362" i="11"/>
  <c r="A362" i="11"/>
  <c r="B361" i="11"/>
  <c r="A361" i="11"/>
  <c r="B360" i="11"/>
  <c r="A360" i="11"/>
  <c r="B359" i="11"/>
  <c r="A359" i="11"/>
  <c r="B358" i="11"/>
  <c r="A358" i="11"/>
  <c r="B357" i="11"/>
  <c r="A357" i="11"/>
  <c r="B356" i="11"/>
  <c r="A356" i="11"/>
  <c r="B355" i="11"/>
  <c r="A355" i="11"/>
  <c r="B354" i="11"/>
  <c r="A354" i="11"/>
  <c r="B353" i="11"/>
  <c r="A353" i="11"/>
  <c r="B352" i="11"/>
  <c r="A352" i="11"/>
  <c r="B351" i="11"/>
  <c r="A351" i="11"/>
  <c r="B350" i="11"/>
  <c r="A350" i="11"/>
  <c r="B349" i="11"/>
  <c r="A349" i="11"/>
  <c r="B348" i="11"/>
  <c r="A348" i="11"/>
  <c r="B347" i="11"/>
  <c r="A347" i="11"/>
  <c r="B346" i="11"/>
  <c r="A346" i="11"/>
  <c r="B345" i="11"/>
  <c r="A345" i="11"/>
  <c r="B344" i="11"/>
  <c r="A344" i="11"/>
  <c r="B343" i="11"/>
  <c r="A343" i="11"/>
  <c r="B342" i="11"/>
  <c r="A342" i="11"/>
  <c r="B341" i="11"/>
  <c r="A341" i="11"/>
  <c r="B340" i="11"/>
  <c r="A340" i="11"/>
  <c r="B339" i="11"/>
  <c r="A339" i="11"/>
  <c r="B338" i="11"/>
  <c r="A338" i="11"/>
  <c r="B337" i="11"/>
  <c r="A337" i="11"/>
  <c r="B336" i="11"/>
  <c r="A336" i="11"/>
  <c r="B335" i="11"/>
  <c r="A335" i="11"/>
  <c r="B334" i="11"/>
  <c r="A334" i="11"/>
  <c r="B333" i="11"/>
  <c r="A333" i="11"/>
  <c r="B332" i="11"/>
  <c r="A332" i="11"/>
  <c r="B331" i="11"/>
  <c r="A331" i="11"/>
  <c r="B330" i="11"/>
  <c r="A330" i="11"/>
  <c r="B329" i="11"/>
  <c r="A329" i="11"/>
  <c r="B328" i="11"/>
  <c r="A328" i="11"/>
  <c r="B327" i="11"/>
  <c r="A327" i="11"/>
  <c r="B326" i="11"/>
  <c r="A326" i="11"/>
  <c r="B325" i="11"/>
  <c r="A325" i="11"/>
  <c r="B324" i="11"/>
  <c r="A324" i="11"/>
  <c r="B323" i="11"/>
  <c r="A323" i="11"/>
  <c r="B322" i="11"/>
  <c r="A322" i="11"/>
  <c r="B321" i="11"/>
  <c r="A321" i="11"/>
  <c r="B320" i="11"/>
  <c r="A320" i="11"/>
  <c r="B319" i="11"/>
  <c r="A319" i="11"/>
  <c r="B318" i="11"/>
  <c r="A318" i="11"/>
  <c r="B317" i="11"/>
  <c r="A317" i="11"/>
  <c r="B316" i="11"/>
  <c r="A316" i="11"/>
  <c r="B315" i="11"/>
  <c r="A315" i="11"/>
  <c r="B314" i="11"/>
  <c r="A314" i="11"/>
  <c r="B313" i="11"/>
  <c r="A313" i="11"/>
  <c r="B312" i="11"/>
  <c r="A312" i="11"/>
  <c r="B311" i="11"/>
  <c r="A311" i="11"/>
  <c r="B310" i="11"/>
  <c r="A310" i="11"/>
  <c r="B309" i="11"/>
  <c r="A309" i="11"/>
  <c r="B308" i="11"/>
  <c r="A308" i="11"/>
  <c r="B307" i="11"/>
  <c r="A307" i="11"/>
  <c r="B306" i="11"/>
  <c r="A306" i="11"/>
  <c r="B305" i="11"/>
  <c r="A305" i="11"/>
  <c r="B304" i="11"/>
  <c r="A304" i="11"/>
  <c r="B303" i="11"/>
  <c r="A303" i="11"/>
  <c r="B302" i="11"/>
  <c r="A302" i="11"/>
  <c r="B301" i="11"/>
  <c r="A301" i="11"/>
  <c r="B300" i="11"/>
  <c r="A300" i="11"/>
  <c r="B299" i="11"/>
  <c r="A299" i="11"/>
  <c r="B298" i="11"/>
  <c r="A298" i="11"/>
  <c r="B297" i="11"/>
  <c r="A297" i="11"/>
  <c r="B296" i="11"/>
  <c r="A296" i="11"/>
  <c r="B295" i="11"/>
  <c r="A295" i="11"/>
  <c r="B294" i="11"/>
  <c r="A294" i="11"/>
  <c r="B293" i="11"/>
  <c r="A293" i="11"/>
  <c r="B292" i="11"/>
  <c r="A292" i="11"/>
  <c r="B291" i="11"/>
  <c r="A291" i="11"/>
  <c r="B290" i="11"/>
  <c r="A290" i="11"/>
  <c r="B289" i="11"/>
  <c r="A289" i="11"/>
  <c r="B288" i="11"/>
  <c r="A288" i="11"/>
  <c r="B287" i="11"/>
  <c r="A287" i="11"/>
  <c r="B286" i="11"/>
  <c r="A286" i="11"/>
  <c r="B285" i="11"/>
  <c r="A285" i="11"/>
  <c r="B284" i="11"/>
  <c r="A284" i="11"/>
  <c r="B283" i="11"/>
  <c r="A283" i="11"/>
  <c r="B282" i="11"/>
  <c r="A282" i="11"/>
  <c r="B281" i="11"/>
  <c r="A281" i="11"/>
  <c r="B280" i="11"/>
  <c r="A280" i="11"/>
  <c r="B279" i="11"/>
  <c r="A279" i="11"/>
  <c r="B278" i="11"/>
  <c r="A278" i="11"/>
  <c r="B277" i="11"/>
  <c r="A277" i="11"/>
  <c r="B276" i="11"/>
  <c r="A276" i="11"/>
  <c r="B275" i="11"/>
  <c r="A275" i="11"/>
  <c r="B274" i="11"/>
  <c r="A274" i="11"/>
  <c r="B273" i="11"/>
  <c r="A273" i="11"/>
  <c r="B272" i="11"/>
  <c r="A272" i="11"/>
  <c r="B271" i="11"/>
  <c r="A271" i="11"/>
  <c r="B270" i="11"/>
  <c r="A270" i="11"/>
  <c r="B269" i="11"/>
  <c r="A269" i="11"/>
  <c r="B268" i="11"/>
  <c r="A268" i="11"/>
  <c r="B267" i="11"/>
  <c r="A267" i="11"/>
  <c r="B266" i="11"/>
  <c r="A266" i="11"/>
  <c r="B265" i="11"/>
  <c r="A265" i="11"/>
  <c r="B264" i="11"/>
  <c r="A264" i="11"/>
  <c r="B263" i="11"/>
  <c r="A263" i="11"/>
  <c r="B262" i="11"/>
  <c r="A262" i="11"/>
  <c r="B261" i="11"/>
  <c r="A261" i="11"/>
  <c r="B260" i="11"/>
  <c r="A260" i="11"/>
  <c r="B259" i="11"/>
  <c r="A259" i="11"/>
  <c r="B258" i="11"/>
  <c r="A258" i="11"/>
  <c r="B257" i="11"/>
  <c r="A257" i="11"/>
  <c r="B256" i="11"/>
  <c r="A256" i="11"/>
  <c r="B255" i="11"/>
  <c r="A255" i="11"/>
  <c r="B254" i="11"/>
  <c r="A254" i="11"/>
  <c r="B253" i="11"/>
  <c r="A253" i="11"/>
  <c r="B252" i="11"/>
  <c r="A252" i="11"/>
  <c r="B251" i="11"/>
  <c r="A251" i="11"/>
  <c r="B250" i="11"/>
  <c r="A250" i="11"/>
  <c r="B249" i="11"/>
  <c r="A249" i="11"/>
  <c r="B248" i="11"/>
  <c r="A248" i="11"/>
  <c r="B247" i="11"/>
  <c r="A247" i="11"/>
  <c r="B246" i="11"/>
  <c r="A246" i="11"/>
  <c r="B245" i="11"/>
  <c r="A245" i="11"/>
  <c r="B244" i="11"/>
  <c r="A244" i="11"/>
  <c r="B243" i="11"/>
  <c r="A243" i="11"/>
  <c r="B242" i="11"/>
  <c r="A242" i="11"/>
  <c r="B241" i="11"/>
  <c r="A241" i="11"/>
  <c r="B240" i="11"/>
  <c r="A240" i="11"/>
  <c r="B239" i="11"/>
  <c r="A239" i="11"/>
  <c r="B238" i="11"/>
  <c r="A238" i="11"/>
  <c r="B237" i="11"/>
  <c r="A237" i="11"/>
  <c r="B236" i="11"/>
  <c r="A236" i="11"/>
  <c r="B235" i="11"/>
  <c r="A235" i="11"/>
  <c r="B234" i="11"/>
  <c r="A234" i="11"/>
  <c r="B233" i="11"/>
  <c r="A233" i="11"/>
  <c r="B232" i="11"/>
  <c r="A232" i="11"/>
  <c r="B231" i="11"/>
  <c r="A231" i="11"/>
  <c r="B230" i="11"/>
  <c r="A230" i="11"/>
  <c r="B229" i="11"/>
  <c r="A229" i="11"/>
  <c r="B228" i="11"/>
  <c r="A228" i="11"/>
  <c r="B227" i="11"/>
  <c r="A227" i="11"/>
  <c r="B226" i="11"/>
  <c r="A226" i="11"/>
  <c r="B225" i="11"/>
  <c r="A225" i="11"/>
  <c r="B224" i="11"/>
  <c r="A224" i="11"/>
  <c r="B223" i="11"/>
  <c r="A223" i="11"/>
  <c r="B222" i="11"/>
  <c r="A222" i="11"/>
  <c r="B221" i="11"/>
  <c r="A221" i="11"/>
  <c r="B220" i="11"/>
  <c r="A220" i="11"/>
  <c r="B219" i="11"/>
  <c r="A219" i="11"/>
  <c r="B218" i="11"/>
  <c r="A218" i="11"/>
  <c r="B217" i="11"/>
  <c r="A217" i="11"/>
  <c r="B216" i="11"/>
  <c r="A216" i="11"/>
  <c r="B215" i="11"/>
  <c r="A215" i="11"/>
  <c r="B214" i="11"/>
  <c r="A214" i="11"/>
  <c r="B213" i="11"/>
  <c r="A213" i="11"/>
  <c r="B212" i="11"/>
  <c r="A212" i="11"/>
  <c r="B211" i="11"/>
  <c r="A211" i="11"/>
  <c r="B210" i="11"/>
  <c r="A210" i="11"/>
  <c r="B209" i="11"/>
  <c r="A209" i="11"/>
  <c r="B208" i="11"/>
  <c r="A208" i="11"/>
  <c r="B207" i="11"/>
  <c r="A207" i="11"/>
  <c r="B206" i="11"/>
  <c r="A206" i="11"/>
  <c r="B205" i="11"/>
  <c r="A205" i="11"/>
  <c r="B204" i="11"/>
  <c r="A204" i="11"/>
  <c r="B203" i="11"/>
  <c r="A203" i="11"/>
  <c r="B202" i="11"/>
  <c r="A202" i="11"/>
  <c r="B201" i="11"/>
  <c r="A201" i="11"/>
  <c r="B200" i="11"/>
  <c r="A200" i="11"/>
  <c r="B199" i="11"/>
  <c r="A199" i="11"/>
  <c r="B198" i="11"/>
  <c r="A198" i="11"/>
  <c r="B197" i="11"/>
  <c r="A197" i="11"/>
  <c r="B196" i="11"/>
  <c r="A196" i="11"/>
  <c r="B195" i="11"/>
  <c r="A195" i="11"/>
  <c r="B194" i="11"/>
  <c r="A194" i="11"/>
  <c r="B193" i="11"/>
  <c r="A193" i="11"/>
  <c r="B192" i="11"/>
  <c r="A192" i="11"/>
  <c r="B191" i="11"/>
  <c r="A191" i="11"/>
  <c r="B190" i="11"/>
  <c r="A190" i="11"/>
  <c r="B189" i="11"/>
  <c r="A189" i="11"/>
  <c r="B188" i="11"/>
  <c r="A188" i="11"/>
  <c r="B187" i="11"/>
  <c r="A187" i="11"/>
  <c r="B186" i="11"/>
  <c r="A186" i="11"/>
  <c r="B185" i="11"/>
  <c r="A185" i="11"/>
  <c r="B184" i="11"/>
  <c r="A184" i="11"/>
  <c r="B183" i="11"/>
  <c r="A183" i="11"/>
  <c r="B182" i="11"/>
  <c r="A182" i="11"/>
  <c r="B181" i="11"/>
  <c r="A181" i="11"/>
  <c r="B180" i="11"/>
  <c r="A180" i="11"/>
  <c r="B179" i="11"/>
  <c r="A179" i="11"/>
  <c r="B178" i="11"/>
  <c r="A178" i="11"/>
  <c r="B177" i="11"/>
  <c r="A177" i="11"/>
  <c r="B176" i="11"/>
  <c r="A176" i="11"/>
  <c r="B175" i="11"/>
  <c r="A175" i="11"/>
  <c r="B174" i="11"/>
  <c r="A174" i="11"/>
  <c r="B173" i="11"/>
  <c r="A173" i="11"/>
  <c r="B172" i="11"/>
  <c r="A172" i="11"/>
  <c r="B171" i="11"/>
  <c r="A171" i="11"/>
  <c r="B170" i="11"/>
  <c r="A170" i="11"/>
  <c r="B169" i="11"/>
  <c r="A169" i="11"/>
  <c r="B168" i="11"/>
  <c r="A168" i="11"/>
  <c r="B167" i="11"/>
  <c r="A167" i="11"/>
  <c r="B166" i="11"/>
  <c r="A166" i="11"/>
  <c r="B165" i="11"/>
  <c r="A165" i="11"/>
  <c r="B164" i="11"/>
  <c r="A164" i="11"/>
  <c r="B163" i="11"/>
  <c r="A163" i="11"/>
  <c r="B162" i="11"/>
  <c r="A162" i="11"/>
  <c r="B161" i="11"/>
  <c r="A161" i="11"/>
  <c r="B160" i="11"/>
  <c r="A160" i="11"/>
  <c r="B159" i="11"/>
  <c r="A159" i="11"/>
  <c r="B158" i="11"/>
  <c r="A158" i="11"/>
  <c r="B157" i="11"/>
  <c r="A157" i="11"/>
  <c r="B156" i="11"/>
  <c r="A156" i="11"/>
  <c r="B155" i="11"/>
  <c r="A155" i="11"/>
  <c r="B154" i="11"/>
  <c r="A154" i="11"/>
  <c r="B153" i="11"/>
  <c r="A153" i="11"/>
  <c r="B152" i="11"/>
  <c r="A152" i="11"/>
  <c r="B151" i="11"/>
  <c r="A151" i="11"/>
  <c r="B150" i="11"/>
  <c r="A150" i="11"/>
  <c r="B149" i="11"/>
  <c r="A149" i="11"/>
  <c r="B148" i="11"/>
  <c r="A148" i="11"/>
  <c r="B147" i="11"/>
  <c r="A147" i="11"/>
  <c r="B146" i="11"/>
  <c r="A146" i="11"/>
  <c r="B145" i="11"/>
  <c r="A145" i="11"/>
  <c r="B144" i="11"/>
  <c r="A144" i="11"/>
  <c r="B143" i="11"/>
  <c r="A143" i="11"/>
  <c r="B142" i="11"/>
  <c r="A142" i="11"/>
  <c r="B141" i="11"/>
  <c r="A141" i="11"/>
  <c r="B140" i="11"/>
  <c r="A140" i="11"/>
  <c r="B139" i="11"/>
  <c r="A139" i="11"/>
  <c r="B138" i="11"/>
  <c r="A138" i="11"/>
  <c r="B137" i="11"/>
  <c r="A137" i="11"/>
  <c r="B136" i="11"/>
  <c r="A136" i="11"/>
  <c r="B135" i="11"/>
  <c r="A135" i="11"/>
  <c r="B134" i="11"/>
  <c r="A134" i="11"/>
  <c r="B133" i="11"/>
  <c r="A133" i="11"/>
  <c r="B132" i="11"/>
  <c r="A132" i="11"/>
  <c r="B131" i="11"/>
  <c r="A131" i="11"/>
  <c r="B130" i="11"/>
  <c r="A130" i="11"/>
  <c r="B129" i="11"/>
  <c r="A129" i="11"/>
  <c r="B128" i="11"/>
  <c r="A128" i="11"/>
  <c r="B127" i="11"/>
  <c r="A127" i="11"/>
  <c r="B126" i="11"/>
  <c r="A126" i="11"/>
  <c r="B125" i="11"/>
  <c r="A125" i="11"/>
  <c r="B124" i="11"/>
  <c r="A124" i="11"/>
  <c r="B123" i="11"/>
  <c r="A123" i="11"/>
  <c r="B122" i="11"/>
  <c r="A122" i="11"/>
  <c r="B121" i="11"/>
  <c r="A121" i="11"/>
  <c r="B120" i="11"/>
  <c r="A120" i="11"/>
  <c r="B119" i="11"/>
  <c r="A119" i="11"/>
  <c r="B118" i="11"/>
  <c r="A118" i="11"/>
  <c r="B117" i="11"/>
  <c r="A117" i="11"/>
  <c r="B116" i="11"/>
  <c r="A116" i="11"/>
  <c r="B115" i="11"/>
  <c r="A115" i="11"/>
  <c r="B114" i="11"/>
  <c r="A114" i="11"/>
  <c r="B113" i="11"/>
  <c r="A113" i="11"/>
  <c r="B112" i="11"/>
  <c r="A112" i="11"/>
  <c r="B111" i="11"/>
  <c r="A111" i="11"/>
  <c r="B110" i="11"/>
  <c r="A110" i="11"/>
  <c r="B109" i="11"/>
  <c r="A109" i="11"/>
  <c r="B108" i="11"/>
  <c r="A108" i="11"/>
  <c r="B107" i="11"/>
  <c r="A107" i="11"/>
  <c r="B106" i="11"/>
  <c r="A106" i="11"/>
  <c r="B105" i="11"/>
  <c r="A105" i="11"/>
  <c r="B104" i="11"/>
  <c r="A104" i="11"/>
  <c r="B103" i="11"/>
  <c r="A103" i="11"/>
  <c r="B102" i="11"/>
  <c r="A102" i="11"/>
  <c r="B101" i="11"/>
  <c r="A101" i="11"/>
  <c r="B100" i="11"/>
  <c r="A100" i="11"/>
  <c r="B99" i="11"/>
  <c r="A99" i="11"/>
  <c r="B98" i="11"/>
  <c r="A98" i="11"/>
  <c r="B97" i="11"/>
  <c r="A97" i="11"/>
  <c r="B96" i="11"/>
  <c r="A96" i="11"/>
  <c r="B95" i="11"/>
  <c r="A95" i="11"/>
  <c r="B94" i="11"/>
  <c r="A94" i="11"/>
  <c r="B93" i="11"/>
  <c r="A93" i="11"/>
  <c r="B92" i="11"/>
  <c r="A92" i="11"/>
  <c r="B91" i="11"/>
  <c r="A91" i="11"/>
  <c r="B90" i="11"/>
  <c r="A90" i="11"/>
  <c r="B89" i="11"/>
  <c r="A89" i="11"/>
  <c r="B88" i="11"/>
  <c r="A88" i="11"/>
  <c r="B87" i="11"/>
  <c r="A87" i="11"/>
  <c r="B86" i="11"/>
  <c r="A86" i="11"/>
  <c r="B85" i="11"/>
  <c r="A85" i="11"/>
  <c r="B84" i="11"/>
  <c r="A84" i="11"/>
  <c r="B83" i="11"/>
  <c r="A83" i="11"/>
  <c r="B82" i="11"/>
  <c r="A82" i="11"/>
  <c r="B81" i="11"/>
  <c r="A81" i="11"/>
  <c r="B80" i="11"/>
  <c r="A80" i="11"/>
  <c r="B79" i="11"/>
  <c r="A79" i="11"/>
  <c r="B78" i="11"/>
  <c r="A78" i="11"/>
  <c r="B77" i="11"/>
  <c r="A77" i="11"/>
  <c r="B76" i="11"/>
  <c r="A76" i="11"/>
  <c r="B75" i="11"/>
  <c r="A75" i="11"/>
  <c r="B74" i="11"/>
  <c r="A74" i="11"/>
  <c r="B73" i="11"/>
  <c r="A73" i="11"/>
  <c r="B72" i="11"/>
  <c r="A72" i="11"/>
  <c r="B71" i="11"/>
  <c r="A71" i="11"/>
  <c r="B70" i="11"/>
  <c r="A70" i="11"/>
  <c r="B69" i="11"/>
  <c r="A69" i="11"/>
  <c r="B68" i="11"/>
  <c r="A68" i="11"/>
  <c r="B67" i="11"/>
  <c r="A67" i="11"/>
  <c r="B66" i="11"/>
  <c r="A66" i="11"/>
  <c r="B65" i="11"/>
  <c r="A65" i="11"/>
  <c r="B64" i="11"/>
  <c r="A64" i="11"/>
  <c r="B63" i="11"/>
  <c r="A63" i="11"/>
  <c r="B62" i="11"/>
  <c r="A62" i="11"/>
  <c r="B61" i="11"/>
  <c r="A61" i="11"/>
  <c r="B60" i="11"/>
  <c r="A60" i="11"/>
  <c r="B59" i="11"/>
  <c r="A59" i="11"/>
  <c r="B58" i="11"/>
  <c r="A58" i="11"/>
  <c r="B57" i="11"/>
  <c r="A57" i="11"/>
  <c r="B56" i="11"/>
  <c r="A56" i="11"/>
  <c r="B55" i="11"/>
  <c r="A55" i="11"/>
  <c r="B54" i="11"/>
  <c r="A54" i="11"/>
  <c r="B53" i="11"/>
  <c r="A53" i="11"/>
  <c r="B52" i="11"/>
  <c r="A52" i="11"/>
  <c r="B51" i="11"/>
  <c r="A51" i="11"/>
  <c r="B50" i="11"/>
  <c r="A50" i="11"/>
  <c r="B49" i="11"/>
  <c r="A49" i="11"/>
  <c r="B48" i="11"/>
  <c r="A48" i="11"/>
  <c r="B47" i="11"/>
  <c r="A47" i="11"/>
  <c r="B46" i="11"/>
  <c r="A46" i="11"/>
  <c r="B45" i="11"/>
  <c r="A45" i="11"/>
  <c r="B44" i="11"/>
  <c r="A44" i="11"/>
  <c r="B43" i="11"/>
  <c r="A43" i="11"/>
  <c r="B42" i="11"/>
  <c r="A42" i="11"/>
  <c r="B41" i="11"/>
  <c r="A41" i="11"/>
  <c r="B40" i="11"/>
  <c r="A40" i="11"/>
  <c r="B39" i="11"/>
  <c r="A39" i="1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E10" i="10"/>
  <c r="E9" i="10"/>
  <c r="E8" i="10"/>
  <c r="E7" i="10"/>
  <c r="E6" i="10"/>
  <c r="R4156" i="7"/>
  <c r="S4156" i="7" s="1"/>
  <c r="T4156" i="7" s="1"/>
  <c r="Q4156" i="7"/>
  <c r="R4155" i="7"/>
  <c r="S4155" i="7" s="1"/>
  <c r="T4155" i="7" s="1"/>
  <c r="Q4155" i="7"/>
  <c r="R4154" i="7"/>
  <c r="S4154" i="7" s="1"/>
  <c r="T4154" i="7" s="1"/>
  <c r="Q4154" i="7"/>
  <c r="R4153" i="7"/>
  <c r="S4153" i="7" s="1"/>
  <c r="T4153" i="7" s="1"/>
  <c r="Q4153" i="7"/>
  <c r="R4152" i="7"/>
  <c r="S4152" i="7" s="1"/>
  <c r="T4152" i="7" s="1"/>
  <c r="Q4152" i="7"/>
  <c r="R4151" i="7"/>
  <c r="S4151" i="7" s="1"/>
  <c r="T4151" i="7" s="1"/>
  <c r="Q4151" i="7"/>
  <c r="R4150" i="7"/>
  <c r="S4150" i="7" s="1"/>
  <c r="T4150" i="7" s="1"/>
  <c r="Q4150" i="7"/>
  <c r="R4149" i="7"/>
  <c r="S4149" i="7" s="1"/>
  <c r="T4149" i="7" s="1"/>
  <c r="Q4149" i="7"/>
  <c r="R4148" i="7"/>
  <c r="S4148" i="7" s="1"/>
  <c r="T4148" i="7" s="1"/>
  <c r="Q4148" i="7"/>
  <c r="R4147" i="7"/>
  <c r="S4147" i="7" s="1"/>
  <c r="T4147" i="7" s="1"/>
  <c r="Q4147" i="7"/>
  <c r="R4146" i="7"/>
  <c r="S4146" i="7" s="1"/>
  <c r="T4146" i="7" s="1"/>
  <c r="Q4146" i="7"/>
  <c r="R4145" i="7"/>
  <c r="S4145" i="7" s="1"/>
  <c r="T4145" i="7" s="1"/>
  <c r="Q4145" i="7"/>
  <c r="R4144" i="7"/>
  <c r="S4144" i="7" s="1"/>
  <c r="T4144" i="7" s="1"/>
  <c r="Q4144" i="7"/>
  <c r="R4143" i="7"/>
  <c r="S4143" i="7" s="1"/>
  <c r="T4143" i="7" s="1"/>
  <c r="Q4143" i="7"/>
  <c r="R4142" i="7"/>
  <c r="S4142" i="7" s="1"/>
  <c r="T4142" i="7" s="1"/>
  <c r="Q4142" i="7"/>
  <c r="R4141" i="7"/>
  <c r="S4141" i="7" s="1"/>
  <c r="T4141" i="7" s="1"/>
  <c r="Q4141" i="7"/>
  <c r="R4140" i="7"/>
  <c r="S4140" i="7" s="1"/>
  <c r="T4140" i="7" s="1"/>
  <c r="Q4140" i="7"/>
  <c r="R4139" i="7"/>
  <c r="S4139" i="7" s="1"/>
  <c r="T4139" i="7" s="1"/>
  <c r="Q4139" i="7"/>
  <c r="R4138" i="7"/>
  <c r="S4138" i="7" s="1"/>
  <c r="T4138" i="7" s="1"/>
  <c r="Q4138" i="7"/>
  <c r="R4137" i="7"/>
  <c r="S4137" i="7" s="1"/>
  <c r="T4137" i="7" s="1"/>
  <c r="Q4137" i="7"/>
  <c r="R4136" i="7"/>
  <c r="S4136" i="7" s="1"/>
  <c r="T4136" i="7" s="1"/>
  <c r="Q4136" i="7"/>
  <c r="R4135" i="7"/>
  <c r="S4135" i="7" s="1"/>
  <c r="T4135" i="7" s="1"/>
  <c r="Q4135" i="7"/>
  <c r="R4134" i="7"/>
  <c r="S4134" i="7" s="1"/>
  <c r="T4134" i="7" s="1"/>
  <c r="Q4134" i="7"/>
  <c r="R4133" i="7"/>
  <c r="S4133" i="7" s="1"/>
  <c r="T4133" i="7" s="1"/>
  <c r="Q4133" i="7"/>
  <c r="S4132" i="7"/>
  <c r="T4132" i="7" s="1"/>
  <c r="R4132" i="7"/>
  <c r="Q4132" i="7"/>
  <c r="R4131" i="7"/>
  <c r="S4131" i="7" s="1"/>
  <c r="T4131" i="7" s="1"/>
  <c r="Q4131" i="7"/>
  <c r="R4130" i="7"/>
  <c r="S4130" i="7" s="1"/>
  <c r="T4130" i="7" s="1"/>
  <c r="Q4130" i="7"/>
  <c r="R4129" i="7"/>
  <c r="S4129" i="7" s="1"/>
  <c r="T4129" i="7" s="1"/>
  <c r="Q4129" i="7"/>
  <c r="R4128" i="7"/>
  <c r="S4128" i="7" s="1"/>
  <c r="T4128" i="7" s="1"/>
  <c r="Q4128" i="7"/>
  <c r="R4127" i="7"/>
  <c r="S4127" i="7" s="1"/>
  <c r="T4127" i="7" s="1"/>
  <c r="Q4127" i="7"/>
  <c r="R4126" i="7"/>
  <c r="S4126" i="7" s="1"/>
  <c r="T4126" i="7" s="1"/>
  <c r="Q4126" i="7"/>
  <c r="R4125" i="7"/>
  <c r="S4125" i="7" s="1"/>
  <c r="T4125" i="7" s="1"/>
  <c r="Q4125" i="7"/>
  <c r="R4124" i="7"/>
  <c r="S4124" i="7" s="1"/>
  <c r="T4124" i="7" s="1"/>
  <c r="Q4124" i="7"/>
  <c r="R4123" i="7"/>
  <c r="S4123" i="7" s="1"/>
  <c r="T4123" i="7" s="1"/>
  <c r="Q4123" i="7"/>
  <c r="R4122" i="7"/>
  <c r="S4122" i="7" s="1"/>
  <c r="T4122" i="7" s="1"/>
  <c r="Q4122" i="7"/>
  <c r="R4121" i="7"/>
  <c r="S4121" i="7" s="1"/>
  <c r="T4121" i="7" s="1"/>
  <c r="Q4121" i="7"/>
  <c r="R4120" i="7"/>
  <c r="S4120" i="7" s="1"/>
  <c r="T4120" i="7" s="1"/>
  <c r="Q4120" i="7"/>
  <c r="R4119" i="7"/>
  <c r="S4119" i="7" s="1"/>
  <c r="T4119" i="7" s="1"/>
  <c r="Q4119" i="7"/>
  <c r="R4118" i="7"/>
  <c r="S4118" i="7" s="1"/>
  <c r="T4118" i="7" s="1"/>
  <c r="Q4118" i="7"/>
  <c r="R4117" i="7"/>
  <c r="S4117" i="7" s="1"/>
  <c r="T4117" i="7" s="1"/>
  <c r="Q4117" i="7"/>
  <c r="R4116" i="7"/>
  <c r="S4116" i="7" s="1"/>
  <c r="T4116" i="7" s="1"/>
  <c r="Q4116" i="7"/>
  <c r="R4115" i="7"/>
  <c r="S4115" i="7" s="1"/>
  <c r="T4115" i="7" s="1"/>
  <c r="Q4115" i="7"/>
  <c r="R4114" i="7"/>
  <c r="S4114" i="7" s="1"/>
  <c r="T4114" i="7" s="1"/>
  <c r="Q4114" i="7"/>
  <c r="R4113" i="7"/>
  <c r="S4113" i="7" s="1"/>
  <c r="T4113" i="7" s="1"/>
  <c r="Q4113" i="7"/>
  <c r="R4112" i="7"/>
  <c r="S4112" i="7" s="1"/>
  <c r="T4112" i="7" s="1"/>
  <c r="Q4112" i="7"/>
  <c r="R4111" i="7"/>
  <c r="S4111" i="7" s="1"/>
  <c r="T4111" i="7" s="1"/>
  <c r="Q4111" i="7"/>
  <c r="R4110" i="7"/>
  <c r="S4110" i="7" s="1"/>
  <c r="T4110" i="7" s="1"/>
  <c r="Q4110" i="7"/>
  <c r="R4109" i="7"/>
  <c r="S4109" i="7" s="1"/>
  <c r="T4109" i="7" s="1"/>
  <c r="Q4109" i="7"/>
  <c r="R4108" i="7"/>
  <c r="S4108" i="7" s="1"/>
  <c r="T4108" i="7" s="1"/>
  <c r="Q4108" i="7"/>
  <c r="R4107" i="7"/>
  <c r="S4107" i="7" s="1"/>
  <c r="T4107" i="7" s="1"/>
  <c r="Q4107" i="7"/>
  <c r="R4106" i="7"/>
  <c r="S4106" i="7" s="1"/>
  <c r="T4106" i="7" s="1"/>
  <c r="Q4106" i="7"/>
  <c r="R4105" i="7"/>
  <c r="S4105" i="7" s="1"/>
  <c r="T4105" i="7" s="1"/>
  <c r="Q4105" i="7"/>
  <c r="R4104" i="7"/>
  <c r="S4104" i="7" s="1"/>
  <c r="T4104" i="7" s="1"/>
  <c r="Q4104" i="7"/>
  <c r="R4103" i="7"/>
  <c r="S4103" i="7" s="1"/>
  <c r="T4103" i="7" s="1"/>
  <c r="Q4103" i="7"/>
  <c r="R4102" i="7"/>
  <c r="S4102" i="7" s="1"/>
  <c r="T4102" i="7" s="1"/>
  <c r="Q4102" i="7"/>
  <c r="R4101" i="7"/>
  <c r="S4101" i="7" s="1"/>
  <c r="T4101" i="7" s="1"/>
  <c r="Q4101" i="7"/>
  <c r="R4100" i="7"/>
  <c r="S4100" i="7" s="1"/>
  <c r="T4100" i="7" s="1"/>
  <c r="Q4100" i="7"/>
  <c r="R4099" i="7"/>
  <c r="S4099" i="7" s="1"/>
  <c r="T4099" i="7" s="1"/>
  <c r="Q4099" i="7"/>
  <c r="R4098" i="7"/>
  <c r="S4098" i="7" s="1"/>
  <c r="T4098" i="7" s="1"/>
  <c r="Q4098" i="7"/>
  <c r="R4097" i="7"/>
  <c r="S4097" i="7" s="1"/>
  <c r="T4097" i="7" s="1"/>
  <c r="Q4097" i="7"/>
  <c r="S4096" i="7"/>
  <c r="T4096" i="7" s="1"/>
  <c r="R4096" i="7"/>
  <c r="Q4096" i="7"/>
  <c r="R4095" i="7"/>
  <c r="S4095" i="7" s="1"/>
  <c r="T4095" i="7" s="1"/>
  <c r="Q4095" i="7"/>
  <c r="R4094" i="7"/>
  <c r="S4094" i="7" s="1"/>
  <c r="T4094" i="7" s="1"/>
  <c r="Q4094" i="7"/>
  <c r="R4093" i="7"/>
  <c r="S4093" i="7" s="1"/>
  <c r="T4093" i="7" s="1"/>
  <c r="Q4093" i="7"/>
  <c r="S4092" i="7"/>
  <c r="T4092" i="7" s="1"/>
  <c r="R4092" i="7"/>
  <c r="Q4092" i="7"/>
  <c r="R4091" i="7"/>
  <c r="S4091" i="7" s="1"/>
  <c r="T4091" i="7" s="1"/>
  <c r="Q4091" i="7"/>
  <c r="R4090" i="7"/>
  <c r="S4090" i="7" s="1"/>
  <c r="T4090" i="7" s="1"/>
  <c r="Q4090" i="7"/>
  <c r="R4089" i="7"/>
  <c r="S4089" i="7" s="1"/>
  <c r="T4089" i="7" s="1"/>
  <c r="Q4089" i="7"/>
  <c r="R4088" i="7"/>
  <c r="S4088" i="7" s="1"/>
  <c r="T4088" i="7" s="1"/>
  <c r="Q4088" i="7"/>
  <c r="R4087" i="7"/>
  <c r="S4087" i="7" s="1"/>
  <c r="T4087" i="7" s="1"/>
  <c r="Q4087" i="7"/>
  <c r="R4086" i="7"/>
  <c r="S4086" i="7" s="1"/>
  <c r="T4086" i="7" s="1"/>
  <c r="Q4086" i="7"/>
  <c r="R4085" i="7"/>
  <c r="S4085" i="7" s="1"/>
  <c r="T4085" i="7" s="1"/>
  <c r="Q4085" i="7"/>
  <c r="R4084" i="7"/>
  <c r="S4084" i="7" s="1"/>
  <c r="T4084" i="7" s="1"/>
  <c r="Q4084" i="7"/>
  <c r="R4083" i="7"/>
  <c r="S4083" i="7" s="1"/>
  <c r="T4083" i="7" s="1"/>
  <c r="Q4083" i="7"/>
  <c r="R4082" i="7"/>
  <c r="S4082" i="7" s="1"/>
  <c r="T4082" i="7" s="1"/>
  <c r="Q4082" i="7"/>
  <c r="R4081" i="7"/>
  <c r="S4081" i="7" s="1"/>
  <c r="T4081" i="7" s="1"/>
  <c r="Q4081" i="7"/>
  <c r="R4080" i="7"/>
  <c r="S4080" i="7" s="1"/>
  <c r="T4080" i="7" s="1"/>
  <c r="Q4080" i="7"/>
  <c r="R4079" i="7"/>
  <c r="S4079" i="7" s="1"/>
  <c r="T4079" i="7" s="1"/>
  <c r="Q4079" i="7"/>
  <c r="R4078" i="7"/>
  <c r="S4078" i="7" s="1"/>
  <c r="T4078" i="7" s="1"/>
  <c r="Q4078" i="7"/>
  <c r="R4077" i="7"/>
  <c r="S4077" i="7" s="1"/>
  <c r="T4077" i="7" s="1"/>
  <c r="Q4077" i="7"/>
  <c r="R4076" i="7"/>
  <c r="S4076" i="7" s="1"/>
  <c r="T4076" i="7" s="1"/>
  <c r="Q4076" i="7"/>
  <c r="R4075" i="7"/>
  <c r="S4075" i="7" s="1"/>
  <c r="T4075" i="7" s="1"/>
  <c r="Q4075" i="7"/>
  <c r="T4074" i="7"/>
  <c r="R4074" i="7"/>
  <c r="S4074" i="7" s="1"/>
  <c r="Q4074" i="7"/>
  <c r="R4073" i="7"/>
  <c r="S4073" i="7" s="1"/>
  <c r="T4073" i="7" s="1"/>
  <c r="Q4073" i="7"/>
  <c r="R4072" i="7"/>
  <c r="S4072" i="7" s="1"/>
  <c r="T4072" i="7" s="1"/>
  <c r="Q4072" i="7"/>
  <c r="T4071" i="7"/>
  <c r="R4071" i="7"/>
  <c r="S4071" i="7" s="1"/>
  <c r="Q4071" i="7"/>
  <c r="R4070" i="7"/>
  <c r="S4070" i="7" s="1"/>
  <c r="T4070" i="7" s="1"/>
  <c r="Q4070" i="7"/>
  <c r="R4069" i="7"/>
  <c r="S4069" i="7" s="1"/>
  <c r="T4069" i="7" s="1"/>
  <c r="Q4069" i="7"/>
  <c r="R4068" i="7"/>
  <c r="S4068" i="7" s="1"/>
  <c r="T4068" i="7" s="1"/>
  <c r="Q4068" i="7"/>
  <c r="R4067" i="7"/>
  <c r="S4067" i="7" s="1"/>
  <c r="T4067" i="7" s="1"/>
  <c r="Q4067" i="7"/>
  <c r="R4066" i="7"/>
  <c r="S4066" i="7" s="1"/>
  <c r="T4066" i="7" s="1"/>
  <c r="Q4066" i="7"/>
  <c r="R4065" i="7"/>
  <c r="S4065" i="7" s="1"/>
  <c r="T4065" i="7" s="1"/>
  <c r="Q4065" i="7"/>
  <c r="R4064" i="7"/>
  <c r="S4064" i="7" s="1"/>
  <c r="T4064" i="7" s="1"/>
  <c r="Q4064" i="7"/>
  <c r="R4063" i="7"/>
  <c r="S4063" i="7" s="1"/>
  <c r="T4063" i="7" s="1"/>
  <c r="Q4063" i="7"/>
  <c r="R4062" i="7"/>
  <c r="S4062" i="7" s="1"/>
  <c r="T4062" i="7" s="1"/>
  <c r="Q4062" i="7"/>
  <c r="R4061" i="7"/>
  <c r="S4061" i="7" s="1"/>
  <c r="T4061" i="7" s="1"/>
  <c r="Q4061" i="7"/>
  <c r="S4060" i="7"/>
  <c r="T4060" i="7" s="1"/>
  <c r="R4060" i="7"/>
  <c r="Q4060" i="7"/>
  <c r="R4059" i="7"/>
  <c r="S4059" i="7" s="1"/>
  <c r="T4059" i="7" s="1"/>
  <c r="Q4059" i="7"/>
  <c r="R4058" i="7"/>
  <c r="S4058" i="7" s="1"/>
  <c r="T4058" i="7" s="1"/>
  <c r="Q4058" i="7"/>
  <c r="R4057" i="7"/>
  <c r="S4057" i="7" s="1"/>
  <c r="T4057" i="7" s="1"/>
  <c r="Q4057" i="7"/>
  <c r="R4056" i="7"/>
  <c r="S4056" i="7" s="1"/>
  <c r="T4056" i="7" s="1"/>
  <c r="Q4056" i="7"/>
  <c r="R4055" i="7"/>
  <c r="S4055" i="7" s="1"/>
  <c r="T4055" i="7" s="1"/>
  <c r="Q4055" i="7"/>
  <c r="R4054" i="7"/>
  <c r="S4054" i="7" s="1"/>
  <c r="T4054" i="7" s="1"/>
  <c r="Q4054" i="7"/>
  <c r="R4053" i="7"/>
  <c r="S4053" i="7" s="1"/>
  <c r="T4053" i="7" s="1"/>
  <c r="Q4053" i="7"/>
  <c r="R4052" i="7"/>
  <c r="S4052" i="7" s="1"/>
  <c r="T4052" i="7" s="1"/>
  <c r="Q4052" i="7"/>
  <c r="R4051" i="7"/>
  <c r="S4051" i="7" s="1"/>
  <c r="T4051" i="7" s="1"/>
  <c r="Q4051" i="7"/>
  <c r="S4050" i="7"/>
  <c r="T4050" i="7" s="1"/>
  <c r="R4050" i="7"/>
  <c r="Q4050" i="7"/>
  <c r="R4049" i="7"/>
  <c r="S4049" i="7" s="1"/>
  <c r="T4049" i="7" s="1"/>
  <c r="Q4049" i="7"/>
  <c r="R4048" i="7"/>
  <c r="S4048" i="7" s="1"/>
  <c r="T4048" i="7" s="1"/>
  <c r="Q4048" i="7"/>
  <c r="R4047" i="7"/>
  <c r="S4047" i="7" s="1"/>
  <c r="T4047" i="7" s="1"/>
  <c r="Q4047" i="7"/>
  <c r="R4046" i="7"/>
  <c r="S4046" i="7" s="1"/>
  <c r="T4046" i="7" s="1"/>
  <c r="Q4046" i="7"/>
  <c r="R4045" i="7"/>
  <c r="S4045" i="7" s="1"/>
  <c r="T4045" i="7" s="1"/>
  <c r="Q4045" i="7"/>
  <c r="R4044" i="7"/>
  <c r="S4044" i="7" s="1"/>
  <c r="T4044" i="7" s="1"/>
  <c r="Q4044" i="7"/>
  <c r="R4043" i="7"/>
  <c r="S4043" i="7" s="1"/>
  <c r="T4043" i="7" s="1"/>
  <c r="Q4043" i="7"/>
  <c r="S4042" i="7"/>
  <c r="T4042" i="7" s="1"/>
  <c r="R4042" i="7"/>
  <c r="Q4042" i="7"/>
  <c r="R4041" i="7"/>
  <c r="S4041" i="7" s="1"/>
  <c r="T4041" i="7" s="1"/>
  <c r="Q4041" i="7"/>
  <c r="R4040" i="7"/>
  <c r="S4040" i="7" s="1"/>
  <c r="T4040" i="7" s="1"/>
  <c r="Q4040" i="7"/>
  <c r="R4039" i="7"/>
  <c r="S4039" i="7" s="1"/>
  <c r="T4039" i="7" s="1"/>
  <c r="Q4039" i="7"/>
  <c r="R4038" i="7"/>
  <c r="S4038" i="7" s="1"/>
  <c r="T4038" i="7" s="1"/>
  <c r="Q4038" i="7"/>
  <c r="R4037" i="7"/>
  <c r="S4037" i="7" s="1"/>
  <c r="T4037" i="7" s="1"/>
  <c r="Q4037" i="7"/>
  <c r="R4036" i="7"/>
  <c r="S4036" i="7" s="1"/>
  <c r="T4036" i="7" s="1"/>
  <c r="Q4036" i="7"/>
  <c r="R4035" i="7"/>
  <c r="S4035" i="7" s="1"/>
  <c r="T4035" i="7" s="1"/>
  <c r="Q4035" i="7"/>
  <c r="R4034" i="7"/>
  <c r="S4034" i="7" s="1"/>
  <c r="T4034" i="7" s="1"/>
  <c r="Q4034" i="7"/>
  <c r="R4033" i="7"/>
  <c r="S4033" i="7" s="1"/>
  <c r="T4033" i="7" s="1"/>
  <c r="Q4033" i="7"/>
  <c r="R4032" i="7"/>
  <c r="S4032" i="7" s="1"/>
  <c r="T4032" i="7" s="1"/>
  <c r="Q4032" i="7"/>
  <c r="R4031" i="7"/>
  <c r="S4031" i="7" s="1"/>
  <c r="T4031" i="7" s="1"/>
  <c r="Q4031" i="7"/>
  <c r="R4030" i="7"/>
  <c r="S4030" i="7" s="1"/>
  <c r="T4030" i="7" s="1"/>
  <c r="Q4030" i="7"/>
  <c r="R4029" i="7"/>
  <c r="S4029" i="7" s="1"/>
  <c r="T4029" i="7" s="1"/>
  <c r="Q4029" i="7"/>
  <c r="R4028" i="7"/>
  <c r="S4028" i="7" s="1"/>
  <c r="T4028" i="7" s="1"/>
  <c r="Q4028" i="7"/>
  <c r="R4027" i="7"/>
  <c r="S4027" i="7" s="1"/>
  <c r="T4027" i="7" s="1"/>
  <c r="Q4027" i="7"/>
  <c r="R4026" i="7"/>
  <c r="S4026" i="7" s="1"/>
  <c r="T4026" i="7" s="1"/>
  <c r="Q4026" i="7"/>
  <c r="R4025" i="7"/>
  <c r="S4025" i="7" s="1"/>
  <c r="T4025" i="7" s="1"/>
  <c r="Q4025" i="7"/>
  <c r="R4024" i="7"/>
  <c r="S4024" i="7" s="1"/>
  <c r="T4024" i="7" s="1"/>
  <c r="Q4024" i="7"/>
  <c r="R4023" i="7"/>
  <c r="S4023" i="7" s="1"/>
  <c r="T4023" i="7" s="1"/>
  <c r="Q4023" i="7"/>
  <c r="R4022" i="7"/>
  <c r="S4022" i="7" s="1"/>
  <c r="T4022" i="7" s="1"/>
  <c r="Q4022" i="7"/>
  <c r="R4021" i="7"/>
  <c r="S4021" i="7" s="1"/>
  <c r="T4021" i="7" s="1"/>
  <c r="Q4021" i="7"/>
  <c r="R4020" i="7"/>
  <c r="S4020" i="7" s="1"/>
  <c r="T4020" i="7" s="1"/>
  <c r="Q4020" i="7"/>
  <c r="R4019" i="7"/>
  <c r="S4019" i="7" s="1"/>
  <c r="T4019" i="7" s="1"/>
  <c r="Q4019" i="7"/>
  <c r="R4018" i="7"/>
  <c r="S4018" i="7" s="1"/>
  <c r="T4018" i="7" s="1"/>
  <c r="Q4018" i="7"/>
  <c r="R4017" i="7"/>
  <c r="S4017" i="7" s="1"/>
  <c r="T4017" i="7" s="1"/>
  <c r="Q4017" i="7"/>
  <c r="R4016" i="7"/>
  <c r="S4016" i="7" s="1"/>
  <c r="T4016" i="7" s="1"/>
  <c r="Q4016" i="7"/>
  <c r="R4015" i="7"/>
  <c r="S4015" i="7" s="1"/>
  <c r="T4015" i="7" s="1"/>
  <c r="Q4015" i="7"/>
  <c r="R4014" i="7"/>
  <c r="S4014" i="7" s="1"/>
  <c r="T4014" i="7" s="1"/>
  <c r="Q4014" i="7"/>
  <c r="R4013" i="7"/>
  <c r="S4013" i="7" s="1"/>
  <c r="T4013" i="7" s="1"/>
  <c r="Q4013" i="7"/>
  <c r="R4012" i="7"/>
  <c r="S4012" i="7" s="1"/>
  <c r="T4012" i="7" s="1"/>
  <c r="Q4012" i="7"/>
  <c r="R4011" i="7"/>
  <c r="S4011" i="7" s="1"/>
  <c r="T4011" i="7" s="1"/>
  <c r="Q4011" i="7"/>
  <c r="R4010" i="7"/>
  <c r="S4010" i="7" s="1"/>
  <c r="T4010" i="7" s="1"/>
  <c r="Q4010" i="7"/>
  <c r="R4009" i="7"/>
  <c r="S4009" i="7" s="1"/>
  <c r="T4009" i="7" s="1"/>
  <c r="Q4009" i="7"/>
  <c r="R4008" i="7"/>
  <c r="S4008" i="7" s="1"/>
  <c r="T4008" i="7" s="1"/>
  <c r="Q4008" i="7"/>
  <c r="R4007" i="7"/>
  <c r="S4007" i="7" s="1"/>
  <c r="T4007" i="7" s="1"/>
  <c r="Q4007" i="7"/>
  <c r="T4006" i="7"/>
  <c r="S4006" i="7"/>
  <c r="R4006" i="7"/>
  <c r="Q4006" i="7"/>
  <c r="R4005" i="7"/>
  <c r="S4005" i="7" s="1"/>
  <c r="T4005" i="7" s="1"/>
  <c r="Q4005" i="7"/>
  <c r="R4004" i="7"/>
  <c r="S4004" i="7" s="1"/>
  <c r="T4004" i="7" s="1"/>
  <c r="Q4004" i="7"/>
  <c r="R4003" i="7"/>
  <c r="S4003" i="7" s="1"/>
  <c r="T4003" i="7" s="1"/>
  <c r="Q4003" i="7"/>
  <c r="R4002" i="7"/>
  <c r="S4002" i="7" s="1"/>
  <c r="T4002" i="7" s="1"/>
  <c r="Q4002" i="7"/>
  <c r="T4001" i="7"/>
  <c r="R4001" i="7"/>
  <c r="S4001" i="7" s="1"/>
  <c r="Q4001" i="7"/>
  <c r="R4000" i="7"/>
  <c r="S4000" i="7" s="1"/>
  <c r="T4000" i="7" s="1"/>
  <c r="Q4000" i="7"/>
  <c r="R3999" i="7"/>
  <c r="S3999" i="7" s="1"/>
  <c r="T3999" i="7" s="1"/>
  <c r="Q3999" i="7"/>
  <c r="R3998" i="7"/>
  <c r="S3998" i="7" s="1"/>
  <c r="T3998" i="7" s="1"/>
  <c r="Q3998" i="7"/>
  <c r="R3997" i="7"/>
  <c r="S3997" i="7" s="1"/>
  <c r="T3997" i="7" s="1"/>
  <c r="Q3997" i="7"/>
  <c r="R3996" i="7"/>
  <c r="S3996" i="7" s="1"/>
  <c r="T3996" i="7" s="1"/>
  <c r="Q3996" i="7"/>
  <c r="R3995" i="7"/>
  <c r="S3995" i="7" s="1"/>
  <c r="T3995" i="7" s="1"/>
  <c r="Q3995" i="7"/>
  <c r="R3994" i="7"/>
  <c r="S3994" i="7" s="1"/>
  <c r="T3994" i="7" s="1"/>
  <c r="Q3994" i="7"/>
  <c r="S3993" i="7"/>
  <c r="T3993" i="7" s="1"/>
  <c r="R3993" i="7"/>
  <c r="Q3993" i="7"/>
  <c r="R3992" i="7"/>
  <c r="S3992" i="7" s="1"/>
  <c r="T3992" i="7" s="1"/>
  <c r="Q3992" i="7"/>
  <c r="R3991" i="7"/>
  <c r="S3991" i="7" s="1"/>
  <c r="T3991" i="7" s="1"/>
  <c r="Q3991" i="7"/>
  <c r="R3990" i="7"/>
  <c r="S3990" i="7" s="1"/>
  <c r="T3990" i="7" s="1"/>
  <c r="Q3990" i="7"/>
  <c r="S3989" i="7"/>
  <c r="T3989" i="7" s="1"/>
  <c r="R3989" i="7"/>
  <c r="Q3989" i="7"/>
  <c r="R3988" i="7"/>
  <c r="S3988" i="7" s="1"/>
  <c r="T3988" i="7" s="1"/>
  <c r="Q3988" i="7"/>
  <c r="R3987" i="7"/>
  <c r="S3987" i="7" s="1"/>
  <c r="T3987" i="7" s="1"/>
  <c r="Q3987" i="7"/>
  <c r="R3986" i="7"/>
  <c r="S3986" i="7" s="1"/>
  <c r="T3986" i="7" s="1"/>
  <c r="Q3986" i="7"/>
  <c r="R3985" i="7"/>
  <c r="S3985" i="7" s="1"/>
  <c r="T3985" i="7" s="1"/>
  <c r="Q3985" i="7"/>
  <c r="R3984" i="7"/>
  <c r="S3984" i="7" s="1"/>
  <c r="T3984" i="7" s="1"/>
  <c r="Q3984" i="7"/>
  <c r="R3983" i="7"/>
  <c r="S3983" i="7" s="1"/>
  <c r="T3983" i="7" s="1"/>
  <c r="Q3983" i="7"/>
  <c r="R3982" i="7"/>
  <c r="S3982" i="7" s="1"/>
  <c r="T3982" i="7" s="1"/>
  <c r="Q3982" i="7"/>
  <c r="R3981" i="7"/>
  <c r="S3981" i="7" s="1"/>
  <c r="T3981" i="7" s="1"/>
  <c r="Q3981" i="7"/>
  <c r="R3980" i="7"/>
  <c r="S3980" i="7" s="1"/>
  <c r="T3980" i="7" s="1"/>
  <c r="Q3980" i="7"/>
  <c r="R3979" i="7"/>
  <c r="S3979" i="7" s="1"/>
  <c r="T3979" i="7" s="1"/>
  <c r="Q3979" i="7"/>
  <c r="R3978" i="7"/>
  <c r="S3978" i="7" s="1"/>
  <c r="T3978" i="7" s="1"/>
  <c r="Q3978" i="7"/>
  <c r="S3977" i="7"/>
  <c r="T3977" i="7" s="1"/>
  <c r="R3977" i="7"/>
  <c r="Q3977" i="7"/>
  <c r="R3976" i="7"/>
  <c r="S3976" i="7" s="1"/>
  <c r="T3976" i="7" s="1"/>
  <c r="Q3976" i="7"/>
  <c r="R3975" i="7"/>
  <c r="S3975" i="7" s="1"/>
  <c r="T3975" i="7" s="1"/>
  <c r="Q3975" i="7"/>
  <c r="R3974" i="7"/>
  <c r="S3974" i="7" s="1"/>
  <c r="T3974" i="7" s="1"/>
  <c r="Q3974" i="7"/>
  <c r="R3973" i="7"/>
  <c r="S3973" i="7" s="1"/>
  <c r="T3973" i="7" s="1"/>
  <c r="Q3973" i="7"/>
  <c r="R3972" i="7"/>
  <c r="S3972" i="7" s="1"/>
  <c r="T3972" i="7" s="1"/>
  <c r="Q3972" i="7"/>
  <c r="R3971" i="7"/>
  <c r="S3971" i="7" s="1"/>
  <c r="T3971" i="7" s="1"/>
  <c r="Q3971" i="7"/>
  <c r="R3970" i="7"/>
  <c r="S3970" i="7" s="1"/>
  <c r="T3970" i="7" s="1"/>
  <c r="Q3970" i="7"/>
  <c r="R3969" i="7"/>
  <c r="S3969" i="7" s="1"/>
  <c r="T3969" i="7" s="1"/>
  <c r="Q3969" i="7"/>
  <c r="R3968" i="7"/>
  <c r="S3968" i="7" s="1"/>
  <c r="T3968" i="7" s="1"/>
  <c r="Q3968" i="7"/>
  <c r="R3967" i="7"/>
  <c r="S3967" i="7" s="1"/>
  <c r="T3967" i="7" s="1"/>
  <c r="Q3967" i="7"/>
  <c r="R3966" i="7"/>
  <c r="S3966" i="7" s="1"/>
  <c r="T3966" i="7" s="1"/>
  <c r="Q3966" i="7"/>
  <c r="R3965" i="7"/>
  <c r="S3965" i="7" s="1"/>
  <c r="T3965" i="7" s="1"/>
  <c r="Q3965" i="7"/>
  <c r="R3964" i="7"/>
  <c r="S3964" i="7" s="1"/>
  <c r="T3964" i="7" s="1"/>
  <c r="Q3964" i="7"/>
  <c r="R3963" i="7"/>
  <c r="S3963" i="7" s="1"/>
  <c r="T3963" i="7" s="1"/>
  <c r="Q3963" i="7"/>
  <c r="R3962" i="7"/>
  <c r="S3962" i="7" s="1"/>
  <c r="T3962" i="7" s="1"/>
  <c r="Q3962" i="7"/>
  <c r="S3961" i="7"/>
  <c r="T3961" i="7" s="1"/>
  <c r="R3961" i="7"/>
  <c r="Q3961" i="7"/>
  <c r="R3960" i="7"/>
  <c r="S3960" i="7" s="1"/>
  <c r="T3960" i="7" s="1"/>
  <c r="Q3960" i="7"/>
  <c r="R3959" i="7"/>
  <c r="S3959" i="7" s="1"/>
  <c r="T3959" i="7" s="1"/>
  <c r="Q3959" i="7"/>
  <c r="R3958" i="7"/>
  <c r="S3958" i="7" s="1"/>
  <c r="T3958" i="7" s="1"/>
  <c r="Q3958" i="7"/>
  <c r="R3957" i="7"/>
  <c r="S3957" i="7" s="1"/>
  <c r="T3957" i="7" s="1"/>
  <c r="Q3957" i="7"/>
  <c r="R3956" i="7"/>
  <c r="S3956" i="7" s="1"/>
  <c r="T3956" i="7" s="1"/>
  <c r="Q3956" i="7"/>
  <c r="R3955" i="7"/>
  <c r="S3955" i="7" s="1"/>
  <c r="T3955" i="7" s="1"/>
  <c r="Q3955" i="7"/>
  <c r="R3954" i="7"/>
  <c r="S3954" i="7" s="1"/>
  <c r="T3954" i="7" s="1"/>
  <c r="Q3954" i="7"/>
  <c r="S3953" i="7"/>
  <c r="T3953" i="7" s="1"/>
  <c r="R3953" i="7"/>
  <c r="Q3953" i="7"/>
  <c r="R3952" i="7"/>
  <c r="S3952" i="7" s="1"/>
  <c r="T3952" i="7" s="1"/>
  <c r="Q3952" i="7"/>
  <c r="R3951" i="7"/>
  <c r="S3951" i="7" s="1"/>
  <c r="T3951" i="7" s="1"/>
  <c r="Q3951" i="7"/>
  <c r="T3950" i="7"/>
  <c r="S3950" i="7"/>
  <c r="R3950" i="7"/>
  <c r="Q3950" i="7"/>
  <c r="R3949" i="7"/>
  <c r="S3949" i="7" s="1"/>
  <c r="T3949" i="7" s="1"/>
  <c r="Q3949" i="7"/>
  <c r="R3948" i="7"/>
  <c r="S3948" i="7" s="1"/>
  <c r="T3948" i="7" s="1"/>
  <c r="Q3948" i="7"/>
  <c r="R3947" i="7"/>
  <c r="S3947" i="7" s="1"/>
  <c r="T3947" i="7" s="1"/>
  <c r="Q3947" i="7"/>
  <c r="R3946" i="7"/>
  <c r="S3946" i="7" s="1"/>
  <c r="T3946" i="7" s="1"/>
  <c r="Q3946" i="7"/>
  <c r="R3945" i="7"/>
  <c r="S3945" i="7" s="1"/>
  <c r="T3945" i="7" s="1"/>
  <c r="Q3945" i="7"/>
  <c r="R3944" i="7"/>
  <c r="S3944" i="7" s="1"/>
  <c r="T3944" i="7" s="1"/>
  <c r="Q3944" i="7"/>
  <c r="S3943" i="7"/>
  <c r="T3943" i="7" s="1"/>
  <c r="R3943" i="7"/>
  <c r="Q3943" i="7"/>
  <c r="S3942" i="7"/>
  <c r="T3942" i="7" s="1"/>
  <c r="R3942" i="7"/>
  <c r="Q3942" i="7"/>
  <c r="R3941" i="7"/>
  <c r="S3941" i="7" s="1"/>
  <c r="T3941" i="7" s="1"/>
  <c r="Q3941" i="7"/>
  <c r="R3940" i="7"/>
  <c r="S3940" i="7" s="1"/>
  <c r="T3940" i="7" s="1"/>
  <c r="Q3940" i="7"/>
  <c r="R3939" i="7"/>
  <c r="S3939" i="7" s="1"/>
  <c r="T3939" i="7" s="1"/>
  <c r="Q3939" i="7"/>
  <c r="R3938" i="7"/>
  <c r="S3938" i="7" s="1"/>
  <c r="T3938" i="7" s="1"/>
  <c r="Q3938" i="7"/>
  <c r="R3937" i="7"/>
  <c r="S3937" i="7" s="1"/>
  <c r="T3937" i="7" s="1"/>
  <c r="Q3937" i="7"/>
  <c r="R3936" i="7"/>
  <c r="S3936" i="7" s="1"/>
  <c r="T3936" i="7" s="1"/>
  <c r="Q3936" i="7"/>
  <c r="R3935" i="7"/>
  <c r="S3935" i="7" s="1"/>
  <c r="T3935" i="7" s="1"/>
  <c r="Q3935" i="7"/>
  <c r="R3934" i="7"/>
  <c r="S3934" i="7" s="1"/>
  <c r="T3934" i="7" s="1"/>
  <c r="Q3934" i="7"/>
  <c r="R3933" i="7"/>
  <c r="S3933" i="7" s="1"/>
  <c r="T3933" i="7" s="1"/>
  <c r="Q3933" i="7"/>
  <c r="R3932" i="7"/>
  <c r="S3932" i="7" s="1"/>
  <c r="T3932" i="7" s="1"/>
  <c r="Q3932" i="7"/>
  <c r="R3931" i="7"/>
  <c r="S3931" i="7" s="1"/>
  <c r="T3931" i="7" s="1"/>
  <c r="Q3931" i="7"/>
  <c r="R3930" i="7"/>
  <c r="S3930" i="7" s="1"/>
  <c r="T3930" i="7" s="1"/>
  <c r="Q3930" i="7"/>
  <c r="R3929" i="7"/>
  <c r="S3929" i="7" s="1"/>
  <c r="T3929" i="7" s="1"/>
  <c r="Q3929" i="7"/>
  <c r="R3928" i="7"/>
  <c r="S3928" i="7" s="1"/>
  <c r="T3928" i="7" s="1"/>
  <c r="Q3928" i="7"/>
  <c r="R3927" i="7"/>
  <c r="S3927" i="7" s="1"/>
  <c r="T3927" i="7" s="1"/>
  <c r="Q3927" i="7"/>
  <c r="S3926" i="7"/>
  <c r="T3926" i="7" s="1"/>
  <c r="R3926" i="7"/>
  <c r="Q3926" i="7"/>
  <c r="R3925" i="7"/>
  <c r="S3925" i="7" s="1"/>
  <c r="T3925" i="7" s="1"/>
  <c r="Q3925" i="7"/>
  <c r="R3924" i="7"/>
  <c r="S3924" i="7" s="1"/>
  <c r="T3924" i="7" s="1"/>
  <c r="Q3924" i="7"/>
  <c r="S3923" i="7"/>
  <c r="T3923" i="7" s="1"/>
  <c r="R3923" i="7"/>
  <c r="Q3923" i="7"/>
  <c r="R3922" i="7"/>
  <c r="S3922" i="7" s="1"/>
  <c r="T3922" i="7" s="1"/>
  <c r="Q3922" i="7"/>
  <c r="R3921" i="7"/>
  <c r="S3921" i="7" s="1"/>
  <c r="T3921" i="7" s="1"/>
  <c r="Q3921" i="7"/>
  <c r="R3920" i="7"/>
  <c r="S3920" i="7" s="1"/>
  <c r="T3920" i="7" s="1"/>
  <c r="Q3920" i="7"/>
  <c r="R3919" i="7"/>
  <c r="S3919" i="7" s="1"/>
  <c r="T3919" i="7" s="1"/>
  <c r="Q3919" i="7"/>
  <c r="S3918" i="7"/>
  <c r="T3918" i="7" s="1"/>
  <c r="R3918" i="7"/>
  <c r="Q3918" i="7"/>
  <c r="R3917" i="7"/>
  <c r="S3917" i="7" s="1"/>
  <c r="T3917" i="7" s="1"/>
  <c r="Q3917" i="7"/>
  <c r="R3916" i="7"/>
  <c r="S3916" i="7" s="1"/>
  <c r="T3916" i="7" s="1"/>
  <c r="Q3916" i="7"/>
  <c r="R3915" i="7"/>
  <c r="S3915" i="7" s="1"/>
  <c r="T3915" i="7" s="1"/>
  <c r="Q3915" i="7"/>
  <c r="R3914" i="7"/>
  <c r="S3914" i="7" s="1"/>
  <c r="T3914" i="7" s="1"/>
  <c r="Q3914" i="7"/>
  <c r="R3913" i="7"/>
  <c r="S3913" i="7" s="1"/>
  <c r="T3913" i="7" s="1"/>
  <c r="Q3913" i="7"/>
  <c r="R3912" i="7"/>
  <c r="S3912" i="7" s="1"/>
  <c r="T3912" i="7" s="1"/>
  <c r="Q3912" i="7"/>
  <c r="R3911" i="7"/>
  <c r="S3911" i="7" s="1"/>
  <c r="T3911" i="7" s="1"/>
  <c r="Q3911" i="7"/>
  <c r="R3910" i="7"/>
  <c r="S3910" i="7" s="1"/>
  <c r="T3910" i="7" s="1"/>
  <c r="Q3910" i="7"/>
  <c r="R3909" i="7"/>
  <c r="S3909" i="7" s="1"/>
  <c r="T3909" i="7" s="1"/>
  <c r="Q3909" i="7"/>
  <c r="R3908" i="7"/>
  <c r="S3908" i="7" s="1"/>
  <c r="T3908" i="7" s="1"/>
  <c r="Q3908" i="7"/>
  <c r="R3907" i="7"/>
  <c r="S3907" i="7" s="1"/>
  <c r="T3907" i="7" s="1"/>
  <c r="Q3907" i="7"/>
  <c r="R3906" i="7"/>
  <c r="S3906" i="7" s="1"/>
  <c r="T3906" i="7" s="1"/>
  <c r="Q3906" i="7"/>
  <c r="R3905" i="7"/>
  <c r="S3905" i="7" s="1"/>
  <c r="T3905" i="7" s="1"/>
  <c r="Q3905" i="7"/>
  <c r="R3904" i="7"/>
  <c r="S3904" i="7" s="1"/>
  <c r="T3904" i="7" s="1"/>
  <c r="Q3904" i="7"/>
  <c r="R3903" i="7"/>
  <c r="S3903" i="7" s="1"/>
  <c r="T3903" i="7" s="1"/>
  <c r="Q3903" i="7"/>
  <c r="R3902" i="7"/>
  <c r="S3902" i="7" s="1"/>
  <c r="T3902" i="7" s="1"/>
  <c r="Q3902" i="7"/>
  <c r="R3901" i="7"/>
  <c r="S3901" i="7" s="1"/>
  <c r="T3901" i="7" s="1"/>
  <c r="Q3901" i="7"/>
  <c r="S3900" i="7"/>
  <c r="T3900" i="7" s="1"/>
  <c r="R3900" i="7"/>
  <c r="Q3900" i="7"/>
  <c r="R3899" i="7"/>
  <c r="S3899" i="7" s="1"/>
  <c r="T3899" i="7" s="1"/>
  <c r="Q3899" i="7"/>
  <c r="R3898" i="7"/>
  <c r="S3898" i="7" s="1"/>
  <c r="T3898" i="7" s="1"/>
  <c r="Q3898" i="7"/>
  <c r="R3897" i="7"/>
  <c r="S3897" i="7" s="1"/>
  <c r="T3897" i="7" s="1"/>
  <c r="Q3897" i="7"/>
  <c r="R3896" i="7"/>
  <c r="S3896" i="7" s="1"/>
  <c r="T3896" i="7" s="1"/>
  <c r="Q3896" i="7"/>
  <c r="S3895" i="7"/>
  <c r="T3895" i="7" s="1"/>
  <c r="R3895" i="7"/>
  <c r="Q3895" i="7"/>
  <c r="R3894" i="7"/>
  <c r="S3894" i="7" s="1"/>
  <c r="T3894" i="7" s="1"/>
  <c r="Q3894" i="7"/>
  <c r="R3893" i="7"/>
  <c r="S3893" i="7" s="1"/>
  <c r="T3893" i="7" s="1"/>
  <c r="Q3893" i="7"/>
  <c r="R3892" i="7"/>
  <c r="S3892" i="7" s="1"/>
  <c r="T3892" i="7" s="1"/>
  <c r="Q3892" i="7"/>
  <c r="R3891" i="7"/>
  <c r="S3891" i="7" s="1"/>
  <c r="T3891" i="7" s="1"/>
  <c r="Q3891" i="7"/>
  <c r="R3890" i="7"/>
  <c r="S3890" i="7" s="1"/>
  <c r="T3890" i="7" s="1"/>
  <c r="Q3890" i="7"/>
  <c r="R3889" i="7"/>
  <c r="S3889" i="7" s="1"/>
  <c r="T3889" i="7" s="1"/>
  <c r="Q3889" i="7"/>
  <c r="T3888" i="7"/>
  <c r="R3888" i="7"/>
  <c r="S3888" i="7" s="1"/>
  <c r="Q3888" i="7"/>
  <c r="R3887" i="7"/>
  <c r="S3887" i="7" s="1"/>
  <c r="T3887" i="7" s="1"/>
  <c r="Q3887" i="7"/>
  <c r="R3886" i="7"/>
  <c r="S3886" i="7" s="1"/>
  <c r="T3886" i="7" s="1"/>
  <c r="Q3886" i="7"/>
  <c r="R3885" i="7"/>
  <c r="S3885" i="7" s="1"/>
  <c r="T3885" i="7" s="1"/>
  <c r="Q3885" i="7"/>
  <c r="R3884" i="7"/>
  <c r="S3884" i="7" s="1"/>
  <c r="T3884" i="7" s="1"/>
  <c r="Q3884" i="7"/>
  <c r="R3883" i="7"/>
  <c r="S3883" i="7" s="1"/>
  <c r="T3883" i="7" s="1"/>
  <c r="Q3883" i="7"/>
  <c r="R3882" i="7"/>
  <c r="S3882" i="7" s="1"/>
  <c r="T3882" i="7" s="1"/>
  <c r="Q3882" i="7"/>
  <c r="R3881" i="7"/>
  <c r="S3881" i="7" s="1"/>
  <c r="T3881" i="7" s="1"/>
  <c r="Q3881" i="7"/>
  <c r="R3880" i="7"/>
  <c r="S3880" i="7" s="1"/>
  <c r="T3880" i="7" s="1"/>
  <c r="Q3880" i="7"/>
  <c r="R3879" i="7"/>
  <c r="S3879" i="7" s="1"/>
  <c r="T3879" i="7" s="1"/>
  <c r="Q3879" i="7"/>
  <c r="R3878" i="7"/>
  <c r="S3878" i="7" s="1"/>
  <c r="T3878" i="7" s="1"/>
  <c r="Q3878" i="7"/>
  <c r="R3877" i="7"/>
  <c r="S3877" i="7" s="1"/>
  <c r="T3877" i="7" s="1"/>
  <c r="Q3877" i="7"/>
  <c r="R3876" i="7"/>
  <c r="S3876" i="7" s="1"/>
  <c r="T3876" i="7" s="1"/>
  <c r="Q3876" i="7"/>
  <c r="R3875" i="7"/>
  <c r="S3875" i="7" s="1"/>
  <c r="T3875" i="7" s="1"/>
  <c r="Q3875" i="7"/>
  <c r="R3874" i="7"/>
  <c r="S3874" i="7" s="1"/>
  <c r="T3874" i="7" s="1"/>
  <c r="Q3874" i="7"/>
  <c r="R3873" i="7"/>
  <c r="S3873" i="7" s="1"/>
  <c r="T3873" i="7" s="1"/>
  <c r="Q3873" i="7"/>
  <c r="R3872" i="7"/>
  <c r="S3872" i="7" s="1"/>
  <c r="T3872" i="7" s="1"/>
  <c r="Q3872" i="7"/>
  <c r="R3871" i="7"/>
  <c r="S3871" i="7" s="1"/>
  <c r="T3871" i="7" s="1"/>
  <c r="Q3871" i="7"/>
  <c r="R3870" i="7"/>
  <c r="S3870" i="7" s="1"/>
  <c r="T3870" i="7" s="1"/>
  <c r="Q3870" i="7"/>
  <c r="S3869" i="7"/>
  <c r="T3869" i="7" s="1"/>
  <c r="R3869" i="7"/>
  <c r="Q3869" i="7"/>
  <c r="S3868" i="7"/>
  <c r="T3868" i="7" s="1"/>
  <c r="R3868" i="7"/>
  <c r="Q3868" i="7"/>
  <c r="R3867" i="7"/>
  <c r="S3867" i="7" s="1"/>
  <c r="T3867" i="7" s="1"/>
  <c r="Q3867" i="7"/>
  <c r="R3866" i="7"/>
  <c r="S3866" i="7" s="1"/>
  <c r="T3866" i="7" s="1"/>
  <c r="Q3866" i="7"/>
  <c r="R3865" i="7"/>
  <c r="S3865" i="7" s="1"/>
  <c r="T3865" i="7" s="1"/>
  <c r="Q3865" i="7"/>
  <c r="R3864" i="7"/>
  <c r="S3864" i="7" s="1"/>
  <c r="T3864" i="7" s="1"/>
  <c r="Q3864" i="7"/>
  <c r="R3863" i="7"/>
  <c r="S3863" i="7" s="1"/>
  <c r="T3863" i="7" s="1"/>
  <c r="Q3863" i="7"/>
  <c r="R3862" i="7"/>
  <c r="S3862" i="7" s="1"/>
  <c r="T3862" i="7" s="1"/>
  <c r="Q3862" i="7"/>
  <c r="R3861" i="7"/>
  <c r="S3861" i="7" s="1"/>
  <c r="T3861" i="7" s="1"/>
  <c r="Q3861" i="7"/>
  <c r="S3860" i="7"/>
  <c r="T3860" i="7" s="1"/>
  <c r="R3860" i="7"/>
  <c r="Q3860" i="7"/>
  <c r="R3859" i="7"/>
  <c r="S3859" i="7" s="1"/>
  <c r="T3859" i="7" s="1"/>
  <c r="Q3859" i="7"/>
  <c r="R3858" i="7"/>
  <c r="S3858" i="7" s="1"/>
  <c r="T3858" i="7" s="1"/>
  <c r="Q3858" i="7"/>
  <c r="R3857" i="7"/>
  <c r="S3857" i="7" s="1"/>
  <c r="T3857" i="7" s="1"/>
  <c r="Q3857" i="7"/>
  <c r="R3856" i="7"/>
  <c r="S3856" i="7" s="1"/>
  <c r="T3856" i="7" s="1"/>
  <c r="Q3856" i="7"/>
  <c r="S3855" i="7"/>
  <c r="T3855" i="7" s="1"/>
  <c r="R3855" i="7"/>
  <c r="Q3855" i="7"/>
  <c r="S3854" i="7"/>
  <c r="T3854" i="7" s="1"/>
  <c r="R3854" i="7"/>
  <c r="Q3854" i="7"/>
  <c r="R3853" i="7"/>
  <c r="S3853" i="7" s="1"/>
  <c r="T3853" i="7" s="1"/>
  <c r="Q3853" i="7"/>
  <c r="R3852" i="7"/>
  <c r="S3852" i="7" s="1"/>
  <c r="T3852" i="7" s="1"/>
  <c r="Q3852" i="7"/>
  <c r="R3851" i="7"/>
  <c r="S3851" i="7" s="1"/>
  <c r="T3851" i="7" s="1"/>
  <c r="Q3851" i="7"/>
  <c r="R3850" i="7"/>
  <c r="S3850" i="7" s="1"/>
  <c r="T3850" i="7" s="1"/>
  <c r="Q3850" i="7"/>
  <c r="R3849" i="7"/>
  <c r="S3849" i="7" s="1"/>
  <c r="T3849" i="7" s="1"/>
  <c r="Q3849" i="7"/>
  <c r="R3848" i="7"/>
  <c r="S3848" i="7" s="1"/>
  <c r="T3848" i="7" s="1"/>
  <c r="Q3848" i="7"/>
  <c r="R3847" i="7"/>
  <c r="S3847" i="7" s="1"/>
  <c r="T3847" i="7" s="1"/>
  <c r="Q3847" i="7"/>
  <c r="R3846" i="7"/>
  <c r="S3846" i="7" s="1"/>
  <c r="T3846" i="7" s="1"/>
  <c r="Q3846" i="7"/>
  <c r="R3845" i="7"/>
  <c r="S3845" i="7" s="1"/>
  <c r="T3845" i="7" s="1"/>
  <c r="Q3845" i="7"/>
  <c r="R3844" i="7"/>
  <c r="S3844" i="7" s="1"/>
  <c r="T3844" i="7" s="1"/>
  <c r="Q3844" i="7"/>
  <c r="R3843" i="7"/>
  <c r="S3843" i="7" s="1"/>
  <c r="T3843" i="7" s="1"/>
  <c r="Q3843" i="7"/>
  <c r="R3842" i="7"/>
  <c r="S3842" i="7" s="1"/>
  <c r="T3842" i="7" s="1"/>
  <c r="Q3842" i="7"/>
  <c r="R3841" i="7"/>
  <c r="S3841" i="7" s="1"/>
  <c r="T3841" i="7" s="1"/>
  <c r="Q3841" i="7"/>
  <c r="R3840" i="7"/>
  <c r="S3840" i="7" s="1"/>
  <c r="T3840" i="7" s="1"/>
  <c r="Q3840" i="7"/>
  <c r="R3839" i="7"/>
  <c r="S3839" i="7" s="1"/>
  <c r="T3839" i="7" s="1"/>
  <c r="Q3839" i="7"/>
  <c r="S3838" i="7"/>
  <c r="T3838" i="7" s="1"/>
  <c r="R3838" i="7"/>
  <c r="Q3838" i="7"/>
  <c r="R3837" i="7"/>
  <c r="S3837" i="7" s="1"/>
  <c r="T3837" i="7" s="1"/>
  <c r="Q3837" i="7"/>
  <c r="R3836" i="7"/>
  <c r="S3836" i="7" s="1"/>
  <c r="T3836" i="7" s="1"/>
  <c r="Q3836" i="7"/>
  <c r="R3835" i="7"/>
  <c r="S3835" i="7" s="1"/>
  <c r="T3835" i="7" s="1"/>
  <c r="Q3835" i="7"/>
  <c r="R3834" i="7"/>
  <c r="S3834" i="7" s="1"/>
  <c r="T3834" i="7" s="1"/>
  <c r="Q3834" i="7"/>
  <c r="R3833" i="7"/>
  <c r="S3833" i="7" s="1"/>
  <c r="T3833" i="7" s="1"/>
  <c r="Q3833" i="7"/>
  <c r="R3832" i="7"/>
  <c r="S3832" i="7" s="1"/>
  <c r="T3832" i="7" s="1"/>
  <c r="Q3832" i="7"/>
  <c r="R3831" i="7"/>
  <c r="S3831" i="7" s="1"/>
  <c r="T3831" i="7" s="1"/>
  <c r="Q3831" i="7"/>
  <c r="R3830" i="7"/>
  <c r="S3830" i="7" s="1"/>
  <c r="T3830" i="7" s="1"/>
  <c r="Q3830" i="7"/>
  <c r="S3829" i="7"/>
  <c r="T3829" i="7" s="1"/>
  <c r="R3829" i="7"/>
  <c r="Q3829" i="7"/>
  <c r="R3828" i="7"/>
  <c r="S3828" i="7" s="1"/>
  <c r="T3828" i="7" s="1"/>
  <c r="Q3828" i="7"/>
  <c r="R3827" i="7"/>
  <c r="S3827" i="7" s="1"/>
  <c r="T3827" i="7" s="1"/>
  <c r="Q3827" i="7"/>
  <c r="S3826" i="7"/>
  <c r="T3826" i="7" s="1"/>
  <c r="R3826" i="7"/>
  <c r="Q3826" i="7"/>
  <c r="R3825" i="7"/>
  <c r="S3825" i="7" s="1"/>
  <c r="T3825" i="7" s="1"/>
  <c r="Q3825" i="7"/>
  <c r="R3824" i="7"/>
  <c r="S3824" i="7" s="1"/>
  <c r="T3824" i="7" s="1"/>
  <c r="Q3824" i="7"/>
  <c r="R3823" i="7"/>
  <c r="S3823" i="7" s="1"/>
  <c r="T3823" i="7" s="1"/>
  <c r="Q3823" i="7"/>
  <c r="S3822" i="7"/>
  <c r="T3822" i="7" s="1"/>
  <c r="R3822" i="7"/>
  <c r="Q3822" i="7"/>
  <c r="R3821" i="7"/>
  <c r="S3821" i="7" s="1"/>
  <c r="T3821" i="7" s="1"/>
  <c r="Q3821" i="7"/>
  <c r="R3820" i="7"/>
  <c r="S3820" i="7" s="1"/>
  <c r="T3820" i="7" s="1"/>
  <c r="Q3820" i="7"/>
  <c r="R3819" i="7"/>
  <c r="S3819" i="7" s="1"/>
  <c r="T3819" i="7" s="1"/>
  <c r="Q3819" i="7"/>
  <c r="R3818" i="7"/>
  <c r="S3818" i="7" s="1"/>
  <c r="T3818" i="7" s="1"/>
  <c r="Q3818" i="7"/>
  <c r="R3817" i="7"/>
  <c r="S3817" i="7" s="1"/>
  <c r="T3817" i="7" s="1"/>
  <c r="Q3817" i="7"/>
  <c r="R3816" i="7"/>
  <c r="S3816" i="7" s="1"/>
  <c r="T3816" i="7" s="1"/>
  <c r="Q3816" i="7"/>
  <c r="S3815" i="7"/>
  <c r="T3815" i="7" s="1"/>
  <c r="R3815" i="7"/>
  <c r="Q3815" i="7"/>
  <c r="T3814" i="7"/>
  <c r="S3814" i="7"/>
  <c r="R3814" i="7"/>
  <c r="Q3814" i="7"/>
  <c r="S3813" i="7"/>
  <c r="T3813" i="7" s="1"/>
  <c r="R3813" i="7"/>
  <c r="Q3813" i="7"/>
  <c r="R3812" i="7"/>
  <c r="S3812" i="7" s="1"/>
  <c r="T3812" i="7" s="1"/>
  <c r="Q3812" i="7"/>
  <c r="R3811" i="7"/>
  <c r="S3811" i="7" s="1"/>
  <c r="T3811" i="7" s="1"/>
  <c r="Q3811" i="7"/>
  <c r="R3810" i="7"/>
  <c r="S3810" i="7" s="1"/>
  <c r="T3810" i="7" s="1"/>
  <c r="Q3810" i="7"/>
  <c r="R3809" i="7"/>
  <c r="S3809" i="7" s="1"/>
  <c r="T3809" i="7" s="1"/>
  <c r="Q3809" i="7"/>
  <c r="R3808" i="7"/>
  <c r="S3808" i="7" s="1"/>
  <c r="T3808" i="7" s="1"/>
  <c r="Q3808" i="7"/>
  <c r="R3807" i="7"/>
  <c r="S3807" i="7" s="1"/>
  <c r="T3807" i="7" s="1"/>
  <c r="Q3807" i="7"/>
  <c r="R3806" i="7"/>
  <c r="S3806" i="7" s="1"/>
  <c r="T3806" i="7" s="1"/>
  <c r="Q3806" i="7"/>
  <c r="R3805" i="7"/>
  <c r="S3805" i="7" s="1"/>
  <c r="T3805" i="7" s="1"/>
  <c r="Q3805" i="7"/>
  <c r="R3804" i="7"/>
  <c r="S3804" i="7" s="1"/>
  <c r="T3804" i="7" s="1"/>
  <c r="Q3804" i="7"/>
  <c r="R3803" i="7"/>
  <c r="S3803" i="7" s="1"/>
  <c r="T3803" i="7" s="1"/>
  <c r="Q3803" i="7"/>
  <c r="T3802" i="7"/>
  <c r="S3802" i="7"/>
  <c r="R3802" i="7"/>
  <c r="Q3802" i="7"/>
  <c r="R3801" i="7"/>
  <c r="S3801" i="7" s="1"/>
  <c r="T3801" i="7" s="1"/>
  <c r="Q3801" i="7"/>
  <c r="R3800" i="7"/>
  <c r="S3800" i="7" s="1"/>
  <c r="T3800" i="7" s="1"/>
  <c r="Q3800" i="7"/>
  <c r="S3799" i="7"/>
  <c r="T3799" i="7" s="1"/>
  <c r="R3799" i="7"/>
  <c r="Q3799" i="7"/>
  <c r="R3798" i="7"/>
  <c r="S3798" i="7" s="1"/>
  <c r="T3798" i="7" s="1"/>
  <c r="Q3798" i="7"/>
  <c r="S3797" i="7"/>
  <c r="T3797" i="7" s="1"/>
  <c r="R3797" i="7"/>
  <c r="Q3797" i="7"/>
  <c r="R3796" i="7"/>
  <c r="S3796" i="7" s="1"/>
  <c r="T3796" i="7" s="1"/>
  <c r="Q3796" i="7"/>
  <c r="S3795" i="7"/>
  <c r="T3795" i="7" s="1"/>
  <c r="R3795" i="7"/>
  <c r="Q3795" i="7"/>
  <c r="R3794" i="7"/>
  <c r="S3794" i="7" s="1"/>
  <c r="T3794" i="7" s="1"/>
  <c r="Q3794" i="7"/>
  <c r="R3793" i="7"/>
  <c r="S3793" i="7" s="1"/>
  <c r="T3793" i="7" s="1"/>
  <c r="Q3793" i="7"/>
  <c r="T3792" i="7"/>
  <c r="R3792" i="7"/>
  <c r="S3792" i="7" s="1"/>
  <c r="Q3792" i="7"/>
  <c r="S3791" i="7"/>
  <c r="T3791" i="7" s="1"/>
  <c r="R3791" i="7"/>
  <c r="Q3791" i="7"/>
  <c r="R3790" i="7"/>
  <c r="S3790" i="7" s="1"/>
  <c r="T3790" i="7" s="1"/>
  <c r="Q3790" i="7"/>
  <c r="R3789" i="7"/>
  <c r="S3789" i="7" s="1"/>
  <c r="T3789" i="7" s="1"/>
  <c r="Q3789" i="7"/>
  <c r="R3788" i="7"/>
  <c r="S3788" i="7" s="1"/>
  <c r="T3788" i="7" s="1"/>
  <c r="Q3788" i="7"/>
  <c r="R3787" i="7"/>
  <c r="S3787" i="7" s="1"/>
  <c r="T3787" i="7" s="1"/>
  <c r="Q3787" i="7"/>
  <c r="R3786" i="7"/>
  <c r="S3786" i="7" s="1"/>
  <c r="T3786" i="7" s="1"/>
  <c r="Q3786" i="7"/>
  <c r="R3785" i="7"/>
  <c r="S3785" i="7" s="1"/>
  <c r="T3785" i="7" s="1"/>
  <c r="Q3785" i="7"/>
  <c r="R3784" i="7"/>
  <c r="S3784" i="7" s="1"/>
  <c r="T3784" i="7" s="1"/>
  <c r="Q3784" i="7"/>
  <c r="R3783" i="7"/>
  <c r="S3783" i="7" s="1"/>
  <c r="T3783" i="7" s="1"/>
  <c r="Q3783" i="7"/>
  <c r="R3782" i="7"/>
  <c r="S3782" i="7" s="1"/>
  <c r="T3782" i="7" s="1"/>
  <c r="Q3782" i="7"/>
  <c r="R3781" i="7"/>
  <c r="S3781" i="7" s="1"/>
  <c r="T3781" i="7" s="1"/>
  <c r="Q3781" i="7"/>
  <c r="T3780" i="7"/>
  <c r="R3780" i="7"/>
  <c r="S3780" i="7" s="1"/>
  <c r="Q3780" i="7"/>
  <c r="R3779" i="7"/>
  <c r="S3779" i="7" s="1"/>
  <c r="T3779" i="7" s="1"/>
  <c r="Q3779" i="7"/>
  <c r="R3778" i="7"/>
  <c r="S3778" i="7" s="1"/>
  <c r="T3778" i="7" s="1"/>
  <c r="Q3778" i="7"/>
  <c r="R3777" i="7"/>
  <c r="S3777" i="7" s="1"/>
  <c r="T3777" i="7" s="1"/>
  <c r="Q3777" i="7"/>
  <c r="S3776" i="7"/>
  <c r="T3776" i="7" s="1"/>
  <c r="R3776" i="7"/>
  <c r="Q3776" i="7"/>
  <c r="R3775" i="7"/>
  <c r="S3775" i="7" s="1"/>
  <c r="T3775" i="7" s="1"/>
  <c r="Q3775" i="7"/>
  <c r="R3774" i="7"/>
  <c r="S3774" i="7" s="1"/>
  <c r="T3774" i="7" s="1"/>
  <c r="Q3774" i="7"/>
  <c r="T3773" i="7"/>
  <c r="R3773" i="7"/>
  <c r="S3773" i="7" s="1"/>
  <c r="Q3773" i="7"/>
  <c r="S3772" i="7"/>
  <c r="T3772" i="7" s="1"/>
  <c r="R3772" i="7"/>
  <c r="Q3772" i="7"/>
  <c r="R3771" i="7"/>
  <c r="S3771" i="7" s="1"/>
  <c r="T3771" i="7" s="1"/>
  <c r="Q3771" i="7"/>
  <c r="R3770" i="7"/>
  <c r="S3770" i="7" s="1"/>
  <c r="T3770" i="7" s="1"/>
  <c r="Q3770" i="7"/>
  <c r="R3769" i="7"/>
  <c r="S3769" i="7" s="1"/>
  <c r="T3769" i="7" s="1"/>
  <c r="Q3769" i="7"/>
  <c r="R3768" i="7"/>
  <c r="S3768" i="7" s="1"/>
  <c r="T3768" i="7" s="1"/>
  <c r="Q3768" i="7"/>
  <c r="T3767" i="7"/>
  <c r="R3767" i="7"/>
  <c r="S3767" i="7" s="1"/>
  <c r="Q3767" i="7"/>
  <c r="R3766" i="7"/>
  <c r="S3766" i="7" s="1"/>
  <c r="T3766" i="7" s="1"/>
  <c r="Q3766" i="7"/>
  <c r="R3765" i="7"/>
  <c r="S3765" i="7" s="1"/>
  <c r="T3765" i="7" s="1"/>
  <c r="Q3765" i="7"/>
  <c r="S3764" i="7"/>
  <c r="T3764" i="7" s="1"/>
  <c r="R3764" i="7"/>
  <c r="Q3764" i="7"/>
  <c r="R3763" i="7"/>
  <c r="S3763" i="7" s="1"/>
  <c r="T3763" i="7" s="1"/>
  <c r="Q3763" i="7"/>
  <c r="R3762" i="7"/>
  <c r="S3762" i="7" s="1"/>
  <c r="T3762" i="7" s="1"/>
  <c r="Q3762" i="7"/>
  <c r="R3761" i="7"/>
  <c r="S3761" i="7" s="1"/>
  <c r="T3761" i="7" s="1"/>
  <c r="Q3761" i="7"/>
  <c r="S3760" i="7"/>
  <c r="T3760" i="7" s="1"/>
  <c r="R3760" i="7"/>
  <c r="Q3760" i="7"/>
  <c r="R3759" i="7"/>
  <c r="S3759" i="7" s="1"/>
  <c r="T3759" i="7" s="1"/>
  <c r="Q3759" i="7"/>
  <c r="R3758" i="7"/>
  <c r="S3758" i="7" s="1"/>
  <c r="T3758" i="7" s="1"/>
  <c r="Q3758" i="7"/>
  <c r="T3757" i="7"/>
  <c r="R3757" i="7"/>
  <c r="S3757" i="7" s="1"/>
  <c r="Q3757" i="7"/>
  <c r="S3756" i="7"/>
  <c r="T3756" i="7" s="1"/>
  <c r="R3756" i="7"/>
  <c r="Q3756" i="7"/>
  <c r="R3755" i="7"/>
  <c r="S3755" i="7" s="1"/>
  <c r="T3755" i="7" s="1"/>
  <c r="Q3755" i="7"/>
  <c r="R3754" i="7"/>
  <c r="S3754" i="7" s="1"/>
  <c r="T3754" i="7" s="1"/>
  <c r="Q3754" i="7"/>
  <c r="R3753" i="7"/>
  <c r="S3753" i="7" s="1"/>
  <c r="T3753" i="7" s="1"/>
  <c r="Q3753" i="7"/>
  <c r="R3752" i="7"/>
  <c r="S3752" i="7" s="1"/>
  <c r="T3752" i="7" s="1"/>
  <c r="Q3752" i="7"/>
  <c r="R3751" i="7"/>
  <c r="S3751" i="7" s="1"/>
  <c r="T3751" i="7" s="1"/>
  <c r="Q3751" i="7"/>
  <c r="R3750" i="7"/>
  <c r="S3750" i="7" s="1"/>
  <c r="T3750" i="7" s="1"/>
  <c r="Q3750" i="7"/>
  <c r="R3749" i="7"/>
  <c r="S3749" i="7" s="1"/>
  <c r="T3749" i="7" s="1"/>
  <c r="Q3749" i="7"/>
  <c r="R3748" i="7"/>
  <c r="S3748" i="7" s="1"/>
  <c r="T3748" i="7" s="1"/>
  <c r="Q3748" i="7"/>
  <c r="R3747" i="7"/>
  <c r="S3747" i="7" s="1"/>
  <c r="T3747" i="7" s="1"/>
  <c r="Q3747" i="7"/>
  <c r="R3746" i="7"/>
  <c r="S3746" i="7" s="1"/>
  <c r="T3746" i="7" s="1"/>
  <c r="Q3746" i="7"/>
  <c r="R3745" i="7"/>
  <c r="S3745" i="7" s="1"/>
  <c r="T3745" i="7" s="1"/>
  <c r="Q3745" i="7"/>
  <c r="R3744" i="7"/>
  <c r="S3744" i="7" s="1"/>
  <c r="T3744" i="7" s="1"/>
  <c r="Q3744" i="7"/>
  <c r="R3743" i="7"/>
  <c r="S3743" i="7" s="1"/>
  <c r="T3743" i="7" s="1"/>
  <c r="Q3743" i="7"/>
  <c r="R3742" i="7"/>
  <c r="S3742" i="7" s="1"/>
  <c r="T3742" i="7" s="1"/>
  <c r="Q3742" i="7"/>
  <c r="T3741" i="7"/>
  <c r="R3741" i="7"/>
  <c r="S3741" i="7" s="1"/>
  <c r="Q3741" i="7"/>
  <c r="S3740" i="7"/>
  <c r="T3740" i="7" s="1"/>
  <c r="R3740" i="7"/>
  <c r="Q3740" i="7"/>
  <c r="R3739" i="7"/>
  <c r="S3739" i="7" s="1"/>
  <c r="T3739" i="7" s="1"/>
  <c r="Q3739" i="7"/>
  <c r="R3738" i="7"/>
  <c r="S3738" i="7" s="1"/>
  <c r="T3738" i="7" s="1"/>
  <c r="Q3738" i="7"/>
  <c r="R3737" i="7"/>
  <c r="S3737" i="7" s="1"/>
  <c r="T3737" i="7" s="1"/>
  <c r="Q3737" i="7"/>
  <c r="S3736" i="7"/>
  <c r="T3736" i="7" s="1"/>
  <c r="R3736" i="7"/>
  <c r="Q3736" i="7"/>
  <c r="R3735" i="7"/>
  <c r="S3735" i="7" s="1"/>
  <c r="T3735" i="7" s="1"/>
  <c r="Q3735" i="7"/>
  <c r="R3734" i="7"/>
  <c r="S3734" i="7" s="1"/>
  <c r="T3734" i="7" s="1"/>
  <c r="Q3734" i="7"/>
  <c r="R3733" i="7"/>
  <c r="S3733" i="7" s="1"/>
  <c r="T3733" i="7" s="1"/>
  <c r="Q3733" i="7"/>
  <c r="R3732" i="7"/>
  <c r="S3732" i="7" s="1"/>
  <c r="T3732" i="7" s="1"/>
  <c r="Q3732" i="7"/>
  <c r="T3731" i="7"/>
  <c r="R3731" i="7"/>
  <c r="S3731" i="7" s="1"/>
  <c r="Q3731" i="7"/>
  <c r="R3730" i="7"/>
  <c r="S3730" i="7" s="1"/>
  <c r="T3730" i="7" s="1"/>
  <c r="Q3730" i="7"/>
  <c r="R3729" i="7"/>
  <c r="S3729" i="7" s="1"/>
  <c r="T3729" i="7" s="1"/>
  <c r="Q3729" i="7"/>
  <c r="R3728" i="7"/>
  <c r="S3728" i="7" s="1"/>
  <c r="T3728" i="7" s="1"/>
  <c r="Q3728" i="7"/>
  <c r="T3727" i="7"/>
  <c r="R3727" i="7"/>
  <c r="S3727" i="7" s="1"/>
  <c r="Q3727" i="7"/>
  <c r="S3726" i="7"/>
  <c r="T3726" i="7" s="1"/>
  <c r="R3726" i="7"/>
  <c r="Q3726" i="7"/>
  <c r="R3725" i="7"/>
  <c r="S3725" i="7" s="1"/>
  <c r="T3725" i="7" s="1"/>
  <c r="Q3725" i="7"/>
  <c r="R3724" i="7"/>
  <c r="S3724" i="7" s="1"/>
  <c r="T3724" i="7" s="1"/>
  <c r="Q3724" i="7"/>
  <c r="R3723" i="7"/>
  <c r="S3723" i="7" s="1"/>
  <c r="T3723" i="7" s="1"/>
  <c r="Q3723" i="7"/>
  <c r="R3722" i="7"/>
  <c r="S3722" i="7" s="1"/>
  <c r="T3722" i="7" s="1"/>
  <c r="Q3722" i="7"/>
  <c r="R3721" i="7"/>
  <c r="S3721" i="7" s="1"/>
  <c r="T3721" i="7" s="1"/>
  <c r="Q3721" i="7"/>
  <c r="T3720" i="7"/>
  <c r="R3720" i="7"/>
  <c r="S3720" i="7" s="1"/>
  <c r="Q3720" i="7"/>
  <c r="T3719" i="7"/>
  <c r="R3719" i="7"/>
  <c r="S3719" i="7" s="1"/>
  <c r="Q3719" i="7"/>
  <c r="R3718" i="7"/>
  <c r="S3718" i="7" s="1"/>
  <c r="T3718" i="7" s="1"/>
  <c r="Q3718" i="7"/>
  <c r="R3717" i="7"/>
  <c r="S3717" i="7" s="1"/>
  <c r="T3717" i="7" s="1"/>
  <c r="Q3717" i="7"/>
  <c r="S3716" i="7"/>
  <c r="T3716" i="7" s="1"/>
  <c r="R3716" i="7"/>
  <c r="Q3716" i="7"/>
  <c r="R3715" i="7"/>
  <c r="S3715" i="7" s="1"/>
  <c r="T3715" i="7" s="1"/>
  <c r="Q3715" i="7"/>
  <c r="S3714" i="7"/>
  <c r="T3714" i="7" s="1"/>
  <c r="R3714" i="7"/>
  <c r="Q3714" i="7"/>
  <c r="R3713" i="7"/>
  <c r="S3713" i="7" s="1"/>
  <c r="T3713" i="7" s="1"/>
  <c r="Q3713" i="7"/>
  <c r="R3712" i="7"/>
  <c r="S3712" i="7" s="1"/>
  <c r="T3712" i="7" s="1"/>
  <c r="Q3712" i="7"/>
  <c r="R3711" i="7"/>
  <c r="S3711" i="7" s="1"/>
  <c r="T3711" i="7" s="1"/>
  <c r="Q3711" i="7"/>
  <c r="R3710" i="7"/>
  <c r="S3710" i="7" s="1"/>
  <c r="T3710" i="7" s="1"/>
  <c r="Q3710" i="7"/>
  <c r="R3709" i="7"/>
  <c r="S3709" i="7" s="1"/>
  <c r="T3709" i="7" s="1"/>
  <c r="Q3709" i="7"/>
  <c r="R3708" i="7"/>
  <c r="S3708" i="7" s="1"/>
  <c r="T3708" i="7" s="1"/>
  <c r="Q3708" i="7"/>
  <c r="R3707" i="7"/>
  <c r="S3707" i="7" s="1"/>
  <c r="T3707" i="7" s="1"/>
  <c r="Q3707" i="7"/>
  <c r="R3706" i="7"/>
  <c r="S3706" i="7" s="1"/>
  <c r="T3706" i="7" s="1"/>
  <c r="Q3706" i="7"/>
  <c r="R3705" i="7"/>
  <c r="S3705" i="7" s="1"/>
  <c r="T3705" i="7" s="1"/>
  <c r="Q3705" i="7"/>
  <c r="S3704" i="7"/>
  <c r="T3704" i="7" s="1"/>
  <c r="R3704" i="7"/>
  <c r="Q3704" i="7"/>
  <c r="R3703" i="7"/>
  <c r="S3703" i="7" s="1"/>
  <c r="T3703" i="7" s="1"/>
  <c r="Q3703" i="7"/>
  <c r="R3702" i="7"/>
  <c r="S3702" i="7" s="1"/>
  <c r="T3702" i="7" s="1"/>
  <c r="Q3702" i="7"/>
  <c r="R3701" i="7"/>
  <c r="S3701" i="7" s="1"/>
  <c r="T3701" i="7" s="1"/>
  <c r="Q3701" i="7"/>
  <c r="R3700" i="7"/>
  <c r="S3700" i="7" s="1"/>
  <c r="T3700" i="7" s="1"/>
  <c r="Q3700" i="7"/>
  <c r="R3699" i="7"/>
  <c r="S3699" i="7" s="1"/>
  <c r="T3699" i="7" s="1"/>
  <c r="Q3699" i="7"/>
  <c r="S3698" i="7"/>
  <c r="T3698" i="7" s="1"/>
  <c r="R3698" i="7"/>
  <c r="Q3698" i="7"/>
  <c r="R3697" i="7"/>
  <c r="S3697" i="7" s="1"/>
  <c r="T3697" i="7" s="1"/>
  <c r="Q3697" i="7"/>
  <c r="R3696" i="7"/>
  <c r="S3696" i="7" s="1"/>
  <c r="T3696" i="7" s="1"/>
  <c r="Q3696" i="7"/>
  <c r="R3695" i="7"/>
  <c r="S3695" i="7" s="1"/>
  <c r="T3695" i="7" s="1"/>
  <c r="Q3695" i="7"/>
  <c r="R3694" i="7"/>
  <c r="S3694" i="7" s="1"/>
  <c r="T3694" i="7" s="1"/>
  <c r="Q3694" i="7"/>
  <c r="R3693" i="7"/>
  <c r="S3693" i="7" s="1"/>
  <c r="T3693" i="7" s="1"/>
  <c r="Q3693" i="7"/>
  <c r="S3692" i="7"/>
  <c r="T3692" i="7" s="1"/>
  <c r="R3692" i="7"/>
  <c r="Q3692" i="7"/>
  <c r="R3691" i="7"/>
  <c r="S3691" i="7" s="1"/>
  <c r="T3691" i="7" s="1"/>
  <c r="Q3691" i="7"/>
  <c r="R3690" i="7"/>
  <c r="S3690" i="7" s="1"/>
  <c r="T3690" i="7" s="1"/>
  <c r="Q3690" i="7"/>
  <c r="R3689" i="7"/>
  <c r="S3689" i="7" s="1"/>
  <c r="T3689" i="7" s="1"/>
  <c r="Q3689" i="7"/>
  <c r="R3688" i="7"/>
  <c r="S3688" i="7" s="1"/>
  <c r="T3688" i="7" s="1"/>
  <c r="Q3688" i="7"/>
  <c r="R3687" i="7"/>
  <c r="S3687" i="7" s="1"/>
  <c r="T3687" i="7" s="1"/>
  <c r="Q3687" i="7"/>
  <c r="R3686" i="7"/>
  <c r="S3686" i="7" s="1"/>
  <c r="T3686" i="7" s="1"/>
  <c r="Q3686" i="7"/>
  <c r="R3685" i="7"/>
  <c r="S3685" i="7" s="1"/>
  <c r="T3685" i="7" s="1"/>
  <c r="Q3685" i="7"/>
  <c r="R3684" i="7"/>
  <c r="S3684" i="7" s="1"/>
  <c r="T3684" i="7" s="1"/>
  <c r="Q3684" i="7"/>
  <c r="R3683" i="7"/>
  <c r="S3683" i="7" s="1"/>
  <c r="T3683" i="7" s="1"/>
  <c r="Q3683" i="7"/>
  <c r="S3682" i="7"/>
  <c r="T3682" i="7" s="1"/>
  <c r="R3682" i="7"/>
  <c r="Q3682" i="7"/>
  <c r="R3681" i="7"/>
  <c r="S3681" i="7" s="1"/>
  <c r="T3681" i="7" s="1"/>
  <c r="Q3681" i="7"/>
  <c r="R3680" i="7"/>
  <c r="S3680" i="7" s="1"/>
  <c r="T3680" i="7" s="1"/>
  <c r="Q3680" i="7"/>
  <c r="R3679" i="7"/>
  <c r="S3679" i="7" s="1"/>
  <c r="T3679" i="7" s="1"/>
  <c r="Q3679" i="7"/>
  <c r="S3678" i="7"/>
  <c r="T3678" i="7" s="1"/>
  <c r="R3678" i="7"/>
  <c r="Q3678" i="7"/>
  <c r="R3677" i="7"/>
  <c r="S3677" i="7" s="1"/>
  <c r="T3677" i="7" s="1"/>
  <c r="Q3677" i="7"/>
  <c r="R3676" i="7"/>
  <c r="S3676" i="7" s="1"/>
  <c r="T3676" i="7" s="1"/>
  <c r="Q3676" i="7"/>
  <c r="R3675" i="7"/>
  <c r="S3675" i="7" s="1"/>
  <c r="T3675" i="7" s="1"/>
  <c r="Q3675" i="7"/>
  <c r="R3674" i="7"/>
  <c r="S3674" i="7" s="1"/>
  <c r="T3674" i="7" s="1"/>
  <c r="Q3674" i="7"/>
  <c r="R3673" i="7"/>
  <c r="S3673" i="7" s="1"/>
  <c r="T3673" i="7" s="1"/>
  <c r="Q3673" i="7"/>
  <c r="R3672" i="7"/>
  <c r="S3672" i="7" s="1"/>
  <c r="T3672" i="7" s="1"/>
  <c r="Q3672" i="7"/>
  <c r="R3671" i="7"/>
  <c r="S3671" i="7" s="1"/>
  <c r="T3671" i="7" s="1"/>
  <c r="Q3671" i="7"/>
  <c r="S3670" i="7"/>
  <c r="T3670" i="7" s="1"/>
  <c r="R3670" i="7"/>
  <c r="Q3670" i="7"/>
  <c r="R3669" i="7"/>
  <c r="S3669" i="7" s="1"/>
  <c r="T3669" i="7" s="1"/>
  <c r="Q3669" i="7"/>
  <c r="R3668" i="7"/>
  <c r="S3668" i="7" s="1"/>
  <c r="T3668" i="7" s="1"/>
  <c r="Q3668" i="7"/>
  <c r="R3667" i="7"/>
  <c r="S3667" i="7" s="1"/>
  <c r="T3667" i="7" s="1"/>
  <c r="Q3667" i="7"/>
  <c r="R3666" i="7"/>
  <c r="S3666" i="7" s="1"/>
  <c r="T3666" i="7" s="1"/>
  <c r="Q3666" i="7"/>
  <c r="R3665" i="7"/>
  <c r="S3665" i="7" s="1"/>
  <c r="T3665" i="7" s="1"/>
  <c r="Q3665" i="7"/>
  <c r="R3664" i="7"/>
  <c r="S3664" i="7" s="1"/>
  <c r="T3664" i="7" s="1"/>
  <c r="Q3664" i="7"/>
  <c r="R3663" i="7"/>
  <c r="S3663" i="7" s="1"/>
  <c r="T3663" i="7" s="1"/>
  <c r="Q3663" i="7"/>
  <c r="R3662" i="7"/>
  <c r="S3662" i="7" s="1"/>
  <c r="T3662" i="7" s="1"/>
  <c r="Q3662" i="7"/>
  <c r="R3661" i="7"/>
  <c r="S3661" i="7" s="1"/>
  <c r="T3661" i="7" s="1"/>
  <c r="Q3661" i="7"/>
  <c r="R3660" i="7"/>
  <c r="S3660" i="7" s="1"/>
  <c r="T3660" i="7" s="1"/>
  <c r="Q3660" i="7"/>
  <c r="R3659" i="7"/>
  <c r="S3659" i="7" s="1"/>
  <c r="T3659" i="7" s="1"/>
  <c r="Q3659" i="7"/>
  <c r="S3658" i="7"/>
  <c r="T3658" i="7" s="1"/>
  <c r="R3658" i="7"/>
  <c r="Q3658" i="7"/>
  <c r="R3657" i="7"/>
  <c r="S3657" i="7" s="1"/>
  <c r="T3657" i="7" s="1"/>
  <c r="Q3657" i="7"/>
  <c r="S3656" i="7"/>
  <c r="T3656" i="7" s="1"/>
  <c r="R3656" i="7"/>
  <c r="Q3656" i="7"/>
  <c r="R3655" i="7"/>
  <c r="S3655" i="7" s="1"/>
  <c r="T3655" i="7" s="1"/>
  <c r="Q3655" i="7"/>
  <c r="R3654" i="7"/>
  <c r="S3654" i="7" s="1"/>
  <c r="T3654" i="7" s="1"/>
  <c r="Q3654" i="7"/>
  <c r="R3653" i="7"/>
  <c r="S3653" i="7" s="1"/>
  <c r="T3653" i="7" s="1"/>
  <c r="Q3653" i="7"/>
  <c r="R3652" i="7"/>
  <c r="S3652" i="7" s="1"/>
  <c r="T3652" i="7" s="1"/>
  <c r="Q3652" i="7"/>
  <c r="R3651" i="7"/>
  <c r="S3651" i="7" s="1"/>
  <c r="T3651" i="7" s="1"/>
  <c r="Q3651" i="7"/>
  <c r="S3650" i="7"/>
  <c r="T3650" i="7" s="1"/>
  <c r="R3650" i="7"/>
  <c r="Q3650" i="7"/>
  <c r="R3649" i="7"/>
  <c r="S3649" i="7" s="1"/>
  <c r="T3649" i="7" s="1"/>
  <c r="Q3649" i="7"/>
  <c r="R3648" i="7"/>
  <c r="S3648" i="7" s="1"/>
  <c r="T3648" i="7" s="1"/>
  <c r="Q3648" i="7"/>
  <c r="R3647" i="7"/>
  <c r="S3647" i="7" s="1"/>
  <c r="T3647" i="7" s="1"/>
  <c r="Q3647" i="7"/>
  <c r="S3646" i="7"/>
  <c r="T3646" i="7" s="1"/>
  <c r="R3646" i="7"/>
  <c r="Q3646" i="7"/>
  <c r="R3645" i="7"/>
  <c r="S3645" i="7" s="1"/>
  <c r="T3645" i="7" s="1"/>
  <c r="Q3645" i="7"/>
  <c r="R3644" i="7"/>
  <c r="S3644" i="7" s="1"/>
  <c r="T3644" i="7" s="1"/>
  <c r="Q3644" i="7"/>
  <c r="R3643" i="7"/>
  <c r="S3643" i="7" s="1"/>
  <c r="T3643" i="7" s="1"/>
  <c r="Q3643" i="7"/>
  <c r="R3642" i="7"/>
  <c r="S3642" i="7" s="1"/>
  <c r="T3642" i="7" s="1"/>
  <c r="Q3642" i="7"/>
  <c r="R3641" i="7"/>
  <c r="S3641" i="7" s="1"/>
  <c r="T3641" i="7" s="1"/>
  <c r="Q3641" i="7"/>
  <c r="R3640" i="7"/>
  <c r="S3640" i="7" s="1"/>
  <c r="T3640" i="7" s="1"/>
  <c r="Q3640" i="7"/>
  <c r="R3639" i="7"/>
  <c r="S3639" i="7" s="1"/>
  <c r="T3639" i="7" s="1"/>
  <c r="Q3639" i="7"/>
  <c r="S3638" i="7"/>
  <c r="T3638" i="7" s="1"/>
  <c r="R3638" i="7"/>
  <c r="Q3638" i="7"/>
  <c r="R3637" i="7"/>
  <c r="S3637" i="7" s="1"/>
  <c r="T3637" i="7" s="1"/>
  <c r="Q3637" i="7"/>
  <c r="R3636" i="7"/>
  <c r="S3636" i="7" s="1"/>
  <c r="T3636" i="7" s="1"/>
  <c r="Q3636" i="7"/>
  <c r="R3635" i="7"/>
  <c r="S3635" i="7" s="1"/>
  <c r="T3635" i="7" s="1"/>
  <c r="Q3635" i="7"/>
  <c r="R3634" i="7"/>
  <c r="S3634" i="7" s="1"/>
  <c r="T3634" i="7" s="1"/>
  <c r="Q3634" i="7"/>
  <c r="R3633" i="7"/>
  <c r="S3633" i="7" s="1"/>
  <c r="T3633" i="7" s="1"/>
  <c r="Q3633" i="7"/>
  <c r="R3632" i="7"/>
  <c r="S3632" i="7" s="1"/>
  <c r="T3632" i="7" s="1"/>
  <c r="Q3632" i="7"/>
  <c r="R3631" i="7"/>
  <c r="S3631" i="7" s="1"/>
  <c r="T3631" i="7" s="1"/>
  <c r="Q3631" i="7"/>
  <c r="R3630" i="7"/>
  <c r="S3630" i="7" s="1"/>
  <c r="T3630" i="7" s="1"/>
  <c r="Q3630" i="7"/>
  <c r="R3629" i="7"/>
  <c r="S3629" i="7" s="1"/>
  <c r="T3629" i="7" s="1"/>
  <c r="Q3629" i="7"/>
  <c r="R3628" i="7"/>
  <c r="S3628" i="7" s="1"/>
  <c r="T3628" i="7" s="1"/>
  <c r="Q3628" i="7"/>
  <c r="R3627" i="7"/>
  <c r="S3627" i="7" s="1"/>
  <c r="T3627" i="7" s="1"/>
  <c r="Q3627" i="7"/>
  <c r="S3626" i="7"/>
  <c r="T3626" i="7" s="1"/>
  <c r="R3626" i="7"/>
  <c r="Q3626" i="7"/>
  <c r="R3625" i="7"/>
  <c r="S3625" i="7" s="1"/>
  <c r="T3625" i="7" s="1"/>
  <c r="Q3625" i="7"/>
  <c r="S3624" i="7"/>
  <c r="T3624" i="7" s="1"/>
  <c r="R3624" i="7"/>
  <c r="Q3624" i="7"/>
  <c r="R3623" i="7"/>
  <c r="S3623" i="7" s="1"/>
  <c r="T3623" i="7" s="1"/>
  <c r="Q3623" i="7"/>
  <c r="R3622" i="7"/>
  <c r="S3622" i="7" s="1"/>
  <c r="T3622" i="7" s="1"/>
  <c r="Q3622" i="7"/>
  <c r="R3621" i="7"/>
  <c r="S3621" i="7" s="1"/>
  <c r="T3621" i="7" s="1"/>
  <c r="Q3621" i="7"/>
  <c r="R3620" i="7"/>
  <c r="S3620" i="7" s="1"/>
  <c r="T3620" i="7" s="1"/>
  <c r="Q3620" i="7"/>
  <c r="R3619" i="7"/>
  <c r="S3619" i="7" s="1"/>
  <c r="T3619" i="7" s="1"/>
  <c r="Q3619" i="7"/>
  <c r="R3618" i="7"/>
  <c r="S3618" i="7" s="1"/>
  <c r="T3618" i="7" s="1"/>
  <c r="Q3618" i="7"/>
  <c r="R3617" i="7"/>
  <c r="S3617" i="7" s="1"/>
  <c r="T3617" i="7" s="1"/>
  <c r="Q3617" i="7"/>
  <c r="R3616" i="7"/>
  <c r="S3616" i="7" s="1"/>
  <c r="T3616" i="7" s="1"/>
  <c r="Q3616" i="7"/>
  <c r="R3615" i="7"/>
  <c r="S3615" i="7" s="1"/>
  <c r="T3615" i="7" s="1"/>
  <c r="Q3615" i="7"/>
  <c r="R3614" i="7"/>
  <c r="S3614" i="7" s="1"/>
  <c r="T3614" i="7" s="1"/>
  <c r="Q3614" i="7"/>
  <c r="R3613" i="7"/>
  <c r="S3613" i="7" s="1"/>
  <c r="T3613" i="7" s="1"/>
  <c r="Q3613" i="7"/>
  <c r="R3612" i="7"/>
  <c r="S3612" i="7" s="1"/>
  <c r="T3612" i="7" s="1"/>
  <c r="Q3612" i="7"/>
  <c r="R3611" i="7"/>
  <c r="S3611" i="7" s="1"/>
  <c r="T3611" i="7" s="1"/>
  <c r="Q3611" i="7"/>
  <c r="R3610" i="7"/>
  <c r="S3610" i="7" s="1"/>
  <c r="T3610" i="7" s="1"/>
  <c r="Q3610" i="7"/>
  <c r="R3609" i="7"/>
  <c r="S3609" i="7" s="1"/>
  <c r="T3609" i="7" s="1"/>
  <c r="Q3609" i="7"/>
  <c r="R3608" i="7"/>
  <c r="S3608" i="7" s="1"/>
  <c r="T3608" i="7" s="1"/>
  <c r="Q3608" i="7"/>
  <c r="R3607" i="7"/>
  <c r="S3607" i="7" s="1"/>
  <c r="T3607" i="7" s="1"/>
  <c r="Q3607" i="7"/>
  <c r="R3606" i="7"/>
  <c r="S3606" i="7" s="1"/>
  <c r="T3606" i="7" s="1"/>
  <c r="Q3606" i="7"/>
  <c r="R3605" i="7"/>
  <c r="S3605" i="7" s="1"/>
  <c r="T3605" i="7" s="1"/>
  <c r="Q3605" i="7"/>
  <c r="R3604" i="7"/>
  <c r="S3604" i="7" s="1"/>
  <c r="T3604" i="7" s="1"/>
  <c r="Q3604" i="7"/>
  <c r="R3603" i="7"/>
  <c r="S3603" i="7" s="1"/>
  <c r="T3603" i="7" s="1"/>
  <c r="Q3603" i="7"/>
  <c r="R3602" i="7"/>
  <c r="S3602" i="7" s="1"/>
  <c r="T3602" i="7" s="1"/>
  <c r="Q3602" i="7"/>
  <c r="R3601" i="7"/>
  <c r="S3601" i="7" s="1"/>
  <c r="T3601" i="7" s="1"/>
  <c r="Q3601" i="7"/>
  <c r="R3600" i="7"/>
  <c r="S3600" i="7" s="1"/>
  <c r="T3600" i="7" s="1"/>
  <c r="Q3600" i="7"/>
  <c r="R3599" i="7"/>
  <c r="S3599" i="7" s="1"/>
  <c r="T3599" i="7" s="1"/>
  <c r="Q3599" i="7"/>
  <c r="R3598" i="7"/>
  <c r="S3598" i="7" s="1"/>
  <c r="T3598" i="7" s="1"/>
  <c r="Q3598" i="7"/>
  <c r="R3597" i="7"/>
  <c r="S3597" i="7" s="1"/>
  <c r="T3597" i="7" s="1"/>
  <c r="Q3597" i="7"/>
  <c r="R3596" i="7"/>
  <c r="S3596" i="7" s="1"/>
  <c r="T3596" i="7" s="1"/>
  <c r="Q3596" i="7"/>
  <c r="R3595" i="7"/>
  <c r="S3595" i="7" s="1"/>
  <c r="T3595" i="7" s="1"/>
  <c r="Q3595" i="7"/>
  <c r="R3594" i="7"/>
  <c r="S3594" i="7" s="1"/>
  <c r="T3594" i="7" s="1"/>
  <c r="Q3594" i="7"/>
  <c r="R3593" i="7"/>
  <c r="S3593" i="7" s="1"/>
  <c r="T3593" i="7" s="1"/>
  <c r="Q3593" i="7"/>
  <c r="R3592" i="7"/>
  <c r="S3592" i="7" s="1"/>
  <c r="T3592" i="7" s="1"/>
  <c r="Q3592" i="7"/>
  <c r="R3591" i="7"/>
  <c r="S3591" i="7" s="1"/>
  <c r="T3591" i="7" s="1"/>
  <c r="Q3591" i="7"/>
  <c r="R3590" i="7"/>
  <c r="S3590" i="7" s="1"/>
  <c r="T3590" i="7" s="1"/>
  <c r="Q3590" i="7"/>
  <c r="R3589" i="7"/>
  <c r="S3589" i="7" s="1"/>
  <c r="T3589" i="7" s="1"/>
  <c r="Q3589" i="7"/>
  <c r="R3588" i="7"/>
  <c r="S3588" i="7" s="1"/>
  <c r="T3588" i="7" s="1"/>
  <c r="Q3588" i="7"/>
  <c r="R3587" i="7"/>
  <c r="S3587" i="7" s="1"/>
  <c r="T3587" i="7" s="1"/>
  <c r="Q3587" i="7"/>
  <c r="R3586" i="7"/>
  <c r="S3586" i="7" s="1"/>
  <c r="T3586" i="7" s="1"/>
  <c r="Q3586" i="7"/>
  <c r="R3585" i="7"/>
  <c r="S3585" i="7" s="1"/>
  <c r="T3585" i="7" s="1"/>
  <c r="Q3585" i="7"/>
  <c r="R3584" i="7"/>
  <c r="S3584" i="7" s="1"/>
  <c r="T3584" i="7" s="1"/>
  <c r="Q3584" i="7"/>
  <c r="R3583" i="7"/>
  <c r="S3583" i="7" s="1"/>
  <c r="T3583" i="7" s="1"/>
  <c r="Q3583" i="7"/>
  <c r="R3582" i="7"/>
  <c r="S3582" i="7" s="1"/>
  <c r="T3582" i="7" s="1"/>
  <c r="Q3582" i="7"/>
  <c r="R3581" i="7"/>
  <c r="S3581" i="7" s="1"/>
  <c r="T3581" i="7" s="1"/>
  <c r="Q3581" i="7"/>
  <c r="R3580" i="7"/>
  <c r="S3580" i="7" s="1"/>
  <c r="T3580" i="7" s="1"/>
  <c r="Q3580" i="7"/>
  <c r="R3579" i="7"/>
  <c r="S3579" i="7" s="1"/>
  <c r="T3579" i="7" s="1"/>
  <c r="Q3579" i="7"/>
  <c r="R3578" i="7"/>
  <c r="S3578" i="7" s="1"/>
  <c r="T3578" i="7" s="1"/>
  <c r="Q3578" i="7"/>
  <c r="R3577" i="7"/>
  <c r="S3577" i="7" s="1"/>
  <c r="T3577" i="7" s="1"/>
  <c r="Q3577" i="7"/>
  <c r="R3576" i="7"/>
  <c r="S3576" i="7" s="1"/>
  <c r="T3576" i="7" s="1"/>
  <c r="Q3576" i="7"/>
  <c r="R3575" i="7"/>
  <c r="S3575" i="7" s="1"/>
  <c r="T3575" i="7" s="1"/>
  <c r="Q3575" i="7"/>
  <c r="R3574" i="7"/>
  <c r="S3574" i="7" s="1"/>
  <c r="T3574" i="7" s="1"/>
  <c r="Q3574" i="7"/>
  <c r="R3573" i="7"/>
  <c r="S3573" i="7" s="1"/>
  <c r="T3573" i="7" s="1"/>
  <c r="Q3573" i="7"/>
  <c r="R3572" i="7"/>
  <c r="S3572" i="7" s="1"/>
  <c r="T3572" i="7" s="1"/>
  <c r="Q3572" i="7"/>
  <c r="R3571" i="7"/>
  <c r="S3571" i="7" s="1"/>
  <c r="T3571" i="7" s="1"/>
  <c r="Q3571" i="7"/>
  <c r="R3570" i="7"/>
  <c r="S3570" i="7" s="1"/>
  <c r="T3570" i="7" s="1"/>
  <c r="Q3570" i="7"/>
  <c r="R3569" i="7"/>
  <c r="S3569" i="7" s="1"/>
  <c r="T3569" i="7" s="1"/>
  <c r="Q3569" i="7"/>
  <c r="R3568" i="7"/>
  <c r="S3568" i="7" s="1"/>
  <c r="T3568" i="7" s="1"/>
  <c r="Q3568" i="7"/>
  <c r="R3567" i="7"/>
  <c r="S3567" i="7" s="1"/>
  <c r="T3567" i="7" s="1"/>
  <c r="Q3567" i="7"/>
  <c r="R3566" i="7"/>
  <c r="S3566" i="7" s="1"/>
  <c r="T3566" i="7" s="1"/>
  <c r="Q3566" i="7"/>
  <c r="S3565" i="7"/>
  <c r="T3565" i="7" s="1"/>
  <c r="R3565" i="7"/>
  <c r="Q3565" i="7"/>
  <c r="S3564" i="7"/>
  <c r="T3564" i="7" s="1"/>
  <c r="R3564" i="7"/>
  <c r="Q3564" i="7"/>
  <c r="R3563" i="7"/>
  <c r="S3563" i="7" s="1"/>
  <c r="T3563" i="7" s="1"/>
  <c r="Q3563" i="7"/>
  <c r="R3562" i="7"/>
  <c r="S3562" i="7" s="1"/>
  <c r="T3562" i="7" s="1"/>
  <c r="Q3562" i="7"/>
  <c r="R3561" i="7"/>
  <c r="S3561" i="7" s="1"/>
  <c r="T3561" i="7" s="1"/>
  <c r="Q3561" i="7"/>
  <c r="R3560" i="7"/>
  <c r="S3560" i="7" s="1"/>
  <c r="T3560" i="7" s="1"/>
  <c r="Q3560" i="7"/>
  <c r="R3559" i="7"/>
  <c r="S3559" i="7" s="1"/>
  <c r="T3559" i="7" s="1"/>
  <c r="Q3559" i="7"/>
  <c r="S3558" i="7"/>
  <c r="T3558" i="7" s="1"/>
  <c r="R3558" i="7"/>
  <c r="Q3558" i="7"/>
  <c r="R3557" i="7"/>
  <c r="S3557" i="7" s="1"/>
  <c r="T3557" i="7" s="1"/>
  <c r="Q3557" i="7"/>
  <c r="R3556" i="7"/>
  <c r="S3556" i="7" s="1"/>
  <c r="T3556" i="7" s="1"/>
  <c r="Q3556" i="7"/>
  <c r="T3555" i="7"/>
  <c r="S3555" i="7"/>
  <c r="R3555" i="7"/>
  <c r="Q3555" i="7"/>
  <c r="R3554" i="7"/>
  <c r="S3554" i="7" s="1"/>
  <c r="T3554" i="7" s="1"/>
  <c r="Q3554" i="7"/>
  <c r="R3553" i="7"/>
  <c r="S3553" i="7" s="1"/>
  <c r="T3553" i="7" s="1"/>
  <c r="Q3553" i="7"/>
  <c r="R3552" i="7"/>
  <c r="S3552" i="7" s="1"/>
  <c r="T3552" i="7" s="1"/>
  <c r="Q3552" i="7"/>
  <c r="R3551" i="7"/>
  <c r="S3551" i="7" s="1"/>
  <c r="T3551" i="7" s="1"/>
  <c r="Q3551" i="7"/>
  <c r="S3550" i="7"/>
  <c r="T3550" i="7" s="1"/>
  <c r="R3550" i="7"/>
  <c r="Q3550" i="7"/>
  <c r="R3549" i="7"/>
  <c r="S3549" i="7" s="1"/>
  <c r="T3549" i="7" s="1"/>
  <c r="Q3549" i="7"/>
  <c r="R3548" i="7"/>
  <c r="S3548" i="7" s="1"/>
  <c r="T3548" i="7" s="1"/>
  <c r="Q3548" i="7"/>
  <c r="R3547" i="7"/>
  <c r="S3547" i="7" s="1"/>
  <c r="T3547" i="7" s="1"/>
  <c r="Q3547" i="7"/>
  <c r="R3546" i="7"/>
  <c r="S3546" i="7" s="1"/>
  <c r="T3546" i="7" s="1"/>
  <c r="Q3546" i="7"/>
  <c r="R3545" i="7"/>
  <c r="S3545" i="7" s="1"/>
  <c r="T3545" i="7" s="1"/>
  <c r="Q3545" i="7"/>
  <c r="R3544" i="7"/>
  <c r="S3544" i="7" s="1"/>
  <c r="T3544" i="7" s="1"/>
  <c r="Q3544" i="7"/>
  <c r="R3543" i="7"/>
  <c r="S3543" i="7" s="1"/>
  <c r="T3543" i="7" s="1"/>
  <c r="Q3543" i="7"/>
  <c r="R3542" i="7"/>
  <c r="S3542" i="7" s="1"/>
  <c r="T3542" i="7" s="1"/>
  <c r="Q3542" i="7"/>
  <c r="R3541" i="7"/>
  <c r="S3541" i="7" s="1"/>
  <c r="T3541" i="7" s="1"/>
  <c r="Q3541" i="7"/>
  <c r="S3540" i="7"/>
  <c r="T3540" i="7" s="1"/>
  <c r="R3540" i="7"/>
  <c r="Q3540" i="7"/>
  <c r="R3539" i="7"/>
  <c r="S3539" i="7" s="1"/>
  <c r="T3539" i="7" s="1"/>
  <c r="Q3539" i="7"/>
  <c r="R3538" i="7"/>
  <c r="S3538" i="7" s="1"/>
  <c r="T3538" i="7" s="1"/>
  <c r="Q3538" i="7"/>
  <c r="R3537" i="7"/>
  <c r="S3537" i="7" s="1"/>
  <c r="T3537" i="7" s="1"/>
  <c r="Q3537" i="7"/>
  <c r="R3536" i="7"/>
  <c r="S3536" i="7" s="1"/>
  <c r="T3536" i="7" s="1"/>
  <c r="Q3536" i="7"/>
  <c r="R3535" i="7"/>
  <c r="S3535" i="7" s="1"/>
  <c r="T3535" i="7" s="1"/>
  <c r="Q3535" i="7"/>
  <c r="R3534" i="7"/>
  <c r="S3534" i="7" s="1"/>
  <c r="T3534" i="7" s="1"/>
  <c r="Q3534" i="7"/>
  <c r="R3533" i="7"/>
  <c r="S3533" i="7" s="1"/>
  <c r="T3533" i="7" s="1"/>
  <c r="Q3533" i="7"/>
  <c r="R3532" i="7"/>
  <c r="S3532" i="7" s="1"/>
  <c r="T3532" i="7" s="1"/>
  <c r="Q3532" i="7"/>
  <c r="R3531" i="7"/>
  <c r="S3531" i="7" s="1"/>
  <c r="T3531" i="7" s="1"/>
  <c r="Q3531" i="7"/>
  <c r="R3530" i="7"/>
  <c r="S3530" i="7" s="1"/>
  <c r="T3530" i="7" s="1"/>
  <c r="Q3530" i="7"/>
  <c r="R3529" i="7"/>
  <c r="S3529" i="7" s="1"/>
  <c r="T3529" i="7" s="1"/>
  <c r="Q3529" i="7"/>
  <c r="R3528" i="7"/>
  <c r="S3528" i="7" s="1"/>
  <c r="T3528" i="7" s="1"/>
  <c r="Q3528" i="7"/>
  <c r="T3527" i="7"/>
  <c r="R3527" i="7"/>
  <c r="S3527" i="7" s="1"/>
  <c r="Q3527" i="7"/>
  <c r="R3526" i="7"/>
  <c r="S3526" i="7" s="1"/>
  <c r="T3526" i="7" s="1"/>
  <c r="Q3526" i="7"/>
  <c r="R3525" i="7"/>
  <c r="S3525" i="7" s="1"/>
  <c r="T3525" i="7" s="1"/>
  <c r="Q3525" i="7"/>
  <c r="S3524" i="7"/>
  <c r="T3524" i="7" s="1"/>
  <c r="R3524" i="7"/>
  <c r="Q3524" i="7"/>
  <c r="R3523" i="7"/>
  <c r="S3523" i="7" s="1"/>
  <c r="T3523" i="7" s="1"/>
  <c r="Q3523" i="7"/>
  <c r="R3522" i="7"/>
  <c r="S3522" i="7" s="1"/>
  <c r="T3522" i="7" s="1"/>
  <c r="Q3522" i="7"/>
  <c r="S3521" i="7"/>
  <c r="T3521" i="7" s="1"/>
  <c r="R3521" i="7"/>
  <c r="Q3521" i="7"/>
  <c r="R3520" i="7"/>
  <c r="S3520" i="7" s="1"/>
  <c r="T3520" i="7" s="1"/>
  <c r="Q3520" i="7"/>
  <c r="R3519" i="7"/>
  <c r="S3519" i="7" s="1"/>
  <c r="T3519" i="7" s="1"/>
  <c r="Q3519" i="7"/>
  <c r="R3518" i="7"/>
  <c r="S3518" i="7" s="1"/>
  <c r="T3518" i="7" s="1"/>
  <c r="Q3518" i="7"/>
  <c r="R3517" i="7"/>
  <c r="S3517" i="7" s="1"/>
  <c r="T3517" i="7" s="1"/>
  <c r="Q3517" i="7"/>
  <c r="R3516" i="7"/>
  <c r="S3516" i="7" s="1"/>
  <c r="T3516" i="7" s="1"/>
  <c r="Q3516" i="7"/>
  <c r="R3515" i="7"/>
  <c r="S3515" i="7" s="1"/>
  <c r="T3515" i="7" s="1"/>
  <c r="Q3515" i="7"/>
  <c r="R3514" i="7"/>
  <c r="S3514" i="7" s="1"/>
  <c r="T3514" i="7" s="1"/>
  <c r="Q3514" i="7"/>
  <c r="R3513" i="7"/>
  <c r="S3513" i="7" s="1"/>
  <c r="T3513" i="7" s="1"/>
  <c r="Q3513" i="7"/>
  <c r="R3512" i="7"/>
  <c r="S3512" i="7" s="1"/>
  <c r="T3512" i="7" s="1"/>
  <c r="Q3512" i="7"/>
  <c r="R3511" i="7"/>
  <c r="S3511" i="7" s="1"/>
  <c r="T3511" i="7" s="1"/>
  <c r="Q3511" i="7"/>
  <c r="R3510" i="7"/>
  <c r="S3510" i="7" s="1"/>
  <c r="T3510" i="7" s="1"/>
  <c r="Q3510" i="7"/>
  <c r="S3509" i="7"/>
  <c r="T3509" i="7" s="1"/>
  <c r="R3509" i="7"/>
  <c r="Q3509" i="7"/>
  <c r="R3508" i="7"/>
  <c r="S3508" i="7" s="1"/>
  <c r="T3508" i="7" s="1"/>
  <c r="Q3508" i="7"/>
  <c r="R3507" i="7"/>
  <c r="S3507" i="7" s="1"/>
  <c r="T3507" i="7" s="1"/>
  <c r="Q3507" i="7"/>
  <c r="R3506" i="7"/>
  <c r="S3506" i="7" s="1"/>
  <c r="T3506" i="7" s="1"/>
  <c r="Q3506" i="7"/>
  <c r="R3505" i="7"/>
  <c r="S3505" i="7" s="1"/>
  <c r="T3505" i="7" s="1"/>
  <c r="Q3505" i="7"/>
  <c r="R3504" i="7"/>
  <c r="S3504" i="7" s="1"/>
  <c r="T3504" i="7" s="1"/>
  <c r="Q3504" i="7"/>
  <c r="R3503" i="7"/>
  <c r="S3503" i="7" s="1"/>
  <c r="T3503" i="7" s="1"/>
  <c r="Q3503" i="7"/>
  <c r="R3502" i="7"/>
  <c r="S3502" i="7" s="1"/>
  <c r="T3502" i="7" s="1"/>
  <c r="Q3502" i="7"/>
  <c r="R3501" i="7"/>
  <c r="S3501" i="7" s="1"/>
  <c r="T3501" i="7" s="1"/>
  <c r="Q3501" i="7"/>
  <c r="R3500" i="7"/>
  <c r="S3500" i="7" s="1"/>
  <c r="T3500" i="7" s="1"/>
  <c r="Q3500" i="7"/>
  <c r="R3499" i="7"/>
  <c r="S3499" i="7" s="1"/>
  <c r="T3499" i="7" s="1"/>
  <c r="Q3499" i="7"/>
  <c r="R3498" i="7"/>
  <c r="S3498" i="7" s="1"/>
  <c r="T3498" i="7" s="1"/>
  <c r="Q3498" i="7"/>
  <c r="T3497" i="7"/>
  <c r="R3497" i="7"/>
  <c r="S3497" i="7" s="1"/>
  <c r="Q3497" i="7"/>
  <c r="R3496" i="7"/>
  <c r="S3496" i="7" s="1"/>
  <c r="T3496" i="7" s="1"/>
  <c r="Q3496" i="7"/>
  <c r="R3495" i="7"/>
  <c r="S3495" i="7" s="1"/>
  <c r="T3495" i="7" s="1"/>
  <c r="Q3495" i="7"/>
  <c r="R3494" i="7"/>
  <c r="S3494" i="7" s="1"/>
  <c r="T3494" i="7" s="1"/>
  <c r="Q3494" i="7"/>
  <c r="S3493" i="7"/>
  <c r="T3493" i="7" s="1"/>
  <c r="R3493" i="7"/>
  <c r="Q3493" i="7"/>
  <c r="R3492" i="7"/>
  <c r="S3492" i="7" s="1"/>
  <c r="T3492" i="7" s="1"/>
  <c r="Q3492" i="7"/>
  <c r="R3491" i="7"/>
  <c r="S3491" i="7" s="1"/>
  <c r="T3491" i="7" s="1"/>
  <c r="Q3491" i="7"/>
  <c r="S3490" i="7"/>
  <c r="T3490" i="7" s="1"/>
  <c r="R3490" i="7"/>
  <c r="Q3490" i="7"/>
  <c r="R3489" i="7"/>
  <c r="S3489" i="7" s="1"/>
  <c r="T3489" i="7" s="1"/>
  <c r="Q3489" i="7"/>
  <c r="R3488" i="7"/>
  <c r="S3488" i="7" s="1"/>
  <c r="T3488" i="7" s="1"/>
  <c r="Q3488" i="7"/>
  <c r="R3487" i="7"/>
  <c r="S3487" i="7" s="1"/>
  <c r="T3487" i="7" s="1"/>
  <c r="Q3487" i="7"/>
  <c r="R3486" i="7"/>
  <c r="S3486" i="7" s="1"/>
  <c r="T3486" i="7" s="1"/>
  <c r="Q3486" i="7"/>
  <c r="R3485" i="7"/>
  <c r="S3485" i="7" s="1"/>
  <c r="T3485" i="7" s="1"/>
  <c r="Q3485" i="7"/>
  <c r="R3484" i="7"/>
  <c r="S3484" i="7" s="1"/>
  <c r="T3484" i="7" s="1"/>
  <c r="Q3484" i="7"/>
  <c r="R3483" i="7"/>
  <c r="S3483" i="7" s="1"/>
  <c r="T3483" i="7" s="1"/>
  <c r="Q3483" i="7"/>
  <c r="R3482" i="7"/>
  <c r="S3482" i="7" s="1"/>
  <c r="T3482" i="7" s="1"/>
  <c r="Q3482" i="7"/>
  <c r="R3481" i="7"/>
  <c r="S3481" i="7" s="1"/>
  <c r="T3481" i="7" s="1"/>
  <c r="Q3481" i="7"/>
  <c r="S3480" i="7"/>
  <c r="T3480" i="7" s="1"/>
  <c r="R3480" i="7"/>
  <c r="Q3480" i="7"/>
  <c r="R3479" i="7"/>
  <c r="S3479" i="7" s="1"/>
  <c r="T3479" i="7" s="1"/>
  <c r="Q3479" i="7"/>
  <c r="R3478" i="7"/>
  <c r="S3478" i="7" s="1"/>
  <c r="T3478" i="7" s="1"/>
  <c r="Q3478" i="7"/>
  <c r="S3477" i="7"/>
  <c r="T3477" i="7" s="1"/>
  <c r="R3477" i="7"/>
  <c r="Q3477" i="7"/>
  <c r="S3476" i="7"/>
  <c r="T3476" i="7" s="1"/>
  <c r="R3476" i="7"/>
  <c r="Q3476" i="7"/>
  <c r="R3475" i="7"/>
  <c r="S3475" i="7" s="1"/>
  <c r="T3475" i="7" s="1"/>
  <c r="Q3475" i="7"/>
  <c r="R3474" i="7"/>
  <c r="S3474" i="7" s="1"/>
  <c r="T3474" i="7" s="1"/>
  <c r="Q3474" i="7"/>
  <c r="R3473" i="7"/>
  <c r="S3473" i="7" s="1"/>
  <c r="T3473" i="7" s="1"/>
  <c r="Q3473" i="7"/>
  <c r="R3472" i="7"/>
  <c r="S3472" i="7" s="1"/>
  <c r="T3472" i="7" s="1"/>
  <c r="Q3472" i="7"/>
  <c r="R3471" i="7"/>
  <c r="S3471" i="7" s="1"/>
  <c r="T3471" i="7" s="1"/>
  <c r="Q3471" i="7"/>
  <c r="R3470" i="7"/>
  <c r="S3470" i="7" s="1"/>
  <c r="T3470" i="7" s="1"/>
  <c r="Q3470" i="7"/>
  <c r="R3469" i="7"/>
  <c r="S3469" i="7" s="1"/>
  <c r="T3469" i="7" s="1"/>
  <c r="Q3469" i="7"/>
  <c r="R3468" i="7"/>
  <c r="S3468" i="7" s="1"/>
  <c r="T3468" i="7" s="1"/>
  <c r="Q3468" i="7"/>
  <c r="R3467" i="7"/>
  <c r="S3467" i="7" s="1"/>
  <c r="T3467" i="7" s="1"/>
  <c r="Q3467" i="7"/>
  <c r="R3466" i="7"/>
  <c r="S3466" i="7" s="1"/>
  <c r="T3466" i="7" s="1"/>
  <c r="Q3466" i="7"/>
  <c r="R3465" i="7"/>
  <c r="S3465" i="7" s="1"/>
  <c r="T3465" i="7" s="1"/>
  <c r="Q3465" i="7"/>
  <c r="R3464" i="7"/>
  <c r="S3464" i="7" s="1"/>
  <c r="T3464" i="7" s="1"/>
  <c r="Q3464" i="7"/>
  <c r="R3463" i="7"/>
  <c r="S3463" i="7" s="1"/>
  <c r="T3463" i="7" s="1"/>
  <c r="Q3463" i="7"/>
  <c r="R3462" i="7"/>
  <c r="S3462" i="7" s="1"/>
  <c r="T3462" i="7" s="1"/>
  <c r="Q3462" i="7"/>
  <c r="T3461" i="7"/>
  <c r="R3461" i="7"/>
  <c r="S3461" i="7" s="1"/>
  <c r="Q3461" i="7"/>
  <c r="R3460" i="7"/>
  <c r="S3460" i="7" s="1"/>
  <c r="T3460" i="7" s="1"/>
  <c r="Q3460" i="7"/>
  <c r="R3459" i="7"/>
  <c r="S3459" i="7" s="1"/>
  <c r="T3459" i="7" s="1"/>
  <c r="Q3459" i="7"/>
  <c r="R3458" i="7"/>
  <c r="S3458" i="7" s="1"/>
  <c r="T3458" i="7" s="1"/>
  <c r="Q3458" i="7"/>
  <c r="S3457" i="7"/>
  <c r="T3457" i="7" s="1"/>
  <c r="R3457" i="7"/>
  <c r="Q3457" i="7"/>
  <c r="R3456" i="7"/>
  <c r="S3456" i="7" s="1"/>
  <c r="T3456" i="7" s="1"/>
  <c r="Q3456" i="7"/>
  <c r="R3455" i="7"/>
  <c r="S3455" i="7" s="1"/>
  <c r="T3455" i="7" s="1"/>
  <c r="Q3455" i="7"/>
  <c r="R3454" i="7"/>
  <c r="S3454" i="7" s="1"/>
  <c r="T3454" i="7" s="1"/>
  <c r="Q3454" i="7"/>
  <c r="R3453" i="7"/>
  <c r="S3453" i="7" s="1"/>
  <c r="T3453" i="7" s="1"/>
  <c r="Q3453" i="7"/>
  <c r="R3452" i="7"/>
  <c r="S3452" i="7" s="1"/>
  <c r="T3452" i="7" s="1"/>
  <c r="Q3452" i="7"/>
  <c r="R3451" i="7"/>
  <c r="S3451" i="7" s="1"/>
  <c r="T3451" i="7" s="1"/>
  <c r="Q3451" i="7"/>
  <c r="R3450" i="7"/>
  <c r="S3450" i="7" s="1"/>
  <c r="T3450" i="7" s="1"/>
  <c r="Q3450" i="7"/>
  <c r="R3449" i="7"/>
  <c r="S3449" i="7" s="1"/>
  <c r="T3449" i="7" s="1"/>
  <c r="Q3449" i="7"/>
  <c r="R3448" i="7"/>
  <c r="S3448" i="7" s="1"/>
  <c r="T3448" i="7" s="1"/>
  <c r="Q3448" i="7"/>
  <c r="R3447" i="7"/>
  <c r="S3447" i="7" s="1"/>
  <c r="T3447" i="7" s="1"/>
  <c r="Q3447" i="7"/>
  <c r="R3446" i="7"/>
  <c r="S3446" i="7" s="1"/>
  <c r="T3446" i="7" s="1"/>
  <c r="Q3446" i="7"/>
  <c r="R3445" i="7"/>
  <c r="S3445" i="7" s="1"/>
  <c r="T3445" i="7" s="1"/>
  <c r="Q3445" i="7"/>
  <c r="S3444" i="7"/>
  <c r="T3444" i="7" s="1"/>
  <c r="R3444" i="7"/>
  <c r="Q3444" i="7"/>
  <c r="R3443" i="7"/>
  <c r="S3443" i="7" s="1"/>
  <c r="T3443" i="7" s="1"/>
  <c r="Q3443" i="7"/>
  <c r="R3442" i="7"/>
  <c r="S3442" i="7" s="1"/>
  <c r="T3442" i="7" s="1"/>
  <c r="Q3442" i="7"/>
  <c r="T3441" i="7"/>
  <c r="S3441" i="7"/>
  <c r="R3441" i="7"/>
  <c r="Q3441" i="7"/>
  <c r="S3440" i="7"/>
  <c r="T3440" i="7" s="1"/>
  <c r="R3440" i="7"/>
  <c r="Q3440" i="7"/>
  <c r="R3439" i="7"/>
  <c r="S3439" i="7" s="1"/>
  <c r="T3439" i="7" s="1"/>
  <c r="Q3439" i="7"/>
  <c r="R3438" i="7"/>
  <c r="S3438" i="7" s="1"/>
  <c r="T3438" i="7" s="1"/>
  <c r="Q3438" i="7"/>
  <c r="S3437" i="7"/>
  <c r="T3437" i="7" s="1"/>
  <c r="R3437" i="7"/>
  <c r="Q3437" i="7"/>
  <c r="R3436" i="7"/>
  <c r="S3436" i="7" s="1"/>
  <c r="T3436" i="7" s="1"/>
  <c r="Q3436" i="7"/>
  <c r="R3435" i="7"/>
  <c r="S3435" i="7" s="1"/>
  <c r="T3435" i="7" s="1"/>
  <c r="Q3435" i="7"/>
  <c r="R3434" i="7"/>
  <c r="S3434" i="7" s="1"/>
  <c r="T3434" i="7" s="1"/>
  <c r="Q3434" i="7"/>
  <c r="R3433" i="7"/>
  <c r="S3433" i="7" s="1"/>
  <c r="T3433" i="7" s="1"/>
  <c r="Q3433" i="7"/>
  <c r="R3432" i="7"/>
  <c r="S3432" i="7" s="1"/>
  <c r="T3432" i="7" s="1"/>
  <c r="Q3432" i="7"/>
  <c r="T3431" i="7"/>
  <c r="R3431" i="7"/>
  <c r="S3431" i="7" s="1"/>
  <c r="Q3431" i="7"/>
  <c r="R3430" i="7"/>
  <c r="S3430" i="7" s="1"/>
  <c r="T3430" i="7" s="1"/>
  <c r="Q3430" i="7"/>
  <c r="S3429" i="7"/>
  <c r="T3429" i="7" s="1"/>
  <c r="R3429" i="7"/>
  <c r="Q3429" i="7"/>
  <c r="R3428" i="7"/>
  <c r="S3428" i="7" s="1"/>
  <c r="T3428" i="7" s="1"/>
  <c r="Q3428" i="7"/>
  <c r="R3427" i="7"/>
  <c r="S3427" i="7" s="1"/>
  <c r="T3427" i="7" s="1"/>
  <c r="Q3427" i="7"/>
  <c r="R3426" i="7"/>
  <c r="S3426" i="7" s="1"/>
  <c r="T3426" i="7" s="1"/>
  <c r="Q3426" i="7"/>
  <c r="R3425" i="7"/>
  <c r="S3425" i="7" s="1"/>
  <c r="T3425" i="7" s="1"/>
  <c r="Q3425" i="7"/>
  <c r="R3424" i="7"/>
  <c r="S3424" i="7" s="1"/>
  <c r="T3424" i="7" s="1"/>
  <c r="Q3424" i="7"/>
  <c r="R3423" i="7"/>
  <c r="S3423" i="7" s="1"/>
  <c r="T3423" i="7" s="1"/>
  <c r="Q3423" i="7"/>
  <c r="S3422" i="7"/>
  <c r="T3422" i="7" s="1"/>
  <c r="R3422" i="7"/>
  <c r="Q3422" i="7"/>
  <c r="R3421" i="7"/>
  <c r="S3421" i="7" s="1"/>
  <c r="T3421" i="7" s="1"/>
  <c r="Q3421" i="7"/>
  <c r="R3420" i="7"/>
  <c r="S3420" i="7" s="1"/>
  <c r="T3420" i="7" s="1"/>
  <c r="Q3420" i="7"/>
  <c r="S3419" i="7"/>
  <c r="T3419" i="7" s="1"/>
  <c r="R3419" i="7"/>
  <c r="Q3419" i="7"/>
  <c r="R3418" i="7"/>
  <c r="S3418" i="7" s="1"/>
  <c r="T3418" i="7" s="1"/>
  <c r="Q3418" i="7"/>
  <c r="R3417" i="7"/>
  <c r="S3417" i="7" s="1"/>
  <c r="T3417" i="7" s="1"/>
  <c r="Q3417" i="7"/>
  <c r="R3416" i="7"/>
  <c r="S3416" i="7" s="1"/>
  <c r="T3416" i="7" s="1"/>
  <c r="Q3416" i="7"/>
  <c r="R3415" i="7"/>
  <c r="S3415" i="7" s="1"/>
  <c r="T3415" i="7" s="1"/>
  <c r="Q3415" i="7"/>
  <c r="R3414" i="7"/>
  <c r="S3414" i="7" s="1"/>
  <c r="T3414" i="7" s="1"/>
  <c r="Q3414" i="7"/>
  <c r="R3413" i="7"/>
  <c r="S3413" i="7" s="1"/>
  <c r="T3413" i="7" s="1"/>
  <c r="Q3413" i="7"/>
  <c r="R3412" i="7"/>
  <c r="S3412" i="7" s="1"/>
  <c r="T3412" i="7" s="1"/>
  <c r="Q3412" i="7"/>
  <c r="S3411" i="7"/>
  <c r="T3411" i="7" s="1"/>
  <c r="R3411" i="7"/>
  <c r="Q3411" i="7"/>
  <c r="R3410" i="7"/>
  <c r="S3410" i="7" s="1"/>
  <c r="T3410" i="7" s="1"/>
  <c r="Q3410" i="7"/>
  <c r="R3409" i="7"/>
  <c r="S3409" i="7" s="1"/>
  <c r="T3409" i="7" s="1"/>
  <c r="Q3409" i="7"/>
  <c r="S3408" i="7"/>
  <c r="T3408" i="7" s="1"/>
  <c r="R3408" i="7"/>
  <c r="Q3408" i="7"/>
  <c r="R3407" i="7"/>
  <c r="S3407" i="7" s="1"/>
  <c r="T3407" i="7" s="1"/>
  <c r="Q3407" i="7"/>
  <c r="R3406" i="7"/>
  <c r="S3406" i="7" s="1"/>
  <c r="T3406" i="7" s="1"/>
  <c r="Q3406" i="7"/>
  <c r="R3405" i="7"/>
  <c r="S3405" i="7" s="1"/>
  <c r="T3405" i="7" s="1"/>
  <c r="Q3405" i="7"/>
  <c r="R3404" i="7"/>
  <c r="S3404" i="7" s="1"/>
  <c r="T3404" i="7" s="1"/>
  <c r="Q3404" i="7"/>
  <c r="R3403" i="7"/>
  <c r="S3403" i="7" s="1"/>
  <c r="T3403" i="7" s="1"/>
  <c r="Q3403" i="7"/>
  <c r="R3402" i="7"/>
  <c r="S3402" i="7" s="1"/>
  <c r="T3402" i="7" s="1"/>
  <c r="Q3402" i="7"/>
  <c r="R3401" i="7"/>
  <c r="S3401" i="7" s="1"/>
  <c r="T3401" i="7" s="1"/>
  <c r="Q3401" i="7"/>
  <c r="S3400" i="7"/>
  <c r="T3400" i="7" s="1"/>
  <c r="R3400" i="7"/>
  <c r="Q3400" i="7"/>
  <c r="R3399" i="7"/>
  <c r="S3399" i="7" s="1"/>
  <c r="T3399" i="7" s="1"/>
  <c r="Q3399" i="7"/>
  <c r="R3398" i="7"/>
  <c r="S3398" i="7" s="1"/>
  <c r="T3398" i="7" s="1"/>
  <c r="Q3398" i="7"/>
  <c r="R3397" i="7"/>
  <c r="S3397" i="7" s="1"/>
  <c r="T3397" i="7" s="1"/>
  <c r="Q3397" i="7"/>
  <c r="R3396" i="7"/>
  <c r="S3396" i="7" s="1"/>
  <c r="T3396" i="7" s="1"/>
  <c r="Q3396" i="7"/>
  <c r="S3395" i="7"/>
  <c r="T3395" i="7" s="1"/>
  <c r="R3395" i="7"/>
  <c r="Q3395" i="7"/>
  <c r="R3394" i="7"/>
  <c r="S3394" i="7" s="1"/>
  <c r="T3394" i="7" s="1"/>
  <c r="Q3394" i="7"/>
  <c r="R3393" i="7"/>
  <c r="S3393" i="7" s="1"/>
  <c r="T3393" i="7" s="1"/>
  <c r="Q3393" i="7"/>
  <c r="S3392" i="7"/>
  <c r="T3392" i="7" s="1"/>
  <c r="R3392" i="7"/>
  <c r="Q3392" i="7"/>
  <c r="R3391" i="7"/>
  <c r="S3391" i="7" s="1"/>
  <c r="T3391" i="7" s="1"/>
  <c r="Q3391" i="7"/>
  <c r="R3390" i="7"/>
  <c r="S3390" i="7" s="1"/>
  <c r="T3390" i="7" s="1"/>
  <c r="Q3390" i="7"/>
  <c r="R3389" i="7"/>
  <c r="S3389" i="7" s="1"/>
  <c r="T3389" i="7" s="1"/>
  <c r="Q3389" i="7"/>
  <c r="R3388" i="7"/>
  <c r="S3388" i="7" s="1"/>
  <c r="T3388" i="7" s="1"/>
  <c r="Q3388" i="7"/>
  <c r="R3387" i="7"/>
  <c r="S3387" i="7" s="1"/>
  <c r="T3387" i="7" s="1"/>
  <c r="Q3387" i="7"/>
  <c r="S3386" i="7"/>
  <c r="T3386" i="7" s="1"/>
  <c r="R3386" i="7"/>
  <c r="Q3386" i="7"/>
  <c r="R3385" i="7"/>
  <c r="S3385" i="7" s="1"/>
  <c r="T3385" i="7" s="1"/>
  <c r="Q3385" i="7"/>
  <c r="R3384" i="7"/>
  <c r="S3384" i="7" s="1"/>
  <c r="T3384" i="7" s="1"/>
  <c r="Q3384" i="7"/>
  <c r="S3383" i="7"/>
  <c r="T3383" i="7" s="1"/>
  <c r="R3383" i="7"/>
  <c r="Q3383" i="7"/>
  <c r="S3382" i="7"/>
  <c r="T3382" i="7" s="1"/>
  <c r="R3382" i="7"/>
  <c r="Q3382" i="7"/>
  <c r="R3381" i="7"/>
  <c r="S3381" i="7" s="1"/>
  <c r="T3381" i="7" s="1"/>
  <c r="Q3381" i="7"/>
  <c r="R3380" i="7"/>
  <c r="S3380" i="7" s="1"/>
  <c r="T3380" i="7" s="1"/>
  <c r="Q3380" i="7"/>
  <c r="R3379" i="7"/>
  <c r="S3379" i="7" s="1"/>
  <c r="T3379" i="7" s="1"/>
  <c r="Q3379" i="7"/>
  <c r="S3378" i="7"/>
  <c r="T3378" i="7" s="1"/>
  <c r="R3378" i="7"/>
  <c r="Q3378" i="7"/>
  <c r="R3377" i="7"/>
  <c r="S3377" i="7" s="1"/>
  <c r="T3377" i="7" s="1"/>
  <c r="Q3377" i="7"/>
  <c r="R3376" i="7"/>
  <c r="S3376" i="7" s="1"/>
  <c r="T3376" i="7" s="1"/>
  <c r="Q3376" i="7"/>
  <c r="S3375" i="7"/>
  <c r="T3375" i="7" s="1"/>
  <c r="R3375" i="7"/>
  <c r="Q3375" i="7"/>
  <c r="S3374" i="7"/>
  <c r="T3374" i="7" s="1"/>
  <c r="R3374" i="7"/>
  <c r="Q3374" i="7"/>
  <c r="R3373" i="7"/>
  <c r="S3373" i="7" s="1"/>
  <c r="T3373" i="7" s="1"/>
  <c r="Q3373" i="7"/>
  <c r="R3372" i="7"/>
  <c r="S3372" i="7" s="1"/>
  <c r="T3372" i="7" s="1"/>
  <c r="Q3372" i="7"/>
  <c r="R3371" i="7"/>
  <c r="S3371" i="7" s="1"/>
  <c r="T3371" i="7" s="1"/>
  <c r="Q3371" i="7"/>
  <c r="S3370" i="7"/>
  <c r="T3370" i="7" s="1"/>
  <c r="R3370" i="7"/>
  <c r="Q3370" i="7"/>
  <c r="R3369" i="7"/>
  <c r="S3369" i="7" s="1"/>
  <c r="T3369" i="7" s="1"/>
  <c r="Q3369" i="7"/>
  <c r="R3368" i="7"/>
  <c r="S3368" i="7" s="1"/>
  <c r="T3368" i="7" s="1"/>
  <c r="Q3368" i="7"/>
  <c r="S3367" i="7"/>
  <c r="T3367" i="7" s="1"/>
  <c r="R3367" i="7"/>
  <c r="Q3367" i="7"/>
  <c r="S3366" i="7"/>
  <c r="T3366" i="7" s="1"/>
  <c r="R3366" i="7"/>
  <c r="Q3366" i="7"/>
  <c r="R3365" i="7"/>
  <c r="S3365" i="7" s="1"/>
  <c r="T3365" i="7" s="1"/>
  <c r="Q3365" i="7"/>
  <c r="R3364" i="7"/>
  <c r="S3364" i="7" s="1"/>
  <c r="T3364" i="7" s="1"/>
  <c r="Q3364" i="7"/>
  <c r="R3363" i="7"/>
  <c r="S3363" i="7" s="1"/>
  <c r="T3363" i="7" s="1"/>
  <c r="Q3363" i="7"/>
  <c r="R3362" i="7"/>
  <c r="S3362" i="7" s="1"/>
  <c r="T3362" i="7" s="1"/>
  <c r="Q3362" i="7"/>
  <c r="R3361" i="7"/>
  <c r="S3361" i="7" s="1"/>
  <c r="T3361" i="7" s="1"/>
  <c r="Q3361" i="7"/>
  <c r="R3360" i="7"/>
  <c r="S3360" i="7" s="1"/>
  <c r="T3360" i="7" s="1"/>
  <c r="Q3360" i="7"/>
  <c r="S3359" i="7"/>
  <c r="T3359" i="7" s="1"/>
  <c r="R3359" i="7"/>
  <c r="Q3359" i="7"/>
  <c r="R3358" i="7"/>
  <c r="S3358" i="7" s="1"/>
  <c r="T3358" i="7" s="1"/>
  <c r="Q3358" i="7"/>
  <c r="R3357" i="7"/>
  <c r="S3357" i="7" s="1"/>
  <c r="T3357" i="7" s="1"/>
  <c r="Q3357" i="7"/>
  <c r="R3356" i="7"/>
  <c r="S3356" i="7" s="1"/>
  <c r="T3356" i="7" s="1"/>
  <c r="Q3356" i="7"/>
  <c r="S3355" i="7"/>
  <c r="T3355" i="7" s="1"/>
  <c r="R3355" i="7"/>
  <c r="Q3355" i="7"/>
  <c r="R3354" i="7"/>
  <c r="S3354" i="7" s="1"/>
  <c r="T3354" i="7" s="1"/>
  <c r="Q3354" i="7"/>
  <c r="R3353" i="7"/>
  <c r="S3353" i="7" s="1"/>
  <c r="T3353" i="7" s="1"/>
  <c r="Q3353" i="7"/>
  <c r="R3352" i="7"/>
  <c r="S3352" i="7" s="1"/>
  <c r="T3352" i="7" s="1"/>
  <c r="Q3352" i="7"/>
  <c r="S3351" i="7"/>
  <c r="T3351" i="7" s="1"/>
  <c r="R3351" i="7"/>
  <c r="Q3351" i="7"/>
  <c r="R3350" i="7"/>
  <c r="S3350" i="7" s="1"/>
  <c r="T3350" i="7" s="1"/>
  <c r="Q3350" i="7"/>
  <c r="R3349" i="7"/>
  <c r="S3349" i="7" s="1"/>
  <c r="T3349" i="7" s="1"/>
  <c r="Q3349" i="7"/>
  <c r="R3348" i="7"/>
  <c r="S3348" i="7" s="1"/>
  <c r="T3348" i="7" s="1"/>
  <c r="Q3348" i="7"/>
  <c r="R3347" i="7"/>
  <c r="S3347" i="7" s="1"/>
  <c r="T3347" i="7" s="1"/>
  <c r="Q3347" i="7"/>
  <c r="R3346" i="7"/>
  <c r="S3346" i="7" s="1"/>
  <c r="T3346" i="7" s="1"/>
  <c r="Q3346" i="7"/>
  <c r="R3345" i="7"/>
  <c r="S3345" i="7" s="1"/>
  <c r="T3345" i="7" s="1"/>
  <c r="Q3345" i="7"/>
  <c r="R3344" i="7"/>
  <c r="S3344" i="7" s="1"/>
  <c r="T3344" i="7" s="1"/>
  <c r="Q3344" i="7"/>
  <c r="S3343" i="7"/>
  <c r="T3343" i="7" s="1"/>
  <c r="R3343" i="7"/>
  <c r="Q3343" i="7"/>
  <c r="R3342" i="7"/>
  <c r="S3342" i="7" s="1"/>
  <c r="T3342" i="7" s="1"/>
  <c r="Q3342" i="7"/>
  <c r="R3341" i="7"/>
  <c r="S3341" i="7" s="1"/>
  <c r="T3341" i="7" s="1"/>
  <c r="Q3341" i="7"/>
  <c r="R3340" i="7"/>
  <c r="S3340" i="7" s="1"/>
  <c r="T3340" i="7" s="1"/>
  <c r="Q3340" i="7"/>
  <c r="R3339" i="7"/>
  <c r="S3339" i="7" s="1"/>
  <c r="T3339" i="7" s="1"/>
  <c r="Q3339" i="7"/>
  <c r="R3338" i="7"/>
  <c r="S3338" i="7" s="1"/>
  <c r="T3338" i="7" s="1"/>
  <c r="Q3338" i="7"/>
  <c r="R3337" i="7"/>
  <c r="S3337" i="7" s="1"/>
  <c r="T3337" i="7" s="1"/>
  <c r="Q3337" i="7"/>
  <c r="R3336" i="7"/>
  <c r="S3336" i="7" s="1"/>
  <c r="T3336" i="7" s="1"/>
  <c r="Q3336" i="7"/>
  <c r="R3335" i="7"/>
  <c r="S3335" i="7" s="1"/>
  <c r="T3335" i="7" s="1"/>
  <c r="Q3335" i="7"/>
  <c r="S3334" i="7"/>
  <c r="T3334" i="7" s="1"/>
  <c r="R3334" i="7"/>
  <c r="Q3334" i="7"/>
  <c r="R3333" i="7"/>
  <c r="S3333" i="7" s="1"/>
  <c r="T3333" i="7" s="1"/>
  <c r="Q3333" i="7"/>
  <c r="T3332" i="7"/>
  <c r="R3332" i="7"/>
  <c r="S3332" i="7" s="1"/>
  <c r="Q3332" i="7"/>
  <c r="S3331" i="7"/>
  <c r="T3331" i="7" s="1"/>
  <c r="R3331" i="7"/>
  <c r="Q3331" i="7"/>
  <c r="R3330" i="7"/>
  <c r="S3330" i="7" s="1"/>
  <c r="T3330" i="7" s="1"/>
  <c r="Q3330" i="7"/>
  <c r="R3329" i="7"/>
  <c r="S3329" i="7" s="1"/>
  <c r="T3329" i="7" s="1"/>
  <c r="Q3329" i="7"/>
  <c r="R3328" i="7"/>
  <c r="S3328" i="7" s="1"/>
  <c r="T3328" i="7" s="1"/>
  <c r="Q3328" i="7"/>
  <c r="R3327" i="7"/>
  <c r="S3327" i="7" s="1"/>
  <c r="T3327" i="7" s="1"/>
  <c r="Q3327" i="7"/>
  <c r="R3326" i="7"/>
  <c r="S3326" i="7" s="1"/>
  <c r="T3326" i="7" s="1"/>
  <c r="Q3326" i="7"/>
  <c r="R3325" i="7"/>
  <c r="S3325" i="7" s="1"/>
  <c r="T3325" i="7" s="1"/>
  <c r="Q3325" i="7"/>
  <c r="R3324" i="7"/>
  <c r="S3324" i="7" s="1"/>
  <c r="T3324" i="7" s="1"/>
  <c r="Q3324" i="7"/>
  <c r="S3323" i="7"/>
  <c r="T3323" i="7" s="1"/>
  <c r="R3323" i="7"/>
  <c r="Q3323" i="7"/>
  <c r="R3322" i="7"/>
  <c r="S3322" i="7" s="1"/>
  <c r="T3322" i="7" s="1"/>
  <c r="Q3322" i="7"/>
  <c r="R3321" i="7"/>
  <c r="S3321" i="7" s="1"/>
  <c r="T3321" i="7" s="1"/>
  <c r="Q3321" i="7"/>
  <c r="T3320" i="7"/>
  <c r="R3320" i="7"/>
  <c r="S3320" i="7" s="1"/>
  <c r="Q3320" i="7"/>
  <c r="R3319" i="7"/>
  <c r="S3319" i="7" s="1"/>
  <c r="T3319" i="7" s="1"/>
  <c r="Q3319" i="7"/>
  <c r="R3318" i="7"/>
  <c r="S3318" i="7" s="1"/>
  <c r="T3318" i="7" s="1"/>
  <c r="Q3318" i="7"/>
  <c r="S3317" i="7"/>
  <c r="T3317" i="7" s="1"/>
  <c r="R3317" i="7"/>
  <c r="Q3317" i="7"/>
  <c r="R3316" i="7"/>
  <c r="S3316" i="7" s="1"/>
  <c r="T3316" i="7" s="1"/>
  <c r="Q3316" i="7"/>
  <c r="R3315" i="7"/>
  <c r="S3315" i="7" s="1"/>
  <c r="T3315" i="7" s="1"/>
  <c r="Q3315" i="7"/>
  <c r="R3314" i="7"/>
  <c r="S3314" i="7" s="1"/>
  <c r="T3314" i="7" s="1"/>
  <c r="Q3314" i="7"/>
  <c r="R3313" i="7"/>
  <c r="S3313" i="7" s="1"/>
  <c r="T3313" i="7" s="1"/>
  <c r="Q3313" i="7"/>
  <c r="R3312" i="7"/>
  <c r="S3312" i="7" s="1"/>
  <c r="T3312" i="7" s="1"/>
  <c r="Q3312" i="7"/>
  <c r="S3311" i="7"/>
  <c r="T3311" i="7" s="1"/>
  <c r="R3311" i="7"/>
  <c r="Q3311" i="7"/>
  <c r="R3310" i="7"/>
  <c r="S3310" i="7" s="1"/>
  <c r="T3310" i="7" s="1"/>
  <c r="Q3310" i="7"/>
  <c r="R3309" i="7"/>
  <c r="S3309" i="7" s="1"/>
  <c r="T3309" i="7" s="1"/>
  <c r="Q3309" i="7"/>
  <c r="R3308" i="7"/>
  <c r="S3308" i="7" s="1"/>
  <c r="T3308" i="7" s="1"/>
  <c r="Q3308" i="7"/>
  <c r="R3307" i="7"/>
  <c r="S3307" i="7" s="1"/>
  <c r="T3307" i="7" s="1"/>
  <c r="Q3307" i="7"/>
  <c r="R3306" i="7"/>
  <c r="S3306" i="7" s="1"/>
  <c r="T3306" i="7" s="1"/>
  <c r="Q3306" i="7"/>
  <c r="R3305" i="7"/>
  <c r="S3305" i="7" s="1"/>
  <c r="T3305" i="7" s="1"/>
  <c r="Q3305" i="7"/>
  <c r="T3304" i="7"/>
  <c r="R3304" i="7"/>
  <c r="S3304" i="7" s="1"/>
  <c r="Q3304" i="7"/>
  <c r="R3303" i="7"/>
  <c r="S3303" i="7" s="1"/>
  <c r="T3303" i="7" s="1"/>
  <c r="Q3303" i="7"/>
  <c r="R3302" i="7"/>
  <c r="S3302" i="7" s="1"/>
  <c r="T3302" i="7" s="1"/>
  <c r="Q3302" i="7"/>
  <c r="R3301" i="7"/>
  <c r="S3301" i="7" s="1"/>
  <c r="T3301" i="7" s="1"/>
  <c r="Q3301" i="7"/>
  <c r="R3300" i="7"/>
  <c r="S3300" i="7" s="1"/>
  <c r="T3300" i="7" s="1"/>
  <c r="Q3300" i="7"/>
  <c r="R3299" i="7"/>
  <c r="S3299" i="7" s="1"/>
  <c r="T3299" i="7" s="1"/>
  <c r="Q3299" i="7"/>
  <c r="R3298" i="7"/>
  <c r="S3298" i="7" s="1"/>
  <c r="T3298" i="7" s="1"/>
  <c r="Q3298" i="7"/>
  <c r="R3297" i="7"/>
  <c r="S3297" i="7" s="1"/>
  <c r="T3297" i="7" s="1"/>
  <c r="Q3297" i="7"/>
  <c r="R3296" i="7"/>
  <c r="S3296" i="7" s="1"/>
  <c r="T3296" i="7" s="1"/>
  <c r="Q3296" i="7"/>
  <c r="R3295" i="7"/>
  <c r="S3295" i="7" s="1"/>
  <c r="T3295" i="7" s="1"/>
  <c r="Q3295" i="7"/>
  <c r="R3294" i="7"/>
  <c r="S3294" i="7" s="1"/>
  <c r="T3294" i="7" s="1"/>
  <c r="Q3294" i="7"/>
  <c r="R3293" i="7"/>
  <c r="S3293" i="7" s="1"/>
  <c r="T3293" i="7" s="1"/>
  <c r="Q3293" i="7"/>
  <c r="R3292" i="7"/>
  <c r="S3292" i="7" s="1"/>
  <c r="T3292" i="7" s="1"/>
  <c r="Q3292" i="7"/>
  <c r="R3291" i="7"/>
  <c r="S3291" i="7" s="1"/>
  <c r="T3291" i="7" s="1"/>
  <c r="Q3291" i="7"/>
  <c r="R3290" i="7"/>
  <c r="S3290" i="7" s="1"/>
  <c r="T3290" i="7" s="1"/>
  <c r="Q3290" i="7"/>
  <c r="S3289" i="7"/>
  <c r="T3289" i="7" s="1"/>
  <c r="R3289" i="7"/>
  <c r="Q3289" i="7"/>
  <c r="R3288" i="7"/>
  <c r="S3288" i="7" s="1"/>
  <c r="T3288" i="7" s="1"/>
  <c r="Q3288" i="7"/>
  <c r="S3287" i="7"/>
  <c r="T3287" i="7" s="1"/>
  <c r="R3287" i="7"/>
  <c r="Q3287" i="7"/>
  <c r="R3286" i="7"/>
  <c r="S3286" i="7" s="1"/>
  <c r="T3286" i="7" s="1"/>
  <c r="Q3286" i="7"/>
  <c r="R3285" i="7"/>
  <c r="S3285" i="7" s="1"/>
  <c r="T3285" i="7" s="1"/>
  <c r="Q3285" i="7"/>
  <c r="R3284" i="7"/>
  <c r="S3284" i="7" s="1"/>
  <c r="T3284" i="7" s="1"/>
  <c r="Q3284" i="7"/>
  <c r="S3283" i="7"/>
  <c r="T3283" i="7" s="1"/>
  <c r="R3283" i="7"/>
  <c r="Q3283" i="7"/>
  <c r="S3282" i="7"/>
  <c r="T3282" i="7" s="1"/>
  <c r="R3282" i="7"/>
  <c r="Q3282" i="7"/>
  <c r="R3281" i="7"/>
  <c r="S3281" i="7" s="1"/>
  <c r="T3281" i="7" s="1"/>
  <c r="Q3281" i="7"/>
  <c r="R3280" i="7"/>
  <c r="S3280" i="7" s="1"/>
  <c r="T3280" i="7" s="1"/>
  <c r="Q3280" i="7"/>
  <c r="R3279" i="7"/>
  <c r="S3279" i="7" s="1"/>
  <c r="T3279" i="7" s="1"/>
  <c r="Q3279" i="7"/>
  <c r="R3278" i="7"/>
  <c r="S3278" i="7" s="1"/>
  <c r="T3278" i="7" s="1"/>
  <c r="Q3278" i="7"/>
  <c r="R3277" i="7"/>
  <c r="S3277" i="7" s="1"/>
  <c r="T3277" i="7" s="1"/>
  <c r="Q3277" i="7"/>
  <c r="R3276" i="7"/>
  <c r="S3276" i="7" s="1"/>
  <c r="T3276" i="7" s="1"/>
  <c r="Q3276" i="7"/>
  <c r="R3275" i="7"/>
  <c r="S3275" i="7" s="1"/>
  <c r="T3275" i="7" s="1"/>
  <c r="Q3275" i="7"/>
  <c r="S3274" i="7"/>
  <c r="T3274" i="7" s="1"/>
  <c r="R3274" i="7"/>
  <c r="Q3274" i="7"/>
  <c r="R3273" i="7"/>
  <c r="S3273" i="7" s="1"/>
  <c r="T3273" i="7" s="1"/>
  <c r="Q3273" i="7"/>
  <c r="R3272" i="7"/>
  <c r="S3272" i="7" s="1"/>
  <c r="T3272" i="7" s="1"/>
  <c r="Q3272" i="7"/>
  <c r="R3271" i="7"/>
  <c r="S3271" i="7" s="1"/>
  <c r="T3271" i="7" s="1"/>
  <c r="Q3271" i="7"/>
  <c r="R3270" i="7"/>
  <c r="S3270" i="7" s="1"/>
  <c r="T3270" i="7" s="1"/>
  <c r="Q3270" i="7"/>
  <c r="R3269" i="7"/>
  <c r="S3269" i="7" s="1"/>
  <c r="T3269" i="7" s="1"/>
  <c r="Q3269" i="7"/>
  <c r="R3268" i="7"/>
  <c r="S3268" i="7" s="1"/>
  <c r="T3268" i="7" s="1"/>
  <c r="Q3268" i="7"/>
  <c r="R3267" i="7"/>
  <c r="S3267" i="7" s="1"/>
  <c r="T3267" i="7" s="1"/>
  <c r="Q3267" i="7"/>
  <c r="S3266" i="7"/>
  <c r="T3266" i="7" s="1"/>
  <c r="R3266" i="7"/>
  <c r="Q3266" i="7"/>
  <c r="R3265" i="7"/>
  <c r="S3265" i="7" s="1"/>
  <c r="T3265" i="7" s="1"/>
  <c r="Q3265" i="7"/>
  <c r="S3264" i="7"/>
  <c r="T3264" i="7" s="1"/>
  <c r="R3264" i="7"/>
  <c r="Q3264" i="7"/>
  <c r="R3263" i="7"/>
  <c r="S3263" i="7" s="1"/>
  <c r="T3263" i="7" s="1"/>
  <c r="Q3263" i="7"/>
  <c r="R3262" i="7"/>
  <c r="S3262" i="7" s="1"/>
  <c r="T3262" i="7" s="1"/>
  <c r="Q3262" i="7"/>
  <c r="R3261" i="7"/>
  <c r="S3261" i="7" s="1"/>
  <c r="T3261" i="7" s="1"/>
  <c r="Q3261" i="7"/>
  <c r="S3260" i="7"/>
  <c r="T3260" i="7" s="1"/>
  <c r="R3260" i="7"/>
  <c r="Q3260" i="7"/>
  <c r="R3259" i="7"/>
  <c r="S3259" i="7" s="1"/>
  <c r="T3259" i="7" s="1"/>
  <c r="Q3259" i="7"/>
  <c r="R3258" i="7"/>
  <c r="S3258" i="7" s="1"/>
  <c r="T3258" i="7" s="1"/>
  <c r="Q3258" i="7"/>
  <c r="R3257" i="7"/>
  <c r="S3257" i="7" s="1"/>
  <c r="T3257" i="7" s="1"/>
  <c r="Q3257" i="7"/>
  <c r="R3256" i="7"/>
  <c r="S3256" i="7" s="1"/>
  <c r="T3256" i="7" s="1"/>
  <c r="Q3256" i="7"/>
  <c r="S3255" i="7"/>
  <c r="T3255" i="7" s="1"/>
  <c r="R3255" i="7"/>
  <c r="Q3255" i="7"/>
  <c r="R3254" i="7"/>
  <c r="S3254" i="7" s="1"/>
  <c r="T3254" i="7" s="1"/>
  <c r="Q3254" i="7"/>
  <c r="R3253" i="7"/>
  <c r="S3253" i="7" s="1"/>
  <c r="T3253" i="7" s="1"/>
  <c r="Q3253" i="7"/>
  <c r="R3252" i="7"/>
  <c r="S3252" i="7" s="1"/>
  <c r="T3252" i="7" s="1"/>
  <c r="Q3252" i="7"/>
  <c r="R3251" i="7"/>
  <c r="S3251" i="7" s="1"/>
  <c r="T3251" i="7" s="1"/>
  <c r="Q3251" i="7"/>
  <c r="R3250" i="7"/>
  <c r="S3250" i="7" s="1"/>
  <c r="T3250" i="7" s="1"/>
  <c r="Q3250" i="7"/>
  <c r="S3249" i="7"/>
  <c r="T3249" i="7" s="1"/>
  <c r="R3249" i="7"/>
  <c r="Q3249" i="7"/>
  <c r="R3248" i="7"/>
  <c r="S3248" i="7" s="1"/>
  <c r="T3248" i="7" s="1"/>
  <c r="Q3248" i="7"/>
  <c r="R3247" i="7"/>
  <c r="S3247" i="7" s="1"/>
  <c r="T3247" i="7" s="1"/>
  <c r="Q3247" i="7"/>
  <c r="R3246" i="7"/>
  <c r="S3246" i="7" s="1"/>
  <c r="T3246" i="7" s="1"/>
  <c r="Q3246" i="7"/>
  <c r="R3245" i="7"/>
  <c r="S3245" i="7" s="1"/>
  <c r="T3245" i="7" s="1"/>
  <c r="Q3245" i="7"/>
  <c r="R3244" i="7"/>
  <c r="S3244" i="7" s="1"/>
  <c r="T3244" i="7" s="1"/>
  <c r="Q3244" i="7"/>
  <c r="S3243" i="7"/>
  <c r="T3243" i="7" s="1"/>
  <c r="R3243" i="7"/>
  <c r="Q3243" i="7"/>
  <c r="R3242" i="7"/>
  <c r="S3242" i="7" s="1"/>
  <c r="T3242" i="7" s="1"/>
  <c r="Q3242" i="7"/>
  <c r="R3241" i="7"/>
  <c r="S3241" i="7" s="1"/>
  <c r="T3241" i="7" s="1"/>
  <c r="Q3241" i="7"/>
  <c r="R3240" i="7"/>
  <c r="S3240" i="7" s="1"/>
  <c r="T3240" i="7" s="1"/>
  <c r="Q3240" i="7"/>
  <c r="R3239" i="7"/>
  <c r="S3239" i="7" s="1"/>
  <c r="T3239" i="7" s="1"/>
  <c r="Q3239" i="7"/>
  <c r="R3238" i="7"/>
  <c r="S3238" i="7" s="1"/>
  <c r="T3238" i="7" s="1"/>
  <c r="Q3238" i="7"/>
  <c r="R3237" i="7"/>
  <c r="S3237" i="7" s="1"/>
  <c r="T3237" i="7" s="1"/>
  <c r="Q3237" i="7"/>
  <c r="S3236" i="7"/>
  <c r="T3236" i="7" s="1"/>
  <c r="R3236" i="7"/>
  <c r="Q3236" i="7"/>
  <c r="R3235" i="7"/>
  <c r="S3235" i="7" s="1"/>
  <c r="T3235" i="7" s="1"/>
  <c r="Q3235" i="7"/>
  <c r="R3234" i="7"/>
  <c r="S3234" i="7" s="1"/>
  <c r="T3234" i="7" s="1"/>
  <c r="Q3234" i="7"/>
  <c r="R3233" i="7"/>
  <c r="S3233" i="7" s="1"/>
  <c r="T3233" i="7" s="1"/>
  <c r="Q3233" i="7"/>
  <c r="R3232" i="7"/>
  <c r="S3232" i="7" s="1"/>
  <c r="T3232" i="7" s="1"/>
  <c r="Q3232" i="7"/>
  <c r="R3231" i="7"/>
  <c r="S3231" i="7" s="1"/>
  <c r="T3231" i="7" s="1"/>
  <c r="Q3231" i="7"/>
  <c r="R3230" i="7"/>
  <c r="S3230" i="7" s="1"/>
  <c r="T3230" i="7" s="1"/>
  <c r="Q3230" i="7"/>
  <c r="R3229" i="7"/>
  <c r="S3229" i="7" s="1"/>
  <c r="T3229" i="7" s="1"/>
  <c r="Q3229" i="7"/>
  <c r="S3228" i="7"/>
  <c r="T3228" i="7" s="1"/>
  <c r="R3228" i="7"/>
  <c r="Q3228" i="7"/>
  <c r="R3227" i="7"/>
  <c r="S3227" i="7" s="1"/>
  <c r="T3227" i="7" s="1"/>
  <c r="Q3227" i="7"/>
  <c r="R3226" i="7"/>
  <c r="S3226" i="7" s="1"/>
  <c r="T3226" i="7" s="1"/>
  <c r="Q3226" i="7"/>
  <c r="R3225" i="7"/>
  <c r="S3225" i="7" s="1"/>
  <c r="T3225" i="7" s="1"/>
  <c r="Q3225" i="7"/>
  <c r="R3224" i="7"/>
  <c r="S3224" i="7" s="1"/>
  <c r="T3224" i="7" s="1"/>
  <c r="Q3224" i="7"/>
  <c r="R3223" i="7"/>
  <c r="S3223" i="7" s="1"/>
  <c r="T3223" i="7" s="1"/>
  <c r="Q3223" i="7"/>
  <c r="R3222" i="7"/>
  <c r="S3222" i="7" s="1"/>
  <c r="T3222" i="7" s="1"/>
  <c r="Q3222" i="7"/>
  <c r="R3221" i="7"/>
  <c r="S3221" i="7" s="1"/>
  <c r="T3221" i="7" s="1"/>
  <c r="Q3221" i="7"/>
  <c r="R3220" i="7"/>
  <c r="S3220" i="7" s="1"/>
  <c r="T3220" i="7" s="1"/>
  <c r="Q3220" i="7"/>
  <c r="R3219" i="7"/>
  <c r="S3219" i="7" s="1"/>
  <c r="T3219" i="7" s="1"/>
  <c r="Q3219" i="7"/>
  <c r="R3218" i="7"/>
  <c r="S3218" i="7" s="1"/>
  <c r="T3218" i="7" s="1"/>
  <c r="Q3218" i="7"/>
  <c r="R3217" i="7"/>
  <c r="S3217" i="7" s="1"/>
  <c r="T3217" i="7" s="1"/>
  <c r="Q3217" i="7"/>
  <c r="R3216" i="7"/>
  <c r="S3216" i="7" s="1"/>
  <c r="T3216" i="7" s="1"/>
  <c r="Q3216" i="7"/>
  <c r="R3215" i="7"/>
  <c r="S3215" i="7" s="1"/>
  <c r="T3215" i="7" s="1"/>
  <c r="Q3215" i="7"/>
  <c r="R3214" i="7"/>
  <c r="S3214" i="7" s="1"/>
  <c r="T3214" i="7" s="1"/>
  <c r="Q3214" i="7"/>
  <c r="S3213" i="7"/>
  <c r="T3213" i="7" s="1"/>
  <c r="R3213" i="7"/>
  <c r="Q3213" i="7"/>
  <c r="R3212" i="7"/>
  <c r="S3212" i="7" s="1"/>
  <c r="T3212" i="7" s="1"/>
  <c r="Q3212" i="7"/>
  <c r="R3211" i="7"/>
  <c r="S3211" i="7" s="1"/>
  <c r="T3211" i="7" s="1"/>
  <c r="Q3211" i="7"/>
  <c r="R3210" i="7"/>
  <c r="S3210" i="7" s="1"/>
  <c r="T3210" i="7" s="1"/>
  <c r="Q3210" i="7"/>
  <c r="R3209" i="7"/>
  <c r="S3209" i="7" s="1"/>
  <c r="T3209" i="7" s="1"/>
  <c r="Q3209" i="7"/>
  <c r="R3208" i="7"/>
  <c r="S3208" i="7" s="1"/>
  <c r="T3208" i="7" s="1"/>
  <c r="Q3208" i="7"/>
  <c r="R3207" i="7"/>
  <c r="S3207" i="7" s="1"/>
  <c r="T3207" i="7" s="1"/>
  <c r="Q3207" i="7"/>
  <c r="R3206" i="7"/>
  <c r="S3206" i="7" s="1"/>
  <c r="T3206" i="7" s="1"/>
  <c r="Q3206" i="7"/>
  <c r="R3205" i="7"/>
  <c r="S3205" i="7" s="1"/>
  <c r="T3205" i="7" s="1"/>
  <c r="Q3205" i="7"/>
  <c r="R3204" i="7"/>
  <c r="S3204" i="7" s="1"/>
  <c r="T3204" i="7" s="1"/>
  <c r="Q3204" i="7"/>
  <c r="R3203" i="7"/>
  <c r="S3203" i="7" s="1"/>
  <c r="T3203" i="7" s="1"/>
  <c r="Q3203" i="7"/>
  <c r="R3202" i="7"/>
  <c r="S3202" i="7" s="1"/>
  <c r="T3202" i="7" s="1"/>
  <c r="Q3202" i="7"/>
  <c r="R3201" i="7"/>
  <c r="S3201" i="7" s="1"/>
  <c r="T3201" i="7" s="1"/>
  <c r="Q3201" i="7"/>
  <c r="R3200" i="7"/>
  <c r="S3200" i="7" s="1"/>
  <c r="T3200" i="7" s="1"/>
  <c r="Q3200" i="7"/>
  <c r="R3199" i="7"/>
  <c r="S3199" i="7" s="1"/>
  <c r="T3199" i="7" s="1"/>
  <c r="Q3199" i="7"/>
  <c r="R3198" i="7"/>
  <c r="S3198" i="7" s="1"/>
  <c r="T3198" i="7" s="1"/>
  <c r="Q3198" i="7"/>
  <c r="R3197" i="7"/>
  <c r="S3197" i="7" s="1"/>
  <c r="T3197" i="7" s="1"/>
  <c r="Q3197" i="7"/>
  <c r="R3196" i="7"/>
  <c r="S3196" i="7" s="1"/>
  <c r="T3196" i="7" s="1"/>
  <c r="Q3196" i="7"/>
  <c r="R3195" i="7"/>
  <c r="S3195" i="7" s="1"/>
  <c r="T3195" i="7" s="1"/>
  <c r="Q3195" i="7"/>
  <c r="S3194" i="7"/>
  <c r="T3194" i="7" s="1"/>
  <c r="R3194" i="7"/>
  <c r="Q3194" i="7"/>
  <c r="R3193" i="7"/>
  <c r="S3193" i="7" s="1"/>
  <c r="T3193" i="7" s="1"/>
  <c r="Q3193" i="7"/>
  <c r="R3192" i="7"/>
  <c r="S3192" i="7" s="1"/>
  <c r="T3192" i="7" s="1"/>
  <c r="Q3192" i="7"/>
  <c r="R3191" i="7"/>
  <c r="S3191" i="7" s="1"/>
  <c r="T3191" i="7" s="1"/>
  <c r="Q3191" i="7"/>
  <c r="R3190" i="7"/>
  <c r="S3190" i="7" s="1"/>
  <c r="T3190" i="7" s="1"/>
  <c r="Q3190" i="7"/>
  <c r="S3189" i="7"/>
  <c r="T3189" i="7" s="1"/>
  <c r="R3189" i="7"/>
  <c r="Q3189" i="7"/>
  <c r="S3188" i="7"/>
  <c r="T3188" i="7" s="1"/>
  <c r="R3188" i="7"/>
  <c r="Q3188" i="7"/>
  <c r="R3187" i="7"/>
  <c r="S3187" i="7" s="1"/>
  <c r="T3187" i="7" s="1"/>
  <c r="Q3187" i="7"/>
  <c r="R3186" i="7"/>
  <c r="S3186" i="7" s="1"/>
  <c r="T3186" i="7" s="1"/>
  <c r="Q3186" i="7"/>
  <c r="R3185" i="7"/>
  <c r="S3185" i="7" s="1"/>
  <c r="T3185" i="7" s="1"/>
  <c r="Q3185" i="7"/>
  <c r="R3184" i="7"/>
  <c r="S3184" i="7" s="1"/>
  <c r="T3184" i="7" s="1"/>
  <c r="Q3184" i="7"/>
  <c r="R3183" i="7"/>
  <c r="S3183" i="7" s="1"/>
  <c r="T3183" i="7" s="1"/>
  <c r="Q3183" i="7"/>
  <c r="R3182" i="7"/>
  <c r="S3182" i="7" s="1"/>
  <c r="T3182" i="7" s="1"/>
  <c r="Q3182" i="7"/>
  <c r="R3181" i="7"/>
  <c r="S3181" i="7" s="1"/>
  <c r="T3181" i="7" s="1"/>
  <c r="Q3181" i="7"/>
  <c r="R3180" i="7"/>
  <c r="S3180" i="7" s="1"/>
  <c r="T3180" i="7" s="1"/>
  <c r="Q3180" i="7"/>
  <c r="R3179" i="7"/>
  <c r="S3179" i="7" s="1"/>
  <c r="T3179" i="7" s="1"/>
  <c r="Q3179" i="7"/>
  <c r="S3178" i="7"/>
  <c r="T3178" i="7" s="1"/>
  <c r="R3178" i="7"/>
  <c r="Q3178" i="7"/>
  <c r="R3177" i="7"/>
  <c r="S3177" i="7" s="1"/>
  <c r="T3177" i="7" s="1"/>
  <c r="Q3177" i="7"/>
  <c r="R3176" i="7"/>
  <c r="S3176" i="7" s="1"/>
  <c r="T3176" i="7" s="1"/>
  <c r="Q3176" i="7"/>
  <c r="S3175" i="7"/>
  <c r="T3175" i="7" s="1"/>
  <c r="R3175" i="7"/>
  <c r="Q3175" i="7"/>
  <c r="R3174" i="7"/>
  <c r="S3174" i="7" s="1"/>
  <c r="T3174" i="7" s="1"/>
  <c r="Q3174" i="7"/>
  <c r="R3173" i="7"/>
  <c r="S3173" i="7" s="1"/>
  <c r="T3173" i="7" s="1"/>
  <c r="Q3173" i="7"/>
  <c r="S3172" i="7"/>
  <c r="T3172" i="7" s="1"/>
  <c r="R3172" i="7"/>
  <c r="Q3172" i="7"/>
  <c r="R3171" i="7"/>
  <c r="S3171" i="7" s="1"/>
  <c r="T3171" i="7" s="1"/>
  <c r="Q3171" i="7"/>
  <c r="R3170" i="7"/>
  <c r="S3170" i="7" s="1"/>
  <c r="T3170" i="7" s="1"/>
  <c r="Q3170" i="7"/>
  <c r="R3169" i="7"/>
  <c r="S3169" i="7" s="1"/>
  <c r="T3169" i="7" s="1"/>
  <c r="Q3169" i="7"/>
  <c r="R3168" i="7"/>
  <c r="S3168" i="7" s="1"/>
  <c r="T3168" i="7" s="1"/>
  <c r="Q3168" i="7"/>
  <c r="R3167" i="7"/>
  <c r="S3167" i="7" s="1"/>
  <c r="T3167" i="7" s="1"/>
  <c r="Q3167" i="7"/>
  <c r="S3166" i="7"/>
  <c r="T3166" i="7" s="1"/>
  <c r="R3166" i="7"/>
  <c r="Q3166" i="7"/>
  <c r="R3165" i="7"/>
  <c r="S3165" i="7" s="1"/>
  <c r="T3165" i="7" s="1"/>
  <c r="Q3165" i="7"/>
  <c r="R3164" i="7"/>
  <c r="S3164" i="7" s="1"/>
  <c r="T3164" i="7" s="1"/>
  <c r="Q3164" i="7"/>
  <c r="S3163" i="7"/>
  <c r="T3163" i="7" s="1"/>
  <c r="R3163" i="7"/>
  <c r="Q3163" i="7"/>
  <c r="R3162" i="7"/>
  <c r="S3162" i="7" s="1"/>
  <c r="T3162" i="7" s="1"/>
  <c r="Q3162" i="7"/>
  <c r="R3161" i="7"/>
  <c r="S3161" i="7" s="1"/>
  <c r="T3161" i="7" s="1"/>
  <c r="Q3161" i="7"/>
  <c r="S3160" i="7"/>
  <c r="T3160" i="7" s="1"/>
  <c r="R3160" i="7"/>
  <c r="Q3160" i="7"/>
  <c r="R3159" i="7"/>
  <c r="S3159" i="7" s="1"/>
  <c r="T3159" i="7" s="1"/>
  <c r="Q3159" i="7"/>
  <c r="S3158" i="7"/>
  <c r="T3158" i="7" s="1"/>
  <c r="R3158" i="7"/>
  <c r="Q3158" i="7"/>
  <c r="R3157" i="7"/>
  <c r="S3157" i="7" s="1"/>
  <c r="T3157" i="7" s="1"/>
  <c r="Q3157" i="7"/>
  <c r="R3156" i="7"/>
  <c r="S3156" i="7" s="1"/>
  <c r="T3156" i="7" s="1"/>
  <c r="Q3156" i="7"/>
  <c r="R3155" i="7"/>
  <c r="S3155" i="7" s="1"/>
  <c r="T3155" i="7" s="1"/>
  <c r="Q3155" i="7"/>
  <c r="S3154" i="7"/>
  <c r="T3154" i="7" s="1"/>
  <c r="R3154" i="7"/>
  <c r="Q3154" i="7"/>
  <c r="R3153" i="7"/>
  <c r="S3153" i="7" s="1"/>
  <c r="T3153" i="7" s="1"/>
  <c r="Q3153" i="7"/>
  <c r="R3152" i="7"/>
  <c r="S3152" i="7" s="1"/>
  <c r="T3152" i="7" s="1"/>
  <c r="Q3152" i="7"/>
  <c r="S3151" i="7"/>
  <c r="T3151" i="7" s="1"/>
  <c r="R3151" i="7"/>
  <c r="Q3151" i="7"/>
  <c r="R3150" i="7"/>
  <c r="S3150" i="7" s="1"/>
  <c r="T3150" i="7" s="1"/>
  <c r="Q3150" i="7"/>
  <c r="S3149" i="7"/>
  <c r="T3149" i="7" s="1"/>
  <c r="R3149" i="7"/>
  <c r="Q3149" i="7"/>
  <c r="R3148" i="7"/>
  <c r="S3148" i="7" s="1"/>
  <c r="T3148" i="7" s="1"/>
  <c r="Q3148" i="7"/>
  <c r="R3147" i="7"/>
  <c r="S3147" i="7" s="1"/>
  <c r="T3147" i="7" s="1"/>
  <c r="Q3147" i="7"/>
  <c r="S3146" i="7"/>
  <c r="T3146" i="7" s="1"/>
  <c r="R3146" i="7"/>
  <c r="Q3146" i="7"/>
  <c r="R3145" i="7"/>
  <c r="S3145" i="7" s="1"/>
  <c r="T3145" i="7" s="1"/>
  <c r="Q3145" i="7"/>
  <c r="R3144" i="7"/>
  <c r="S3144" i="7" s="1"/>
  <c r="T3144" i="7" s="1"/>
  <c r="Q3144" i="7"/>
  <c r="S3143" i="7"/>
  <c r="T3143" i="7" s="1"/>
  <c r="R3143" i="7"/>
  <c r="Q3143" i="7"/>
  <c r="R3142" i="7"/>
  <c r="S3142" i="7" s="1"/>
  <c r="T3142" i="7" s="1"/>
  <c r="Q3142" i="7"/>
  <c r="R3141" i="7"/>
  <c r="S3141" i="7" s="1"/>
  <c r="T3141" i="7" s="1"/>
  <c r="Q3141" i="7"/>
  <c r="R3140" i="7"/>
  <c r="S3140" i="7" s="1"/>
  <c r="T3140" i="7" s="1"/>
  <c r="Q3140" i="7"/>
  <c r="R3139" i="7"/>
  <c r="S3139" i="7" s="1"/>
  <c r="T3139" i="7" s="1"/>
  <c r="Q3139" i="7"/>
  <c r="S3138" i="7"/>
  <c r="T3138" i="7" s="1"/>
  <c r="R3138" i="7"/>
  <c r="Q3138" i="7"/>
  <c r="R3137" i="7"/>
  <c r="S3137" i="7" s="1"/>
  <c r="T3137" i="7" s="1"/>
  <c r="Q3137" i="7"/>
  <c r="R3136" i="7"/>
  <c r="S3136" i="7" s="1"/>
  <c r="T3136" i="7" s="1"/>
  <c r="Q3136" i="7"/>
  <c r="R3135" i="7"/>
  <c r="S3135" i="7" s="1"/>
  <c r="T3135" i="7" s="1"/>
  <c r="Q3135" i="7"/>
  <c r="S3134" i="7"/>
  <c r="T3134" i="7" s="1"/>
  <c r="R3134" i="7"/>
  <c r="Q3134" i="7"/>
  <c r="R3133" i="7"/>
  <c r="S3133" i="7" s="1"/>
  <c r="T3133" i="7" s="1"/>
  <c r="Q3133" i="7"/>
  <c r="R3132" i="7"/>
  <c r="S3132" i="7" s="1"/>
  <c r="T3132" i="7" s="1"/>
  <c r="Q3132" i="7"/>
  <c r="R3131" i="7"/>
  <c r="S3131" i="7" s="1"/>
  <c r="T3131" i="7" s="1"/>
  <c r="Q3131" i="7"/>
  <c r="S3130" i="7"/>
  <c r="T3130" i="7" s="1"/>
  <c r="R3130" i="7"/>
  <c r="Q3130" i="7"/>
  <c r="R3129" i="7"/>
  <c r="S3129" i="7" s="1"/>
  <c r="T3129" i="7" s="1"/>
  <c r="Q3129" i="7"/>
  <c r="R3128" i="7"/>
  <c r="S3128" i="7" s="1"/>
  <c r="T3128" i="7" s="1"/>
  <c r="Q3128" i="7"/>
  <c r="R3127" i="7"/>
  <c r="S3127" i="7" s="1"/>
  <c r="T3127" i="7" s="1"/>
  <c r="Q3127" i="7"/>
  <c r="R3126" i="7"/>
  <c r="S3126" i="7" s="1"/>
  <c r="T3126" i="7" s="1"/>
  <c r="Q3126" i="7"/>
  <c r="R3125" i="7"/>
  <c r="S3125" i="7" s="1"/>
  <c r="T3125" i="7" s="1"/>
  <c r="Q3125" i="7"/>
  <c r="R3124" i="7"/>
  <c r="S3124" i="7" s="1"/>
  <c r="T3124" i="7" s="1"/>
  <c r="Q3124" i="7"/>
  <c r="R3123" i="7"/>
  <c r="S3123" i="7" s="1"/>
  <c r="T3123" i="7" s="1"/>
  <c r="Q3123" i="7"/>
  <c r="S3122" i="7"/>
  <c r="T3122" i="7" s="1"/>
  <c r="R3122" i="7"/>
  <c r="Q3122" i="7"/>
  <c r="R3121" i="7"/>
  <c r="S3121" i="7" s="1"/>
  <c r="T3121" i="7" s="1"/>
  <c r="Q3121" i="7"/>
  <c r="R3120" i="7"/>
  <c r="S3120" i="7" s="1"/>
  <c r="T3120" i="7" s="1"/>
  <c r="Q3120" i="7"/>
  <c r="R3119" i="7"/>
  <c r="S3119" i="7" s="1"/>
  <c r="T3119" i="7" s="1"/>
  <c r="Q3119" i="7"/>
  <c r="R3118" i="7"/>
  <c r="S3118" i="7" s="1"/>
  <c r="T3118" i="7" s="1"/>
  <c r="Q3118" i="7"/>
  <c r="S3117" i="7"/>
  <c r="T3117" i="7" s="1"/>
  <c r="R3117" i="7"/>
  <c r="Q3117" i="7"/>
  <c r="R3116" i="7"/>
  <c r="S3116" i="7" s="1"/>
  <c r="T3116" i="7" s="1"/>
  <c r="Q3116" i="7"/>
  <c r="R3115" i="7"/>
  <c r="S3115" i="7" s="1"/>
  <c r="T3115" i="7" s="1"/>
  <c r="Q3115" i="7"/>
  <c r="R3114" i="7"/>
  <c r="S3114" i="7" s="1"/>
  <c r="T3114" i="7" s="1"/>
  <c r="Q3114" i="7"/>
  <c r="R3113" i="7"/>
  <c r="S3113" i="7" s="1"/>
  <c r="T3113" i="7" s="1"/>
  <c r="Q3113" i="7"/>
  <c r="R3112" i="7"/>
  <c r="S3112" i="7" s="1"/>
  <c r="T3112" i="7" s="1"/>
  <c r="Q3112" i="7"/>
  <c r="S3111" i="7"/>
  <c r="T3111" i="7" s="1"/>
  <c r="R3111" i="7"/>
  <c r="Q3111" i="7"/>
  <c r="R3110" i="7"/>
  <c r="S3110" i="7" s="1"/>
  <c r="T3110" i="7" s="1"/>
  <c r="Q3110" i="7"/>
  <c r="R3109" i="7"/>
  <c r="S3109" i="7" s="1"/>
  <c r="T3109" i="7" s="1"/>
  <c r="Q3109" i="7"/>
  <c r="S3108" i="7"/>
  <c r="T3108" i="7" s="1"/>
  <c r="R3108" i="7"/>
  <c r="Q3108" i="7"/>
  <c r="R3107" i="7"/>
  <c r="S3107" i="7" s="1"/>
  <c r="T3107" i="7" s="1"/>
  <c r="Q3107" i="7"/>
  <c r="R3106" i="7"/>
  <c r="S3106" i="7" s="1"/>
  <c r="T3106" i="7" s="1"/>
  <c r="Q3106" i="7"/>
  <c r="R3105" i="7"/>
  <c r="S3105" i="7" s="1"/>
  <c r="T3105" i="7" s="1"/>
  <c r="Q3105" i="7"/>
  <c r="R3104" i="7"/>
  <c r="S3104" i="7" s="1"/>
  <c r="T3104" i="7" s="1"/>
  <c r="Q3104" i="7"/>
  <c r="S3103" i="7"/>
  <c r="T3103" i="7" s="1"/>
  <c r="R3103" i="7"/>
  <c r="Q3103" i="7"/>
  <c r="R3102" i="7"/>
  <c r="S3102" i="7" s="1"/>
  <c r="T3102" i="7" s="1"/>
  <c r="Q3102" i="7"/>
  <c r="R3101" i="7"/>
  <c r="S3101" i="7" s="1"/>
  <c r="T3101" i="7" s="1"/>
  <c r="Q3101" i="7"/>
  <c r="R3100" i="7"/>
  <c r="S3100" i="7" s="1"/>
  <c r="T3100" i="7" s="1"/>
  <c r="Q3100" i="7"/>
  <c r="S3099" i="7"/>
  <c r="T3099" i="7" s="1"/>
  <c r="R3099" i="7"/>
  <c r="Q3099" i="7"/>
  <c r="R3098" i="7"/>
  <c r="S3098" i="7" s="1"/>
  <c r="T3098" i="7" s="1"/>
  <c r="Q3098" i="7"/>
  <c r="R3097" i="7"/>
  <c r="S3097" i="7" s="1"/>
  <c r="T3097" i="7" s="1"/>
  <c r="Q3097" i="7"/>
  <c r="S3096" i="7"/>
  <c r="T3096" i="7" s="1"/>
  <c r="R3096" i="7"/>
  <c r="Q3096" i="7"/>
  <c r="R3095" i="7"/>
  <c r="S3095" i="7" s="1"/>
  <c r="T3095" i="7" s="1"/>
  <c r="Q3095" i="7"/>
  <c r="S3094" i="7"/>
  <c r="T3094" i="7" s="1"/>
  <c r="R3094" i="7"/>
  <c r="Q3094" i="7"/>
  <c r="R3093" i="7"/>
  <c r="S3093" i="7" s="1"/>
  <c r="T3093" i="7" s="1"/>
  <c r="Q3093" i="7"/>
  <c r="R3092" i="7"/>
  <c r="S3092" i="7" s="1"/>
  <c r="T3092" i="7" s="1"/>
  <c r="Q3092" i="7"/>
  <c r="R3091" i="7"/>
  <c r="S3091" i="7" s="1"/>
  <c r="T3091" i="7" s="1"/>
  <c r="Q3091" i="7"/>
  <c r="R3090" i="7"/>
  <c r="S3090" i="7" s="1"/>
  <c r="T3090" i="7" s="1"/>
  <c r="Q3090" i="7"/>
  <c r="R3089" i="7"/>
  <c r="S3089" i="7" s="1"/>
  <c r="T3089" i="7" s="1"/>
  <c r="Q3089" i="7"/>
  <c r="R3088" i="7"/>
  <c r="S3088" i="7" s="1"/>
  <c r="T3088" i="7" s="1"/>
  <c r="Q3088" i="7"/>
  <c r="S3087" i="7"/>
  <c r="T3087" i="7" s="1"/>
  <c r="R3087" i="7"/>
  <c r="Q3087" i="7"/>
  <c r="R3086" i="7"/>
  <c r="S3086" i="7" s="1"/>
  <c r="T3086" i="7" s="1"/>
  <c r="Q3086" i="7"/>
  <c r="R3085" i="7"/>
  <c r="S3085" i="7" s="1"/>
  <c r="T3085" i="7" s="1"/>
  <c r="Q3085" i="7"/>
  <c r="R3084" i="7"/>
  <c r="S3084" i="7" s="1"/>
  <c r="T3084" i="7" s="1"/>
  <c r="Q3084" i="7"/>
  <c r="R3083" i="7"/>
  <c r="S3083" i="7" s="1"/>
  <c r="T3083" i="7" s="1"/>
  <c r="Q3083" i="7"/>
  <c r="R3082" i="7"/>
  <c r="S3082" i="7" s="1"/>
  <c r="T3082" i="7" s="1"/>
  <c r="Q3082" i="7"/>
  <c r="S3081" i="7"/>
  <c r="T3081" i="7" s="1"/>
  <c r="R3081" i="7"/>
  <c r="Q3081" i="7"/>
  <c r="R3080" i="7"/>
  <c r="S3080" i="7" s="1"/>
  <c r="T3080" i="7" s="1"/>
  <c r="Q3080" i="7"/>
  <c r="R3079" i="7"/>
  <c r="S3079" i="7" s="1"/>
  <c r="T3079" i="7" s="1"/>
  <c r="Q3079" i="7"/>
  <c r="R3078" i="7"/>
  <c r="S3078" i="7" s="1"/>
  <c r="T3078" i="7" s="1"/>
  <c r="Q3078" i="7"/>
  <c r="R3077" i="7"/>
  <c r="S3077" i="7" s="1"/>
  <c r="T3077" i="7" s="1"/>
  <c r="Q3077" i="7"/>
  <c r="R3076" i="7"/>
  <c r="S3076" i="7" s="1"/>
  <c r="T3076" i="7" s="1"/>
  <c r="Q3076" i="7"/>
  <c r="R3075" i="7"/>
  <c r="S3075" i="7" s="1"/>
  <c r="T3075" i="7" s="1"/>
  <c r="Q3075" i="7"/>
  <c r="S3074" i="7"/>
  <c r="T3074" i="7" s="1"/>
  <c r="R3074" i="7"/>
  <c r="Q3074" i="7"/>
  <c r="R3073" i="7"/>
  <c r="S3073" i="7" s="1"/>
  <c r="T3073" i="7" s="1"/>
  <c r="Q3073" i="7"/>
  <c r="S3072" i="7"/>
  <c r="T3072" i="7" s="1"/>
  <c r="R3072" i="7"/>
  <c r="Q3072" i="7"/>
  <c r="R3071" i="7"/>
  <c r="S3071" i="7" s="1"/>
  <c r="T3071" i="7" s="1"/>
  <c r="Q3071" i="7"/>
  <c r="R3070" i="7"/>
  <c r="S3070" i="7" s="1"/>
  <c r="T3070" i="7" s="1"/>
  <c r="Q3070" i="7"/>
  <c r="R3069" i="7"/>
  <c r="S3069" i="7" s="1"/>
  <c r="T3069" i="7" s="1"/>
  <c r="Q3069" i="7"/>
  <c r="S3068" i="7"/>
  <c r="T3068" i="7" s="1"/>
  <c r="R3068" i="7"/>
  <c r="Q3068" i="7"/>
  <c r="R3067" i="7"/>
  <c r="S3067" i="7" s="1"/>
  <c r="T3067" i="7" s="1"/>
  <c r="Q3067" i="7"/>
  <c r="R3066" i="7"/>
  <c r="S3066" i="7" s="1"/>
  <c r="T3066" i="7" s="1"/>
  <c r="Q3066" i="7"/>
  <c r="S3065" i="7"/>
  <c r="T3065" i="7" s="1"/>
  <c r="R3065" i="7"/>
  <c r="Q3065" i="7"/>
  <c r="R3064" i="7"/>
  <c r="S3064" i="7" s="1"/>
  <c r="T3064" i="7" s="1"/>
  <c r="Q3064" i="7"/>
  <c r="S3063" i="7"/>
  <c r="T3063" i="7" s="1"/>
  <c r="R3063" i="7"/>
  <c r="Q3063" i="7"/>
  <c r="R3062" i="7"/>
  <c r="S3062" i="7" s="1"/>
  <c r="T3062" i="7" s="1"/>
  <c r="Q3062" i="7"/>
  <c r="R3061" i="7"/>
  <c r="S3061" i="7" s="1"/>
  <c r="T3061" i="7" s="1"/>
  <c r="Q3061" i="7"/>
  <c r="R3060" i="7"/>
  <c r="S3060" i="7" s="1"/>
  <c r="T3060" i="7" s="1"/>
  <c r="Q3060" i="7"/>
  <c r="R3059" i="7"/>
  <c r="S3059" i="7" s="1"/>
  <c r="T3059" i="7" s="1"/>
  <c r="Q3059" i="7"/>
  <c r="R3058" i="7"/>
  <c r="S3058" i="7" s="1"/>
  <c r="T3058" i="7" s="1"/>
  <c r="Q3058" i="7"/>
  <c r="S3057" i="7"/>
  <c r="T3057" i="7" s="1"/>
  <c r="R3057" i="7"/>
  <c r="Q3057" i="7"/>
  <c r="R3056" i="7"/>
  <c r="S3056" i="7" s="1"/>
  <c r="T3056" i="7" s="1"/>
  <c r="Q3056" i="7"/>
  <c r="R3055" i="7"/>
  <c r="S3055" i="7" s="1"/>
  <c r="T3055" i="7" s="1"/>
  <c r="Q3055" i="7"/>
  <c r="R3054" i="7"/>
  <c r="S3054" i="7" s="1"/>
  <c r="T3054" i="7" s="1"/>
  <c r="Q3054" i="7"/>
  <c r="R3053" i="7"/>
  <c r="S3053" i="7" s="1"/>
  <c r="T3053" i="7" s="1"/>
  <c r="Q3053" i="7"/>
  <c r="T3052" i="7"/>
  <c r="R3052" i="7"/>
  <c r="S3052" i="7" s="1"/>
  <c r="Q3052" i="7"/>
  <c r="R3051" i="7"/>
  <c r="S3051" i="7" s="1"/>
  <c r="T3051" i="7" s="1"/>
  <c r="Q3051" i="7"/>
  <c r="R3050" i="7"/>
  <c r="S3050" i="7" s="1"/>
  <c r="T3050" i="7" s="1"/>
  <c r="Q3050" i="7"/>
  <c r="R3049" i="7"/>
  <c r="S3049" i="7" s="1"/>
  <c r="T3049" i="7" s="1"/>
  <c r="Q3049" i="7"/>
  <c r="R3048" i="7"/>
  <c r="S3048" i="7" s="1"/>
  <c r="T3048" i="7" s="1"/>
  <c r="Q3048" i="7"/>
  <c r="R3047" i="7"/>
  <c r="S3047" i="7" s="1"/>
  <c r="T3047" i="7" s="1"/>
  <c r="Q3047" i="7"/>
  <c r="R3046" i="7"/>
  <c r="S3046" i="7" s="1"/>
  <c r="T3046" i="7" s="1"/>
  <c r="Q3046" i="7"/>
  <c r="R3045" i="7"/>
  <c r="S3045" i="7" s="1"/>
  <c r="T3045" i="7" s="1"/>
  <c r="Q3045" i="7"/>
  <c r="R3044" i="7"/>
  <c r="S3044" i="7" s="1"/>
  <c r="T3044" i="7" s="1"/>
  <c r="Q3044" i="7"/>
  <c r="R3043" i="7"/>
  <c r="S3043" i="7" s="1"/>
  <c r="T3043" i="7" s="1"/>
  <c r="Q3043" i="7"/>
  <c r="R3042" i="7"/>
  <c r="S3042" i="7" s="1"/>
  <c r="T3042" i="7" s="1"/>
  <c r="Q3042" i="7"/>
  <c r="S3041" i="7"/>
  <c r="T3041" i="7" s="1"/>
  <c r="R3041" i="7"/>
  <c r="Q3041" i="7"/>
  <c r="R3040" i="7"/>
  <c r="S3040" i="7" s="1"/>
  <c r="T3040" i="7" s="1"/>
  <c r="Q3040" i="7"/>
  <c r="R3039" i="7"/>
  <c r="S3039" i="7" s="1"/>
  <c r="T3039" i="7" s="1"/>
  <c r="Q3039" i="7"/>
  <c r="R3038" i="7"/>
  <c r="S3038" i="7" s="1"/>
  <c r="T3038" i="7" s="1"/>
  <c r="Q3038" i="7"/>
  <c r="S3037" i="7"/>
  <c r="T3037" i="7" s="1"/>
  <c r="R3037" i="7"/>
  <c r="Q3037" i="7"/>
  <c r="R3036" i="7"/>
  <c r="S3036" i="7" s="1"/>
  <c r="T3036" i="7" s="1"/>
  <c r="Q3036" i="7"/>
  <c r="S3035" i="7"/>
  <c r="T3035" i="7" s="1"/>
  <c r="R3035" i="7"/>
  <c r="Q3035" i="7"/>
  <c r="R3034" i="7"/>
  <c r="S3034" i="7" s="1"/>
  <c r="T3034" i="7" s="1"/>
  <c r="Q3034" i="7"/>
  <c r="R3033" i="7"/>
  <c r="S3033" i="7" s="1"/>
  <c r="T3033" i="7" s="1"/>
  <c r="Q3033" i="7"/>
  <c r="S3032" i="7"/>
  <c r="T3032" i="7" s="1"/>
  <c r="R3032" i="7"/>
  <c r="Q3032" i="7"/>
  <c r="R3031" i="7"/>
  <c r="S3031" i="7" s="1"/>
  <c r="T3031" i="7" s="1"/>
  <c r="Q3031" i="7"/>
  <c r="S3030" i="7"/>
  <c r="T3030" i="7" s="1"/>
  <c r="R3030" i="7"/>
  <c r="Q3030" i="7"/>
  <c r="R3029" i="7"/>
  <c r="S3029" i="7" s="1"/>
  <c r="T3029" i="7" s="1"/>
  <c r="Q3029" i="7"/>
  <c r="R3028" i="7"/>
  <c r="S3028" i="7" s="1"/>
  <c r="T3028" i="7" s="1"/>
  <c r="Q3028" i="7"/>
  <c r="R3027" i="7"/>
  <c r="S3027" i="7" s="1"/>
  <c r="T3027" i="7" s="1"/>
  <c r="Q3027" i="7"/>
  <c r="R3026" i="7"/>
  <c r="S3026" i="7" s="1"/>
  <c r="T3026" i="7" s="1"/>
  <c r="Q3026" i="7"/>
  <c r="R3025" i="7"/>
  <c r="S3025" i="7" s="1"/>
  <c r="T3025" i="7" s="1"/>
  <c r="Q3025" i="7"/>
  <c r="R3024" i="7"/>
  <c r="S3024" i="7" s="1"/>
  <c r="T3024" i="7" s="1"/>
  <c r="Q3024" i="7"/>
  <c r="S3023" i="7"/>
  <c r="T3023" i="7" s="1"/>
  <c r="R3023" i="7"/>
  <c r="Q3023" i="7"/>
  <c r="R3022" i="7"/>
  <c r="S3022" i="7" s="1"/>
  <c r="T3022" i="7" s="1"/>
  <c r="Q3022" i="7"/>
  <c r="R3021" i="7"/>
  <c r="S3021" i="7" s="1"/>
  <c r="T3021" i="7" s="1"/>
  <c r="Q3021" i="7"/>
  <c r="R3020" i="7"/>
  <c r="S3020" i="7" s="1"/>
  <c r="T3020" i="7" s="1"/>
  <c r="Q3020" i="7"/>
  <c r="R3019" i="7"/>
  <c r="S3019" i="7" s="1"/>
  <c r="T3019" i="7" s="1"/>
  <c r="Q3019" i="7"/>
  <c r="S3018" i="7"/>
  <c r="T3018" i="7" s="1"/>
  <c r="R3018" i="7"/>
  <c r="Q3018" i="7"/>
  <c r="R3017" i="7"/>
  <c r="S3017" i="7" s="1"/>
  <c r="T3017" i="7" s="1"/>
  <c r="Q3017" i="7"/>
  <c r="R3016" i="7"/>
  <c r="S3016" i="7" s="1"/>
  <c r="T3016" i="7" s="1"/>
  <c r="Q3016" i="7"/>
  <c r="S3015" i="7"/>
  <c r="T3015" i="7" s="1"/>
  <c r="R3015" i="7"/>
  <c r="Q3015" i="7"/>
  <c r="R3014" i="7"/>
  <c r="S3014" i="7" s="1"/>
  <c r="T3014" i="7" s="1"/>
  <c r="Q3014" i="7"/>
  <c r="R3013" i="7"/>
  <c r="S3013" i="7" s="1"/>
  <c r="T3013" i="7" s="1"/>
  <c r="Q3013" i="7"/>
  <c r="S3012" i="7"/>
  <c r="T3012" i="7" s="1"/>
  <c r="R3012" i="7"/>
  <c r="Q3012" i="7"/>
  <c r="R3011" i="7"/>
  <c r="S3011" i="7" s="1"/>
  <c r="T3011" i="7" s="1"/>
  <c r="Q3011" i="7"/>
  <c r="S3010" i="7"/>
  <c r="T3010" i="7" s="1"/>
  <c r="R3010" i="7"/>
  <c r="Q3010" i="7"/>
  <c r="R3009" i="7"/>
  <c r="S3009" i="7" s="1"/>
  <c r="T3009" i="7" s="1"/>
  <c r="Q3009" i="7"/>
  <c r="R3008" i="7"/>
  <c r="S3008" i="7" s="1"/>
  <c r="T3008" i="7" s="1"/>
  <c r="Q3008" i="7"/>
  <c r="R3007" i="7"/>
  <c r="S3007" i="7" s="1"/>
  <c r="T3007" i="7" s="1"/>
  <c r="Q3007" i="7"/>
  <c r="R3006" i="7"/>
  <c r="S3006" i="7" s="1"/>
  <c r="T3006" i="7" s="1"/>
  <c r="Q3006" i="7"/>
  <c r="S3005" i="7"/>
  <c r="T3005" i="7" s="1"/>
  <c r="R3005" i="7"/>
  <c r="Q3005" i="7"/>
  <c r="R3004" i="7"/>
  <c r="S3004" i="7" s="1"/>
  <c r="T3004" i="7" s="1"/>
  <c r="Q3004" i="7"/>
  <c r="R3003" i="7"/>
  <c r="S3003" i="7" s="1"/>
  <c r="T3003" i="7" s="1"/>
  <c r="Q3003" i="7"/>
  <c r="R3002" i="7"/>
  <c r="S3002" i="7" s="1"/>
  <c r="T3002" i="7" s="1"/>
  <c r="Q3002" i="7"/>
  <c r="S3001" i="7"/>
  <c r="T3001" i="7" s="1"/>
  <c r="R3001" i="7"/>
  <c r="Q3001" i="7"/>
  <c r="R3000" i="7"/>
  <c r="S3000" i="7" s="1"/>
  <c r="T3000" i="7" s="1"/>
  <c r="Q3000" i="7"/>
  <c r="R2999" i="7"/>
  <c r="S2999" i="7" s="1"/>
  <c r="T2999" i="7" s="1"/>
  <c r="Q2999" i="7"/>
  <c r="R2998" i="7"/>
  <c r="S2998" i="7" s="1"/>
  <c r="T2998" i="7" s="1"/>
  <c r="Q2998" i="7"/>
  <c r="R2997" i="7"/>
  <c r="S2997" i="7" s="1"/>
  <c r="T2997" i="7" s="1"/>
  <c r="Q2997" i="7"/>
  <c r="S2996" i="7"/>
  <c r="T2996" i="7" s="1"/>
  <c r="R2996" i="7"/>
  <c r="Q2996" i="7"/>
  <c r="R2995" i="7"/>
  <c r="S2995" i="7" s="1"/>
  <c r="T2995" i="7" s="1"/>
  <c r="Q2995" i="7"/>
  <c r="R2994" i="7"/>
  <c r="S2994" i="7" s="1"/>
  <c r="T2994" i="7" s="1"/>
  <c r="Q2994" i="7"/>
  <c r="R2993" i="7"/>
  <c r="S2993" i="7" s="1"/>
  <c r="T2993" i="7" s="1"/>
  <c r="Q2993" i="7"/>
  <c r="R2992" i="7"/>
  <c r="S2992" i="7" s="1"/>
  <c r="T2992" i="7" s="1"/>
  <c r="Q2992" i="7"/>
  <c r="R2991" i="7"/>
  <c r="S2991" i="7" s="1"/>
  <c r="T2991" i="7" s="1"/>
  <c r="Q2991" i="7"/>
  <c r="R2990" i="7"/>
  <c r="S2990" i="7" s="1"/>
  <c r="T2990" i="7" s="1"/>
  <c r="Q2990" i="7"/>
  <c r="R2989" i="7"/>
  <c r="S2989" i="7" s="1"/>
  <c r="T2989" i="7" s="1"/>
  <c r="Q2989" i="7"/>
  <c r="T2988" i="7"/>
  <c r="R2988" i="7"/>
  <c r="S2988" i="7" s="1"/>
  <c r="Q2988" i="7"/>
  <c r="R2987" i="7"/>
  <c r="S2987" i="7" s="1"/>
  <c r="T2987" i="7" s="1"/>
  <c r="Q2987" i="7"/>
  <c r="R2986" i="7"/>
  <c r="S2986" i="7" s="1"/>
  <c r="T2986" i="7" s="1"/>
  <c r="Q2986" i="7"/>
  <c r="R2985" i="7"/>
  <c r="S2985" i="7" s="1"/>
  <c r="T2985" i="7" s="1"/>
  <c r="Q2985" i="7"/>
  <c r="R2984" i="7"/>
  <c r="S2984" i="7" s="1"/>
  <c r="T2984" i="7" s="1"/>
  <c r="Q2984" i="7"/>
  <c r="S2983" i="7"/>
  <c r="T2983" i="7" s="1"/>
  <c r="R2983" i="7"/>
  <c r="Q2983" i="7"/>
  <c r="R2982" i="7"/>
  <c r="S2982" i="7" s="1"/>
  <c r="T2982" i="7" s="1"/>
  <c r="Q2982" i="7"/>
  <c r="R2981" i="7"/>
  <c r="S2981" i="7" s="1"/>
  <c r="T2981" i="7" s="1"/>
  <c r="Q2981" i="7"/>
  <c r="R2980" i="7"/>
  <c r="S2980" i="7" s="1"/>
  <c r="T2980" i="7" s="1"/>
  <c r="Q2980" i="7"/>
  <c r="R2979" i="7"/>
  <c r="S2979" i="7" s="1"/>
  <c r="T2979" i="7" s="1"/>
  <c r="Q2979" i="7"/>
  <c r="R2978" i="7"/>
  <c r="S2978" i="7" s="1"/>
  <c r="T2978" i="7" s="1"/>
  <c r="Q2978" i="7"/>
  <c r="R2977" i="7"/>
  <c r="S2977" i="7" s="1"/>
  <c r="T2977" i="7" s="1"/>
  <c r="Q2977" i="7"/>
  <c r="R2976" i="7"/>
  <c r="S2976" i="7" s="1"/>
  <c r="T2976" i="7" s="1"/>
  <c r="Q2976" i="7"/>
  <c r="S2975" i="7"/>
  <c r="T2975" i="7" s="1"/>
  <c r="R2975" i="7"/>
  <c r="Q2975" i="7"/>
  <c r="R2974" i="7"/>
  <c r="S2974" i="7" s="1"/>
  <c r="T2974" i="7" s="1"/>
  <c r="Q2974" i="7"/>
  <c r="R2973" i="7"/>
  <c r="S2973" i="7" s="1"/>
  <c r="T2973" i="7" s="1"/>
  <c r="Q2973" i="7"/>
  <c r="R2972" i="7"/>
  <c r="S2972" i="7" s="1"/>
  <c r="T2972" i="7" s="1"/>
  <c r="Q2972" i="7"/>
  <c r="R2971" i="7"/>
  <c r="S2971" i="7" s="1"/>
  <c r="T2971" i="7" s="1"/>
  <c r="Q2971" i="7"/>
  <c r="R2970" i="7"/>
  <c r="S2970" i="7" s="1"/>
  <c r="T2970" i="7" s="1"/>
  <c r="Q2970" i="7"/>
  <c r="R2969" i="7"/>
  <c r="S2969" i="7" s="1"/>
  <c r="T2969" i="7" s="1"/>
  <c r="Q2969" i="7"/>
  <c r="R2968" i="7"/>
  <c r="S2968" i="7" s="1"/>
  <c r="T2968" i="7" s="1"/>
  <c r="Q2968" i="7"/>
  <c r="S2967" i="7"/>
  <c r="T2967" i="7" s="1"/>
  <c r="R2967" i="7"/>
  <c r="Q2967" i="7"/>
  <c r="R2966" i="7"/>
  <c r="S2966" i="7" s="1"/>
  <c r="T2966" i="7" s="1"/>
  <c r="Q2966" i="7"/>
  <c r="R2965" i="7"/>
  <c r="S2965" i="7" s="1"/>
  <c r="T2965" i="7" s="1"/>
  <c r="Q2965" i="7"/>
  <c r="R2964" i="7"/>
  <c r="S2964" i="7" s="1"/>
  <c r="T2964" i="7" s="1"/>
  <c r="Q2964" i="7"/>
  <c r="S2963" i="7"/>
  <c r="T2963" i="7" s="1"/>
  <c r="R2963" i="7"/>
  <c r="Q2963" i="7"/>
  <c r="R2962" i="7"/>
  <c r="S2962" i="7" s="1"/>
  <c r="T2962" i="7" s="1"/>
  <c r="Q2962" i="7"/>
  <c r="R2961" i="7"/>
  <c r="S2961" i="7" s="1"/>
  <c r="T2961" i="7" s="1"/>
  <c r="Q2961" i="7"/>
  <c r="R2960" i="7"/>
  <c r="S2960" i="7" s="1"/>
  <c r="T2960" i="7" s="1"/>
  <c r="Q2960" i="7"/>
  <c r="R2959" i="7"/>
  <c r="S2959" i="7" s="1"/>
  <c r="T2959" i="7" s="1"/>
  <c r="Q2959" i="7"/>
  <c r="R2958" i="7"/>
  <c r="S2958" i="7" s="1"/>
  <c r="T2958" i="7" s="1"/>
  <c r="Q2958" i="7"/>
  <c r="R2957" i="7"/>
  <c r="S2957" i="7" s="1"/>
  <c r="T2957" i="7" s="1"/>
  <c r="Q2957" i="7"/>
  <c r="S2956" i="7"/>
  <c r="T2956" i="7" s="1"/>
  <c r="R2956" i="7"/>
  <c r="Q2956" i="7"/>
  <c r="R2955" i="7"/>
  <c r="S2955" i="7" s="1"/>
  <c r="T2955" i="7" s="1"/>
  <c r="Q2955" i="7"/>
  <c r="R2954" i="7"/>
  <c r="S2954" i="7" s="1"/>
  <c r="T2954" i="7" s="1"/>
  <c r="Q2954" i="7"/>
  <c r="R2953" i="7"/>
  <c r="S2953" i="7" s="1"/>
  <c r="T2953" i="7" s="1"/>
  <c r="Q2953" i="7"/>
  <c r="S2952" i="7"/>
  <c r="T2952" i="7" s="1"/>
  <c r="R2952" i="7"/>
  <c r="Q2952" i="7"/>
  <c r="R2951" i="7"/>
  <c r="S2951" i="7" s="1"/>
  <c r="T2951" i="7" s="1"/>
  <c r="Q2951" i="7"/>
  <c r="R2950" i="7"/>
  <c r="S2950" i="7" s="1"/>
  <c r="T2950" i="7" s="1"/>
  <c r="Q2950" i="7"/>
  <c r="R2949" i="7"/>
  <c r="S2949" i="7" s="1"/>
  <c r="T2949" i="7" s="1"/>
  <c r="Q2949" i="7"/>
  <c r="R2948" i="7"/>
  <c r="S2948" i="7" s="1"/>
  <c r="T2948" i="7" s="1"/>
  <c r="Q2948" i="7"/>
  <c r="R2947" i="7"/>
  <c r="S2947" i="7" s="1"/>
  <c r="T2947" i="7" s="1"/>
  <c r="Q2947" i="7"/>
  <c r="S2946" i="7"/>
  <c r="T2946" i="7" s="1"/>
  <c r="R2946" i="7"/>
  <c r="Q2946" i="7"/>
  <c r="R2945" i="7"/>
  <c r="S2945" i="7" s="1"/>
  <c r="T2945" i="7" s="1"/>
  <c r="Q2945" i="7"/>
  <c r="R2944" i="7"/>
  <c r="S2944" i="7" s="1"/>
  <c r="T2944" i="7" s="1"/>
  <c r="Q2944" i="7"/>
  <c r="R2943" i="7"/>
  <c r="S2943" i="7" s="1"/>
  <c r="T2943" i="7" s="1"/>
  <c r="Q2943" i="7"/>
  <c r="R2942" i="7"/>
  <c r="S2942" i="7" s="1"/>
  <c r="T2942" i="7" s="1"/>
  <c r="Q2942" i="7"/>
  <c r="S2941" i="7"/>
  <c r="T2941" i="7" s="1"/>
  <c r="R2941" i="7"/>
  <c r="Q2941" i="7"/>
  <c r="R2940" i="7"/>
  <c r="S2940" i="7" s="1"/>
  <c r="T2940" i="7" s="1"/>
  <c r="Q2940" i="7"/>
  <c r="R2939" i="7"/>
  <c r="S2939" i="7" s="1"/>
  <c r="T2939" i="7" s="1"/>
  <c r="Q2939" i="7"/>
  <c r="R2938" i="7"/>
  <c r="S2938" i="7" s="1"/>
  <c r="T2938" i="7" s="1"/>
  <c r="Q2938" i="7"/>
  <c r="R2937" i="7"/>
  <c r="S2937" i="7" s="1"/>
  <c r="T2937" i="7" s="1"/>
  <c r="Q2937" i="7"/>
  <c r="R2936" i="7"/>
  <c r="S2936" i="7" s="1"/>
  <c r="T2936" i="7" s="1"/>
  <c r="Q2936" i="7"/>
  <c r="R2935" i="7"/>
  <c r="S2935" i="7" s="1"/>
  <c r="T2935" i="7" s="1"/>
  <c r="Q2935" i="7"/>
  <c r="R2934" i="7"/>
  <c r="S2934" i="7" s="1"/>
  <c r="T2934" i="7" s="1"/>
  <c r="Q2934" i="7"/>
  <c r="R2933" i="7"/>
  <c r="S2933" i="7" s="1"/>
  <c r="T2933" i="7" s="1"/>
  <c r="Q2933" i="7"/>
  <c r="R2932" i="7"/>
  <c r="S2932" i="7" s="1"/>
  <c r="T2932" i="7" s="1"/>
  <c r="Q2932" i="7"/>
  <c r="S2931" i="7"/>
  <c r="T2931" i="7" s="1"/>
  <c r="R2931" i="7"/>
  <c r="Q2931" i="7"/>
  <c r="R2930" i="7"/>
  <c r="S2930" i="7" s="1"/>
  <c r="T2930" i="7" s="1"/>
  <c r="Q2930" i="7"/>
  <c r="R2929" i="7"/>
  <c r="S2929" i="7" s="1"/>
  <c r="T2929" i="7" s="1"/>
  <c r="Q2929" i="7"/>
  <c r="S2928" i="7"/>
  <c r="T2928" i="7" s="1"/>
  <c r="R2928" i="7"/>
  <c r="Q2928" i="7"/>
  <c r="R2927" i="7"/>
  <c r="S2927" i="7" s="1"/>
  <c r="T2927" i="7" s="1"/>
  <c r="Q2927" i="7"/>
  <c r="R2926" i="7"/>
  <c r="S2926" i="7" s="1"/>
  <c r="T2926" i="7" s="1"/>
  <c r="Q2926" i="7"/>
  <c r="R2925" i="7"/>
  <c r="S2925" i="7" s="1"/>
  <c r="T2925" i="7" s="1"/>
  <c r="Q2925" i="7"/>
  <c r="R2924" i="7"/>
  <c r="S2924" i="7" s="1"/>
  <c r="T2924" i="7" s="1"/>
  <c r="Q2924" i="7"/>
  <c r="R2923" i="7"/>
  <c r="S2923" i="7" s="1"/>
  <c r="T2923" i="7" s="1"/>
  <c r="Q2923" i="7"/>
  <c r="S2922" i="7"/>
  <c r="T2922" i="7" s="1"/>
  <c r="R2922" i="7"/>
  <c r="Q2922" i="7"/>
  <c r="R2921" i="7"/>
  <c r="S2921" i="7" s="1"/>
  <c r="T2921" i="7" s="1"/>
  <c r="Q2921" i="7"/>
  <c r="R2920" i="7"/>
  <c r="S2920" i="7" s="1"/>
  <c r="T2920" i="7" s="1"/>
  <c r="Q2920" i="7"/>
  <c r="R2919" i="7"/>
  <c r="S2919" i="7" s="1"/>
  <c r="T2919" i="7" s="1"/>
  <c r="Q2919" i="7"/>
  <c r="R2918" i="7"/>
  <c r="S2918" i="7" s="1"/>
  <c r="T2918" i="7" s="1"/>
  <c r="Q2918" i="7"/>
  <c r="S2917" i="7"/>
  <c r="T2917" i="7" s="1"/>
  <c r="R2917" i="7"/>
  <c r="Q2917" i="7"/>
  <c r="R2916" i="7"/>
  <c r="S2916" i="7" s="1"/>
  <c r="T2916" i="7" s="1"/>
  <c r="Q2916" i="7"/>
  <c r="S2915" i="7"/>
  <c r="T2915" i="7" s="1"/>
  <c r="R2915" i="7"/>
  <c r="Q2915" i="7"/>
  <c r="R2914" i="7"/>
  <c r="S2914" i="7" s="1"/>
  <c r="T2914" i="7" s="1"/>
  <c r="Q2914" i="7"/>
  <c r="R2913" i="7"/>
  <c r="S2913" i="7" s="1"/>
  <c r="T2913" i="7" s="1"/>
  <c r="Q2913" i="7"/>
  <c r="R2912" i="7"/>
  <c r="S2912" i="7" s="1"/>
  <c r="T2912" i="7" s="1"/>
  <c r="Q2912" i="7"/>
  <c r="R2911" i="7"/>
  <c r="S2911" i="7" s="1"/>
  <c r="T2911" i="7" s="1"/>
  <c r="Q2911" i="7"/>
  <c r="S2910" i="7"/>
  <c r="T2910" i="7" s="1"/>
  <c r="R2910" i="7"/>
  <c r="Q2910" i="7"/>
  <c r="R2909" i="7"/>
  <c r="S2909" i="7" s="1"/>
  <c r="T2909" i="7" s="1"/>
  <c r="Q2909" i="7"/>
  <c r="R2908" i="7"/>
  <c r="S2908" i="7" s="1"/>
  <c r="T2908" i="7" s="1"/>
  <c r="Q2908" i="7"/>
  <c r="S2907" i="7"/>
  <c r="T2907" i="7" s="1"/>
  <c r="R2907" i="7"/>
  <c r="Q2907" i="7"/>
  <c r="R2906" i="7"/>
  <c r="S2906" i="7" s="1"/>
  <c r="T2906" i="7" s="1"/>
  <c r="Q2906" i="7"/>
  <c r="R2905" i="7"/>
  <c r="S2905" i="7" s="1"/>
  <c r="T2905" i="7" s="1"/>
  <c r="Q2905" i="7"/>
  <c r="R2904" i="7"/>
  <c r="S2904" i="7" s="1"/>
  <c r="T2904" i="7" s="1"/>
  <c r="Q2904" i="7"/>
  <c r="R2903" i="7"/>
  <c r="S2903" i="7" s="1"/>
  <c r="T2903" i="7" s="1"/>
  <c r="Q2903" i="7"/>
  <c r="R2902" i="7"/>
  <c r="S2902" i="7" s="1"/>
  <c r="T2902" i="7" s="1"/>
  <c r="Q2902" i="7"/>
  <c r="R2901" i="7"/>
  <c r="S2901" i="7" s="1"/>
  <c r="T2901" i="7" s="1"/>
  <c r="Q2901" i="7"/>
  <c r="R2900" i="7"/>
  <c r="S2900" i="7" s="1"/>
  <c r="T2900" i="7" s="1"/>
  <c r="Q2900" i="7"/>
  <c r="R2899" i="7"/>
  <c r="S2899" i="7" s="1"/>
  <c r="T2899" i="7" s="1"/>
  <c r="Q2899" i="7"/>
  <c r="R2898" i="7"/>
  <c r="S2898" i="7" s="1"/>
  <c r="T2898" i="7" s="1"/>
  <c r="Q2898" i="7"/>
  <c r="S2897" i="7"/>
  <c r="T2897" i="7" s="1"/>
  <c r="R2897" i="7"/>
  <c r="Q2897" i="7"/>
  <c r="R2896" i="7"/>
  <c r="S2896" i="7" s="1"/>
  <c r="T2896" i="7" s="1"/>
  <c r="Q2896" i="7"/>
  <c r="R2895" i="7"/>
  <c r="S2895" i="7" s="1"/>
  <c r="T2895" i="7" s="1"/>
  <c r="Q2895" i="7"/>
  <c r="R2894" i="7"/>
  <c r="S2894" i="7" s="1"/>
  <c r="T2894" i="7" s="1"/>
  <c r="Q2894" i="7"/>
  <c r="R2893" i="7"/>
  <c r="S2893" i="7" s="1"/>
  <c r="T2893" i="7" s="1"/>
  <c r="Q2893" i="7"/>
  <c r="T2892" i="7"/>
  <c r="R2892" i="7"/>
  <c r="S2892" i="7" s="1"/>
  <c r="Q2892" i="7"/>
  <c r="R2891" i="7"/>
  <c r="S2891" i="7" s="1"/>
  <c r="T2891" i="7" s="1"/>
  <c r="Q2891" i="7"/>
  <c r="R2890" i="7"/>
  <c r="S2890" i="7" s="1"/>
  <c r="T2890" i="7" s="1"/>
  <c r="Q2890" i="7"/>
  <c r="R2889" i="7"/>
  <c r="S2889" i="7" s="1"/>
  <c r="T2889" i="7" s="1"/>
  <c r="Q2889" i="7"/>
  <c r="R2888" i="7"/>
  <c r="S2888" i="7" s="1"/>
  <c r="T2888" i="7" s="1"/>
  <c r="Q2888" i="7"/>
  <c r="S2887" i="7"/>
  <c r="T2887" i="7" s="1"/>
  <c r="R2887" i="7"/>
  <c r="Q2887" i="7"/>
  <c r="R2886" i="7"/>
  <c r="S2886" i="7" s="1"/>
  <c r="T2886" i="7" s="1"/>
  <c r="Q2886" i="7"/>
  <c r="S2885" i="7"/>
  <c r="T2885" i="7" s="1"/>
  <c r="R2885" i="7"/>
  <c r="Q2885" i="7"/>
  <c r="R2884" i="7"/>
  <c r="S2884" i="7" s="1"/>
  <c r="T2884" i="7" s="1"/>
  <c r="Q2884" i="7"/>
  <c r="R2883" i="7"/>
  <c r="S2883" i="7" s="1"/>
  <c r="T2883" i="7" s="1"/>
  <c r="Q2883" i="7"/>
  <c r="R2882" i="7"/>
  <c r="S2882" i="7" s="1"/>
  <c r="T2882" i="7" s="1"/>
  <c r="Q2882" i="7"/>
  <c r="R2881" i="7"/>
  <c r="S2881" i="7" s="1"/>
  <c r="T2881" i="7" s="1"/>
  <c r="Q2881" i="7"/>
  <c r="R2880" i="7"/>
  <c r="S2880" i="7" s="1"/>
  <c r="T2880" i="7" s="1"/>
  <c r="Q2880" i="7"/>
  <c r="S2879" i="7"/>
  <c r="T2879" i="7" s="1"/>
  <c r="R2879" i="7"/>
  <c r="Q2879" i="7"/>
  <c r="S2878" i="7"/>
  <c r="T2878" i="7" s="1"/>
  <c r="R2878" i="7"/>
  <c r="Q2878" i="7"/>
  <c r="R2877" i="7"/>
  <c r="S2877" i="7" s="1"/>
  <c r="T2877" i="7" s="1"/>
  <c r="Q2877" i="7"/>
  <c r="R2876" i="7"/>
  <c r="S2876" i="7" s="1"/>
  <c r="T2876" i="7" s="1"/>
  <c r="Q2876" i="7"/>
  <c r="R2875" i="7"/>
  <c r="S2875" i="7" s="1"/>
  <c r="T2875" i="7" s="1"/>
  <c r="Q2875" i="7"/>
  <c r="R2874" i="7"/>
  <c r="S2874" i="7" s="1"/>
  <c r="T2874" i="7" s="1"/>
  <c r="Q2874" i="7"/>
  <c r="S2873" i="7"/>
  <c r="T2873" i="7" s="1"/>
  <c r="R2873" i="7"/>
  <c r="Q2873" i="7"/>
  <c r="R2872" i="7"/>
  <c r="S2872" i="7" s="1"/>
  <c r="T2872" i="7" s="1"/>
  <c r="Q2872" i="7"/>
  <c r="S2871" i="7"/>
  <c r="T2871" i="7" s="1"/>
  <c r="R2871" i="7"/>
  <c r="Q2871" i="7"/>
  <c r="R2870" i="7"/>
  <c r="S2870" i="7" s="1"/>
  <c r="T2870" i="7" s="1"/>
  <c r="Q2870" i="7"/>
  <c r="R2869" i="7"/>
  <c r="S2869" i="7" s="1"/>
  <c r="T2869" i="7" s="1"/>
  <c r="Q2869" i="7"/>
  <c r="S2868" i="7"/>
  <c r="T2868" i="7" s="1"/>
  <c r="R2868" i="7"/>
  <c r="Q2868" i="7"/>
  <c r="R2867" i="7"/>
  <c r="S2867" i="7" s="1"/>
  <c r="T2867" i="7" s="1"/>
  <c r="Q2867" i="7"/>
  <c r="R2866" i="7"/>
  <c r="S2866" i="7" s="1"/>
  <c r="T2866" i="7" s="1"/>
  <c r="Q2866" i="7"/>
  <c r="R2865" i="7"/>
  <c r="S2865" i="7" s="1"/>
  <c r="T2865" i="7" s="1"/>
  <c r="Q2865" i="7"/>
  <c r="R2864" i="7"/>
  <c r="S2864" i="7" s="1"/>
  <c r="T2864" i="7" s="1"/>
  <c r="Q2864" i="7"/>
  <c r="R2863" i="7"/>
  <c r="S2863" i="7" s="1"/>
  <c r="T2863" i="7" s="1"/>
  <c r="Q2863" i="7"/>
  <c r="R2862" i="7"/>
  <c r="S2862" i="7" s="1"/>
  <c r="T2862" i="7" s="1"/>
  <c r="Q2862" i="7"/>
  <c r="R2861" i="7"/>
  <c r="S2861" i="7" s="1"/>
  <c r="T2861" i="7" s="1"/>
  <c r="Q2861" i="7"/>
  <c r="R2860" i="7"/>
  <c r="S2860" i="7" s="1"/>
  <c r="T2860" i="7" s="1"/>
  <c r="Q2860" i="7"/>
  <c r="R2859" i="7"/>
  <c r="S2859" i="7" s="1"/>
  <c r="T2859" i="7" s="1"/>
  <c r="Q2859" i="7"/>
  <c r="T2858" i="7"/>
  <c r="R2858" i="7"/>
  <c r="S2858" i="7" s="1"/>
  <c r="Q2858" i="7"/>
  <c r="R2857" i="7"/>
  <c r="S2857" i="7" s="1"/>
  <c r="T2857" i="7" s="1"/>
  <c r="Q2857" i="7"/>
  <c r="R2856" i="7"/>
  <c r="S2856" i="7" s="1"/>
  <c r="T2856" i="7" s="1"/>
  <c r="Q2856" i="7"/>
  <c r="R2855" i="7"/>
  <c r="S2855" i="7" s="1"/>
  <c r="T2855" i="7" s="1"/>
  <c r="Q2855" i="7"/>
  <c r="R2854" i="7"/>
  <c r="S2854" i="7" s="1"/>
  <c r="T2854" i="7" s="1"/>
  <c r="Q2854" i="7"/>
  <c r="R2853" i="7"/>
  <c r="S2853" i="7" s="1"/>
  <c r="T2853" i="7" s="1"/>
  <c r="Q2853" i="7"/>
  <c r="R2852" i="7"/>
  <c r="S2852" i="7" s="1"/>
  <c r="T2852" i="7" s="1"/>
  <c r="Q2852" i="7"/>
  <c r="S2851" i="7"/>
  <c r="T2851" i="7" s="1"/>
  <c r="R2851" i="7"/>
  <c r="Q2851" i="7"/>
  <c r="R2850" i="7"/>
  <c r="S2850" i="7" s="1"/>
  <c r="T2850" i="7" s="1"/>
  <c r="Q2850" i="7"/>
  <c r="R2849" i="7"/>
  <c r="S2849" i="7" s="1"/>
  <c r="T2849" i="7" s="1"/>
  <c r="Q2849" i="7"/>
  <c r="S2848" i="7"/>
  <c r="T2848" i="7" s="1"/>
  <c r="R2848" i="7"/>
  <c r="Q2848" i="7"/>
  <c r="R2847" i="7"/>
  <c r="S2847" i="7" s="1"/>
  <c r="T2847" i="7" s="1"/>
  <c r="Q2847" i="7"/>
  <c r="R2846" i="7"/>
  <c r="S2846" i="7" s="1"/>
  <c r="T2846" i="7" s="1"/>
  <c r="Q2846" i="7"/>
  <c r="S2845" i="7"/>
  <c r="T2845" i="7" s="1"/>
  <c r="R2845" i="7"/>
  <c r="Q2845" i="7"/>
  <c r="R2844" i="7"/>
  <c r="S2844" i="7" s="1"/>
  <c r="T2844" i="7" s="1"/>
  <c r="Q2844" i="7"/>
  <c r="R2843" i="7"/>
  <c r="S2843" i="7" s="1"/>
  <c r="T2843" i="7" s="1"/>
  <c r="Q2843" i="7"/>
  <c r="R2842" i="7"/>
  <c r="S2842" i="7" s="1"/>
  <c r="T2842" i="7" s="1"/>
  <c r="Q2842" i="7"/>
  <c r="R2841" i="7"/>
  <c r="S2841" i="7" s="1"/>
  <c r="T2841" i="7" s="1"/>
  <c r="Q2841" i="7"/>
  <c r="R2840" i="7"/>
  <c r="S2840" i="7" s="1"/>
  <c r="T2840" i="7" s="1"/>
  <c r="Q2840" i="7"/>
  <c r="R2839" i="7"/>
  <c r="S2839" i="7" s="1"/>
  <c r="T2839" i="7" s="1"/>
  <c r="Q2839" i="7"/>
  <c r="R2838" i="7"/>
  <c r="S2838" i="7" s="1"/>
  <c r="T2838" i="7" s="1"/>
  <c r="Q2838" i="7"/>
  <c r="R2837" i="7"/>
  <c r="S2837" i="7" s="1"/>
  <c r="T2837" i="7" s="1"/>
  <c r="Q2837" i="7"/>
  <c r="R2836" i="7"/>
  <c r="S2836" i="7" s="1"/>
  <c r="T2836" i="7" s="1"/>
  <c r="Q2836" i="7"/>
  <c r="R2835" i="7"/>
  <c r="S2835" i="7" s="1"/>
  <c r="T2835" i="7" s="1"/>
  <c r="Q2835" i="7"/>
  <c r="S2834" i="7"/>
  <c r="T2834" i="7" s="1"/>
  <c r="R2834" i="7"/>
  <c r="Q2834" i="7"/>
  <c r="R2833" i="7"/>
  <c r="S2833" i="7" s="1"/>
  <c r="T2833" i="7" s="1"/>
  <c r="Q2833" i="7"/>
  <c r="R2832" i="7"/>
  <c r="S2832" i="7" s="1"/>
  <c r="T2832" i="7" s="1"/>
  <c r="Q2832" i="7"/>
  <c r="R2831" i="7"/>
  <c r="S2831" i="7" s="1"/>
  <c r="T2831" i="7" s="1"/>
  <c r="Q2831" i="7"/>
  <c r="R2830" i="7"/>
  <c r="S2830" i="7" s="1"/>
  <c r="T2830" i="7" s="1"/>
  <c r="Q2830" i="7"/>
  <c r="R2829" i="7"/>
  <c r="S2829" i="7" s="1"/>
  <c r="T2829" i="7" s="1"/>
  <c r="Q2829" i="7"/>
  <c r="S2828" i="7"/>
  <c r="T2828" i="7" s="1"/>
  <c r="R2828" i="7"/>
  <c r="Q2828" i="7"/>
  <c r="R2827" i="7"/>
  <c r="S2827" i="7" s="1"/>
  <c r="T2827" i="7" s="1"/>
  <c r="Q2827" i="7"/>
  <c r="R2826" i="7"/>
  <c r="S2826" i="7" s="1"/>
  <c r="T2826" i="7" s="1"/>
  <c r="Q2826" i="7"/>
  <c r="R2825" i="7"/>
  <c r="S2825" i="7" s="1"/>
  <c r="T2825" i="7" s="1"/>
  <c r="Q2825" i="7"/>
  <c r="R2824" i="7"/>
  <c r="S2824" i="7" s="1"/>
  <c r="T2824" i="7" s="1"/>
  <c r="Q2824" i="7"/>
  <c r="S2823" i="7"/>
  <c r="T2823" i="7" s="1"/>
  <c r="R2823" i="7"/>
  <c r="Q2823" i="7"/>
  <c r="R2822" i="7"/>
  <c r="S2822" i="7" s="1"/>
  <c r="T2822" i="7" s="1"/>
  <c r="Q2822" i="7"/>
  <c r="S2821" i="7"/>
  <c r="T2821" i="7" s="1"/>
  <c r="R2821" i="7"/>
  <c r="Q2821" i="7"/>
  <c r="R2820" i="7"/>
  <c r="S2820" i="7" s="1"/>
  <c r="T2820" i="7" s="1"/>
  <c r="Q2820" i="7"/>
  <c r="R2819" i="7"/>
  <c r="S2819" i="7" s="1"/>
  <c r="T2819" i="7" s="1"/>
  <c r="Q2819" i="7"/>
  <c r="S2818" i="7"/>
  <c r="T2818" i="7" s="1"/>
  <c r="R2818" i="7"/>
  <c r="Q2818" i="7"/>
  <c r="R2817" i="7"/>
  <c r="S2817" i="7" s="1"/>
  <c r="T2817" i="7" s="1"/>
  <c r="Q2817" i="7"/>
  <c r="R2816" i="7"/>
  <c r="S2816" i="7" s="1"/>
  <c r="T2816" i="7" s="1"/>
  <c r="Q2816" i="7"/>
  <c r="R2815" i="7"/>
  <c r="S2815" i="7" s="1"/>
  <c r="T2815" i="7" s="1"/>
  <c r="Q2815" i="7"/>
  <c r="R2814" i="7"/>
  <c r="S2814" i="7" s="1"/>
  <c r="T2814" i="7" s="1"/>
  <c r="Q2814" i="7"/>
  <c r="S2813" i="7"/>
  <c r="T2813" i="7" s="1"/>
  <c r="R2813" i="7"/>
  <c r="Q2813" i="7"/>
  <c r="R2812" i="7"/>
  <c r="S2812" i="7" s="1"/>
  <c r="T2812" i="7" s="1"/>
  <c r="Q2812" i="7"/>
  <c r="R2811" i="7"/>
  <c r="S2811" i="7" s="1"/>
  <c r="T2811" i="7" s="1"/>
  <c r="Q2811" i="7"/>
  <c r="R2810" i="7"/>
  <c r="S2810" i="7" s="1"/>
  <c r="T2810" i="7" s="1"/>
  <c r="Q2810" i="7"/>
  <c r="R2809" i="7"/>
  <c r="S2809" i="7" s="1"/>
  <c r="T2809" i="7" s="1"/>
  <c r="Q2809" i="7"/>
  <c r="R2808" i="7"/>
  <c r="S2808" i="7" s="1"/>
  <c r="T2808" i="7" s="1"/>
  <c r="Q2808" i="7"/>
  <c r="R2807" i="7"/>
  <c r="S2807" i="7" s="1"/>
  <c r="T2807" i="7" s="1"/>
  <c r="Q2807" i="7"/>
  <c r="R2806" i="7"/>
  <c r="S2806" i="7" s="1"/>
  <c r="T2806" i="7" s="1"/>
  <c r="Q2806" i="7"/>
  <c r="R2805" i="7"/>
  <c r="S2805" i="7" s="1"/>
  <c r="T2805" i="7" s="1"/>
  <c r="Q2805" i="7"/>
  <c r="R2804" i="7"/>
  <c r="S2804" i="7" s="1"/>
  <c r="T2804" i="7" s="1"/>
  <c r="Q2804" i="7"/>
  <c r="R2803" i="7"/>
  <c r="S2803" i="7" s="1"/>
  <c r="T2803" i="7" s="1"/>
  <c r="Q2803" i="7"/>
  <c r="R2802" i="7"/>
  <c r="S2802" i="7" s="1"/>
  <c r="T2802" i="7" s="1"/>
  <c r="Q2802" i="7"/>
  <c r="R2801" i="7"/>
  <c r="S2801" i="7" s="1"/>
  <c r="T2801" i="7" s="1"/>
  <c r="Q2801" i="7"/>
  <c r="R2800" i="7"/>
  <c r="S2800" i="7" s="1"/>
  <c r="T2800" i="7" s="1"/>
  <c r="Q2800" i="7"/>
  <c r="R2799" i="7"/>
  <c r="S2799" i="7" s="1"/>
  <c r="T2799" i="7" s="1"/>
  <c r="Q2799" i="7"/>
  <c r="R2798" i="7"/>
  <c r="S2798" i="7" s="1"/>
  <c r="T2798" i="7" s="1"/>
  <c r="Q2798" i="7"/>
  <c r="R2797" i="7"/>
  <c r="S2797" i="7" s="1"/>
  <c r="T2797" i="7" s="1"/>
  <c r="Q2797" i="7"/>
  <c r="S2796" i="7"/>
  <c r="T2796" i="7" s="1"/>
  <c r="R2796" i="7"/>
  <c r="Q2796" i="7"/>
  <c r="R2795" i="7"/>
  <c r="S2795" i="7" s="1"/>
  <c r="T2795" i="7" s="1"/>
  <c r="Q2795" i="7"/>
  <c r="R2794" i="7"/>
  <c r="S2794" i="7" s="1"/>
  <c r="T2794" i="7" s="1"/>
  <c r="Q2794" i="7"/>
  <c r="S2793" i="7"/>
  <c r="T2793" i="7" s="1"/>
  <c r="R2793" i="7"/>
  <c r="Q2793" i="7"/>
  <c r="R2792" i="7"/>
  <c r="S2792" i="7" s="1"/>
  <c r="T2792" i="7" s="1"/>
  <c r="Q2792" i="7"/>
  <c r="R2791" i="7"/>
  <c r="S2791" i="7" s="1"/>
  <c r="T2791" i="7" s="1"/>
  <c r="Q2791" i="7"/>
  <c r="R2790" i="7"/>
  <c r="S2790" i="7" s="1"/>
  <c r="T2790" i="7" s="1"/>
  <c r="Q2790" i="7"/>
  <c r="R2789" i="7"/>
  <c r="S2789" i="7" s="1"/>
  <c r="T2789" i="7" s="1"/>
  <c r="Q2789" i="7"/>
  <c r="R2788" i="7"/>
  <c r="S2788" i="7" s="1"/>
  <c r="T2788" i="7" s="1"/>
  <c r="Q2788" i="7"/>
  <c r="R2787" i="7"/>
  <c r="S2787" i="7" s="1"/>
  <c r="T2787" i="7" s="1"/>
  <c r="Q2787" i="7"/>
  <c r="R2786" i="7"/>
  <c r="S2786" i="7" s="1"/>
  <c r="T2786" i="7" s="1"/>
  <c r="Q2786" i="7"/>
  <c r="R2785" i="7"/>
  <c r="S2785" i="7" s="1"/>
  <c r="T2785" i="7" s="1"/>
  <c r="Q2785" i="7"/>
  <c r="R2784" i="7"/>
  <c r="S2784" i="7" s="1"/>
  <c r="T2784" i="7" s="1"/>
  <c r="Q2784" i="7"/>
  <c r="R2783" i="7"/>
  <c r="S2783" i="7" s="1"/>
  <c r="T2783" i="7" s="1"/>
  <c r="Q2783" i="7"/>
  <c r="T2782" i="7"/>
  <c r="R2782" i="7"/>
  <c r="S2782" i="7" s="1"/>
  <c r="Q2782" i="7"/>
  <c r="R2781" i="7"/>
  <c r="S2781" i="7" s="1"/>
  <c r="T2781" i="7" s="1"/>
  <c r="Q2781" i="7"/>
  <c r="S2780" i="7"/>
  <c r="T2780" i="7" s="1"/>
  <c r="R2780" i="7"/>
  <c r="Q2780" i="7"/>
  <c r="R2779" i="7"/>
  <c r="S2779" i="7" s="1"/>
  <c r="T2779" i="7" s="1"/>
  <c r="Q2779" i="7"/>
  <c r="R2778" i="7"/>
  <c r="S2778" i="7" s="1"/>
  <c r="T2778" i="7" s="1"/>
  <c r="Q2778" i="7"/>
  <c r="R2777" i="7"/>
  <c r="S2777" i="7" s="1"/>
  <c r="T2777" i="7" s="1"/>
  <c r="Q2777" i="7"/>
  <c r="R2776" i="7"/>
  <c r="S2776" i="7" s="1"/>
  <c r="T2776" i="7" s="1"/>
  <c r="Q2776" i="7"/>
  <c r="S2775" i="7"/>
  <c r="T2775" i="7" s="1"/>
  <c r="R2775" i="7"/>
  <c r="Q2775" i="7"/>
  <c r="R2774" i="7"/>
  <c r="S2774" i="7" s="1"/>
  <c r="T2774" i="7" s="1"/>
  <c r="Q2774" i="7"/>
  <c r="R2773" i="7"/>
  <c r="S2773" i="7" s="1"/>
  <c r="T2773" i="7" s="1"/>
  <c r="Q2773" i="7"/>
  <c r="R2772" i="7"/>
  <c r="S2772" i="7" s="1"/>
  <c r="T2772" i="7" s="1"/>
  <c r="Q2772" i="7"/>
  <c r="R2771" i="7"/>
  <c r="S2771" i="7" s="1"/>
  <c r="T2771" i="7" s="1"/>
  <c r="Q2771" i="7"/>
  <c r="R2770" i="7"/>
  <c r="S2770" i="7" s="1"/>
  <c r="T2770" i="7" s="1"/>
  <c r="Q2770" i="7"/>
  <c r="R2769" i="7"/>
  <c r="S2769" i="7" s="1"/>
  <c r="T2769" i="7" s="1"/>
  <c r="Q2769" i="7"/>
  <c r="S2768" i="7"/>
  <c r="T2768" i="7" s="1"/>
  <c r="R2768" i="7"/>
  <c r="Q2768" i="7"/>
  <c r="R2767" i="7"/>
  <c r="S2767" i="7" s="1"/>
  <c r="T2767" i="7" s="1"/>
  <c r="Q2767" i="7"/>
  <c r="R2766" i="7"/>
  <c r="S2766" i="7" s="1"/>
  <c r="T2766" i="7" s="1"/>
  <c r="Q2766" i="7"/>
  <c r="R2765" i="7"/>
  <c r="S2765" i="7" s="1"/>
  <c r="T2765" i="7" s="1"/>
  <c r="Q2765" i="7"/>
  <c r="R2764" i="7"/>
  <c r="S2764" i="7" s="1"/>
  <c r="T2764" i="7" s="1"/>
  <c r="Q2764" i="7"/>
  <c r="R2763" i="7"/>
  <c r="S2763" i="7" s="1"/>
  <c r="T2763" i="7" s="1"/>
  <c r="Q2763" i="7"/>
  <c r="R2762" i="7"/>
  <c r="S2762" i="7" s="1"/>
  <c r="T2762" i="7" s="1"/>
  <c r="Q2762" i="7"/>
  <c r="R2761" i="7"/>
  <c r="S2761" i="7" s="1"/>
  <c r="T2761" i="7" s="1"/>
  <c r="Q2761" i="7"/>
  <c r="S2760" i="7"/>
  <c r="T2760" i="7" s="1"/>
  <c r="R2760" i="7"/>
  <c r="Q2760" i="7"/>
  <c r="R2759" i="7"/>
  <c r="S2759" i="7" s="1"/>
  <c r="T2759" i="7" s="1"/>
  <c r="Q2759" i="7"/>
  <c r="R2758" i="7"/>
  <c r="S2758" i="7" s="1"/>
  <c r="T2758" i="7" s="1"/>
  <c r="Q2758" i="7"/>
  <c r="R2757" i="7"/>
  <c r="S2757" i="7" s="1"/>
  <c r="T2757" i="7" s="1"/>
  <c r="Q2757" i="7"/>
  <c r="R2756" i="7"/>
  <c r="S2756" i="7" s="1"/>
  <c r="T2756" i="7" s="1"/>
  <c r="Q2756" i="7"/>
  <c r="R2755" i="7"/>
  <c r="S2755" i="7" s="1"/>
  <c r="T2755" i="7" s="1"/>
  <c r="Q2755" i="7"/>
  <c r="S2754" i="7"/>
  <c r="T2754" i="7" s="1"/>
  <c r="R2754" i="7"/>
  <c r="Q2754" i="7"/>
  <c r="R2753" i="7"/>
  <c r="S2753" i="7" s="1"/>
  <c r="T2753" i="7" s="1"/>
  <c r="Q2753" i="7"/>
  <c r="R2752" i="7"/>
  <c r="S2752" i="7" s="1"/>
  <c r="T2752" i="7" s="1"/>
  <c r="Q2752" i="7"/>
  <c r="R2751" i="7"/>
  <c r="S2751" i="7" s="1"/>
  <c r="T2751" i="7" s="1"/>
  <c r="Q2751" i="7"/>
  <c r="T2750" i="7"/>
  <c r="R2750" i="7"/>
  <c r="S2750" i="7" s="1"/>
  <c r="Q2750" i="7"/>
  <c r="R2749" i="7"/>
  <c r="S2749" i="7" s="1"/>
  <c r="T2749" i="7" s="1"/>
  <c r="Q2749" i="7"/>
  <c r="R2748" i="7"/>
  <c r="S2748" i="7" s="1"/>
  <c r="T2748" i="7" s="1"/>
  <c r="Q2748" i="7"/>
  <c r="R2747" i="7"/>
  <c r="S2747" i="7" s="1"/>
  <c r="T2747" i="7" s="1"/>
  <c r="Q2747" i="7"/>
  <c r="R2746" i="7"/>
  <c r="S2746" i="7" s="1"/>
  <c r="T2746" i="7" s="1"/>
  <c r="Q2746" i="7"/>
  <c r="R2745" i="7"/>
  <c r="S2745" i="7" s="1"/>
  <c r="T2745" i="7" s="1"/>
  <c r="Q2745" i="7"/>
  <c r="R2744" i="7"/>
  <c r="S2744" i="7" s="1"/>
  <c r="T2744" i="7" s="1"/>
  <c r="Q2744" i="7"/>
  <c r="R2743" i="7"/>
  <c r="S2743" i="7" s="1"/>
  <c r="T2743" i="7" s="1"/>
  <c r="Q2743" i="7"/>
  <c r="R2742" i="7"/>
  <c r="S2742" i="7" s="1"/>
  <c r="T2742" i="7" s="1"/>
  <c r="Q2742" i="7"/>
  <c r="R2741" i="7"/>
  <c r="S2741" i="7" s="1"/>
  <c r="T2741" i="7" s="1"/>
  <c r="Q2741" i="7"/>
  <c r="R2740" i="7"/>
  <c r="S2740" i="7" s="1"/>
  <c r="T2740" i="7" s="1"/>
  <c r="Q2740" i="7"/>
  <c r="S2739" i="7"/>
  <c r="T2739" i="7" s="1"/>
  <c r="R2739" i="7"/>
  <c r="Q2739" i="7"/>
  <c r="R2738" i="7"/>
  <c r="S2738" i="7" s="1"/>
  <c r="T2738" i="7" s="1"/>
  <c r="Q2738" i="7"/>
  <c r="R2737" i="7"/>
  <c r="S2737" i="7" s="1"/>
  <c r="T2737" i="7" s="1"/>
  <c r="Q2737" i="7"/>
  <c r="R2736" i="7"/>
  <c r="S2736" i="7" s="1"/>
  <c r="T2736" i="7" s="1"/>
  <c r="Q2736" i="7"/>
  <c r="R2735" i="7"/>
  <c r="S2735" i="7" s="1"/>
  <c r="T2735" i="7" s="1"/>
  <c r="Q2735" i="7"/>
  <c r="R2734" i="7"/>
  <c r="S2734" i="7" s="1"/>
  <c r="T2734" i="7" s="1"/>
  <c r="Q2734" i="7"/>
  <c r="R2733" i="7"/>
  <c r="S2733" i="7" s="1"/>
  <c r="T2733" i="7" s="1"/>
  <c r="Q2733" i="7"/>
  <c r="R2732" i="7"/>
  <c r="S2732" i="7" s="1"/>
  <c r="T2732" i="7" s="1"/>
  <c r="Q2732" i="7"/>
  <c r="R2731" i="7"/>
  <c r="S2731" i="7" s="1"/>
  <c r="T2731" i="7" s="1"/>
  <c r="Q2731" i="7"/>
  <c r="S2730" i="7"/>
  <c r="T2730" i="7" s="1"/>
  <c r="R2730" i="7"/>
  <c r="Q2730" i="7"/>
  <c r="R2729" i="7"/>
  <c r="S2729" i="7" s="1"/>
  <c r="T2729" i="7" s="1"/>
  <c r="Q2729" i="7"/>
  <c r="R2728" i="7"/>
  <c r="S2728" i="7" s="1"/>
  <c r="T2728" i="7" s="1"/>
  <c r="Q2728" i="7"/>
  <c r="R2727" i="7"/>
  <c r="S2727" i="7" s="1"/>
  <c r="T2727" i="7" s="1"/>
  <c r="Q2727" i="7"/>
  <c r="R2726" i="7"/>
  <c r="S2726" i="7" s="1"/>
  <c r="T2726" i="7" s="1"/>
  <c r="Q2726" i="7"/>
  <c r="S2725" i="7"/>
  <c r="T2725" i="7" s="1"/>
  <c r="R2725" i="7"/>
  <c r="Q2725" i="7"/>
  <c r="R2724" i="7"/>
  <c r="S2724" i="7" s="1"/>
  <c r="T2724" i="7" s="1"/>
  <c r="Q2724" i="7"/>
  <c r="R2723" i="7"/>
  <c r="S2723" i="7" s="1"/>
  <c r="T2723" i="7" s="1"/>
  <c r="Q2723" i="7"/>
  <c r="R2722" i="7"/>
  <c r="S2722" i="7" s="1"/>
  <c r="T2722" i="7" s="1"/>
  <c r="Q2722" i="7"/>
  <c r="R2721" i="7"/>
  <c r="S2721" i="7" s="1"/>
  <c r="T2721" i="7" s="1"/>
  <c r="Q2721" i="7"/>
  <c r="R2720" i="7"/>
  <c r="S2720" i="7" s="1"/>
  <c r="T2720" i="7" s="1"/>
  <c r="Q2720" i="7"/>
  <c r="S2719" i="7"/>
  <c r="T2719" i="7" s="1"/>
  <c r="R2719" i="7"/>
  <c r="Q2719" i="7"/>
  <c r="S2718" i="7"/>
  <c r="T2718" i="7" s="1"/>
  <c r="R2718" i="7"/>
  <c r="Q2718" i="7"/>
  <c r="R2717" i="7"/>
  <c r="S2717" i="7" s="1"/>
  <c r="T2717" i="7" s="1"/>
  <c r="Q2717" i="7"/>
  <c r="R2716" i="7"/>
  <c r="S2716" i="7" s="1"/>
  <c r="T2716" i="7" s="1"/>
  <c r="Q2716" i="7"/>
  <c r="R2715" i="7"/>
  <c r="S2715" i="7" s="1"/>
  <c r="T2715" i="7" s="1"/>
  <c r="Q2715" i="7"/>
  <c r="R2714" i="7"/>
  <c r="S2714" i="7" s="1"/>
  <c r="T2714" i="7" s="1"/>
  <c r="Q2714" i="7"/>
  <c r="R2713" i="7"/>
  <c r="S2713" i="7" s="1"/>
  <c r="T2713" i="7" s="1"/>
  <c r="Q2713" i="7"/>
  <c r="R2712" i="7"/>
  <c r="S2712" i="7" s="1"/>
  <c r="T2712" i="7" s="1"/>
  <c r="Q2712" i="7"/>
  <c r="R2711" i="7"/>
  <c r="S2711" i="7" s="1"/>
  <c r="T2711" i="7" s="1"/>
  <c r="Q2711" i="7"/>
  <c r="R2710" i="7"/>
  <c r="S2710" i="7" s="1"/>
  <c r="T2710" i="7" s="1"/>
  <c r="Q2710" i="7"/>
  <c r="R2709" i="7"/>
  <c r="S2709" i="7" s="1"/>
  <c r="T2709" i="7" s="1"/>
  <c r="Q2709" i="7"/>
  <c r="R2708" i="7"/>
  <c r="S2708" i="7" s="1"/>
  <c r="T2708" i="7" s="1"/>
  <c r="Q2708" i="7"/>
  <c r="R2707" i="7"/>
  <c r="S2707" i="7" s="1"/>
  <c r="T2707" i="7" s="1"/>
  <c r="Q2707" i="7"/>
  <c r="R2706" i="7"/>
  <c r="S2706" i="7" s="1"/>
  <c r="T2706" i="7" s="1"/>
  <c r="Q2706" i="7"/>
  <c r="R2705" i="7"/>
  <c r="S2705" i="7" s="1"/>
  <c r="T2705" i="7" s="1"/>
  <c r="Q2705" i="7"/>
  <c r="R2704" i="7"/>
  <c r="S2704" i="7" s="1"/>
  <c r="T2704" i="7" s="1"/>
  <c r="Q2704" i="7"/>
  <c r="R2703" i="7"/>
  <c r="S2703" i="7" s="1"/>
  <c r="T2703" i="7" s="1"/>
  <c r="Q2703" i="7"/>
  <c r="R2702" i="7"/>
  <c r="S2702" i="7" s="1"/>
  <c r="T2702" i="7" s="1"/>
  <c r="Q2702" i="7"/>
  <c r="R2701" i="7"/>
  <c r="S2701" i="7" s="1"/>
  <c r="T2701" i="7" s="1"/>
  <c r="Q2701" i="7"/>
  <c r="R2700" i="7"/>
  <c r="S2700" i="7" s="1"/>
  <c r="T2700" i="7" s="1"/>
  <c r="Q2700" i="7"/>
  <c r="R2699" i="7"/>
  <c r="S2699" i="7" s="1"/>
  <c r="T2699" i="7" s="1"/>
  <c r="Q2699" i="7"/>
  <c r="R2698" i="7"/>
  <c r="S2698" i="7" s="1"/>
  <c r="T2698" i="7" s="1"/>
  <c r="Q2698" i="7"/>
  <c r="R2697" i="7"/>
  <c r="S2697" i="7" s="1"/>
  <c r="T2697" i="7" s="1"/>
  <c r="Q2697" i="7"/>
  <c r="R2696" i="7"/>
  <c r="S2696" i="7" s="1"/>
  <c r="T2696" i="7" s="1"/>
  <c r="Q2696" i="7"/>
  <c r="R2695" i="7"/>
  <c r="S2695" i="7" s="1"/>
  <c r="T2695" i="7" s="1"/>
  <c r="Q2695" i="7"/>
  <c r="R2694" i="7"/>
  <c r="S2694" i="7" s="1"/>
  <c r="T2694" i="7" s="1"/>
  <c r="Q2694" i="7"/>
  <c r="R2693" i="7"/>
  <c r="S2693" i="7" s="1"/>
  <c r="T2693" i="7" s="1"/>
  <c r="Q2693" i="7"/>
  <c r="R2692" i="7"/>
  <c r="S2692" i="7" s="1"/>
  <c r="T2692" i="7" s="1"/>
  <c r="Q2692" i="7"/>
  <c r="R2691" i="7"/>
  <c r="S2691" i="7" s="1"/>
  <c r="T2691" i="7" s="1"/>
  <c r="Q2691" i="7"/>
  <c r="S2690" i="7"/>
  <c r="T2690" i="7" s="1"/>
  <c r="R2690" i="7"/>
  <c r="Q2690" i="7"/>
  <c r="R2689" i="7"/>
  <c r="S2689" i="7" s="1"/>
  <c r="T2689" i="7" s="1"/>
  <c r="Q2689" i="7"/>
  <c r="R2688" i="7"/>
  <c r="S2688" i="7" s="1"/>
  <c r="T2688" i="7" s="1"/>
  <c r="Q2688" i="7"/>
  <c r="S2687" i="7"/>
  <c r="T2687" i="7" s="1"/>
  <c r="R2687" i="7"/>
  <c r="Q2687" i="7"/>
  <c r="R2686" i="7"/>
  <c r="S2686" i="7" s="1"/>
  <c r="T2686" i="7" s="1"/>
  <c r="Q2686" i="7"/>
  <c r="R2685" i="7"/>
  <c r="S2685" i="7" s="1"/>
  <c r="T2685" i="7" s="1"/>
  <c r="Q2685" i="7"/>
  <c r="T2684" i="7"/>
  <c r="R2684" i="7"/>
  <c r="S2684" i="7" s="1"/>
  <c r="Q2684" i="7"/>
  <c r="R2683" i="7"/>
  <c r="S2683" i="7" s="1"/>
  <c r="T2683" i="7" s="1"/>
  <c r="Q2683" i="7"/>
  <c r="R2682" i="7"/>
  <c r="S2682" i="7" s="1"/>
  <c r="T2682" i="7" s="1"/>
  <c r="Q2682" i="7"/>
  <c r="R2681" i="7"/>
  <c r="S2681" i="7" s="1"/>
  <c r="T2681" i="7" s="1"/>
  <c r="Q2681" i="7"/>
  <c r="R2680" i="7"/>
  <c r="S2680" i="7" s="1"/>
  <c r="T2680" i="7" s="1"/>
  <c r="Q2680" i="7"/>
  <c r="R2679" i="7"/>
  <c r="S2679" i="7" s="1"/>
  <c r="T2679" i="7" s="1"/>
  <c r="Q2679" i="7"/>
  <c r="R2678" i="7"/>
  <c r="S2678" i="7" s="1"/>
  <c r="T2678" i="7" s="1"/>
  <c r="Q2678" i="7"/>
  <c r="R2677" i="7"/>
  <c r="S2677" i="7" s="1"/>
  <c r="T2677" i="7" s="1"/>
  <c r="Q2677" i="7"/>
  <c r="R2676" i="7"/>
  <c r="S2676" i="7" s="1"/>
  <c r="T2676" i="7" s="1"/>
  <c r="Q2676" i="7"/>
  <c r="R2675" i="7"/>
  <c r="S2675" i="7" s="1"/>
  <c r="T2675" i="7" s="1"/>
  <c r="Q2675" i="7"/>
  <c r="R2674" i="7"/>
  <c r="S2674" i="7" s="1"/>
  <c r="T2674" i="7" s="1"/>
  <c r="Q2674" i="7"/>
  <c r="R2673" i="7"/>
  <c r="S2673" i="7" s="1"/>
  <c r="T2673" i="7" s="1"/>
  <c r="Q2673" i="7"/>
  <c r="R2672" i="7"/>
  <c r="S2672" i="7" s="1"/>
  <c r="T2672" i="7" s="1"/>
  <c r="Q2672" i="7"/>
  <c r="R2671" i="7"/>
  <c r="S2671" i="7" s="1"/>
  <c r="T2671" i="7" s="1"/>
  <c r="Q2671" i="7"/>
  <c r="R2670" i="7"/>
  <c r="S2670" i="7" s="1"/>
  <c r="T2670" i="7" s="1"/>
  <c r="Q2670" i="7"/>
  <c r="R2669" i="7"/>
  <c r="S2669" i="7" s="1"/>
  <c r="T2669" i="7" s="1"/>
  <c r="Q2669" i="7"/>
  <c r="R2668" i="7"/>
  <c r="S2668" i="7" s="1"/>
  <c r="T2668" i="7" s="1"/>
  <c r="Q2668" i="7"/>
  <c r="R2667" i="7"/>
  <c r="S2667" i="7" s="1"/>
  <c r="T2667" i="7" s="1"/>
  <c r="Q2667" i="7"/>
  <c r="R2666" i="7"/>
  <c r="S2666" i="7" s="1"/>
  <c r="T2666" i="7" s="1"/>
  <c r="Q2666" i="7"/>
  <c r="R2665" i="7"/>
  <c r="S2665" i="7" s="1"/>
  <c r="T2665" i="7" s="1"/>
  <c r="Q2665" i="7"/>
  <c r="R2664" i="7"/>
  <c r="S2664" i="7" s="1"/>
  <c r="T2664" i="7" s="1"/>
  <c r="Q2664" i="7"/>
  <c r="R2663" i="7"/>
  <c r="S2663" i="7" s="1"/>
  <c r="T2663" i="7" s="1"/>
  <c r="Q2663" i="7"/>
  <c r="R2662" i="7"/>
  <c r="S2662" i="7" s="1"/>
  <c r="T2662" i="7" s="1"/>
  <c r="Q2662" i="7"/>
  <c r="R2661" i="7"/>
  <c r="S2661" i="7" s="1"/>
  <c r="T2661" i="7" s="1"/>
  <c r="Q2661" i="7"/>
  <c r="T2660" i="7"/>
  <c r="R2660" i="7"/>
  <c r="S2660" i="7" s="1"/>
  <c r="Q2660" i="7"/>
  <c r="R2659" i="7"/>
  <c r="S2659" i="7" s="1"/>
  <c r="T2659" i="7" s="1"/>
  <c r="Q2659" i="7"/>
  <c r="R2658" i="7"/>
  <c r="S2658" i="7" s="1"/>
  <c r="T2658" i="7" s="1"/>
  <c r="Q2658" i="7"/>
  <c r="R2657" i="7"/>
  <c r="S2657" i="7" s="1"/>
  <c r="T2657" i="7" s="1"/>
  <c r="Q2657" i="7"/>
  <c r="R2656" i="7"/>
  <c r="S2656" i="7" s="1"/>
  <c r="T2656" i="7" s="1"/>
  <c r="Q2656" i="7"/>
  <c r="R2655" i="7"/>
  <c r="S2655" i="7" s="1"/>
  <c r="T2655" i="7" s="1"/>
  <c r="Q2655" i="7"/>
  <c r="R2654" i="7"/>
  <c r="S2654" i="7" s="1"/>
  <c r="T2654" i="7" s="1"/>
  <c r="Q2654" i="7"/>
  <c r="R2653" i="7"/>
  <c r="S2653" i="7" s="1"/>
  <c r="T2653" i="7" s="1"/>
  <c r="Q2653" i="7"/>
  <c r="R2652" i="7"/>
  <c r="S2652" i="7" s="1"/>
  <c r="T2652" i="7" s="1"/>
  <c r="Q2652" i="7"/>
  <c r="R2651" i="7"/>
  <c r="S2651" i="7" s="1"/>
  <c r="T2651" i="7" s="1"/>
  <c r="Q2651" i="7"/>
  <c r="R2650" i="7"/>
  <c r="S2650" i="7" s="1"/>
  <c r="T2650" i="7" s="1"/>
  <c r="Q2650" i="7"/>
  <c r="R2649" i="7"/>
  <c r="S2649" i="7" s="1"/>
  <c r="T2649" i="7" s="1"/>
  <c r="Q2649" i="7"/>
  <c r="R2648" i="7"/>
  <c r="S2648" i="7" s="1"/>
  <c r="T2648" i="7" s="1"/>
  <c r="Q2648" i="7"/>
  <c r="R2647" i="7"/>
  <c r="S2647" i="7" s="1"/>
  <c r="T2647" i="7" s="1"/>
  <c r="Q2647" i="7"/>
  <c r="R2646" i="7"/>
  <c r="S2646" i="7" s="1"/>
  <c r="T2646" i="7" s="1"/>
  <c r="Q2646" i="7"/>
  <c r="R2645" i="7"/>
  <c r="S2645" i="7" s="1"/>
  <c r="T2645" i="7" s="1"/>
  <c r="Q2645" i="7"/>
  <c r="R2644" i="7"/>
  <c r="S2644" i="7" s="1"/>
  <c r="T2644" i="7" s="1"/>
  <c r="Q2644" i="7"/>
  <c r="R2643" i="7"/>
  <c r="S2643" i="7" s="1"/>
  <c r="T2643" i="7" s="1"/>
  <c r="Q2643" i="7"/>
  <c r="R2642" i="7"/>
  <c r="S2642" i="7" s="1"/>
  <c r="T2642" i="7" s="1"/>
  <c r="Q2642" i="7"/>
  <c r="R2641" i="7"/>
  <c r="S2641" i="7" s="1"/>
  <c r="T2641" i="7" s="1"/>
  <c r="Q2641" i="7"/>
  <c r="R2640" i="7"/>
  <c r="S2640" i="7" s="1"/>
  <c r="T2640" i="7" s="1"/>
  <c r="Q2640" i="7"/>
  <c r="R2639" i="7"/>
  <c r="S2639" i="7" s="1"/>
  <c r="T2639" i="7" s="1"/>
  <c r="Q2639" i="7"/>
  <c r="R2638" i="7"/>
  <c r="S2638" i="7" s="1"/>
  <c r="T2638" i="7" s="1"/>
  <c r="Q2638" i="7"/>
  <c r="R2637" i="7"/>
  <c r="S2637" i="7" s="1"/>
  <c r="T2637" i="7" s="1"/>
  <c r="Q2637" i="7"/>
  <c r="R2636" i="7"/>
  <c r="S2636" i="7" s="1"/>
  <c r="T2636" i="7" s="1"/>
  <c r="Q2636" i="7"/>
  <c r="R2635" i="7"/>
  <c r="S2635" i="7" s="1"/>
  <c r="T2635" i="7" s="1"/>
  <c r="Q2635" i="7"/>
  <c r="R2634" i="7"/>
  <c r="S2634" i="7" s="1"/>
  <c r="T2634" i="7" s="1"/>
  <c r="Q2634" i="7"/>
  <c r="R2633" i="7"/>
  <c r="S2633" i="7" s="1"/>
  <c r="T2633" i="7" s="1"/>
  <c r="Q2633" i="7"/>
  <c r="R2632" i="7"/>
  <c r="S2632" i="7" s="1"/>
  <c r="T2632" i="7" s="1"/>
  <c r="Q2632" i="7"/>
  <c r="R2631" i="7"/>
  <c r="S2631" i="7" s="1"/>
  <c r="T2631" i="7" s="1"/>
  <c r="Q2631" i="7"/>
  <c r="R2630" i="7"/>
  <c r="S2630" i="7" s="1"/>
  <c r="T2630" i="7" s="1"/>
  <c r="Q2630" i="7"/>
  <c r="R2629" i="7"/>
  <c r="S2629" i="7" s="1"/>
  <c r="T2629" i="7" s="1"/>
  <c r="Q2629" i="7"/>
  <c r="R2628" i="7"/>
  <c r="S2628" i="7" s="1"/>
  <c r="T2628" i="7" s="1"/>
  <c r="Q2628" i="7"/>
  <c r="R2627" i="7"/>
  <c r="S2627" i="7" s="1"/>
  <c r="T2627" i="7" s="1"/>
  <c r="Q2627" i="7"/>
  <c r="R2626" i="7"/>
  <c r="S2626" i="7" s="1"/>
  <c r="T2626" i="7" s="1"/>
  <c r="Q2626" i="7"/>
  <c r="R2625" i="7"/>
  <c r="S2625" i="7" s="1"/>
  <c r="T2625" i="7" s="1"/>
  <c r="Q2625" i="7"/>
  <c r="R2624" i="7"/>
  <c r="S2624" i="7" s="1"/>
  <c r="T2624" i="7" s="1"/>
  <c r="Q2624" i="7"/>
  <c r="R2623" i="7"/>
  <c r="S2623" i="7" s="1"/>
  <c r="T2623" i="7" s="1"/>
  <c r="Q2623" i="7"/>
  <c r="R2622" i="7"/>
  <c r="S2622" i="7" s="1"/>
  <c r="T2622" i="7" s="1"/>
  <c r="Q2622" i="7"/>
  <c r="R2621" i="7"/>
  <c r="S2621" i="7" s="1"/>
  <c r="T2621" i="7" s="1"/>
  <c r="Q2621" i="7"/>
  <c r="R2620" i="7"/>
  <c r="S2620" i="7" s="1"/>
  <c r="T2620" i="7" s="1"/>
  <c r="Q2620" i="7"/>
  <c r="R2619" i="7"/>
  <c r="S2619" i="7" s="1"/>
  <c r="T2619" i="7" s="1"/>
  <c r="Q2619" i="7"/>
  <c r="R2618" i="7"/>
  <c r="S2618" i="7" s="1"/>
  <c r="T2618" i="7" s="1"/>
  <c r="Q2618" i="7"/>
  <c r="R2617" i="7"/>
  <c r="S2617" i="7" s="1"/>
  <c r="T2617" i="7" s="1"/>
  <c r="Q2617" i="7"/>
  <c r="R2616" i="7"/>
  <c r="S2616" i="7" s="1"/>
  <c r="T2616" i="7" s="1"/>
  <c r="Q2616" i="7"/>
  <c r="R2615" i="7"/>
  <c r="S2615" i="7" s="1"/>
  <c r="T2615" i="7" s="1"/>
  <c r="Q2615" i="7"/>
  <c r="R2614" i="7"/>
  <c r="S2614" i="7" s="1"/>
  <c r="T2614" i="7" s="1"/>
  <c r="Q2614" i="7"/>
  <c r="R2613" i="7"/>
  <c r="S2613" i="7" s="1"/>
  <c r="T2613" i="7" s="1"/>
  <c r="Q2613" i="7"/>
  <c r="R2612" i="7"/>
  <c r="S2612" i="7" s="1"/>
  <c r="T2612" i="7" s="1"/>
  <c r="Q2612" i="7"/>
  <c r="R2611" i="7"/>
  <c r="S2611" i="7" s="1"/>
  <c r="T2611" i="7" s="1"/>
  <c r="Q2611" i="7"/>
  <c r="R2610" i="7"/>
  <c r="S2610" i="7" s="1"/>
  <c r="T2610" i="7" s="1"/>
  <c r="Q2610" i="7"/>
  <c r="R2609" i="7"/>
  <c r="S2609" i="7" s="1"/>
  <c r="T2609" i="7" s="1"/>
  <c r="Q2609" i="7"/>
  <c r="T2608" i="7"/>
  <c r="R2608" i="7"/>
  <c r="S2608" i="7" s="1"/>
  <c r="Q2608" i="7"/>
  <c r="R2607" i="7"/>
  <c r="S2607" i="7" s="1"/>
  <c r="T2607" i="7" s="1"/>
  <c r="Q2607" i="7"/>
  <c r="R2606" i="7"/>
  <c r="S2606" i="7" s="1"/>
  <c r="T2606" i="7" s="1"/>
  <c r="Q2606" i="7"/>
  <c r="R2605" i="7"/>
  <c r="S2605" i="7" s="1"/>
  <c r="T2605" i="7" s="1"/>
  <c r="Q2605" i="7"/>
  <c r="R2604" i="7"/>
  <c r="S2604" i="7" s="1"/>
  <c r="T2604" i="7" s="1"/>
  <c r="Q2604" i="7"/>
  <c r="R2603" i="7"/>
  <c r="S2603" i="7" s="1"/>
  <c r="T2603" i="7" s="1"/>
  <c r="Q2603" i="7"/>
  <c r="R2602" i="7"/>
  <c r="S2602" i="7" s="1"/>
  <c r="T2602" i="7" s="1"/>
  <c r="Q2602" i="7"/>
  <c r="R2601" i="7"/>
  <c r="S2601" i="7" s="1"/>
  <c r="T2601" i="7" s="1"/>
  <c r="Q2601" i="7"/>
  <c r="R2600" i="7"/>
  <c r="S2600" i="7" s="1"/>
  <c r="T2600" i="7" s="1"/>
  <c r="Q2600" i="7"/>
  <c r="R2599" i="7"/>
  <c r="S2599" i="7" s="1"/>
  <c r="T2599" i="7" s="1"/>
  <c r="Q2599" i="7"/>
  <c r="R2598" i="7"/>
  <c r="S2598" i="7" s="1"/>
  <c r="T2598" i="7" s="1"/>
  <c r="Q2598" i="7"/>
  <c r="R2597" i="7"/>
  <c r="S2597" i="7" s="1"/>
  <c r="T2597" i="7" s="1"/>
  <c r="Q2597" i="7"/>
  <c r="R2596" i="7"/>
  <c r="S2596" i="7" s="1"/>
  <c r="T2596" i="7" s="1"/>
  <c r="Q2596" i="7"/>
  <c r="R2595" i="7"/>
  <c r="S2595" i="7" s="1"/>
  <c r="T2595" i="7" s="1"/>
  <c r="Q2595" i="7"/>
  <c r="R2594" i="7"/>
  <c r="S2594" i="7" s="1"/>
  <c r="T2594" i="7" s="1"/>
  <c r="Q2594" i="7"/>
  <c r="R2593" i="7"/>
  <c r="S2593" i="7" s="1"/>
  <c r="T2593" i="7" s="1"/>
  <c r="Q2593" i="7"/>
  <c r="T2592" i="7"/>
  <c r="R2592" i="7"/>
  <c r="S2592" i="7" s="1"/>
  <c r="Q2592" i="7"/>
  <c r="R2591" i="7"/>
  <c r="S2591" i="7" s="1"/>
  <c r="T2591" i="7" s="1"/>
  <c r="Q2591" i="7"/>
  <c r="R2590" i="7"/>
  <c r="S2590" i="7" s="1"/>
  <c r="T2590" i="7" s="1"/>
  <c r="Q2590" i="7"/>
  <c r="R2589" i="7"/>
  <c r="S2589" i="7" s="1"/>
  <c r="T2589" i="7" s="1"/>
  <c r="Q2589" i="7"/>
  <c r="R2588" i="7"/>
  <c r="S2588" i="7" s="1"/>
  <c r="T2588" i="7" s="1"/>
  <c r="Q2588" i="7"/>
  <c r="R2587" i="7"/>
  <c r="S2587" i="7" s="1"/>
  <c r="T2587" i="7" s="1"/>
  <c r="Q2587" i="7"/>
  <c r="R2586" i="7"/>
  <c r="S2586" i="7" s="1"/>
  <c r="T2586" i="7" s="1"/>
  <c r="Q2586" i="7"/>
  <c r="R2585" i="7"/>
  <c r="S2585" i="7" s="1"/>
  <c r="T2585" i="7" s="1"/>
  <c r="Q2585" i="7"/>
  <c r="R2584" i="7"/>
  <c r="S2584" i="7" s="1"/>
  <c r="T2584" i="7" s="1"/>
  <c r="Q2584" i="7"/>
  <c r="S2583" i="7"/>
  <c r="T2583" i="7" s="1"/>
  <c r="R2583" i="7"/>
  <c r="Q2583" i="7"/>
  <c r="R2582" i="7"/>
  <c r="S2582" i="7" s="1"/>
  <c r="T2582" i="7" s="1"/>
  <c r="Q2582" i="7"/>
  <c r="R2581" i="7"/>
  <c r="S2581" i="7" s="1"/>
  <c r="T2581" i="7" s="1"/>
  <c r="Q2581" i="7"/>
  <c r="R2580" i="7"/>
  <c r="S2580" i="7" s="1"/>
  <c r="T2580" i="7" s="1"/>
  <c r="Q2580" i="7"/>
  <c r="R2579" i="7"/>
  <c r="S2579" i="7" s="1"/>
  <c r="T2579" i="7" s="1"/>
  <c r="Q2579" i="7"/>
  <c r="R2578" i="7"/>
  <c r="S2578" i="7" s="1"/>
  <c r="T2578" i="7" s="1"/>
  <c r="Q2578" i="7"/>
  <c r="R2577" i="7"/>
  <c r="S2577" i="7" s="1"/>
  <c r="T2577" i="7" s="1"/>
  <c r="Q2577" i="7"/>
  <c r="T2576" i="7"/>
  <c r="R2576" i="7"/>
  <c r="S2576" i="7" s="1"/>
  <c r="Q2576" i="7"/>
  <c r="R2575" i="7"/>
  <c r="S2575" i="7" s="1"/>
  <c r="T2575" i="7" s="1"/>
  <c r="Q2575" i="7"/>
  <c r="R2574" i="7"/>
  <c r="S2574" i="7" s="1"/>
  <c r="T2574" i="7" s="1"/>
  <c r="Q2574" i="7"/>
  <c r="R2573" i="7"/>
  <c r="S2573" i="7" s="1"/>
  <c r="T2573" i="7" s="1"/>
  <c r="Q2573" i="7"/>
  <c r="R2572" i="7"/>
  <c r="S2572" i="7" s="1"/>
  <c r="T2572" i="7" s="1"/>
  <c r="Q2572" i="7"/>
  <c r="R2571" i="7"/>
  <c r="S2571" i="7" s="1"/>
  <c r="T2571" i="7" s="1"/>
  <c r="Q2571" i="7"/>
  <c r="R2570" i="7"/>
  <c r="S2570" i="7" s="1"/>
  <c r="T2570" i="7" s="1"/>
  <c r="Q2570" i="7"/>
  <c r="R2569" i="7"/>
  <c r="S2569" i="7" s="1"/>
  <c r="T2569" i="7" s="1"/>
  <c r="Q2569" i="7"/>
  <c r="R2568" i="7"/>
  <c r="S2568" i="7" s="1"/>
  <c r="T2568" i="7" s="1"/>
  <c r="Q2568" i="7"/>
  <c r="R2567" i="7"/>
  <c r="S2567" i="7" s="1"/>
  <c r="T2567" i="7" s="1"/>
  <c r="Q2567" i="7"/>
  <c r="R2566" i="7"/>
  <c r="S2566" i="7" s="1"/>
  <c r="T2566" i="7" s="1"/>
  <c r="Q2566" i="7"/>
  <c r="R2565" i="7"/>
  <c r="S2565" i="7" s="1"/>
  <c r="T2565" i="7" s="1"/>
  <c r="Q2565" i="7"/>
  <c r="R2564" i="7"/>
  <c r="S2564" i="7" s="1"/>
  <c r="T2564" i="7" s="1"/>
  <c r="Q2564" i="7"/>
  <c r="R2563" i="7"/>
  <c r="S2563" i="7" s="1"/>
  <c r="T2563" i="7" s="1"/>
  <c r="Q2563" i="7"/>
  <c r="R2562" i="7"/>
  <c r="S2562" i="7" s="1"/>
  <c r="T2562" i="7" s="1"/>
  <c r="Q2562" i="7"/>
  <c r="R2561" i="7"/>
  <c r="S2561" i="7" s="1"/>
  <c r="T2561" i="7" s="1"/>
  <c r="Q2561" i="7"/>
  <c r="R2560" i="7"/>
  <c r="S2560" i="7" s="1"/>
  <c r="T2560" i="7" s="1"/>
  <c r="Q2560" i="7"/>
  <c r="S2559" i="7"/>
  <c r="T2559" i="7" s="1"/>
  <c r="R2559" i="7"/>
  <c r="Q2559" i="7"/>
  <c r="R2558" i="7"/>
  <c r="S2558" i="7" s="1"/>
  <c r="T2558" i="7" s="1"/>
  <c r="Q2558" i="7"/>
  <c r="R2557" i="7"/>
  <c r="S2557" i="7" s="1"/>
  <c r="T2557" i="7" s="1"/>
  <c r="Q2557" i="7"/>
  <c r="R2556" i="7"/>
  <c r="S2556" i="7" s="1"/>
  <c r="T2556" i="7" s="1"/>
  <c r="Q2556" i="7"/>
  <c r="R2555" i="7"/>
  <c r="S2555" i="7" s="1"/>
  <c r="T2555" i="7" s="1"/>
  <c r="Q2555" i="7"/>
  <c r="R2554" i="7"/>
  <c r="S2554" i="7" s="1"/>
  <c r="T2554" i="7" s="1"/>
  <c r="Q2554" i="7"/>
  <c r="R2553" i="7"/>
  <c r="S2553" i="7" s="1"/>
  <c r="T2553" i="7" s="1"/>
  <c r="Q2553" i="7"/>
  <c r="S2552" i="7"/>
  <c r="T2552" i="7" s="1"/>
  <c r="R2552" i="7"/>
  <c r="Q2552" i="7"/>
  <c r="R2551" i="7"/>
  <c r="S2551" i="7" s="1"/>
  <c r="T2551" i="7" s="1"/>
  <c r="Q2551" i="7"/>
  <c r="R2550" i="7"/>
  <c r="S2550" i="7" s="1"/>
  <c r="T2550" i="7" s="1"/>
  <c r="Q2550" i="7"/>
  <c r="R2549" i="7"/>
  <c r="S2549" i="7" s="1"/>
  <c r="T2549" i="7" s="1"/>
  <c r="Q2549" i="7"/>
  <c r="R2548" i="7"/>
  <c r="S2548" i="7" s="1"/>
  <c r="T2548" i="7" s="1"/>
  <c r="Q2548" i="7"/>
  <c r="R2547" i="7"/>
  <c r="S2547" i="7" s="1"/>
  <c r="T2547" i="7" s="1"/>
  <c r="Q2547" i="7"/>
  <c r="R2546" i="7"/>
  <c r="S2546" i="7" s="1"/>
  <c r="T2546" i="7" s="1"/>
  <c r="Q2546" i="7"/>
  <c r="R2545" i="7"/>
  <c r="S2545" i="7" s="1"/>
  <c r="T2545" i="7" s="1"/>
  <c r="Q2545" i="7"/>
  <c r="R2544" i="7"/>
  <c r="S2544" i="7" s="1"/>
  <c r="T2544" i="7" s="1"/>
  <c r="Q2544" i="7"/>
  <c r="R2543" i="7"/>
  <c r="S2543" i="7" s="1"/>
  <c r="T2543" i="7" s="1"/>
  <c r="Q2543" i="7"/>
  <c r="R2542" i="7"/>
  <c r="S2542" i="7" s="1"/>
  <c r="T2542" i="7" s="1"/>
  <c r="Q2542" i="7"/>
  <c r="R2541" i="7"/>
  <c r="S2541" i="7" s="1"/>
  <c r="T2541" i="7" s="1"/>
  <c r="Q2541" i="7"/>
  <c r="S2540" i="7"/>
  <c r="T2540" i="7" s="1"/>
  <c r="R2540" i="7"/>
  <c r="Q2540" i="7"/>
  <c r="R2539" i="7"/>
  <c r="S2539" i="7" s="1"/>
  <c r="T2539" i="7" s="1"/>
  <c r="Q2539" i="7"/>
  <c r="R2538" i="7"/>
  <c r="S2538" i="7" s="1"/>
  <c r="T2538" i="7" s="1"/>
  <c r="Q2538" i="7"/>
  <c r="R2537" i="7"/>
  <c r="S2537" i="7" s="1"/>
  <c r="T2537" i="7" s="1"/>
  <c r="Q2537" i="7"/>
  <c r="R2536" i="7"/>
  <c r="S2536" i="7" s="1"/>
  <c r="T2536" i="7" s="1"/>
  <c r="Q2536" i="7"/>
  <c r="R2535" i="7"/>
  <c r="S2535" i="7" s="1"/>
  <c r="T2535" i="7" s="1"/>
  <c r="Q2535" i="7"/>
  <c r="R2534" i="7"/>
  <c r="S2534" i="7" s="1"/>
  <c r="T2534" i="7" s="1"/>
  <c r="Q2534" i="7"/>
  <c r="R2533" i="7"/>
  <c r="S2533" i="7" s="1"/>
  <c r="T2533" i="7" s="1"/>
  <c r="Q2533" i="7"/>
  <c r="R2532" i="7"/>
  <c r="S2532" i="7" s="1"/>
  <c r="T2532" i="7" s="1"/>
  <c r="Q2532" i="7"/>
  <c r="R2531" i="7"/>
  <c r="S2531" i="7" s="1"/>
  <c r="T2531" i="7" s="1"/>
  <c r="Q2531" i="7"/>
  <c r="R2530" i="7"/>
  <c r="S2530" i="7" s="1"/>
  <c r="T2530" i="7" s="1"/>
  <c r="Q2530" i="7"/>
  <c r="R2529" i="7"/>
  <c r="S2529" i="7" s="1"/>
  <c r="T2529" i="7" s="1"/>
  <c r="Q2529" i="7"/>
  <c r="R2528" i="7"/>
  <c r="S2528" i="7" s="1"/>
  <c r="T2528" i="7" s="1"/>
  <c r="Q2528" i="7"/>
  <c r="R2527" i="7"/>
  <c r="S2527" i="7" s="1"/>
  <c r="T2527" i="7" s="1"/>
  <c r="Q2527" i="7"/>
  <c r="R2526" i="7"/>
  <c r="S2526" i="7" s="1"/>
  <c r="T2526" i="7" s="1"/>
  <c r="Q2526" i="7"/>
  <c r="R2525" i="7"/>
  <c r="S2525" i="7" s="1"/>
  <c r="T2525" i="7" s="1"/>
  <c r="Q2525" i="7"/>
  <c r="R2524" i="7"/>
  <c r="S2524" i="7" s="1"/>
  <c r="T2524" i="7" s="1"/>
  <c r="Q2524" i="7"/>
  <c r="R2523" i="7"/>
  <c r="S2523" i="7" s="1"/>
  <c r="T2523" i="7" s="1"/>
  <c r="Q2523" i="7"/>
  <c r="R2522" i="7"/>
  <c r="S2522" i="7" s="1"/>
  <c r="T2522" i="7" s="1"/>
  <c r="Q2522" i="7"/>
  <c r="R2521" i="7"/>
  <c r="S2521" i="7" s="1"/>
  <c r="T2521" i="7" s="1"/>
  <c r="Q2521" i="7"/>
  <c r="T2520" i="7"/>
  <c r="R2520" i="7"/>
  <c r="S2520" i="7" s="1"/>
  <c r="Q2520" i="7"/>
  <c r="S2519" i="7"/>
  <c r="T2519" i="7" s="1"/>
  <c r="R2519" i="7"/>
  <c r="Q2519" i="7"/>
  <c r="R2518" i="7"/>
  <c r="S2518" i="7" s="1"/>
  <c r="T2518" i="7" s="1"/>
  <c r="Q2518" i="7"/>
  <c r="R2517" i="7"/>
  <c r="S2517" i="7" s="1"/>
  <c r="T2517" i="7" s="1"/>
  <c r="Q2517" i="7"/>
  <c r="R2516" i="7"/>
  <c r="S2516" i="7" s="1"/>
  <c r="T2516" i="7" s="1"/>
  <c r="Q2516" i="7"/>
  <c r="R2515" i="7"/>
  <c r="S2515" i="7" s="1"/>
  <c r="T2515" i="7" s="1"/>
  <c r="Q2515" i="7"/>
  <c r="R2514" i="7"/>
  <c r="S2514" i="7" s="1"/>
  <c r="T2514" i="7" s="1"/>
  <c r="Q2514" i="7"/>
  <c r="R2513" i="7"/>
  <c r="S2513" i="7" s="1"/>
  <c r="T2513" i="7" s="1"/>
  <c r="Q2513" i="7"/>
  <c r="T2512" i="7"/>
  <c r="R2512" i="7"/>
  <c r="S2512" i="7" s="1"/>
  <c r="Q2512" i="7"/>
  <c r="R2511" i="7"/>
  <c r="S2511" i="7" s="1"/>
  <c r="T2511" i="7" s="1"/>
  <c r="Q2511" i="7"/>
  <c r="R2510" i="7"/>
  <c r="S2510" i="7" s="1"/>
  <c r="T2510" i="7" s="1"/>
  <c r="Q2510" i="7"/>
  <c r="R2509" i="7"/>
  <c r="S2509" i="7" s="1"/>
  <c r="T2509" i="7" s="1"/>
  <c r="Q2509" i="7"/>
  <c r="R2508" i="7"/>
  <c r="S2508" i="7" s="1"/>
  <c r="T2508" i="7" s="1"/>
  <c r="Q2508" i="7"/>
  <c r="R2507" i="7"/>
  <c r="S2507" i="7" s="1"/>
  <c r="T2507" i="7" s="1"/>
  <c r="Q2507" i="7"/>
  <c r="R2506" i="7"/>
  <c r="S2506" i="7" s="1"/>
  <c r="T2506" i="7" s="1"/>
  <c r="Q2506" i="7"/>
  <c r="R2505" i="7"/>
  <c r="S2505" i="7" s="1"/>
  <c r="T2505" i="7" s="1"/>
  <c r="Q2505" i="7"/>
  <c r="R2504" i="7"/>
  <c r="S2504" i="7" s="1"/>
  <c r="T2504" i="7" s="1"/>
  <c r="Q2504" i="7"/>
  <c r="R2503" i="7"/>
  <c r="S2503" i="7" s="1"/>
  <c r="T2503" i="7" s="1"/>
  <c r="Q2503" i="7"/>
  <c r="R2502" i="7"/>
  <c r="S2502" i="7" s="1"/>
  <c r="T2502" i="7" s="1"/>
  <c r="Q2502" i="7"/>
  <c r="R2501" i="7"/>
  <c r="S2501" i="7" s="1"/>
  <c r="T2501" i="7" s="1"/>
  <c r="Q2501" i="7"/>
  <c r="R2500" i="7"/>
  <c r="S2500" i="7" s="1"/>
  <c r="T2500" i="7" s="1"/>
  <c r="Q2500" i="7"/>
  <c r="R2499" i="7"/>
  <c r="S2499" i="7" s="1"/>
  <c r="T2499" i="7" s="1"/>
  <c r="Q2499" i="7"/>
  <c r="R2498" i="7"/>
  <c r="S2498" i="7" s="1"/>
  <c r="T2498" i="7" s="1"/>
  <c r="Q2498" i="7"/>
  <c r="R2497" i="7"/>
  <c r="S2497" i="7" s="1"/>
  <c r="T2497" i="7" s="1"/>
  <c r="Q2497" i="7"/>
  <c r="R2496" i="7"/>
  <c r="S2496" i="7" s="1"/>
  <c r="T2496" i="7" s="1"/>
  <c r="Q2496" i="7"/>
  <c r="S2495" i="7"/>
  <c r="T2495" i="7" s="1"/>
  <c r="R2495" i="7"/>
  <c r="Q2495" i="7"/>
  <c r="R2494" i="7"/>
  <c r="S2494" i="7" s="1"/>
  <c r="T2494" i="7" s="1"/>
  <c r="Q2494" i="7"/>
  <c r="R2493" i="7"/>
  <c r="S2493" i="7" s="1"/>
  <c r="T2493" i="7" s="1"/>
  <c r="Q2493" i="7"/>
  <c r="R2492" i="7"/>
  <c r="S2492" i="7" s="1"/>
  <c r="T2492" i="7" s="1"/>
  <c r="Q2492" i="7"/>
  <c r="R2491" i="7"/>
  <c r="S2491" i="7" s="1"/>
  <c r="T2491" i="7" s="1"/>
  <c r="Q2491" i="7"/>
  <c r="R2490" i="7"/>
  <c r="S2490" i="7" s="1"/>
  <c r="T2490" i="7" s="1"/>
  <c r="Q2490" i="7"/>
  <c r="R2489" i="7"/>
  <c r="S2489" i="7" s="1"/>
  <c r="T2489" i="7" s="1"/>
  <c r="Q2489" i="7"/>
  <c r="R2488" i="7"/>
  <c r="S2488" i="7" s="1"/>
  <c r="T2488" i="7" s="1"/>
  <c r="Q2488" i="7"/>
  <c r="R2487" i="7"/>
  <c r="S2487" i="7" s="1"/>
  <c r="T2487" i="7" s="1"/>
  <c r="Q2487" i="7"/>
  <c r="R2486" i="7"/>
  <c r="S2486" i="7" s="1"/>
  <c r="T2486" i="7" s="1"/>
  <c r="Q2486" i="7"/>
  <c r="R2485" i="7"/>
  <c r="S2485" i="7" s="1"/>
  <c r="T2485" i="7" s="1"/>
  <c r="Q2485" i="7"/>
  <c r="R2484" i="7"/>
  <c r="S2484" i="7" s="1"/>
  <c r="T2484" i="7" s="1"/>
  <c r="Q2484" i="7"/>
  <c r="R2483" i="7"/>
  <c r="S2483" i="7" s="1"/>
  <c r="T2483" i="7" s="1"/>
  <c r="Q2483" i="7"/>
  <c r="R2482" i="7"/>
  <c r="S2482" i="7" s="1"/>
  <c r="T2482" i="7" s="1"/>
  <c r="Q2482" i="7"/>
  <c r="R2481" i="7"/>
  <c r="S2481" i="7" s="1"/>
  <c r="T2481" i="7" s="1"/>
  <c r="Q2481" i="7"/>
  <c r="R2480" i="7"/>
  <c r="S2480" i="7" s="1"/>
  <c r="T2480" i="7" s="1"/>
  <c r="Q2480" i="7"/>
  <c r="S2479" i="7"/>
  <c r="T2479" i="7" s="1"/>
  <c r="R2479" i="7"/>
  <c r="Q2479" i="7"/>
  <c r="R2478" i="7"/>
  <c r="S2478" i="7" s="1"/>
  <c r="T2478" i="7" s="1"/>
  <c r="Q2478" i="7"/>
  <c r="R2477" i="7"/>
  <c r="S2477" i="7" s="1"/>
  <c r="T2477" i="7" s="1"/>
  <c r="Q2477" i="7"/>
  <c r="R2476" i="7"/>
  <c r="S2476" i="7" s="1"/>
  <c r="T2476" i="7" s="1"/>
  <c r="Q2476" i="7"/>
  <c r="R2475" i="7"/>
  <c r="S2475" i="7" s="1"/>
  <c r="T2475" i="7" s="1"/>
  <c r="Q2475" i="7"/>
  <c r="R2474" i="7"/>
  <c r="S2474" i="7" s="1"/>
  <c r="T2474" i="7" s="1"/>
  <c r="Q2474" i="7"/>
  <c r="R2473" i="7"/>
  <c r="S2473" i="7" s="1"/>
  <c r="T2473" i="7" s="1"/>
  <c r="Q2473" i="7"/>
  <c r="R2472" i="7"/>
  <c r="S2472" i="7" s="1"/>
  <c r="T2472" i="7" s="1"/>
  <c r="Q2472" i="7"/>
  <c r="S2471" i="7"/>
  <c r="T2471" i="7" s="1"/>
  <c r="R2471" i="7"/>
  <c r="Q2471" i="7"/>
  <c r="R2470" i="7"/>
  <c r="S2470" i="7" s="1"/>
  <c r="T2470" i="7" s="1"/>
  <c r="Q2470" i="7"/>
  <c r="R2469" i="7"/>
  <c r="S2469" i="7" s="1"/>
  <c r="T2469" i="7" s="1"/>
  <c r="Q2469" i="7"/>
  <c r="R2468" i="7"/>
  <c r="S2468" i="7" s="1"/>
  <c r="T2468" i="7" s="1"/>
  <c r="Q2468" i="7"/>
  <c r="R2467" i="7"/>
  <c r="S2467" i="7" s="1"/>
  <c r="T2467" i="7" s="1"/>
  <c r="Q2467" i="7"/>
  <c r="R2466" i="7"/>
  <c r="S2466" i="7" s="1"/>
  <c r="T2466" i="7" s="1"/>
  <c r="Q2466" i="7"/>
  <c r="R2465" i="7"/>
  <c r="S2465" i="7" s="1"/>
  <c r="T2465" i="7" s="1"/>
  <c r="Q2465" i="7"/>
  <c r="R2464" i="7"/>
  <c r="S2464" i="7" s="1"/>
  <c r="T2464" i="7" s="1"/>
  <c r="Q2464" i="7"/>
  <c r="S2463" i="7"/>
  <c r="T2463" i="7" s="1"/>
  <c r="R2463" i="7"/>
  <c r="Q2463" i="7"/>
  <c r="R2462" i="7"/>
  <c r="S2462" i="7" s="1"/>
  <c r="T2462" i="7" s="1"/>
  <c r="Q2462" i="7"/>
  <c r="R2461" i="7"/>
  <c r="S2461" i="7" s="1"/>
  <c r="T2461" i="7" s="1"/>
  <c r="Q2461" i="7"/>
  <c r="R2460" i="7"/>
  <c r="S2460" i="7" s="1"/>
  <c r="T2460" i="7" s="1"/>
  <c r="Q2460" i="7"/>
  <c r="R2459" i="7"/>
  <c r="S2459" i="7" s="1"/>
  <c r="T2459" i="7" s="1"/>
  <c r="Q2459" i="7"/>
  <c r="R2458" i="7"/>
  <c r="S2458" i="7" s="1"/>
  <c r="T2458" i="7" s="1"/>
  <c r="Q2458" i="7"/>
  <c r="R2457" i="7"/>
  <c r="S2457" i="7" s="1"/>
  <c r="T2457" i="7" s="1"/>
  <c r="Q2457" i="7"/>
  <c r="R2456" i="7"/>
  <c r="S2456" i="7" s="1"/>
  <c r="T2456" i="7" s="1"/>
  <c r="Q2456" i="7"/>
  <c r="S2455" i="7"/>
  <c r="T2455" i="7" s="1"/>
  <c r="R2455" i="7"/>
  <c r="Q2455" i="7"/>
  <c r="R2454" i="7"/>
  <c r="S2454" i="7" s="1"/>
  <c r="T2454" i="7" s="1"/>
  <c r="Q2454" i="7"/>
  <c r="R2453" i="7"/>
  <c r="S2453" i="7" s="1"/>
  <c r="T2453" i="7" s="1"/>
  <c r="Q2453" i="7"/>
  <c r="R2452" i="7"/>
  <c r="S2452" i="7" s="1"/>
  <c r="T2452" i="7" s="1"/>
  <c r="Q2452" i="7"/>
  <c r="R2451" i="7"/>
  <c r="S2451" i="7" s="1"/>
  <c r="T2451" i="7" s="1"/>
  <c r="Q2451" i="7"/>
  <c r="R2450" i="7"/>
  <c r="S2450" i="7" s="1"/>
  <c r="T2450" i="7" s="1"/>
  <c r="Q2450" i="7"/>
  <c r="R2449" i="7"/>
  <c r="S2449" i="7" s="1"/>
  <c r="T2449" i="7" s="1"/>
  <c r="Q2449" i="7"/>
  <c r="R2448" i="7"/>
  <c r="S2448" i="7" s="1"/>
  <c r="T2448" i="7" s="1"/>
  <c r="Q2448" i="7"/>
  <c r="S2447" i="7"/>
  <c r="T2447" i="7" s="1"/>
  <c r="R2447" i="7"/>
  <c r="Q2447" i="7"/>
  <c r="R2446" i="7"/>
  <c r="S2446" i="7" s="1"/>
  <c r="T2446" i="7" s="1"/>
  <c r="Q2446" i="7"/>
  <c r="R2445" i="7"/>
  <c r="S2445" i="7" s="1"/>
  <c r="T2445" i="7" s="1"/>
  <c r="Q2445" i="7"/>
  <c r="R2444" i="7"/>
  <c r="S2444" i="7" s="1"/>
  <c r="T2444" i="7" s="1"/>
  <c r="Q2444" i="7"/>
  <c r="R2443" i="7"/>
  <c r="S2443" i="7" s="1"/>
  <c r="T2443" i="7" s="1"/>
  <c r="Q2443" i="7"/>
  <c r="R2442" i="7"/>
  <c r="S2442" i="7" s="1"/>
  <c r="T2442" i="7" s="1"/>
  <c r="Q2442" i="7"/>
  <c r="R2441" i="7"/>
  <c r="S2441" i="7" s="1"/>
  <c r="T2441" i="7" s="1"/>
  <c r="Q2441" i="7"/>
  <c r="R2440" i="7"/>
  <c r="S2440" i="7" s="1"/>
  <c r="T2440" i="7" s="1"/>
  <c r="Q2440" i="7"/>
  <c r="S2439" i="7"/>
  <c r="T2439" i="7" s="1"/>
  <c r="R2439" i="7"/>
  <c r="Q2439" i="7"/>
  <c r="R2438" i="7"/>
  <c r="S2438" i="7" s="1"/>
  <c r="T2438" i="7" s="1"/>
  <c r="Q2438" i="7"/>
  <c r="R2437" i="7"/>
  <c r="S2437" i="7" s="1"/>
  <c r="T2437" i="7" s="1"/>
  <c r="Q2437" i="7"/>
  <c r="R2436" i="7"/>
  <c r="S2436" i="7" s="1"/>
  <c r="T2436" i="7" s="1"/>
  <c r="Q2436" i="7"/>
  <c r="R2435" i="7"/>
  <c r="S2435" i="7" s="1"/>
  <c r="T2435" i="7" s="1"/>
  <c r="Q2435" i="7"/>
  <c r="R2434" i="7"/>
  <c r="S2434" i="7" s="1"/>
  <c r="T2434" i="7" s="1"/>
  <c r="Q2434" i="7"/>
  <c r="R2433" i="7"/>
  <c r="S2433" i="7" s="1"/>
  <c r="T2433" i="7" s="1"/>
  <c r="Q2433" i="7"/>
  <c r="R2432" i="7"/>
  <c r="S2432" i="7" s="1"/>
  <c r="T2432" i="7" s="1"/>
  <c r="Q2432" i="7"/>
  <c r="S2431" i="7"/>
  <c r="T2431" i="7" s="1"/>
  <c r="R2431" i="7"/>
  <c r="Q2431" i="7"/>
  <c r="R2430" i="7"/>
  <c r="S2430" i="7" s="1"/>
  <c r="T2430" i="7" s="1"/>
  <c r="Q2430" i="7"/>
  <c r="R2429" i="7"/>
  <c r="S2429" i="7" s="1"/>
  <c r="T2429" i="7" s="1"/>
  <c r="Q2429" i="7"/>
  <c r="R2428" i="7"/>
  <c r="S2428" i="7" s="1"/>
  <c r="T2428" i="7" s="1"/>
  <c r="Q2428" i="7"/>
  <c r="R2427" i="7"/>
  <c r="S2427" i="7" s="1"/>
  <c r="T2427" i="7" s="1"/>
  <c r="Q2427" i="7"/>
  <c r="R2426" i="7"/>
  <c r="S2426" i="7" s="1"/>
  <c r="T2426" i="7" s="1"/>
  <c r="Q2426" i="7"/>
  <c r="R2425" i="7"/>
  <c r="S2425" i="7" s="1"/>
  <c r="T2425" i="7" s="1"/>
  <c r="Q2425" i="7"/>
  <c r="R2424" i="7"/>
  <c r="S2424" i="7" s="1"/>
  <c r="T2424" i="7" s="1"/>
  <c r="Q2424" i="7"/>
  <c r="S2423" i="7"/>
  <c r="T2423" i="7" s="1"/>
  <c r="R2423" i="7"/>
  <c r="Q2423" i="7"/>
  <c r="R2422" i="7"/>
  <c r="S2422" i="7" s="1"/>
  <c r="T2422" i="7" s="1"/>
  <c r="Q2422" i="7"/>
  <c r="R2421" i="7"/>
  <c r="S2421" i="7" s="1"/>
  <c r="T2421" i="7" s="1"/>
  <c r="Q2421" i="7"/>
  <c r="R2420" i="7"/>
  <c r="S2420" i="7" s="1"/>
  <c r="T2420" i="7" s="1"/>
  <c r="Q2420" i="7"/>
  <c r="R2419" i="7"/>
  <c r="S2419" i="7" s="1"/>
  <c r="T2419" i="7" s="1"/>
  <c r="Q2419" i="7"/>
  <c r="R2418" i="7"/>
  <c r="S2418" i="7" s="1"/>
  <c r="T2418" i="7" s="1"/>
  <c r="Q2418" i="7"/>
  <c r="R2417" i="7"/>
  <c r="S2417" i="7" s="1"/>
  <c r="T2417" i="7" s="1"/>
  <c r="Q2417" i="7"/>
  <c r="R2416" i="7"/>
  <c r="S2416" i="7" s="1"/>
  <c r="T2416" i="7" s="1"/>
  <c r="Q2416" i="7"/>
  <c r="R2415" i="7"/>
  <c r="S2415" i="7" s="1"/>
  <c r="T2415" i="7" s="1"/>
  <c r="Q2415" i="7"/>
  <c r="R2414" i="7"/>
  <c r="S2414" i="7" s="1"/>
  <c r="T2414" i="7" s="1"/>
  <c r="Q2414" i="7"/>
  <c r="S2413" i="7"/>
  <c r="T2413" i="7" s="1"/>
  <c r="R2413" i="7"/>
  <c r="Q2413" i="7"/>
  <c r="R2412" i="7"/>
  <c r="S2412" i="7" s="1"/>
  <c r="T2412" i="7" s="1"/>
  <c r="Q2412" i="7"/>
  <c r="R2411" i="7"/>
  <c r="S2411" i="7" s="1"/>
  <c r="T2411" i="7" s="1"/>
  <c r="Q2411" i="7"/>
  <c r="R2410" i="7"/>
  <c r="S2410" i="7" s="1"/>
  <c r="T2410" i="7" s="1"/>
  <c r="Q2410" i="7"/>
  <c r="R2409" i="7"/>
  <c r="S2409" i="7" s="1"/>
  <c r="T2409" i="7" s="1"/>
  <c r="Q2409" i="7"/>
  <c r="R2408" i="7"/>
  <c r="S2408" i="7" s="1"/>
  <c r="T2408" i="7" s="1"/>
  <c r="Q2408" i="7"/>
  <c r="R2407" i="7"/>
  <c r="S2407" i="7" s="1"/>
  <c r="T2407" i="7" s="1"/>
  <c r="Q2407" i="7"/>
  <c r="R2406" i="7"/>
  <c r="S2406" i="7" s="1"/>
  <c r="T2406" i="7" s="1"/>
  <c r="Q2406" i="7"/>
  <c r="R2405" i="7"/>
  <c r="S2405" i="7" s="1"/>
  <c r="T2405" i="7" s="1"/>
  <c r="Q2405" i="7"/>
  <c r="R2404" i="7"/>
  <c r="S2404" i="7" s="1"/>
  <c r="T2404" i="7" s="1"/>
  <c r="Q2404" i="7"/>
  <c r="R2403" i="7"/>
  <c r="S2403" i="7" s="1"/>
  <c r="T2403" i="7" s="1"/>
  <c r="Q2403" i="7"/>
  <c r="S2402" i="7"/>
  <c r="T2402" i="7" s="1"/>
  <c r="R2402" i="7"/>
  <c r="Q2402" i="7"/>
  <c r="R2401" i="7"/>
  <c r="S2401" i="7" s="1"/>
  <c r="T2401" i="7" s="1"/>
  <c r="Q2401" i="7"/>
  <c r="R2400" i="7"/>
  <c r="S2400" i="7" s="1"/>
  <c r="T2400" i="7" s="1"/>
  <c r="Q2400" i="7"/>
  <c r="R2399" i="7"/>
  <c r="S2399" i="7" s="1"/>
  <c r="T2399" i="7" s="1"/>
  <c r="Q2399" i="7"/>
  <c r="R2398" i="7"/>
  <c r="S2398" i="7" s="1"/>
  <c r="T2398" i="7" s="1"/>
  <c r="Q2398" i="7"/>
  <c r="R2397" i="7"/>
  <c r="S2397" i="7" s="1"/>
  <c r="T2397" i="7" s="1"/>
  <c r="Q2397" i="7"/>
  <c r="S2396" i="7"/>
  <c r="T2396" i="7" s="1"/>
  <c r="R2396" i="7"/>
  <c r="Q2396" i="7"/>
  <c r="R2395" i="7"/>
  <c r="S2395" i="7" s="1"/>
  <c r="T2395" i="7" s="1"/>
  <c r="Q2395" i="7"/>
  <c r="R2394" i="7"/>
  <c r="S2394" i="7" s="1"/>
  <c r="T2394" i="7" s="1"/>
  <c r="Q2394" i="7"/>
  <c r="S2393" i="7"/>
  <c r="T2393" i="7" s="1"/>
  <c r="R2393" i="7"/>
  <c r="Q2393" i="7"/>
  <c r="R2392" i="7"/>
  <c r="S2392" i="7" s="1"/>
  <c r="T2392" i="7" s="1"/>
  <c r="Q2392" i="7"/>
  <c r="R2391" i="7"/>
  <c r="S2391" i="7" s="1"/>
  <c r="T2391" i="7" s="1"/>
  <c r="Q2391" i="7"/>
  <c r="R2390" i="7"/>
  <c r="S2390" i="7" s="1"/>
  <c r="T2390" i="7" s="1"/>
  <c r="Q2390" i="7"/>
  <c r="R2389" i="7"/>
  <c r="S2389" i="7" s="1"/>
  <c r="T2389" i="7" s="1"/>
  <c r="Q2389" i="7"/>
  <c r="R2388" i="7"/>
  <c r="S2388" i="7" s="1"/>
  <c r="T2388" i="7" s="1"/>
  <c r="Q2388" i="7"/>
  <c r="R2387" i="7"/>
  <c r="S2387" i="7" s="1"/>
  <c r="T2387" i="7" s="1"/>
  <c r="Q2387" i="7"/>
  <c r="R2386" i="7"/>
  <c r="S2386" i="7" s="1"/>
  <c r="T2386" i="7" s="1"/>
  <c r="Q2386" i="7"/>
  <c r="R2385" i="7"/>
  <c r="S2385" i="7" s="1"/>
  <c r="T2385" i="7" s="1"/>
  <c r="Q2385" i="7"/>
  <c r="S2384" i="7"/>
  <c r="T2384" i="7" s="1"/>
  <c r="R2384" i="7"/>
  <c r="Q2384" i="7"/>
  <c r="R2383" i="7"/>
  <c r="S2383" i="7" s="1"/>
  <c r="T2383" i="7" s="1"/>
  <c r="Q2383" i="7"/>
  <c r="R2382" i="7"/>
  <c r="S2382" i="7" s="1"/>
  <c r="T2382" i="7" s="1"/>
  <c r="Q2382" i="7"/>
  <c r="R2381" i="7"/>
  <c r="S2381" i="7" s="1"/>
  <c r="T2381" i="7" s="1"/>
  <c r="Q2381" i="7"/>
  <c r="S2380" i="7"/>
  <c r="T2380" i="7" s="1"/>
  <c r="R2380" i="7"/>
  <c r="Q2380" i="7"/>
  <c r="R2379" i="7"/>
  <c r="S2379" i="7" s="1"/>
  <c r="T2379" i="7" s="1"/>
  <c r="Q2379" i="7"/>
  <c r="R2378" i="7"/>
  <c r="S2378" i="7" s="1"/>
  <c r="T2378" i="7" s="1"/>
  <c r="Q2378" i="7"/>
  <c r="S2377" i="7"/>
  <c r="T2377" i="7" s="1"/>
  <c r="R2377" i="7"/>
  <c r="Q2377" i="7"/>
  <c r="R2376" i="7"/>
  <c r="S2376" i="7" s="1"/>
  <c r="T2376" i="7" s="1"/>
  <c r="Q2376" i="7"/>
  <c r="R2375" i="7"/>
  <c r="S2375" i="7" s="1"/>
  <c r="T2375" i="7" s="1"/>
  <c r="Q2375" i="7"/>
  <c r="R2374" i="7"/>
  <c r="S2374" i="7" s="1"/>
  <c r="T2374" i="7" s="1"/>
  <c r="Q2374" i="7"/>
  <c r="R2373" i="7"/>
  <c r="S2373" i="7" s="1"/>
  <c r="T2373" i="7" s="1"/>
  <c r="Q2373" i="7"/>
  <c r="R2372" i="7"/>
  <c r="S2372" i="7" s="1"/>
  <c r="T2372" i="7" s="1"/>
  <c r="Q2372" i="7"/>
  <c r="R2371" i="7"/>
  <c r="S2371" i="7" s="1"/>
  <c r="T2371" i="7" s="1"/>
  <c r="Q2371" i="7"/>
  <c r="R2370" i="7"/>
  <c r="S2370" i="7" s="1"/>
  <c r="T2370" i="7" s="1"/>
  <c r="Q2370" i="7"/>
  <c r="S2369" i="7"/>
  <c r="T2369" i="7" s="1"/>
  <c r="R2369" i="7"/>
  <c r="Q2369" i="7"/>
  <c r="R2368" i="7"/>
  <c r="S2368" i="7" s="1"/>
  <c r="T2368" i="7" s="1"/>
  <c r="Q2368" i="7"/>
  <c r="R2367" i="7"/>
  <c r="S2367" i="7" s="1"/>
  <c r="T2367" i="7" s="1"/>
  <c r="Q2367" i="7"/>
  <c r="R2366" i="7"/>
  <c r="S2366" i="7" s="1"/>
  <c r="T2366" i="7" s="1"/>
  <c r="Q2366" i="7"/>
  <c r="R2365" i="7"/>
  <c r="S2365" i="7" s="1"/>
  <c r="T2365" i="7" s="1"/>
  <c r="Q2365" i="7"/>
  <c r="R2364" i="7"/>
  <c r="S2364" i="7" s="1"/>
  <c r="T2364" i="7" s="1"/>
  <c r="Q2364" i="7"/>
  <c r="R2363" i="7"/>
  <c r="S2363" i="7" s="1"/>
  <c r="T2363" i="7" s="1"/>
  <c r="Q2363" i="7"/>
  <c r="R2362" i="7"/>
  <c r="S2362" i="7" s="1"/>
  <c r="T2362" i="7" s="1"/>
  <c r="Q2362" i="7"/>
  <c r="S2361" i="7"/>
  <c r="T2361" i="7" s="1"/>
  <c r="R2361" i="7"/>
  <c r="Q2361" i="7"/>
  <c r="R2360" i="7"/>
  <c r="S2360" i="7" s="1"/>
  <c r="T2360" i="7" s="1"/>
  <c r="Q2360" i="7"/>
  <c r="R2359" i="7"/>
  <c r="S2359" i="7" s="1"/>
  <c r="T2359" i="7" s="1"/>
  <c r="Q2359" i="7"/>
  <c r="S2358" i="7"/>
  <c r="T2358" i="7" s="1"/>
  <c r="R2358" i="7"/>
  <c r="Q2358" i="7"/>
  <c r="R2357" i="7"/>
  <c r="S2357" i="7" s="1"/>
  <c r="T2357" i="7" s="1"/>
  <c r="Q2357" i="7"/>
  <c r="R2356" i="7"/>
  <c r="S2356" i="7" s="1"/>
  <c r="T2356" i="7" s="1"/>
  <c r="Q2356" i="7"/>
  <c r="R2355" i="7"/>
  <c r="S2355" i="7" s="1"/>
  <c r="T2355" i="7" s="1"/>
  <c r="Q2355" i="7"/>
  <c r="S2354" i="7"/>
  <c r="T2354" i="7" s="1"/>
  <c r="R2354" i="7"/>
  <c r="Q2354" i="7"/>
  <c r="R2353" i="7"/>
  <c r="S2353" i="7" s="1"/>
  <c r="T2353" i="7" s="1"/>
  <c r="Q2353" i="7"/>
  <c r="R2352" i="7"/>
  <c r="S2352" i="7" s="1"/>
  <c r="T2352" i="7" s="1"/>
  <c r="Q2352" i="7"/>
  <c r="R2351" i="7"/>
  <c r="S2351" i="7" s="1"/>
  <c r="T2351" i="7" s="1"/>
  <c r="Q2351" i="7"/>
  <c r="R2350" i="7"/>
  <c r="S2350" i="7" s="1"/>
  <c r="T2350" i="7" s="1"/>
  <c r="Q2350" i="7"/>
  <c r="R2349" i="7"/>
  <c r="S2349" i="7" s="1"/>
  <c r="T2349" i="7" s="1"/>
  <c r="Q2349" i="7"/>
  <c r="R2348" i="7"/>
  <c r="S2348" i="7" s="1"/>
  <c r="T2348" i="7" s="1"/>
  <c r="Q2348" i="7"/>
  <c r="R2347" i="7"/>
  <c r="S2347" i="7" s="1"/>
  <c r="T2347" i="7" s="1"/>
  <c r="Q2347" i="7"/>
  <c r="R2346" i="7"/>
  <c r="S2346" i="7" s="1"/>
  <c r="T2346" i="7" s="1"/>
  <c r="Q2346" i="7"/>
  <c r="S2345" i="7"/>
  <c r="T2345" i="7" s="1"/>
  <c r="R2345" i="7"/>
  <c r="Q2345" i="7"/>
  <c r="R2344" i="7"/>
  <c r="S2344" i="7" s="1"/>
  <c r="T2344" i="7" s="1"/>
  <c r="Q2344" i="7"/>
  <c r="R2343" i="7"/>
  <c r="S2343" i="7" s="1"/>
  <c r="T2343" i="7" s="1"/>
  <c r="Q2343" i="7"/>
  <c r="R2342" i="7"/>
  <c r="S2342" i="7" s="1"/>
  <c r="T2342" i="7" s="1"/>
  <c r="Q2342" i="7"/>
  <c r="R2341" i="7"/>
  <c r="S2341" i="7" s="1"/>
  <c r="T2341" i="7" s="1"/>
  <c r="Q2341" i="7"/>
  <c r="R2340" i="7"/>
  <c r="S2340" i="7" s="1"/>
  <c r="T2340" i="7" s="1"/>
  <c r="Q2340" i="7"/>
  <c r="R2339" i="7"/>
  <c r="S2339" i="7" s="1"/>
  <c r="T2339" i="7" s="1"/>
  <c r="Q2339" i="7"/>
  <c r="S2338" i="7"/>
  <c r="T2338" i="7" s="1"/>
  <c r="R2338" i="7"/>
  <c r="Q2338" i="7"/>
  <c r="R2337" i="7"/>
  <c r="S2337" i="7" s="1"/>
  <c r="T2337" i="7" s="1"/>
  <c r="Q2337" i="7"/>
  <c r="R2336" i="7"/>
  <c r="S2336" i="7" s="1"/>
  <c r="T2336" i="7" s="1"/>
  <c r="Q2336" i="7"/>
  <c r="R2335" i="7"/>
  <c r="S2335" i="7" s="1"/>
  <c r="T2335" i="7" s="1"/>
  <c r="Q2335" i="7"/>
  <c r="R2334" i="7"/>
  <c r="S2334" i="7" s="1"/>
  <c r="T2334" i="7" s="1"/>
  <c r="Q2334" i="7"/>
  <c r="R2333" i="7"/>
  <c r="S2333" i="7" s="1"/>
  <c r="T2333" i="7" s="1"/>
  <c r="Q2333" i="7"/>
  <c r="R2332" i="7"/>
  <c r="S2332" i="7" s="1"/>
  <c r="T2332" i="7" s="1"/>
  <c r="Q2332" i="7"/>
  <c r="R2331" i="7"/>
  <c r="S2331" i="7" s="1"/>
  <c r="T2331" i="7" s="1"/>
  <c r="Q2331" i="7"/>
  <c r="S2330" i="7"/>
  <c r="T2330" i="7" s="1"/>
  <c r="R2330" i="7"/>
  <c r="Q2330" i="7"/>
  <c r="R2329" i="7"/>
  <c r="S2329" i="7" s="1"/>
  <c r="T2329" i="7" s="1"/>
  <c r="Q2329" i="7"/>
  <c r="R2328" i="7"/>
  <c r="S2328" i="7" s="1"/>
  <c r="T2328" i="7" s="1"/>
  <c r="Q2328" i="7"/>
  <c r="R2327" i="7"/>
  <c r="S2327" i="7" s="1"/>
  <c r="T2327" i="7" s="1"/>
  <c r="Q2327" i="7"/>
  <c r="R2326" i="7"/>
  <c r="S2326" i="7" s="1"/>
  <c r="T2326" i="7" s="1"/>
  <c r="Q2326" i="7"/>
  <c r="R2325" i="7"/>
  <c r="S2325" i="7" s="1"/>
  <c r="T2325" i="7" s="1"/>
  <c r="Q2325" i="7"/>
  <c r="R2324" i="7"/>
  <c r="S2324" i="7" s="1"/>
  <c r="T2324" i="7" s="1"/>
  <c r="Q2324" i="7"/>
  <c r="R2323" i="7"/>
  <c r="S2323" i="7" s="1"/>
  <c r="T2323" i="7" s="1"/>
  <c r="Q2323" i="7"/>
  <c r="R2322" i="7"/>
  <c r="S2322" i="7" s="1"/>
  <c r="T2322" i="7" s="1"/>
  <c r="Q2322" i="7"/>
  <c r="S2321" i="7"/>
  <c r="T2321" i="7" s="1"/>
  <c r="R2321" i="7"/>
  <c r="Q2321" i="7"/>
  <c r="R2320" i="7"/>
  <c r="S2320" i="7" s="1"/>
  <c r="T2320" i="7" s="1"/>
  <c r="Q2320" i="7"/>
  <c r="R2319" i="7"/>
  <c r="S2319" i="7" s="1"/>
  <c r="T2319" i="7" s="1"/>
  <c r="Q2319" i="7"/>
  <c r="S2318" i="7"/>
  <c r="T2318" i="7" s="1"/>
  <c r="R2318" i="7"/>
  <c r="Q2318" i="7"/>
  <c r="R2317" i="7"/>
  <c r="S2317" i="7" s="1"/>
  <c r="T2317" i="7" s="1"/>
  <c r="Q2317" i="7"/>
  <c r="R2316" i="7"/>
  <c r="S2316" i="7" s="1"/>
  <c r="T2316" i="7" s="1"/>
  <c r="Q2316" i="7"/>
  <c r="R2315" i="7"/>
  <c r="S2315" i="7" s="1"/>
  <c r="T2315" i="7" s="1"/>
  <c r="Q2315" i="7"/>
  <c r="S2314" i="7"/>
  <c r="T2314" i="7" s="1"/>
  <c r="R2314" i="7"/>
  <c r="Q2314" i="7"/>
  <c r="R2313" i="7"/>
  <c r="S2313" i="7" s="1"/>
  <c r="T2313" i="7" s="1"/>
  <c r="Q2313" i="7"/>
  <c r="R2312" i="7"/>
  <c r="S2312" i="7" s="1"/>
  <c r="T2312" i="7" s="1"/>
  <c r="Q2312" i="7"/>
  <c r="R2311" i="7"/>
  <c r="S2311" i="7" s="1"/>
  <c r="T2311" i="7" s="1"/>
  <c r="Q2311" i="7"/>
  <c r="R2310" i="7"/>
  <c r="S2310" i="7" s="1"/>
  <c r="T2310" i="7" s="1"/>
  <c r="Q2310" i="7"/>
  <c r="R2309" i="7"/>
  <c r="S2309" i="7" s="1"/>
  <c r="T2309" i="7" s="1"/>
  <c r="Q2309" i="7"/>
  <c r="R2308" i="7"/>
  <c r="S2308" i="7" s="1"/>
  <c r="T2308" i="7" s="1"/>
  <c r="Q2308" i="7"/>
  <c r="R2307" i="7"/>
  <c r="S2307" i="7" s="1"/>
  <c r="T2307" i="7" s="1"/>
  <c r="Q2307" i="7"/>
  <c r="R2306" i="7"/>
  <c r="S2306" i="7" s="1"/>
  <c r="T2306" i="7" s="1"/>
  <c r="Q2306" i="7"/>
  <c r="R2305" i="7"/>
  <c r="S2305" i="7" s="1"/>
  <c r="T2305" i="7" s="1"/>
  <c r="Q2305" i="7"/>
  <c r="R2304" i="7"/>
  <c r="S2304" i="7" s="1"/>
  <c r="T2304" i="7" s="1"/>
  <c r="Q2304" i="7"/>
  <c r="R2303" i="7"/>
  <c r="S2303" i="7" s="1"/>
  <c r="T2303" i="7" s="1"/>
  <c r="Q2303" i="7"/>
  <c r="R2302" i="7"/>
  <c r="S2302" i="7" s="1"/>
  <c r="T2302" i="7" s="1"/>
  <c r="Q2302" i="7"/>
  <c r="R2301" i="7"/>
  <c r="S2301" i="7" s="1"/>
  <c r="T2301" i="7" s="1"/>
  <c r="Q2301" i="7"/>
  <c r="R2300" i="7"/>
  <c r="S2300" i="7" s="1"/>
  <c r="T2300" i="7" s="1"/>
  <c r="Q2300" i="7"/>
  <c r="R2299" i="7"/>
  <c r="S2299" i="7" s="1"/>
  <c r="T2299" i="7" s="1"/>
  <c r="Q2299" i="7"/>
  <c r="S2298" i="7"/>
  <c r="T2298" i="7" s="1"/>
  <c r="R2298" i="7"/>
  <c r="Q2298" i="7"/>
  <c r="R2297" i="7"/>
  <c r="S2297" i="7" s="1"/>
  <c r="T2297" i="7" s="1"/>
  <c r="Q2297" i="7"/>
  <c r="R2296" i="7"/>
  <c r="S2296" i="7" s="1"/>
  <c r="T2296" i="7" s="1"/>
  <c r="Q2296" i="7"/>
  <c r="R2295" i="7"/>
  <c r="S2295" i="7" s="1"/>
  <c r="T2295" i="7" s="1"/>
  <c r="Q2295" i="7"/>
  <c r="R2294" i="7"/>
  <c r="S2294" i="7" s="1"/>
  <c r="T2294" i="7" s="1"/>
  <c r="Q2294" i="7"/>
  <c r="R2293" i="7"/>
  <c r="S2293" i="7" s="1"/>
  <c r="T2293" i="7" s="1"/>
  <c r="Q2293" i="7"/>
  <c r="R2292" i="7"/>
  <c r="S2292" i="7" s="1"/>
  <c r="T2292" i="7" s="1"/>
  <c r="Q2292" i="7"/>
  <c r="R2291" i="7"/>
  <c r="S2291" i="7" s="1"/>
  <c r="T2291" i="7" s="1"/>
  <c r="Q2291" i="7"/>
  <c r="R2290" i="7"/>
  <c r="S2290" i="7" s="1"/>
  <c r="T2290" i="7" s="1"/>
  <c r="Q2290" i="7"/>
  <c r="S2289" i="7"/>
  <c r="T2289" i="7" s="1"/>
  <c r="R2289" i="7"/>
  <c r="Q2289" i="7"/>
  <c r="R2288" i="7"/>
  <c r="S2288" i="7" s="1"/>
  <c r="T2288" i="7" s="1"/>
  <c r="Q2288" i="7"/>
  <c r="R2287" i="7"/>
  <c r="S2287" i="7" s="1"/>
  <c r="T2287" i="7" s="1"/>
  <c r="Q2287" i="7"/>
  <c r="S2286" i="7"/>
  <c r="T2286" i="7" s="1"/>
  <c r="R2286" i="7"/>
  <c r="Q2286" i="7"/>
  <c r="R2285" i="7"/>
  <c r="S2285" i="7" s="1"/>
  <c r="T2285" i="7" s="1"/>
  <c r="Q2285" i="7"/>
  <c r="R2284" i="7"/>
  <c r="S2284" i="7" s="1"/>
  <c r="T2284" i="7" s="1"/>
  <c r="Q2284" i="7"/>
  <c r="R2283" i="7"/>
  <c r="S2283" i="7" s="1"/>
  <c r="T2283" i="7" s="1"/>
  <c r="Q2283" i="7"/>
  <c r="S2282" i="7"/>
  <c r="T2282" i="7" s="1"/>
  <c r="R2282" i="7"/>
  <c r="Q2282" i="7"/>
  <c r="R2281" i="7"/>
  <c r="S2281" i="7" s="1"/>
  <c r="T2281" i="7" s="1"/>
  <c r="Q2281" i="7"/>
  <c r="R2280" i="7"/>
  <c r="S2280" i="7" s="1"/>
  <c r="T2280" i="7" s="1"/>
  <c r="Q2280" i="7"/>
  <c r="R2279" i="7"/>
  <c r="S2279" i="7" s="1"/>
  <c r="T2279" i="7" s="1"/>
  <c r="Q2279" i="7"/>
  <c r="R2278" i="7"/>
  <c r="S2278" i="7" s="1"/>
  <c r="T2278" i="7" s="1"/>
  <c r="Q2278" i="7"/>
  <c r="R2277" i="7"/>
  <c r="S2277" i="7" s="1"/>
  <c r="T2277" i="7" s="1"/>
  <c r="Q2277" i="7"/>
  <c r="R2276" i="7"/>
  <c r="S2276" i="7" s="1"/>
  <c r="T2276" i="7" s="1"/>
  <c r="Q2276" i="7"/>
  <c r="R2275" i="7"/>
  <c r="S2275" i="7" s="1"/>
  <c r="T2275" i="7" s="1"/>
  <c r="Q2275" i="7"/>
  <c r="R2274" i="7"/>
  <c r="S2274" i="7" s="1"/>
  <c r="T2274" i="7" s="1"/>
  <c r="Q2274" i="7"/>
  <c r="R2273" i="7"/>
  <c r="S2273" i="7" s="1"/>
  <c r="T2273" i="7" s="1"/>
  <c r="Q2273" i="7"/>
  <c r="R2272" i="7"/>
  <c r="S2272" i="7" s="1"/>
  <c r="T2272" i="7" s="1"/>
  <c r="Q2272" i="7"/>
  <c r="R2271" i="7"/>
  <c r="S2271" i="7" s="1"/>
  <c r="T2271" i="7" s="1"/>
  <c r="Q2271" i="7"/>
  <c r="R2270" i="7"/>
  <c r="S2270" i="7" s="1"/>
  <c r="T2270" i="7" s="1"/>
  <c r="Q2270" i="7"/>
  <c r="R2269" i="7"/>
  <c r="S2269" i="7" s="1"/>
  <c r="T2269" i="7" s="1"/>
  <c r="Q2269" i="7"/>
  <c r="R2268" i="7"/>
  <c r="S2268" i="7" s="1"/>
  <c r="T2268" i="7" s="1"/>
  <c r="Q2268" i="7"/>
  <c r="R2267" i="7"/>
  <c r="S2267" i="7" s="1"/>
  <c r="T2267" i="7" s="1"/>
  <c r="Q2267" i="7"/>
  <c r="S2266" i="7"/>
  <c r="T2266" i="7" s="1"/>
  <c r="R2266" i="7"/>
  <c r="Q2266" i="7"/>
  <c r="R2265" i="7"/>
  <c r="S2265" i="7" s="1"/>
  <c r="T2265" i="7" s="1"/>
  <c r="Q2265" i="7"/>
  <c r="R2264" i="7"/>
  <c r="S2264" i="7" s="1"/>
  <c r="T2264" i="7" s="1"/>
  <c r="Q2264" i="7"/>
  <c r="R2263" i="7"/>
  <c r="S2263" i="7" s="1"/>
  <c r="T2263" i="7" s="1"/>
  <c r="Q2263" i="7"/>
  <c r="R2262" i="7"/>
  <c r="S2262" i="7" s="1"/>
  <c r="T2262" i="7" s="1"/>
  <c r="Q2262" i="7"/>
  <c r="R2261" i="7"/>
  <c r="S2261" i="7" s="1"/>
  <c r="T2261" i="7" s="1"/>
  <c r="Q2261" i="7"/>
  <c r="R2260" i="7"/>
  <c r="S2260" i="7" s="1"/>
  <c r="T2260" i="7" s="1"/>
  <c r="Q2260" i="7"/>
  <c r="R2259" i="7"/>
  <c r="S2259" i="7" s="1"/>
  <c r="T2259" i="7" s="1"/>
  <c r="Q2259" i="7"/>
  <c r="R2258" i="7"/>
  <c r="S2258" i="7" s="1"/>
  <c r="T2258" i="7" s="1"/>
  <c r="Q2258" i="7"/>
  <c r="S2257" i="7"/>
  <c r="T2257" i="7" s="1"/>
  <c r="R2257" i="7"/>
  <c r="Q2257" i="7"/>
  <c r="R2256" i="7"/>
  <c r="S2256" i="7" s="1"/>
  <c r="T2256" i="7" s="1"/>
  <c r="Q2256" i="7"/>
  <c r="R2255" i="7"/>
  <c r="S2255" i="7" s="1"/>
  <c r="T2255" i="7" s="1"/>
  <c r="Q2255" i="7"/>
  <c r="S2254" i="7"/>
  <c r="T2254" i="7" s="1"/>
  <c r="R2254" i="7"/>
  <c r="Q2254" i="7"/>
  <c r="R2253" i="7"/>
  <c r="S2253" i="7" s="1"/>
  <c r="T2253" i="7" s="1"/>
  <c r="Q2253" i="7"/>
  <c r="R2252" i="7"/>
  <c r="S2252" i="7" s="1"/>
  <c r="T2252" i="7" s="1"/>
  <c r="Q2252" i="7"/>
  <c r="R2251" i="7"/>
  <c r="S2251" i="7" s="1"/>
  <c r="T2251" i="7" s="1"/>
  <c r="Q2251" i="7"/>
  <c r="S2250" i="7"/>
  <c r="T2250" i="7" s="1"/>
  <c r="R2250" i="7"/>
  <c r="Q2250" i="7"/>
  <c r="R2249" i="7"/>
  <c r="S2249" i="7" s="1"/>
  <c r="T2249" i="7" s="1"/>
  <c r="Q2249" i="7"/>
  <c r="R2248" i="7"/>
  <c r="S2248" i="7" s="1"/>
  <c r="T2248" i="7" s="1"/>
  <c r="Q2248" i="7"/>
  <c r="R2247" i="7"/>
  <c r="S2247" i="7" s="1"/>
  <c r="T2247" i="7" s="1"/>
  <c r="Q2247" i="7"/>
  <c r="R2246" i="7"/>
  <c r="S2246" i="7" s="1"/>
  <c r="T2246" i="7" s="1"/>
  <c r="Q2246" i="7"/>
  <c r="R2245" i="7"/>
  <c r="S2245" i="7" s="1"/>
  <c r="T2245" i="7" s="1"/>
  <c r="Q2245" i="7"/>
  <c r="R2244" i="7"/>
  <c r="S2244" i="7" s="1"/>
  <c r="T2244" i="7" s="1"/>
  <c r="Q2244" i="7"/>
  <c r="R2243" i="7"/>
  <c r="S2243" i="7" s="1"/>
  <c r="T2243" i="7" s="1"/>
  <c r="Q2243" i="7"/>
  <c r="R2242" i="7"/>
  <c r="S2242" i="7" s="1"/>
  <c r="T2242" i="7" s="1"/>
  <c r="Q2242" i="7"/>
  <c r="R2241" i="7"/>
  <c r="S2241" i="7" s="1"/>
  <c r="T2241" i="7" s="1"/>
  <c r="Q2241" i="7"/>
  <c r="R2240" i="7"/>
  <c r="S2240" i="7" s="1"/>
  <c r="T2240" i="7" s="1"/>
  <c r="Q2240" i="7"/>
  <c r="R2239" i="7"/>
  <c r="S2239" i="7" s="1"/>
  <c r="T2239" i="7" s="1"/>
  <c r="Q2239" i="7"/>
  <c r="R2238" i="7"/>
  <c r="S2238" i="7" s="1"/>
  <c r="T2238" i="7" s="1"/>
  <c r="Q2238" i="7"/>
  <c r="R2237" i="7"/>
  <c r="S2237" i="7" s="1"/>
  <c r="T2237" i="7" s="1"/>
  <c r="Q2237" i="7"/>
  <c r="R2236" i="7"/>
  <c r="S2236" i="7" s="1"/>
  <c r="T2236" i="7" s="1"/>
  <c r="Q2236" i="7"/>
  <c r="R2235" i="7"/>
  <c r="S2235" i="7" s="1"/>
  <c r="T2235" i="7" s="1"/>
  <c r="Q2235" i="7"/>
  <c r="S2234" i="7"/>
  <c r="T2234" i="7" s="1"/>
  <c r="R2234" i="7"/>
  <c r="Q2234" i="7"/>
  <c r="R2233" i="7"/>
  <c r="S2233" i="7" s="1"/>
  <c r="T2233" i="7" s="1"/>
  <c r="Q2233" i="7"/>
  <c r="R2232" i="7"/>
  <c r="S2232" i="7" s="1"/>
  <c r="T2232" i="7" s="1"/>
  <c r="Q2232" i="7"/>
  <c r="R2231" i="7"/>
  <c r="S2231" i="7" s="1"/>
  <c r="T2231" i="7" s="1"/>
  <c r="Q2231" i="7"/>
  <c r="R2230" i="7"/>
  <c r="S2230" i="7" s="1"/>
  <c r="T2230" i="7" s="1"/>
  <c r="Q2230" i="7"/>
  <c r="R2229" i="7"/>
  <c r="S2229" i="7" s="1"/>
  <c r="T2229" i="7" s="1"/>
  <c r="Q2229" i="7"/>
  <c r="R2228" i="7"/>
  <c r="S2228" i="7" s="1"/>
  <c r="T2228" i="7" s="1"/>
  <c r="Q2228" i="7"/>
  <c r="R2227" i="7"/>
  <c r="S2227" i="7" s="1"/>
  <c r="T2227" i="7" s="1"/>
  <c r="Q2227" i="7"/>
  <c r="R2226" i="7"/>
  <c r="S2226" i="7" s="1"/>
  <c r="T2226" i="7" s="1"/>
  <c r="Q2226" i="7"/>
  <c r="S2225" i="7"/>
  <c r="T2225" i="7" s="1"/>
  <c r="R2225" i="7"/>
  <c r="Q2225" i="7"/>
  <c r="R2224" i="7"/>
  <c r="S2224" i="7" s="1"/>
  <c r="T2224" i="7" s="1"/>
  <c r="Q2224" i="7"/>
  <c r="R2223" i="7"/>
  <c r="S2223" i="7" s="1"/>
  <c r="T2223" i="7" s="1"/>
  <c r="Q2223" i="7"/>
  <c r="S2222" i="7"/>
  <c r="T2222" i="7" s="1"/>
  <c r="R2222" i="7"/>
  <c r="Q2222" i="7"/>
  <c r="R2221" i="7"/>
  <c r="S2221" i="7" s="1"/>
  <c r="T2221" i="7" s="1"/>
  <c r="Q2221" i="7"/>
  <c r="R2220" i="7"/>
  <c r="S2220" i="7" s="1"/>
  <c r="T2220" i="7" s="1"/>
  <c r="Q2220" i="7"/>
  <c r="R2219" i="7"/>
  <c r="S2219" i="7" s="1"/>
  <c r="T2219" i="7" s="1"/>
  <c r="Q2219" i="7"/>
  <c r="S2218" i="7"/>
  <c r="T2218" i="7" s="1"/>
  <c r="R2218" i="7"/>
  <c r="Q2218" i="7"/>
  <c r="R2217" i="7"/>
  <c r="S2217" i="7" s="1"/>
  <c r="T2217" i="7" s="1"/>
  <c r="Q2217" i="7"/>
  <c r="R2216" i="7"/>
  <c r="S2216" i="7" s="1"/>
  <c r="T2216" i="7" s="1"/>
  <c r="Q2216" i="7"/>
  <c r="R2215" i="7"/>
  <c r="S2215" i="7" s="1"/>
  <c r="T2215" i="7" s="1"/>
  <c r="Q2215" i="7"/>
  <c r="R2214" i="7"/>
  <c r="S2214" i="7" s="1"/>
  <c r="T2214" i="7" s="1"/>
  <c r="Q2214" i="7"/>
  <c r="R2213" i="7"/>
  <c r="S2213" i="7" s="1"/>
  <c r="T2213" i="7" s="1"/>
  <c r="Q2213" i="7"/>
  <c r="R2212" i="7"/>
  <c r="S2212" i="7" s="1"/>
  <c r="T2212" i="7" s="1"/>
  <c r="Q2212" i="7"/>
  <c r="R2211" i="7"/>
  <c r="S2211" i="7" s="1"/>
  <c r="T2211" i="7" s="1"/>
  <c r="Q2211" i="7"/>
  <c r="R2210" i="7"/>
  <c r="S2210" i="7" s="1"/>
  <c r="T2210" i="7" s="1"/>
  <c r="Q2210" i="7"/>
  <c r="R2209" i="7"/>
  <c r="S2209" i="7" s="1"/>
  <c r="T2209" i="7" s="1"/>
  <c r="Q2209" i="7"/>
  <c r="R2208" i="7"/>
  <c r="S2208" i="7" s="1"/>
  <c r="T2208" i="7" s="1"/>
  <c r="Q2208" i="7"/>
  <c r="R2207" i="7"/>
  <c r="S2207" i="7" s="1"/>
  <c r="T2207" i="7" s="1"/>
  <c r="Q2207" i="7"/>
  <c r="R2206" i="7"/>
  <c r="S2206" i="7" s="1"/>
  <c r="T2206" i="7" s="1"/>
  <c r="Q2206" i="7"/>
  <c r="R2205" i="7"/>
  <c r="S2205" i="7" s="1"/>
  <c r="T2205" i="7" s="1"/>
  <c r="Q2205" i="7"/>
  <c r="R2204" i="7"/>
  <c r="S2204" i="7" s="1"/>
  <c r="T2204" i="7" s="1"/>
  <c r="Q2204" i="7"/>
  <c r="R2203" i="7"/>
  <c r="S2203" i="7" s="1"/>
  <c r="T2203" i="7" s="1"/>
  <c r="Q2203" i="7"/>
  <c r="S2202" i="7"/>
  <c r="T2202" i="7" s="1"/>
  <c r="R2202" i="7"/>
  <c r="Q2202" i="7"/>
  <c r="R2201" i="7"/>
  <c r="S2201" i="7" s="1"/>
  <c r="T2201" i="7" s="1"/>
  <c r="Q2201" i="7"/>
  <c r="R2200" i="7"/>
  <c r="S2200" i="7" s="1"/>
  <c r="T2200" i="7" s="1"/>
  <c r="Q2200" i="7"/>
  <c r="R2199" i="7"/>
  <c r="S2199" i="7" s="1"/>
  <c r="T2199" i="7" s="1"/>
  <c r="Q2199" i="7"/>
  <c r="R2198" i="7"/>
  <c r="S2198" i="7" s="1"/>
  <c r="T2198" i="7" s="1"/>
  <c r="Q2198" i="7"/>
  <c r="R2197" i="7"/>
  <c r="S2197" i="7" s="1"/>
  <c r="T2197" i="7" s="1"/>
  <c r="Q2197" i="7"/>
  <c r="R2196" i="7"/>
  <c r="S2196" i="7" s="1"/>
  <c r="T2196" i="7" s="1"/>
  <c r="Q2196" i="7"/>
  <c r="R2195" i="7"/>
  <c r="S2195" i="7" s="1"/>
  <c r="T2195" i="7" s="1"/>
  <c r="Q2195" i="7"/>
  <c r="R2194" i="7"/>
  <c r="S2194" i="7" s="1"/>
  <c r="T2194" i="7" s="1"/>
  <c r="Q2194" i="7"/>
  <c r="S2193" i="7"/>
  <c r="T2193" i="7" s="1"/>
  <c r="R2193" i="7"/>
  <c r="Q2193" i="7"/>
  <c r="R2192" i="7"/>
  <c r="S2192" i="7" s="1"/>
  <c r="T2192" i="7" s="1"/>
  <c r="Q2192" i="7"/>
  <c r="R2191" i="7"/>
  <c r="S2191" i="7" s="1"/>
  <c r="T2191" i="7" s="1"/>
  <c r="Q2191" i="7"/>
  <c r="S2190" i="7"/>
  <c r="T2190" i="7" s="1"/>
  <c r="R2190" i="7"/>
  <c r="Q2190" i="7"/>
  <c r="R2189" i="7"/>
  <c r="S2189" i="7" s="1"/>
  <c r="T2189" i="7" s="1"/>
  <c r="Q2189" i="7"/>
  <c r="R2188" i="7"/>
  <c r="S2188" i="7" s="1"/>
  <c r="T2188" i="7" s="1"/>
  <c r="Q2188" i="7"/>
  <c r="R2187" i="7"/>
  <c r="S2187" i="7" s="1"/>
  <c r="T2187" i="7" s="1"/>
  <c r="Q2187" i="7"/>
  <c r="S2186" i="7"/>
  <c r="T2186" i="7" s="1"/>
  <c r="R2186" i="7"/>
  <c r="Q2186" i="7"/>
  <c r="R2185" i="7"/>
  <c r="S2185" i="7" s="1"/>
  <c r="T2185" i="7" s="1"/>
  <c r="Q2185" i="7"/>
  <c r="R2184" i="7"/>
  <c r="S2184" i="7" s="1"/>
  <c r="T2184" i="7" s="1"/>
  <c r="Q2184" i="7"/>
  <c r="R2183" i="7"/>
  <c r="S2183" i="7" s="1"/>
  <c r="T2183" i="7" s="1"/>
  <c r="Q2183" i="7"/>
  <c r="R2182" i="7"/>
  <c r="S2182" i="7" s="1"/>
  <c r="T2182" i="7" s="1"/>
  <c r="Q2182" i="7"/>
  <c r="R2181" i="7"/>
  <c r="S2181" i="7" s="1"/>
  <c r="T2181" i="7" s="1"/>
  <c r="Q2181" i="7"/>
  <c r="R2180" i="7"/>
  <c r="S2180" i="7" s="1"/>
  <c r="T2180" i="7" s="1"/>
  <c r="Q2180" i="7"/>
  <c r="R2179" i="7"/>
  <c r="S2179" i="7" s="1"/>
  <c r="T2179" i="7" s="1"/>
  <c r="Q2179" i="7"/>
  <c r="R2178" i="7"/>
  <c r="S2178" i="7" s="1"/>
  <c r="T2178" i="7" s="1"/>
  <c r="Q2178" i="7"/>
  <c r="R2177" i="7"/>
  <c r="S2177" i="7" s="1"/>
  <c r="T2177" i="7" s="1"/>
  <c r="Q2177" i="7"/>
  <c r="R2176" i="7"/>
  <c r="S2176" i="7" s="1"/>
  <c r="T2176" i="7" s="1"/>
  <c r="Q2176" i="7"/>
  <c r="R2175" i="7"/>
  <c r="S2175" i="7" s="1"/>
  <c r="T2175" i="7" s="1"/>
  <c r="Q2175" i="7"/>
  <c r="S2174" i="7"/>
  <c r="T2174" i="7" s="1"/>
  <c r="R2174" i="7"/>
  <c r="Q2174" i="7"/>
  <c r="R2173" i="7"/>
  <c r="S2173" i="7" s="1"/>
  <c r="T2173" i="7" s="1"/>
  <c r="Q2173" i="7"/>
  <c r="R2172" i="7"/>
  <c r="S2172" i="7" s="1"/>
  <c r="T2172" i="7" s="1"/>
  <c r="Q2172" i="7"/>
  <c r="R2171" i="7"/>
  <c r="S2171" i="7" s="1"/>
  <c r="T2171" i="7" s="1"/>
  <c r="Q2171" i="7"/>
  <c r="R2170" i="7"/>
  <c r="S2170" i="7" s="1"/>
  <c r="T2170" i="7" s="1"/>
  <c r="Q2170" i="7"/>
  <c r="R2169" i="7"/>
  <c r="S2169" i="7" s="1"/>
  <c r="T2169" i="7" s="1"/>
  <c r="Q2169" i="7"/>
  <c r="S2168" i="7"/>
  <c r="T2168" i="7" s="1"/>
  <c r="R2168" i="7"/>
  <c r="Q2168" i="7"/>
  <c r="R2167" i="7"/>
  <c r="S2167" i="7" s="1"/>
  <c r="T2167" i="7" s="1"/>
  <c r="Q2167" i="7"/>
  <c r="R2166" i="7"/>
  <c r="S2166" i="7" s="1"/>
  <c r="T2166" i="7" s="1"/>
  <c r="Q2166" i="7"/>
  <c r="R2165" i="7"/>
  <c r="S2165" i="7" s="1"/>
  <c r="T2165" i="7" s="1"/>
  <c r="Q2165" i="7"/>
  <c r="S2164" i="7"/>
  <c r="T2164" i="7" s="1"/>
  <c r="R2164" i="7"/>
  <c r="Q2164" i="7"/>
  <c r="R2163" i="7"/>
  <c r="S2163" i="7" s="1"/>
  <c r="T2163" i="7" s="1"/>
  <c r="Q2163" i="7"/>
  <c r="R2162" i="7"/>
  <c r="S2162" i="7" s="1"/>
  <c r="T2162" i="7" s="1"/>
  <c r="Q2162" i="7"/>
  <c r="S2161" i="7"/>
  <c r="T2161" i="7" s="1"/>
  <c r="R2161" i="7"/>
  <c r="Q2161" i="7"/>
  <c r="R2160" i="7"/>
  <c r="S2160" i="7" s="1"/>
  <c r="T2160" i="7" s="1"/>
  <c r="Q2160" i="7"/>
  <c r="R2159" i="7"/>
  <c r="S2159" i="7" s="1"/>
  <c r="T2159" i="7" s="1"/>
  <c r="Q2159" i="7"/>
  <c r="S2158" i="7"/>
  <c r="T2158" i="7" s="1"/>
  <c r="R2158" i="7"/>
  <c r="Q2158" i="7"/>
  <c r="R2157" i="7"/>
  <c r="S2157" i="7" s="1"/>
  <c r="T2157" i="7" s="1"/>
  <c r="Q2157" i="7"/>
  <c r="R2156" i="7"/>
  <c r="S2156" i="7" s="1"/>
  <c r="T2156" i="7" s="1"/>
  <c r="Q2156" i="7"/>
  <c r="R2155" i="7"/>
  <c r="S2155" i="7" s="1"/>
  <c r="T2155" i="7" s="1"/>
  <c r="Q2155" i="7"/>
  <c r="S2154" i="7"/>
  <c r="T2154" i="7" s="1"/>
  <c r="R2154" i="7"/>
  <c r="Q2154" i="7"/>
  <c r="R2153" i="7"/>
  <c r="S2153" i="7" s="1"/>
  <c r="T2153" i="7" s="1"/>
  <c r="Q2153" i="7"/>
  <c r="R2152" i="7"/>
  <c r="S2152" i="7" s="1"/>
  <c r="T2152" i="7" s="1"/>
  <c r="Q2152" i="7"/>
  <c r="R2151" i="7"/>
  <c r="S2151" i="7" s="1"/>
  <c r="T2151" i="7" s="1"/>
  <c r="Q2151" i="7"/>
  <c r="R2150" i="7"/>
  <c r="S2150" i="7" s="1"/>
  <c r="T2150" i="7" s="1"/>
  <c r="Q2150" i="7"/>
  <c r="R2149" i="7"/>
  <c r="S2149" i="7" s="1"/>
  <c r="T2149" i="7" s="1"/>
  <c r="Q2149" i="7"/>
  <c r="R2148" i="7"/>
  <c r="S2148" i="7" s="1"/>
  <c r="T2148" i="7" s="1"/>
  <c r="Q2148" i="7"/>
  <c r="R2147" i="7"/>
  <c r="S2147" i="7" s="1"/>
  <c r="T2147" i="7" s="1"/>
  <c r="Q2147" i="7"/>
  <c r="R2146" i="7"/>
  <c r="S2146" i="7" s="1"/>
  <c r="T2146" i="7" s="1"/>
  <c r="Q2146" i="7"/>
  <c r="R2145" i="7"/>
  <c r="S2145" i="7" s="1"/>
  <c r="T2145" i="7" s="1"/>
  <c r="Q2145" i="7"/>
  <c r="R2144" i="7"/>
  <c r="S2144" i="7" s="1"/>
  <c r="T2144" i="7" s="1"/>
  <c r="Q2144" i="7"/>
  <c r="R2143" i="7"/>
  <c r="S2143" i="7" s="1"/>
  <c r="T2143" i="7" s="1"/>
  <c r="Q2143" i="7"/>
  <c r="S2142" i="7"/>
  <c r="T2142" i="7" s="1"/>
  <c r="R2142" i="7"/>
  <c r="Q2142" i="7"/>
  <c r="R2141" i="7"/>
  <c r="S2141" i="7" s="1"/>
  <c r="T2141" i="7" s="1"/>
  <c r="Q2141" i="7"/>
  <c r="R2140" i="7"/>
  <c r="S2140" i="7" s="1"/>
  <c r="T2140" i="7" s="1"/>
  <c r="Q2140" i="7"/>
  <c r="R2139" i="7"/>
  <c r="S2139" i="7" s="1"/>
  <c r="T2139" i="7" s="1"/>
  <c r="Q2139" i="7"/>
  <c r="R2138" i="7"/>
  <c r="S2138" i="7" s="1"/>
  <c r="T2138" i="7" s="1"/>
  <c r="Q2138" i="7"/>
  <c r="R2137" i="7"/>
  <c r="S2137" i="7" s="1"/>
  <c r="T2137" i="7" s="1"/>
  <c r="Q2137" i="7"/>
  <c r="S2136" i="7"/>
  <c r="T2136" i="7" s="1"/>
  <c r="R2136" i="7"/>
  <c r="Q2136" i="7"/>
  <c r="R2135" i="7"/>
  <c r="S2135" i="7" s="1"/>
  <c r="T2135" i="7" s="1"/>
  <c r="Q2135" i="7"/>
  <c r="R2134" i="7"/>
  <c r="S2134" i="7" s="1"/>
  <c r="T2134" i="7" s="1"/>
  <c r="Q2134" i="7"/>
  <c r="R2133" i="7"/>
  <c r="S2133" i="7" s="1"/>
  <c r="T2133" i="7" s="1"/>
  <c r="Q2133" i="7"/>
  <c r="S2132" i="7"/>
  <c r="T2132" i="7" s="1"/>
  <c r="R2132" i="7"/>
  <c r="Q2132" i="7"/>
  <c r="R2131" i="7"/>
  <c r="S2131" i="7" s="1"/>
  <c r="T2131" i="7" s="1"/>
  <c r="Q2131" i="7"/>
  <c r="R2130" i="7"/>
  <c r="S2130" i="7" s="1"/>
  <c r="T2130" i="7" s="1"/>
  <c r="Q2130" i="7"/>
  <c r="S2129" i="7"/>
  <c r="T2129" i="7" s="1"/>
  <c r="R2129" i="7"/>
  <c r="Q2129" i="7"/>
  <c r="R2128" i="7"/>
  <c r="S2128" i="7" s="1"/>
  <c r="T2128" i="7" s="1"/>
  <c r="Q2128" i="7"/>
  <c r="R2127" i="7"/>
  <c r="S2127" i="7" s="1"/>
  <c r="T2127" i="7" s="1"/>
  <c r="Q2127" i="7"/>
  <c r="S2126" i="7"/>
  <c r="T2126" i="7" s="1"/>
  <c r="R2126" i="7"/>
  <c r="Q2126" i="7"/>
  <c r="R2125" i="7"/>
  <c r="S2125" i="7" s="1"/>
  <c r="T2125" i="7" s="1"/>
  <c r="Q2125" i="7"/>
  <c r="R2124" i="7"/>
  <c r="S2124" i="7" s="1"/>
  <c r="T2124" i="7" s="1"/>
  <c r="Q2124" i="7"/>
  <c r="R2123" i="7"/>
  <c r="S2123" i="7" s="1"/>
  <c r="T2123" i="7" s="1"/>
  <c r="Q2123" i="7"/>
  <c r="R2122" i="7"/>
  <c r="S2122" i="7" s="1"/>
  <c r="T2122" i="7" s="1"/>
  <c r="Q2122" i="7"/>
  <c r="R2121" i="7"/>
  <c r="S2121" i="7" s="1"/>
  <c r="T2121" i="7" s="1"/>
  <c r="Q2121" i="7"/>
  <c r="R2120" i="7"/>
  <c r="S2120" i="7" s="1"/>
  <c r="T2120" i="7" s="1"/>
  <c r="Q2120" i="7"/>
  <c r="S2119" i="7"/>
  <c r="T2119" i="7" s="1"/>
  <c r="R2119" i="7"/>
  <c r="Q2119" i="7"/>
  <c r="R2118" i="7"/>
  <c r="S2118" i="7" s="1"/>
  <c r="T2118" i="7" s="1"/>
  <c r="Q2118" i="7"/>
  <c r="S2117" i="7"/>
  <c r="T2117" i="7" s="1"/>
  <c r="R2117" i="7"/>
  <c r="Q2117" i="7"/>
  <c r="R2116" i="7"/>
  <c r="S2116" i="7" s="1"/>
  <c r="T2116" i="7" s="1"/>
  <c r="Q2116" i="7"/>
  <c r="R2115" i="7"/>
  <c r="S2115" i="7" s="1"/>
  <c r="T2115" i="7" s="1"/>
  <c r="Q2115" i="7"/>
  <c r="R2114" i="7"/>
  <c r="S2114" i="7" s="1"/>
  <c r="T2114" i="7" s="1"/>
  <c r="Q2114" i="7"/>
  <c r="R2113" i="7"/>
  <c r="S2113" i="7" s="1"/>
  <c r="T2113" i="7" s="1"/>
  <c r="Q2113" i="7"/>
  <c r="R2112" i="7"/>
  <c r="S2112" i="7" s="1"/>
  <c r="T2112" i="7" s="1"/>
  <c r="Q2112" i="7"/>
  <c r="R2111" i="7"/>
  <c r="S2111" i="7" s="1"/>
  <c r="T2111" i="7" s="1"/>
  <c r="Q2111" i="7"/>
  <c r="S2110" i="7"/>
  <c r="T2110" i="7" s="1"/>
  <c r="R2110" i="7"/>
  <c r="Q2110" i="7"/>
  <c r="R2109" i="7"/>
  <c r="S2109" i="7" s="1"/>
  <c r="T2109" i="7" s="1"/>
  <c r="Q2109" i="7"/>
  <c r="R2108" i="7"/>
  <c r="S2108" i="7" s="1"/>
  <c r="T2108" i="7" s="1"/>
  <c r="Q2108" i="7"/>
  <c r="R2107" i="7"/>
  <c r="S2107" i="7" s="1"/>
  <c r="T2107" i="7" s="1"/>
  <c r="Q2107" i="7"/>
  <c r="R2106" i="7"/>
  <c r="S2106" i="7" s="1"/>
  <c r="T2106" i="7" s="1"/>
  <c r="Q2106" i="7"/>
  <c r="R2105" i="7"/>
  <c r="S2105" i="7" s="1"/>
  <c r="T2105" i="7" s="1"/>
  <c r="Q2105" i="7"/>
  <c r="R2104" i="7"/>
  <c r="S2104" i="7" s="1"/>
  <c r="T2104" i="7" s="1"/>
  <c r="Q2104" i="7"/>
  <c r="S2103" i="7"/>
  <c r="T2103" i="7" s="1"/>
  <c r="R2103" i="7"/>
  <c r="Q2103" i="7"/>
  <c r="R2102" i="7"/>
  <c r="S2102" i="7" s="1"/>
  <c r="T2102" i="7" s="1"/>
  <c r="Q2102" i="7"/>
  <c r="S2101" i="7"/>
  <c r="T2101" i="7" s="1"/>
  <c r="R2101" i="7"/>
  <c r="Q2101" i="7"/>
  <c r="R2100" i="7"/>
  <c r="S2100" i="7" s="1"/>
  <c r="T2100" i="7" s="1"/>
  <c r="Q2100" i="7"/>
  <c r="R2099" i="7"/>
  <c r="S2099" i="7" s="1"/>
  <c r="T2099" i="7" s="1"/>
  <c r="Q2099" i="7"/>
  <c r="R2098" i="7"/>
  <c r="S2098" i="7" s="1"/>
  <c r="T2098" i="7" s="1"/>
  <c r="Q2098" i="7"/>
  <c r="R2097" i="7"/>
  <c r="S2097" i="7" s="1"/>
  <c r="T2097" i="7" s="1"/>
  <c r="Q2097" i="7"/>
  <c r="R2096" i="7"/>
  <c r="S2096" i="7" s="1"/>
  <c r="T2096" i="7" s="1"/>
  <c r="Q2096" i="7"/>
  <c r="R2095" i="7"/>
  <c r="S2095" i="7" s="1"/>
  <c r="T2095" i="7" s="1"/>
  <c r="Q2095" i="7"/>
  <c r="S2094" i="7"/>
  <c r="T2094" i="7" s="1"/>
  <c r="R2094" i="7"/>
  <c r="Q2094" i="7"/>
  <c r="R2093" i="7"/>
  <c r="S2093" i="7" s="1"/>
  <c r="T2093" i="7" s="1"/>
  <c r="Q2093" i="7"/>
  <c r="R2092" i="7"/>
  <c r="S2092" i="7" s="1"/>
  <c r="T2092" i="7" s="1"/>
  <c r="Q2092" i="7"/>
  <c r="R2091" i="7"/>
  <c r="S2091" i="7" s="1"/>
  <c r="T2091" i="7" s="1"/>
  <c r="Q2091" i="7"/>
  <c r="R2090" i="7"/>
  <c r="S2090" i="7" s="1"/>
  <c r="T2090" i="7" s="1"/>
  <c r="Q2090" i="7"/>
  <c r="R2089" i="7"/>
  <c r="S2089" i="7" s="1"/>
  <c r="T2089" i="7" s="1"/>
  <c r="Q2089" i="7"/>
  <c r="R2088" i="7"/>
  <c r="S2088" i="7" s="1"/>
  <c r="T2088" i="7" s="1"/>
  <c r="Q2088" i="7"/>
  <c r="S2087" i="7"/>
  <c r="T2087" i="7" s="1"/>
  <c r="R2087" i="7"/>
  <c r="Q2087" i="7"/>
  <c r="R2086" i="7"/>
  <c r="S2086" i="7" s="1"/>
  <c r="T2086" i="7" s="1"/>
  <c r="Q2086" i="7"/>
  <c r="S2085" i="7"/>
  <c r="T2085" i="7" s="1"/>
  <c r="R2085" i="7"/>
  <c r="Q2085" i="7"/>
  <c r="R2084" i="7"/>
  <c r="S2084" i="7" s="1"/>
  <c r="T2084" i="7" s="1"/>
  <c r="Q2084" i="7"/>
  <c r="R2083" i="7"/>
  <c r="S2083" i="7" s="1"/>
  <c r="T2083" i="7" s="1"/>
  <c r="Q2083" i="7"/>
  <c r="R2082" i="7"/>
  <c r="S2082" i="7" s="1"/>
  <c r="T2082" i="7" s="1"/>
  <c r="Q2082" i="7"/>
  <c r="R2081" i="7"/>
  <c r="S2081" i="7" s="1"/>
  <c r="T2081" i="7" s="1"/>
  <c r="Q2081" i="7"/>
  <c r="R2080" i="7"/>
  <c r="S2080" i="7" s="1"/>
  <c r="T2080" i="7" s="1"/>
  <c r="Q2080" i="7"/>
  <c r="R2079" i="7"/>
  <c r="S2079" i="7" s="1"/>
  <c r="T2079" i="7" s="1"/>
  <c r="Q2079" i="7"/>
  <c r="S2078" i="7"/>
  <c r="T2078" i="7" s="1"/>
  <c r="R2078" i="7"/>
  <c r="Q2078" i="7"/>
  <c r="R2077" i="7"/>
  <c r="S2077" i="7" s="1"/>
  <c r="T2077" i="7" s="1"/>
  <c r="Q2077" i="7"/>
  <c r="R2076" i="7"/>
  <c r="S2076" i="7" s="1"/>
  <c r="T2076" i="7" s="1"/>
  <c r="Q2076" i="7"/>
  <c r="R2075" i="7"/>
  <c r="S2075" i="7" s="1"/>
  <c r="T2075" i="7" s="1"/>
  <c r="Q2075" i="7"/>
  <c r="R2074" i="7"/>
  <c r="S2074" i="7" s="1"/>
  <c r="T2074" i="7" s="1"/>
  <c r="Q2074" i="7"/>
  <c r="R2073" i="7"/>
  <c r="S2073" i="7" s="1"/>
  <c r="T2073" i="7" s="1"/>
  <c r="Q2073" i="7"/>
  <c r="R2072" i="7"/>
  <c r="S2072" i="7" s="1"/>
  <c r="T2072" i="7" s="1"/>
  <c r="Q2072" i="7"/>
  <c r="S2071" i="7"/>
  <c r="T2071" i="7" s="1"/>
  <c r="R2071" i="7"/>
  <c r="Q2071" i="7"/>
  <c r="R2070" i="7"/>
  <c r="S2070" i="7" s="1"/>
  <c r="T2070" i="7" s="1"/>
  <c r="Q2070" i="7"/>
  <c r="S2069" i="7"/>
  <c r="T2069" i="7" s="1"/>
  <c r="R2069" i="7"/>
  <c r="Q2069" i="7"/>
  <c r="R2068" i="7"/>
  <c r="S2068" i="7" s="1"/>
  <c r="T2068" i="7" s="1"/>
  <c r="Q2068" i="7"/>
  <c r="R2067" i="7"/>
  <c r="S2067" i="7" s="1"/>
  <c r="T2067" i="7" s="1"/>
  <c r="Q2067" i="7"/>
  <c r="R2066" i="7"/>
  <c r="S2066" i="7" s="1"/>
  <c r="T2066" i="7" s="1"/>
  <c r="Q2066" i="7"/>
  <c r="R2065" i="7"/>
  <c r="S2065" i="7" s="1"/>
  <c r="T2065" i="7" s="1"/>
  <c r="Q2065" i="7"/>
  <c r="R2064" i="7"/>
  <c r="S2064" i="7" s="1"/>
  <c r="T2064" i="7" s="1"/>
  <c r="Q2064" i="7"/>
  <c r="R2063" i="7"/>
  <c r="S2063" i="7" s="1"/>
  <c r="T2063" i="7" s="1"/>
  <c r="Q2063" i="7"/>
  <c r="S2062" i="7"/>
  <c r="T2062" i="7" s="1"/>
  <c r="R2062" i="7"/>
  <c r="Q2062" i="7"/>
  <c r="R2061" i="7"/>
  <c r="S2061" i="7" s="1"/>
  <c r="T2061" i="7" s="1"/>
  <c r="Q2061" i="7"/>
  <c r="R2060" i="7"/>
  <c r="S2060" i="7" s="1"/>
  <c r="T2060" i="7" s="1"/>
  <c r="Q2060" i="7"/>
  <c r="R2059" i="7"/>
  <c r="S2059" i="7" s="1"/>
  <c r="T2059" i="7" s="1"/>
  <c r="Q2059" i="7"/>
  <c r="R2058" i="7"/>
  <c r="S2058" i="7" s="1"/>
  <c r="T2058" i="7" s="1"/>
  <c r="Q2058" i="7"/>
  <c r="S2057" i="7"/>
  <c r="T2057" i="7" s="1"/>
  <c r="R2057" i="7"/>
  <c r="Q2057" i="7"/>
  <c r="R2056" i="7"/>
  <c r="S2056" i="7" s="1"/>
  <c r="T2056" i="7" s="1"/>
  <c r="Q2056" i="7"/>
  <c r="R2055" i="7"/>
  <c r="S2055" i="7" s="1"/>
  <c r="T2055" i="7" s="1"/>
  <c r="Q2055" i="7"/>
  <c r="R2054" i="7"/>
  <c r="S2054" i="7" s="1"/>
  <c r="T2054" i="7" s="1"/>
  <c r="Q2054" i="7"/>
  <c r="S2053" i="7"/>
  <c r="T2053" i="7" s="1"/>
  <c r="R2053" i="7"/>
  <c r="Q2053" i="7"/>
  <c r="R2052" i="7"/>
  <c r="S2052" i="7" s="1"/>
  <c r="T2052" i="7" s="1"/>
  <c r="Q2052" i="7"/>
  <c r="R2051" i="7"/>
  <c r="S2051" i="7" s="1"/>
  <c r="T2051" i="7" s="1"/>
  <c r="Q2051" i="7"/>
  <c r="R2050" i="7"/>
  <c r="S2050" i="7" s="1"/>
  <c r="T2050" i="7" s="1"/>
  <c r="Q2050" i="7"/>
  <c r="R2049" i="7"/>
  <c r="S2049" i="7" s="1"/>
  <c r="T2049" i="7" s="1"/>
  <c r="Q2049" i="7"/>
  <c r="R2048" i="7"/>
  <c r="S2048" i="7" s="1"/>
  <c r="T2048" i="7" s="1"/>
  <c r="Q2048" i="7"/>
  <c r="R2047" i="7"/>
  <c r="S2047" i="7" s="1"/>
  <c r="T2047" i="7" s="1"/>
  <c r="Q2047" i="7"/>
  <c r="S2046" i="7"/>
  <c r="T2046" i="7" s="1"/>
  <c r="R2046" i="7"/>
  <c r="Q2046" i="7"/>
  <c r="R2045" i="7"/>
  <c r="S2045" i="7" s="1"/>
  <c r="T2045" i="7" s="1"/>
  <c r="Q2045" i="7"/>
  <c r="R2044" i="7"/>
  <c r="S2044" i="7" s="1"/>
  <c r="T2044" i="7" s="1"/>
  <c r="Q2044" i="7"/>
  <c r="R2043" i="7"/>
  <c r="S2043" i="7" s="1"/>
  <c r="T2043" i="7" s="1"/>
  <c r="Q2043" i="7"/>
  <c r="R2042" i="7"/>
  <c r="S2042" i="7" s="1"/>
  <c r="T2042" i="7" s="1"/>
  <c r="Q2042" i="7"/>
  <c r="S2041" i="7"/>
  <c r="T2041" i="7" s="1"/>
  <c r="R2041" i="7"/>
  <c r="Q2041" i="7"/>
  <c r="R2040" i="7"/>
  <c r="S2040" i="7" s="1"/>
  <c r="T2040" i="7" s="1"/>
  <c r="Q2040" i="7"/>
  <c r="R2039" i="7"/>
  <c r="S2039" i="7" s="1"/>
  <c r="T2039" i="7" s="1"/>
  <c r="Q2039" i="7"/>
  <c r="R2038" i="7"/>
  <c r="S2038" i="7" s="1"/>
  <c r="T2038" i="7" s="1"/>
  <c r="Q2038" i="7"/>
  <c r="S2037" i="7"/>
  <c r="T2037" i="7" s="1"/>
  <c r="R2037" i="7"/>
  <c r="Q2037" i="7"/>
  <c r="R2036" i="7"/>
  <c r="S2036" i="7" s="1"/>
  <c r="T2036" i="7" s="1"/>
  <c r="Q2036" i="7"/>
  <c r="R2035" i="7"/>
  <c r="S2035" i="7" s="1"/>
  <c r="T2035" i="7" s="1"/>
  <c r="Q2035" i="7"/>
  <c r="R2034" i="7"/>
  <c r="S2034" i="7" s="1"/>
  <c r="T2034" i="7" s="1"/>
  <c r="Q2034" i="7"/>
  <c r="R2033" i="7"/>
  <c r="S2033" i="7" s="1"/>
  <c r="T2033" i="7" s="1"/>
  <c r="Q2033" i="7"/>
  <c r="R2032" i="7"/>
  <c r="S2032" i="7" s="1"/>
  <c r="T2032" i="7" s="1"/>
  <c r="Q2032" i="7"/>
  <c r="R2031" i="7"/>
  <c r="S2031" i="7" s="1"/>
  <c r="T2031" i="7" s="1"/>
  <c r="Q2031" i="7"/>
  <c r="R2030" i="7"/>
  <c r="S2030" i="7" s="1"/>
  <c r="T2030" i="7" s="1"/>
  <c r="Q2030" i="7"/>
  <c r="R2029" i="7"/>
  <c r="S2029" i="7" s="1"/>
  <c r="T2029" i="7" s="1"/>
  <c r="Q2029" i="7"/>
  <c r="R2028" i="7"/>
  <c r="S2028" i="7" s="1"/>
  <c r="T2028" i="7" s="1"/>
  <c r="Q2028" i="7"/>
  <c r="R2027" i="7"/>
  <c r="S2027" i="7" s="1"/>
  <c r="T2027" i="7" s="1"/>
  <c r="Q2027" i="7"/>
  <c r="R2026" i="7"/>
  <c r="S2026" i="7" s="1"/>
  <c r="T2026" i="7" s="1"/>
  <c r="Q2026" i="7"/>
  <c r="R2025" i="7"/>
  <c r="S2025" i="7" s="1"/>
  <c r="T2025" i="7" s="1"/>
  <c r="Q2025" i="7"/>
  <c r="T2024" i="7"/>
  <c r="R2024" i="7"/>
  <c r="S2024" i="7" s="1"/>
  <c r="Q2024" i="7"/>
  <c r="R2023" i="7"/>
  <c r="S2023" i="7" s="1"/>
  <c r="T2023" i="7" s="1"/>
  <c r="Q2023" i="7"/>
  <c r="R2022" i="7"/>
  <c r="S2022" i="7" s="1"/>
  <c r="T2022" i="7" s="1"/>
  <c r="Q2022" i="7"/>
  <c r="R2021" i="7"/>
  <c r="S2021" i="7" s="1"/>
  <c r="T2021" i="7" s="1"/>
  <c r="Q2021" i="7"/>
  <c r="S2020" i="7"/>
  <c r="T2020" i="7" s="1"/>
  <c r="R2020" i="7"/>
  <c r="Q2020" i="7"/>
  <c r="R2019" i="7"/>
  <c r="S2019" i="7" s="1"/>
  <c r="T2019" i="7" s="1"/>
  <c r="Q2019" i="7"/>
  <c r="R2018" i="7"/>
  <c r="S2018" i="7" s="1"/>
  <c r="T2018" i="7" s="1"/>
  <c r="Q2018" i="7"/>
  <c r="R2017" i="7"/>
  <c r="S2017" i="7" s="1"/>
  <c r="T2017" i="7" s="1"/>
  <c r="Q2017" i="7"/>
  <c r="R2016" i="7"/>
  <c r="S2016" i="7" s="1"/>
  <c r="T2016" i="7" s="1"/>
  <c r="Q2016" i="7"/>
  <c r="R2015" i="7"/>
  <c r="S2015" i="7" s="1"/>
  <c r="T2015" i="7" s="1"/>
  <c r="Q2015" i="7"/>
  <c r="R2014" i="7"/>
  <c r="S2014" i="7" s="1"/>
  <c r="T2014" i="7" s="1"/>
  <c r="Q2014" i="7"/>
  <c r="S2013" i="7"/>
  <c r="T2013" i="7" s="1"/>
  <c r="R2013" i="7"/>
  <c r="Q2013" i="7"/>
  <c r="R2012" i="7"/>
  <c r="S2012" i="7" s="1"/>
  <c r="T2012" i="7" s="1"/>
  <c r="Q2012" i="7"/>
  <c r="R2011" i="7"/>
  <c r="S2011" i="7" s="1"/>
  <c r="T2011" i="7" s="1"/>
  <c r="Q2011" i="7"/>
  <c r="R2010" i="7"/>
  <c r="S2010" i="7" s="1"/>
  <c r="T2010" i="7" s="1"/>
  <c r="Q2010" i="7"/>
  <c r="R2009" i="7"/>
  <c r="S2009" i="7" s="1"/>
  <c r="T2009" i="7" s="1"/>
  <c r="Q2009" i="7"/>
  <c r="R2008" i="7"/>
  <c r="S2008" i="7" s="1"/>
  <c r="T2008" i="7" s="1"/>
  <c r="Q2008" i="7"/>
  <c r="R2007" i="7"/>
  <c r="S2007" i="7" s="1"/>
  <c r="T2007" i="7" s="1"/>
  <c r="Q2007" i="7"/>
  <c r="S2006" i="7"/>
  <c r="T2006" i="7" s="1"/>
  <c r="R2006" i="7"/>
  <c r="Q2006" i="7"/>
  <c r="R2005" i="7"/>
  <c r="S2005" i="7" s="1"/>
  <c r="T2005" i="7" s="1"/>
  <c r="Q2005" i="7"/>
  <c r="R2004" i="7"/>
  <c r="S2004" i="7" s="1"/>
  <c r="T2004" i="7" s="1"/>
  <c r="Q2004" i="7"/>
  <c r="R2003" i="7"/>
  <c r="S2003" i="7" s="1"/>
  <c r="T2003" i="7" s="1"/>
  <c r="Q2003" i="7"/>
  <c r="R2002" i="7"/>
  <c r="S2002" i="7" s="1"/>
  <c r="T2002" i="7" s="1"/>
  <c r="Q2002" i="7"/>
  <c r="R2001" i="7"/>
  <c r="S2001" i="7" s="1"/>
  <c r="T2001" i="7" s="1"/>
  <c r="Q2001" i="7"/>
  <c r="R2000" i="7"/>
  <c r="S2000" i="7" s="1"/>
  <c r="T2000" i="7" s="1"/>
  <c r="Q2000" i="7"/>
  <c r="S1999" i="7"/>
  <c r="T1999" i="7" s="1"/>
  <c r="R1999" i="7"/>
  <c r="Q1999" i="7"/>
  <c r="R1998" i="7"/>
  <c r="S1998" i="7" s="1"/>
  <c r="T1998" i="7" s="1"/>
  <c r="Q1998" i="7"/>
  <c r="S1997" i="7"/>
  <c r="T1997" i="7" s="1"/>
  <c r="R1997" i="7"/>
  <c r="Q1997" i="7"/>
  <c r="R1996" i="7"/>
  <c r="S1996" i="7" s="1"/>
  <c r="T1996" i="7" s="1"/>
  <c r="Q1996" i="7"/>
  <c r="R1995" i="7"/>
  <c r="S1995" i="7" s="1"/>
  <c r="T1995" i="7" s="1"/>
  <c r="Q1995" i="7"/>
  <c r="R1994" i="7"/>
  <c r="S1994" i="7" s="1"/>
  <c r="T1994" i="7" s="1"/>
  <c r="Q1994" i="7"/>
  <c r="R1993" i="7"/>
  <c r="S1993" i="7" s="1"/>
  <c r="T1993" i="7" s="1"/>
  <c r="Q1993" i="7"/>
  <c r="R1992" i="7"/>
  <c r="S1992" i="7" s="1"/>
  <c r="T1992" i="7" s="1"/>
  <c r="Q1992" i="7"/>
  <c r="R1991" i="7"/>
  <c r="S1991" i="7" s="1"/>
  <c r="T1991" i="7" s="1"/>
  <c r="Q1991" i="7"/>
  <c r="S1990" i="7"/>
  <c r="T1990" i="7" s="1"/>
  <c r="R1990" i="7"/>
  <c r="Q1990" i="7"/>
  <c r="R1989" i="7"/>
  <c r="S1989" i="7" s="1"/>
  <c r="T1989" i="7" s="1"/>
  <c r="Q1989" i="7"/>
  <c r="R1988" i="7"/>
  <c r="S1988" i="7" s="1"/>
  <c r="T1988" i="7" s="1"/>
  <c r="Q1988" i="7"/>
  <c r="R1987" i="7"/>
  <c r="S1987" i="7" s="1"/>
  <c r="T1987" i="7" s="1"/>
  <c r="Q1987" i="7"/>
  <c r="R1986" i="7"/>
  <c r="S1986" i="7" s="1"/>
  <c r="T1986" i="7" s="1"/>
  <c r="Q1986" i="7"/>
  <c r="R1985" i="7"/>
  <c r="S1985" i="7" s="1"/>
  <c r="T1985" i="7" s="1"/>
  <c r="Q1985" i="7"/>
  <c r="R1984" i="7"/>
  <c r="S1984" i="7" s="1"/>
  <c r="T1984" i="7" s="1"/>
  <c r="Q1984" i="7"/>
  <c r="S1983" i="7"/>
  <c r="T1983" i="7" s="1"/>
  <c r="R1983" i="7"/>
  <c r="Q1983" i="7"/>
  <c r="R1982" i="7"/>
  <c r="S1982" i="7" s="1"/>
  <c r="T1982" i="7" s="1"/>
  <c r="Q1982" i="7"/>
  <c r="R1981" i="7"/>
  <c r="S1981" i="7" s="1"/>
  <c r="T1981" i="7" s="1"/>
  <c r="Q1981" i="7"/>
  <c r="R1980" i="7"/>
  <c r="S1980" i="7" s="1"/>
  <c r="T1980" i="7" s="1"/>
  <c r="Q1980" i="7"/>
  <c r="R1979" i="7"/>
  <c r="S1979" i="7" s="1"/>
  <c r="T1979" i="7" s="1"/>
  <c r="Q1979" i="7"/>
  <c r="S1978" i="7"/>
  <c r="T1978" i="7" s="1"/>
  <c r="R1978" i="7"/>
  <c r="Q1978" i="7"/>
  <c r="R1977" i="7"/>
  <c r="S1977" i="7" s="1"/>
  <c r="T1977" i="7" s="1"/>
  <c r="Q1977" i="7"/>
  <c r="R1976" i="7"/>
  <c r="S1976" i="7" s="1"/>
  <c r="T1976" i="7" s="1"/>
  <c r="Q1976" i="7"/>
  <c r="R1975" i="7"/>
  <c r="S1975" i="7" s="1"/>
  <c r="T1975" i="7" s="1"/>
  <c r="Q1975" i="7"/>
  <c r="S1974" i="7"/>
  <c r="T1974" i="7" s="1"/>
  <c r="R1974" i="7"/>
  <c r="Q1974" i="7"/>
  <c r="R1973" i="7"/>
  <c r="S1973" i="7" s="1"/>
  <c r="T1973" i="7" s="1"/>
  <c r="Q1973" i="7"/>
  <c r="R1972" i="7"/>
  <c r="S1972" i="7" s="1"/>
  <c r="T1972" i="7" s="1"/>
  <c r="Q1972" i="7"/>
  <c r="R1971" i="7"/>
  <c r="S1971" i="7" s="1"/>
  <c r="T1971" i="7" s="1"/>
  <c r="Q1971" i="7"/>
  <c r="R1970" i="7"/>
  <c r="S1970" i="7" s="1"/>
  <c r="T1970" i="7" s="1"/>
  <c r="Q1970" i="7"/>
  <c r="R1969" i="7"/>
  <c r="S1969" i="7" s="1"/>
  <c r="T1969" i="7" s="1"/>
  <c r="Q1969" i="7"/>
  <c r="R1968" i="7"/>
  <c r="S1968" i="7" s="1"/>
  <c r="T1968" i="7" s="1"/>
  <c r="Q1968" i="7"/>
  <c r="R1967" i="7"/>
  <c r="S1967" i="7" s="1"/>
  <c r="T1967" i="7" s="1"/>
  <c r="Q1967" i="7"/>
  <c r="R1966" i="7"/>
  <c r="S1966" i="7" s="1"/>
  <c r="T1966" i="7" s="1"/>
  <c r="Q1966" i="7"/>
  <c r="S1965" i="7"/>
  <c r="T1965" i="7" s="1"/>
  <c r="R1965" i="7"/>
  <c r="Q1965" i="7"/>
  <c r="R1964" i="7"/>
  <c r="S1964" i="7" s="1"/>
  <c r="T1964" i="7" s="1"/>
  <c r="Q1964" i="7"/>
  <c r="R1963" i="7"/>
  <c r="S1963" i="7" s="1"/>
  <c r="T1963" i="7" s="1"/>
  <c r="Q1963" i="7"/>
  <c r="R1962" i="7"/>
  <c r="S1962" i="7" s="1"/>
  <c r="T1962" i="7" s="1"/>
  <c r="Q1962" i="7"/>
  <c r="S1961" i="7"/>
  <c r="T1961" i="7" s="1"/>
  <c r="R1961" i="7"/>
  <c r="Q1961" i="7"/>
  <c r="R1960" i="7"/>
  <c r="S1960" i="7" s="1"/>
  <c r="T1960" i="7" s="1"/>
  <c r="Q1960" i="7"/>
  <c r="R1959" i="7"/>
  <c r="S1959" i="7" s="1"/>
  <c r="T1959" i="7" s="1"/>
  <c r="Q1959" i="7"/>
  <c r="R1958" i="7"/>
  <c r="S1958" i="7" s="1"/>
  <c r="T1958" i="7" s="1"/>
  <c r="Q1958" i="7"/>
  <c r="R1957" i="7"/>
  <c r="S1957" i="7" s="1"/>
  <c r="T1957" i="7" s="1"/>
  <c r="Q1957" i="7"/>
  <c r="R1956" i="7"/>
  <c r="S1956" i="7" s="1"/>
  <c r="T1956" i="7" s="1"/>
  <c r="Q1956" i="7"/>
  <c r="R1955" i="7"/>
  <c r="S1955" i="7" s="1"/>
  <c r="T1955" i="7" s="1"/>
  <c r="Q1955" i="7"/>
  <c r="S1954" i="7"/>
  <c r="T1954" i="7" s="1"/>
  <c r="R1954" i="7"/>
  <c r="Q1954" i="7"/>
  <c r="R1953" i="7"/>
  <c r="S1953" i="7" s="1"/>
  <c r="T1953" i="7" s="1"/>
  <c r="Q1953" i="7"/>
  <c r="R1952" i="7"/>
  <c r="S1952" i="7" s="1"/>
  <c r="T1952" i="7" s="1"/>
  <c r="Q1952" i="7"/>
  <c r="R1951" i="7"/>
  <c r="S1951" i="7" s="1"/>
  <c r="T1951" i="7" s="1"/>
  <c r="Q1951" i="7"/>
  <c r="R1950" i="7"/>
  <c r="S1950" i="7" s="1"/>
  <c r="T1950" i="7" s="1"/>
  <c r="Q1950" i="7"/>
  <c r="R1949" i="7"/>
  <c r="S1949" i="7" s="1"/>
  <c r="T1949" i="7" s="1"/>
  <c r="Q1949" i="7"/>
  <c r="R1948" i="7"/>
  <c r="S1948" i="7" s="1"/>
  <c r="T1948" i="7" s="1"/>
  <c r="Q1948" i="7"/>
  <c r="R1947" i="7"/>
  <c r="S1947" i="7" s="1"/>
  <c r="T1947" i="7" s="1"/>
  <c r="Q1947" i="7"/>
  <c r="R1946" i="7"/>
  <c r="S1946" i="7" s="1"/>
  <c r="T1946" i="7" s="1"/>
  <c r="Q1946" i="7"/>
  <c r="R1945" i="7"/>
  <c r="S1945" i="7" s="1"/>
  <c r="T1945" i="7" s="1"/>
  <c r="Q1945" i="7"/>
  <c r="R1944" i="7"/>
  <c r="S1944" i="7" s="1"/>
  <c r="T1944" i="7" s="1"/>
  <c r="Q1944" i="7"/>
  <c r="R1943" i="7"/>
  <c r="S1943" i="7" s="1"/>
  <c r="T1943" i="7" s="1"/>
  <c r="Q1943" i="7"/>
  <c r="R1942" i="7"/>
  <c r="S1942" i="7" s="1"/>
  <c r="T1942" i="7" s="1"/>
  <c r="Q1942" i="7"/>
  <c r="R1941" i="7"/>
  <c r="S1941" i="7" s="1"/>
  <c r="T1941" i="7" s="1"/>
  <c r="Q1941" i="7"/>
  <c r="R1940" i="7"/>
  <c r="S1940" i="7" s="1"/>
  <c r="T1940" i="7" s="1"/>
  <c r="Q1940" i="7"/>
  <c r="R1939" i="7"/>
  <c r="S1939" i="7" s="1"/>
  <c r="T1939" i="7" s="1"/>
  <c r="Q1939" i="7"/>
  <c r="R1938" i="7"/>
  <c r="S1938" i="7" s="1"/>
  <c r="T1938" i="7" s="1"/>
  <c r="Q1938" i="7"/>
  <c r="S1937" i="7"/>
  <c r="T1937" i="7" s="1"/>
  <c r="R1937" i="7"/>
  <c r="Q1937" i="7"/>
  <c r="R1936" i="7"/>
  <c r="S1936" i="7" s="1"/>
  <c r="T1936" i="7" s="1"/>
  <c r="Q1936" i="7"/>
  <c r="R1935" i="7"/>
  <c r="S1935" i="7" s="1"/>
  <c r="T1935" i="7" s="1"/>
  <c r="Q1935" i="7"/>
  <c r="R1934" i="7"/>
  <c r="S1934" i="7" s="1"/>
  <c r="T1934" i="7" s="1"/>
  <c r="Q1934" i="7"/>
  <c r="R1933" i="7"/>
  <c r="S1933" i="7" s="1"/>
  <c r="T1933" i="7" s="1"/>
  <c r="Q1933" i="7"/>
  <c r="S1932" i="7"/>
  <c r="T1932" i="7" s="1"/>
  <c r="R1932" i="7"/>
  <c r="Q1932" i="7"/>
  <c r="R1931" i="7"/>
  <c r="S1931" i="7" s="1"/>
  <c r="T1931" i="7" s="1"/>
  <c r="Q1931" i="7"/>
  <c r="R1930" i="7"/>
  <c r="S1930" i="7" s="1"/>
  <c r="T1930" i="7" s="1"/>
  <c r="Q1930" i="7"/>
  <c r="R1929" i="7"/>
  <c r="S1929" i="7" s="1"/>
  <c r="T1929" i="7" s="1"/>
  <c r="Q1929" i="7"/>
  <c r="S1928" i="7"/>
  <c r="T1928" i="7" s="1"/>
  <c r="R1928" i="7"/>
  <c r="Q1928" i="7"/>
  <c r="R1927" i="7"/>
  <c r="S1927" i="7" s="1"/>
  <c r="T1927" i="7" s="1"/>
  <c r="Q1927" i="7"/>
  <c r="R1926" i="7"/>
  <c r="S1926" i="7" s="1"/>
  <c r="T1926" i="7" s="1"/>
  <c r="Q1926" i="7"/>
  <c r="R1925" i="7"/>
  <c r="S1925" i="7" s="1"/>
  <c r="T1925" i="7" s="1"/>
  <c r="Q1925" i="7"/>
  <c r="R1924" i="7"/>
  <c r="S1924" i="7" s="1"/>
  <c r="T1924" i="7" s="1"/>
  <c r="Q1924" i="7"/>
  <c r="R1923" i="7"/>
  <c r="S1923" i="7" s="1"/>
  <c r="T1923" i="7" s="1"/>
  <c r="Q1923" i="7"/>
  <c r="R1922" i="7"/>
  <c r="S1922" i="7" s="1"/>
  <c r="T1922" i="7" s="1"/>
  <c r="Q1922" i="7"/>
  <c r="R1921" i="7"/>
  <c r="S1921" i="7" s="1"/>
  <c r="T1921" i="7" s="1"/>
  <c r="Q1921" i="7"/>
  <c r="R1920" i="7"/>
  <c r="S1920" i="7" s="1"/>
  <c r="T1920" i="7" s="1"/>
  <c r="Q1920" i="7"/>
  <c r="S1919" i="7"/>
  <c r="T1919" i="7" s="1"/>
  <c r="R1919" i="7"/>
  <c r="Q1919" i="7"/>
  <c r="R1918" i="7"/>
  <c r="S1918" i="7" s="1"/>
  <c r="T1918" i="7" s="1"/>
  <c r="Q1918" i="7"/>
  <c r="R1917" i="7"/>
  <c r="S1917" i="7" s="1"/>
  <c r="T1917" i="7" s="1"/>
  <c r="Q1917" i="7"/>
  <c r="R1916" i="7"/>
  <c r="S1916" i="7" s="1"/>
  <c r="T1916" i="7" s="1"/>
  <c r="Q1916" i="7"/>
  <c r="S1915" i="7"/>
  <c r="T1915" i="7" s="1"/>
  <c r="R1915" i="7"/>
  <c r="Q1915" i="7"/>
  <c r="R1914" i="7"/>
  <c r="S1914" i="7" s="1"/>
  <c r="T1914" i="7" s="1"/>
  <c r="Q1914" i="7"/>
  <c r="R1913" i="7"/>
  <c r="S1913" i="7" s="1"/>
  <c r="T1913" i="7" s="1"/>
  <c r="Q1913" i="7"/>
  <c r="R1912" i="7"/>
  <c r="S1912" i="7" s="1"/>
  <c r="T1912" i="7" s="1"/>
  <c r="Q1912" i="7"/>
  <c r="R1911" i="7"/>
  <c r="S1911" i="7" s="1"/>
  <c r="T1911" i="7" s="1"/>
  <c r="Q1911" i="7"/>
  <c r="R1910" i="7"/>
  <c r="S1910" i="7" s="1"/>
  <c r="T1910" i="7" s="1"/>
  <c r="Q1910" i="7"/>
  <c r="R1909" i="7"/>
  <c r="S1909" i="7" s="1"/>
  <c r="T1909" i="7" s="1"/>
  <c r="Q1909" i="7"/>
  <c r="R1908" i="7"/>
  <c r="S1908" i="7" s="1"/>
  <c r="T1908" i="7" s="1"/>
  <c r="Q1908" i="7"/>
  <c r="R1907" i="7"/>
  <c r="S1907" i="7" s="1"/>
  <c r="T1907" i="7" s="1"/>
  <c r="Q1907" i="7"/>
  <c r="R1906" i="7"/>
  <c r="S1906" i="7" s="1"/>
  <c r="T1906" i="7" s="1"/>
  <c r="Q1906" i="7"/>
  <c r="R1905" i="7"/>
  <c r="S1905" i="7" s="1"/>
  <c r="T1905" i="7" s="1"/>
  <c r="Q1905" i="7"/>
  <c r="S1904" i="7"/>
  <c r="T1904" i="7" s="1"/>
  <c r="R1904" i="7"/>
  <c r="Q1904" i="7"/>
  <c r="R1903" i="7"/>
  <c r="S1903" i="7" s="1"/>
  <c r="T1903" i="7" s="1"/>
  <c r="Q1903" i="7"/>
  <c r="R1902" i="7"/>
  <c r="S1902" i="7" s="1"/>
  <c r="T1902" i="7" s="1"/>
  <c r="Q1902" i="7"/>
  <c r="R1901" i="7"/>
  <c r="S1901" i="7" s="1"/>
  <c r="T1901" i="7" s="1"/>
  <c r="Q1901" i="7"/>
  <c r="S1900" i="7"/>
  <c r="T1900" i="7" s="1"/>
  <c r="R1900" i="7"/>
  <c r="Q1900" i="7"/>
  <c r="R1899" i="7"/>
  <c r="S1899" i="7" s="1"/>
  <c r="T1899" i="7" s="1"/>
  <c r="Q1899" i="7"/>
  <c r="R1898" i="7"/>
  <c r="S1898" i="7" s="1"/>
  <c r="T1898" i="7" s="1"/>
  <c r="Q1898" i="7"/>
  <c r="R1897" i="7"/>
  <c r="S1897" i="7" s="1"/>
  <c r="T1897" i="7" s="1"/>
  <c r="Q1897" i="7"/>
  <c r="R1896" i="7"/>
  <c r="S1896" i="7" s="1"/>
  <c r="T1896" i="7" s="1"/>
  <c r="Q1896" i="7"/>
  <c r="S1895" i="7"/>
  <c r="T1895" i="7" s="1"/>
  <c r="R1895" i="7"/>
  <c r="Q1895" i="7"/>
  <c r="R1894" i="7"/>
  <c r="S1894" i="7" s="1"/>
  <c r="T1894" i="7" s="1"/>
  <c r="Q1894" i="7"/>
  <c r="R1893" i="7"/>
  <c r="S1893" i="7" s="1"/>
  <c r="T1893" i="7" s="1"/>
  <c r="Q1893" i="7"/>
  <c r="R1892" i="7"/>
  <c r="S1892" i="7" s="1"/>
  <c r="T1892" i="7" s="1"/>
  <c r="Q1892" i="7"/>
  <c r="R1891" i="7"/>
  <c r="S1891" i="7" s="1"/>
  <c r="T1891" i="7" s="1"/>
  <c r="Q1891" i="7"/>
  <c r="R1890" i="7"/>
  <c r="S1890" i="7" s="1"/>
  <c r="T1890" i="7" s="1"/>
  <c r="Q1890" i="7"/>
  <c r="R1889" i="7"/>
  <c r="S1889" i="7" s="1"/>
  <c r="T1889" i="7" s="1"/>
  <c r="Q1889" i="7"/>
  <c r="R1888" i="7"/>
  <c r="S1888" i="7" s="1"/>
  <c r="T1888" i="7" s="1"/>
  <c r="Q1888" i="7"/>
  <c r="S1887" i="7"/>
  <c r="T1887" i="7" s="1"/>
  <c r="R1887" i="7"/>
  <c r="Q1887" i="7"/>
  <c r="R1886" i="7"/>
  <c r="S1886" i="7" s="1"/>
  <c r="T1886" i="7" s="1"/>
  <c r="Q1886" i="7"/>
  <c r="R1885" i="7"/>
  <c r="S1885" i="7" s="1"/>
  <c r="T1885" i="7" s="1"/>
  <c r="Q1885" i="7"/>
  <c r="R1884" i="7"/>
  <c r="S1884" i="7" s="1"/>
  <c r="T1884" i="7" s="1"/>
  <c r="Q1884" i="7"/>
  <c r="R1883" i="7"/>
  <c r="S1883" i="7" s="1"/>
  <c r="T1883" i="7" s="1"/>
  <c r="Q1883" i="7"/>
  <c r="R1882" i="7"/>
  <c r="S1882" i="7" s="1"/>
  <c r="T1882" i="7" s="1"/>
  <c r="Q1882" i="7"/>
  <c r="R1881" i="7"/>
  <c r="S1881" i="7" s="1"/>
  <c r="T1881" i="7" s="1"/>
  <c r="Q1881" i="7"/>
  <c r="R1880" i="7"/>
  <c r="S1880" i="7" s="1"/>
  <c r="T1880" i="7" s="1"/>
  <c r="Q1880" i="7"/>
  <c r="R1879" i="7"/>
  <c r="S1879" i="7" s="1"/>
  <c r="T1879" i="7" s="1"/>
  <c r="Q1879" i="7"/>
  <c r="S1878" i="7"/>
  <c r="T1878" i="7" s="1"/>
  <c r="R1878" i="7"/>
  <c r="Q1878" i="7"/>
  <c r="R1877" i="7"/>
  <c r="S1877" i="7" s="1"/>
  <c r="T1877" i="7" s="1"/>
  <c r="Q1877" i="7"/>
  <c r="R1876" i="7"/>
  <c r="S1876" i="7" s="1"/>
  <c r="T1876" i="7" s="1"/>
  <c r="Q1876" i="7"/>
  <c r="R1875" i="7"/>
  <c r="S1875" i="7" s="1"/>
  <c r="T1875" i="7" s="1"/>
  <c r="Q1875" i="7"/>
  <c r="R1874" i="7"/>
  <c r="S1874" i="7" s="1"/>
  <c r="T1874" i="7" s="1"/>
  <c r="Q1874" i="7"/>
  <c r="R1873" i="7"/>
  <c r="S1873" i="7" s="1"/>
  <c r="T1873" i="7" s="1"/>
  <c r="Q1873" i="7"/>
  <c r="R1872" i="7"/>
  <c r="S1872" i="7" s="1"/>
  <c r="T1872" i="7" s="1"/>
  <c r="Q1872" i="7"/>
  <c r="S1871" i="7"/>
  <c r="T1871" i="7" s="1"/>
  <c r="R1871" i="7"/>
  <c r="Q1871" i="7"/>
  <c r="R1870" i="7"/>
  <c r="S1870" i="7" s="1"/>
  <c r="T1870" i="7" s="1"/>
  <c r="Q1870" i="7"/>
  <c r="R1869" i="7"/>
  <c r="S1869" i="7" s="1"/>
  <c r="T1869" i="7" s="1"/>
  <c r="Q1869" i="7"/>
  <c r="R1868" i="7"/>
  <c r="S1868" i="7" s="1"/>
  <c r="T1868" i="7" s="1"/>
  <c r="Q1868" i="7"/>
  <c r="R1867" i="7"/>
  <c r="S1867" i="7" s="1"/>
  <c r="T1867" i="7" s="1"/>
  <c r="Q1867" i="7"/>
  <c r="S1866" i="7"/>
  <c r="T1866" i="7" s="1"/>
  <c r="R1866" i="7"/>
  <c r="Q1866" i="7"/>
  <c r="R1865" i="7"/>
  <c r="S1865" i="7" s="1"/>
  <c r="T1865" i="7" s="1"/>
  <c r="Q1865" i="7"/>
  <c r="R1864" i="7"/>
  <c r="S1864" i="7" s="1"/>
  <c r="T1864" i="7" s="1"/>
  <c r="Q1864" i="7"/>
  <c r="R1863" i="7"/>
  <c r="S1863" i="7" s="1"/>
  <c r="T1863" i="7" s="1"/>
  <c r="Q1863" i="7"/>
  <c r="R1862" i="7"/>
  <c r="S1862" i="7" s="1"/>
  <c r="T1862" i="7" s="1"/>
  <c r="Q1862" i="7"/>
  <c r="R1861" i="7"/>
  <c r="S1861" i="7" s="1"/>
  <c r="T1861" i="7" s="1"/>
  <c r="Q1861" i="7"/>
  <c r="R1860" i="7"/>
  <c r="S1860" i="7" s="1"/>
  <c r="T1860" i="7" s="1"/>
  <c r="Q1860" i="7"/>
  <c r="R1859" i="7"/>
  <c r="S1859" i="7" s="1"/>
  <c r="T1859" i="7" s="1"/>
  <c r="Q1859" i="7"/>
  <c r="R1858" i="7"/>
  <c r="S1858" i="7" s="1"/>
  <c r="T1858" i="7" s="1"/>
  <c r="Q1858" i="7"/>
  <c r="S1857" i="7"/>
  <c r="T1857" i="7" s="1"/>
  <c r="R1857" i="7"/>
  <c r="Q1857" i="7"/>
  <c r="R1856" i="7"/>
  <c r="S1856" i="7" s="1"/>
  <c r="T1856" i="7" s="1"/>
  <c r="Q1856" i="7"/>
  <c r="S1855" i="7"/>
  <c r="T1855" i="7" s="1"/>
  <c r="R1855" i="7"/>
  <c r="Q1855" i="7"/>
  <c r="R1854" i="7"/>
  <c r="S1854" i="7" s="1"/>
  <c r="T1854" i="7" s="1"/>
  <c r="Q1854" i="7"/>
  <c r="R1853" i="7"/>
  <c r="S1853" i="7" s="1"/>
  <c r="T1853" i="7" s="1"/>
  <c r="Q1853" i="7"/>
  <c r="R1852" i="7"/>
  <c r="S1852" i="7" s="1"/>
  <c r="T1852" i="7" s="1"/>
  <c r="Q1852" i="7"/>
  <c r="R1851" i="7"/>
  <c r="S1851" i="7" s="1"/>
  <c r="T1851" i="7" s="1"/>
  <c r="Q1851" i="7"/>
  <c r="R1850" i="7"/>
  <c r="S1850" i="7" s="1"/>
  <c r="T1850" i="7" s="1"/>
  <c r="Q1850" i="7"/>
  <c r="R1849" i="7"/>
  <c r="S1849" i="7" s="1"/>
  <c r="T1849" i="7" s="1"/>
  <c r="Q1849" i="7"/>
  <c r="R1848" i="7"/>
  <c r="S1848" i="7" s="1"/>
  <c r="T1848" i="7" s="1"/>
  <c r="Q1848" i="7"/>
  <c r="R1847" i="7"/>
  <c r="S1847" i="7" s="1"/>
  <c r="T1847" i="7" s="1"/>
  <c r="Q1847" i="7"/>
  <c r="R1846" i="7"/>
  <c r="S1846" i="7" s="1"/>
  <c r="T1846" i="7" s="1"/>
  <c r="Q1846" i="7"/>
  <c r="R1845" i="7"/>
  <c r="S1845" i="7" s="1"/>
  <c r="T1845" i="7" s="1"/>
  <c r="Q1845" i="7"/>
  <c r="R1844" i="7"/>
  <c r="S1844" i="7" s="1"/>
  <c r="T1844" i="7" s="1"/>
  <c r="Q1844" i="7"/>
  <c r="R1843" i="7"/>
  <c r="S1843" i="7" s="1"/>
  <c r="T1843" i="7" s="1"/>
  <c r="Q1843" i="7"/>
  <c r="S1842" i="7"/>
  <c r="T1842" i="7" s="1"/>
  <c r="R1842" i="7"/>
  <c r="Q1842" i="7"/>
  <c r="R1841" i="7"/>
  <c r="S1841" i="7" s="1"/>
  <c r="T1841" i="7" s="1"/>
  <c r="Q1841" i="7"/>
  <c r="S1840" i="7"/>
  <c r="T1840" i="7" s="1"/>
  <c r="R1840" i="7"/>
  <c r="Q1840" i="7"/>
  <c r="R1839" i="7"/>
  <c r="S1839" i="7" s="1"/>
  <c r="T1839" i="7" s="1"/>
  <c r="Q1839" i="7"/>
  <c r="R1838" i="7"/>
  <c r="S1838" i="7" s="1"/>
  <c r="T1838" i="7" s="1"/>
  <c r="Q1838" i="7"/>
  <c r="R1837" i="7"/>
  <c r="S1837" i="7" s="1"/>
  <c r="T1837" i="7" s="1"/>
  <c r="Q1837" i="7"/>
  <c r="R1836" i="7"/>
  <c r="S1836" i="7" s="1"/>
  <c r="T1836" i="7" s="1"/>
  <c r="Q1836" i="7"/>
  <c r="S1835" i="7"/>
  <c r="T1835" i="7" s="1"/>
  <c r="R1835" i="7"/>
  <c r="Q1835" i="7"/>
  <c r="R1834" i="7"/>
  <c r="S1834" i="7" s="1"/>
  <c r="T1834" i="7" s="1"/>
  <c r="Q1834" i="7"/>
  <c r="R1833" i="7"/>
  <c r="S1833" i="7" s="1"/>
  <c r="T1833" i="7" s="1"/>
  <c r="Q1833" i="7"/>
  <c r="R1832" i="7"/>
  <c r="S1832" i="7" s="1"/>
  <c r="T1832" i="7" s="1"/>
  <c r="Q1832" i="7"/>
  <c r="R1831" i="7"/>
  <c r="S1831" i="7" s="1"/>
  <c r="T1831" i="7" s="1"/>
  <c r="Q1831" i="7"/>
  <c r="S1830" i="7"/>
  <c r="T1830" i="7" s="1"/>
  <c r="R1830" i="7"/>
  <c r="Q1830" i="7"/>
  <c r="R1829" i="7"/>
  <c r="S1829" i="7" s="1"/>
  <c r="T1829" i="7" s="1"/>
  <c r="Q1829" i="7"/>
  <c r="R1828" i="7"/>
  <c r="S1828" i="7" s="1"/>
  <c r="T1828" i="7" s="1"/>
  <c r="Q1828" i="7"/>
  <c r="R1827" i="7"/>
  <c r="S1827" i="7" s="1"/>
  <c r="T1827" i="7" s="1"/>
  <c r="Q1827" i="7"/>
  <c r="R1826" i="7"/>
  <c r="S1826" i="7" s="1"/>
  <c r="T1826" i="7" s="1"/>
  <c r="Q1826" i="7"/>
  <c r="R1825" i="7"/>
  <c r="S1825" i="7" s="1"/>
  <c r="T1825" i="7" s="1"/>
  <c r="Q1825" i="7"/>
  <c r="R1824" i="7"/>
  <c r="S1824" i="7" s="1"/>
  <c r="T1824" i="7" s="1"/>
  <c r="Q1824" i="7"/>
  <c r="S1823" i="7"/>
  <c r="T1823" i="7" s="1"/>
  <c r="R1823" i="7"/>
  <c r="Q1823" i="7"/>
  <c r="R1822" i="7"/>
  <c r="S1822" i="7" s="1"/>
  <c r="T1822" i="7" s="1"/>
  <c r="Q1822" i="7"/>
  <c r="R1821" i="7"/>
  <c r="S1821" i="7" s="1"/>
  <c r="T1821" i="7" s="1"/>
  <c r="Q1821" i="7"/>
  <c r="R1820" i="7"/>
  <c r="S1820" i="7" s="1"/>
  <c r="T1820" i="7" s="1"/>
  <c r="Q1820" i="7"/>
  <c r="S1819" i="7"/>
  <c r="T1819" i="7" s="1"/>
  <c r="R1819" i="7"/>
  <c r="Q1819" i="7"/>
  <c r="R1818" i="7"/>
  <c r="S1818" i="7" s="1"/>
  <c r="T1818" i="7" s="1"/>
  <c r="Q1818" i="7"/>
  <c r="R1817" i="7"/>
  <c r="S1817" i="7" s="1"/>
  <c r="T1817" i="7" s="1"/>
  <c r="Q1817" i="7"/>
  <c r="R1816" i="7"/>
  <c r="S1816" i="7" s="1"/>
  <c r="T1816" i="7" s="1"/>
  <c r="Q1816" i="7"/>
  <c r="R1815" i="7"/>
  <c r="S1815" i="7" s="1"/>
  <c r="T1815" i="7" s="1"/>
  <c r="Q1815" i="7"/>
  <c r="R1814" i="7"/>
  <c r="S1814" i="7" s="1"/>
  <c r="T1814" i="7" s="1"/>
  <c r="Q1814" i="7"/>
  <c r="R1813" i="7"/>
  <c r="S1813" i="7" s="1"/>
  <c r="T1813" i="7" s="1"/>
  <c r="Q1813" i="7"/>
  <c r="R1812" i="7"/>
  <c r="S1812" i="7" s="1"/>
  <c r="T1812" i="7" s="1"/>
  <c r="Q1812" i="7"/>
  <c r="R1811" i="7"/>
  <c r="S1811" i="7" s="1"/>
  <c r="T1811" i="7" s="1"/>
  <c r="Q1811" i="7"/>
  <c r="R1810" i="7"/>
  <c r="S1810" i="7" s="1"/>
  <c r="T1810" i="7" s="1"/>
  <c r="Q1810" i="7"/>
  <c r="R1809" i="7"/>
  <c r="S1809" i="7" s="1"/>
  <c r="T1809" i="7" s="1"/>
  <c r="Q1809" i="7"/>
  <c r="S1808" i="7"/>
  <c r="T1808" i="7" s="1"/>
  <c r="R1808" i="7"/>
  <c r="Q1808" i="7"/>
  <c r="R1807" i="7"/>
  <c r="S1807" i="7" s="1"/>
  <c r="T1807" i="7" s="1"/>
  <c r="Q1807" i="7"/>
  <c r="R1806" i="7"/>
  <c r="S1806" i="7" s="1"/>
  <c r="T1806" i="7" s="1"/>
  <c r="Q1806" i="7"/>
  <c r="R1805" i="7"/>
  <c r="S1805" i="7" s="1"/>
  <c r="T1805" i="7" s="1"/>
  <c r="Q1805" i="7"/>
  <c r="R1804" i="7"/>
  <c r="S1804" i="7" s="1"/>
  <c r="T1804" i="7" s="1"/>
  <c r="Q1804" i="7"/>
  <c r="S1803" i="7"/>
  <c r="T1803" i="7" s="1"/>
  <c r="R1803" i="7"/>
  <c r="Q1803" i="7"/>
  <c r="R1802" i="7"/>
  <c r="S1802" i="7" s="1"/>
  <c r="T1802" i="7" s="1"/>
  <c r="Q1802" i="7"/>
  <c r="R1801" i="7"/>
  <c r="S1801" i="7" s="1"/>
  <c r="T1801" i="7" s="1"/>
  <c r="Q1801" i="7"/>
  <c r="R1800" i="7"/>
  <c r="S1800" i="7" s="1"/>
  <c r="T1800" i="7" s="1"/>
  <c r="Q1800" i="7"/>
  <c r="R1799" i="7"/>
  <c r="S1799" i="7" s="1"/>
  <c r="T1799" i="7" s="1"/>
  <c r="Q1799" i="7"/>
  <c r="R1798" i="7"/>
  <c r="S1798" i="7" s="1"/>
  <c r="T1798" i="7" s="1"/>
  <c r="Q1798" i="7"/>
  <c r="R1797" i="7"/>
  <c r="S1797" i="7" s="1"/>
  <c r="T1797" i="7" s="1"/>
  <c r="Q1797" i="7"/>
  <c r="R1796" i="7"/>
  <c r="S1796" i="7" s="1"/>
  <c r="T1796" i="7" s="1"/>
  <c r="Q1796" i="7"/>
  <c r="R1795" i="7"/>
  <c r="S1795" i="7" s="1"/>
  <c r="T1795" i="7" s="1"/>
  <c r="Q1795" i="7"/>
  <c r="R1794" i="7"/>
  <c r="S1794" i="7" s="1"/>
  <c r="T1794" i="7" s="1"/>
  <c r="Q1794" i="7"/>
  <c r="S1793" i="7"/>
  <c r="T1793" i="7" s="1"/>
  <c r="R1793" i="7"/>
  <c r="Q1793" i="7"/>
  <c r="R1792" i="7"/>
  <c r="S1792" i="7" s="1"/>
  <c r="T1792" i="7" s="1"/>
  <c r="Q1792" i="7"/>
  <c r="R1791" i="7"/>
  <c r="S1791" i="7" s="1"/>
  <c r="T1791" i="7" s="1"/>
  <c r="Q1791" i="7"/>
  <c r="R1790" i="7"/>
  <c r="S1790" i="7" s="1"/>
  <c r="T1790" i="7" s="1"/>
  <c r="Q1790" i="7"/>
  <c r="R1789" i="7"/>
  <c r="S1789" i="7" s="1"/>
  <c r="T1789" i="7" s="1"/>
  <c r="Q1789" i="7"/>
  <c r="S1788" i="7"/>
  <c r="T1788" i="7" s="1"/>
  <c r="R1788" i="7"/>
  <c r="Q1788" i="7"/>
  <c r="R1787" i="7"/>
  <c r="S1787" i="7" s="1"/>
  <c r="T1787" i="7" s="1"/>
  <c r="Q1787" i="7"/>
  <c r="R1786" i="7"/>
  <c r="S1786" i="7" s="1"/>
  <c r="T1786" i="7" s="1"/>
  <c r="Q1786" i="7"/>
  <c r="R1785" i="7"/>
  <c r="S1785" i="7" s="1"/>
  <c r="T1785" i="7" s="1"/>
  <c r="Q1785" i="7"/>
  <c r="S1784" i="7"/>
  <c r="T1784" i="7" s="1"/>
  <c r="R1784" i="7"/>
  <c r="Q1784" i="7"/>
  <c r="R1783" i="7"/>
  <c r="S1783" i="7" s="1"/>
  <c r="T1783" i="7" s="1"/>
  <c r="Q1783" i="7"/>
  <c r="R1782" i="7"/>
  <c r="S1782" i="7" s="1"/>
  <c r="T1782" i="7" s="1"/>
  <c r="Q1782" i="7"/>
  <c r="R1781" i="7"/>
  <c r="S1781" i="7" s="1"/>
  <c r="T1781" i="7" s="1"/>
  <c r="Q1781" i="7"/>
  <c r="R1780" i="7"/>
  <c r="S1780" i="7" s="1"/>
  <c r="T1780" i="7" s="1"/>
  <c r="Q1780" i="7"/>
  <c r="R1779" i="7"/>
  <c r="S1779" i="7" s="1"/>
  <c r="T1779" i="7" s="1"/>
  <c r="Q1779" i="7"/>
  <c r="R1778" i="7"/>
  <c r="S1778" i="7" s="1"/>
  <c r="T1778" i="7" s="1"/>
  <c r="Q1778" i="7"/>
  <c r="S1777" i="7"/>
  <c r="T1777" i="7" s="1"/>
  <c r="R1777" i="7"/>
  <c r="Q1777" i="7"/>
  <c r="R1776" i="7"/>
  <c r="S1776" i="7" s="1"/>
  <c r="T1776" i="7" s="1"/>
  <c r="Q1776" i="7"/>
  <c r="R1775" i="7"/>
  <c r="S1775" i="7" s="1"/>
  <c r="T1775" i="7" s="1"/>
  <c r="Q1775" i="7"/>
  <c r="R1774" i="7"/>
  <c r="S1774" i="7" s="1"/>
  <c r="T1774" i="7" s="1"/>
  <c r="Q1774" i="7"/>
  <c r="R1773" i="7"/>
  <c r="S1773" i="7" s="1"/>
  <c r="T1773" i="7" s="1"/>
  <c r="Q1773" i="7"/>
  <c r="R1772" i="7"/>
  <c r="S1772" i="7" s="1"/>
  <c r="T1772" i="7" s="1"/>
  <c r="Q1772" i="7"/>
  <c r="R1771" i="7"/>
  <c r="S1771" i="7" s="1"/>
  <c r="T1771" i="7" s="1"/>
  <c r="Q1771" i="7"/>
  <c r="R1770" i="7"/>
  <c r="S1770" i="7" s="1"/>
  <c r="T1770" i="7" s="1"/>
  <c r="Q1770" i="7"/>
  <c r="R1769" i="7"/>
  <c r="S1769" i="7" s="1"/>
  <c r="T1769" i="7" s="1"/>
  <c r="Q1769" i="7"/>
  <c r="R1768" i="7"/>
  <c r="S1768" i="7" s="1"/>
  <c r="T1768" i="7" s="1"/>
  <c r="Q1768" i="7"/>
  <c r="R1767" i="7"/>
  <c r="S1767" i="7" s="1"/>
  <c r="T1767" i="7" s="1"/>
  <c r="Q1767" i="7"/>
  <c r="R1766" i="7"/>
  <c r="S1766" i="7" s="1"/>
  <c r="T1766" i="7" s="1"/>
  <c r="Q1766" i="7"/>
  <c r="R1765" i="7"/>
  <c r="S1765" i="7" s="1"/>
  <c r="T1765" i="7" s="1"/>
  <c r="Q1765" i="7"/>
  <c r="R1764" i="7"/>
  <c r="S1764" i="7" s="1"/>
  <c r="T1764" i="7" s="1"/>
  <c r="Q1764" i="7"/>
  <c r="R1763" i="7"/>
  <c r="S1763" i="7" s="1"/>
  <c r="T1763" i="7" s="1"/>
  <c r="Q1763" i="7"/>
  <c r="R1762" i="7"/>
  <c r="S1762" i="7" s="1"/>
  <c r="T1762" i="7" s="1"/>
  <c r="Q1762" i="7"/>
  <c r="R1761" i="7"/>
  <c r="S1761" i="7" s="1"/>
  <c r="T1761" i="7" s="1"/>
  <c r="Q1761" i="7"/>
  <c r="R1760" i="7"/>
  <c r="S1760" i="7" s="1"/>
  <c r="T1760" i="7" s="1"/>
  <c r="Q1760" i="7"/>
  <c r="R1759" i="7"/>
  <c r="S1759" i="7" s="1"/>
  <c r="T1759" i="7" s="1"/>
  <c r="Q1759" i="7"/>
  <c r="R1758" i="7"/>
  <c r="S1758" i="7" s="1"/>
  <c r="T1758" i="7" s="1"/>
  <c r="Q1758" i="7"/>
  <c r="R1757" i="7"/>
  <c r="S1757" i="7" s="1"/>
  <c r="T1757" i="7" s="1"/>
  <c r="Q1757" i="7"/>
  <c r="R1756" i="7"/>
  <c r="S1756" i="7" s="1"/>
  <c r="T1756" i="7" s="1"/>
  <c r="Q1756" i="7"/>
  <c r="R1755" i="7"/>
  <c r="S1755" i="7" s="1"/>
  <c r="T1755" i="7" s="1"/>
  <c r="Q1755" i="7"/>
  <c r="R1754" i="7"/>
  <c r="S1754" i="7" s="1"/>
  <c r="T1754" i="7" s="1"/>
  <c r="Q1754" i="7"/>
  <c r="R1753" i="7"/>
  <c r="S1753" i="7" s="1"/>
  <c r="T1753" i="7" s="1"/>
  <c r="Q1753" i="7"/>
  <c r="S1752" i="7"/>
  <c r="T1752" i="7" s="1"/>
  <c r="R1752" i="7"/>
  <c r="Q1752" i="7"/>
  <c r="R1751" i="7"/>
  <c r="S1751" i="7" s="1"/>
  <c r="T1751" i="7" s="1"/>
  <c r="Q1751" i="7"/>
  <c r="R1750" i="7"/>
  <c r="S1750" i="7" s="1"/>
  <c r="T1750" i="7" s="1"/>
  <c r="Q1750" i="7"/>
  <c r="R1749" i="7"/>
  <c r="S1749" i="7" s="1"/>
  <c r="T1749" i="7" s="1"/>
  <c r="Q1749" i="7"/>
  <c r="R1748" i="7"/>
  <c r="S1748" i="7" s="1"/>
  <c r="T1748" i="7" s="1"/>
  <c r="Q1748" i="7"/>
  <c r="R1747" i="7"/>
  <c r="S1747" i="7" s="1"/>
  <c r="T1747" i="7" s="1"/>
  <c r="Q1747" i="7"/>
  <c r="R1746" i="7"/>
  <c r="S1746" i="7" s="1"/>
  <c r="T1746" i="7" s="1"/>
  <c r="Q1746" i="7"/>
  <c r="R1745" i="7"/>
  <c r="S1745" i="7" s="1"/>
  <c r="T1745" i="7" s="1"/>
  <c r="Q1745" i="7"/>
  <c r="R1744" i="7"/>
  <c r="S1744" i="7" s="1"/>
  <c r="T1744" i="7" s="1"/>
  <c r="Q1744" i="7"/>
  <c r="R1743" i="7"/>
  <c r="S1743" i="7" s="1"/>
  <c r="T1743" i="7" s="1"/>
  <c r="Q1743" i="7"/>
  <c r="R1742" i="7"/>
  <c r="S1742" i="7" s="1"/>
  <c r="T1742" i="7" s="1"/>
  <c r="Q1742" i="7"/>
  <c r="R1741" i="7"/>
  <c r="S1741" i="7" s="1"/>
  <c r="T1741" i="7" s="1"/>
  <c r="Q1741" i="7"/>
  <c r="R1740" i="7"/>
  <c r="S1740" i="7" s="1"/>
  <c r="T1740" i="7" s="1"/>
  <c r="Q1740" i="7"/>
  <c r="R1739" i="7"/>
  <c r="S1739" i="7" s="1"/>
  <c r="T1739" i="7" s="1"/>
  <c r="Q1739" i="7"/>
  <c r="S1738" i="7"/>
  <c r="T1738" i="7" s="1"/>
  <c r="R1738" i="7"/>
  <c r="Q1738" i="7"/>
  <c r="R1737" i="7"/>
  <c r="S1737" i="7" s="1"/>
  <c r="T1737" i="7" s="1"/>
  <c r="Q1737" i="7"/>
  <c r="R1736" i="7"/>
  <c r="S1736" i="7" s="1"/>
  <c r="T1736" i="7" s="1"/>
  <c r="Q1736" i="7"/>
  <c r="R1735" i="7"/>
  <c r="S1735" i="7" s="1"/>
  <c r="T1735" i="7" s="1"/>
  <c r="Q1735" i="7"/>
  <c r="R1734" i="7"/>
  <c r="S1734" i="7" s="1"/>
  <c r="T1734" i="7" s="1"/>
  <c r="Q1734" i="7"/>
  <c r="R1733" i="7"/>
  <c r="S1733" i="7" s="1"/>
  <c r="T1733" i="7" s="1"/>
  <c r="Q1733" i="7"/>
  <c r="R1732" i="7"/>
  <c r="S1732" i="7" s="1"/>
  <c r="T1732" i="7" s="1"/>
  <c r="Q1732" i="7"/>
  <c r="S1731" i="7"/>
  <c r="T1731" i="7" s="1"/>
  <c r="R1731" i="7"/>
  <c r="Q1731" i="7"/>
  <c r="R1730" i="7"/>
  <c r="S1730" i="7" s="1"/>
  <c r="T1730" i="7" s="1"/>
  <c r="Q1730" i="7"/>
  <c r="R1729" i="7"/>
  <c r="S1729" i="7" s="1"/>
  <c r="T1729" i="7" s="1"/>
  <c r="Q1729" i="7"/>
  <c r="R1728" i="7"/>
  <c r="S1728" i="7" s="1"/>
  <c r="T1728" i="7" s="1"/>
  <c r="Q1728" i="7"/>
  <c r="R1727" i="7"/>
  <c r="S1727" i="7" s="1"/>
  <c r="T1727" i="7" s="1"/>
  <c r="Q1727" i="7"/>
  <c r="R1726" i="7"/>
  <c r="S1726" i="7" s="1"/>
  <c r="T1726" i="7" s="1"/>
  <c r="Q1726" i="7"/>
  <c r="S1725" i="7"/>
  <c r="T1725" i="7" s="1"/>
  <c r="R1725" i="7"/>
  <c r="Q1725" i="7"/>
  <c r="R1724" i="7"/>
  <c r="S1724" i="7" s="1"/>
  <c r="T1724" i="7" s="1"/>
  <c r="Q1724" i="7"/>
  <c r="R1723" i="7"/>
  <c r="S1723" i="7" s="1"/>
  <c r="T1723" i="7" s="1"/>
  <c r="Q1723" i="7"/>
  <c r="R1722" i="7"/>
  <c r="S1722" i="7" s="1"/>
  <c r="T1722" i="7" s="1"/>
  <c r="Q1722" i="7"/>
  <c r="R1721" i="7"/>
  <c r="S1721" i="7" s="1"/>
  <c r="T1721" i="7" s="1"/>
  <c r="Q1721" i="7"/>
  <c r="S1720" i="7"/>
  <c r="T1720" i="7" s="1"/>
  <c r="R1720" i="7"/>
  <c r="Q1720" i="7"/>
  <c r="R1719" i="7"/>
  <c r="S1719" i="7" s="1"/>
  <c r="T1719" i="7" s="1"/>
  <c r="Q1719" i="7"/>
  <c r="R1718" i="7"/>
  <c r="S1718" i="7" s="1"/>
  <c r="T1718" i="7" s="1"/>
  <c r="Q1718" i="7"/>
  <c r="R1717" i="7"/>
  <c r="S1717" i="7" s="1"/>
  <c r="T1717" i="7" s="1"/>
  <c r="Q1717" i="7"/>
  <c r="R1716" i="7"/>
  <c r="S1716" i="7" s="1"/>
  <c r="T1716" i="7" s="1"/>
  <c r="Q1716" i="7"/>
  <c r="R1715" i="7"/>
  <c r="S1715" i="7" s="1"/>
  <c r="T1715" i="7" s="1"/>
  <c r="Q1715" i="7"/>
  <c r="S1714" i="7"/>
  <c r="T1714" i="7" s="1"/>
  <c r="R1714" i="7"/>
  <c r="Q1714" i="7"/>
  <c r="R1713" i="7"/>
  <c r="S1713" i="7" s="1"/>
  <c r="T1713" i="7" s="1"/>
  <c r="Q1713" i="7"/>
  <c r="R1712" i="7"/>
  <c r="S1712" i="7" s="1"/>
  <c r="T1712" i="7" s="1"/>
  <c r="Q1712" i="7"/>
  <c r="S1711" i="7"/>
  <c r="T1711" i="7" s="1"/>
  <c r="R1711" i="7"/>
  <c r="Q1711" i="7"/>
  <c r="S1710" i="7"/>
  <c r="T1710" i="7" s="1"/>
  <c r="R1710" i="7"/>
  <c r="Q1710" i="7"/>
  <c r="R1709" i="7"/>
  <c r="S1709" i="7" s="1"/>
  <c r="T1709" i="7" s="1"/>
  <c r="Q1709" i="7"/>
  <c r="R1708" i="7"/>
  <c r="S1708" i="7" s="1"/>
  <c r="T1708" i="7" s="1"/>
  <c r="Q1708" i="7"/>
  <c r="R1707" i="7"/>
  <c r="S1707" i="7" s="1"/>
  <c r="T1707" i="7" s="1"/>
  <c r="Q1707" i="7"/>
  <c r="R1706" i="7"/>
  <c r="S1706" i="7" s="1"/>
  <c r="T1706" i="7" s="1"/>
  <c r="Q1706" i="7"/>
  <c r="R1705" i="7"/>
  <c r="S1705" i="7" s="1"/>
  <c r="T1705" i="7" s="1"/>
  <c r="Q1705" i="7"/>
  <c r="R1704" i="7"/>
  <c r="S1704" i="7" s="1"/>
  <c r="T1704" i="7" s="1"/>
  <c r="Q1704" i="7"/>
  <c r="R1703" i="7"/>
  <c r="S1703" i="7" s="1"/>
  <c r="T1703" i="7" s="1"/>
  <c r="Q1703" i="7"/>
  <c r="R1702" i="7"/>
  <c r="S1702" i="7" s="1"/>
  <c r="T1702" i="7" s="1"/>
  <c r="Q1702" i="7"/>
  <c r="S1701" i="7"/>
  <c r="T1701" i="7" s="1"/>
  <c r="R1701" i="7"/>
  <c r="Q1701" i="7"/>
  <c r="R1700" i="7"/>
  <c r="S1700" i="7" s="1"/>
  <c r="T1700" i="7" s="1"/>
  <c r="Q1700" i="7"/>
  <c r="R1699" i="7"/>
  <c r="S1699" i="7" s="1"/>
  <c r="T1699" i="7" s="1"/>
  <c r="Q1699" i="7"/>
  <c r="R1698" i="7"/>
  <c r="S1698" i="7" s="1"/>
  <c r="T1698" i="7" s="1"/>
  <c r="Q1698" i="7"/>
  <c r="R1697" i="7"/>
  <c r="S1697" i="7" s="1"/>
  <c r="T1697" i="7" s="1"/>
  <c r="Q1697" i="7"/>
  <c r="R1696" i="7"/>
  <c r="S1696" i="7" s="1"/>
  <c r="T1696" i="7" s="1"/>
  <c r="Q1696" i="7"/>
  <c r="R1695" i="7"/>
  <c r="S1695" i="7" s="1"/>
  <c r="T1695" i="7" s="1"/>
  <c r="Q1695" i="7"/>
  <c r="R1694" i="7"/>
  <c r="S1694" i="7" s="1"/>
  <c r="T1694" i="7" s="1"/>
  <c r="Q1694" i="7"/>
  <c r="R1693" i="7"/>
  <c r="S1693" i="7" s="1"/>
  <c r="T1693" i="7" s="1"/>
  <c r="Q1693" i="7"/>
  <c r="R1692" i="7"/>
  <c r="S1692" i="7" s="1"/>
  <c r="T1692" i="7" s="1"/>
  <c r="Q1692" i="7"/>
  <c r="S1691" i="7"/>
  <c r="T1691" i="7" s="1"/>
  <c r="R1691" i="7"/>
  <c r="Q1691" i="7"/>
  <c r="R1690" i="7"/>
  <c r="S1690" i="7" s="1"/>
  <c r="T1690" i="7" s="1"/>
  <c r="Q1690" i="7"/>
  <c r="R1689" i="7"/>
  <c r="S1689" i="7" s="1"/>
  <c r="T1689" i="7" s="1"/>
  <c r="Q1689" i="7"/>
  <c r="S1688" i="7"/>
  <c r="T1688" i="7" s="1"/>
  <c r="R1688" i="7"/>
  <c r="Q1688" i="7"/>
  <c r="R1687" i="7"/>
  <c r="S1687" i="7" s="1"/>
  <c r="T1687" i="7" s="1"/>
  <c r="Q1687" i="7"/>
  <c r="R1686" i="7"/>
  <c r="S1686" i="7" s="1"/>
  <c r="T1686" i="7" s="1"/>
  <c r="Q1686" i="7"/>
  <c r="R1685" i="7"/>
  <c r="S1685" i="7" s="1"/>
  <c r="T1685" i="7" s="1"/>
  <c r="Q1685" i="7"/>
  <c r="R1684" i="7"/>
  <c r="S1684" i="7" s="1"/>
  <c r="T1684" i="7" s="1"/>
  <c r="Q1684" i="7"/>
  <c r="R1683" i="7"/>
  <c r="S1683" i="7" s="1"/>
  <c r="T1683" i="7" s="1"/>
  <c r="Q1683" i="7"/>
  <c r="R1682" i="7"/>
  <c r="S1682" i="7" s="1"/>
  <c r="T1682" i="7" s="1"/>
  <c r="Q1682" i="7"/>
  <c r="R1681" i="7"/>
  <c r="S1681" i="7" s="1"/>
  <c r="T1681" i="7" s="1"/>
  <c r="Q1681" i="7"/>
  <c r="S1680" i="7"/>
  <c r="T1680" i="7" s="1"/>
  <c r="R1680" i="7"/>
  <c r="Q1680" i="7"/>
  <c r="R1679" i="7"/>
  <c r="S1679" i="7" s="1"/>
  <c r="T1679" i="7" s="1"/>
  <c r="Q1679" i="7"/>
  <c r="R1678" i="7"/>
  <c r="S1678" i="7" s="1"/>
  <c r="T1678" i="7" s="1"/>
  <c r="Q1678" i="7"/>
  <c r="R1677" i="7"/>
  <c r="S1677" i="7" s="1"/>
  <c r="T1677" i="7" s="1"/>
  <c r="Q1677" i="7"/>
  <c r="R1676" i="7"/>
  <c r="S1676" i="7" s="1"/>
  <c r="T1676" i="7" s="1"/>
  <c r="Q1676" i="7"/>
  <c r="R1675" i="7"/>
  <c r="S1675" i="7" s="1"/>
  <c r="T1675" i="7" s="1"/>
  <c r="Q1675" i="7"/>
  <c r="S1674" i="7"/>
  <c r="T1674" i="7" s="1"/>
  <c r="R1674" i="7"/>
  <c r="Q1674" i="7"/>
  <c r="R1673" i="7"/>
  <c r="S1673" i="7" s="1"/>
  <c r="T1673" i="7" s="1"/>
  <c r="Q1673" i="7"/>
  <c r="R1672" i="7"/>
  <c r="S1672" i="7" s="1"/>
  <c r="T1672" i="7" s="1"/>
  <c r="Q1672" i="7"/>
  <c r="R1671" i="7"/>
  <c r="S1671" i="7" s="1"/>
  <c r="T1671" i="7" s="1"/>
  <c r="Q1671" i="7"/>
  <c r="R1670" i="7"/>
  <c r="S1670" i="7" s="1"/>
  <c r="T1670" i="7" s="1"/>
  <c r="Q1670" i="7"/>
  <c r="S1669" i="7"/>
  <c r="T1669" i="7" s="1"/>
  <c r="R1669" i="7"/>
  <c r="Q1669" i="7"/>
  <c r="R1668" i="7"/>
  <c r="S1668" i="7" s="1"/>
  <c r="T1668" i="7" s="1"/>
  <c r="Q1668" i="7"/>
  <c r="R1667" i="7"/>
  <c r="S1667" i="7" s="1"/>
  <c r="T1667" i="7" s="1"/>
  <c r="Q1667" i="7"/>
  <c r="R1666" i="7"/>
  <c r="S1666" i="7" s="1"/>
  <c r="T1666" i="7" s="1"/>
  <c r="Q1666" i="7"/>
  <c r="R1665" i="7"/>
  <c r="S1665" i="7" s="1"/>
  <c r="T1665" i="7" s="1"/>
  <c r="Q1665" i="7"/>
  <c r="R1664" i="7"/>
  <c r="S1664" i="7" s="1"/>
  <c r="T1664" i="7" s="1"/>
  <c r="Q1664" i="7"/>
  <c r="R1663" i="7"/>
  <c r="S1663" i="7" s="1"/>
  <c r="T1663" i="7" s="1"/>
  <c r="Q1663" i="7"/>
  <c r="R1662" i="7"/>
  <c r="S1662" i="7" s="1"/>
  <c r="T1662" i="7" s="1"/>
  <c r="Q1662" i="7"/>
  <c r="R1661" i="7"/>
  <c r="S1661" i="7" s="1"/>
  <c r="T1661" i="7" s="1"/>
  <c r="Q1661" i="7"/>
  <c r="R1660" i="7"/>
  <c r="S1660" i="7" s="1"/>
  <c r="T1660" i="7" s="1"/>
  <c r="Q1660" i="7"/>
  <c r="S1659" i="7"/>
  <c r="T1659" i="7" s="1"/>
  <c r="R1659" i="7"/>
  <c r="Q1659" i="7"/>
  <c r="R1658" i="7"/>
  <c r="S1658" i="7" s="1"/>
  <c r="T1658" i="7" s="1"/>
  <c r="Q1658" i="7"/>
  <c r="R1657" i="7"/>
  <c r="S1657" i="7" s="1"/>
  <c r="T1657" i="7" s="1"/>
  <c r="Q1657" i="7"/>
  <c r="R1656" i="7"/>
  <c r="S1656" i="7" s="1"/>
  <c r="T1656" i="7" s="1"/>
  <c r="Q1656" i="7"/>
  <c r="R1655" i="7"/>
  <c r="S1655" i="7" s="1"/>
  <c r="T1655" i="7" s="1"/>
  <c r="Q1655" i="7"/>
  <c r="R1654" i="7"/>
  <c r="S1654" i="7" s="1"/>
  <c r="T1654" i="7" s="1"/>
  <c r="Q1654" i="7"/>
  <c r="R1653" i="7"/>
  <c r="S1653" i="7" s="1"/>
  <c r="T1653" i="7" s="1"/>
  <c r="Q1653" i="7"/>
  <c r="S1652" i="7"/>
  <c r="T1652" i="7" s="1"/>
  <c r="R1652" i="7"/>
  <c r="Q1652" i="7"/>
  <c r="R1651" i="7"/>
  <c r="S1651" i="7" s="1"/>
  <c r="T1651" i="7" s="1"/>
  <c r="Q1651" i="7"/>
  <c r="R1650" i="7"/>
  <c r="S1650" i="7" s="1"/>
  <c r="T1650" i="7" s="1"/>
  <c r="Q1650" i="7"/>
  <c r="R1649" i="7"/>
  <c r="S1649" i="7" s="1"/>
  <c r="T1649" i="7" s="1"/>
  <c r="Q1649" i="7"/>
  <c r="R1648" i="7"/>
  <c r="S1648" i="7" s="1"/>
  <c r="T1648" i="7" s="1"/>
  <c r="Q1648" i="7"/>
  <c r="R1647" i="7"/>
  <c r="S1647" i="7" s="1"/>
  <c r="T1647" i="7" s="1"/>
  <c r="Q1647" i="7"/>
  <c r="R1646" i="7"/>
  <c r="S1646" i="7" s="1"/>
  <c r="T1646" i="7" s="1"/>
  <c r="Q1646" i="7"/>
  <c r="R1645" i="7"/>
  <c r="S1645" i="7" s="1"/>
  <c r="T1645" i="7" s="1"/>
  <c r="Q1645" i="7"/>
  <c r="R1644" i="7"/>
  <c r="S1644" i="7" s="1"/>
  <c r="T1644" i="7" s="1"/>
  <c r="Q1644" i="7"/>
  <c r="S1643" i="7"/>
  <c r="T1643" i="7" s="1"/>
  <c r="R1643" i="7"/>
  <c r="Q1643" i="7"/>
  <c r="R1642" i="7"/>
  <c r="S1642" i="7" s="1"/>
  <c r="T1642" i="7" s="1"/>
  <c r="Q1642" i="7"/>
  <c r="R1641" i="7"/>
  <c r="S1641" i="7" s="1"/>
  <c r="T1641" i="7" s="1"/>
  <c r="Q1641" i="7"/>
  <c r="R1640" i="7"/>
  <c r="S1640" i="7" s="1"/>
  <c r="T1640" i="7" s="1"/>
  <c r="Q1640" i="7"/>
  <c r="S1639" i="7"/>
  <c r="T1639" i="7" s="1"/>
  <c r="R1639" i="7"/>
  <c r="Q1639" i="7"/>
  <c r="R1638" i="7"/>
  <c r="S1638" i="7" s="1"/>
  <c r="T1638" i="7" s="1"/>
  <c r="Q1638" i="7"/>
  <c r="R1637" i="7"/>
  <c r="S1637" i="7" s="1"/>
  <c r="T1637" i="7" s="1"/>
  <c r="Q1637" i="7"/>
  <c r="R1636" i="7"/>
  <c r="S1636" i="7" s="1"/>
  <c r="T1636" i="7" s="1"/>
  <c r="Q1636" i="7"/>
  <c r="R1635" i="7"/>
  <c r="S1635" i="7" s="1"/>
  <c r="T1635" i="7" s="1"/>
  <c r="Q1635" i="7"/>
  <c r="S1634" i="7"/>
  <c r="T1634" i="7" s="1"/>
  <c r="R1634" i="7"/>
  <c r="Q1634" i="7"/>
  <c r="R1633" i="7"/>
  <c r="S1633" i="7" s="1"/>
  <c r="T1633" i="7" s="1"/>
  <c r="Q1633" i="7"/>
  <c r="R1632" i="7"/>
  <c r="S1632" i="7" s="1"/>
  <c r="T1632" i="7" s="1"/>
  <c r="Q1632" i="7"/>
  <c r="R1631" i="7"/>
  <c r="S1631" i="7" s="1"/>
  <c r="T1631" i="7" s="1"/>
  <c r="Q1631" i="7"/>
  <c r="R1630" i="7"/>
  <c r="S1630" i="7" s="1"/>
  <c r="T1630" i="7" s="1"/>
  <c r="Q1630" i="7"/>
  <c r="S1629" i="7"/>
  <c r="T1629" i="7" s="1"/>
  <c r="R1629" i="7"/>
  <c r="Q1629" i="7"/>
  <c r="R1628" i="7"/>
  <c r="S1628" i="7" s="1"/>
  <c r="T1628" i="7" s="1"/>
  <c r="Q1628" i="7"/>
  <c r="R1627" i="7"/>
  <c r="S1627" i="7" s="1"/>
  <c r="T1627" i="7" s="1"/>
  <c r="Q1627" i="7"/>
  <c r="R1626" i="7"/>
  <c r="S1626" i="7" s="1"/>
  <c r="T1626" i="7" s="1"/>
  <c r="Q1626" i="7"/>
  <c r="R1625" i="7"/>
  <c r="S1625" i="7" s="1"/>
  <c r="T1625" i="7" s="1"/>
  <c r="Q1625" i="7"/>
  <c r="R1624" i="7"/>
  <c r="S1624" i="7" s="1"/>
  <c r="T1624" i="7" s="1"/>
  <c r="Q1624" i="7"/>
  <c r="R1623" i="7"/>
  <c r="S1623" i="7" s="1"/>
  <c r="T1623" i="7" s="1"/>
  <c r="Q1623" i="7"/>
  <c r="R1622" i="7"/>
  <c r="S1622" i="7" s="1"/>
  <c r="T1622" i="7" s="1"/>
  <c r="Q1622" i="7"/>
  <c r="S1621" i="7"/>
  <c r="T1621" i="7" s="1"/>
  <c r="R1621" i="7"/>
  <c r="Q1621" i="7"/>
  <c r="R1620" i="7"/>
  <c r="S1620" i="7" s="1"/>
  <c r="T1620" i="7" s="1"/>
  <c r="Q1620" i="7"/>
  <c r="R1619" i="7"/>
  <c r="S1619" i="7" s="1"/>
  <c r="T1619" i="7" s="1"/>
  <c r="Q1619" i="7"/>
  <c r="R1618" i="7"/>
  <c r="S1618" i="7" s="1"/>
  <c r="T1618" i="7" s="1"/>
  <c r="Q1618" i="7"/>
  <c r="R1617" i="7"/>
  <c r="S1617" i="7" s="1"/>
  <c r="T1617" i="7" s="1"/>
  <c r="Q1617" i="7"/>
  <c r="R1616" i="7"/>
  <c r="S1616" i="7" s="1"/>
  <c r="T1616" i="7" s="1"/>
  <c r="Q1616" i="7"/>
  <c r="R1615" i="7"/>
  <c r="S1615" i="7" s="1"/>
  <c r="T1615" i="7" s="1"/>
  <c r="Q1615" i="7"/>
  <c r="R1614" i="7"/>
  <c r="S1614" i="7" s="1"/>
  <c r="T1614" i="7" s="1"/>
  <c r="Q1614" i="7"/>
  <c r="R1613" i="7"/>
  <c r="S1613" i="7" s="1"/>
  <c r="T1613" i="7" s="1"/>
  <c r="Q1613" i="7"/>
  <c r="R1612" i="7"/>
  <c r="S1612" i="7" s="1"/>
  <c r="T1612" i="7" s="1"/>
  <c r="Q1612" i="7"/>
  <c r="R1611" i="7"/>
  <c r="S1611" i="7" s="1"/>
  <c r="T1611" i="7" s="1"/>
  <c r="Q1611" i="7"/>
  <c r="S1610" i="7"/>
  <c r="T1610" i="7" s="1"/>
  <c r="R1610" i="7"/>
  <c r="Q1610" i="7"/>
  <c r="R1609" i="7"/>
  <c r="S1609" i="7" s="1"/>
  <c r="T1609" i="7" s="1"/>
  <c r="Q1609" i="7"/>
  <c r="R1608" i="7"/>
  <c r="S1608" i="7" s="1"/>
  <c r="T1608" i="7" s="1"/>
  <c r="Q1608" i="7"/>
  <c r="R1607" i="7"/>
  <c r="S1607" i="7" s="1"/>
  <c r="T1607" i="7" s="1"/>
  <c r="Q1607" i="7"/>
  <c r="R1606" i="7"/>
  <c r="S1606" i="7" s="1"/>
  <c r="T1606" i="7" s="1"/>
  <c r="Q1606" i="7"/>
  <c r="R1605" i="7"/>
  <c r="S1605" i="7" s="1"/>
  <c r="T1605" i="7" s="1"/>
  <c r="Q1605" i="7"/>
  <c r="R1604" i="7"/>
  <c r="S1604" i="7" s="1"/>
  <c r="T1604" i="7" s="1"/>
  <c r="Q1604" i="7"/>
  <c r="R1603" i="7"/>
  <c r="S1603" i="7" s="1"/>
  <c r="T1603" i="7" s="1"/>
  <c r="Q1603" i="7"/>
  <c r="S1602" i="7"/>
  <c r="T1602" i="7" s="1"/>
  <c r="R1602" i="7"/>
  <c r="Q1602" i="7"/>
  <c r="R1601" i="7"/>
  <c r="S1601" i="7" s="1"/>
  <c r="T1601" i="7" s="1"/>
  <c r="Q1601" i="7"/>
  <c r="R1600" i="7"/>
  <c r="S1600" i="7" s="1"/>
  <c r="T1600" i="7" s="1"/>
  <c r="Q1600" i="7"/>
  <c r="R1599" i="7"/>
  <c r="S1599" i="7" s="1"/>
  <c r="T1599" i="7" s="1"/>
  <c r="Q1599" i="7"/>
  <c r="R1598" i="7"/>
  <c r="S1598" i="7" s="1"/>
  <c r="T1598" i="7" s="1"/>
  <c r="Q1598" i="7"/>
  <c r="R1597" i="7"/>
  <c r="S1597" i="7" s="1"/>
  <c r="T1597" i="7" s="1"/>
  <c r="Q1597" i="7"/>
  <c r="R1596" i="7"/>
  <c r="S1596" i="7" s="1"/>
  <c r="T1596" i="7" s="1"/>
  <c r="Q1596" i="7"/>
  <c r="R1595" i="7"/>
  <c r="S1595" i="7" s="1"/>
  <c r="T1595" i="7" s="1"/>
  <c r="Q1595" i="7"/>
  <c r="R1594" i="7"/>
  <c r="S1594" i="7" s="1"/>
  <c r="T1594" i="7" s="1"/>
  <c r="Q1594" i="7"/>
  <c r="R1593" i="7"/>
  <c r="S1593" i="7" s="1"/>
  <c r="T1593" i="7" s="1"/>
  <c r="Q1593" i="7"/>
  <c r="R1592" i="7"/>
  <c r="S1592" i="7" s="1"/>
  <c r="T1592" i="7" s="1"/>
  <c r="Q1592" i="7"/>
  <c r="R1591" i="7"/>
  <c r="S1591" i="7" s="1"/>
  <c r="T1591" i="7" s="1"/>
  <c r="Q1591" i="7"/>
  <c r="R1590" i="7"/>
  <c r="S1590" i="7" s="1"/>
  <c r="T1590" i="7" s="1"/>
  <c r="Q1590" i="7"/>
  <c r="S1589" i="7"/>
  <c r="T1589" i="7" s="1"/>
  <c r="R1589" i="7"/>
  <c r="Q1589" i="7"/>
  <c r="R1588" i="7"/>
  <c r="S1588" i="7" s="1"/>
  <c r="T1588" i="7" s="1"/>
  <c r="Q1588" i="7"/>
  <c r="R1587" i="7"/>
  <c r="S1587" i="7" s="1"/>
  <c r="T1587" i="7" s="1"/>
  <c r="Q1587" i="7"/>
  <c r="R1586" i="7"/>
  <c r="S1586" i="7" s="1"/>
  <c r="T1586" i="7" s="1"/>
  <c r="Q1586" i="7"/>
  <c r="R1585" i="7"/>
  <c r="S1585" i="7" s="1"/>
  <c r="T1585" i="7" s="1"/>
  <c r="Q1585" i="7"/>
  <c r="R1584" i="7"/>
  <c r="S1584" i="7" s="1"/>
  <c r="T1584" i="7" s="1"/>
  <c r="Q1584" i="7"/>
  <c r="R1583" i="7"/>
  <c r="S1583" i="7" s="1"/>
  <c r="T1583" i="7" s="1"/>
  <c r="Q1583" i="7"/>
  <c r="R1582" i="7"/>
  <c r="S1582" i="7" s="1"/>
  <c r="T1582" i="7" s="1"/>
  <c r="Q1582" i="7"/>
  <c r="R1581" i="7"/>
  <c r="S1581" i="7" s="1"/>
  <c r="T1581" i="7" s="1"/>
  <c r="Q1581" i="7"/>
  <c r="R1580" i="7"/>
  <c r="S1580" i="7" s="1"/>
  <c r="T1580" i="7" s="1"/>
  <c r="Q1580" i="7"/>
  <c r="R1579" i="7"/>
  <c r="S1579" i="7" s="1"/>
  <c r="T1579" i="7" s="1"/>
  <c r="Q1579" i="7"/>
  <c r="R1578" i="7"/>
  <c r="S1578" i="7" s="1"/>
  <c r="T1578" i="7" s="1"/>
  <c r="Q1578" i="7"/>
  <c r="S1577" i="7"/>
  <c r="T1577" i="7" s="1"/>
  <c r="R1577" i="7"/>
  <c r="Q1577" i="7"/>
  <c r="R1576" i="7"/>
  <c r="S1576" i="7" s="1"/>
  <c r="T1576" i="7" s="1"/>
  <c r="Q1576" i="7"/>
  <c r="R1575" i="7"/>
  <c r="S1575" i="7" s="1"/>
  <c r="T1575" i="7" s="1"/>
  <c r="Q1575" i="7"/>
  <c r="R1574" i="7"/>
  <c r="S1574" i="7" s="1"/>
  <c r="T1574" i="7" s="1"/>
  <c r="Q1574" i="7"/>
  <c r="R1573" i="7"/>
  <c r="S1573" i="7" s="1"/>
  <c r="T1573" i="7" s="1"/>
  <c r="Q1573" i="7"/>
  <c r="R1572" i="7"/>
  <c r="S1572" i="7" s="1"/>
  <c r="T1572" i="7" s="1"/>
  <c r="Q1572" i="7"/>
  <c r="R1571" i="7"/>
  <c r="S1571" i="7" s="1"/>
  <c r="T1571" i="7" s="1"/>
  <c r="Q1571" i="7"/>
  <c r="R1570" i="7"/>
  <c r="S1570" i="7" s="1"/>
  <c r="T1570" i="7" s="1"/>
  <c r="Q1570" i="7"/>
  <c r="R1569" i="7"/>
  <c r="S1569" i="7" s="1"/>
  <c r="T1569" i="7" s="1"/>
  <c r="Q1569" i="7"/>
  <c r="R1568" i="7"/>
  <c r="S1568" i="7" s="1"/>
  <c r="T1568" i="7" s="1"/>
  <c r="Q1568" i="7"/>
  <c r="S1567" i="7"/>
  <c r="T1567" i="7" s="1"/>
  <c r="R1567" i="7"/>
  <c r="Q1567" i="7"/>
  <c r="R1566" i="7"/>
  <c r="S1566" i="7" s="1"/>
  <c r="T1566" i="7" s="1"/>
  <c r="Q1566" i="7"/>
  <c r="R1565" i="7"/>
  <c r="S1565" i="7" s="1"/>
  <c r="T1565" i="7" s="1"/>
  <c r="Q1565" i="7"/>
  <c r="R1564" i="7"/>
  <c r="S1564" i="7" s="1"/>
  <c r="T1564" i="7" s="1"/>
  <c r="Q1564" i="7"/>
  <c r="R1563" i="7"/>
  <c r="S1563" i="7" s="1"/>
  <c r="T1563" i="7" s="1"/>
  <c r="Q1563" i="7"/>
  <c r="R1562" i="7"/>
  <c r="S1562" i="7" s="1"/>
  <c r="T1562" i="7" s="1"/>
  <c r="Q1562" i="7"/>
  <c r="R1561" i="7"/>
  <c r="S1561" i="7" s="1"/>
  <c r="T1561" i="7" s="1"/>
  <c r="Q1561" i="7"/>
  <c r="R1560" i="7"/>
  <c r="S1560" i="7" s="1"/>
  <c r="T1560" i="7" s="1"/>
  <c r="Q1560" i="7"/>
  <c r="R1559" i="7"/>
  <c r="S1559" i="7" s="1"/>
  <c r="T1559" i="7" s="1"/>
  <c r="Q1559" i="7"/>
  <c r="R1558" i="7"/>
  <c r="S1558" i="7" s="1"/>
  <c r="T1558" i="7" s="1"/>
  <c r="Q1558" i="7"/>
  <c r="R1557" i="7"/>
  <c r="S1557" i="7" s="1"/>
  <c r="T1557" i="7" s="1"/>
  <c r="Q1557" i="7"/>
  <c r="R1556" i="7"/>
  <c r="S1556" i="7" s="1"/>
  <c r="T1556" i="7" s="1"/>
  <c r="Q1556" i="7"/>
  <c r="R1555" i="7"/>
  <c r="S1555" i="7" s="1"/>
  <c r="T1555" i="7" s="1"/>
  <c r="Q1555" i="7"/>
  <c r="R1554" i="7"/>
  <c r="S1554" i="7" s="1"/>
  <c r="T1554" i="7" s="1"/>
  <c r="Q1554" i="7"/>
  <c r="R1553" i="7"/>
  <c r="S1553" i="7" s="1"/>
  <c r="T1553" i="7" s="1"/>
  <c r="Q1553" i="7"/>
  <c r="R1552" i="7"/>
  <c r="S1552" i="7" s="1"/>
  <c r="T1552" i="7" s="1"/>
  <c r="Q1552" i="7"/>
  <c r="R1551" i="7"/>
  <c r="S1551" i="7" s="1"/>
  <c r="T1551" i="7" s="1"/>
  <c r="Q1551" i="7"/>
  <c r="R1550" i="7"/>
  <c r="S1550" i="7" s="1"/>
  <c r="T1550" i="7" s="1"/>
  <c r="Q1550" i="7"/>
  <c r="R1549" i="7"/>
  <c r="S1549" i="7" s="1"/>
  <c r="T1549" i="7" s="1"/>
  <c r="Q1549" i="7"/>
  <c r="R1548" i="7"/>
  <c r="S1548" i="7" s="1"/>
  <c r="T1548" i="7" s="1"/>
  <c r="Q1548" i="7"/>
  <c r="R1547" i="7"/>
  <c r="S1547" i="7" s="1"/>
  <c r="T1547" i="7" s="1"/>
  <c r="Q1547" i="7"/>
  <c r="S1546" i="7"/>
  <c r="T1546" i="7" s="1"/>
  <c r="R1546" i="7"/>
  <c r="Q1546" i="7"/>
  <c r="R1545" i="7"/>
  <c r="S1545" i="7" s="1"/>
  <c r="T1545" i="7" s="1"/>
  <c r="Q1545" i="7"/>
  <c r="R1544" i="7"/>
  <c r="S1544" i="7" s="1"/>
  <c r="T1544" i="7" s="1"/>
  <c r="Q1544" i="7"/>
  <c r="R1543" i="7"/>
  <c r="S1543" i="7" s="1"/>
  <c r="T1543" i="7" s="1"/>
  <c r="Q1543" i="7"/>
  <c r="R1542" i="7"/>
  <c r="S1542" i="7" s="1"/>
  <c r="T1542" i="7" s="1"/>
  <c r="Q1542" i="7"/>
  <c r="R1541" i="7"/>
  <c r="S1541" i="7" s="1"/>
  <c r="T1541" i="7" s="1"/>
  <c r="Q1541" i="7"/>
  <c r="R1540" i="7"/>
  <c r="S1540" i="7" s="1"/>
  <c r="T1540" i="7" s="1"/>
  <c r="Q1540" i="7"/>
  <c r="R1539" i="7"/>
  <c r="S1539" i="7" s="1"/>
  <c r="T1539" i="7" s="1"/>
  <c r="Q1539" i="7"/>
  <c r="R1538" i="7"/>
  <c r="S1538" i="7" s="1"/>
  <c r="T1538" i="7" s="1"/>
  <c r="Q1538" i="7"/>
  <c r="R1537" i="7"/>
  <c r="S1537" i="7" s="1"/>
  <c r="T1537" i="7" s="1"/>
  <c r="Q1537" i="7"/>
  <c r="R1536" i="7"/>
  <c r="S1536" i="7" s="1"/>
  <c r="T1536" i="7" s="1"/>
  <c r="Q1536" i="7"/>
  <c r="R1535" i="7"/>
  <c r="S1535" i="7" s="1"/>
  <c r="T1535" i="7" s="1"/>
  <c r="Q1535" i="7"/>
  <c r="R1534" i="7"/>
  <c r="S1534" i="7" s="1"/>
  <c r="T1534" i="7" s="1"/>
  <c r="Q1534" i="7"/>
  <c r="R1533" i="7"/>
  <c r="S1533" i="7" s="1"/>
  <c r="T1533" i="7" s="1"/>
  <c r="Q1533" i="7"/>
  <c r="R1532" i="7"/>
  <c r="S1532" i="7" s="1"/>
  <c r="T1532" i="7" s="1"/>
  <c r="Q1532" i="7"/>
  <c r="R1531" i="7"/>
  <c r="S1531" i="7" s="1"/>
  <c r="T1531" i="7" s="1"/>
  <c r="Q1531" i="7"/>
  <c r="R1530" i="7"/>
  <c r="S1530" i="7" s="1"/>
  <c r="T1530" i="7" s="1"/>
  <c r="Q1530" i="7"/>
  <c r="R1529" i="7"/>
  <c r="S1529" i="7" s="1"/>
  <c r="T1529" i="7" s="1"/>
  <c r="Q1529" i="7"/>
  <c r="S1528" i="7"/>
  <c r="T1528" i="7" s="1"/>
  <c r="R1528" i="7"/>
  <c r="Q1528" i="7"/>
  <c r="R1527" i="7"/>
  <c r="S1527" i="7" s="1"/>
  <c r="T1527" i="7" s="1"/>
  <c r="Q1527" i="7"/>
  <c r="R1526" i="7"/>
  <c r="S1526" i="7" s="1"/>
  <c r="T1526" i="7" s="1"/>
  <c r="Q1526" i="7"/>
  <c r="R1525" i="7"/>
  <c r="S1525" i="7" s="1"/>
  <c r="T1525" i="7" s="1"/>
  <c r="Q1525" i="7"/>
  <c r="R1524" i="7"/>
  <c r="S1524" i="7" s="1"/>
  <c r="T1524" i="7" s="1"/>
  <c r="Q1524" i="7"/>
  <c r="R1523" i="7"/>
  <c r="S1523" i="7" s="1"/>
  <c r="T1523" i="7" s="1"/>
  <c r="Q1523" i="7"/>
  <c r="R1522" i="7"/>
  <c r="S1522" i="7" s="1"/>
  <c r="T1522" i="7" s="1"/>
  <c r="Q1522" i="7"/>
  <c r="R1521" i="7"/>
  <c r="S1521" i="7" s="1"/>
  <c r="T1521" i="7" s="1"/>
  <c r="Q1521" i="7"/>
  <c r="R1520" i="7"/>
  <c r="S1520" i="7" s="1"/>
  <c r="T1520" i="7" s="1"/>
  <c r="Q1520" i="7"/>
  <c r="R1519" i="7"/>
  <c r="S1519" i="7" s="1"/>
  <c r="T1519" i="7" s="1"/>
  <c r="Q1519" i="7"/>
  <c r="R1518" i="7"/>
  <c r="S1518" i="7" s="1"/>
  <c r="T1518" i="7" s="1"/>
  <c r="Q1518" i="7"/>
  <c r="R1517" i="7"/>
  <c r="S1517" i="7" s="1"/>
  <c r="T1517" i="7" s="1"/>
  <c r="Q1517" i="7"/>
  <c r="R1516" i="7"/>
  <c r="S1516" i="7" s="1"/>
  <c r="T1516" i="7" s="1"/>
  <c r="Q1516" i="7"/>
  <c r="R1515" i="7"/>
  <c r="S1515" i="7" s="1"/>
  <c r="T1515" i="7" s="1"/>
  <c r="Q1515" i="7"/>
  <c r="R1514" i="7"/>
  <c r="S1514" i="7" s="1"/>
  <c r="T1514" i="7" s="1"/>
  <c r="Q1514" i="7"/>
  <c r="R1513" i="7"/>
  <c r="S1513" i="7" s="1"/>
  <c r="T1513" i="7" s="1"/>
  <c r="Q1513" i="7"/>
  <c r="R1512" i="7"/>
  <c r="S1512" i="7" s="1"/>
  <c r="T1512" i="7" s="1"/>
  <c r="Q1512" i="7"/>
  <c r="R1511" i="7"/>
  <c r="S1511" i="7" s="1"/>
  <c r="T1511" i="7" s="1"/>
  <c r="Q1511" i="7"/>
  <c r="R1510" i="7"/>
  <c r="S1510" i="7" s="1"/>
  <c r="T1510" i="7" s="1"/>
  <c r="Q1510" i="7"/>
  <c r="R1509" i="7"/>
  <c r="S1509" i="7" s="1"/>
  <c r="T1509" i="7" s="1"/>
  <c r="Q1509" i="7"/>
  <c r="R1508" i="7"/>
  <c r="S1508" i="7" s="1"/>
  <c r="T1508" i="7" s="1"/>
  <c r="Q1508" i="7"/>
  <c r="R1507" i="7"/>
  <c r="S1507" i="7" s="1"/>
  <c r="T1507" i="7" s="1"/>
  <c r="Q1507" i="7"/>
  <c r="R1506" i="7"/>
  <c r="S1506" i="7" s="1"/>
  <c r="T1506" i="7" s="1"/>
  <c r="Q1506" i="7"/>
  <c r="R1505" i="7"/>
  <c r="S1505" i="7" s="1"/>
  <c r="T1505" i="7" s="1"/>
  <c r="Q1505" i="7"/>
  <c r="R1504" i="7"/>
  <c r="S1504" i="7" s="1"/>
  <c r="T1504" i="7" s="1"/>
  <c r="Q1504" i="7"/>
  <c r="S1503" i="7"/>
  <c r="T1503" i="7" s="1"/>
  <c r="R1503" i="7"/>
  <c r="Q1503" i="7"/>
  <c r="R1502" i="7"/>
  <c r="S1502" i="7" s="1"/>
  <c r="T1502" i="7" s="1"/>
  <c r="Q1502" i="7"/>
  <c r="R1501" i="7"/>
  <c r="S1501" i="7" s="1"/>
  <c r="T1501" i="7" s="1"/>
  <c r="Q1501" i="7"/>
  <c r="R1500" i="7"/>
  <c r="S1500" i="7" s="1"/>
  <c r="T1500" i="7" s="1"/>
  <c r="Q1500" i="7"/>
  <c r="R1499" i="7"/>
  <c r="S1499" i="7" s="1"/>
  <c r="T1499" i="7" s="1"/>
  <c r="Q1499" i="7"/>
  <c r="R1498" i="7"/>
  <c r="S1498" i="7" s="1"/>
  <c r="T1498" i="7" s="1"/>
  <c r="Q1498" i="7"/>
  <c r="R1497" i="7"/>
  <c r="S1497" i="7" s="1"/>
  <c r="T1497" i="7" s="1"/>
  <c r="Q1497" i="7"/>
  <c r="R1496" i="7"/>
  <c r="S1496" i="7" s="1"/>
  <c r="T1496" i="7" s="1"/>
  <c r="Q1496" i="7"/>
  <c r="R1495" i="7"/>
  <c r="S1495" i="7" s="1"/>
  <c r="T1495" i="7" s="1"/>
  <c r="Q1495" i="7"/>
  <c r="R1494" i="7"/>
  <c r="S1494" i="7" s="1"/>
  <c r="T1494" i="7" s="1"/>
  <c r="Q1494" i="7"/>
  <c r="R1493" i="7"/>
  <c r="S1493" i="7" s="1"/>
  <c r="T1493" i="7" s="1"/>
  <c r="Q1493" i="7"/>
  <c r="R1492" i="7"/>
  <c r="S1492" i="7" s="1"/>
  <c r="T1492" i="7" s="1"/>
  <c r="Q1492" i="7"/>
  <c r="R1491" i="7"/>
  <c r="S1491" i="7" s="1"/>
  <c r="T1491" i="7" s="1"/>
  <c r="Q1491" i="7"/>
  <c r="R1490" i="7"/>
  <c r="S1490" i="7" s="1"/>
  <c r="T1490" i="7" s="1"/>
  <c r="Q1490" i="7"/>
  <c r="R1489" i="7"/>
  <c r="S1489" i="7" s="1"/>
  <c r="T1489" i="7" s="1"/>
  <c r="Q1489" i="7"/>
  <c r="R1488" i="7"/>
  <c r="S1488" i="7" s="1"/>
  <c r="T1488" i="7" s="1"/>
  <c r="Q1488" i="7"/>
  <c r="R1487" i="7"/>
  <c r="S1487" i="7" s="1"/>
  <c r="T1487" i="7" s="1"/>
  <c r="Q1487" i="7"/>
  <c r="R1486" i="7"/>
  <c r="S1486" i="7" s="1"/>
  <c r="T1486" i="7" s="1"/>
  <c r="Q1486" i="7"/>
  <c r="R1485" i="7"/>
  <c r="S1485" i="7" s="1"/>
  <c r="T1485" i="7" s="1"/>
  <c r="Q1485" i="7"/>
  <c r="R1484" i="7"/>
  <c r="S1484" i="7" s="1"/>
  <c r="T1484" i="7" s="1"/>
  <c r="Q1484" i="7"/>
  <c r="R1483" i="7"/>
  <c r="S1483" i="7" s="1"/>
  <c r="T1483" i="7" s="1"/>
  <c r="Q1483" i="7"/>
  <c r="R1482" i="7"/>
  <c r="S1482" i="7" s="1"/>
  <c r="T1482" i="7" s="1"/>
  <c r="Q1482" i="7"/>
  <c r="R1481" i="7"/>
  <c r="S1481" i="7" s="1"/>
  <c r="T1481" i="7" s="1"/>
  <c r="Q1481" i="7"/>
  <c r="R1480" i="7"/>
  <c r="S1480" i="7" s="1"/>
  <c r="T1480" i="7" s="1"/>
  <c r="Q1480" i="7"/>
  <c r="R1479" i="7"/>
  <c r="S1479" i="7" s="1"/>
  <c r="T1479" i="7" s="1"/>
  <c r="Q1479" i="7"/>
  <c r="R1478" i="7"/>
  <c r="S1478" i="7" s="1"/>
  <c r="T1478" i="7" s="1"/>
  <c r="Q1478" i="7"/>
  <c r="R1477" i="7"/>
  <c r="S1477" i="7" s="1"/>
  <c r="T1477" i="7" s="1"/>
  <c r="Q1477" i="7"/>
  <c r="R1476" i="7"/>
  <c r="S1476" i="7" s="1"/>
  <c r="T1476" i="7" s="1"/>
  <c r="Q1476" i="7"/>
  <c r="R1475" i="7"/>
  <c r="S1475" i="7" s="1"/>
  <c r="T1475" i="7" s="1"/>
  <c r="Q1475" i="7"/>
  <c r="S1474" i="7"/>
  <c r="T1474" i="7" s="1"/>
  <c r="R1474" i="7"/>
  <c r="Q1474" i="7"/>
  <c r="R1473" i="7"/>
  <c r="S1473" i="7" s="1"/>
  <c r="T1473" i="7" s="1"/>
  <c r="Q1473" i="7"/>
  <c r="R1472" i="7"/>
  <c r="S1472" i="7" s="1"/>
  <c r="T1472" i="7" s="1"/>
  <c r="Q1472" i="7"/>
  <c r="R1471" i="7"/>
  <c r="S1471" i="7" s="1"/>
  <c r="T1471" i="7" s="1"/>
  <c r="Q1471" i="7"/>
  <c r="R1470" i="7"/>
  <c r="S1470" i="7" s="1"/>
  <c r="T1470" i="7" s="1"/>
  <c r="Q1470" i="7"/>
  <c r="R1469" i="7"/>
  <c r="S1469" i="7" s="1"/>
  <c r="T1469" i="7" s="1"/>
  <c r="Q1469" i="7"/>
  <c r="R1468" i="7"/>
  <c r="S1468" i="7" s="1"/>
  <c r="T1468" i="7" s="1"/>
  <c r="Q1468" i="7"/>
  <c r="R1467" i="7"/>
  <c r="S1467" i="7" s="1"/>
  <c r="T1467" i="7" s="1"/>
  <c r="Q1467" i="7"/>
  <c r="R1466" i="7"/>
  <c r="S1466" i="7" s="1"/>
  <c r="T1466" i="7" s="1"/>
  <c r="Q1466" i="7"/>
  <c r="S1465" i="7"/>
  <c r="T1465" i="7" s="1"/>
  <c r="R1465" i="7"/>
  <c r="Q1465" i="7"/>
  <c r="R1464" i="7"/>
  <c r="S1464" i="7" s="1"/>
  <c r="T1464" i="7" s="1"/>
  <c r="Q1464" i="7"/>
  <c r="R1463" i="7"/>
  <c r="S1463" i="7" s="1"/>
  <c r="T1463" i="7" s="1"/>
  <c r="Q1463" i="7"/>
  <c r="R1462" i="7"/>
  <c r="S1462" i="7" s="1"/>
  <c r="T1462" i="7" s="1"/>
  <c r="Q1462" i="7"/>
  <c r="R1461" i="7"/>
  <c r="S1461" i="7" s="1"/>
  <c r="T1461" i="7" s="1"/>
  <c r="Q1461" i="7"/>
  <c r="R1460" i="7"/>
  <c r="S1460" i="7" s="1"/>
  <c r="T1460" i="7" s="1"/>
  <c r="Q1460" i="7"/>
  <c r="R1459" i="7"/>
  <c r="S1459" i="7" s="1"/>
  <c r="T1459" i="7" s="1"/>
  <c r="Q1459" i="7"/>
  <c r="R1458" i="7"/>
  <c r="S1458" i="7" s="1"/>
  <c r="T1458" i="7" s="1"/>
  <c r="Q1458" i="7"/>
  <c r="R1457" i="7"/>
  <c r="S1457" i="7" s="1"/>
  <c r="T1457" i="7" s="1"/>
  <c r="Q1457" i="7"/>
  <c r="R1456" i="7"/>
  <c r="S1456" i="7" s="1"/>
  <c r="T1456" i="7" s="1"/>
  <c r="Q1456" i="7"/>
  <c r="R1455" i="7"/>
  <c r="S1455" i="7" s="1"/>
  <c r="T1455" i="7" s="1"/>
  <c r="Q1455" i="7"/>
  <c r="R1454" i="7"/>
  <c r="S1454" i="7" s="1"/>
  <c r="T1454" i="7" s="1"/>
  <c r="Q1454" i="7"/>
  <c r="S1453" i="7"/>
  <c r="T1453" i="7" s="1"/>
  <c r="R1453" i="7"/>
  <c r="Q1453" i="7"/>
  <c r="R1452" i="7"/>
  <c r="S1452" i="7" s="1"/>
  <c r="T1452" i="7" s="1"/>
  <c r="Q1452" i="7"/>
  <c r="R1451" i="7"/>
  <c r="S1451" i="7" s="1"/>
  <c r="T1451" i="7" s="1"/>
  <c r="Q1451" i="7"/>
  <c r="R1450" i="7"/>
  <c r="S1450" i="7" s="1"/>
  <c r="T1450" i="7" s="1"/>
  <c r="Q1450" i="7"/>
  <c r="R1449" i="7"/>
  <c r="S1449" i="7" s="1"/>
  <c r="T1449" i="7" s="1"/>
  <c r="Q1449" i="7"/>
  <c r="R1448" i="7"/>
  <c r="S1448" i="7" s="1"/>
  <c r="T1448" i="7" s="1"/>
  <c r="Q1448" i="7"/>
  <c r="R1447" i="7"/>
  <c r="S1447" i="7" s="1"/>
  <c r="T1447" i="7" s="1"/>
  <c r="Q1447" i="7"/>
  <c r="R1446" i="7"/>
  <c r="S1446" i="7" s="1"/>
  <c r="T1446" i="7" s="1"/>
  <c r="Q1446" i="7"/>
  <c r="R1445" i="7"/>
  <c r="S1445" i="7" s="1"/>
  <c r="T1445" i="7" s="1"/>
  <c r="Q1445" i="7"/>
  <c r="S1444" i="7"/>
  <c r="T1444" i="7" s="1"/>
  <c r="R1444" i="7"/>
  <c r="Q1444" i="7"/>
  <c r="R1443" i="7"/>
  <c r="S1443" i="7" s="1"/>
  <c r="T1443" i="7" s="1"/>
  <c r="Q1443" i="7"/>
  <c r="R1442" i="7"/>
  <c r="S1442" i="7" s="1"/>
  <c r="T1442" i="7" s="1"/>
  <c r="Q1442" i="7"/>
  <c r="R1441" i="7"/>
  <c r="S1441" i="7" s="1"/>
  <c r="T1441" i="7" s="1"/>
  <c r="Q1441" i="7"/>
  <c r="R1440" i="7"/>
  <c r="S1440" i="7" s="1"/>
  <c r="T1440" i="7" s="1"/>
  <c r="Q1440" i="7"/>
  <c r="R1439" i="7"/>
  <c r="S1439" i="7" s="1"/>
  <c r="T1439" i="7" s="1"/>
  <c r="Q1439" i="7"/>
  <c r="S1438" i="7"/>
  <c r="T1438" i="7" s="1"/>
  <c r="R1438" i="7"/>
  <c r="Q1438" i="7"/>
  <c r="R1437" i="7"/>
  <c r="S1437" i="7" s="1"/>
  <c r="T1437" i="7" s="1"/>
  <c r="Q1437" i="7"/>
  <c r="R1436" i="7"/>
  <c r="S1436" i="7" s="1"/>
  <c r="T1436" i="7" s="1"/>
  <c r="Q1436" i="7"/>
  <c r="S1435" i="7"/>
  <c r="T1435" i="7" s="1"/>
  <c r="R1435" i="7"/>
  <c r="Q1435" i="7"/>
  <c r="R1434" i="7"/>
  <c r="S1434" i="7" s="1"/>
  <c r="T1434" i="7" s="1"/>
  <c r="Q1434" i="7"/>
  <c r="R1433" i="7"/>
  <c r="S1433" i="7" s="1"/>
  <c r="T1433" i="7" s="1"/>
  <c r="Q1433" i="7"/>
  <c r="R1432" i="7"/>
  <c r="S1432" i="7" s="1"/>
  <c r="T1432" i="7" s="1"/>
  <c r="Q1432" i="7"/>
  <c r="R1431" i="7"/>
  <c r="S1431" i="7" s="1"/>
  <c r="T1431" i="7" s="1"/>
  <c r="Q1431" i="7"/>
  <c r="R1430" i="7"/>
  <c r="S1430" i="7" s="1"/>
  <c r="T1430" i="7" s="1"/>
  <c r="Q1430" i="7"/>
  <c r="R1429" i="7"/>
  <c r="S1429" i="7" s="1"/>
  <c r="T1429" i="7" s="1"/>
  <c r="Q1429" i="7"/>
  <c r="R1428" i="7"/>
  <c r="S1428" i="7" s="1"/>
  <c r="T1428" i="7" s="1"/>
  <c r="Q1428" i="7"/>
  <c r="R1427" i="7"/>
  <c r="S1427" i="7" s="1"/>
  <c r="T1427" i="7" s="1"/>
  <c r="Q1427" i="7"/>
  <c r="R1426" i="7"/>
  <c r="S1426" i="7" s="1"/>
  <c r="T1426" i="7" s="1"/>
  <c r="Q1426" i="7"/>
  <c r="R1425" i="7"/>
  <c r="S1425" i="7" s="1"/>
  <c r="T1425" i="7" s="1"/>
  <c r="Q1425" i="7"/>
  <c r="S1424" i="7"/>
  <c r="T1424" i="7" s="1"/>
  <c r="R1424" i="7"/>
  <c r="Q1424" i="7"/>
  <c r="R1423" i="7"/>
  <c r="S1423" i="7" s="1"/>
  <c r="T1423" i="7" s="1"/>
  <c r="Q1423" i="7"/>
  <c r="R1422" i="7"/>
  <c r="S1422" i="7" s="1"/>
  <c r="T1422" i="7" s="1"/>
  <c r="Q1422" i="7"/>
  <c r="R1421" i="7"/>
  <c r="S1421" i="7" s="1"/>
  <c r="T1421" i="7" s="1"/>
  <c r="Q1421" i="7"/>
  <c r="R1420" i="7"/>
  <c r="S1420" i="7" s="1"/>
  <c r="T1420" i="7" s="1"/>
  <c r="Q1420" i="7"/>
  <c r="R1419" i="7"/>
  <c r="S1419" i="7" s="1"/>
  <c r="T1419" i="7" s="1"/>
  <c r="Q1419" i="7"/>
  <c r="R1418" i="7"/>
  <c r="S1418" i="7" s="1"/>
  <c r="T1418" i="7" s="1"/>
  <c r="Q1418" i="7"/>
  <c r="S1417" i="7"/>
  <c r="T1417" i="7" s="1"/>
  <c r="R1417" i="7"/>
  <c r="Q1417" i="7"/>
  <c r="R1416" i="7"/>
  <c r="S1416" i="7" s="1"/>
  <c r="T1416" i="7" s="1"/>
  <c r="Q1416" i="7"/>
  <c r="R1415" i="7"/>
  <c r="S1415" i="7" s="1"/>
  <c r="T1415" i="7" s="1"/>
  <c r="Q1415" i="7"/>
  <c r="R1414" i="7"/>
  <c r="S1414" i="7" s="1"/>
  <c r="T1414" i="7" s="1"/>
  <c r="Q1414" i="7"/>
  <c r="R1413" i="7"/>
  <c r="S1413" i="7" s="1"/>
  <c r="T1413" i="7" s="1"/>
  <c r="Q1413" i="7"/>
  <c r="R1412" i="7"/>
  <c r="S1412" i="7" s="1"/>
  <c r="T1412" i="7" s="1"/>
  <c r="Q1412" i="7"/>
  <c r="R1411" i="7"/>
  <c r="S1411" i="7" s="1"/>
  <c r="T1411" i="7" s="1"/>
  <c r="Q1411" i="7"/>
  <c r="R1410" i="7"/>
  <c r="S1410" i="7" s="1"/>
  <c r="T1410" i="7" s="1"/>
  <c r="Q1410" i="7"/>
  <c r="R1409" i="7"/>
  <c r="S1409" i="7" s="1"/>
  <c r="T1409" i="7" s="1"/>
  <c r="Q1409" i="7"/>
  <c r="R1408" i="7"/>
  <c r="S1408" i="7" s="1"/>
  <c r="T1408" i="7" s="1"/>
  <c r="Q1408" i="7"/>
  <c r="R1407" i="7"/>
  <c r="S1407" i="7" s="1"/>
  <c r="T1407" i="7" s="1"/>
  <c r="Q1407" i="7"/>
  <c r="R1406" i="7"/>
  <c r="S1406" i="7" s="1"/>
  <c r="T1406" i="7" s="1"/>
  <c r="Q1406" i="7"/>
  <c r="R1405" i="7"/>
  <c r="S1405" i="7" s="1"/>
  <c r="T1405" i="7" s="1"/>
  <c r="Q1405" i="7"/>
  <c r="R1404" i="7"/>
  <c r="S1404" i="7" s="1"/>
  <c r="T1404" i="7" s="1"/>
  <c r="Q1404" i="7"/>
  <c r="R1403" i="7"/>
  <c r="S1403" i="7" s="1"/>
  <c r="T1403" i="7" s="1"/>
  <c r="Q1403" i="7"/>
  <c r="R1402" i="7"/>
  <c r="S1402" i="7" s="1"/>
  <c r="T1402" i="7" s="1"/>
  <c r="Q1402" i="7"/>
  <c r="R1401" i="7"/>
  <c r="S1401" i="7" s="1"/>
  <c r="T1401" i="7" s="1"/>
  <c r="Q1401" i="7"/>
  <c r="R1400" i="7"/>
  <c r="S1400" i="7" s="1"/>
  <c r="T1400" i="7" s="1"/>
  <c r="Q1400" i="7"/>
  <c r="S1399" i="7"/>
  <c r="T1399" i="7" s="1"/>
  <c r="R1399" i="7"/>
  <c r="Q1399" i="7"/>
  <c r="R1398" i="7"/>
  <c r="S1398" i="7" s="1"/>
  <c r="T1398" i="7" s="1"/>
  <c r="Q1398" i="7"/>
  <c r="R1397" i="7"/>
  <c r="S1397" i="7" s="1"/>
  <c r="T1397" i="7" s="1"/>
  <c r="Q1397" i="7"/>
  <c r="R1396" i="7"/>
  <c r="S1396" i="7" s="1"/>
  <c r="T1396" i="7" s="1"/>
  <c r="Q1396" i="7"/>
  <c r="R1395" i="7"/>
  <c r="S1395" i="7" s="1"/>
  <c r="T1395" i="7" s="1"/>
  <c r="Q1395" i="7"/>
  <c r="S1394" i="7"/>
  <c r="T1394" i="7" s="1"/>
  <c r="R1394" i="7"/>
  <c r="Q1394" i="7"/>
  <c r="R1393" i="7"/>
  <c r="S1393" i="7" s="1"/>
  <c r="T1393" i="7" s="1"/>
  <c r="Q1393" i="7"/>
  <c r="S1392" i="7"/>
  <c r="T1392" i="7" s="1"/>
  <c r="R1392" i="7"/>
  <c r="Q1392" i="7"/>
  <c r="R1391" i="7"/>
  <c r="S1391" i="7" s="1"/>
  <c r="T1391" i="7" s="1"/>
  <c r="Q1391" i="7"/>
  <c r="R1390" i="7"/>
  <c r="S1390" i="7" s="1"/>
  <c r="T1390" i="7" s="1"/>
  <c r="Q1390" i="7"/>
  <c r="S1389" i="7"/>
  <c r="T1389" i="7" s="1"/>
  <c r="R1389" i="7"/>
  <c r="Q1389" i="7"/>
  <c r="R1388" i="7"/>
  <c r="S1388" i="7" s="1"/>
  <c r="T1388" i="7" s="1"/>
  <c r="Q1388" i="7"/>
  <c r="R1387" i="7"/>
  <c r="S1387" i="7" s="1"/>
  <c r="T1387" i="7" s="1"/>
  <c r="Q1387" i="7"/>
  <c r="R1386" i="7"/>
  <c r="S1386" i="7" s="1"/>
  <c r="T1386" i="7" s="1"/>
  <c r="Q1386" i="7"/>
  <c r="R1385" i="7"/>
  <c r="S1385" i="7" s="1"/>
  <c r="T1385" i="7" s="1"/>
  <c r="Q1385" i="7"/>
  <c r="R1384" i="7"/>
  <c r="S1384" i="7" s="1"/>
  <c r="T1384" i="7" s="1"/>
  <c r="Q1384" i="7"/>
  <c r="R1383" i="7"/>
  <c r="S1383" i="7" s="1"/>
  <c r="T1383" i="7" s="1"/>
  <c r="Q1383" i="7"/>
  <c r="R1382" i="7"/>
  <c r="S1382" i="7" s="1"/>
  <c r="T1382" i="7" s="1"/>
  <c r="Q1382" i="7"/>
  <c r="R1381" i="7"/>
  <c r="S1381" i="7" s="1"/>
  <c r="T1381" i="7" s="1"/>
  <c r="Q1381" i="7"/>
  <c r="R1380" i="7"/>
  <c r="S1380" i="7" s="1"/>
  <c r="T1380" i="7" s="1"/>
  <c r="Q1380" i="7"/>
  <c r="R1379" i="7"/>
  <c r="S1379" i="7" s="1"/>
  <c r="T1379" i="7" s="1"/>
  <c r="Q1379" i="7"/>
  <c r="R1378" i="7"/>
  <c r="S1378" i="7" s="1"/>
  <c r="T1378" i="7" s="1"/>
  <c r="Q1378" i="7"/>
  <c r="R1377" i="7"/>
  <c r="S1377" i="7" s="1"/>
  <c r="T1377" i="7" s="1"/>
  <c r="Q1377" i="7"/>
  <c r="R1376" i="7"/>
  <c r="S1376" i="7" s="1"/>
  <c r="T1376" i="7" s="1"/>
  <c r="Q1376" i="7"/>
  <c r="R1375" i="7"/>
  <c r="S1375" i="7" s="1"/>
  <c r="T1375" i="7" s="1"/>
  <c r="Q1375" i="7"/>
  <c r="R1374" i="7"/>
  <c r="S1374" i="7" s="1"/>
  <c r="T1374" i="7" s="1"/>
  <c r="Q1374" i="7"/>
  <c r="R1373" i="7"/>
  <c r="S1373" i="7" s="1"/>
  <c r="T1373" i="7" s="1"/>
  <c r="Q1373" i="7"/>
  <c r="R1372" i="7"/>
  <c r="S1372" i="7" s="1"/>
  <c r="T1372" i="7" s="1"/>
  <c r="Q1372" i="7"/>
  <c r="R1371" i="7"/>
  <c r="S1371" i="7" s="1"/>
  <c r="T1371" i="7" s="1"/>
  <c r="Q1371" i="7"/>
  <c r="R1370" i="7"/>
  <c r="S1370" i="7" s="1"/>
  <c r="T1370" i="7" s="1"/>
  <c r="Q1370" i="7"/>
  <c r="S1369" i="7"/>
  <c r="T1369" i="7" s="1"/>
  <c r="R1369" i="7"/>
  <c r="Q1369" i="7"/>
  <c r="R1368" i="7"/>
  <c r="S1368" i="7" s="1"/>
  <c r="T1368" i="7" s="1"/>
  <c r="Q1368" i="7"/>
  <c r="R1367" i="7"/>
  <c r="S1367" i="7" s="1"/>
  <c r="T1367" i="7" s="1"/>
  <c r="Q1367" i="7"/>
  <c r="R1366" i="7"/>
  <c r="S1366" i="7" s="1"/>
  <c r="T1366" i="7" s="1"/>
  <c r="Q1366" i="7"/>
  <c r="R1365" i="7"/>
  <c r="S1365" i="7" s="1"/>
  <c r="T1365" i="7" s="1"/>
  <c r="Q1365" i="7"/>
  <c r="R1364" i="7"/>
  <c r="S1364" i="7" s="1"/>
  <c r="T1364" i="7" s="1"/>
  <c r="Q1364" i="7"/>
  <c r="R1363" i="7"/>
  <c r="S1363" i="7" s="1"/>
  <c r="T1363" i="7" s="1"/>
  <c r="Q1363" i="7"/>
  <c r="R1362" i="7"/>
  <c r="S1362" i="7" s="1"/>
  <c r="T1362" i="7" s="1"/>
  <c r="Q1362" i="7"/>
  <c r="R1361" i="7"/>
  <c r="S1361" i="7" s="1"/>
  <c r="T1361" i="7" s="1"/>
  <c r="Q1361" i="7"/>
  <c r="R1360" i="7"/>
  <c r="S1360" i="7" s="1"/>
  <c r="T1360" i="7" s="1"/>
  <c r="Q1360" i="7"/>
  <c r="R1359" i="7"/>
  <c r="S1359" i="7" s="1"/>
  <c r="T1359" i="7" s="1"/>
  <c r="Q1359" i="7"/>
  <c r="R1358" i="7"/>
  <c r="S1358" i="7" s="1"/>
  <c r="T1358" i="7" s="1"/>
  <c r="Q1358" i="7"/>
  <c r="R1357" i="7"/>
  <c r="S1357" i="7" s="1"/>
  <c r="T1357" i="7" s="1"/>
  <c r="Q1357" i="7"/>
  <c r="R1356" i="7"/>
  <c r="S1356" i="7" s="1"/>
  <c r="T1356" i="7" s="1"/>
  <c r="Q1356" i="7"/>
  <c r="R1355" i="7"/>
  <c r="S1355" i="7" s="1"/>
  <c r="T1355" i="7" s="1"/>
  <c r="Q1355" i="7"/>
  <c r="R1354" i="7"/>
  <c r="S1354" i="7" s="1"/>
  <c r="T1354" i="7" s="1"/>
  <c r="Q1354" i="7"/>
  <c r="R1353" i="7"/>
  <c r="S1353" i="7" s="1"/>
  <c r="T1353" i="7" s="1"/>
  <c r="Q1353" i="7"/>
  <c r="R1352" i="7"/>
  <c r="S1352" i="7" s="1"/>
  <c r="T1352" i="7" s="1"/>
  <c r="Q1352" i="7"/>
  <c r="R1351" i="7"/>
  <c r="S1351" i="7" s="1"/>
  <c r="T1351" i="7" s="1"/>
  <c r="Q1351" i="7"/>
  <c r="R1350" i="7"/>
  <c r="S1350" i="7" s="1"/>
  <c r="T1350" i="7" s="1"/>
  <c r="Q1350" i="7"/>
  <c r="R1349" i="7"/>
  <c r="S1349" i="7" s="1"/>
  <c r="T1349" i="7" s="1"/>
  <c r="Q1349" i="7"/>
  <c r="R1348" i="7"/>
  <c r="S1348" i="7" s="1"/>
  <c r="T1348" i="7" s="1"/>
  <c r="Q1348" i="7"/>
  <c r="S1347" i="7"/>
  <c r="T1347" i="7" s="1"/>
  <c r="R1347" i="7"/>
  <c r="Q1347" i="7"/>
  <c r="R1346" i="7"/>
  <c r="S1346" i="7" s="1"/>
  <c r="T1346" i="7" s="1"/>
  <c r="Q1346" i="7"/>
  <c r="R1345" i="7"/>
  <c r="S1345" i="7" s="1"/>
  <c r="T1345" i="7" s="1"/>
  <c r="Q1345" i="7"/>
  <c r="R1344" i="7"/>
  <c r="S1344" i="7" s="1"/>
  <c r="T1344" i="7" s="1"/>
  <c r="Q1344" i="7"/>
  <c r="R1343" i="7"/>
  <c r="S1343" i="7" s="1"/>
  <c r="T1343" i="7" s="1"/>
  <c r="Q1343" i="7"/>
  <c r="R1342" i="7"/>
  <c r="S1342" i="7" s="1"/>
  <c r="T1342" i="7" s="1"/>
  <c r="Q1342" i="7"/>
  <c r="R1341" i="7"/>
  <c r="S1341" i="7" s="1"/>
  <c r="T1341" i="7" s="1"/>
  <c r="Q1341" i="7"/>
  <c r="S1340" i="7"/>
  <c r="T1340" i="7" s="1"/>
  <c r="R1340" i="7"/>
  <c r="Q1340" i="7"/>
  <c r="R1339" i="7"/>
  <c r="S1339" i="7" s="1"/>
  <c r="T1339" i="7" s="1"/>
  <c r="Q1339" i="7"/>
  <c r="R1338" i="7"/>
  <c r="S1338" i="7" s="1"/>
  <c r="T1338" i="7" s="1"/>
  <c r="Q1338" i="7"/>
  <c r="R1337" i="7"/>
  <c r="S1337" i="7" s="1"/>
  <c r="T1337" i="7" s="1"/>
  <c r="Q1337" i="7"/>
  <c r="R1336" i="7"/>
  <c r="S1336" i="7" s="1"/>
  <c r="T1336" i="7" s="1"/>
  <c r="Q1336" i="7"/>
  <c r="T1335" i="7"/>
  <c r="R1335" i="7"/>
  <c r="S1335" i="7" s="1"/>
  <c r="Q1335" i="7"/>
  <c r="R1334" i="7"/>
  <c r="S1334" i="7" s="1"/>
  <c r="T1334" i="7" s="1"/>
  <c r="Q1334" i="7"/>
  <c r="R1333" i="7"/>
  <c r="S1333" i="7" s="1"/>
  <c r="T1333" i="7" s="1"/>
  <c r="Q1333" i="7"/>
  <c r="R1332" i="7"/>
  <c r="S1332" i="7" s="1"/>
  <c r="T1332" i="7" s="1"/>
  <c r="Q1332" i="7"/>
  <c r="R1331" i="7"/>
  <c r="S1331" i="7" s="1"/>
  <c r="T1331" i="7" s="1"/>
  <c r="Q1331" i="7"/>
  <c r="R1330" i="7"/>
  <c r="S1330" i="7" s="1"/>
  <c r="T1330" i="7" s="1"/>
  <c r="Q1330" i="7"/>
  <c r="R1329" i="7"/>
  <c r="S1329" i="7" s="1"/>
  <c r="T1329" i="7" s="1"/>
  <c r="Q1329" i="7"/>
  <c r="R1328" i="7"/>
  <c r="S1328" i="7" s="1"/>
  <c r="T1328" i="7" s="1"/>
  <c r="Q1328" i="7"/>
  <c r="R1327" i="7"/>
  <c r="S1327" i="7" s="1"/>
  <c r="T1327" i="7" s="1"/>
  <c r="Q1327" i="7"/>
  <c r="R1326" i="7"/>
  <c r="S1326" i="7" s="1"/>
  <c r="T1326" i="7" s="1"/>
  <c r="Q1326" i="7"/>
  <c r="S1325" i="7"/>
  <c r="T1325" i="7" s="1"/>
  <c r="R1325" i="7"/>
  <c r="Q1325" i="7"/>
  <c r="R1324" i="7"/>
  <c r="S1324" i="7" s="1"/>
  <c r="T1324" i="7" s="1"/>
  <c r="Q1324" i="7"/>
  <c r="R1323" i="7"/>
  <c r="S1323" i="7" s="1"/>
  <c r="T1323" i="7" s="1"/>
  <c r="Q1323" i="7"/>
  <c r="R1322" i="7"/>
  <c r="S1322" i="7" s="1"/>
  <c r="T1322" i="7" s="1"/>
  <c r="Q1322" i="7"/>
  <c r="R1321" i="7"/>
  <c r="S1321" i="7" s="1"/>
  <c r="T1321" i="7" s="1"/>
  <c r="Q1321" i="7"/>
  <c r="R1320" i="7"/>
  <c r="S1320" i="7" s="1"/>
  <c r="T1320" i="7" s="1"/>
  <c r="Q1320" i="7"/>
  <c r="R1319" i="7"/>
  <c r="S1319" i="7" s="1"/>
  <c r="T1319" i="7" s="1"/>
  <c r="Q1319" i="7"/>
  <c r="R1318" i="7"/>
  <c r="S1318" i="7" s="1"/>
  <c r="T1318" i="7" s="1"/>
  <c r="Q1318" i="7"/>
  <c r="R1317" i="7"/>
  <c r="S1317" i="7" s="1"/>
  <c r="T1317" i="7" s="1"/>
  <c r="Q1317" i="7"/>
  <c r="R1316" i="7"/>
  <c r="S1316" i="7" s="1"/>
  <c r="T1316" i="7" s="1"/>
  <c r="Q1316" i="7"/>
  <c r="R1315" i="7"/>
  <c r="S1315" i="7" s="1"/>
  <c r="T1315" i="7" s="1"/>
  <c r="Q1315" i="7"/>
  <c r="S1314" i="7"/>
  <c r="T1314" i="7" s="1"/>
  <c r="R1314" i="7"/>
  <c r="Q1314" i="7"/>
  <c r="R1313" i="7"/>
  <c r="S1313" i="7" s="1"/>
  <c r="T1313" i="7" s="1"/>
  <c r="Q1313" i="7"/>
  <c r="R1312" i="7"/>
  <c r="S1312" i="7" s="1"/>
  <c r="T1312" i="7" s="1"/>
  <c r="Q1312" i="7"/>
  <c r="R1311" i="7"/>
  <c r="S1311" i="7" s="1"/>
  <c r="T1311" i="7" s="1"/>
  <c r="Q1311" i="7"/>
  <c r="R1310" i="7"/>
  <c r="S1310" i="7" s="1"/>
  <c r="T1310" i="7" s="1"/>
  <c r="Q1310" i="7"/>
  <c r="R1309" i="7"/>
  <c r="S1309" i="7" s="1"/>
  <c r="T1309" i="7" s="1"/>
  <c r="Q1309" i="7"/>
  <c r="R1308" i="7"/>
  <c r="S1308" i="7" s="1"/>
  <c r="T1308" i="7" s="1"/>
  <c r="Q1308" i="7"/>
  <c r="R1307" i="7"/>
  <c r="S1307" i="7" s="1"/>
  <c r="T1307" i="7" s="1"/>
  <c r="Q1307" i="7"/>
  <c r="R1306" i="7"/>
  <c r="S1306" i="7" s="1"/>
  <c r="T1306" i="7" s="1"/>
  <c r="Q1306" i="7"/>
  <c r="R1305" i="7"/>
  <c r="S1305" i="7" s="1"/>
  <c r="T1305" i="7" s="1"/>
  <c r="Q1305" i="7"/>
  <c r="R1304" i="7"/>
  <c r="S1304" i="7" s="1"/>
  <c r="T1304" i="7" s="1"/>
  <c r="Q1304" i="7"/>
  <c r="R1303" i="7"/>
  <c r="S1303" i="7" s="1"/>
  <c r="T1303" i="7" s="1"/>
  <c r="Q1303" i="7"/>
  <c r="S1302" i="7"/>
  <c r="T1302" i="7" s="1"/>
  <c r="R1302" i="7"/>
  <c r="Q1302" i="7"/>
  <c r="R1301" i="7"/>
  <c r="S1301" i="7" s="1"/>
  <c r="T1301" i="7" s="1"/>
  <c r="Q1301" i="7"/>
  <c r="R1300" i="7"/>
  <c r="S1300" i="7" s="1"/>
  <c r="T1300" i="7" s="1"/>
  <c r="Q1300" i="7"/>
  <c r="R1299" i="7"/>
  <c r="S1299" i="7" s="1"/>
  <c r="T1299" i="7" s="1"/>
  <c r="Q1299" i="7"/>
  <c r="R1298" i="7"/>
  <c r="S1298" i="7" s="1"/>
  <c r="T1298" i="7" s="1"/>
  <c r="Q1298" i="7"/>
  <c r="R1297" i="7"/>
  <c r="S1297" i="7" s="1"/>
  <c r="T1297" i="7" s="1"/>
  <c r="Q1297" i="7"/>
  <c r="R1296" i="7"/>
  <c r="S1296" i="7" s="1"/>
  <c r="T1296" i="7" s="1"/>
  <c r="Q1296" i="7"/>
  <c r="R1295" i="7"/>
  <c r="S1295" i="7" s="1"/>
  <c r="T1295" i="7" s="1"/>
  <c r="Q1295" i="7"/>
  <c r="R1294" i="7"/>
  <c r="S1294" i="7" s="1"/>
  <c r="T1294" i="7" s="1"/>
  <c r="Q1294" i="7"/>
  <c r="R1293" i="7"/>
  <c r="S1293" i="7" s="1"/>
  <c r="T1293" i="7" s="1"/>
  <c r="Q1293" i="7"/>
  <c r="R1292" i="7"/>
  <c r="S1292" i="7" s="1"/>
  <c r="T1292" i="7" s="1"/>
  <c r="Q1292" i="7"/>
  <c r="R1291" i="7"/>
  <c r="S1291" i="7" s="1"/>
  <c r="T1291" i="7" s="1"/>
  <c r="Q1291" i="7"/>
  <c r="R1290" i="7"/>
  <c r="S1290" i="7" s="1"/>
  <c r="T1290" i="7" s="1"/>
  <c r="Q1290" i="7"/>
  <c r="R1289" i="7"/>
  <c r="S1289" i="7" s="1"/>
  <c r="T1289" i="7" s="1"/>
  <c r="Q1289" i="7"/>
  <c r="R1288" i="7"/>
  <c r="S1288" i="7" s="1"/>
  <c r="T1288" i="7" s="1"/>
  <c r="Q1288" i="7"/>
  <c r="R1287" i="7"/>
  <c r="S1287" i="7" s="1"/>
  <c r="T1287" i="7" s="1"/>
  <c r="Q1287" i="7"/>
  <c r="R1286" i="7"/>
  <c r="S1286" i="7" s="1"/>
  <c r="T1286" i="7" s="1"/>
  <c r="Q1286" i="7"/>
  <c r="S1285" i="7"/>
  <c r="T1285" i="7" s="1"/>
  <c r="R1285" i="7"/>
  <c r="Q1285" i="7"/>
  <c r="R1284" i="7"/>
  <c r="S1284" i="7" s="1"/>
  <c r="T1284" i="7" s="1"/>
  <c r="Q1284" i="7"/>
  <c r="R1283" i="7"/>
  <c r="S1283" i="7" s="1"/>
  <c r="T1283" i="7" s="1"/>
  <c r="Q1283" i="7"/>
  <c r="R1282" i="7"/>
  <c r="S1282" i="7" s="1"/>
  <c r="T1282" i="7" s="1"/>
  <c r="Q1282" i="7"/>
  <c r="R1281" i="7"/>
  <c r="S1281" i="7" s="1"/>
  <c r="T1281" i="7" s="1"/>
  <c r="Q1281" i="7"/>
  <c r="R1280" i="7"/>
  <c r="S1280" i="7" s="1"/>
  <c r="T1280" i="7" s="1"/>
  <c r="Q1280" i="7"/>
  <c r="R1279" i="7"/>
  <c r="S1279" i="7" s="1"/>
  <c r="T1279" i="7" s="1"/>
  <c r="Q1279" i="7"/>
  <c r="R1278" i="7"/>
  <c r="S1278" i="7" s="1"/>
  <c r="T1278" i="7" s="1"/>
  <c r="Q1278" i="7"/>
  <c r="R1277" i="7"/>
  <c r="S1277" i="7" s="1"/>
  <c r="T1277" i="7" s="1"/>
  <c r="Q1277" i="7"/>
  <c r="R1276" i="7"/>
  <c r="S1276" i="7" s="1"/>
  <c r="T1276" i="7" s="1"/>
  <c r="Q1276" i="7"/>
  <c r="R1275" i="7"/>
  <c r="S1275" i="7" s="1"/>
  <c r="T1275" i="7" s="1"/>
  <c r="Q1275" i="7"/>
  <c r="R1274" i="7"/>
  <c r="S1274" i="7" s="1"/>
  <c r="T1274" i="7" s="1"/>
  <c r="Q1274" i="7"/>
  <c r="R1273" i="7"/>
  <c r="S1273" i="7" s="1"/>
  <c r="T1273" i="7" s="1"/>
  <c r="Q1273" i="7"/>
  <c r="R1272" i="7"/>
  <c r="S1272" i="7" s="1"/>
  <c r="T1272" i="7" s="1"/>
  <c r="Q1272" i="7"/>
  <c r="R1271" i="7"/>
  <c r="S1271" i="7" s="1"/>
  <c r="T1271" i="7" s="1"/>
  <c r="Q1271" i="7"/>
  <c r="R1270" i="7"/>
  <c r="S1270" i="7" s="1"/>
  <c r="T1270" i="7" s="1"/>
  <c r="Q1270" i="7"/>
  <c r="R1269" i="7"/>
  <c r="S1269" i="7" s="1"/>
  <c r="T1269" i="7" s="1"/>
  <c r="Q1269" i="7"/>
  <c r="R1268" i="7"/>
  <c r="S1268" i="7" s="1"/>
  <c r="T1268" i="7" s="1"/>
  <c r="Q1268" i="7"/>
  <c r="R1267" i="7"/>
  <c r="S1267" i="7" s="1"/>
  <c r="T1267" i="7" s="1"/>
  <c r="Q1267" i="7"/>
  <c r="R1266" i="7"/>
  <c r="S1266" i="7" s="1"/>
  <c r="T1266" i="7" s="1"/>
  <c r="Q1266" i="7"/>
  <c r="R1265" i="7"/>
  <c r="S1265" i="7" s="1"/>
  <c r="T1265" i="7" s="1"/>
  <c r="Q1265" i="7"/>
  <c r="R1264" i="7"/>
  <c r="S1264" i="7" s="1"/>
  <c r="T1264" i="7" s="1"/>
  <c r="Q1264" i="7"/>
  <c r="R1263" i="7"/>
  <c r="S1263" i="7" s="1"/>
  <c r="T1263" i="7" s="1"/>
  <c r="Q1263" i="7"/>
  <c r="R1262" i="7"/>
  <c r="S1262" i="7" s="1"/>
  <c r="T1262" i="7" s="1"/>
  <c r="Q1262" i="7"/>
  <c r="R1261" i="7"/>
  <c r="S1261" i="7" s="1"/>
  <c r="T1261" i="7" s="1"/>
  <c r="Q1261" i="7"/>
  <c r="R1260" i="7"/>
  <c r="S1260" i="7" s="1"/>
  <c r="T1260" i="7" s="1"/>
  <c r="Q1260" i="7"/>
  <c r="R1259" i="7"/>
  <c r="S1259" i="7" s="1"/>
  <c r="T1259" i="7" s="1"/>
  <c r="Q1259" i="7"/>
  <c r="S1258" i="7"/>
  <c r="T1258" i="7" s="1"/>
  <c r="R1258" i="7"/>
  <c r="Q1258" i="7"/>
  <c r="R1257" i="7"/>
  <c r="S1257" i="7" s="1"/>
  <c r="T1257" i="7" s="1"/>
  <c r="Q1257" i="7"/>
  <c r="R1256" i="7"/>
  <c r="S1256" i="7" s="1"/>
  <c r="T1256" i="7" s="1"/>
  <c r="Q1256" i="7"/>
  <c r="R1255" i="7"/>
  <c r="S1255" i="7" s="1"/>
  <c r="T1255" i="7" s="1"/>
  <c r="Q1255" i="7"/>
  <c r="R1254" i="7"/>
  <c r="S1254" i="7" s="1"/>
  <c r="T1254" i="7" s="1"/>
  <c r="Q1254" i="7"/>
  <c r="S1253" i="7"/>
  <c r="T1253" i="7" s="1"/>
  <c r="R1253" i="7"/>
  <c r="Q1253" i="7"/>
  <c r="R1252" i="7"/>
  <c r="S1252" i="7" s="1"/>
  <c r="T1252" i="7" s="1"/>
  <c r="Q1252" i="7"/>
  <c r="R1251" i="7"/>
  <c r="S1251" i="7" s="1"/>
  <c r="T1251" i="7" s="1"/>
  <c r="Q1251" i="7"/>
  <c r="R1250" i="7"/>
  <c r="S1250" i="7" s="1"/>
  <c r="T1250" i="7" s="1"/>
  <c r="Q1250" i="7"/>
  <c r="R1249" i="7"/>
  <c r="S1249" i="7" s="1"/>
  <c r="T1249" i="7" s="1"/>
  <c r="Q1249" i="7"/>
  <c r="R1248" i="7"/>
  <c r="S1248" i="7" s="1"/>
  <c r="T1248" i="7" s="1"/>
  <c r="Q1248" i="7"/>
  <c r="R1247" i="7"/>
  <c r="S1247" i="7" s="1"/>
  <c r="T1247" i="7" s="1"/>
  <c r="Q1247" i="7"/>
  <c r="S1246" i="7"/>
  <c r="T1246" i="7" s="1"/>
  <c r="R1246" i="7"/>
  <c r="Q1246" i="7"/>
  <c r="R1245" i="7"/>
  <c r="S1245" i="7" s="1"/>
  <c r="T1245" i="7" s="1"/>
  <c r="Q1245" i="7"/>
  <c r="R1244" i="7"/>
  <c r="S1244" i="7" s="1"/>
  <c r="T1244" i="7" s="1"/>
  <c r="Q1244" i="7"/>
  <c r="R1243" i="7"/>
  <c r="S1243" i="7" s="1"/>
  <c r="T1243" i="7" s="1"/>
  <c r="Q1243" i="7"/>
  <c r="R1242" i="7"/>
  <c r="S1242" i="7" s="1"/>
  <c r="T1242" i="7" s="1"/>
  <c r="Q1242" i="7"/>
  <c r="R1241" i="7"/>
  <c r="S1241" i="7" s="1"/>
  <c r="T1241" i="7" s="1"/>
  <c r="Q1241" i="7"/>
  <c r="R1240" i="7"/>
  <c r="S1240" i="7" s="1"/>
  <c r="T1240" i="7" s="1"/>
  <c r="Q1240" i="7"/>
  <c r="R1239" i="7"/>
  <c r="S1239" i="7" s="1"/>
  <c r="T1239" i="7" s="1"/>
  <c r="Q1239" i="7"/>
  <c r="R1238" i="7"/>
  <c r="S1238" i="7" s="1"/>
  <c r="T1238" i="7" s="1"/>
  <c r="Q1238" i="7"/>
  <c r="R1237" i="7"/>
  <c r="S1237" i="7" s="1"/>
  <c r="T1237" i="7" s="1"/>
  <c r="Q1237" i="7"/>
  <c r="R1236" i="7"/>
  <c r="S1236" i="7" s="1"/>
  <c r="T1236" i="7" s="1"/>
  <c r="Q1236" i="7"/>
  <c r="R1235" i="7"/>
  <c r="S1235" i="7" s="1"/>
  <c r="T1235" i="7" s="1"/>
  <c r="Q1235" i="7"/>
  <c r="R1234" i="7"/>
  <c r="S1234" i="7" s="1"/>
  <c r="T1234" i="7" s="1"/>
  <c r="Q1234" i="7"/>
  <c r="R1233" i="7"/>
  <c r="S1233" i="7" s="1"/>
  <c r="T1233" i="7" s="1"/>
  <c r="Q1233" i="7"/>
  <c r="R1232" i="7"/>
  <c r="S1232" i="7" s="1"/>
  <c r="T1232" i="7" s="1"/>
  <c r="Q1232" i="7"/>
  <c r="R1231" i="7"/>
  <c r="S1231" i="7" s="1"/>
  <c r="T1231" i="7" s="1"/>
  <c r="Q1231" i="7"/>
  <c r="R1230" i="7"/>
  <c r="S1230" i="7" s="1"/>
  <c r="T1230" i="7" s="1"/>
  <c r="Q1230" i="7"/>
  <c r="R1229" i="7"/>
  <c r="S1229" i="7" s="1"/>
  <c r="T1229" i="7" s="1"/>
  <c r="Q1229" i="7"/>
  <c r="R1228" i="7"/>
  <c r="S1228" i="7" s="1"/>
  <c r="T1228" i="7" s="1"/>
  <c r="Q1228" i="7"/>
  <c r="R1227" i="7"/>
  <c r="S1227" i="7" s="1"/>
  <c r="T1227" i="7" s="1"/>
  <c r="Q1227" i="7"/>
  <c r="R1226" i="7"/>
  <c r="S1226" i="7" s="1"/>
  <c r="T1226" i="7" s="1"/>
  <c r="Q1226" i="7"/>
  <c r="R1225" i="7"/>
  <c r="S1225" i="7" s="1"/>
  <c r="T1225" i="7" s="1"/>
  <c r="Q1225" i="7"/>
  <c r="R1224" i="7"/>
  <c r="S1224" i="7" s="1"/>
  <c r="T1224" i="7" s="1"/>
  <c r="Q1224" i="7"/>
  <c r="R1223" i="7"/>
  <c r="S1223" i="7" s="1"/>
  <c r="T1223" i="7" s="1"/>
  <c r="Q1223" i="7"/>
  <c r="R1222" i="7"/>
  <c r="S1222" i="7" s="1"/>
  <c r="T1222" i="7" s="1"/>
  <c r="Q1222" i="7"/>
  <c r="R1221" i="7"/>
  <c r="S1221" i="7" s="1"/>
  <c r="T1221" i="7" s="1"/>
  <c r="Q1221" i="7"/>
  <c r="R1220" i="7"/>
  <c r="S1220" i="7" s="1"/>
  <c r="T1220" i="7" s="1"/>
  <c r="Q1220" i="7"/>
  <c r="R1219" i="7"/>
  <c r="S1219" i="7" s="1"/>
  <c r="T1219" i="7" s="1"/>
  <c r="Q1219" i="7"/>
  <c r="S1218" i="7"/>
  <c r="T1218" i="7" s="1"/>
  <c r="R1218" i="7"/>
  <c r="Q1218" i="7"/>
  <c r="R1217" i="7"/>
  <c r="S1217" i="7" s="1"/>
  <c r="T1217" i="7" s="1"/>
  <c r="Q1217" i="7"/>
  <c r="R1216" i="7"/>
  <c r="S1216" i="7" s="1"/>
  <c r="T1216" i="7" s="1"/>
  <c r="Q1216" i="7"/>
  <c r="R1215" i="7"/>
  <c r="S1215" i="7" s="1"/>
  <c r="T1215" i="7" s="1"/>
  <c r="Q1215" i="7"/>
  <c r="R1214" i="7"/>
  <c r="S1214" i="7" s="1"/>
  <c r="T1214" i="7" s="1"/>
  <c r="Q1214" i="7"/>
  <c r="R1213" i="7"/>
  <c r="S1213" i="7" s="1"/>
  <c r="T1213" i="7" s="1"/>
  <c r="Q1213" i="7"/>
  <c r="R1212" i="7"/>
  <c r="S1212" i="7" s="1"/>
  <c r="T1212" i="7" s="1"/>
  <c r="Q1212" i="7"/>
  <c r="R1211" i="7"/>
  <c r="S1211" i="7" s="1"/>
  <c r="T1211" i="7" s="1"/>
  <c r="Q1211" i="7"/>
  <c r="R1210" i="7"/>
  <c r="S1210" i="7" s="1"/>
  <c r="T1210" i="7" s="1"/>
  <c r="Q1210" i="7"/>
  <c r="R1209" i="7"/>
  <c r="S1209" i="7" s="1"/>
  <c r="T1209" i="7" s="1"/>
  <c r="Q1209" i="7"/>
  <c r="R1208" i="7"/>
  <c r="S1208" i="7" s="1"/>
  <c r="T1208" i="7" s="1"/>
  <c r="Q1208" i="7"/>
  <c r="T1207" i="7"/>
  <c r="R1207" i="7"/>
  <c r="S1207" i="7" s="1"/>
  <c r="Q1207" i="7"/>
  <c r="R1206" i="7"/>
  <c r="S1206" i="7" s="1"/>
  <c r="T1206" i="7" s="1"/>
  <c r="Q1206" i="7"/>
  <c r="R1205" i="7"/>
  <c r="S1205" i="7" s="1"/>
  <c r="T1205" i="7" s="1"/>
  <c r="Q1205" i="7"/>
  <c r="S1204" i="7"/>
  <c r="T1204" i="7" s="1"/>
  <c r="R1204" i="7"/>
  <c r="Q1204" i="7"/>
  <c r="R1203" i="7"/>
  <c r="S1203" i="7" s="1"/>
  <c r="T1203" i="7" s="1"/>
  <c r="Q1203" i="7"/>
  <c r="R1202" i="7"/>
  <c r="S1202" i="7" s="1"/>
  <c r="T1202" i="7" s="1"/>
  <c r="Q1202" i="7"/>
  <c r="R1201" i="7"/>
  <c r="S1201" i="7" s="1"/>
  <c r="T1201" i="7" s="1"/>
  <c r="Q1201" i="7"/>
  <c r="R1200" i="7"/>
  <c r="S1200" i="7" s="1"/>
  <c r="T1200" i="7" s="1"/>
  <c r="Q1200" i="7"/>
  <c r="R1199" i="7"/>
  <c r="S1199" i="7" s="1"/>
  <c r="T1199" i="7" s="1"/>
  <c r="Q1199" i="7"/>
  <c r="R1198" i="7"/>
  <c r="S1198" i="7" s="1"/>
  <c r="T1198" i="7" s="1"/>
  <c r="Q1198" i="7"/>
  <c r="R1197" i="7"/>
  <c r="S1197" i="7" s="1"/>
  <c r="T1197" i="7" s="1"/>
  <c r="Q1197" i="7"/>
  <c r="R1196" i="7"/>
  <c r="S1196" i="7" s="1"/>
  <c r="T1196" i="7" s="1"/>
  <c r="Q1196" i="7"/>
  <c r="R1195" i="7"/>
  <c r="S1195" i="7" s="1"/>
  <c r="T1195" i="7" s="1"/>
  <c r="Q1195" i="7"/>
  <c r="R1194" i="7"/>
  <c r="S1194" i="7" s="1"/>
  <c r="T1194" i="7" s="1"/>
  <c r="Q1194" i="7"/>
  <c r="R1193" i="7"/>
  <c r="S1193" i="7" s="1"/>
  <c r="T1193" i="7" s="1"/>
  <c r="Q1193" i="7"/>
  <c r="R1192" i="7"/>
  <c r="S1192" i="7" s="1"/>
  <c r="T1192" i="7" s="1"/>
  <c r="Q1192" i="7"/>
  <c r="R1191" i="7"/>
  <c r="S1191" i="7" s="1"/>
  <c r="T1191" i="7" s="1"/>
  <c r="Q1191" i="7"/>
  <c r="R1190" i="7"/>
  <c r="S1190" i="7" s="1"/>
  <c r="T1190" i="7" s="1"/>
  <c r="Q1190" i="7"/>
  <c r="S1189" i="7"/>
  <c r="T1189" i="7" s="1"/>
  <c r="R1189" i="7"/>
  <c r="Q1189" i="7"/>
  <c r="R1188" i="7"/>
  <c r="S1188" i="7" s="1"/>
  <c r="T1188" i="7" s="1"/>
  <c r="Q1188" i="7"/>
  <c r="R1187" i="7"/>
  <c r="S1187" i="7" s="1"/>
  <c r="T1187" i="7" s="1"/>
  <c r="Q1187" i="7"/>
  <c r="R1186" i="7"/>
  <c r="S1186" i="7" s="1"/>
  <c r="T1186" i="7" s="1"/>
  <c r="Q1186" i="7"/>
  <c r="R1185" i="7"/>
  <c r="S1185" i="7" s="1"/>
  <c r="T1185" i="7" s="1"/>
  <c r="Q1185" i="7"/>
  <c r="R1184" i="7"/>
  <c r="S1184" i="7" s="1"/>
  <c r="T1184" i="7" s="1"/>
  <c r="Q1184" i="7"/>
  <c r="R1183" i="7"/>
  <c r="S1183" i="7" s="1"/>
  <c r="T1183" i="7" s="1"/>
  <c r="Q1183" i="7"/>
  <c r="R1182" i="7"/>
  <c r="S1182" i="7" s="1"/>
  <c r="T1182" i="7" s="1"/>
  <c r="Q1182" i="7"/>
  <c r="R1181" i="7"/>
  <c r="S1181" i="7" s="1"/>
  <c r="T1181" i="7" s="1"/>
  <c r="Q1181" i="7"/>
  <c r="R1180" i="7"/>
  <c r="S1180" i="7" s="1"/>
  <c r="T1180" i="7" s="1"/>
  <c r="Q1180" i="7"/>
  <c r="R1179" i="7"/>
  <c r="S1179" i="7" s="1"/>
  <c r="T1179" i="7" s="1"/>
  <c r="Q1179" i="7"/>
  <c r="R1178" i="7"/>
  <c r="S1178" i="7" s="1"/>
  <c r="T1178" i="7" s="1"/>
  <c r="Q1178" i="7"/>
  <c r="R1177" i="7"/>
  <c r="S1177" i="7" s="1"/>
  <c r="T1177" i="7" s="1"/>
  <c r="Q1177" i="7"/>
  <c r="R1176" i="7"/>
  <c r="S1176" i="7" s="1"/>
  <c r="T1176" i="7" s="1"/>
  <c r="Q1176" i="7"/>
  <c r="R1175" i="7"/>
  <c r="S1175" i="7" s="1"/>
  <c r="T1175" i="7" s="1"/>
  <c r="Q1175" i="7"/>
  <c r="R1174" i="7"/>
  <c r="S1174" i="7" s="1"/>
  <c r="T1174" i="7" s="1"/>
  <c r="Q1174" i="7"/>
  <c r="R1173" i="7"/>
  <c r="S1173" i="7" s="1"/>
  <c r="T1173" i="7" s="1"/>
  <c r="Q1173" i="7"/>
  <c r="R1172" i="7"/>
  <c r="S1172" i="7" s="1"/>
  <c r="T1172" i="7" s="1"/>
  <c r="Q1172" i="7"/>
  <c r="S1171" i="7"/>
  <c r="T1171" i="7" s="1"/>
  <c r="R1171" i="7"/>
  <c r="Q1171" i="7"/>
  <c r="R1170" i="7"/>
  <c r="S1170" i="7" s="1"/>
  <c r="T1170" i="7" s="1"/>
  <c r="Q1170" i="7"/>
  <c r="R1169" i="7"/>
  <c r="S1169" i="7" s="1"/>
  <c r="T1169" i="7" s="1"/>
  <c r="Q1169" i="7"/>
  <c r="R1168" i="7"/>
  <c r="S1168" i="7" s="1"/>
  <c r="T1168" i="7" s="1"/>
  <c r="Q1168" i="7"/>
  <c r="R1167" i="7"/>
  <c r="S1167" i="7" s="1"/>
  <c r="T1167" i="7" s="1"/>
  <c r="Q1167" i="7"/>
  <c r="R1166" i="7"/>
  <c r="S1166" i="7" s="1"/>
  <c r="T1166" i="7" s="1"/>
  <c r="Q1166" i="7"/>
  <c r="R1165" i="7"/>
  <c r="S1165" i="7" s="1"/>
  <c r="T1165" i="7" s="1"/>
  <c r="Q1165" i="7"/>
  <c r="R1164" i="7"/>
  <c r="S1164" i="7" s="1"/>
  <c r="T1164" i="7" s="1"/>
  <c r="Q1164" i="7"/>
  <c r="R1163" i="7"/>
  <c r="S1163" i="7" s="1"/>
  <c r="T1163" i="7" s="1"/>
  <c r="Q1163" i="7"/>
  <c r="R1162" i="7"/>
  <c r="S1162" i="7" s="1"/>
  <c r="T1162" i="7" s="1"/>
  <c r="Q1162" i="7"/>
  <c r="R1161" i="7"/>
  <c r="S1161" i="7" s="1"/>
  <c r="T1161" i="7" s="1"/>
  <c r="Q1161" i="7"/>
  <c r="R1160" i="7"/>
  <c r="S1160" i="7" s="1"/>
  <c r="T1160" i="7" s="1"/>
  <c r="Q1160" i="7"/>
  <c r="R1159" i="7"/>
  <c r="S1159" i="7" s="1"/>
  <c r="T1159" i="7" s="1"/>
  <c r="Q1159" i="7"/>
  <c r="R1158" i="7"/>
  <c r="S1158" i="7" s="1"/>
  <c r="T1158" i="7" s="1"/>
  <c r="Q1158" i="7"/>
  <c r="R1157" i="7"/>
  <c r="S1157" i="7" s="1"/>
  <c r="T1157" i="7" s="1"/>
  <c r="Q1157" i="7"/>
  <c r="R1156" i="7"/>
  <c r="S1156" i="7" s="1"/>
  <c r="T1156" i="7" s="1"/>
  <c r="Q1156" i="7"/>
  <c r="R1155" i="7"/>
  <c r="S1155" i="7" s="1"/>
  <c r="T1155" i="7" s="1"/>
  <c r="Q1155" i="7"/>
  <c r="R1154" i="7"/>
  <c r="S1154" i="7" s="1"/>
  <c r="T1154" i="7" s="1"/>
  <c r="Q1154" i="7"/>
  <c r="R1153" i="7"/>
  <c r="S1153" i="7" s="1"/>
  <c r="T1153" i="7" s="1"/>
  <c r="Q1153" i="7"/>
  <c r="R1152" i="7"/>
  <c r="S1152" i="7" s="1"/>
  <c r="T1152" i="7" s="1"/>
  <c r="Q1152" i="7"/>
  <c r="R1151" i="7"/>
  <c r="S1151" i="7" s="1"/>
  <c r="T1151" i="7" s="1"/>
  <c r="Q1151" i="7"/>
  <c r="R1150" i="7"/>
  <c r="S1150" i="7" s="1"/>
  <c r="T1150" i="7" s="1"/>
  <c r="Q1150" i="7"/>
  <c r="R1149" i="7"/>
  <c r="S1149" i="7" s="1"/>
  <c r="T1149" i="7" s="1"/>
  <c r="Q1149" i="7"/>
  <c r="R1148" i="7"/>
  <c r="S1148" i="7" s="1"/>
  <c r="T1148" i="7" s="1"/>
  <c r="Q1148" i="7"/>
  <c r="R1147" i="7"/>
  <c r="S1147" i="7" s="1"/>
  <c r="T1147" i="7" s="1"/>
  <c r="Q1147" i="7"/>
  <c r="R1146" i="7"/>
  <c r="S1146" i="7" s="1"/>
  <c r="T1146" i="7" s="1"/>
  <c r="Q1146" i="7"/>
  <c r="R1145" i="7"/>
  <c r="S1145" i="7" s="1"/>
  <c r="T1145" i="7" s="1"/>
  <c r="Q1145" i="7"/>
  <c r="R1144" i="7"/>
  <c r="S1144" i="7" s="1"/>
  <c r="T1144" i="7" s="1"/>
  <c r="Q1144" i="7"/>
  <c r="R1143" i="7"/>
  <c r="S1143" i="7" s="1"/>
  <c r="T1143" i="7" s="1"/>
  <c r="Q1143" i="7"/>
  <c r="R1142" i="7"/>
  <c r="S1142" i="7" s="1"/>
  <c r="T1142" i="7" s="1"/>
  <c r="Q1142" i="7"/>
  <c r="R1141" i="7"/>
  <c r="S1141" i="7" s="1"/>
  <c r="T1141" i="7" s="1"/>
  <c r="Q1141" i="7"/>
  <c r="R1140" i="7"/>
  <c r="S1140" i="7" s="1"/>
  <c r="T1140" i="7" s="1"/>
  <c r="Q1140" i="7"/>
  <c r="S1139" i="7"/>
  <c r="T1139" i="7" s="1"/>
  <c r="R1139" i="7"/>
  <c r="Q1139" i="7"/>
  <c r="R1138" i="7"/>
  <c r="S1138" i="7" s="1"/>
  <c r="T1138" i="7" s="1"/>
  <c r="Q1138" i="7"/>
  <c r="R1137" i="7"/>
  <c r="S1137" i="7" s="1"/>
  <c r="T1137" i="7" s="1"/>
  <c r="Q1137" i="7"/>
  <c r="R1136" i="7"/>
  <c r="S1136" i="7" s="1"/>
  <c r="T1136" i="7" s="1"/>
  <c r="Q1136" i="7"/>
  <c r="R1135" i="7"/>
  <c r="S1135" i="7" s="1"/>
  <c r="T1135" i="7" s="1"/>
  <c r="Q1135" i="7"/>
  <c r="R1134" i="7"/>
  <c r="S1134" i="7" s="1"/>
  <c r="T1134" i="7" s="1"/>
  <c r="Q1134" i="7"/>
  <c r="R1133" i="7"/>
  <c r="S1133" i="7" s="1"/>
  <c r="T1133" i="7" s="1"/>
  <c r="Q1133" i="7"/>
  <c r="R1132" i="7"/>
  <c r="S1132" i="7" s="1"/>
  <c r="T1132" i="7" s="1"/>
  <c r="Q1132" i="7"/>
  <c r="R1131" i="7"/>
  <c r="S1131" i="7" s="1"/>
  <c r="T1131" i="7" s="1"/>
  <c r="Q1131" i="7"/>
  <c r="R1130" i="7"/>
  <c r="S1130" i="7" s="1"/>
  <c r="T1130" i="7" s="1"/>
  <c r="Q1130" i="7"/>
  <c r="R1129" i="7"/>
  <c r="S1129" i="7" s="1"/>
  <c r="T1129" i="7" s="1"/>
  <c r="Q1129" i="7"/>
  <c r="R1128" i="7"/>
  <c r="S1128" i="7" s="1"/>
  <c r="T1128" i="7" s="1"/>
  <c r="Q1128" i="7"/>
  <c r="R1127" i="7"/>
  <c r="S1127" i="7" s="1"/>
  <c r="T1127" i="7" s="1"/>
  <c r="Q1127" i="7"/>
  <c r="R1126" i="7"/>
  <c r="S1126" i="7" s="1"/>
  <c r="T1126" i="7" s="1"/>
  <c r="Q1126" i="7"/>
  <c r="S1125" i="7"/>
  <c r="T1125" i="7" s="1"/>
  <c r="R1125" i="7"/>
  <c r="Q1125" i="7"/>
  <c r="R1124" i="7"/>
  <c r="S1124" i="7" s="1"/>
  <c r="T1124" i="7" s="1"/>
  <c r="Q1124" i="7"/>
  <c r="R1123" i="7"/>
  <c r="S1123" i="7" s="1"/>
  <c r="T1123" i="7" s="1"/>
  <c r="Q1123" i="7"/>
  <c r="R1122" i="7"/>
  <c r="S1122" i="7" s="1"/>
  <c r="T1122" i="7" s="1"/>
  <c r="Q1122" i="7"/>
  <c r="R1121" i="7"/>
  <c r="S1121" i="7" s="1"/>
  <c r="T1121" i="7" s="1"/>
  <c r="Q1121" i="7"/>
  <c r="R1120" i="7"/>
  <c r="S1120" i="7" s="1"/>
  <c r="T1120" i="7" s="1"/>
  <c r="Q1120" i="7"/>
  <c r="R1119" i="7"/>
  <c r="S1119" i="7" s="1"/>
  <c r="T1119" i="7" s="1"/>
  <c r="Q1119" i="7"/>
  <c r="R1118" i="7"/>
  <c r="S1118" i="7" s="1"/>
  <c r="T1118" i="7" s="1"/>
  <c r="Q1118" i="7"/>
  <c r="R1117" i="7"/>
  <c r="S1117" i="7" s="1"/>
  <c r="T1117" i="7" s="1"/>
  <c r="Q1117" i="7"/>
  <c r="S1116" i="7"/>
  <c r="T1116" i="7" s="1"/>
  <c r="R1116" i="7"/>
  <c r="Q1116" i="7"/>
  <c r="R1115" i="7"/>
  <c r="S1115" i="7" s="1"/>
  <c r="T1115" i="7" s="1"/>
  <c r="Q1115" i="7"/>
  <c r="R1114" i="7"/>
  <c r="S1114" i="7" s="1"/>
  <c r="T1114" i="7" s="1"/>
  <c r="Q1114" i="7"/>
  <c r="R1113" i="7"/>
  <c r="S1113" i="7" s="1"/>
  <c r="T1113" i="7" s="1"/>
  <c r="Q1113" i="7"/>
  <c r="R1112" i="7"/>
  <c r="S1112" i="7" s="1"/>
  <c r="T1112" i="7" s="1"/>
  <c r="Q1112" i="7"/>
  <c r="R1111" i="7"/>
  <c r="S1111" i="7" s="1"/>
  <c r="T1111" i="7" s="1"/>
  <c r="Q1111" i="7"/>
  <c r="R1110" i="7"/>
  <c r="S1110" i="7" s="1"/>
  <c r="T1110" i="7" s="1"/>
  <c r="Q1110" i="7"/>
  <c r="R1109" i="7"/>
  <c r="S1109" i="7" s="1"/>
  <c r="T1109" i="7" s="1"/>
  <c r="Q1109" i="7"/>
  <c r="R1108" i="7"/>
  <c r="S1108" i="7" s="1"/>
  <c r="T1108" i="7" s="1"/>
  <c r="Q1108" i="7"/>
  <c r="R1107" i="7"/>
  <c r="S1107" i="7" s="1"/>
  <c r="T1107" i="7" s="1"/>
  <c r="Q1107" i="7"/>
  <c r="S1106" i="7"/>
  <c r="T1106" i="7" s="1"/>
  <c r="R1106" i="7"/>
  <c r="Q1106" i="7"/>
  <c r="R1105" i="7"/>
  <c r="S1105" i="7" s="1"/>
  <c r="T1105" i="7" s="1"/>
  <c r="Q1105" i="7"/>
  <c r="R1104" i="7"/>
  <c r="S1104" i="7" s="1"/>
  <c r="T1104" i="7" s="1"/>
  <c r="Q1104" i="7"/>
  <c r="R1103" i="7"/>
  <c r="S1103" i="7" s="1"/>
  <c r="T1103" i="7" s="1"/>
  <c r="Q1103" i="7"/>
  <c r="R1102" i="7"/>
  <c r="S1102" i="7" s="1"/>
  <c r="T1102" i="7" s="1"/>
  <c r="Q1102" i="7"/>
  <c r="R1101" i="7"/>
  <c r="S1101" i="7" s="1"/>
  <c r="T1101" i="7" s="1"/>
  <c r="Q1101" i="7"/>
  <c r="R1100" i="7"/>
  <c r="S1100" i="7" s="1"/>
  <c r="T1100" i="7" s="1"/>
  <c r="Q1100" i="7"/>
  <c r="R1099" i="7"/>
  <c r="S1099" i="7" s="1"/>
  <c r="T1099" i="7" s="1"/>
  <c r="Q1099" i="7"/>
  <c r="R1098" i="7"/>
  <c r="S1098" i="7" s="1"/>
  <c r="T1098" i="7" s="1"/>
  <c r="Q1098" i="7"/>
  <c r="R1097" i="7"/>
  <c r="S1097" i="7" s="1"/>
  <c r="T1097" i="7" s="1"/>
  <c r="Q1097" i="7"/>
  <c r="R1096" i="7"/>
  <c r="S1096" i="7" s="1"/>
  <c r="T1096" i="7" s="1"/>
  <c r="Q1096" i="7"/>
  <c r="R1095" i="7"/>
  <c r="S1095" i="7" s="1"/>
  <c r="T1095" i="7" s="1"/>
  <c r="Q1095" i="7"/>
  <c r="R1094" i="7"/>
  <c r="S1094" i="7" s="1"/>
  <c r="T1094" i="7" s="1"/>
  <c r="Q1094" i="7"/>
  <c r="S1093" i="7"/>
  <c r="T1093" i="7" s="1"/>
  <c r="R1093" i="7"/>
  <c r="Q1093" i="7"/>
  <c r="R1092" i="7"/>
  <c r="S1092" i="7" s="1"/>
  <c r="T1092" i="7" s="1"/>
  <c r="Q1092" i="7"/>
  <c r="R1091" i="7"/>
  <c r="S1091" i="7" s="1"/>
  <c r="T1091" i="7" s="1"/>
  <c r="Q1091" i="7"/>
  <c r="R1090" i="7"/>
  <c r="S1090" i="7" s="1"/>
  <c r="T1090" i="7" s="1"/>
  <c r="Q1090" i="7"/>
  <c r="R1089" i="7"/>
  <c r="S1089" i="7" s="1"/>
  <c r="T1089" i="7" s="1"/>
  <c r="Q1089" i="7"/>
  <c r="R1088" i="7"/>
  <c r="S1088" i="7" s="1"/>
  <c r="T1088" i="7" s="1"/>
  <c r="Q1088" i="7"/>
  <c r="R1087" i="7"/>
  <c r="S1087" i="7" s="1"/>
  <c r="T1087" i="7" s="1"/>
  <c r="Q1087" i="7"/>
  <c r="S1086" i="7"/>
  <c r="T1086" i="7" s="1"/>
  <c r="R1086" i="7"/>
  <c r="Q1086" i="7"/>
  <c r="R1085" i="7"/>
  <c r="S1085" i="7" s="1"/>
  <c r="T1085" i="7" s="1"/>
  <c r="Q1085" i="7"/>
  <c r="R1084" i="7"/>
  <c r="S1084" i="7" s="1"/>
  <c r="T1084" i="7" s="1"/>
  <c r="Q1084" i="7"/>
  <c r="R1083" i="7"/>
  <c r="S1083" i="7" s="1"/>
  <c r="T1083" i="7" s="1"/>
  <c r="Q1083" i="7"/>
  <c r="R1082" i="7"/>
  <c r="S1082" i="7" s="1"/>
  <c r="T1082" i="7" s="1"/>
  <c r="Q1082" i="7"/>
  <c r="R1081" i="7"/>
  <c r="S1081" i="7" s="1"/>
  <c r="T1081" i="7" s="1"/>
  <c r="Q1081" i="7"/>
  <c r="R1080" i="7"/>
  <c r="S1080" i="7" s="1"/>
  <c r="T1080" i="7" s="1"/>
  <c r="Q1080" i="7"/>
  <c r="R1079" i="7"/>
  <c r="S1079" i="7" s="1"/>
  <c r="T1079" i="7" s="1"/>
  <c r="Q1079" i="7"/>
  <c r="R1078" i="7"/>
  <c r="S1078" i="7" s="1"/>
  <c r="T1078" i="7" s="1"/>
  <c r="Q1078" i="7"/>
  <c r="R1077" i="7"/>
  <c r="S1077" i="7" s="1"/>
  <c r="T1077" i="7" s="1"/>
  <c r="Q1077" i="7"/>
  <c r="R1076" i="7"/>
  <c r="S1076" i="7" s="1"/>
  <c r="T1076" i="7" s="1"/>
  <c r="Q1076" i="7"/>
  <c r="R1075" i="7"/>
  <c r="S1075" i="7" s="1"/>
  <c r="T1075" i="7" s="1"/>
  <c r="Q1075" i="7"/>
  <c r="R1074" i="7"/>
  <c r="S1074" i="7" s="1"/>
  <c r="T1074" i="7" s="1"/>
  <c r="Q1074" i="7"/>
  <c r="R1073" i="7"/>
  <c r="S1073" i="7" s="1"/>
  <c r="T1073" i="7" s="1"/>
  <c r="Q1073" i="7"/>
  <c r="R1072" i="7"/>
  <c r="S1072" i="7" s="1"/>
  <c r="T1072" i="7" s="1"/>
  <c r="Q1072" i="7"/>
  <c r="R1071" i="7"/>
  <c r="S1071" i="7" s="1"/>
  <c r="T1071" i="7" s="1"/>
  <c r="Q1071" i="7"/>
  <c r="R1070" i="7"/>
  <c r="S1070" i="7" s="1"/>
  <c r="T1070" i="7" s="1"/>
  <c r="Q1070" i="7"/>
  <c r="R1069" i="7"/>
  <c r="S1069" i="7" s="1"/>
  <c r="T1069" i="7" s="1"/>
  <c r="Q1069" i="7"/>
  <c r="R1068" i="7"/>
  <c r="S1068" i="7" s="1"/>
  <c r="T1068" i="7" s="1"/>
  <c r="Q1068" i="7"/>
  <c r="R1067" i="7"/>
  <c r="S1067" i="7" s="1"/>
  <c r="T1067" i="7" s="1"/>
  <c r="Q1067" i="7"/>
  <c r="R1066" i="7"/>
  <c r="S1066" i="7" s="1"/>
  <c r="T1066" i="7" s="1"/>
  <c r="Q1066" i="7"/>
  <c r="R1065" i="7"/>
  <c r="S1065" i="7" s="1"/>
  <c r="T1065" i="7" s="1"/>
  <c r="Q1065" i="7"/>
  <c r="R1064" i="7"/>
  <c r="S1064" i="7" s="1"/>
  <c r="T1064" i="7" s="1"/>
  <c r="Q1064" i="7"/>
  <c r="R1063" i="7"/>
  <c r="S1063" i="7" s="1"/>
  <c r="T1063" i="7" s="1"/>
  <c r="Q1063" i="7"/>
  <c r="R1062" i="7"/>
  <c r="S1062" i="7" s="1"/>
  <c r="T1062" i="7" s="1"/>
  <c r="Q1062" i="7"/>
  <c r="S1061" i="7"/>
  <c r="T1061" i="7" s="1"/>
  <c r="R1061" i="7"/>
  <c r="Q1061" i="7"/>
  <c r="R1060" i="7"/>
  <c r="S1060" i="7" s="1"/>
  <c r="T1060" i="7" s="1"/>
  <c r="Q1060" i="7"/>
  <c r="R1059" i="7"/>
  <c r="S1059" i="7" s="1"/>
  <c r="T1059" i="7" s="1"/>
  <c r="Q1059" i="7"/>
  <c r="R1058" i="7"/>
  <c r="S1058" i="7" s="1"/>
  <c r="T1058" i="7" s="1"/>
  <c r="Q1058" i="7"/>
  <c r="R1057" i="7"/>
  <c r="S1057" i="7" s="1"/>
  <c r="T1057" i="7" s="1"/>
  <c r="Q1057" i="7"/>
  <c r="R1056" i="7"/>
  <c r="S1056" i="7" s="1"/>
  <c r="T1056" i="7" s="1"/>
  <c r="Q1056" i="7"/>
  <c r="R1055" i="7"/>
  <c r="S1055" i="7" s="1"/>
  <c r="T1055" i="7" s="1"/>
  <c r="Q1055" i="7"/>
  <c r="S1054" i="7"/>
  <c r="T1054" i="7" s="1"/>
  <c r="R1054" i="7"/>
  <c r="Q1054" i="7"/>
  <c r="R1053" i="7"/>
  <c r="S1053" i="7" s="1"/>
  <c r="T1053" i="7" s="1"/>
  <c r="Q1053" i="7"/>
  <c r="R1052" i="7"/>
  <c r="S1052" i="7" s="1"/>
  <c r="T1052" i="7" s="1"/>
  <c r="Q1052" i="7"/>
  <c r="R1051" i="7"/>
  <c r="S1051" i="7" s="1"/>
  <c r="T1051" i="7" s="1"/>
  <c r="Q1051" i="7"/>
  <c r="R1050" i="7"/>
  <c r="S1050" i="7" s="1"/>
  <c r="T1050" i="7" s="1"/>
  <c r="Q1050" i="7"/>
  <c r="S1049" i="7"/>
  <c r="T1049" i="7" s="1"/>
  <c r="R1049" i="7"/>
  <c r="Q1049" i="7"/>
  <c r="R1048" i="7"/>
  <c r="S1048" i="7" s="1"/>
  <c r="T1048" i="7" s="1"/>
  <c r="Q1048" i="7"/>
  <c r="R1047" i="7"/>
  <c r="S1047" i="7" s="1"/>
  <c r="T1047" i="7" s="1"/>
  <c r="Q1047" i="7"/>
  <c r="R1046" i="7"/>
  <c r="S1046" i="7" s="1"/>
  <c r="T1046" i="7" s="1"/>
  <c r="Q1046" i="7"/>
  <c r="R1045" i="7"/>
  <c r="S1045" i="7" s="1"/>
  <c r="T1045" i="7" s="1"/>
  <c r="Q1045" i="7"/>
  <c r="R1044" i="7"/>
  <c r="S1044" i="7" s="1"/>
  <c r="T1044" i="7" s="1"/>
  <c r="Q1044" i="7"/>
  <c r="R1043" i="7"/>
  <c r="S1043" i="7" s="1"/>
  <c r="T1043" i="7" s="1"/>
  <c r="Q1043" i="7"/>
  <c r="R1042" i="7"/>
  <c r="S1042" i="7" s="1"/>
  <c r="T1042" i="7" s="1"/>
  <c r="Q1042" i="7"/>
  <c r="R1041" i="7"/>
  <c r="S1041" i="7" s="1"/>
  <c r="T1041" i="7" s="1"/>
  <c r="Q1041" i="7"/>
  <c r="R1040" i="7"/>
  <c r="S1040" i="7" s="1"/>
  <c r="T1040" i="7" s="1"/>
  <c r="Q1040" i="7"/>
  <c r="R1039" i="7"/>
  <c r="S1039" i="7" s="1"/>
  <c r="T1039" i="7" s="1"/>
  <c r="Q1039" i="7"/>
  <c r="R1038" i="7"/>
  <c r="S1038" i="7" s="1"/>
  <c r="T1038" i="7" s="1"/>
  <c r="Q1038" i="7"/>
  <c r="R1037" i="7"/>
  <c r="S1037" i="7" s="1"/>
  <c r="T1037" i="7" s="1"/>
  <c r="Q1037" i="7"/>
  <c r="R1036" i="7"/>
  <c r="S1036" i="7" s="1"/>
  <c r="T1036" i="7" s="1"/>
  <c r="Q1036" i="7"/>
  <c r="R1035" i="7"/>
  <c r="S1035" i="7" s="1"/>
  <c r="T1035" i="7" s="1"/>
  <c r="Q1035" i="7"/>
  <c r="R1034" i="7"/>
  <c r="S1034" i="7" s="1"/>
  <c r="T1034" i="7" s="1"/>
  <c r="Q1034" i="7"/>
  <c r="S1033" i="7"/>
  <c r="T1033" i="7" s="1"/>
  <c r="R1033" i="7"/>
  <c r="Q1033" i="7"/>
  <c r="R1032" i="7"/>
  <c r="S1032" i="7" s="1"/>
  <c r="T1032" i="7" s="1"/>
  <c r="Q1032" i="7"/>
  <c r="R1031" i="7"/>
  <c r="S1031" i="7" s="1"/>
  <c r="T1031" i="7" s="1"/>
  <c r="Q1031" i="7"/>
  <c r="R1030" i="7"/>
  <c r="S1030" i="7" s="1"/>
  <c r="T1030" i="7" s="1"/>
  <c r="Q1030" i="7"/>
  <c r="R1029" i="7"/>
  <c r="S1029" i="7" s="1"/>
  <c r="T1029" i="7" s="1"/>
  <c r="Q1029" i="7"/>
  <c r="R1028" i="7"/>
  <c r="S1028" i="7" s="1"/>
  <c r="T1028" i="7" s="1"/>
  <c r="Q1028" i="7"/>
  <c r="R1027" i="7"/>
  <c r="S1027" i="7" s="1"/>
  <c r="T1027" i="7" s="1"/>
  <c r="Q1027" i="7"/>
  <c r="R1026" i="7"/>
  <c r="S1026" i="7" s="1"/>
  <c r="T1026" i="7" s="1"/>
  <c r="Q1026" i="7"/>
  <c r="R1025" i="7"/>
  <c r="S1025" i="7" s="1"/>
  <c r="T1025" i="7" s="1"/>
  <c r="Q1025" i="7"/>
  <c r="S1024" i="7"/>
  <c r="T1024" i="7" s="1"/>
  <c r="R1024" i="7"/>
  <c r="Q1024" i="7"/>
  <c r="R1023" i="7"/>
  <c r="S1023" i="7" s="1"/>
  <c r="T1023" i="7" s="1"/>
  <c r="Q1023" i="7"/>
  <c r="R1022" i="7"/>
  <c r="S1022" i="7" s="1"/>
  <c r="T1022" i="7" s="1"/>
  <c r="Q1022" i="7"/>
  <c r="R1021" i="7"/>
  <c r="S1021" i="7" s="1"/>
  <c r="T1021" i="7" s="1"/>
  <c r="Q1021" i="7"/>
  <c r="R1020" i="7"/>
  <c r="S1020" i="7" s="1"/>
  <c r="T1020" i="7" s="1"/>
  <c r="Q1020" i="7"/>
  <c r="R1019" i="7"/>
  <c r="S1019" i="7" s="1"/>
  <c r="T1019" i="7" s="1"/>
  <c r="Q1019" i="7"/>
  <c r="R1018" i="7"/>
  <c r="S1018" i="7" s="1"/>
  <c r="T1018" i="7" s="1"/>
  <c r="Q1018" i="7"/>
  <c r="S1017" i="7"/>
  <c r="T1017" i="7" s="1"/>
  <c r="R1017" i="7"/>
  <c r="Q1017" i="7"/>
  <c r="R1016" i="7"/>
  <c r="S1016" i="7" s="1"/>
  <c r="T1016" i="7" s="1"/>
  <c r="Q1016" i="7"/>
  <c r="R1015" i="7"/>
  <c r="S1015" i="7" s="1"/>
  <c r="T1015" i="7" s="1"/>
  <c r="Q1015" i="7"/>
  <c r="R1014" i="7"/>
  <c r="S1014" i="7" s="1"/>
  <c r="T1014" i="7" s="1"/>
  <c r="Q1014" i="7"/>
  <c r="R1013" i="7"/>
  <c r="S1013" i="7" s="1"/>
  <c r="T1013" i="7" s="1"/>
  <c r="Q1013" i="7"/>
  <c r="R1012" i="7"/>
  <c r="S1012" i="7" s="1"/>
  <c r="T1012" i="7" s="1"/>
  <c r="Q1012" i="7"/>
  <c r="R1011" i="7"/>
  <c r="S1011" i="7" s="1"/>
  <c r="T1011" i="7" s="1"/>
  <c r="Q1011" i="7"/>
  <c r="R1010" i="7"/>
  <c r="S1010" i="7" s="1"/>
  <c r="T1010" i="7" s="1"/>
  <c r="Q1010" i="7"/>
  <c r="R1009" i="7"/>
  <c r="S1009" i="7" s="1"/>
  <c r="T1009" i="7" s="1"/>
  <c r="Q1009" i="7"/>
  <c r="R1008" i="7"/>
  <c r="S1008" i="7" s="1"/>
  <c r="T1008" i="7" s="1"/>
  <c r="Q1008" i="7"/>
  <c r="R1007" i="7"/>
  <c r="S1007" i="7" s="1"/>
  <c r="T1007" i="7" s="1"/>
  <c r="Q1007" i="7"/>
  <c r="R1006" i="7"/>
  <c r="S1006" i="7" s="1"/>
  <c r="T1006" i="7" s="1"/>
  <c r="Q1006" i="7"/>
  <c r="R1005" i="7"/>
  <c r="S1005" i="7" s="1"/>
  <c r="T1005" i="7" s="1"/>
  <c r="Q1005" i="7"/>
  <c r="R1004" i="7"/>
  <c r="S1004" i="7" s="1"/>
  <c r="T1004" i="7" s="1"/>
  <c r="Q1004" i="7"/>
  <c r="R1003" i="7"/>
  <c r="S1003" i="7" s="1"/>
  <c r="T1003" i="7" s="1"/>
  <c r="Q1003" i="7"/>
  <c r="R1002" i="7"/>
  <c r="S1002" i="7" s="1"/>
  <c r="T1002" i="7" s="1"/>
  <c r="Q1002" i="7"/>
  <c r="R1001" i="7"/>
  <c r="S1001" i="7" s="1"/>
  <c r="T1001" i="7" s="1"/>
  <c r="Q1001" i="7"/>
  <c r="R1000" i="7"/>
  <c r="S1000" i="7" s="1"/>
  <c r="T1000" i="7" s="1"/>
  <c r="Q1000" i="7"/>
  <c r="R999" i="7"/>
  <c r="S999" i="7" s="1"/>
  <c r="T999" i="7" s="1"/>
  <c r="Q999" i="7"/>
  <c r="R998" i="7"/>
  <c r="S998" i="7" s="1"/>
  <c r="T998" i="7" s="1"/>
  <c r="Q998" i="7"/>
  <c r="R997" i="7"/>
  <c r="S997" i="7" s="1"/>
  <c r="T997" i="7" s="1"/>
  <c r="Q997" i="7"/>
  <c r="R996" i="7"/>
  <c r="S996" i="7" s="1"/>
  <c r="T996" i="7" s="1"/>
  <c r="Q996" i="7"/>
  <c r="R995" i="7"/>
  <c r="S995" i="7" s="1"/>
  <c r="T995" i="7" s="1"/>
  <c r="Q995" i="7"/>
  <c r="R994" i="7"/>
  <c r="S994" i="7" s="1"/>
  <c r="T994" i="7" s="1"/>
  <c r="Q994" i="7"/>
  <c r="R993" i="7"/>
  <c r="S993" i="7" s="1"/>
  <c r="T993" i="7" s="1"/>
  <c r="Q993" i="7"/>
  <c r="R992" i="7"/>
  <c r="S992" i="7" s="1"/>
  <c r="T992" i="7" s="1"/>
  <c r="Q992" i="7"/>
  <c r="R991" i="7"/>
  <c r="S991" i="7" s="1"/>
  <c r="T991" i="7" s="1"/>
  <c r="Q991" i="7"/>
  <c r="R990" i="7"/>
  <c r="S990" i="7" s="1"/>
  <c r="T990" i="7" s="1"/>
  <c r="Q990" i="7"/>
  <c r="R989" i="7"/>
  <c r="S989" i="7" s="1"/>
  <c r="T989" i="7" s="1"/>
  <c r="Q989" i="7"/>
  <c r="R988" i="7"/>
  <c r="S988" i="7" s="1"/>
  <c r="T988" i="7" s="1"/>
  <c r="Q988" i="7"/>
  <c r="R987" i="7"/>
  <c r="S987" i="7" s="1"/>
  <c r="T987" i="7" s="1"/>
  <c r="Q987" i="7"/>
  <c r="R986" i="7"/>
  <c r="S986" i="7" s="1"/>
  <c r="T986" i="7" s="1"/>
  <c r="Q986" i="7"/>
  <c r="S985" i="7"/>
  <c r="T985" i="7" s="1"/>
  <c r="R985" i="7"/>
  <c r="Q985" i="7"/>
  <c r="R984" i="7"/>
  <c r="S984" i="7" s="1"/>
  <c r="T984" i="7" s="1"/>
  <c r="Q984" i="7"/>
  <c r="R983" i="7"/>
  <c r="S983" i="7" s="1"/>
  <c r="T983" i="7" s="1"/>
  <c r="Q983" i="7"/>
  <c r="R982" i="7"/>
  <c r="S982" i="7" s="1"/>
  <c r="T982" i="7" s="1"/>
  <c r="Q982" i="7"/>
  <c r="R981" i="7"/>
  <c r="S981" i="7" s="1"/>
  <c r="T981" i="7" s="1"/>
  <c r="Q981" i="7"/>
  <c r="R980" i="7"/>
  <c r="S980" i="7" s="1"/>
  <c r="T980" i="7" s="1"/>
  <c r="Q980" i="7"/>
  <c r="R979" i="7"/>
  <c r="S979" i="7" s="1"/>
  <c r="T979" i="7" s="1"/>
  <c r="Q979" i="7"/>
  <c r="R978" i="7"/>
  <c r="S978" i="7" s="1"/>
  <c r="T978" i="7" s="1"/>
  <c r="Q978" i="7"/>
  <c r="R977" i="7"/>
  <c r="S977" i="7" s="1"/>
  <c r="T977" i="7" s="1"/>
  <c r="Q977" i="7"/>
  <c r="R976" i="7"/>
  <c r="S976" i="7" s="1"/>
  <c r="T976" i="7" s="1"/>
  <c r="Q976" i="7"/>
  <c r="R975" i="7"/>
  <c r="S975" i="7" s="1"/>
  <c r="T975" i="7" s="1"/>
  <c r="Q975" i="7"/>
  <c r="R974" i="7"/>
  <c r="S974" i="7" s="1"/>
  <c r="T974" i="7" s="1"/>
  <c r="Q974" i="7"/>
  <c r="R973" i="7"/>
  <c r="S973" i="7" s="1"/>
  <c r="T973" i="7" s="1"/>
  <c r="Q973" i="7"/>
  <c r="R972" i="7"/>
  <c r="S972" i="7" s="1"/>
  <c r="T972" i="7" s="1"/>
  <c r="Q972" i="7"/>
  <c r="T971" i="7"/>
  <c r="R971" i="7"/>
  <c r="S971" i="7" s="1"/>
  <c r="Q971" i="7"/>
  <c r="R970" i="7"/>
  <c r="S970" i="7" s="1"/>
  <c r="T970" i="7" s="1"/>
  <c r="Q970" i="7"/>
  <c r="R969" i="7"/>
  <c r="S969" i="7" s="1"/>
  <c r="T969" i="7" s="1"/>
  <c r="Q969" i="7"/>
  <c r="R968" i="7"/>
  <c r="S968" i="7" s="1"/>
  <c r="T968" i="7" s="1"/>
  <c r="Q968" i="7"/>
  <c r="R967" i="7"/>
  <c r="S967" i="7" s="1"/>
  <c r="T967" i="7" s="1"/>
  <c r="Q967" i="7"/>
  <c r="R966" i="7"/>
  <c r="S966" i="7" s="1"/>
  <c r="T966" i="7" s="1"/>
  <c r="Q966" i="7"/>
  <c r="R965" i="7"/>
  <c r="S965" i="7" s="1"/>
  <c r="T965" i="7" s="1"/>
  <c r="Q965" i="7"/>
  <c r="R964" i="7"/>
  <c r="S964" i="7" s="1"/>
  <c r="T964" i="7" s="1"/>
  <c r="Q964" i="7"/>
  <c r="R963" i="7"/>
  <c r="S963" i="7" s="1"/>
  <c r="T963" i="7" s="1"/>
  <c r="Q963" i="7"/>
  <c r="R962" i="7"/>
  <c r="S962" i="7" s="1"/>
  <c r="T962" i="7" s="1"/>
  <c r="Q962" i="7"/>
  <c r="R961" i="7"/>
  <c r="S961" i="7" s="1"/>
  <c r="T961" i="7" s="1"/>
  <c r="Q961" i="7"/>
  <c r="R960" i="7"/>
  <c r="S960" i="7" s="1"/>
  <c r="T960" i="7" s="1"/>
  <c r="Q960" i="7"/>
  <c r="R959" i="7"/>
  <c r="S959" i="7" s="1"/>
  <c r="T959" i="7" s="1"/>
  <c r="Q959" i="7"/>
  <c r="R958" i="7"/>
  <c r="S958" i="7" s="1"/>
  <c r="T958" i="7" s="1"/>
  <c r="Q958" i="7"/>
  <c r="R957" i="7"/>
  <c r="S957" i="7" s="1"/>
  <c r="T957" i="7" s="1"/>
  <c r="Q957" i="7"/>
  <c r="R956" i="7"/>
  <c r="S956" i="7" s="1"/>
  <c r="T956" i="7" s="1"/>
  <c r="Q956" i="7"/>
  <c r="R955" i="7"/>
  <c r="S955" i="7" s="1"/>
  <c r="T955" i="7" s="1"/>
  <c r="Q955" i="7"/>
  <c r="R954" i="7"/>
  <c r="S954" i="7" s="1"/>
  <c r="T954" i="7" s="1"/>
  <c r="Q954" i="7"/>
  <c r="R953" i="7"/>
  <c r="S953" i="7" s="1"/>
  <c r="T953" i="7" s="1"/>
  <c r="Q953" i="7"/>
  <c r="R952" i="7"/>
  <c r="S952" i="7" s="1"/>
  <c r="T952" i="7" s="1"/>
  <c r="Q952" i="7"/>
  <c r="R951" i="7"/>
  <c r="S951" i="7" s="1"/>
  <c r="T951" i="7" s="1"/>
  <c r="Q951" i="7"/>
  <c r="S950" i="7"/>
  <c r="T950" i="7" s="1"/>
  <c r="R950" i="7"/>
  <c r="Q950" i="7"/>
  <c r="R949" i="7"/>
  <c r="S949" i="7" s="1"/>
  <c r="T949" i="7" s="1"/>
  <c r="Q949" i="7"/>
  <c r="R948" i="7"/>
  <c r="S948" i="7" s="1"/>
  <c r="T948" i="7" s="1"/>
  <c r="Q948" i="7"/>
  <c r="R947" i="7"/>
  <c r="S947" i="7" s="1"/>
  <c r="T947" i="7" s="1"/>
  <c r="Q947" i="7"/>
  <c r="R946" i="7"/>
  <c r="S946" i="7" s="1"/>
  <c r="T946" i="7" s="1"/>
  <c r="Q946" i="7"/>
  <c r="R945" i="7"/>
  <c r="S945" i="7" s="1"/>
  <c r="T945" i="7" s="1"/>
  <c r="Q945" i="7"/>
  <c r="R944" i="7"/>
  <c r="S944" i="7" s="1"/>
  <c r="T944" i="7" s="1"/>
  <c r="Q944" i="7"/>
  <c r="R943" i="7"/>
  <c r="S943" i="7" s="1"/>
  <c r="T943" i="7" s="1"/>
  <c r="Q943" i="7"/>
  <c r="R942" i="7"/>
  <c r="S942" i="7" s="1"/>
  <c r="T942" i="7" s="1"/>
  <c r="Q942" i="7"/>
  <c r="R941" i="7"/>
  <c r="S941" i="7" s="1"/>
  <c r="T941" i="7" s="1"/>
  <c r="Q941" i="7"/>
  <c r="R940" i="7"/>
  <c r="S940" i="7" s="1"/>
  <c r="T940" i="7" s="1"/>
  <c r="Q940" i="7"/>
  <c r="T939" i="7"/>
  <c r="R939" i="7"/>
  <c r="S939" i="7" s="1"/>
  <c r="Q939" i="7"/>
  <c r="R938" i="7"/>
  <c r="S938" i="7" s="1"/>
  <c r="T938" i="7" s="1"/>
  <c r="Q938" i="7"/>
  <c r="R937" i="7"/>
  <c r="S937" i="7" s="1"/>
  <c r="T937" i="7" s="1"/>
  <c r="Q937" i="7"/>
  <c r="R936" i="7"/>
  <c r="S936" i="7" s="1"/>
  <c r="T936" i="7" s="1"/>
  <c r="Q936" i="7"/>
  <c r="R935" i="7"/>
  <c r="S935" i="7" s="1"/>
  <c r="T935" i="7" s="1"/>
  <c r="Q935" i="7"/>
  <c r="R934" i="7"/>
  <c r="S934" i="7" s="1"/>
  <c r="T934" i="7" s="1"/>
  <c r="Q934" i="7"/>
  <c r="R933" i="7"/>
  <c r="S933" i="7" s="1"/>
  <c r="T933" i="7" s="1"/>
  <c r="Q933" i="7"/>
  <c r="R932" i="7"/>
  <c r="S932" i="7" s="1"/>
  <c r="T932" i="7" s="1"/>
  <c r="Q932" i="7"/>
  <c r="R931" i="7"/>
  <c r="S931" i="7" s="1"/>
  <c r="T931" i="7" s="1"/>
  <c r="Q931" i="7"/>
  <c r="R930" i="7"/>
  <c r="S930" i="7" s="1"/>
  <c r="T930" i="7" s="1"/>
  <c r="Q930" i="7"/>
  <c r="R929" i="7"/>
  <c r="S929" i="7" s="1"/>
  <c r="T929" i="7" s="1"/>
  <c r="Q929" i="7"/>
  <c r="R928" i="7"/>
  <c r="S928" i="7" s="1"/>
  <c r="T928" i="7" s="1"/>
  <c r="Q928" i="7"/>
  <c r="R927" i="7"/>
  <c r="S927" i="7" s="1"/>
  <c r="T927" i="7" s="1"/>
  <c r="Q927" i="7"/>
  <c r="R926" i="7"/>
  <c r="S926" i="7" s="1"/>
  <c r="T926" i="7" s="1"/>
  <c r="Q926" i="7"/>
  <c r="R925" i="7"/>
  <c r="S925" i="7" s="1"/>
  <c r="T925" i="7" s="1"/>
  <c r="Q925" i="7"/>
  <c r="R924" i="7"/>
  <c r="S924" i="7" s="1"/>
  <c r="T924" i="7" s="1"/>
  <c r="Q924" i="7"/>
  <c r="R923" i="7"/>
  <c r="S923" i="7" s="1"/>
  <c r="T923" i="7" s="1"/>
  <c r="Q923" i="7"/>
  <c r="R922" i="7"/>
  <c r="S922" i="7" s="1"/>
  <c r="T922" i="7" s="1"/>
  <c r="Q922" i="7"/>
  <c r="R921" i="7"/>
  <c r="S921" i="7" s="1"/>
  <c r="T921" i="7" s="1"/>
  <c r="Q921" i="7"/>
  <c r="R920" i="7"/>
  <c r="S920" i="7" s="1"/>
  <c r="T920" i="7" s="1"/>
  <c r="Q920" i="7"/>
  <c r="R919" i="7"/>
  <c r="S919" i="7" s="1"/>
  <c r="T919" i="7" s="1"/>
  <c r="Q919" i="7"/>
  <c r="R918" i="7"/>
  <c r="S918" i="7" s="1"/>
  <c r="T918" i="7" s="1"/>
  <c r="Q918" i="7"/>
  <c r="R917" i="7"/>
  <c r="S917" i="7" s="1"/>
  <c r="T917" i="7" s="1"/>
  <c r="Q917" i="7"/>
  <c r="R916" i="7"/>
  <c r="S916" i="7" s="1"/>
  <c r="T916" i="7" s="1"/>
  <c r="Q916" i="7"/>
  <c r="R915" i="7"/>
  <c r="S915" i="7" s="1"/>
  <c r="T915" i="7" s="1"/>
  <c r="Q915" i="7"/>
  <c r="R914" i="7"/>
  <c r="S914" i="7" s="1"/>
  <c r="T914" i="7" s="1"/>
  <c r="Q914" i="7"/>
  <c r="R913" i="7"/>
  <c r="S913" i="7" s="1"/>
  <c r="T913" i="7" s="1"/>
  <c r="Q913" i="7"/>
  <c r="R912" i="7"/>
  <c r="S912" i="7" s="1"/>
  <c r="T912" i="7" s="1"/>
  <c r="Q912" i="7"/>
  <c r="R911" i="7"/>
  <c r="S911" i="7" s="1"/>
  <c r="T911" i="7" s="1"/>
  <c r="Q911" i="7"/>
  <c r="R910" i="7"/>
  <c r="S910" i="7" s="1"/>
  <c r="T910" i="7" s="1"/>
  <c r="Q910" i="7"/>
  <c r="S909" i="7"/>
  <c r="T909" i="7" s="1"/>
  <c r="R909" i="7"/>
  <c r="Q909" i="7"/>
  <c r="R908" i="7"/>
  <c r="S908" i="7" s="1"/>
  <c r="T908" i="7" s="1"/>
  <c r="Q908" i="7"/>
  <c r="R907" i="7"/>
  <c r="S907" i="7" s="1"/>
  <c r="T907" i="7" s="1"/>
  <c r="Q907" i="7"/>
  <c r="R906" i="7"/>
  <c r="S906" i="7" s="1"/>
  <c r="T906" i="7" s="1"/>
  <c r="Q906" i="7"/>
  <c r="R905" i="7"/>
  <c r="S905" i="7" s="1"/>
  <c r="T905" i="7" s="1"/>
  <c r="Q905" i="7"/>
  <c r="R904" i="7"/>
  <c r="S904" i="7" s="1"/>
  <c r="T904" i="7" s="1"/>
  <c r="Q904" i="7"/>
  <c r="R903" i="7"/>
  <c r="S903" i="7" s="1"/>
  <c r="T903" i="7" s="1"/>
  <c r="Q903" i="7"/>
  <c r="R902" i="7"/>
  <c r="S902" i="7" s="1"/>
  <c r="T902" i="7" s="1"/>
  <c r="Q902" i="7"/>
  <c r="R901" i="7"/>
  <c r="S901" i="7" s="1"/>
  <c r="T901" i="7" s="1"/>
  <c r="Q901" i="7"/>
  <c r="R900" i="7"/>
  <c r="S900" i="7" s="1"/>
  <c r="T900" i="7" s="1"/>
  <c r="Q900" i="7"/>
  <c r="R899" i="7"/>
  <c r="S899" i="7" s="1"/>
  <c r="T899" i="7" s="1"/>
  <c r="Q899" i="7"/>
  <c r="S898" i="7"/>
  <c r="T898" i="7" s="1"/>
  <c r="R898" i="7"/>
  <c r="Q898" i="7"/>
  <c r="R897" i="7"/>
  <c r="S897" i="7" s="1"/>
  <c r="T897" i="7" s="1"/>
  <c r="Q897" i="7"/>
  <c r="R896" i="7"/>
  <c r="S896" i="7" s="1"/>
  <c r="T896" i="7" s="1"/>
  <c r="Q896" i="7"/>
  <c r="R895" i="7"/>
  <c r="S895" i="7" s="1"/>
  <c r="T895" i="7" s="1"/>
  <c r="Q895" i="7"/>
  <c r="R894" i="7"/>
  <c r="S894" i="7" s="1"/>
  <c r="T894" i="7" s="1"/>
  <c r="Q894" i="7"/>
  <c r="R893" i="7"/>
  <c r="S893" i="7" s="1"/>
  <c r="T893" i="7" s="1"/>
  <c r="Q893" i="7"/>
  <c r="R892" i="7"/>
  <c r="S892" i="7" s="1"/>
  <c r="T892" i="7" s="1"/>
  <c r="Q892" i="7"/>
  <c r="R891" i="7"/>
  <c r="S891" i="7" s="1"/>
  <c r="T891" i="7" s="1"/>
  <c r="Q891" i="7"/>
  <c r="R890" i="7"/>
  <c r="S890" i="7" s="1"/>
  <c r="T890" i="7" s="1"/>
  <c r="Q890" i="7"/>
  <c r="R889" i="7"/>
  <c r="S889" i="7" s="1"/>
  <c r="T889" i="7" s="1"/>
  <c r="Q889" i="7"/>
  <c r="R888" i="7"/>
  <c r="S888" i="7" s="1"/>
  <c r="T888" i="7" s="1"/>
  <c r="Q888" i="7"/>
  <c r="R887" i="7"/>
  <c r="S887" i="7" s="1"/>
  <c r="T887" i="7" s="1"/>
  <c r="Q887" i="7"/>
  <c r="R886" i="7"/>
  <c r="S886" i="7" s="1"/>
  <c r="T886" i="7" s="1"/>
  <c r="Q886" i="7"/>
  <c r="S885" i="7"/>
  <c r="T885" i="7" s="1"/>
  <c r="R885" i="7"/>
  <c r="Q885" i="7"/>
  <c r="R884" i="7"/>
  <c r="S884" i="7" s="1"/>
  <c r="T884" i="7" s="1"/>
  <c r="Q884" i="7"/>
  <c r="R883" i="7"/>
  <c r="S883" i="7" s="1"/>
  <c r="T883" i="7" s="1"/>
  <c r="Q883" i="7"/>
  <c r="R882" i="7"/>
  <c r="S882" i="7" s="1"/>
  <c r="T882" i="7" s="1"/>
  <c r="Q882" i="7"/>
  <c r="R881" i="7"/>
  <c r="S881" i="7" s="1"/>
  <c r="T881" i="7" s="1"/>
  <c r="Q881" i="7"/>
  <c r="R880" i="7"/>
  <c r="S880" i="7" s="1"/>
  <c r="T880" i="7" s="1"/>
  <c r="Q880" i="7"/>
  <c r="S879" i="7"/>
  <c r="T879" i="7" s="1"/>
  <c r="R879" i="7"/>
  <c r="Q879" i="7"/>
  <c r="R878" i="7"/>
  <c r="S878" i="7" s="1"/>
  <c r="T878" i="7" s="1"/>
  <c r="Q878" i="7"/>
  <c r="R877" i="7"/>
  <c r="S877" i="7" s="1"/>
  <c r="T877" i="7" s="1"/>
  <c r="Q877" i="7"/>
  <c r="R876" i="7"/>
  <c r="S876" i="7" s="1"/>
  <c r="T876" i="7" s="1"/>
  <c r="Q876" i="7"/>
  <c r="R875" i="7"/>
  <c r="S875" i="7" s="1"/>
  <c r="T875" i="7" s="1"/>
  <c r="Q875" i="7"/>
  <c r="S874" i="7"/>
  <c r="T874" i="7" s="1"/>
  <c r="R874" i="7"/>
  <c r="Q874" i="7"/>
  <c r="R873" i="7"/>
  <c r="S873" i="7" s="1"/>
  <c r="T873" i="7" s="1"/>
  <c r="Q873" i="7"/>
  <c r="R872" i="7"/>
  <c r="S872" i="7" s="1"/>
  <c r="T872" i="7" s="1"/>
  <c r="Q872" i="7"/>
  <c r="S871" i="7"/>
  <c r="T871" i="7" s="1"/>
  <c r="R871" i="7"/>
  <c r="Q871" i="7"/>
  <c r="R870" i="7"/>
  <c r="S870" i="7" s="1"/>
  <c r="T870" i="7" s="1"/>
  <c r="Q870" i="7"/>
  <c r="R869" i="7"/>
  <c r="S869" i="7" s="1"/>
  <c r="T869" i="7" s="1"/>
  <c r="Q869" i="7"/>
  <c r="R868" i="7"/>
  <c r="S868" i="7" s="1"/>
  <c r="T868" i="7" s="1"/>
  <c r="Q868" i="7"/>
  <c r="R867" i="7"/>
  <c r="S867" i="7" s="1"/>
  <c r="T867" i="7" s="1"/>
  <c r="Q867" i="7"/>
  <c r="R866" i="7"/>
  <c r="S866" i="7" s="1"/>
  <c r="T866" i="7" s="1"/>
  <c r="Q866" i="7"/>
  <c r="R865" i="7"/>
  <c r="S865" i="7" s="1"/>
  <c r="T865" i="7" s="1"/>
  <c r="Q865" i="7"/>
  <c r="S864" i="7"/>
  <c r="T864" i="7" s="1"/>
  <c r="R864" i="7"/>
  <c r="Q864" i="7"/>
  <c r="R863" i="7"/>
  <c r="S863" i="7" s="1"/>
  <c r="T863" i="7" s="1"/>
  <c r="Q863" i="7"/>
  <c r="R862" i="7"/>
  <c r="S862" i="7" s="1"/>
  <c r="T862" i="7" s="1"/>
  <c r="Q862" i="7"/>
  <c r="R861" i="7"/>
  <c r="S861" i="7" s="1"/>
  <c r="T861" i="7" s="1"/>
  <c r="Q861" i="7"/>
  <c r="R860" i="7"/>
  <c r="S860" i="7" s="1"/>
  <c r="T860" i="7" s="1"/>
  <c r="Q860" i="7"/>
  <c r="S859" i="7"/>
  <c r="T859" i="7" s="1"/>
  <c r="R859" i="7"/>
  <c r="Q859" i="7"/>
  <c r="R858" i="7"/>
  <c r="S858" i="7" s="1"/>
  <c r="T858" i="7" s="1"/>
  <c r="Q858" i="7"/>
  <c r="R857" i="7"/>
  <c r="S857" i="7" s="1"/>
  <c r="T857" i="7" s="1"/>
  <c r="Q857" i="7"/>
  <c r="R856" i="7"/>
  <c r="S856" i="7" s="1"/>
  <c r="T856" i="7" s="1"/>
  <c r="Q856" i="7"/>
  <c r="R855" i="7"/>
  <c r="S855" i="7" s="1"/>
  <c r="T855" i="7" s="1"/>
  <c r="Q855" i="7"/>
  <c r="R854" i="7"/>
  <c r="S854" i="7" s="1"/>
  <c r="T854" i="7" s="1"/>
  <c r="Q854" i="7"/>
  <c r="R853" i="7"/>
  <c r="S853" i="7" s="1"/>
  <c r="T853" i="7" s="1"/>
  <c r="Q853" i="7"/>
  <c r="R852" i="7"/>
  <c r="S852" i="7" s="1"/>
  <c r="T852" i="7" s="1"/>
  <c r="Q852" i="7"/>
  <c r="R851" i="7"/>
  <c r="S851" i="7" s="1"/>
  <c r="T851" i="7" s="1"/>
  <c r="Q851" i="7"/>
  <c r="R850" i="7"/>
  <c r="S850" i="7" s="1"/>
  <c r="T850" i="7" s="1"/>
  <c r="Q850" i="7"/>
  <c r="R849" i="7"/>
  <c r="S849" i="7" s="1"/>
  <c r="T849" i="7" s="1"/>
  <c r="Q849" i="7"/>
  <c r="R848" i="7"/>
  <c r="S848" i="7" s="1"/>
  <c r="T848" i="7" s="1"/>
  <c r="Q848" i="7"/>
  <c r="R847" i="7"/>
  <c r="S847" i="7" s="1"/>
  <c r="T847" i="7" s="1"/>
  <c r="Q847" i="7"/>
  <c r="R846" i="7"/>
  <c r="S846" i="7" s="1"/>
  <c r="T846" i="7" s="1"/>
  <c r="Q846" i="7"/>
  <c r="R845" i="7"/>
  <c r="S845" i="7" s="1"/>
  <c r="T845" i="7" s="1"/>
  <c r="Q845" i="7"/>
  <c r="R844" i="7"/>
  <c r="S844" i="7" s="1"/>
  <c r="T844" i="7" s="1"/>
  <c r="Q844" i="7"/>
  <c r="R843" i="7"/>
  <c r="S843" i="7" s="1"/>
  <c r="T843" i="7" s="1"/>
  <c r="Q843" i="7"/>
  <c r="R842" i="7"/>
  <c r="S842" i="7" s="1"/>
  <c r="T842" i="7" s="1"/>
  <c r="Q842" i="7"/>
  <c r="R841" i="7"/>
  <c r="S841" i="7" s="1"/>
  <c r="T841" i="7" s="1"/>
  <c r="Q841" i="7"/>
  <c r="R840" i="7"/>
  <c r="S840" i="7" s="1"/>
  <c r="T840" i="7" s="1"/>
  <c r="Q840" i="7"/>
  <c r="S839" i="7"/>
  <c r="T839" i="7" s="1"/>
  <c r="R839" i="7"/>
  <c r="Q839" i="7"/>
  <c r="R838" i="7"/>
  <c r="S838" i="7" s="1"/>
  <c r="T838" i="7" s="1"/>
  <c r="Q838" i="7"/>
  <c r="R837" i="7"/>
  <c r="S837" i="7" s="1"/>
  <c r="T837" i="7" s="1"/>
  <c r="Q837" i="7"/>
  <c r="R836" i="7"/>
  <c r="S836" i="7" s="1"/>
  <c r="T836" i="7" s="1"/>
  <c r="Q836" i="7"/>
  <c r="R835" i="7"/>
  <c r="S835" i="7" s="1"/>
  <c r="T835" i="7" s="1"/>
  <c r="Q835" i="7"/>
  <c r="R834" i="7"/>
  <c r="S834" i="7" s="1"/>
  <c r="T834" i="7" s="1"/>
  <c r="Q834" i="7"/>
  <c r="R833" i="7"/>
  <c r="S833" i="7" s="1"/>
  <c r="T833" i="7" s="1"/>
  <c r="Q833" i="7"/>
  <c r="R832" i="7"/>
  <c r="S832" i="7" s="1"/>
  <c r="T832" i="7" s="1"/>
  <c r="Q832" i="7"/>
  <c r="R831" i="7"/>
  <c r="S831" i="7" s="1"/>
  <c r="T831" i="7" s="1"/>
  <c r="Q831" i="7"/>
  <c r="R830" i="7"/>
  <c r="S830" i="7" s="1"/>
  <c r="T830" i="7" s="1"/>
  <c r="Q830" i="7"/>
  <c r="R829" i="7"/>
  <c r="S829" i="7" s="1"/>
  <c r="T829" i="7" s="1"/>
  <c r="Q829" i="7"/>
  <c r="R828" i="7"/>
  <c r="S828" i="7" s="1"/>
  <c r="T828" i="7" s="1"/>
  <c r="Q828" i="7"/>
  <c r="R827" i="7"/>
  <c r="S827" i="7" s="1"/>
  <c r="T827" i="7" s="1"/>
  <c r="Q827" i="7"/>
  <c r="R826" i="7"/>
  <c r="S826" i="7" s="1"/>
  <c r="T826" i="7" s="1"/>
  <c r="Q826" i="7"/>
  <c r="R825" i="7"/>
  <c r="S825" i="7" s="1"/>
  <c r="T825" i="7" s="1"/>
  <c r="Q825" i="7"/>
  <c r="R824" i="7"/>
  <c r="S824" i="7" s="1"/>
  <c r="T824" i="7" s="1"/>
  <c r="Q824" i="7"/>
  <c r="R823" i="7"/>
  <c r="S823" i="7" s="1"/>
  <c r="T823" i="7" s="1"/>
  <c r="Q823" i="7"/>
  <c r="R822" i="7"/>
  <c r="S822" i="7" s="1"/>
  <c r="T822" i="7" s="1"/>
  <c r="Q822" i="7"/>
  <c r="R821" i="7"/>
  <c r="S821" i="7" s="1"/>
  <c r="T821" i="7" s="1"/>
  <c r="Q821" i="7"/>
  <c r="R820" i="7"/>
  <c r="S820" i="7" s="1"/>
  <c r="T820" i="7" s="1"/>
  <c r="Q820" i="7"/>
  <c r="R819" i="7"/>
  <c r="S819" i="7" s="1"/>
  <c r="T819" i="7" s="1"/>
  <c r="Q819" i="7"/>
  <c r="R818" i="7"/>
  <c r="S818" i="7" s="1"/>
  <c r="T818" i="7" s="1"/>
  <c r="Q818" i="7"/>
  <c r="R817" i="7"/>
  <c r="S817" i="7" s="1"/>
  <c r="T817" i="7" s="1"/>
  <c r="Q817" i="7"/>
  <c r="R816" i="7"/>
  <c r="S816" i="7" s="1"/>
  <c r="T816" i="7" s="1"/>
  <c r="Q816" i="7"/>
  <c r="R815" i="7"/>
  <c r="S815" i="7" s="1"/>
  <c r="T815" i="7" s="1"/>
  <c r="Q815" i="7"/>
  <c r="R814" i="7"/>
  <c r="S814" i="7" s="1"/>
  <c r="T814" i="7" s="1"/>
  <c r="Q814" i="7"/>
  <c r="R813" i="7"/>
  <c r="S813" i="7" s="1"/>
  <c r="T813" i="7" s="1"/>
  <c r="Q813" i="7"/>
  <c r="R812" i="7"/>
  <c r="S812" i="7" s="1"/>
  <c r="T812" i="7" s="1"/>
  <c r="Q812" i="7"/>
  <c r="R811" i="7"/>
  <c r="S811" i="7" s="1"/>
  <c r="T811" i="7" s="1"/>
  <c r="Q811" i="7"/>
  <c r="R810" i="7"/>
  <c r="S810" i="7" s="1"/>
  <c r="T810" i="7" s="1"/>
  <c r="Q810" i="7"/>
  <c r="R809" i="7"/>
  <c r="S809" i="7" s="1"/>
  <c r="T809" i="7" s="1"/>
  <c r="Q809" i="7"/>
  <c r="R808" i="7"/>
  <c r="S808" i="7" s="1"/>
  <c r="T808" i="7" s="1"/>
  <c r="Q808" i="7"/>
  <c r="S807" i="7"/>
  <c r="T807" i="7" s="1"/>
  <c r="R807" i="7"/>
  <c r="Q807" i="7"/>
  <c r="R806" i="7"/>
  <c r="S806" i="7" s="1"/>
  <c r="T806" i="7" s="1"/>
  <c r="Q806" i="7"/>
  <c r="R805" i="7"/>
  <c r="S805" i="7" s="1"/>
  <c r="T805" i="7" s="1"/>
  <c r="Q805" i="7"/>
  <c r="R804" i="7"/>
  <c r="S804" i="7" s="1"/>
  <c r="T804" i="7" s="1"/>
  <c r="Q804" i="7"/>
  <c r="R803" i="7"/>
  <c r="S803" i="7" s="1"/>
  <c r="T803" i="7" s="1"/>
  <c r="Q803" i="7"/>
  <c r="R802" i="7"/>
  <c r="S802" i="7" s="1"/>
  <c r="T802" i="7" s="1"/>
  <c r="Q802" i="7"/>
  <c r="R801" i="7"/>
  <c r="S801" i="7" s="1"/>
  <c r="T801" i="7" s="1"/>
  <c r="Q801" i="7"/>
  <c r="R800" i="7"/>
  <c r="S800" i="7" s="1"/>
  <c r="T800" i="7" s="1"/>
  <c r="Q800" i="7"/>
  <c r="R799" i="7"/>
  <c r="S799" i="7" s="1"/>
  <c r="T799" i="7" s="1"/>
  <c r="Q799" i="7"/>
  <c r="S798" i="7"/>
  <c r="T798" i="7" s="1"/>
  <c r="R798" i="7"/>
  <c r="Q798" i="7"/>
  <c r="R797" i="7"/>
  <c r="S797" i="7" s="1"/>
  <c r="T797" i="7" s="1"/>
  <c r="Q797" i="7"/>
  <c r="R796" i="7"/>
  <c r="S796" i="7" s="1"/>
  <c r="T796" i="7" s="1"/>
  <c r="Q796" i="7"/>
  <c r="R795" i="7"/>
  <c r="S795" i="7" s="1"/>
  <c r="T795" i="7" s="1"/>
  <c r="Q795" i="7"/>
  <c r="R794" i="7"/>
  <c r="S794" i="7" s="1"/>
  <c r="T794" i="7" s="1"/>
  <c r="Q794" i="7"/>
  <c r="R793" i="7"/>
  <c r="S793" i="7" s="1"/>
  <c r="T793" i="7" s="1"/>
  <c r="Q793" i="7"/>
  <c r="R792" i="7"/>
  <c r="S792" i="7" s="1"/>
  <c r="T792" i="7" s="1"/>
  <c r="Q792" i="7"/>
  <c r="R791" i="7"/>
  <c r="S791" i="7" s="1"/>
  <c r="T791" i="7" s="1"/>
  <c r="Q791" i="7"/>
  <c r="R790" i="7"/>
  <c r="S790" i="7" s="1"/>
  <c r="T790" i="7" s="1"/>
  <c r="Q790" i="7"/>
  <c r="R789" i="7"/>
  <c r="S789" i="7" s="1"/>
  <c r="T789" i="7" s="1"/>
  <c r="Q789" i="7"/>
  <c r="R788" i="7"/>
  <c r="S788" i="7" s="1"/>
  <c r="T788" i="7" s="1"/>
  <c r="Q788" i="7"/>
  <c r="R787" i="7"/>
  <c r="S787" i="7" s="1"/>
  <c r="T787" i="7" s="1"/>
  <c r="Q787" i="7"/>
  <c r="R786" i="7"/>
  <c r="S786" i="7" s="1"/>
  <c r="T786" i="7" s="1"/>
  <c r="Q786" i="7"/>
  <c r="R785" i="7"/>
  <c r="S785" i="7" s="1"/>
  <c r="T785" i="7" s="1"/>
  <c r="Q785" i="7"/>
  <c r="R784" i="7"/>
  <c r="S784" i="7" s="1"/>
  <c r="T784" i="7" s="1"/>
  <c r="Q784" i="7"/>
  <c r="R783" i="7"/>
  <c r="S783" i="7" s="1"/>
  <c r="T783" i="7" s="1"/>
  <c r="Q783" i="7"/>
  <c r="R782" i="7"/>
  <c r="S782" i="7" s="1"/>
  <c r="T782" i="7" s="1"/>
  <c r="Q782" i="7"/>
  <c r="R781" i="7"/>
  <c r="S781" i="7" s="1"/>
  <c r="T781" i="7" s="1"/>
  <c r="Q781" i="7"/>
  <c r="R780" i="7"/>
  <c r="S780" i="7" s="1"/>
  <c r="T780" i="7" s="1"/>
  <c r="Q780" i="7"/>
  <c r="R779" i="7"/>
  <c r="S779" i="7" s="1"/>
  <c r="T779" i="7" s="1"/>
  <c r="Q779" i="7"/>
  <c r="R778" i="7"/>
  <c r="S778" i="7" s="1"/>
  <c r="T778" i="7" s="1"/>
  <c r="Q778" i="7"/>
  <c r="R777" i="7"/>
  <c r="S777" i="7" s="1"/>
  <c r="T777" i="7" s="1"/>
  <c r="Q777" i="7"/>
  <c r="R776" i="7"/>
  <c r="S776" i="7" s="1"/>
  <c r="T776" i="7" s="1"/>
  <c r="Q776" i="7"/>
  <c r="R775" i="7"/>
  <c r="S775" i="7" s="1"/>
  <c r="T775" i="7" s="1"/>
  <c r="Q775" i="7"/>
  <c r="R774" i="7"/>
  <c r="S774" i="7" s="1"/>
  <c r="T774" i="7" s="1"/>
  <c r="Q774" i="7"/>
  <c r="R773" i="7"/>
  <c r="S773" i="7" s="1"/>
  <c r="T773" i="7" s="1"/>
  <c r="Q773" i="7"/>
  <c r="R772" i="7"/>
  <c r="S772" i="7" s="1"/>
  <c r="T772" i="7" s="1"/>
  <c r="Q772" i="7"/>
  <c r="R771" i="7"/>
  <c r="S771" i="7" s="1"/>
  <c r="T771" i="7" s="1"/>
  <c r="Q771" i="7"/>
  <c r="S770" i="7"/>
  <c r="T770" i="7" s="1"/>
  <c r="R770" i="7"/>
  <c r="Q770" i="7"/>
  <c r="R769" i="7"/>
  <c r="S769" i="7" s="1"/>
  <c r="T769" i="7" s="1"/>
  <c r="Q769" i="7"/>
  <c r="R768" i="7"/>
  <c r="S768" i="7" s="1"/>
  <c r="T768" i="7" s="1"/>
  <c r="Q768" i="7"/>
  <c r="R767" i="7"/>
  <c r="S767" i="7" s="1"/>
  <c r="T767" i="7" s="1"/>
  <c r="Q767" i="7"/>
  <c r="R766" i="7"/>
  <c r="S766" i="7" s="1"/>
  <c r="T766" i="7" s="1"/>
  <c r="Q766" i="7"/>
  <c r="R765" i="7"/>
  <c r="S765" i="7" s="1"/>
  <c r="T765" i="7" s="1"/>
  <c r="Q765" i="7"/>
  <c r="R764" i="7"/>
  <c r="S764" i="7" s="1"/>
  <c r="T764" i="7" s="1"/>
  <c r="Q764" i="7"/>
  <c r="T763" i="7"/>
  <c r="R763" i="7"/>
  <c r="S763" i="7" s="1"/>
  <c r="Q763" i="7"/>
  <c r="S762" i="7"/>
  <c r="T762" i="7" s="1"/>
  <c r="R762" i="7"/>
  <c r="Q762" i="7"/>
  <c r="R761" i="7"/>
  <c r="S761" i="7" s="1"/>
  <c r="T761" i="7" s="1"/>
  <c r="Q761" i="7"/>
  <c r="R760" i="7"/>
  <c r="S760" i="7" s="1"/>
  <c r="T760" i="7" s="1"/>
  <c r="Q760" i="7"/>
  <c r="R759" i="7"/>
  <c r="S759" i="7" s="1"/>
  <c r="T759" i="7" s="1"/>
  <c r="Q759" i="7"/>
  <c r="R758" i="7"/>
  <c r="S758" i="7" s="1"/>
  <c r="T758" i="7" s="1"/>
  <c r="Q758" i="7"/>
  <c r="R757" i="7"/>
  <c r="S757" i="7" s="1"/>
  <c r="T757" i="7" s="1"/>
  <c r="Q757" i="7"/>
  <c r="R756" i="7"/>
  <c r="S756" i="7" s="1"/>
  <c r="T756" i="7" s="1"/>
  <c r="Q756" i="7"/>
  <c r="R755" i="7"/>
  <c r="S755" i="7" s="1"/>
  <c r="T755" i="7" s="1"/>
  <c r="Q755" i="7"/>
  <c r="R754" i="7"/>
  <c r="S754" i="7" s="1"/>
  <c r="T754" i="7" s="1"/>
  <c r="Q754" i="7"/>
  <c r="R753" i="7"/>
  <c r="S753" i="7" s="1"/>
  <c r="T753" i="7" s="1"/>
  <c r="Q753" i="7"/>
  <c r="R752" i="7"/>
  <c r="S752" i="7" s="1"/>
  <c r="T752" i="7" s="1"/>
  <c r="Q752" i="7"/>
  <c r="R751" i="7"/>
  <c r="S751" i="7" s="1"/>
  <c r="T751" i="7" s="1"/>
  <c r="Q751" i="7"/>
  <c r="R750" i="7"/>
  <c r="S750" i="7" s="1"/>
  <c r="T750" i="7" s="1"/>
  <c r="Q750" i="7"/>
  <c r="R749" i="7"/>
  <c r="S749" i="7" s="1"/>
  <c r="T749" i="7" s="1"/>
  <c r="Q749" i="7"/>
  <c r="R748" i="7"/>
  <c r="S748" i="7" s="1"/>
  <c r="T748" i="7" s="1"/>
  <c r="Q748" i="7"/>
  <c r="R747" i="7"/>
  <c r="S747" i="7" s="1"/>
  <c r="T747" i="7" s="1"/>
  <c r="Q747" i="7"/>
  <c r="R746" i="7"/>
  <c r="S746" i="7" s="1"/>
  <c r="T746" i="7" s="1"/>
  <c r="Q746" i="7"/>
  <c r="R745" i="7"/>
  <c r="S745" i="7" s="1"/>
  <c r="T745" i="7" s="1"/>
  <c r="Q745" i="7"/>
  <c r="S744" i="7"/>
  <c r="T744" i="7" s="1"/>
  <c r="R744" i="7"/>
  <c r="Q744" i="7"/>
  <c r="R743" i="7"/>
  <c r="S743" i="7" s="1"/>
  <c r="T743" i="7" s="1"/>
  <c r="Q743" i="7"/>
  <c r="R742" i="7"/>
  <c r="S742" i="7" s="1"/>
  <c r="T742" i="7" s="1"/>
  <c r="Q742" i="7"/>
  <c r="S741" i="7"/>
  <c r="T741" i="7" s="1"/>
  <c r="R741" i="7"/>
  <c r="Q741" i="7"/>
  <c r="R740" i="7"/>
  <c r="S740" i="7" s="1"/>
  <c r="T740" i="7" s="1"/>
  <c r="Q740" i="7"/>
  <c r="R739" i="7"/>
  <c r="S739" i="7" s="1"/>
  <c r="T739" i="7" s="1"/>
  <c r="Q739" i="7"/>
  <c r="R738" i="7"/>
  <c r="S738" i="7" s="1"/>
  <c r="T738" i="7" s="1"/>
  <c r="Q738" i="7"/>
  <c r="R737" i="7"/>
  <c r="S737" i="7" s="1"/>
  <c r="T737" i="7" s="1"/>
  <c r="Q737" i="7"/>
  <c r="R736" i="7"/>
  <c r="S736" i="7" s="1"/>
  <c r="T736" i="7" s="1"/>
  <c r="Q736" i="7"/>
  <c r="R735" i="7"/>
  <c r="S735" i="7" s="1"/>
  <c r="T735" i="7" s="1"/>
  <c r="Q735" i="7"/>
  <c r="R734" i="7"/>
  <c r="S734" i="7" s="1"/>
  <c r="T734" i="7" s="1"/>
  <c r="Q734" i="7"/>
  <c r="R733" i="7"/>
  <c r="S733" i="7" s="1"/>
  <c r="T733" i="7" s="1"/>
  <c r="Q733" i="7"/>
  <c r="R732" i="7"/>
  <c r="S732" i="7" s="1"/>
  <c r="T732" i="7" s="1"/>
  <c r="Q732" i="7"/>
  <c r="R731" i="7"/>
  <c r="S731" i="7" s="1"/>
  <c r="T731" i="7" s="1"/>
  <c r="Q731" i="7"/>
  <c r="R730" i="7"/>
  <c r="S730" i="7" s="1"/>
  <c r="T730" i="7" s="1"/>
  <c r="Q730" i="7"/>
  <c r="R729" i="7"/>
  <c r="S729" i="7" s="1"/>
  <c r="T729" i="7" s="1"/>
  <c r="Q729" i="7"/>
  <c r="R728" i="7"/>
  <c r="S728" i="7" s="1"/>
  <c r="T728" i="7" s="1"/>
  <c r="Q728" i="7"/>
  <c r="R727" i="7"/>
  <c r="S727" i="7" s="1"/>
  <c r="T727" i="7" s="1"/>
  <c r="Q727" i="7"/>
  <c r="R726" i="7"/>
  <c r="S726" i="7" s="1"/>
  <c r="T726" i="7" s="1"/>
  <c r="Q726" i="7"/>
  <c r="R725" i="7"/>
  <c r="S725" i="7" s="1"/>
  <c r="T725" i="7" s="1"/>
  <c r="Q725" i="7"/>
  <c r="R724" i="7"/>
  <c r="S724" i="7" s="1"/>
  <c r="T724" i="7" s="1"/>
  <c r="Q724" i="7"/>
  <c r="R723" i="7"/>
  <c r="S723" i="7" s="1"/>
  <c r="T723" i="7" s="1"/>
  <c r="Q723" i="7"/>
  <c r="R722" i="7"/>
  <c r="S722" i="7" s="1"/>
  <c r="T722" i="7" s="1"/>
  <c r="Q722" i="7"/>
  <c r="S721" i="7"/>
  <c r="T721" i="7" s="1"/>
  <c r="R721" i="7"/>
  <c r="Q721" i="7"/>
  <c r="R720" i="7"/>
  <c r="S720" i="7" s="1"/>
  <c r="T720" i="7" s="1"/>
  <c r="Q720" i="7"/>
  <c r="R719" i="7"/>
  <c r="S719" i="7" s="1"/>
  <c r="T719" i="7" s="1"/>
  <c r="Q719" i="7"/>
  <c r="R718" i="7"/>
  <c r="S718" i="7" s="1"/>
  <c r="T718" i="7" s="1"/>
  <c r="Q718" i="7"/>
  <c r="R717" i="7"/>
  <c r="S717" i="7" s="1"/>
  <c r="T717" i="7" s="1"/>
  <c r="Q717" i="7"/>
  <c r="R716" i="7"/>
  <c r="S716" i="7" s="1"/>
  <c r="T716" i="7" s="1"/>
  <c r="Q716" i="7"/>
  <c r="R715" i="7"/>
  <c r="S715" i="7" s="1"/>
  <c r="T715" i="7" s="1"/>
  <c r="Q715" i="7"/>
  <c r="R714" i="7"/>
  <c r="S714" i="7" s="1"/>
  <c r="T714" i="7" s="1"/>
  <c r="Q714" i="7"/>
  <c r="R713" i="7"/>
  <c r="S713" i="7" s="1"/>
  <c r="T713" i="7" s="1"/>
  <c r="Q713" i="7"/>
  <c r="R712" i="7"/>
  <c r="S712" i="7" s="1"/>
  <c r="T712" i="7" s="1"/>
  <c r="Q712" i="7"/>
  <c r="R711" i="7"/>
  <c r="S711" i="7" s="1"/>
  <c r="T711" i="7" s="1"/>
  <c r="Q711" i="7"/>
  <c r="R710" i="7"/>
  <c r="S710" i="7" s="1"/>
  <c r="T710" i="7" s="1"/>
  <c r="Q710" i="7"/>
  <c r="R709" i="7"/>
  <c r="S709" i="7" s="1"/>
  <c r="T709" i="7" s="1"/>
  <c r="Q709" i="7"/>
  <c r="R708" i="7"/>
  <c r="S708" i="7" s="1"/>
  <c r="T708" i="7" s="1"/>
  <c r="Q708" i="7"/>
  <c r="R707" i="7"/>
  <c r="S707" i="7" s="1"/>
  <c r="T707" i="7" s="1"/>
  <c r="Q707" i="7"/>
  <c r="R706" i="7"/>
  <c r="S706" i="7" s="1"/>
  <c r="T706" i="7" s="1"/>
  <c r="Q706" i="7"/>
  <c r="R705" i="7"/>
  <c r="S705" i="7" s="1"/>
  <c r="T705" i="7" s="1"/>
  <c r="Q705" i="7"/>
  <c r="S704" i="7"/>
  <c r="T704" i="7" s="1"/>
  <c r="R704" i="7"/>
  <c r="Q704" i="7"/>
  <c r="R703" i="7"/>
  <c r="S703" i="7" s="1"/>
  <c r="T703" i="7" s="1"/>
  <c r="Q703" i="7"/>
  <c r="R702" i="7"/>
  <c r="S702" i="7" s="1"/>
  <c r="T702" i="7" s="1"/>
  <c r="Q702" i="7"/>
  <c r="R701" i="7"/>
  <c r="S701" i="7" s="1"/>
  <c r="T701" i="7" s="1"/>
  <c r="Q701" i="7"/>
  <c r="R700" i="7"/>
  <c r="S700" i="7" s="1"/>
  <c r="T700" i="7" s="1"/>
  <c r="Q700" i="7"/>
  <c r="R699" i="7"/>
  <c r="S699" i="7" s="1"/>
  <c r="T699" i="7" s="1"/>
  <c r="Q699" i="7"/>
  <c r="R698" i="7"/>
  <c r="S698" i="7" s="1"/>
  <c r="T698" i="7" s="1"/>
  <c r="Q698" i="7"/>
  <c r="R697" i="7"/>
  <c r="S697" i="7" s="1"/>
  <c r="T697" i="7" s="1"/>
  <c r="Q697" i="7"/>
  <c r="R696" i="7"/>
  <c r="S696" i="7" s="1"/>
  <c r="T696" i="7" s="1"/>
  <c r="Q696" i="7"/>
  <c r="R695" i="7"/>
  <c r="S695" i="7" s="1"/>
  <c r="T695" i="7" s="1"/>
  <c r="Q695" i="7"/>
  <c r="R694" i="7"/>
  <c r="S694" i="7" s="1"/>
  <c r="T694" i="7" s="1"/>
  <c r="Q694" i="7"/>
  <c r="R693" i="7"/>
  <c r="S693" i="7" s="1"/>
  <c r="T693" i="7" s="1"/>
  <c r="Q693" i="7"/>
  <c r="R692" i="7"/>
  <c r="S692" i="7" s="1"/>
  <c r="T692" i="7" s="1"/>
  <c r="Q692" i="7"/>
  <c r="R691" i="7"/>
  <c r="S691" i="7" s="1"/>
  <c r="T691" i="7" s="1"/>
  <c r="Q691" i="7"/>
  <c r="R690" i="7"/>
  <c r="S690" i="7" s="1"/>
  <c r="T690" i="7" s="1"/>
  <c r="Q690" i="7"/>
  <c r="R689" i="7"/>
  <c r="S689" i="7" s="1"/>
  <c r="T689" i="7" s="1"/>
  <c r="Q689" i="7"/>
  <c r="R688" i="7"/>
  <c r="S688" i="7" s="1"/>
  <c r="T688" i="7" s="1"/>
  <c r="Q688" i="7"/>
  <c r="R687" i="7"/>
  <c r="S687" i="7" s="1"/>
  <c r="T687" i="7" s="1"/>
  <c r="Q687" i="7"/>
  <c r="R686" i="7"/>
  <c r="S686" i="7" s="1"/>
  <c r="T686" i="7" s="1"/>
  <c r="Q686" i="7"/>
  <c r="R685" i="7"/>
  <c r="S685" i="7" s="1"/>
  <c r="T685" i="7" s="1"/>
  <c r="Q685" i="7"/>
  <c r="R684" i="7"/>
  <c r="S684" i="7" s="1"/>
  <c r="T684" i="7" s="1"/>
  <c r="Q684" i="7"/>
  <c r="R683" i="7"/>
  <c r="S683" i="7" s="1"/>
  <c r="T683" i="7" s="1"/>
  <c r="Q683" i="7"/>
  <c r="R682" i="7"/>
  <c r="S682" i="7" s="1"/>
  <c r="T682" i="7" s="1"/>
  <c r="Q682" i="7"/>
  <c r="R681" i="7"/>
  <c r="S681" i="7" s="1"/>
  <c r="T681" i="7" s="1"/>
  <c r="Q681" i="7"/>
  <c r="R680" i="7"/>
  <c r="S680" i="7" s="1"/>
  <c r="T680" i="7" s="1"/>
  <c r="Q680" i="7"/>
  <c r="R679" i="7"/>
  <c r="S679" i="7" s="1"/>
  <c r="T679" i="7" s="1"/>
  <c r="Q679" i="7"/>
  <c r="R678" i="7"/>
  <c r="S678" i="7" s="1"/>
  <c r="T678" i="7" s="1"/>
  <c r="Q678" i="7"/>
  <c r="R677" i="7"/>
  <c r="S677" i="7" s="1"/>
  <c r="T677" i="7" s="1"/>
  <c r="Q677" i="7"/>
  <c r="R676" i="7"/>
  <c r="S676" i="7" s="1"/>
  <c r="T676" i="7" s="1"/>
  <c r="Q676" i="7"/>
  <c r="R675" i="7"/>
  <c r="S675" i="7" s="1"/>
  <c r="T675" i="7" s="1"/>
  <c r="Q675" i="7"/>
  <c r="R674" i="7"/>
  <c r="S674" i="7" s="1"/>
  <c r="T674" i="7" s="1"/>
  <c r="Q674" i="7"/>
  <c r="R673" i="7"/>
  <c r="S673" i="7" s="1"/>
  <c r="T673" i="7" s="1"/>
  <c r="Q673" i="7"/>
  <c r="R672" i="7"/>
  <c r="S672" i="7" s="1"/>
  <c r="T672" i="7" s="1"/>
  <c r="Q672" i="7"/>
  <c r="R671" i="7"/>
  <c r="S671" i="7" s="1"/>
  <c r="T671" i="7" s="1"/>
  <c r="Q671" i="7"/>
  <c r="R670" i="7"/>
  <c r="S670" i="7" s="1"/>
  <c r="T670" i="7" s="1"/>
  <c r="Q670" i="7"/>
  <c r="R669" i="7"/>
  <c r="S669" i="7" s="1"/>
  <c r="T669" i="7" s="1"/>
  <c r="Q669" i="7"/>
  <c r="R668" i="7"/>
  <c r="S668" i="7" s="1"/>
  <c r="T668" i="7" s="1"/>
  <c r="Q668" i="7"/>
  <c r="R667" i="7"/>
  <c r="S667" i="7" s="1"/>
  <c r="T667" i="7" s="1"/>
  <c r="Q667" i="7"/>
  <c r="R666" i="7"/>
  <c r="S666" i="7" s="1"/>
  <c r="T666" i="7" s="1"/>
  <c r="Q666" i="7"/>
  <c r="R665" i="7"/>
  <c r="S665" i="7" s="1"/>
  <c r="T665" i="7" s="1"/>
  <c r="Q665" i="7"/>
  <c r="S664" i="7"/>
  <c r="T664" i="7" s="1"/>
  <c r="R664" i="7"/>
  <c r="Q664" i="7"/>
  <c r="R663" i="7"/>
  <c r="S663" i="7" s="1"/>
  <c r="T663" i="7" s="1"/>
  <c r="Q663" i="7"/>
  <c r="R662" i="7"/>
  <c r="S662" i="7" s="1"/>
  <c r="T662" i="7" s="1"/>
  <c r="Q662" i="7"/>
  <c r="R661" i="7"/>
  <c r="S661" i="7" s="1"/>
  <c r="T661" i="7" s="1"/>
  <c r="Q661" i="7"/>
  <c r="R660" i="7"/>
  <c r="S660" i="7" s="1"/>
  <c r="T660" i="7" s="1"/>
  <c r="Q660" i="7"/>
  <c r="R659" i="7"/>
  <c r="S659" i="7" s="1"/>
  <c r="T659" i="7" s="1"/>
  <c r="Q659" i="7"/>
  <c r="R658" i="7"/>
  <c r="S658" i="7" s="1"/>
  <c r="T658" i="7" s="1"/>
  <c r="Q658" i="7"/>
  <c r="R657" i="7"/>
  <c r="S657" i="7" s="1"/>
  <c r="T657" i="7" s="1"/>
  <c r="Q657" i="7"/>
  <c r="R656" i="7"/>
  <c r="S656" i="7" s="1"/>
  <c r="T656" i="7" s="1"/>
  <c r="Q656" i="7"/>
  <c r="R655" i="7"/>
  <c r="S655" i="7" s="1"/>
  <c r="T655" i="7" s="1"/>
  <c r="Q655" i="7"/>
  <c r="R654" i="7"/>
  <c r="S654" i="7" s="1"/>
  <c r="T654" i="7" s="1"/>
  <c r="Q654" i="7"/>
  <c r="R653" i="7"/>
  <c r="S653" i="7" s="1"/>
  <c r="T653" i="7" s="1"/>
  <c r="Q653" i="7"/>
  <c r="R652" i="7"/>
  <c r="S652" i="7" s="1"/>
  <c r="T652" i="7" s="1"/>
  <c r="Q652" i="7"/>
  <c r="R651" i="7"/>
  <c r="S651" i="7" s="1"/>
  <c r="T651" i="7" s="1"/>
  <c r="Q651" i="7"/>
  <c r="R650" i="7"/>
  <c r="S650" i="7" s="1"/>
  <c r="T650" i="7" s="1"/>
  <c r="Q650" i="7"/>
  <c r="R649" i="7"/>
  <c r="S649" i="7" s="1"/>
  <c r="T649" i="7" s="1"/>
  <c r="Q649" i="7"/>
  <c r="R648" i="7"/>
  <c r="S648" i="7" s="1"/>
  <c r="T648" i="7" s="1"/>
  <c r="Q648" i="7"/>
  <c r="R647" i="7"/>
  <c r="S647" i="7" s="1"/>
  <c r="T647" i="7" s="1"/>
  <c r="Q647" i="7"/>
  <c r="R646" i="7"/>
  <c r="S646" i="7" s="1"/>
  <c r="T646" i="7" s="1"/>
  <c r="Q646" i="7"/>
  <c r="R645" i="7"/>
  <c r="S645" i="7" s="1"/>
  <c r="T645" i="7" s="1"/>
  <c r="Q645" i="7"/>
  <c r="R644" i="7"/>
  <c r="S644" i="7" s="1"/>
  <c r="T644" i="7" s="1"/>
  <c r="Q644" i="7"/>
  <c r="R643" i="7"/>
  <c r="S643" i="7" s="1"/>
  <c r="T643" i="7" s="1"/>
  <c r="Q643" i="7"/>
  <c r="R642" i="7"/>
  <c r="S642" i="7" s="1"/>
  <c r="T642" i="7" s="1"/>
  <c r="Q642" i="7"/>
  <c r="R641" i="7"/>
  <c r="S641" i="7" s="1"/>
  <c r="T641" i="7" s="1"/>
  <c r="Q641" i="7"/>
  <c r="R640" i="7"/>
  <c r="S640" i="7" s="1"/>
  <c r="T640" i="7" s="1"/>
  <c r="Q640" i="7"/>
  <c r="R639" i="7"/>
  <c r="S639" i="7" s="1"/>
  <c r="T639" i="7" s="1"/>
  <c r="Q639" i="7"/>
  <c r="R638" i="7"/>
  <c r="S638" i="7" s="1"/>
  <c r="T638" i="7" s="1"/>
  <c r="Q638" i="7"/>
  <c r="R637" i="7"/>
  <c r="S637" i="7" s="1"/>
  <c r="T637" i="7" s="1"/>
  <c r="Q637" i="7"/>
  <c r="R636" i="7"/>
  <c r="S636" i="7" s="1"/>
  <c r="T636" i="7" s="1"/>
  <c r="Q636" i="7"/>
  <c r="R635" i="7"/>
  <c r="S635" i="7" s="1"/>
  <c r="T635" i="7" s="1"/>
  <c r="Q635" i="7"/>
  <c r="R634" i="7"/>
  <c r="S634" i="7" s="1"/>
  <c r="T634" i="7" s="1"/>
  <c r="Q634" i="7"/>
  <c r="R633" i="7"/>
  <c r="S633" i="7" s="1"/>
  <c r="T633" i="7" s="1"/>
  <c r="Q633" i="7"/>
  <c r="S632" i="7"/>
  <c r="T632" i="7" s="1"/>
  <c r="R632" i="7"/>
  <c r="Q632" i="7"/>
  <c r="R631" i="7"/>
  <c r="S631" i="7" s="1"/>
  <c r="T631" i="7" s="1"/>
  <c r="Q631" i="7"/>
  <c r="R630" i="7"/>
  <c r="S630" i="7" s="1"/>
  <c r="T630" i="7" s="1"/>
  <c r="Q630" i="7"/>
  <c r="R629" i="7"/>
  <c r="S629" i="7" s="1"/>
  <c r="T629" i="7" s="1"/>
  <c r="Q629" i="7"/>
  <c r="R628" i="7"/>
  <c r="S628" i="7" s="1"/>
  <c r="T628" i="7" s="1"/>
  <c r="Q628" i="7"/>
  <c r="R627" i="7"/>
  <c r="S627" i="7" s="1"/>
  <c r="T627" i="7" s="1"/>
  <c r="Q627" i="7"/>
  <c r="R626" i="7"/>
  <c r="S626" i="7" s="1"/>
  <c r="T626" i="7" s="1"/>
  <c r="Q626" i="7"/>
  <c r="R625" i="7"/>
  <c r="S625" i="7" s="1"/>
  <c r="T625" i="7" s="1"/>
  <c r="Q625" i="7"/>
  <c r="R624" i="7"/>
  <c r="S624" i="7" s="1"/>
  <c r="T624" i="7" s="1"/>
  <c r="Q624" i="7"/>
  <c r="R623" i="7"/>
  <c r="S623" i="7" s="1"/>
  <c r="T623" i="7" s="1"/>
  <c r="Q623" i="7"/>
  <c r="R622" i="7"/>
  <c r="S622" i="7" s="1"/>
  <c r="T622" i="7" s="1"/>
  <c r="Q622" i="7"/>
  <c r="R621" i="7"/>
  <c r="S621" i="7" s="1"/>
  <c r="T621" i="7" s="1"/>
  <c r="Q621" i="7"/>
  <c r="R620" i="7"/>
  <c r="S620" i="7" s="1"/>
  <c r="T620" i="7" s="1"/>
  <c r="Q620" i="7"/>
  <c r="R619" i="7"/>
  <c r="S619" i="7" s="1"/>
  <c r="T619" i="7" s="1"/>
  <c r="Q619" i="7"/>
  <c r="R618" i="7"/>
  <c r="S618" i="7" s="1"/>
  <c r="T618" i="7" s="1"/>
  <c r="Q618" i="7"/>
  <c r="R617" i="7"/>
  <c r="S617" i="7" s="1"/>
  <c r="T617" i="7" s="1"/>
  <c r="Q617" i="7"/>
  <c r="R616" i="7"/>
  <c r="S616" i="7" s="1"/>
  <c r="T616" i="7" s="1"/>
  <c r="Q616" i="7"/>
  <c r="R615" i="7"/>
  <c r="S615" i="7" s="1"/>
  <c r="T615" i="7" s="1"/>
  <c r="Q615" i="7"/>
  <c r="R614" i="7"/>
  <c r="S614" i="7" s="1"/>
  <c r="T614" i="7" s="1"/>
  <c r="Q614" i="7"/>
  <c r="R613" i="7"/>
  <c r="S613" i="7" s="1"/>
  <c r="T613" i="7" s="1"/>
  <c r="Q613" i="7"/>
  <c r="R612" i="7"/>
  <c r="S612" i="7" s="1"/>
  <c r="T612" i="7" s="1"/>
  <c r="Q612" i="7"/>
  <c r="R611" i="7"/>
  <c r="S611" i="7" s="1"/>
  <c r="T611" i="7" s="1"/>
  <c r="Q611" i="7"/>
  <c r="R610" i="7"/>
  <c r="S610" i="7" s="1"/>
  <c r="T610" i="7" s="1"/>
  <c r="Q610" i="7"/>
  <c r="R609" i="7"/>
  <c r="S609" i="7" s="1"/>
  <c r="T609" i="7" s="1"/>
  <c r="Q609" i="7"/>
  <c r="R608" i="7"/>
  <c r="S608" i="7" s="1"/>
  <c r="T608" i="7" s="1"/>
  <c r="Q608" i="7"/>
  <c r="R607" i="7"/>
  <c r="S607" i="7" s="1"/>
  <c r="T607" i="7" s="1"/>
  <c r="Q607" i="7"/>
  <c r="R606" i="7"/>
  <c r="S606" i="7" s="1"/>
  <c r="T606" i="7" s="1"/>
  <c r="Q606" i="7"/>
  <c r="R605" i="7"/>
  <c r="S605" i="7" s="1"/>
  <c r="T605" i="7" s="1"/>
  <c r="Q605" i="7"/>
  <c r="R604" i="7"/>
  <c r="S604" i="7" s="1"/>
  <c r="T604" i="7" s="1"/>
  <c r="Q604" i="7"/>
  <c r="R603" i="7"/>
  <c r="S603" i="7" s="1"/>
  <c r="T603" i="7" s="1"/>
  <c r="Q603" i="7"/>
  <c r="R602" i="7"/>
  <c r="S602" i="7" s="1"/>
  <c r="T602" i="7" s="1"/>
  <c r="Q602" i="7"/>
  <c r="R601" i="7"/>
  <c r="S601" i="7" s="1"/>
  <c r="T601" i="7" s="1"/>
  <c r="Q601" i="7"/>
  <c r="R600" i="7"/>
  <c r="S600" i="7" s="1"/>
  <c r="T600" i="7" s="1"/>
  <c r="Q600" i="7"/>
  <c r="R599" i="7"/>
  <c r="S599" i="7" s="1"/>
  <c r="T599" i="7" s="1"/>
  <c r="Q599" i="7"/>
  <c r="R598" i="7"/>
  <c r="S598" i="7" s="1"/>
  <c r="T598" i="7" s="1"/>
  <c r="Q598" i="7"/>
  <c r="R597" i="7"/>
  <c r="S597" i="7" s="1"/>
  <c r="T597" i="7" s="1"/>
  <c r="Q597" i="7"/>
  <c r="R596" i="7"/>
  <c r="S596" i="7" s="1"/>
  <c r="T596" i="7" s="1"/>
  <c r="Q596" i="7"/>
  <c r="R595" i="7"/>
  <c r="S595" i="7" s="1"/>
  <c r="T595" i="7" s="1"/>
  <c r="Q595" i="7"/>
  <c r="R594" i="7"/>
  <c r="S594" i="7" s="1"/>
  <c r="T594" i="7" s="1"/>
  <c r="Q594" i="7"/>
  <c r="R593" i="7"/>
  <c r="S593" i="7" s="1"/>
  <c r="T593" i="7" s="1"/>
  <c r="Q593" i="7"/>
  <c r="R592" i="7"/>
  <c r="S592" i="7" s="1"/>
  <c r="T592" i="7" s="1"/>
  <c r="Q592" i="7"/>
  <c r="R591" i="7"/>
  <c r="S591" i="7" s="1"/>
  <c r="T591" i="7" s="1"/>
  <c r="Q591" i="7"/>
  <c r="R590" i="7"/>
  <c r="S590" i="7" s="1"/>
  <c r="T590" i="7" s="1"/>
  <c r="Q590" i="7"/>
  <c r="R589" i="7"/>
  <c r="S589" i="7" s="1"/>
  <c r="T589" i="7" s="1"/>
  <c r="Q589" i="7"/>
  <c r="R588" i="7"/>
  <c r="S588" i="7" s="1"/>
  <c r="T588" i="7" s="1"/>
  <c r="Q588" i="7"/>
  <c r="R587" i="7"/>
  <c r="S587" i="7" s="1"/>
  <c r="T587" i="7" s="1"/>
  <c r="Q587" i="7"/>
  <c r="S586" i="7"/>
  <c r="T586" i="7" s="1"/>
  <c r="R586" i="7"/>
  <c r="Q586" i="7"/>
  <c r="R585" i="7"/>
  <c r="S585" i="7" s="1"/>
  <c r="T585" i="7" s="1"/>
  <c r="Q585" i="7"/>
  <c r="R584" i="7"/>
  <c r="S584" i="7" s="1"/>
  <c r="T584" i="7" s="1"/>
  <c r="Q584" i="7"/>
  <c r="R583" i="7"/>
  <c r="S583" i="7" s="1"/>
  <c r="T583" i="7" s="1"/>
  <c r="Q583" i="7"/>
  <c r="R582" i="7"/>
  <c r="S582" i="7" s="1"/>
  <c r="T582" i="7" s="1"/>
  <c r="Q582" i="7"/>
  <c r="R581" i="7"/>
  <c r="S581" i="7" s="1"/>
  <c r="T581" i="7" s="1"/>
  <c r="Q581" i="7"/>
  <c r="R580" i="7"/>
  <c r="S580" i="7" s="1"/>
  <c r="T580" i="7" s="1"/>
  <c r="Q580" i="7"/>
  <c r="R579" i="7"/>
  <c r="S579" i="7" s="1"/>
  <c r="T579" i="7" s="1"/>
  <c r="Q579" i="7"/>
  <c r="R578" i="7"/>
  <c r="S578" i="7" s="1"/>
  <c r="T578" i="7" s="1"/>
  <c r="Q578" i="7"/>
  <c r="R577" i="7"/>
  <c r="S577" i="7" s="1"/>
  <c r="T577" i="7" s="1"/>
  <c r="Q577" i="7"/>
  <c r="S576" i="7"/>
  <c r="T576" i="7" s="1"/>
  <c r="R576" i="7"/>
  <c r="Q576" i="7"/>
  <c r="R575" i="7"/>
  <c r="S575" i="7" s="1"/>
  <c r="T575" i="7" s="1"/>
  <c r="Q575" i="7"/>
  <c r="R574" i="7"/>
  <c r="S574" i="7" s="1"/>
  <c r="T574" i="7" s="1"/>
  <c r="Q574" i="7"/>
  <c r="R573" i="7"/>
  <c r="S573" i="7" s="1"/>
  <c r="T573" i="7" s="1"/>
  <c r="Q573" i="7"/>
  <c r="R572" i="7"/>
  <c r="S572" i="7" s="1"/>
  <c r="T572" i="7" s="1"/>
  <c r="Q572" i="7"/>
  <c r="R571" i="7"/>
  <c r="S571" i="7" s="1"/>
  <c r="T571" i="7" s="1"/>
  <c r="Q571" i="7"/>
  <c r="R570" i="7"/>
  <c r="S570" i="7" s="1"/>
  <c r="T570" i="7" s="1"/>
  <c r="Q570" i="7"/>
  <c r="R569" i="7"/>
  <c r="S569" i="7" s="1"/>
  <c r="T569" i="7" s="1"/>
  <c r="Q569" i="7"/>
  <c r="R568" i="7"/>
  <c r="S568" i="7" s="1"/>
  <c r="T568" i="7" s="1"/>
  <c r="Q568" i="7"/>
  <c r="R567" i="7"/>
  <c r="S567" i="7" s="1"/>
  <c r="T567" i="7" s="1"/>
  <c r="Q567" i="7"/>
  <c r="R566" i="7"/>
  <c r="S566" i="7" s="1"/>
  <c r="T566" i="7" s="1"/>
  <c r="Q566" i="7"/>
  <c r="R565" i="7"/>
  <c r="S565" i="7" s="1"/>
  <c r="T565" i="7" s="1"/>
  <c r="Q565" i="7"/>
  <c r="R564" i="7"/>
  <c r="S564" i="7" s="1"/>
  <c r="T564" i="7" s="1"/>
  <c r="Q564" i="7"/>
  <c r="R563" i="7"/>
  <c r="S563" i="7" s="1"/>
  <c r="T563" i="7" s="1"/>
  <c r="Q563" i="7"/>
  <c r="R562" i="7"/>
  <c r="S562" i="7" s="1"/>
  <c r="T562" i="7" s="1"/>
  <c r="Q562" i="7"/>
  <c r="R561" i="7"/>
  <c r="S561" i="7" s="1"/>
  <c r="T561" i="7" s="1"/>
  <c r="Q561" i="7"/>
  <c r="R560" i="7"/>
  <c r="S560" i="7" s="1"/>
  <c r="T560" i="7" s="1"/>
  <c r="Q560" i="7"/>
  <c r="R559" i="7"/>
  <c r="S559" i="7" s="1"/>
  <c r="T559" i="7" s="1"/>
  <c r="Q559" i="7"/>
  <c r="R558" i="7"/>
  <c r="S558" i="7" s="1"/>
  <c r="T558" i="7" s="1"/>
  <c r="Q558" i="7"/>
  <c r="R557" i="7"/>
  <c r="S557" i="7" s="1"/>
  <c r="T557" i="7" s="1"/>
  <c r="Q557" i="7"/>
  <c r="R556" i="7"/>
  <c r="S556" i="7" s="1"/>
  <c r="T556" i="7" s="1"/>
  <c r="Q556" i="7"/>
  <c r="R555" i="7"/>
  <c r="S555" i="7" s="1"/>
  <c r="T555" i="7" s="1"/>
  <c r="Q555" i="7"/>
  <c r="R554" i="7"/>
  <c r="S554" i="7" s="1"/>
  <c r="T554" i="7" s="1"/>
  <c r="Q554" i="7"/>
  <c r="R553" i="7"/>
  <c r="S553" i="7" s="1"/>
  <c r="T553" i="7" s="1"/>
  <c r="Q553" i="7"/>
  <c r="R552" i="7"/>
  <c r="S552" i="7" s="1"/>
  <c r="T552" i="7" s="1"/>
  <c r="Q552" i="7"/>
  <c r="R551" i="7"/>
  <c r="S551" i="7" s="1"/>
  <c r="T551" i="7" s="1"/>
  <c r="Q551" i="7"/>
  <c r="R550" i="7"/>
  <c r="S550" i="7" s="1"/>
  <c r="T550" i="7" s="1"/>
  <c r="Q550" i="7"/>
  <c r="R549" i="7"/>
  <c r="S549" i="7" s="1"/>
  <c r="T549" i="7" s="1"/>
  <c r="Q549" i="7"/>
  <c r="R548" i="7"/>
  <c r="S548" i="7" s="1"/>
  <c r="T548" i="7" s="1"/>
  <c r="Q548" i="7"/>
  <c r="R547" i="7"/>
  <c r="S547" i="7" s="1"/>
  <c r="T547" i="7" s="1"/>
  <c r="Q547" i="7"/>
  <c r="R546" i="7"/>
  <c r="S546" i="7" s="1"/>
  <c r="T546" i="7" s="1"/>
  <c r="Q546" i="7"/>
  <c r="R545" i="7"/>
  <c r="S545" i="7" s="1"/>
  <c r="T545" i="7" s="1"/>
  <c r="Q545" i="7"/>
  <c r="S544" i="7"/>
  <c r="T544" i="7" s="1"/>
  <c r="R544" i="7"/>
  <c r="Q544" i="7"/>
  <c r="R543" i="7"/>
  <c r="S543" i="7" s="1"/>
  <c r="T543" i="7" s="1"/>
  <c r="Q543" i="7"/>
  <c r="R542" i="7"/>
  <c r="S542" i="7" s="1"/>
  <c r="T542" i="7" s="1"/>
  <c r="Q542" i="7"/>
  <c r="R541" i="7"/>
  <c r="S541" i="7" s="1"/>
  <c r="T541" i="7" s="1"/>
  <c r="Q541" i="7"/>
  <c r="R540" i="7"/>
  <c r="S540" i="7" s="1"/>
  <c r="T540" i="7" s="1"/>
  <c r="Q540" i="7"/>
  <c r="R539" i="7"/>
  <c r="S539" i="7" s="1"/>
  <c r="T539" i="7" s="1"/>
  <c r="Q539" i="7"/>
  <c r="R538" i="7"/>
  <c r="S538" i="7" s="1"/>
  <c r="T538" i="7" s="1"/>
  <c r="Q538" i="7"/>
  <c r="R537" i="7"/>
  <c r="S537" i="7" s="1"/>
  <c r="T537" i="7" s="1"/>
  <c r="Q537" i="7"/>
  <c r="R536" i="7"/>
  <c r="S536" i="7" s="1"/>
  <c r="T536" i="7" s="1"/>
  <c r="Q536" i="7"/>
  <c r="R535" i="7"/>
  <c r="S535" i="7" s="1"/>
  <c r="T535" i="7" s="1"/>
  <c r="Q535" i="7"/>
  <c r="R534" i="7"/>
  <c r="S534" i="7" s="1"/>
  <c r="T534" i="7" s="1"/>
  <c r="Q534" i="7"/>
  <c r="R533" i="7"/>
  <c r="S533" i="7" s="1"/>
  <c r="T533" i="7" s="1"/>
  <c r="Q533" i="7"/>
  <c r="R532" i="7"/>
  <c r="S532" i="7" s="1"/>
  <c r="T532" i="7" s="1"/>
  <c r="Q532" i="7"/>
  <c r="R531" i="7"/>
  <c r="S531" i="7" s="1"/>
  <c r="T531" i="7" s="1"/>
  <c r="Q531" i="7"/>
  <c r="S530" i="7"/>
  <c r="T530" i="7" s="1"/>
  <c r="R530" i="7"/>
  <c r="Q530" i="7"/>
  <c r="R529" i="7"/>
  <c r="S529" i="7" s="1"/>
  <c r="T529" i="7" s="1"/>
  <c r="Q529" i="7"/>
  <c r="R528" i="7"/>
  <c r="S528" i="7" s="1"/>
  <c r="T528" i="7" s="1"/>
  <c r="Q528" i="7"/>
  <c r="R527" i="7"/>
  <c r="S527" i="7" s="1"/>
  <c r="T527" i="7" s="1"/>
  <c r="Q527" i="7"/>
  <c r="R526" i="7"/>
  <c r="S526" i="7" s="1"/>
  <c r="T526" i="7" s="1"/>
  <c r="Q526" i="7"/>
  <c r="R525" i="7"/>
  <c r="S525" i="7" s="1"/>
  <c r="T525" i="7" s="1"/>
  <c r="Q525" i="7"/>
  <c r="R524" i="7"/>
  <c r="S524" i="7" s="1"/>
  <c r="T524" i="7" s="1"/>
  <c r="Q524" i="7"/>
  <c r="R523" i="7"/>
  <c r="S523" i="7" s="1"/>
  <c r="T523" i="7" s="1"/>
  <c r="Q523" i="7"/>
  <c r="R522" i="7"/>
  <c r="S522" i="7" s="1"/>
  <c r="T522" i="7" s="1"/>
  <c r="Q522" i="7"/>
  <c r="R521" i="7"/>
  <c r="S521" i="7" s="1"/>
  <c r="T521" i="7" s="1"/>
  <c r="Q521" i="7"/>
  <c r="R520" i="7"/>
  <c r="S520" i="7" s="1"/>
  <c r="T520" i="7" s="1"/>
  <c r="Q520" i="7"/>
  <c r="R519" i="7"/>
  <c r="S519" i="7" s="1"/>
  <c r="T519" i="7" s="1"/>
  <c r="Q519" i="7"/>
  <c r="R518" i="7"/>
  <c r="S518" i="7" s="1"/>
  <c r="T518" i="7" s="1"/>
  <c r="Q518" i="7"/>
  <c r="R517" i="7"/>
  <c r="S517" i="7" s="1"/>
  <c r="T517" i="7" s="1"/>
  <c r="Q517" i="7"/>
  <c r="R516" i="7"/>
  <c r="S516" i="7" s="1"/>
  <c r="T516" i="7" s="1"/>
  <c r="Q516" i="7"/>
  <c r="R515" i="7"/>
  <c r="S515" i="7" s="1"/>
  <c r="T515" i="7" s="1"/>
  <c r="Q515" i="7"/>
  <c r="R514" i="7"/>
  <c r="S514" i="7" s="1"/>
  <c r="T514" i="7" s="1"/>
  <c r="Q514" i="7"/>
  <c r="R513" i="7"/>
  <c r="S513" i="7" s="1"/>
  <c r="T513" i="7" s="1"/>
  <c r="Q513" i="7"/>
  <c r="R512" i="7"/>
  <c r="S512" i="7" s="1"/>
  <c r="T512" i="7" s="1"/>
  <c r="Q512" i="7"/>
  <c r="R511" i="7"/>
  <c r="S511" i="7" s="1"/>
  <c r="T511" i="7" s="1"/>
  <c r="Q511" i="7"/>
  <c r="R510" i="7"/>
  <c r="S510" i="7" s="1"/>
  <c r="T510" i="7" s="1"/>
  <c r="Q510" i="7"/>
  <c r="R509" i="7"/>
  <c r="S509" i="7" s="1"/>
  <c r="T509" i="7" s="1"/>
  <c r="Q509" i="7"/>
  <c r="R508" i="7"/>
  <c r="S508" i="7" s="1"/>
  <c r="T508" i="7" s="1"/>
  <c r="Q508" i="7"/>
  <c r="R507" i="7"/>
  <c r="S507" i="7" s="1"/>
  <c r="T507" i="7" s="1"/>
  <c r="Q507" i="7"/>
  <c r="R506" i="7"/>
  <c r="S506" i="7" s="1"/>
  <c r="T506" i="7" s="1"/>
  <c r="Q506" i="7"/>
  <c r="R505" i="7"/>
  <c r="S505" i="7" s="1"/>
  <c r="T505" i="7" s="1"/>
  <c r="Q505" i="7"/>
  <c r="R504" i="7"/>
  <c r="S504" i="7" s="1"/>
  <c r="T504" i="7" s="1"/>
  <c r="Q504" i="7"/>
  <c r="R503" i="7"/>
  <c r="S503" i="7" s="1"/>
  <c r="T503" i="7" s="1"/>
  <c r="Q503" i="7"/>
  <c r="S502" i="7"/>
  <c r="T502" i="7" s="1"/>
  <c r="R502" i="7"/>
  <c r="Q502" i="7"/>
  <c r="R501" i="7"/>
  <c r="S501" i="7" s="1"/>
  <c r="T501" i="7" s="1"/>
  <c r="Q501" i="7"/>
  <c r="R500" i="7"/>
  <c r="S500" i="7" s="1"/>
  <c r="T500" i="7" s="1"/>
  <c r="Q500" i="7"/>
  <c r="R499" i="7"/>
  <c r="S499" i="7" s="1"/>
  <c r="T499" i="7" s="1"/>
  <c r="Q499" i="7"/>
  <c r="R498" i="7"/>
  <c r="S498" i="7" s="1"/>
  <c r="T498" i="7" s="1"/>
  <c r="Q498" i="7"/>
  <c r="R497" i="7"/>
  <c r="S497" i="7" s="1"/>
  <c r="T497" i="7" s="1"/>
  <c r="Q497" i="7"/>
  <c r="R496" i="7"/>
  <c r="S496" i="7" s="1"/>
  <c r="T496" i="7" s="1"/>
  <c r="Q496" i="7"/>
  <c r="R495" i="7"/>
  <c r="S495" i="7" s="1"/>
  <c r="T495" i="7" s="1"/>
  <c r="Q495" i="7"/>
  <c r="R494" i="7"/>
  <c r="S494" i="7" s="1"/>
  <c r="T494" i="7" s="1"/>
  <c r="Q494" i="7"/>
  <c r="R493" i="7"/>
  <c r="S493" i="7" s="1"/>
  <c r="T493" i="7" s="1"/>
  <c r="Q493" i="7"/>
  <c r="R492" i="7"/>
  <c r="S492" i="7" s="1"/>
  <c r="T492" i="7" s="1"/>
  <c r="Q492" i="7"/>
  <c r="R491" i="7"/>
  <c r="S491" i="7" s="1"/>
  <c r="T491" i="7" s="1"/>
  <c r="Q491" i="7"/>
  <c r="R490" i="7"/>
  <c r="S490" i="7" s="1"/>
  <c r="T490" i="7" s="1"/>
  <c r="Q490" i="7"/>
  <c r="R489" i="7"/>
  <c r="S489" i="7" s="1"/>
  <c r="T489" i="7" s="1"/>
  <c r="Q489" i="7"/>
  <c r="R488" i="7"/>
  <c r="S488" i="7" s="1"/>
  <c r="T488" i="7" s="1"/>
  <c r="Q488" i="7"/>
  <c r="S487" i="7"/>
  <c r="T487" i="7" s="1"/>
  <c r="R487" i="7"/>
  <c r="Q487" i="7"/>
  <c r="S486" i="7"/>
  <c r="T486" i="7" s="1"/>
  <c r="R486" i="7"/>
  <c r="Q486" i="7"/>
  <c r="R485" i="7"/>
  <c r="S485" i="7" s="1"/>
  <c r="T485" i="7" s="1"/>
  <c r="Q485" i="7"/>
  <c r="S484" i="7"/>
  <c r="T484" i="7" s="1"/>
  <c r="R484" i="7"/>
  <c r="Q484" i="7"/>
  <c r="R483" i="7"/>
  <c r="S483" i="7" s="1"/>
  <c r="T483" i="7" s="1"/>
  <c r="Q483" i="7"/>
  <c r="R482" i="7"/>
  <c r="S482" i="7" s="1"/>
  <c r="T482" i="7" s="1"/>
  <c r="Q482" i="7"/>
  <c r="R481" i="7"/>
  <c r="S481" i="7" s="1"/>
  <c r="T481" i="7" s="1"/>
  <c r="Q481" i="7"/>
  <c r="R480" i="7"/>
  <c r="S480" i="7" s="1"/>
  <c r="T480" i="7" s="1"/>
  <c r="Q480" i="7"/>
  <c r="R479" i="7"/>
  <c r="S479" i="7" s="1"/>
  <c r="T479" i="7" s="1"/>
  <c r="Q479" i="7"/>
  <c r="R478" i="7"/>
  <c r="S478" i="7" s="1"/>
  <c r="T478" i="7" s="1"/>
  <c r="Q478" i="7"/>
  <c r="R477" i="7"/>
  <c r="S477" i="7" s="1"/>
  <c r="T477" i="7" s="1"/>
  <c r="Q477" i="7"/>
  <c r="R476" i="7"/>
  <c r="S476" i="7" s="1"/>
  <c r="T476" i="7" s="1"/>
  <c r="Q476" i="7"/>
  <c r="R475" i="7"/>
  <c r="S475" i="7" s="1"/>
  <c r="T475" i="7" s="1"/>
  <c r="Q475" i="7"/>
  <c r="R474" i="7"/>
  <c r="S474" i="7" s="1"/>
  <c r="T474" i="7" s="1"/>
  <c r="Q474" i="7"/>
  <c r="R473" i="7"/>
  <c r="S473" i="7" s="1"/>
  <c r="T473" i="7" s="1"/>
  <c r="Q473" i="7"/>
  <c r="R472" i="7"/>
  <c r="S472" i="7" s="1"/>
  <c r="T472" i="7" s="1"/>
  <c r="Q472" i="7"/>
  <c r="R471" i="7"/>
  <c r="S471" i="7" s="1"/>
  <c r="T471" i="7" s="1"/>
  <c r="Q471" i="7"/>
  <c r="R470" i="7"/>
  <c r="S470" i="7" s="1"/>
  <c r="T470" i="7" s="1"/>
  <c r="Q470" i="7"/>
  <c r="R469" i="7"/>
  <c r="S469" i="7" s="1"/>
  <c r="T469" i="7" s="1"/>
  <c r="Q469" i="7"/>
  <c r="R468" i="7"/>
  <c r="S468" i="7" s="1"/>
  <c r="T468" i="7" s="1"/>
  <c r="Q468" i="7"/>
  <c r="R467" i="7"/>
  <c r="S467" i="7" s="1"/>
  <c r="T467" i="7" s="1"/>
  <c r="Q467" i="7"/>
  <c r="S466" i="7"/>
  <c r="T466" i="7" s="1"/>
  <c r="R466" i="7"/>
  <c r="Q466" i="7"/>
  <c r="R465" i="7"/>
  <c r="S465" i="7" s="1"/>
  <c r="T465" i="7" s="1"/>
  <c r="Q465" i="7"/>
  <c r="R464" i="7"/>
  <c r="S464" i="7" s="1"/>
  <c r="T464" i="7" s="1"/>
  <c r="Q464" i="7"/>
  <c r="R463" i="7"/>
  <c r="S463" i="7" s="1"/>
  <c r="T463" i="7" s="1"/>
  <c r="Q463" i="7"/>
  <c r="R462" i="7"/>
  <c r="S462" i="7" s="1"/>
  <c r="T462" i="7" s="1"/>
  <c r="Q462" i="7"/>
  <c r="R461" i="7"/>
  <c r="S461" i="7" s="1"/>
  <c r="T461" i="7" s="1"/>
  <c r="Q461" i="7"/>
  <c r="R460" i="7"/>
  <c r="S460" i="7" s="1"/>
  <c r="T460" i="7" s="1"/>
  <c r="Q460" i="7"/>
  <c r="R459" i="7"/>
  <c r="S459" i="7" s="1"/>
  <c r="T459" i="7" s="1"/>
  <c r="Q459" i="7"/>
  <c r="R458" i="7"/>
  <c r="S458" i="7" s="1"/>
  <c r="T458" i="7" s="1"/>
  <c r="Q458" i="7"/>
  <c r="R457" i="7"/>
  <c r="S457" i="7" s="1"/>
  <c r="T457" i="7" s="1"/>
  <c r="Q457" i="7"/>
  <c r="R456" i="7"/>
  <c r="S456" i="7" s="1"/>
  <c r="T456" i="7" s="1"/>
  <c r="Q456" i="7"/>
  <c r="R455" i="7"/>
  <c r="S455" i="7" s="1"/>
  <c r="T455" i="7" s="1"/>
  <c r="Q455" i="7"/>
  <c r="R454" i="7"/>
  <c r="S454" i="7" s="1"/>
  <c r="T454" i="7" s="1"/>
  <c r="Q454" i="7"/>
  <c r="R453" i="7"/>
  <c r="S453" i="7" s="1"/>
  <c r="T453" i="7" s="1"/>
  <c r="Q453" i="7"/>
  <c r="R452" i="7"/>
  <c r="S452" i="7" s="1"/>
  <c r="T452" i="7" s="1"/>
  <c r="Q452" i="7"/>
  <c r="R451" i="7"/>
  <c r="S451" i="7" s="1"/>
  <c r="T451" i="7" s="1"/>
  <c r="Q451" i="7"/>
  <c r="R450" i="7"/>
  <c r="S450" i="7" s="1"/>
  <c r="T450" i="7" s="1"/>
  <c r="Q450" i="7"/>
  <c r="R449" i="7"/>
  <c r="S449" i="7" s="1"/>
  <c r="T449" i="7" s="1"/>
  <c r="Q449" i="7"/>
  <c r="R448" i="7"/>
  <c r="S448" i="7" s="1"/>
  <c r="T448" i="7" s="1"/>
  <c r="Q448" i="7"/>
  <c r="R447" i="7"/>
  <c r="S447" i="7" s="1"/>
  <c r="T447" i="7" s="1"/>
  <c r="Q447" i="7"/>
  <c r="R446" i="7"/>
  <c r="S446" i="7" s="1"/>
  <c r="T446" i="7" s="1"/>
  <c r="Q446" i="7"/>
  <c r="R445" i="7"/>
  <c r="S445" i="7" s="1"/>
  <c r="T445" i="7" s="1"/>
  <c r="Q445" i="7"/>
  <c r="R444" i="7"/>
  <c r="S444" i="7" s="1"/>
  <c r="T444" i="7" s="1"/>
  <c r="Q444" i="7"/>
  <c r="R443" i="7"/>
  <c r="S443" i="7" s="1"/>
  <c r="T443" i="7" s="1"/>
  <c r="Q443" i="7"/>
  <c r="R442" i="7"/>
  <c r="S442" i="7" s="1"/>
  <c r="T442" i="7" s="1"/>
  <c r="Q442" i="7"/>
  <c r="S441" i="7"/>
  <c r="T441" i="7" s="1"/>
  <c r="R441" i="7"/>
  <c r="Q441" i="7"/>
  <c r="S440" i="7"/>
  <c r="T440" i="7" s="1"/>
  <c r="R440" i="7"/>
  <c r="Q440" i="7"/>
  <c r="R439" i="7"/>
  <c r="S439" i="7" s="1"/>
  <c r="T439" i="7" s="1"/>
  <c r="Q439" i="7"/>
  <c r="S438" i="7"/>
  <c r="T438" i="7" s="1"/>
  <c r="R438" i="7"/>
  <c r="Q438" i="7"/>
  <c r="R437" i="7"/>
  <c r="S437" i="7" s="1"/>
  <c r="T437" i="7" s="1"/>
  <c r="Q437" i="7"/>
  <c r="R436" i="7"/>
  <c r="S436" i="7" s="1"/>
  <c r="T436" i="7" s="1"/>
  <c r="Q436" i="7"/>
  <c r="R435" i="7"/>
  <c r="S435" i="7" s="1"/>
  <c r="T435" i="7" s="1"/>
  <c r="Q435" i="7"/>
  <c r="R434" i="7"/>
  <c r="S434" i="7" s="1"/>
  <c r="T434" i="7" s="1"/>
  <c r="Q434" i="7"/>
  <c r="R433" i="7"/>
  <c r="S433" i="7" s="1"/>
  <c r="T433" i="7" s="1"/>
  <c r="Q433" i="7"/>
  <c r="R432" i="7"/>
  <c r="S432" i="7" s="1"/>
  <c r="T432" i="7" s="1"/>
  <c r="Q432" i="7"/>
  <c r="R431" i="7"/>
  <c r="S431" i="7" s="1"/>
  <c r="T431" i="7" s="1"/>
  <c r="Q431" i="7"/>
  <c r="R430" i="7"/>
  <c r="S430" i="7" s="1"/>
  <c r="T430" i="7" s="1"/>
  <c r="Q430" i="7"/>
  <c r="R429" i="7"/>
  <c r="S429" i="7" s="1"/>
  <c r="T429" i="7" s="1"/>
  <c r="Q429" i="7"/>
  <c r="R428" i="7"/>
  <c r="S428" i="7" s="1"/>
  <c r="T428" i="7" s="1"/>
  <c r="Q428" i="7"/>
  <c r="R427" i="7"/>
  <c r="S427" i="7" s="1"/>
  <c r="T427" i="7" s="1"/>
  <c r="Q427" i="7"/>
  <c r="R426" i="7"/>
  <c r="S426" i="7" s="1"/>
  <c r="T426" i="7" s="1"/>
  <c r="Q426" i="7"/>
  <c r="R425" i="7"/>
  <c r="S425" i="7" s="1"/>
  <c r="T425" i="7" s="1"/>
  <c r="Q425" i="7"/>
  <c r="R424" i="7"/>
  <c r="S424" i="7" s="1"/>
  <c r="T424" i="7" s="1"/>
  <c r="Q424" i="7"/>
  <c r="R423" i="7"/>
  <c r="S423" i="7" s="1"/>
  <c r="T423" i="7" s="1"/>
  <c r="Q423" i="7"/>
  <c r="R422" i="7"/>
  <c r="S422" i="7" s="1"/>
  <c r="T422" i="7" s="1"/>
  <c r="Q422" i="7"/>
  <c r="R421" i="7"/>
  <c r="S421" i="7" s="1"/>
  <c r="T421" i="7" s="1"/>
  <c r="Q421" i="7"/>
  <c r="R420" i="7"/>
  <c r="S420" i="7" s="1"/>
  <c r="T420" i="7" s="1"/>
  <c r="Q420" i="7"/>
  <c r="R419" i="7"/>
  <c r="S419" i="7" s="1"/>
  <c r="T419" i="7" s="1"/>
  <c r="Q419" i="7"/>
  <c r="R418" i="7"/>
  <c r="S418" i="7" s="1"/>
  <c r="T418" i="7" s="1"/>
  <c r="Q418" i="7"/>
  <c r="R417" i="7"/>
  <c r="S417" i="7" s="1"/>
  <c r="T417" i="7" s="1"/>
  <c r="Q417" i="7"/>
  <c r="R416" i="7"/>
  <c r="S416" i="7" s="1"/>
  <c r="T416" i="7" s="1"/>
  <c r="Q416" i="7"/>
  <c r="R415" i="7"/>
  <c r="S415" i="7" s="1"/>
  <c r="T415" i="7" s="1"/>
  <c r="Q415" i="7"/>
  <c r="R414" i="7"/>
  <c r="S414" i="7" s="1"/>
  <c r="T414" i="7" s="1"/>
  <c r="Q414" i="7"/>
  <c r="R413" i="7"/>
  <c r="S413" i="7" s="1"/>
  <c r="T413" i="7" s="1"/>
  <c r="Q413" i="7"/>
  <c r="R412" i="7"/>
  <c r="S412" i="7" s="1"/>
  <c r="T412" i="7" s="1"/>
  <c r="Q412" i="7"/>
  <c r="R411" i="7"/>
  <c r="S411" i="7" s="1"/>
  <c r="T411" i="7" s="1"/>
  <c r="Q411" i="7"/>
  <c r="R410" i="7"/>
  <c r="S410" i="7" s="1"/>
  <c r="T410" i="7" s="1"/>
  <c r="Q410" i="7"/>
  <c r="R409" i="7"/>
  <c r="S409" i="7" s="1"/>
  <c r="T409" i="7" s="1"/>
  <c r="Q409" i="7"/>
  <c r="S408" i="7"/>
  <c r="T408" i="7" s="1"/>
  <c r="R408" i="7"/>
  <c r="Q408" i="7"/>
  <c r="R407" i="7"/>
  <c r="S407" i="7" s="1"/>
  <c r="T407" i="7" s="1"/>
  <c r="Q407" i="7"/>
  <c r="R406" i="7"/>
  <c r="S406" i="7" s="1"/>
  <c r="T406" i="7" s="1"/>
  <c r="Q406" i="7"/>
  <c r="R405" i="7"/>
  <c r="S405" i="7" s="1"/>
  <c r="T405" i="7" s="1"/>
  <c r="Q405" i="7"/>
  <c r="R404" i="7"/>
  <c r="S404" i="7" s="1"/>
  <c r="T404" i="7" s="1"/>
  <c r="Q404" i="7"/>
  <c r="R403" i="7"/>
  <c r="S403" i="7" s="1"/>
  <c r="T403" i="7" s="1"/>
  <c r="Q403" i="7"/>
  <c r="R402" i="7"/>
  <c r="S402" i="7" s="1"/>
  <c r="T402" i="7" s="1"/>
  <c r="Q402" i="7"/>
  <c r="R401" i="7"/>
  <c r="S401" i="7" s="1"/>
  <c r="T401" i="7" s="1"/>
  <c r="Q401" i="7"/>
  <c r="S400" i="7"/>
  <c r="T400" i="7" s="1"/>
  <c r="R400" i="7"/>
  <c r="Q400" i="7"/>
  <c r="R399" i="7"/>
  <c r="S399" i="7" s="1"/>
  <c r="T399" i="7" s="1"/>
  <c r="Q399" i="7"/>
  <c r="R398" i="7"/>
  <c r="S398" i="7" s="1"/>
  <c r="T398" i="7" s="1"/>
  <c r="Q398" i="7"/>
  <c r="R397" i="7"/>
  <c r="S397" i="7" s="1"/>
  <c r="T397" i="7" s="1"/>
  <c r="Q397" i="7"/>
  <c r="R396" i="7"/>
  <c r="S396" i="7" s="1"/>
  <c r="T396" i="7" s="1"/>
  <c r="Q396" i="7"/>
  <c r="R395" i="7"/>
  <c r="S395" i="7" s="1"/>
  <c r="T395" i="7" s="1"/>
  <c r="Q395" i="7"/>
  <c r="R394" i="7"/>
  <c r="S394" i="7" s="1"/>
  <c r="T394" i="7" s="1"/>
  <c r="Q394" i="7"/>
  <c r="R393" i="7"/>
  <c r="S393" i="7" s="1"/>
  <c r="T393" i="7" s="1"/>
  <c r="Q393" i="7"/>
  <c r="R392" i="7"/>
  <c r="S392" i="7" s="1"/>
  <c r="T392" i="7" s="1"/>
  <c r="Q392" i="7"/>
  <c r="R391" i="7"/>
  <c r="S391" i="7" s="1"/>
  <c r="T391" i="7" s="1"/>
  <c r="Q391" i="7"/>
  <c r="R390" i="7"/>
  <c r="S390" i="7" s="1"/>
  <c r="T390" i="7" s="1"/>
  <c r="Q390" i="7"/>
  <c r="R389" i="7"/>
  <c r="S389" i="7" s="1"/>
  <c r="T389" i="7" s="1"/>
  <c r="Q389" i="7"/>
  <c r="R388" i="7"/>
  <c r="S388" i="7" s="1"/>
  <c r="T388" i="7" s="1"/>
  <c r="Q388" i="7"/>
  <c r="R387" i="7"/>
  <c r="S387" i="7" s="1"/>
  <c r="T387" i="7" s="1"/>
  <c r="Q387" i="7"/>
  <c r="R386" i="7"/>
  <c r="S386" i="7" s="1"/>
  <c r="T386" i="7" s="1"/>
  <c r="Q386" i="7"/>
  <c r="R385" i="7"/>
  <c r="S385" i="7" s="1"/>
  <c r="T385" i="7" s="1"/>
  <c r="Q385" i="7"/>
  <c r="S384" i="7"/>
  <c r="T384" i="7" s="1"/>
  <c r="R384" i="7"/>
  <c r="Q384" i="7"/>
  <c r="R383" i="7"/>
  <c r="S383" i="7" s="1"/>
  <c r="T383" i="7" s="1"/>
  <c r="Q383" i="7"/>
  <c r="R382" i="7"/>
  <c r="S382" i="7" s="1"/>
  <c r="T382" i="7" s="1"/>
  <c r="Q382" i="7"/>
  <c r="R381" i="7"/>
  <c r="S381" i="7" s="1"/>
  <c r="T381" i="7" s="1"/>
  <c r="Q381" i="7"/>
  <c r="R380" i="7"/>
  <c r="S380" i="7" s="1"/>
  <c r="T380" i="7" s="1"/>
  <c r="Q380" i="7"/>
  <c r="R379" i="7"/>
  <c r="S379" i="7" s="1"/>
  <c r="T379" i="7" s="1"/>
  <c r="Q379" i="7"/>
  <c r="R378" i="7"/>
  <c r="S378" i="7" s="1"/>
  <c r="T378" i="7" s="1"/>
  <c r="Q378" i="7"/>
  <c r="R377" i="7"/>
  <c r="S377" i="7" s="1"/>
  <c r="T377" i="7" s="1"/>
  <c r="Q377" i="7"/>
  <c r="R376" i="7"/>
  <c r="S376" i="7" s="1"/>
  <c r="T376" i="7" s="1"/>
  <c r="Q376" i="7"/>
  <c r="R375" i="7"/>
  <c r="S375" i="7" s="1"/>
  <c r="T375" i="7" s="1"/>
  <c r="Q375" i="7"/>
  <c r="R374" i="7"/>
  <c r="S374" i="7" s="1"/>
  <c r="T374" i="7" s="1"/>
  <c r="Q374" i="7"/>
  <c r="R373" i="7"/>
  <c r="S373" i="7" s="1"/>
  <c r="T373" i="7" s="1"/>
  <c r="Q373" i="7"/>
  <c r="R372" i="7"/>
  <c r="S372" i="7" s="1"/>
  <c r="T372" i="7" s="1"/>
  <c r="Q372" i="7"/>
  <c r="R371" i="7"/>
  <c r="S371" i="7" s="1"/>
  <c r="T371" i="7" s="1"/>
  <c r="Q371" i="7"/>
  <c r="S370" i="7"/>
  <c r="T370" i="7" s="1"/>
  <c r="R370" i="7"/>
  <c r="Q370" i="7"/>
  <c r="R369" i="7"/>
  <c r="S369" i="7" s="1"/>
  <c r="T369" i="7" s="1"/>
  <c r="Q369" i="7"/>
  <c r="R368" i="7"/>
  <c r="S368" i="7" s="1"/>
  <c r="T368" i="7" s="1"/>
  <c r="Q368" i="7"/>
  <c r="R367" i="7"/>
  <c r="S367" i="7" s="1"/>
  <c r="T367" i="7" s="1"/>
  <c r="Q367" i="7"/>
  <c r="R366" i="7"/>
  <c r="S366" i="7" s="1"/>
  <c r="T366" i="7" s="1"/>
  <c r="Q366" i="7"/>
  <c r="R365" i="7"/>
  <c r="S365" i="7" s="1"/>
  <c r="T365" i="7" s="1"/>
  <c r="Q365" i="7"/>
  <c r="R364" i="7"/>
  <c r="S364" i="7" s="1"/>
  <c r="T364" i="7" s="1"/>
  <c r="Q364" i="7"/>
  <c r="R363" i="7"/>
  <c r="S363" i="7" s="1"/>
  <c r="T363" i="7" s="1"/>
  <c r="Q363" i="7"/>
  <c r="S362" i="7"/>
  <c r="T362" i="7" s="1"/>
  <c r="R362" i="7"/>
  <c r="Q362" i="7"/>
  <c r="R361" i="7"/>
  <c r="S361" i="7" s="1"/>
  <c r="T361" i="7" s="1"/>
  <c r="Q361" i="7"/>
  <c r="R360" i="7"/>
  <c r="S360" i="7" s="1"/>
  <c r="T360" i="7" s="1"/>
  <c r="Q360" i="7"/>
  <c r="S359" i="7"/>
  <c r="T359" i="7" s="1"/>
  <c r="R359" i="7"/>
  <c r="Q359" i="7"/>
  <c r="R358" i="7"/>
  <c r="S358" i="7" s="1"/>
  <c r="T358" i="7" s="1"/>
  <c r="Q358" i="7"/>
  <c r="R357" i="7"/>
  <c r="S357" i="7" s="1"/>
  <c r="T357" i="7" s="1"/>
  <c r="Q357" i="7"/>
  <c r="R356" i="7"/>
  <c r="S356" i="7" s="1"/>
  <c r="T356" i="7" s="1"/>
  <c r="Q356" i="7"/>
  <c r="R355" i="7"/>
  <c r="S355" i="7" s="1"/>
  <c r="T355" i="7" s="1"/>
  <c r="Q355" i="7"/>
  <c r="R354" i="7"/>
  <c r="S354" i="7" s="1"/>
  <c r="T354" i="7" s="1"/>
  <c r="Q354" i="7"/>
  <c r="R353" i="7"/>
  <c r="S353" i="7" s="1"/>
  <c r="T353" i="7" s="1"/>
  <c r="Q353" i="7"/>
  <c r="R352" i="7"/>
  <c r="S352" i="7" s="1"/>
  <c r="T352" i="7" s="1"/>
  <c r="Q352" i="7"/>
  <c r="R351" i="7"/>
  <c r="S351" i="7" s="1"/>
  <c r="T351" i="7" s="1"/>
  <c r="Q351" i="7"/>
  <c r="S350" i="7"/>
  <c r="T350" i="7" s="1"/>
  <c r="R350" i="7"/>
  <c r="Q350" i="7"/>
  <c r="R349" i="7"/>
  <c r="S349" i="7" s="1"/>
  <c r="T349" i="7" s="1"/>
  <c r="Q349" i="7"/>
  <c r="R348" i="7"/>
  <c r="S348" i="7" s="1"/>
  <c r="T348" i="7" s="1"/>
  <c r="Q348" i="7"/>
  <c r="R347" i="7"/>
  <c r="S347" i="7" s="1"/>
  <c r="T347" i="7" s="1"/>
  <c r="Q347" i="7"/>
  <c r="R346" i="7"/>
  <c r="S346" i="7" s="1"/>
  <c r="T346" i="7" s="1"/>
  <c r="Q346" i="7"/>
  <c r="R345" i="7"/>
  <c r="S345" i="7" s="1"/>
  <c r="T345" i="7" s="1"/>
  <c r="Q345" i="7"/>
  <c r="R344" i="7"/>
  <c r="S344" i="7" s="1"/>
  <c r="T344" i="7" s="1"/>
  <c r="Q344" i="7"/>
  <c r="R343" i="7"/>
  <c r="S343" i="7" s="1"/>
  <c r="T343" i="7" s="1"/>
  <c r="Q343" i="7"/>
  <c r="R342" i="7"/>
  <c r="S342" i="7" s="1"/>
  <c r="T342" i="7" s="1"/>
  <c r="Q342" i="7"/>
  <c r="R341" i="7"/>
  <c r="S341" i="7" s="1"/>
  <c r="T341" i="7" s="1"/>
  <c r="Q341" i="7"/>
  <c r="R340" i="7"/>
  <c r="S340" i="7" s="1"/>
  <c r="T340" i="7" s="1"/>
  <c r="Q340" i="7"/>
  <c r="R339" i="7"/>
  <c r="S339" i="7" s="1"/>
  <c r="T339" i="7" s="1"/>
  <c r="Q339" i="7"/>
  <c r="R338" i="7"/>
  <c r="S338" i="7" s="1"/>
  <c r="T338" i="7" s="1"/>
  <c r="Q338" i="7"/>
  <c r="R337" i="7"/>
  <c r="S337" i="7" s="1"/>
  <c r="T337" i="7" s="1"/>
  <c r="Q337" i="7"/>
  <c r="R336" i="7"/>
  <c r="S336" i="7" s="1"/>
  <c r="T336" i="7" s="1"/>
  <c r="Q336" i="7"/>
  <c r="R335" i="7"/>
  <c r="S335" i="7" s="1"/>
  <c r="T335" i="7" s="1"/>
  <c r="Q335" i="7"/>
  <c r="S334" i="7"/>
  <c r="T334" i="7" s="1"/>
  <c r="R334" i="7"/>
  <c r="Q334" i="7"/>
  <c r="R333" i="7"/>
  <c r="S333" i="7" s="1"/>
  <c r="T333" i="7" s="1"/>
  <c r="Q333" i="7"/>
  <c r="R332" i="7"/>
  <c r="S332" i="7" s="1"/>
  <c r="T332" i="7" s="1"/>
  <c r="Q332" i="7"/>
  <c r="R331" i="7"/>
  <c r="S331" i="7" s="1"/>
  <c r="T331" i="7" s="1"/>
  <c r="Q331" i="7"/>
  <c r="R330" i="7"/>
  <c r="S330" i="7" s="1"/>
  <c r="T330" i="7" s="1"/>
  <c r="Q330" i="7"/>
  <c r="R329" i="7"/>
  <c r="S329" i="7" s="1"/>
  <c r="T329" i="7" s="1"/>
  <c r="Q329" i="7"/>
  <c r="R328" i="7"/>
  <c r="S328" i="7" s="1"/>
  <c r="T328" i="7" s="1"/>
  <c r="Q328" i="7"/>
  <c r="R327" i="7"/>
  <c r="S327" i="7" s="1"/>
  <c r="T327" i="7" s="1"/>
  <c r="Q327" i="7"/>
  <c r="R326" i="7"/>
  <c r="S326" i="7" s="1"/>
  <c r="T326" i="7" s="1"/>
  <c r="Q326" i="7"/>
  <c r="R325" i="7"/>
  <c r="S325" i="7" s="1"/>
  <c r="T325" i="7" s="1"/>
  <c r="Q325" i="7"/>
  <c r="R324" i="7"/>
  <c r="S324" i="7" s="1"/>
  <c r="T324" i="7" s="1"/>
  <c r="Q324" i="7"/>
  <c r="R323" i="7"/>
  <c r="S323" i="7" s="1"/>
  <c r="T323" i="7" s="1"/>
  <c r="Q323" i="7"/>
  <c r="R322" i="7"/>
  <c r="S322" i="7" s="1"/>
  <c r="T322" i="7" s="1"/>
  <c r="Q322" i="7"/>
  <c r="R321" i="7"/>
  <c r="S321" i="7" s="1"/>
  <c r="T321" i="7" s="1"/>
  <c r="Q321" i="7"/>
  <c r="S320" i="7"/>
  <c r="T320" i="7" s="1"/>
  <c r="R320" i="7"/>
  <c r="Q320" i="7"/>
  <c r="R319" i="7"/>
  <c r="S319" i="7" s="1"/>
  <c r="T319" i="7" s="1"/>
  <c r="Q319" i="7"/>
  <c r="R318" i="7"/>
  <c r="S318" i="7" s="1"/>
  <c r="T318" i="7" s="1"/>
  <c r="Q318" i="7"/>
  <c r="R317" i="7"/>
  <c r="S317" i="7" s="1"/>
  <c r="T317" i="7" s="1"/>
  <c r="Q317" i="7"/>
  <c r="R316" i="7"/>
  <c r="S316" i="7" s="1"/>
  <c r="T316" i="7" s="1"/>
  <c r="Q316" i="7"/>
  <c r="R315" i="7"/>
  <c r="S315" i="7" s="1"/>
  <c r="T315" i="7" s="1"/>
  <c r="Q315" i="7"/>
  <c r="S314" i="7"/>
  <c r="T314" i="7" s="1"/>
  <c r="R314" i="7"/>
  <c r="Q314" i="7"/>
  <c r="R313" i="7"/>
  <c r="S313" i="7" s="1"/>
  <c r="T313" i="7" s="1"/>
  <c r="Q313" i="7"/>
  <c r="S312" i="7"/>
  <c r="T312" i="7" s="1"/>
  <c r="R312" i="7"/>
  <c r="Q312" i="7"/>
  <c r="R311" i="7"/>
  <c r="S311" i="7" s="1"/>
  <c r="T311" i="7" s="1"/>
  <c r="Q311" i="7"/>
  <c r="R310" i="7"/>
  <c r="S310" i="7" s="1"/>
  <c r="T310" i="7" s="1"/>
  <c r="Q310" i="7"/>
  <c r="T309" i="7"/>
  <c r="R309" i="7"/>
  <c r="S309" i="7" s="1"/>
  <c r="Q309" i="7"/>
  <c r="R308" i="7"/>
  <c r="S308" i="7" s="1"/>
  <c r="T308" i="7" s="1"/>
  <c r="Q308" i="7"/>
  <c r="R307" i="7"/>
  <c r="S307" i="7" s="1"/>
  <c r="T307" i="7" s="1"/>
  <c r="Q307" i="7"/>
  <c r="R306" i="7"/>
  <c r="S306" i="7" s="1"/>
  <c r="T306" i="7" s="1"/>
  <c r="Q306" i="7"/>
  <c r="R305" i="7"/>
  <c r="S305" i="7" s="1"/>
  <c r="T305" i="7" s="1"/>
  <c r="Q305" i="7"/>
  <c r="R304" i="7"/>
  <c r="S304" i="7" s="1"/>
  <c r="T304" i="7" s="1"/>
  <c r="Q304" i="7"/>
  <c r="R303" i="7"/>
  <c r="S303" i="7" s="1"/>
  <c r="T303" i="7" s="1"/>
  <c r="Q303" i="7"/>
  <c r="R302" i="7"/>
  <c r="S302" i="7" s="1"/>
  <c r="T302" i="7" s="1"/>
  <c r="Q302" i="7"/>
  <c r="R301" i="7"/>
  <c r="S301" i="7" s="1"/>
  <c r="T301" i="7" s="1"/>
  <c r="Q301" i="7"/>
  <c r="R300" i="7"/>
  <c r="S300" i="7" s="1"/>
  <c r="T300" i="7" s="1"/>
  <c r="Q300" i="7"/>
  <c r="R299" i="7"/>
  <c r="S299" i="7" s="1"/>
  <c r="T299" i="7" s="1"/>
  <c r="Q299" i="7"/>
  <c r="R298" i="7"/>
  <c r="S298" i="7" s="1"/>
  <c r="T298" i="7" s="1"/>
  <c r="Q298" i="7"/>
  <c r="R297" i="7"/>
  <c r="S297" i="7" s="1"/>
  <c r="T297" i="7" s="1"/>
  <c r="Q297" i="7"/>
  <c r="R296" i="7"/>
  <c r="S296" i="7" s="1"/>
  <c r="T296" i="7" s="1"/>
  <c r="Q296" i="7"/>
  <c r="R295" i="7"/>
  <c r="S295" i="7" s="1"/>
  <c r="T295" i="7" s="1"/>
  <c r="Q295" i="7"/>
  <c r="S294" i="7"/>
  <c r="T294" i="7" s="1"/>
  <c r="R294" i="7"/>
  <c r="Q294" i="7"/>
  <c r="R293" i="7"/>
  <c r="S293" i="7" s="1"/>
  <c r="T293" i="7" s="1"/>
  <c r="Q293" i="7"/>
  <c r="R292" i="7"/>
  <c r="S292" i="7" s="1"/>
  <c r="T292" i="7" s="1"/>
  <c r="Q292" i="7"/>
  <c r="R291" i="7"/>
  <c r="S291" i="7" s="1"/>
  <c r="T291" i="7" s="1"/>
  <c r="Q291" i="7"/>
  <c r="R290" i="7"/>
  <c r="S290" i="7" s="1"/>
  <c r="T290" i="7" s="1"/>
  <c r="Q290" i="7"/>
  <c r="R289" i="7"/>
  <c r="S289" i="7" s="1"/>
  <c r="T289" i="7" s="1"/>
  <c r="Q289" i="7"/>
  <c r="R288" i="7"/>
  <c r="S288" i="7" s="1"/>
  <c r="T288" i="7" s="1"/>
  <c r="Q288" i="7"/>
  <c r="R287" i="7"/>
  <c r="S287" i="7" s="1"/>
  <c r="T287" i="7" s="1"/>
  <c r="Q287" i="7"/>
  <c r="R286" i="7"/>
  <c r="S286" i="7" s="1"/>
  <c r="T286" i="7" s="1"/>
  <c r="Q286" i="7"/>
  <c r="R285" i="7"/>
  <c r="S285" i="7" s="1"/>
  <c r="T285" i="7" s="1"/>
  <c r="Q285" i="7"/>
  <c r="R284" i="7"/>
  <c r="S284" i="7" s="1"/>
  <c r="T284" i="7" s="1"/>
  <c r="Q284" i="7"/>
  <c r="R283" i="7"/>
  <c r="S283" i="7" s="1"/>
  <c r="T283" i="7" s="1"/>
  <c r="Q283" i="7"/>
  <c r="R282" i="7"/>
  <c r="S282" i="7" s="1"/>
  <c r="T282" i="7" s="1"/>
  <c r="Q282" i="7"/>
  <c r="R281" i="7"/>
  <c r="S281" i="7" s="1"/>
  <c r="T281" i="7" s="1"/>
  <c r="Q281" i="7"/>
  <c r="R280" i="7"/>
  <c r="S280" i="7" s="1"/>
  <c r="T280" i="7" s="1"/>
  <c r="Q280" i="7"/>
  <c r="R279" i="7"/>
  <c r="S279" i="7" s="1"/>
  <c r="T279" i="7" s="1"/>
  <c r="Q279" i="7"/>
  <c r="R278" i="7"/>
  <c r="S278" i="7" s="1"/>
  <c r="T278" i="7" s="1"/>
  <c r="Q278" i="7"/>
  <c r="R277" i="7"/>
  <c r="S277" i="7" s="1"/>
  <c r="T277" i="7" s="1"/>
  <c r="Q277" i="7"/>
  <c r="R276" i="7"/>
  <c r="S276" i="7" s="1"/>
  <c r="T276" i="7" s="1"/>
  <c r="Q276" i="7"/>
  <c r="R275" i="7"/>
  <c r="S275" i="7" s="1"/>
  <c r="T275" i="7" s="1"/>
  <c r="Q275" i="7"/>
  <c r="R274" i="7"/>
  <c r="S274" i="7" s="1"/>
  <c r="T274" i="7" s="1"/>
  <c r="Q274" i="7"/>
  <c r="R273" i="7"/>
  <c r="S273" i="7" s="1"/>
  <c r="T273" i="7" s="1"/>
  <c r="Q273" i="7"/>
  <c r="S272" i="7"/>
  <c r="T272" i="7" s="1"/>
  <c r="R272" i="7"/>
  <c r="Q272" i="7"/>
  <c r="R271" i="7"/>
  <c r="S271" i="7" s="1"/>
  <c r="T271" i="7" s="1"/>
  <c r="Q271" i="7"/>
  <c r="R270" i="7"/>
  <c r="S270" i="7" s="1"/>
  <c r="T270" i="7" s="1"/>
  <c r="Q270" i="7"/>
  <c r="R269" i="7"/>
  <c r="S269" i="7" s="1"/>
  <c r="T269" i="7" s="1"/>
  <c r="Q269" i="7"/>
  <c r="R268" i="7"/>
  <c r="S268" i="7" s="1"/>
  <c r="T268" i="7" s="1"/>
  <c r="Q268" i="7"/>
  <c r="R267" i="7"/>
  <c r="S267" i="7" s="1"/>
  <c r="T267" i="7" s="1"/>
  <c r="Q267" i="7"/>
  <c r="R266" i="7"/>
  <c r="S266" i="7" s="1"/>
  <c r="T266" i="7" s="1"/>
  <c r="Q266" i="7"/>
  <c r="T265" i="7"/>
  <c r="R265" i="7"/>
  <c r="S265" i="7" s="1"/>
  <c r="Q265" i="7"/>
  <c r="S264" i="7"/>
  <c r="T264" i="7" s="1"/>
  <c r="R264" i="7"/>
  <c r="Q264" i="7"/>
  <c r="R263" i="7"/>
  <c r="S263" i="7" s="1"/>
  <c r="T263" i="7" s="1"/>
  <c r="Q263" i="7"/>
  <c r="S262" i="7"/>
  <c r="T262" i="7" s="1"/>
  <c r="R262" i="7"/>
  <c r="Q262" i="7"/>
  <c r="T261" i="7"/>
  <c r="R261" i="7"/>
  <c r="S261" i="7" s="1"/>
  <c r="Q261" i="7"/>
  <c r="R260" i="7"/>
  <c r="S260" i="7" s="1"/>
  <c r="T260" i="7" s="1"/>
  <c r="Q260" i="7"/>
  <c r="R259" i="7"/>
  <c r="S259" i="7" s="1"/>
  <c r="T259" i="7" s="1"/>
  <c r="Q259" i="7"/>
  <c r="R258" i="7"/>
  <c r="S258" i="7" s="1"/>
  <c r="T258" i="7" s="1"/>
  <c r="Q258" i="7"/>
  <c r="R257" i="7"/>
  <c r="S257" i="7" s="1"/>
  <c r="T257" i="7" s="1"/>
  <c r="Q257" i="7"/>
  <c r="S256" i="7"/>
  <c r="T256" i="7" s="1"/>
  <c r="R256" i="7"/>
  <c r="Q256" i="7"/>
  <c r="R255" i="7"/>
  <c r="S255" i="7" s="1"/>
  <c r="T255" i="7" s="1"/>
  <c r="Q255" i="7"/>
  <c r="R254" i="7"/>
  <c r="S254" i="7" s="1"/>
  <c r="T254" i="7" s="1"/>
  <c r="Q254" i="7"/>
  <c r="R253" i="7"/>
  <c r="S253" i="7" s="1"/>
  <c r="T253" i="7" s="1"/>
  <c r="Q253" i="7"/>
  <c r="R252" i="7"/>
  <c r="S252" i="7" s="1"/>
  <c r="T252" i="7" s="1"/>
  <c r="Q252" i="7"/>
  <c r="R251" i="7"/>
  <c r="S251" i="7" s="1"/>
  <c r="T251" i="7" s="1"/>
  <c r="Q251" i="7"/>
  <c r="R250" i="7"/>
  <c r="S250" i="7" s="1"/>
  <c r="T250" i="7" s="1"/>
  <c r="Q250" i="7"/>
  <c r="T249" i="7"/>
  <c r="R249" i="7"/>
  <c r="S249" i="7" s="1"/>
  <c r="Q249" i="7"/>
  <c r="R248" i="7"/>
  <c r="S248" i="7" s="1"/>
  <c r="T248" i="7" s="1"/>
  <c r="Q248" i="7"/>
  <c r="R247" i="7"/>
  <c r="S247" i="7" s="1"/>
  <c r="T247" i="7" s="1"/>
  <c r="Q247" i="7"/>
  <c r="R246" i="7"/>
  <c r="S246" i="7" s="1"/>
  <c r="T246" i="7" s="1"/>
  <c r="Q246" i="7"/>
  <c r="R245" i="7"/>
  <c r="S245" i="7" s="1"/>
  <c r="T245" i="7" s="1"/>
  <c r="Q245" i="7"/>
  <c r="R244" i="7"/>
  <c r="S244" i="7" s="1"/>
  <c r="T244" i="7" s="1"/>
  <c r="Q244" i="7"/>
  <c r="R243" i="7"/>
  <c r="S243" i="7" s="1"/>
  <c r="T243" i="7" s="1"/>
  <c r="Q243" i="7"/>
  <c r="R242" i="7"/>
  <c r="S242" i="7" s="1"/>
  <c r="T242" i="7" s="1"/>
  <c r="Q242" i="7"/>
  <c r="R241" i="7"/>
  <c r="S241" i="7" s="1"/>
  <c r="T241" i="7" s="1"/>
  <c r="Q241" i="7"/>
  <c r="S240" i="7"/>
  <c r="T240" i="7" s="1"/>
  <c r="R240" i="7"/>
  <c r="Q240" i="7"/>
  <c r="R239" i="7"/>
  <c r="S239" i="7" s="1"/>
  <c r="T239" i="7" s="1"/>
  <c r="Q239" i="7"/>
  <c r="R238" i="7"/>
  <c r="S238" i="7" s="1"/>
  <c r="T238" i="7" s="1"/>
  <c r="Q238" i="7"/>
  <c r="R237" i="7"/>
  <c r="S237" i="7" s="1"/>
  <c r="T237" i="7" s="1"/>
  <c r="Q237" i="7"/>
  <c r="R236" i="7"/>
  <c r="S236" i="7" s="1"/>
  <c r="T236" i="7" s="1"/>
  <c r="Q236" i="7"/>
  <c r="R235" i="7"/>
  <c r="S235" i="7" s="1"/>
  <c r="T235" i="7" s="1"/>
  <c r="Q235" i="7"/>
  <c r="R234" i="7"/>
  <c r="S234" i="7" s="1"/>
  <c r="T234" i="7" s="1"/>
  <c r="Q234" i="7"/>
  <c r="R233" i="7"/>
  <c r="S233" i="7" s="1"/>
  <c r="T233" i="7" s="1"/>
  <c r="Q233" i="7"/>
  <c r="R232" i="7"/>
  <c r="S232" i="7" s="1"/>
  <c r="T232" i="7" s="1"/>
  <c r="Q232" i="7"/>
  <c r="R231" i="7"/>
  <c r="S231" i="7" s="1"/>
  <c r="T231" i="7" s="1"/>
  <c r="Q231" i="7"/>
  <c r="S230" i="7"/>
  <c r="T230" i="7" s="1"/>
  <c r="R230" i="7"/>
  <c r="Q230" i="7"/>
  <c r="R229" i="7"/>
  <c r="S229" i="7" s="1"/>
  <c r="T229" i="7" s="1"/>
  <c r="Q229" i="7"/>
  <c r="R228" i="7"/>
  <c r="S228" i="7" s="1"/>
  <c r="T228" i="7" s="1"/>
  <c r="Q228" i="7"/>
  <c r="R227" i="7"/>
  <c r="S227" i="7" s="1"/>
  <c r="T227" i="7" s="1"/>
  <c r="Q227" i="7"/>
  <c r="R226" i="7"/>
  <c r="S226" i="7" s="1"/>
  <c r="T226" i="7" s="1"/>
  <c r="Q226" i="7"/>
  <c r="R225" i="7"/>
  <c r="S225" i="7" s="1"/>
  <c r="T225" i="7" s="1"/>
  <c r="Q225" i="7"/>
  <c r="R224" i="7"/>
  <c r="S224" i="7" s="1"/>
  <c r="T224" i="7" s="1"/>
  <c r="Q224" i="7"/>
  <c r="R223" i="7"/>
  <c r="S223" i="7" s="1"/>
  <c r="T223" i="7" s="1"/>
  <c r="Q223" i="7"/>
  <c r="R222" i="7"/>
  <c r="S222" i="7" s="1"/>
  <c r="T222" i="7" s="1"/>
  <c r="Q222" i="7"/>
  <c r="R221" i="7"/>
  <c r="S221" i="7" s="1"/>
  <c r="T221" i="7" s="1"/>
  <c r="Q221" i="7"/>
  <c r="R220" i="7"/>
  <c r="S220" i="7" s="1"/>
  <c r="T220" i="7" s="1"/>
  <c r="Q220" i="7"/>
  <c r="R219" i="7"/>
  <c r="S219" i="7" s="1"/>
  <c r="T219" i="7" s="1"/>
  <c r="Q219" i="7"/>
  <c r="R218" i="7"/>
  <c r="S218" i="7" s="1"/>
  <c r="T218" i="7" s="1"/>
  <c r="Q218" i="7"/>
  <c r="R217" i="7"/>
  <c r="S217" i="7" s="1"/>
  <c r="T217" i="7" s="1"/>
  <c r="Q217" i="7"/>
  <c r="R216" i="7"/>
  <c r="S216" i="7" s="1"/>
  <c r="T216" i="7" s="1"/>
  <c r="Q216" i="7"/>
  <c r="R215" i="7"/>
  <c r="S215" i="7" s="1"/>
  <c r="T215" i="7" s="1"/>
  <c r="Q215" i="7"/>
  <c r="R214" i="7"/>
  <c r="S214" i="7" s="1"/>
  <c r="T214" i="7" s="1"/>
  <c r="Q214" i="7"/>
  <c r="R213" i="7"/>
  <c r="S213" i="7" s="1"/>
  <c r="T213" i="7" s="1"/>
  <c r="Q213" i="7"/>
  <c r="R212" i="7"/>
  <c r="S212" i="7" s="1"/>
  <c r="T212" i="7" s="1"/>
  <c r="Q212" i="7"/>
  <c r="R211" i="7"/>
  <c r="S211" i="7" s="1"/>
  <c r="T211" i="7" s="1"/>
  <c r="Q211" i="7"/>
  <c r="R210" i="7"/>
  <c r="S210" i="7" s="1"/>
  <c r="T210" i="7" s="1"/>
  <c r="Q210" i="7"/>
  <c r="R209" i="7"/>
  <c r="S209" i="7" s="1"/>
  <c r="T209" i="7" s="1"/>
  <c r="Q209" i="7"/>
  <c r="R208" i="7"/>
  <c r="S208" i="7" s="1"/>
  <c r="T208" i="7" s="1"/>
  <c r="Q208" i="7"/>
  <c r="R207" i="7"/>
  <c r="S207" i="7" s="1"/>
  <c r="T207" i="7" s="1"/>
  <c r="Q207" i="7"/>
  <c r="R206" i="7"/>
  <c r="S206" i="7" s="1"/>
  <c r="T206" i="7" s="1"/>
  <c r="Q206" i="7"/>
  <c r="R205" i="7"/>
  <c r="S205" i="7" s="1"/>
  <c r="T205" i="7" s="1"/>
  <c r="Q205" i="7"/>
  <c r="S204" i="7"/>
  <c r="T204" i="7" s="1"/>
  <c r="R204" i="7"/>
  <c r="Q204" i="7"/>
  <c r="R203" i="7"/>
  <c r="S203" i="7" s="1"/>
  <c r="T203" i="7" s="1"/>
  <c r="Q203" i="7"/>
  <c r="R202" i="7"/>
  <c r="S202" i="7" s="1"/>
  <c r="T202" i="7" s="1"/>
  <c r="Q202" i="7"/>
  <c r="R201" i="7"/>
  <c r="S201" i="7" s="1"/>
  <c r="T201" i="7" s="1"/>
  <c r="Q201" i="7"/>
  <c r="R200" i="7"/>
  <c r="S200" i="7" s="1"/>
  <c r="T200" i="7" s="1"/>
  <c r="Q200" i="7"/>
  <c r="R199" i="7"/>
  <c r="S199" i="7" s="1"/>
  <c r="T199" i="7" s="1"/>
  <c r="Q199" i="7"/>
  <c r="R198" i="7"/>
  <c r="S198" i="7" s="1"/>
  <c r="T198" i="7" s="1"/>
  <c r="Q198" i="7"/>
  <c r="R197" i="7"/>
  <c r="S197" i="7" s="1"/>
  <c r="T197" i="7" s="1"/>
  <c r="Q197" i="7"/>
  <c r="R196" i="7"/>
  <c r="S196" i="7" s="1"/>
  <c r="T196" i="7" s="1"/>
  <c r="Q196" i="7"/>
  <c r="R195" i="7"/>
  <c r="S195" i="7" s="1"/>
  <c r="T195" i="7" s="1"/>
  <c r="Q195" i="7"/>
  <c r="R194" i="7"/>
  <c r="S194" i="7" s="1"/>
  <c r="T194" i="7" s="1"/>
  <c r="Q194" i="7"/>
  <c r="T193" i="7"/>
  <c r="R193" i="7"/>
  <c r="S193" i="7" s="1"/>
  <c r="Q193" i="7"/>
  <c r="R192" i="7"/>
  <c r="S192" i="7" s="1"/>
  <c r="T192" i="7" s="1"/>
  <c r="Q192" i="7"/>
  <c r="R191" i="7"/>
  <c r="S191" i="7" s="1"/>
  <c r="T191" i="7" s="1"/>
  <c r="Q191" i="7"/>
  <c r="R190" i="7"/>
  <c r="S190" i="7" s="1"/>
  <c r="T190" i="7" s="1"/>
  <c r="Q190" i="7"/>
  <c r="R189" i="7"/>
  <c r="S189" i="7" s="1"/>
  <c r="T189" i="7" s="1"/>
  <c r="Q189" i="7"/>
  <c r="R188" i="7"/>
  <c r="S188" i="7" s="1"/>
  <c r="T188" i="7" s="1"/>
  <c r="Q188" i="7"/>
  <c r="R187" i="7"/>
  <c r="S187" i="7" s="1"/>
  <c r="T187" i="7" s="1"/>
  <c r="Q187" i="7"/>
  <c r="R186" i="7"/>
  <c r="S186" i="7" s="1"/>
  <c r="T186" i="7" s="1"/>
  <c r="Q186" i="7"/>
  <c r="R185" i="7"/>
  <c r="S185" i="7" s="1"/>
  <c r="T185" i="7" s="1"/>
  <c r="Q185" i="7"/>
  <c r="R184" i="7"/>
  <c r="S184" i="7" s="1"/>
  <c r="T184" i="7" s="1"/>
  <c r="Q184" i="7"/>
  <c r="R183" i="7"/>
  <c r="S183" i="7" s="1"/>
  <c r="T183" i="7" s="1"/>
  <c r="Q183" i="7"/>
  <c r="S182" i="7"/>
  <c r="T182" i="7" s="1"/>
  <c r="R182" i="7"/>
  <c r="Q182" i="7"/>
  <c r="R181" i="7"/>
  <c r="S181" i="7" s="1"/>
  <c r="T181" i="7" s="1"/>
  <c r="Q181" i="7"/>
  <c r="R180" i="7"/>
  <c r="S180" i="7" s="1"/>
  <c r="T180" i="7" s="1"/>
  <c r="Q180" i="7"/>
  <c r="R179" i="7"/>
  <c r="S179" i="7" s="1"/>
  <c r="T179" i="7" s="1"/>
  <c r="Q179" i="7"/>
  <c r="R178" i="7"/>
  <c r="S178" i="7" s="1"/>
  <c r="T178" i="7" s="1"/>
  <c r="Q178" i="7"/>
  <c r="R177" i="7"/>
  <c r="S177" i="7" s="1"/>
  <c r="T177" i="7" s="1"/>
  <c r="Q177" i="7"/>
  <c r="R176" i="7"/>
  <c r="S176" i="7" s="1"/>
  <c r="T176" i="7" s="1"/>
  <c r="Q176" i="7"/>
  <c r="T175" i="7"/>
  <c r="R175" i="7"/>
  <c r="S175" i="7" s="1"/>
  <c r="Q175" i="7"/>
  <c r="R174" i="7"/>
  <c r="S174" i="7" s="1"/>
  <c r="T174" i="7" s="1"/>
  <c r="Q174" i="7"/>
  <c r="R173" i="7"/>
  <c r="S173" i="7" s="1"/>
  <c r="T173" i="7" s="1"/>
  <c r="Q173" i="7"/>
  <c r="R172" i="7"/>
  <c r="S172" i="7" s="1"/>
  <c r="T172" i="7" s="1"/>
  <c r="Q172" i="7"/>
  <c r="R171" i="7"/>
  <c r="S171" i="7" s="1"/>
  <c r="T171" i="7" s="1"/>
  <c r="Q171" i="7"/>
  <c r="R170" i="7"/>
  <c r="S170" i="7" s="1"/>
  <c r="T170" i="7" s="1"/>
  <c r="Q170" i="7"/>
  <c r="R169" i="7"/>
  <c r="S169" i="7" s="1"/>
  <c r="T169" i="7" s="1"/>
  <c r="Q169" i="7"/>
  <c r="S168" i="7"/>
  <c r="T168" i="7" s="1"/>
  <c r="R168" i="7"/>
  <c r="Q168" i="7"/>
  <c r="R167" i="7"/>
  <c r="S167" i="7" s="1"/>
  <c r="T167" i="7" s="1"/>
  <c r="Q167" i="7"/>
  <c r="R166" i="7"/>
  <c r="S166" i="7" s="1"/>
  <c r="T166" i="7" s="1"/>
  <c r="Q166" i="7"/>
  <c r="R165" i="7"/>
  <c r="S165" i="7" s="1"/>
  <c r="T165" i="7" s="1"/>
  <c r="Q165" i="7"/>
  <c r="R164" i="7"/>
  <c r="S164" i="7" s="1"/>
  <c r="T164" i="7" s="1"/>
  <c r="Q164" i="7"/>
  <c r="R163" i="7"/>
  <c r="S163" i="7" s="1"/>
  <c r="T163" i="7" s="1"/>
  <c r="Q163" i="7"/>
  <c r="R162" i="7"/>
  <c r="S162" i="7" s="1"/>
  <c r="T162" i="7" s="1"/>
  <c r="Q162" i="7"/>
  <c r="R161" i="7"/>
  <c r="S161" i="7" s="1"/>
  <c r="T161" i="7" s="1"/>
  <c r="Q161" i="7"/>
  <c r="R160" i="7"/>
  <c r="S160" i="7" s="1"/>
  <c r="T160" i="7" s="1"/>
  <c r="Q160" i="7"/>
  <c r="R159" i="7"/>
  <c r="S159" i="7" s="1"/>
  <c r="T159" i="7" s="1"/>
  <c r="Q159" i="7"/>
  <c r="R158" i="7"/>
  <c r="S158" i="7" s="1"/>
  <c r="T158" i="7" s="1"/>
  <c r="Q158" i="7"/>
  <c r="R157" i="7"/>
  <c r="S157" i="7" s="1"/>
  <c r="T157" i="7" s="1"/>
  <c r="Q157" i="7"/>
  <c r="R156" i="7"/>
  <c r="S156" i="7" s="1"/>
  <c r="T156" i="7" s="1"/>
  <c r="Q156" i="7"/>
  <c r="R155" i="7"/>
  <c r="S155" i="7" s="1"/>
  <c r="T155" i="7" s="1"/>
  <c r="Q155" i="7"/>
  <c r="R154" i="7"/>
  <c r="S154" i="7" s="1"/>
  <c r="T154" i="7" s="1"/>
  <c r="Q154" i="7"/>
  <c r="R153" i="7"/>
  <c r="S153" i="7" s="1"/>
  <c r="T153" i="7" s="1"/>
  <c r="Q153" i="7"/>
  <c r="R152" i="7"/>
  <c r="S152" i="7" s="1"/>
  <c r="T152" i="7" s="1"/>
  <c r="Q152" i="7"/>
  <c r="R151" i="7"/>
  <c r="S151" i="7" s="1"/>
  <c r="T151" i="7" s="1"/>
  <c r="Q151" i="7"/>
  <c r="S150" i="7"/>
  <c r="T150" i="7" s="1"/>
  <c r="R150" i="7"/>
  <c r="Q150" i="7"/>
  <c r="R149" i="7"/>
  <c r="S149" i="7" s="1"/>
  <c r="T149" i="7" s="1"/>
  <c r="Q149" i="7"/>
  <c r="R148" i="7"/>
  <c r="S148" i="7" s="1"/>
  <c r="T148" i="7" s="1"/>
  <c r="Q148" i="7"/>
  <c r="R147" i="7"/>
  <c r="S147" i="7" s="1"/>
  <c r="T147" i="7" s="1"/>
  <c r="Q147" i="7"/>
  <c r="R146" i="7"/>
  <c r="S146" i="7" s="1"/>
  <c r="T146" i="7" s="1"/>
  <c r="Q146" i="7"/>
  <c r="R145" i="7"/>
  <c r="S145" i="7" s="1"/>
  <c r="T145" i="7" s="1"/>
  <c r="Q145" i="7"/>
  <c r="R144" i="7"/>
  <c r="S144" i="7" s="1"/>
  <c r="T144" i="7" s="1"/>
  <c r="Q144" i="7"/>
  <c r="T143" i="7"/>
  <c r="R143" i="7"/>
  <c r="S143" i="7" s="1"/>
  <c r="Q143" i="7"/>
  <c r="R142" i="7"/>
  <c r="S142" i="7" s="1"/>
  <c r="T142" i="7" s="1"/>
  <c r="Q142" i="7"/>
  <c r="R141" i="7"/>
  <c r="S141" i="7" s="1"/>
  <c r="T141" i="7" s="1"/>
  <c r="Q141" i="7"/>
  <c r="R140" i="7"/>
  <c r="S140" i="7" s="1"/>
  <c r="T140" i="7" s="1"/>
  <c r="Q140" i="7"/>
  <c r="R139" i="7"/>
  <c r="S139" i="7" s="1"/>
  <c r="T139" i="7" s="1"/>
  <c r="Q139" i="7"/>
  <c r="R138" i="7"/>
  <c r="S138" i="7" s="1"/>
  <c r="T138" i="7" s="1"/>
  <c r="Q138" i="7"/>
  <c r="R137" i="7"/>
  <c r="S137" i="7" s="1"/>
  <c r="T137" i="7" s="1"/>
  <c r="Q137" i="7"/>
  <c r="S136" i="7"/>
  <c r="T136" i="7" s="1"/>
  <c r="R136" i="7"/>
  <c r="Q136" i="7"/>
  <c r="R135" i="7"/>
  <c r="S135" i="7" s="1"/>
  <c r="T135" i="7" s="1"/>
  <c r="Q135" i="7"/>
  <c r="R134" i="7"/>
  <c r="S134" i="7" s="1"/>
  <c r="T134" i="7" s="1"/>
  <c r="Q134" i="7"/>
  <c r="T133" i="7"/>
  <c r="R133" i="7"/>
  <c r="S133" i="7" s="1"/>
  <c r="Q133" i="7"/>
  <c r="R132" i="7"/>
  <c r="S132" i="7" s="1"/>
  <c r="T132" i="7" s="1"/>
  <c r="Q132" i="7"/>
  <c r="R131" i="7"/>
  <c r="S131" i="7" s="1"/>
  <c r="T131" i="7" s="1"/>
  <c r="Q131" i="7"/>
  <c r="R130" i="7"/>
  <c r="S130" i="7" s="1"/>
  <c r="T130" i="7" s="1"/>
  <c r="Q130" i="7"/>
  <c r="R129" i="7"/>
  <c r="S129" i="7" s="1"/>
  <c r="T129" i="7" s="1"/>
  <c r="Q129" i="7"/>
  <c r="R128" i="7"/>
  <c r="S128" i="7" s="1"/>
  <c r="T128" i="7" s="1"/>
  <c r="Q128" i="7"/>
  <c r="R127" i="7"/>
  <c r="S127" i="7" s="1"/>
  <c r="T127" i="7" s="1"/>
  <c r="Q127" i="7"/>
  <c r="R126" i="7"/>
  <c r="S126" i="7" s="1"/>
  <c r="T126" i="7" s="1"/>
  <c r="Q126" i="7"/>
  <c r="R125" i="7"/>
  <c r="S125" i="7" s="1"/>
  <c r="T125" i="7" s="1"/>
  <c r="Q125" i="7"/>
  <c r="S124" i="7"/>
  <c r="T124" i="7" s="1"/>
  <c r="R124" i="7"/>
  <c r="Q124" i="7"/>
  <c r="R123" i="7"/>
  <c r="S123" i="7" s="1"/>
  <c r="T123" i="7" s="1"/>
  <c r="Q123" i="7"/>
  <c r="R122" i="7"/>
  <c r="S122" i="7" s="1"/>
  <c r="T122" i="7" s="1"/>
  <c r="Q122" i="7"/>
  <c r="R121" i="7"/>
  <c r="S121" i="7" s="1"/>
  <c r="T121" i="7" s="1"/>
  <c r="Q121" i="7"/>
  <c r="R120" i="7"/>
  <c r="S120" i="7" s="1"/>
  <c r="T120" i="7" s="1"/>
  <c r="Q120" i="7"/>
  <c r="S119" i="7"/>
  <c r="T119" i="7" s="1"/>
  <c r="R119" i="7"/>
  <c r="Q119" i="7"/>
  <c r="R118" i="7"/>
  <c r="S118" i="7" s="1"/>
  <c r="T118" i="7" s="1"/>
  <c r="Q118" i="7"/>
  <c r="R117" i="7"/>
  <c r="S117" i="7" s="1"/>
  <c r="T117" i="7" s="1"/>
  <c r="Q117" i="7"/>
  <c r="R116" i="7"/>
  <c r="S116" i="7" s="1"/>
  <c r="T116" i="7" s="1"/>
  <c r="Q116" i="7"/>
  <c r="R115" i="7"/>
  <c r="S115" i="7" s="1"/>
  <c r="T115" i="7" s="1"/>
  <c r="Q115" i="7"/>
  <c r="R114" i="7"/>
  <c r="S114" i="7" s="1"/>
  <c r="T114" i="7" s="1"/>
  <c r="Q114" i="7"/>
  <c r="R113" i="7"/>
  <c r="S113" i="7" s="1"/>
  <c r="T113" i="7" s="1"/>
  <c r="Q113" i="7"/>
  <c r="R112" i="7"/>
  <c r="S112" i="7" s="1"/>
  <c r="T112" i="7" s="1"/>
  <c r="Q112" i="7"/>
  <c r="R111" i="7"/>
  <c r="S111" i="7" s="1"/>
  <c r="T111" i="7" s="1"/>
  <c r="Q111" i="7"/>
  <c r="S110" i="7"/>
  <c r="T110" i="7" s="1"/>
  <c r="R110" i="7"/>
  <c r="Q110" i="7"/>
  <c r="R109" i="7"/>
  <c r="S109" i="7" s="1"/>
  <c r="T109" i="7" s="1"/>
  <c r="Q109" i="7"/>
  <c r="R108" i="7"/>
  <c r="S108" i="7" s="1"/>
  <c r="T108" i="7" s="1"/>
  <c r="Q108" i="7"/>
  <c r="R107" i="7"/>
  <c r="S107" i="7" s="1"/>
  <c r="T107" i="7" s="1"/>
  <c r="Q107" i="7"/>
  <c r="R106" i="7"/>
  <c r="S106" i="7" s="1"/>
  <c r="T106" i="7" s="1"/>
  <c r="Q106" i="7"/>
  <c r="R105" i="7"/>
  <c r="S105" i="7" s="1"/>
  <c r="T105" i="7" s="1"/>
  <c r="Q105" i="7"/>
  <c r="R104" i="7"/>
  <c r="S104" i="7" s="1"/>
  <c r="T104" i="7" s="1"/>
  <c r="Q104" i="7"/>
  <c r="R103" i="7"/>
  <c r="S103" i="7" s="1"/>
  <c r="T103" i="7" s="1"/>
  <c r="Q103" i="7"/>
  <c r="R102" i="7"/>
  <c r="S102" i="7" s="1"/>
  <c r="T102" i="7" s="1"/>
  <c r="Q102" i="7"/>
  <c r="R101" i="7"/>
  <c r="S101" i="7" s="1"/>
  <c r="T101" i="7" s="1"/>
  <c r="Q101" i="7"/>
  <c r="R100" i="7"/>
  <c r="S100" i="7" s="1"/>
  <c r="T100" i="7" s="1"/>
  <c r="Q100" i="7"/>
  <c r="R99" i="7"/>
  <c r="S99" i="7" s="1"/>
  <c r="T99" i="7" s="1"/>
  <c r="Q99" i="7"/>
  <c r="S98" i="7"/>
  <c r="T98" i="7" s="1"/>
  <c r="R98" i="7"/>
  <c r="Q98" i="7"/>
  <c r="R97" i="7"/>
  <c r="S97" i="7" s="1"/>
  <c r="T97" i="7" s="1"/>
  <c r="Q97" i="7"/>
  <c r="R96" i="7"/>
  <c r="S96" i="7" s="1"/>
  <c r="T96" i="7" s="1"/>
  <c r="Q96" i="7"/>
  <c r="R95" i="7"/>
  <c r="S95" i="7" s="1"/>
  <c r="T95" i="7" s="1"/>
  <c r="Q95" i="7"/>
  <c r="R94" i="7"/>
  <c r="S94" i="7" s="1"/>
  <c r="T94" i="7" s="1"/>
  <c r="Q94" i="7"/>
  <c r="R93" i="7"/>
  <c r="S93" i="7" s="1"/>
  <c r="T93" i="7" s="1"/>
  <c r="Q93" i="7"/>
  <c r="R92" i="7"/>
  <c r="S92" i="7" s="1"/>
  <c r="T92" i="7" s="1"/>
  <c r="Q92" i="7"/>
  <c r="R91" i="7"/>
  <c r="S91" i="7" s="1"/>
  <c r="T91" i="7" s="1"/>
  <c r="Q91" i="7"/>
  <c r="R90" i="7"/>
  <c r="S90" i="7" s="1"/>
  <c r="T90" i="7" s="1"/>
  <c r="Q90" i="7"/>
  <c r="R89" i="7"/>
  <c r="S89" i="7" s="1"/>
  <c r="T89" i="7" s="1"/>
  <c r="Q89" i="7"/>
  <c r="R88" i="7"/>
  <c r="S88" i="7" s="1"/>
  <c r="T88" i="7" s="1"/>
  <c r="Q88" i="7"/>
  <c r="R87" i="7"/>
  <c r="S87" i="7" s="1"/>
  <c r="T87" i="7" s="1"/>
  <c r="Q87" i="7"/>
  <c r="R86" i="7"/>
  <c r="S86" i="7" s="1"/>
  <c r="T86" i="7" s="1"/>
  <c r="Q86" i="7"/>
  <c r="R85" i="7"/>
  <c r="S85" i="7" s="1"/>
  <c r="T85" i="7" s="1"/>
  <c r="Q85" i="7"/>
  <c r="R84" i="7"/>
  <c r="S84" i="7" s="1"/>
  <c r="T84" i="7" s="1"/>
  <c r="Q84" i="7"/>
  <c r="R83" i="7"/>
  <c r="S83" i="7" s="1"/>
  <c r="T83" i="7" s="1"/>
  <c r="Q83" i="7"/>
  <c r="R82" i="7"/>
  <c r="S82" i="7" s="1"/>
  <c r="T82" i="7" s="1"/>
  <c r="Q82" i="7"/>
  <c r="R81" i="7"/>
  <c r="S81" i="7" s="1"/>
  <c r="T81" i="7" s="1"/>
  <c r="Q81" i="7"/>
  <c r="R80" i="7"/>
  <c r="S80" i="7" s="1"/>
  <c r="T80" i="7" s="1"/>
  <c r="Q80" i="7"/>
  <c r="R79" i="7"/>
  <c r="S79" i="7" s="1"/>
  <c r="T79" i="7" s="1"/>
  <c r="Q79" i="7"/>
  <c r="R78" i="7"/>
  <c r="S78" i="7" s="1"/>
  <c r="T78" i="7" s="1"/>
  <c r="Q78" i="7"/>
  <c r="R77" i="7"/>
  <c r="S77" i="7" s="1"/>
  <c r="T77" i="7" s="1"/>
  <c r="Q77" i="7"/>
  <c r="R76" i="7"/>
  <c r="S76" i="7" s="1"/>
  <c r="T76" i="7" s="1"/>
  <c r="Q76" i="7"/>
  <c r="R75" i="7"/>
  <c r="S75" i="7" s="1"/>
  <c r="T75" i="7" s="1"/>
  <c r="Q75" i="7"/>
  <c r="R74" i="7"/>
  <c r="S74" i="7" s="1"/>
  <c r="T74" i="7" s="1"/>
  <c r="Q74" i="7"/>
  <c r="R73" i="7"/>
  <c r="S73" i="7" s="1"/>
  <c r="T73" i="7" s="1"/>
  <c r="Q73" i="7"/>
  <c r="R72" i="7"/>
  <c r="S72" i="7" s="1"/>
  <c r="T72" i="7" s="1"/>
  <c r="Q72" i="7"/>
  <c r="R71" i="7"/>
  <c r="S71" i="7" s="1"/>
  <c r="T71" i="7" s="1"/>
  <c r="Q71" i="7"/>
  <c r="R70" i="7"/>
  <c r="S70" i="7" s="1"/>
  <c r="T70" i="7" s="1"/>
  <c r="Q70" i="7"/>
  <c r="R69" i="7"/>
  <c r="S69" i="7" s="1"/>
  <c r="T69" i="7" s="1"/>
  <c r="Q69" i="7"/>
  <c r="R68" i="7"/>
  <c r="S68" i="7" s="1"/>
  <c r="T68" i="7" s="1"/>
  <c r="Q68" i="7"/>
  <c r="R67" i="7"/>
  <c r="S67" i="7" s="1"/>
  <c r="T67" i="7" s="1"/>
  <c r="Q67" i="7"/>
  <c r="R66" i="7"/>
  <c r="S66" i="7" s="1"/>
  <c r="T66" i="7" s="1"/>
  <c r="Q66" i="7"/>
  <c r="R65" i="7"/>
  <c r="S65" i="7" s="1"/>
  <c r="T65" i="7" s="1"/>
  <c r="Q65" i="7"/>
  <c r="R64" i="7"/>
  <c r="S64" i="7" s="1"/>
  <c r="T64" i="7" s="1"/>
  <c r="Q64" i="7"/>
  <c r="R63" i="7"/>
  <c r="S63" i="7" s="1"/>
  <c r="T63" i="7" s="1"/>
  <c r="Q63" i="7"/>
  <c r="R62" i="7"/>
  <c r="S62" i="7" s="1"/>
  <c r="T62" i="7" s="1"/>
  <c r="Q62" i="7"/>
  <c r="R61" i="7"/>
  <c r="S61" i="7" s="1"/>
  <c r="T61" i="7" s="1"/>
  <c r="Q61" i="7"/>
  <c r="R60" i="7"/>
  <c r="S60" i="7" s="1"/>
  <c r="T60" i="7" s="1"/>
  <c r="Q60" i="7"/>
  <c r="R59" i="7"/>
  <c r="S59" i="7" s="1"/>
  <c r="T59" i="7" s="1"/>
  <c r="Q59" i="7"/>
  <c r="R58" i="7"/>
  <c r="S58" i="7" s="1"/>
  <c r="T58" i="7" s="1"/>
  <c r="Q58" i="7"/>
  <c r="R57" i="7"/>
  <c r="S57" i="7" s="1"/>
  <c r="T57" i="7" s="1"/>
  <c r="Q57" i="7"/>
  <c r="R56" i="7"/>
  <c r="S56" i="7" s="1"/>
  <c r="T56" i="7" s="1"/>
  <c r="Q56" i="7"/>
  <c r="R55" i="7"/>
  <c r="S55" i="7" s="1"/>
  <c r="T55" i="7" s="1"/>
  <c r="Q55" i="7"/>
  <c r="R54" i="7"/>
  <c r="S54" i="7" s="1"/>
  <c r="T54" i="7" s="1"/>
  <c r="Q54" i="7"/>
  <c r="S53" i="7"/>
  <c r="T53" i="7" s="1"/>
  <c r="R53" i="7"/>
  <c r="Q53" i="7"/>
  <c r="R52" i="7"/>
  <c r="S52" i="7" s="1"/>
  <c r="T52" i="7" s="1"/>
  <c r="Q52" i="7"/>
  <c r="R51" i="7"/>
  <c r="S51" i="7" s="1"/>
  <c r="T51" i="7" s="1"/>
  <c r="Q51" i="7"/>
  <c r="R50" i="7"/>
  <c r="S50" i="7" s="1"/>
  <c r="T50" i="7" s="1"/>
  <c r="Q50" i="7"/>
  <c r="R49" i="7"/>
  <c r="S49" i="7" s="1"/>
  <c r="T49" i="7" s="1"/>
  <c r="Q49" i="7"/>
  <c r="R48" i="7"/>
  <c r="S48" i="7" s="1"/>
  <c r="T48" i="7" s="1"/>
  <c r="Q48" i="7"/>
  <c r="R47" i="7"/>
  <c r="S47" i="7" s="1"/>
  <c r="T47" i="7" s="1"/>
  <c r="Q47" i="7"/>
  <c r="S46" i="7"/>
  <c r="T46" i="7" s="1"/>
  <c r="R46" i="7"/>
  <c r="Q46" i="7"/>
  <c r="R45" i="7"/>
  <c r="S45" i="7" s="1"/>
  <c r="T45" i="7" s="1"/>
  <c r="Q45" i="7"/>
  <c r="R44" i="7"/>
  <c r="S44" i="7" s="1"/>
  <c r="T44" i="7" s="1"/>
  <c r="Q44" i="7"/>
  <c r="R43" i="7"/>
  <c r="S43" i="7" s="1"/>
  <c r="T43" i="7" s="1"/>
  <c r="Q43" i="7"/>
  <c r="R42" i="7"/>
  <c r="S42" i="7" s="1"/>
  <c r="T42" i="7" s="1"/>
  <c r="Q42" i="7"/>
  <c r="R41" i="7"/>
  <c r="S41" i="7" s="1"/>
  <c r="T41" i="7" s="1"/>
  <c r="Q41" i="7"/>
  <c r="R40" i="7"/>
  <c r="S40" i="7" s="1"/>
  <c r="T40" i="7" s="1"/>
  <c r="Q40" i="7"/>
  <c r="S39" i="7"/>
  <c r="T39" i="7" s="1"/>
  <c r="R39" i="7"/>
  <c r="Q39" i="7"/>
  <c r="R38" i="7"/>
  <c r="S38" i="7" s="1"/>
  <c r="T38" i="7" s="1"/>
  <c r="Q38" i="7"/>
  <c r="R37" i="7"/>
  <c r="S37" i="7" s="1"/>
  <c r="T37" i="7" s="1"/>
  <c r="Q37" i="7"/>
  <c r="R36" i="7"/>
  <c r="S36" i="7" s="1"/>
  <c r="T36" i="7" s="1"/>
  <c r="Q36" i="7"/>
  <c r="R35" i="7"/>
  <c r="S35" i="7" s="1"/>
  <c r="T35" i="7" s="1"/>
  <c r="Q35" i="7"/>
  <c r="R34" i="7"/>
  <c r="S34" i="7" s="1"/>
  <c r="T34" i="7" s="1"/>
  <c r="Q34" i="7"/>
  <c r="R33" i="7"/>
  <c r="S33" i="7" s="1"/>
  <c r="T33" i="7" s="1"/>
  <c r="Q33" i="7"/>
  <c r="R32" i="7"/>
  <c r="S32" i="7" s="1"/>
  <c r="T32" i="7" s="1"/>
  <c r="Q32" i="7"/>
  <c r="R31" i="7"/>
  <c r="S31" i="7" s="1"/>
  <c r="T31" i="7" s="1"/>
  <c r="Q31" i="7"/>
  <c r="R30" i="7"/>
  <c r="S30" i="7" s="1"/>
  <c r="T30" i="7" s="1"/>
  <c r="Q30" i="7"/>
  <c r="R29" i="7"/>
  <c r="S29" i="7" s="1"/>
  <c r="T29" i="7" s="1"/>
  <c r="Q29" i="7"/>
  <c r="R28" i="7"/>
  <c r="S28" i="7" s="1"/>
  <c r="T28" i="7" s="1"/>
  <c r="Q28" i="7"/>
  <c r="R27" i="7"/>
  <c r="S27" i="7" s="1"/>
  <c r="T27" i="7" s="1"/>
  <c r="Q27" i="7"/>
  <c r="R26" i="7"/>
  <c r="S26" i="7" s="1"/>
  <c r="T26" i="7" s="1"/>
  <c r="Q26" i="7"/>
  <c r="R25" i="7"/>
  <c r="S25" i="7" s="1"/>
  <c r="T25" i="7" s="1"/>
  <c r="Q25" i="7"/>
  <c r="R24" i="7"/>
  <c r="S24" i="7" s="1"/>
  <c r="T24" i="7" s="1"/>
  <c r="Q24" i="7"/>
  <c r="R23" i="7"/>
  <c r="S23" i="7" s="1"/>
  <c r="T23" i="7" s="1"/>
  <c r="Q23" i="7"/>
  <c r="R22" i="7"/>
  <c r="S22" i="7" s="1"/>
  <c r="T22" i="7" s="1"/>
  <c r="Q22" i="7"/>
  <c r="S21" i="7"/>
  <c r="T21" i="7" s="1"/>
  <c r="R21" i="7"/>
  <c r="Q21" i="7"/>
  <c r="R20" i="7"/>
  <c r="S20" i="7" s="1"/>
  <c r="T20" i="7" s="1"/>
  <c r="Q20" i="7"/>
  <c r="R19" i="7"/>
  <c r="S19" i="7" s="1"/>
  <c r="T19" i="7" s="1"/>
  <c r="Q19" i="7"/>
  <c r="R18" i="7"/>
  <c r="S18" i="7" s="1"/>
  <c r="T18" i="7" s="1"/>
  <c r="Q18" i="7"/>
  <c r="R17" i="7"/>
  <c r="S17" i="7" s="1"/>
  <c r="T17" i="7" s="1"/>
  <c r="Q17" i="7"/>
  <c r="R16" i="7"/>
  <c r="S16" i="7" s="1"/>
  <c r="T16" i="7" s="1"/>
  <c r="Q16" i="7"/>
  <c r="R15" i="7"/>
  <c r="S15" i="7" s="1"/>
  <c r="T15" i="7" s="1"/>
  <c r="Q15" i="7"/>
  <c r="S14" i="7"/>
  <c r="T14" i="7" s="1"/>
  <c r="R14" i="7"/>
  <c r="Q14" i="7"/>
  <c r="R13" i="7"/>
  <c r="S13" i="7" s="1"/>
  <c r="T13" i="7" s="1"/>
  <c r="Q13" i="7"/>
  <c r="R12" i="7"/>
  <c r="S12" i="7" s="1"/>
  <c r="T12" i="7" s="1"/>
  <c r="Q12" i="7"/>
  <c r="R11" i="7"/>
  <c r="S11" i="7" s="1"/>
  <c r="T11" i="7" s="1"/>
  <c r="Q11" i="7"/>
  <c r="R10" i="7"/>
  <c r="S10" i="7" s="1"/>
  <c r="T10" i="7" s="1"/>
  <c r="Q10" i="7"/>
  <c r="R9" i="7"/>
  <c r="S9" i="7" s="1"/>
  <c r="T9" i="7" s="1"/>
  <c r="Q9" i="7"/>
  <c r="R8" i="7"/>
  <c r="S8" i="7" s="1"/>
  <c r="T8" i="7" s="1"/>
  <c r="Q8" i="7"/>
  <c r="R7" i="7"/>
  <c r="S7" i="7" s="1"/>
  <c r="T7" i="7" s="1"/>
  <c r="Q7" i="7"/>
  <c r="L4224" i="6" s="1"/>
  <c r="R6" i="7"/>
  <c r="S6" i="7" s="1"/>
  <c r="T6" i="7" s="1"/>
  <c r="Q6" i="7"/>
  <c r="R5" i="7"/>
  <c r="S5" i="7" s="1"/>
  <c r="T5" i="7" s="1"/>
  <c r="Q5" i="7"/>
  <c r="R4" i="7"/>
  <c r="S4" i="7" s="1"/>
  <c r="T4" i="7" s="1"/>
  <c r="Q4" i="7"/>
  <c r="R3" i="7"/>
  <c r="S3" i="7" s="1"/>
  <c r="T3" i="7" s="1"/>
  <c r="Q3" i="7"/>
  <c r="R2" i="7"/>
  <c r="S2" i="7" s="1"/>
  <c r="Q2" i="7"/>
  <c r="E4225" i="6"/>
  <c r="C4224" i="6"/>
  <c r="B4224" i="6"/>
  <c r="Q4219" i="6"/>
  <c r="H4219" i="6"/>
  <c r="E4219" i="6"/>
  <c r="Q4218" i="6"/>
  <c r="H4218" i="6"/>
  <c r="E4218" i="6"/>
  <c r="Q4217" i="6"/>
  <c r="N4217" i="6"/>
  <c r="H4217" i="6"/>
  <c r="E4217" i="6"/>
  <c r="Q4216" i="6"/>
  <c r="N4216" i="6"/>
  <c r="K4216" i="6"/>
  <c r="H4216" i="6"/>
  <c r="E4216" i="6"/>
  <c r="Q4215" i="6"/>
  <c r="N4215" i="6"/>
  <c r="K4215" i="6"/>
  <c r="H4215" i="6"/>
  <c r="E4215" i="6"/>
  <c r="B4215" i="6"/>
  <c r="Q4214" i="6"/>
  <c r="N4214" i="6"/>
  <c r="K4214" i="6"/>
  <c r="H4214" i="6"/>
  <c r="C4241" i="6" s="1"/>
  <c r="E4214" i="6"/>
  <c r="C4240" i="6" s="1"/>
  <c r="B4214" i="6"/>
  <c r="O4209" i="6"/>
  <c r="O4208" i="6"/>
  <c r="C4208" i="6"/>
  <c r="U4207" i="6"/>
  <c r="O4207" i="6"/>
  <c r="L4207" i="6"/>
  <c r="C4207" i="6"/>
  <c r="X4206" i="6"/>
  <c r="U4206" i="6"/>
  <c r="R4206" i="6"/>
  <c r="O4206" i="6"/>
  <c r="L4206" i="6"/>
  <c r="I4206" i="6"/>
  <c r="C4206" i="6"/>
  <c r="X4205" i="6"/>
  <c r="U4205" i="6"/>
  <c r="R4205" i="6"/>
  <c r="O4205" i="6"/>
  <c r="L4205" i="6"/>
  <c r="I4205" i="6"/>
  <c r="F4205" i="6"/>
  <c r="C4205" i="6"/>
  <c r="X4204" i="6"/>
  <c r="U4204" i="6"/>
  <c r="R4204" i="6"/>
  <c r="O4204" i="6"/>
  <c r="C4237" i="6" s="1"/>
  <c r="J13" i="4" s="1"/>
  <c r="L4204" i="6"/>
  <c r="J9" i="4" s="1"/>
  <c r="I4204" i="6"/>
  <c r="F4204" i="6"/>
  <c r="C4204" i="6"/>
  <c r="C4203" i="6"/>
  <c r="V4204" i="6" s="1"/>
  <c r="I4159" i="6"/>
  <c r="H4159" i="6"/>
  <c r="F4159" i="6"/>
  <c r="G4159" i="6" s="1"/>
  <c r="D4159" i="6"/>
  <c r="E4159" i="6" s="1"/>
  <c r="B4159" i="6"/>
  <c r="C4159" i="6" s="1"/>
  <c r="A4159" i="6"/>
  <c r="I4158" i="6"/>
  <c r="H4158" i="6"/>
  <c r="F4158" i="6"/>
  <c r="G4158" i="6" s="1"/>
  <c r="D4158" i="6"/>
  <c r="E4158" i="6" s="1"/>
  <c r="B4158" i="6"/>
  <c r="C4158" i="6" s="1"/>
  <c r="A4158" i="6"/>
  <c r="I4157" i="6"/>
  <c r="H4157" i="6"/>
  <c r="F4157" i="6"/>
  <c r="G4157" i="6" s="1"/>
  <c r="D4157" i="6"/>
  <c r="E4157" i="6" s="1"/>
  <c r="B4157" i="6"/>
  <c r="C4157" i="6" s="1"/>
  <c r="A4157" i="6"/>
  <c r="I4156" i="6"/>
  <c r="H4156" i="6"/>
  <c r="F4156" i="6"/>
  <c r="G4156" i="6" s="1"/>
  <c r="D4156" i="6"/>
  <c r="E4156" i="6" s="1"/>
  <c r="B4156" i="6"/>
  <c r="C4156" i="6" s="1"/>
  <c r="A4156" i="6"/>
  <c r="I4155" i="6"/>
  <c r="H4155" i="6"/>
  <c r="F4155" i="6"/>
  <c r="G4155" i="6" s="1"/>
  <c r="D4155" i="6"/>
  <c r="E4155" i="6" s="1"/>
  <c r="B4155" i="6"/>
  <c r="C4155" i="6" s="1"/>
  <c r="A4155" i="6"/>
  <c r="I4154" i="6"/>
  <c r="H4154" i="6"/>
  <c r="F4154" i="6"/>
  <c r="G4154" i="6" s="1"/>
  <c r="D4154" i="6"/>
  <c r="E4154" i="6" s="1"/>
  <c r="C4154" i="6"/>
  <c r="B4154" i="6"/>
  <c r="A4154" i="6"/>
  <c r="I4153" i="6"/>
  <c r="H4153" i="6"/>
  <c r="F4153" i="6"/>
  <c r="G4153" i="6" s="1"/>
  <c r="D4153" i="6"/>
  <c r="E4153" i="6" s="1"/>
  <c r="B4153" i="6"/>
  <c r="C4153" i="6" s="1"/>
  <c r="A4153" i="6"/>
  <c r="I4152" i="6"/>
  <c r="H4152" i="6"/>
  <c r="F4152" i="6"/>
  <c r="G4152" i="6" s="1"/>
  <c r="D4152" i="6"/>
  <c r="E4152" i="6" s="1"/>
  <c r="B4152" i="6"/>
  <c r="C4152" i="6" s="1"/>
  <c r="A4152" i="6"/>
  <c r="I4151" i="6"/>
  <c r="H4151" i="6"/>
  <c r="F4151" i="6"/>
  <c r="G4151" i="6" s="1"/>
  <c r="D4151" i="6"/>
  <c r="E4151" i="6" s="1"/>
  <c r="B4151" i="6"/>
  <c r="C4151" i="6" s="1"/>
  <c r="A4151" i="6"/>
  <c r="I4150" i="6"/>
  <c r="H4150" i="6"/>
  <c r="F4150" i="6"/>
  <c r="G4150" i="6" s="1"/>
  <c r="D4150" i="6"/>
  <c r="E4150" i="6" s="1"/>
  <c r="B4150" i="6"/>
  <c r="C4150" i="6" s="1"/>
  <c r="A4150" i="6"/>
  <c r="I4149" i="6"/>
  <c r="H4149" i="6"/>
  <c r="F4149" i="6"/>
  <c r="G4149" i="6" s="1"/>
  <c r="D4149" i="6"/>
  <c r="E4149" i="6" s="1"/>
  <c r="B4149" i="6"/>
  <c r="C4149" i="6" s="1"/>
  <c r="A4149" i="6"/>
  <c r="I4148" i="6"/>
  <c r="H4148" i="6"/>
  <c r="F4148" i="6"/>
  <c r="G4148" i="6" s="1"/>
  <c r="D4148" i="6"/>
  <c r="E4148" i="6" s="1"/>
  <c r="B4148" i="6"/>
  <c r="C4148" i="6" s="1"/>
  <c r="A4148" i="6"/>
  <c r="I4147" i="6"/>
  <c r="H4147" i="6"/>
  <c r="F4147" i="6"/>
  <c r="G4147" i="6" s="1"/>
  <c r="D4147" i="6"/>
  <c r="E4147" i="6" s="1"/>
  <c r="B4147" i="6"/>
  <c r="C4147" i="6" s="1"/>
  <c r="A4147" i="6"/>
  <c r="I4146" i="6"/>
  <c r="H4146" i="6"/>
  <c r="F4146" i="6"/>
  <c r="G4146" i="6" s="1"/>
  <c r="D4146" i="6"/>
  <c r="E4146" i="6" s="1"/>
  <c r="B4146" i="6"/>
  <c r="C4146" i="6" s="1"/>
  <c r="A4146" i="6"/>
  <c r="I4145" i="6"/>
  <c r="H4145" i="6"/>
  <c r="F4145" i="6"/>
  <c r="G4145" i="6" s="1"/>
  <c r="D4145" i="6"/>
  <c r="E4145" i="6" s="1"/>
  <c r="B4145" i="6"/>
  <c r="C4145" i="6" s="1"/>
  <c r="A4145" i="6"/>
  <c r="I4144" i="6"/>
  <c r="H4144" i="6"/>
  <c r="F4144" i="6"/>
  <c r="G4144" i="6" s="1"/>
  <c r="D4144" i="6"/>
  <c r="E4144" i="6" s="1"/>
  <c r="B4144" i="6"/>
  <c r="C4144" i="6" s="1"/>
  <c r="A4144" i="6"/>
  <c r="I4143" i="6"/>
  <c r="H4143" i="6"/>
  <c r="F4143" i="6"/>
  <c r="G4143" i="6" s="1"/>
  <c r="D4143" i="6"/>
  <c r="E4143" i="6" s="1"/>
  <c r="B4143" i="6"/>
  <c r="C4143" i="6" s="1"/>
  <c r="A4143" i="6"/>
  <c r="I4142" i="6"/>
  <c r="H4142" i="6"/>
  <c r="F4142" i="6"/>
  <c r="G4142" i="6" s="1"/>
  <c r="D4142" i="6"/>
  <c r="E4142" i="6" s="1"/>
  <c r="B4142" i="6"/>
  <c r="C4142" i="6" s="1"/>
  <c r="A4142" i="6"/>
  <c r="I4141" i="6"/>
  <c r="H4141" i="6"/>
  <c r="F4141" i="6"/>
  <c r="G4141" i="6" s="1"/>
  <c r="D4141" i="6"/>
  <c r="E4141" i="6" s="1"/>
  <c r="B4141" i="6"/>
  <c r="C4141" i="6" s="1"/>
  <c r="A4141" i="6"/>
  <c r="I4140" i="6"/>
  <c r="H4140" i="6"/>
  <c r="F4140" i="6"/>
  <c r="G4140" i="6" s="1"/>
  <c r="D4140" i="6"/>
  <c r="E4140" i="6" s="1"/>
  <c r="B4140" i="6"/>
  <c r="C4140" i="6" s="1"/>
  <c r="A4140" i="6"/>
  <c r="I4139" i="6"/>
  <c r="H4139" i="6"/>
  <c r="F4139" i="6"/>
  <c r="G4139" i="6" s="1"/>
  <c r="D4139" i="6"/>
  <c r="E4139" i="6" s="1"/>
  <c r="B4139" i="6"/>
  <c r="C4139" i="6" s="1"/>
  <c r="A4139" i="6"/>
  <c r="I4138" i="6"/>
  <c r="H4138" i="6"/>
  <c r="F4138" i="6"/>
  <c r="G4138" i="6" s="1"/>
  <c r="D4138" i="6"/>
  <c r="E4138" i="6" s="1"/>
  <c r="B4138" i="6"/>
  <c r="C4138" i="6" s="1"/>
  <c r="A4138" i="6"/>
  <c r="I4137" i="6"/>
  <c r="H4137" i="6"/>
  <c r="F4137" i="6"/>
  <c r="G4137" i="6" s="1"/>
  <c r="D4137" i="6"/>
  <c r="E4137" i="6" s="1"/>
  <c r="B4137" i="6"/>
  <c r="C4137" i="6" s="1"/>
  <c r="A4137" i="6"/>
  <c r="I4136" i="6"/>
  <c r="H4136" i="6"/>
  <c r="F4136" i="6"/>
  <c r="G4136" i="6" s="1"/>
  <c r="D4136" i="6"/>
  <c r="E4136" i="6" s="1"/>
  <c r="B4136" i="6"/>
  <c r="C4136" i="6" s="1"/>
  <c r="A4136" i="6"/>
  <c r="I4135" i="6"/>
  <c r="H4135" i="6"/>
  <c r="F4135" i="6"/>
  <c r="G4135" i="6" s="1"/>
  <c r="D4135" i="6"/>
  <c r="E4135" i="6" s="1"/>
  <c r="B4135" i="6"/>
  <c r="C4135" i="6" s="1"/>
  <c r="A4135" i="6"/>
  <c r="I4134" i="6"/>
  <c r="H4134" i="6"/>
  <c r="F4134" i="6"/>
  <c r="G4134" i="6" s="1"/>
  <c r="D4134" i="6"/>
  <c r="E4134" i="6" s="1"/>
  <c r="B4134" i="6"/>
  <c r="C4134" i="6" s="1"/>
  <c r="A4134" i="6"/>
  <c r="I4133" i="6"/>
  <c r="H4133" i="6"/>
  <c r="F4133" i="6"/>
  <c r="G4133" i="6" s="1"/>
  <c r="D4133" i="6"/>
  <c r="E4133" i="6" s="1"/>
  <c r="B4133" i="6"/>
  <c r="C4133" i="6" s="1"/>
  <c r="A4133" i="6"/>
  <c r="I4132" i="6"/>
  <c r="H4132" i="6"/>
  <c r="F4132" i="6"/>
  <c r="G4132" i="6" s="1"/>
  <c r="D4132" i="6"/>
  <c r="E4132" i="6" s="1"/>
  <c r="B4132" i="6"/>
  <c r="C4132" i="6" s="1"/>
  <c r="A4132" i="6"/>
  <c r="I4131" i="6"/>
  <c r="H4131" i="6"/>
  <c r="F4131" i="6"/>
  <c r="G4131" i="6" s="1"/>
  <c r="D4131" i="6"/>
  <c r="E4131" i="6" s="1"/>
  <c r="B4131" i="6"/>
  <c r="C4131" i="6" s="1"/>
  <c r="A4131" i="6"/>
  <c r="I4130" i="6"/>
  <c r="H4130" i="6"/>
  <c r="F4130" i="6"/>
  <c r="G4130" i="6" s="1"/>
  <c r="D4130" i="6"/>
  <c r="E4130" i="6" s="1"/>
  <c r="C4130" i="6"/>
  <c r="B4130" i="6"/>
  <c r="A4130" i="6"/>
  <c r="I4129" i="6"/>
  <c r="H4129" i="6"/>
  <c r="F4129" i="6"/>
  <c r="G4129" i="6" s="1"/>
  <c r="D4129" i="6"/>
  <c r="E4129" i="6" s="1"/>
  <c r="B4129" i="6"/>
  <c r="C4129" i="6" s="1"/>
  <c r="A4129" i="6"/>
  <c r="I4128" i="6"/>
  <c r="H4128" i="6"/>
  <c r="F4128" i="6"/>
  <c r="G4128" i="6" s="1"/>
  <c r="D4128" i="6"/>
  <c r="E4128" i="6" s="1"/>
  <c r="B4128" i="6"/>
  <c r="C4128" i="6" s="1"/>
  <c r="A4128" i="6"/>
  <c r="I4127" i="6"/>
  <c r="H4127" i="6"/>
  <c r="F4127" i="6"/>
  <c r="G4127" i="6" s="1"/>
  <c r="D4127" i="6"/>
  <c r="E4127" i="6" s="1"/>
  <c r="B4127" i="6"/>
  <c r="C4127" i="6" s="1"/>
  <c r="A4127" i="6"/>
  <c r="I4126" i="6"/>
  <c r="H4126" i="6"/>
  <c r="F4126" i="6"/>
  <c r="G4126" i="6" s="1"/>
  <c r="D4126" i="6"/>
  <c r="E4126" i="6" s="1"/>
  <c r="B4126" i="6"/>
  <c r="C4126" i="6" s="1"/>
  <c r="A4126" i="6"/>
  <c r="I4125" i="6"/>
  <c r="H4125" i="6"/>
  <c r="F4125" i="6"/>
  <c r="G4125" i="6" s="1"/>
  <c r="D4125" i="6"/>
  <c r="E4125" i="6" s="1"/>
  <c r="B4125" i="6"/>
  <c r="C4125" i="6" s="1"/>
  <c r="A4125" i="6"/>
  <c r="I4124" i="6"/>
  <c r="H4124" i="6"/>
  <c r="F4124" i="6"/>
  <c r="G4124" i="6" s="1"/>
  <c r="D4124" i="6"/>
  <c r="E4124" i="6" s="1"/>
  <c r="B4124" i="6"/>
  <c r="C4124" i="6" s="1"/>
  <c r="A4124" i="6"/>
  <c r="I4123" i="6"/>
  <c r="H4123" i="6"/>
  <c r="F4123" i="6"/>
  <c r="G4123" i="6" s="1"/>
  <c r="D4123" i="6"/>
  <c r="E4123" i="6" s="1"/>
  <c r="B4123" i="6"/>
  <c r="C4123" i="6" s="1"/>
  <c r="A4123" i="6"/>
  <c r="I4122" i="6"/>
  <c r="H4122" i="6"/>
  <c r="F4122" i="6"/>
  <c r="G4122" i="6" s="1"/>
  <c r="D4122" i="6"/>
  <c r="E4122" i="6" s="1"/>
  <c r="C4122" i="6"/>
  <c r="B4122" i="6"/>
  <c r="A4122" i="6"/>
  <c r="I4121" i="6"/>
  <c r="H4121" i="6"/>
  <c r="F4121" i="6"/>
  <c r="G4121" i="6" s="1"/>
  <c r="D4121" i="6"/>
  <c r="E4121" i="6" s="1"/>
  <c r="B4121" i="6"/>
  <c r="C4121" i="6" s="1"/>
  <c r="A4121" i="6"/>
  <c r="I4120" i="6"/>
  <c r="H4120" i="6"/>
  <c r="G4120" i="6"/>
  <c r="F4120" i="6"/>
  <c r="D4120" i="6"/>
  <c r="E4120" i="6" s="1"/>
  <c r="B4120" i="6"/>
  <c r="C4120" i="6" s="1"/>
  <c r="A4120" i="6"/>
  <c r="I4119" i="6"/>
  <c r="H4119" i="6"/>
  <c r="F4119" i="6"/>
  <c r="G4119" i="6" s="1"/>
  <c r="D4119" i="6"/>
  <c r="E4119" i="6" s="1"/>
  <c r="B4119" i="6"/>
  <c r="C4119" i="6" s="1"/>
  <c r="A4119" i="6"/>
  <c r="I4118" i="6"/>
  <c r="H4118" i="6"/>
  <c r="F4118" i="6"/>
  <c r="G4118" i="6" s="1"/>
  <c r="D4118" i="6"/>
  <c r="E4118" i="6" s="1"/>
  <c r="C4118" i="6"/>
  <c r="B4118" i="6"/>
  <c r="A4118" i="6"/>
  <c r="I4117" i="6"/>
  <c r="H4117" i="6"/>
  <c r="F4117" i="6"/>
  <c r="G4117" i="6" s="1"/>
  <c r="D4117" i="6"/>
  <c r="E4117" i="6" s="1"/>
  <c r="C4117" i="6"/>
  <c r="B4117" i="6"/>
  <c r="A4117" i="6"/>
  <c r="I4116" i="6"/>
  <c r="H4116" i="6"/>
  <c r="F4116" i="6"/>
  <c r="G4116" i="6" s="1"/>
  <c r="D4116" i="6"/>
  <c r="E4116" i="6" s="1"/>
  <c r="B4116" i="6"/>
  <c r="C4116" i="6" s="1"/>
  <c r="A4116" i="6"/>
  <c r="I4115" i="6"/>
  <c r="H4115" i="6"/>
  <c r="F4115" i="6"/>
  <c r="G4115" i="6" s="1"/>
  <c r="D4115" i="6"/>
  <c r="E4115" i="6" s="1"/>
  <c r="B4115" i="6"/>
  <c r="C4115" i="6" s="1"/>
  <c r="A4115" i="6"/>
  <c r="I4114" i="6"/>
  <c r="H4114" i="6"/>
  <c r="F4114" i="6"/>
  <c r="G4114" i="6" s="1"/>
  <c r="D4114" i="6"/>
  <c r="E4114" i="6" s="1"/>
  <c r="B4114" i="6"/>
  <c r="C4114" i="6" s="1"/>
  <c r="A4114" i="6"/>
  <c r="I4113" i="6"/>
  <c r="H4113" i="6"/>
  <c r="F4113" i="6"/>
  <c r="G4113" i="6" s="1"/>
  <c r="D4113" i="6"/>
  <c r="E4113" i="6" s="1"/>
  <c r="B4113" i="6"/>
  <c r="C4113" i="6" s="1"/>
  <c r="A4113" i="6"/>
  <c r="I4112" i="6"/>
  <c r="H4112" i="6"/>
  <c r="G4112" i="6"/>
  <c r="F4112" i="6"/>
  <c r="D4112" i="6"/>
  <c r="E4112" i="6" s="1"/>
  <c r="B4112" i="6"/>
  <c r="C4112" i="6" s="1"/>
  <c r="A4112" i="6"/>
  <c r="I4111" i="6"/>
  <c r="H4111" i="6"/>
  <c r="F4111" i="6"/>
  <c r="G4111" i="6" s="1"/>
  <c r="D4111" i="6"/>
  <c r="E4111" i="6" s="1"/>
  <c r="B4111" i="6"/>
  <c r="C4111" i="6" s="1"/>
  <c r="A4111" i="6"/>
  <c r="I4110" i="6"/>
  <c r="H4110" i="6"/>
  <c r="F4110" i="6"/>
  <c r="G4110" i="6" s="1"/>
  <c r="D4110" i="6"/>
  <c r="E4110" i="6" s="1"/>
  <c r="C4110" i="6"/>
  <c r="B4110" i="6"/>
  <c r="A4110" i="6"/>
  <c r="I4109" i="6"/>
  <c r="H4109" i="6"/>
  <c r="F4109" i="6"/>
  <c r="G4109" i="6" s="1"/>
  <c r="D4109" i="6"/>
  <c r="E4109" i="6" s="1"/>
  <c r="B4109" i="6"/>
  <c r="C4109" i="6" s="1"/>
  <c r="A4109" i="6"/>
  <c r="I4108" i="6"/>
  <c r="H4108" i="6"/>
  <c r="F4108" i="6"/>
  <c r="G4108" i="6" s="1"/>
  <c r="D4108" i="6"/>
  <c r="E4108" i="6" s="1"/>
  <c r="B4108" i="6"/>
  <c r="C4108" i="6" s="1"/>
  <c r="A4108" i="6"/>
  <c r="I4107" i="6"/>
  <c r="H4107" i="6"/>
  <c r="F4107" i="6"/>
  <c r="G4107" i="6" s="1"/>
  <c r="D4107" i="6"/>
  <c r="E4107" i="6" s="1"/>
  <c r="B4107" i="6"/>
  <c r="C4107" i="6" s="1"/>
  <c r="A4107" i="6"/>
  <c r="I4106" i="6"/>
  <c r="H4106" i="6"/>
  <c r="F4106" i="6"/>
  <c r="G4106" i="6" s="1"/>
  <c r="D4106" i="6"/>
  <c r="E4106" i="6" s="1"/>
  <c r="B4106" i="6"/>
  <c r="C4106" i="6" s="1"/>
  <c r="A4106" i="6"/>
  <c r="I4105" i="6"/>
  <c r="H4105" i="6"/>
  <c r="F4105" i="6"/>
  <c r="G4105" i="6" s="1"/>
  <c r="D4105" i="6"/>
  <c r="E4105" i="6" s="1"/>
  <c r="B4105" i="6"/>
  <c r="C4105" i="6" s="1"/>
  <c r="A4105" i="6"/>
  <c r="I4104" i="6"/>
  <c r="H4104" i="6"/>
  <c r="F4104" i="6"/>
  <c r="G4104" i="6" s="1"/>
  <c r="D4104" i="6"/>
  <c r="E4104" i="6" s="1"/>
  <c r="B4104" i="6"/>
  <c r="C4104" i="6" s="1"/>
  <c r="A4104" i="6"/>
  <c r="I4103" i="6"/>
  <c r="H4103" i="6"/>
  <c r="G4103" i="6"/>
  <c r="F4103" i="6"/>
  <c r="D4103" i="6"/>
  <c r="E4103" i="6" s="1"/>
  <c r="B4103" i="6"/>
  <c r="C4103" i="6" s="1"/>
  <c r="A4103" i="6"/>
  <c r="I4102" i="6"/>
  <c r="H4102" i="6"/>
  <c r="F4102" i="6"/>
  <c r="G4102" i="6" s="1"/>
  <c r="D4102" i="6"/>
  <c r="E4102" i="6" s="1"/>
  <c r="B4102" i="6"/>
  <c r="C4102" i="6" s="1"/>
  <c r="A4102" i="6"/>
  <c r="I4101" i="6"/>
  <c r="H4101" i="6"/>
  <c r="F4101" i="6"/>
  <c r="G4101" i="6" s="1"/>
  <c r="D4101" i="6"/>
  <c r="E4101" i="6" s="1"/>
  <c r="B4101" i="6"/>
  <c r="C4101" i="6" s="1"/>
  <c r="A4101" i="6"/>
  <c r="I4100" i="6"/>
  <c r="H4100" i="6"/>
  <c r="F4100" i="6"/>
  <c r="G4100" i="6" s="1"/>
  <c r="D4100" i="6"/>
  <c r="E4100" i="6" s="1"/>
  <c r="B4100" i="6"/>
  <c r="C4100" i="6" s="1"/>
  <c r="A4100" i="6"/>
  <c r="I4099" i="6"/>
  <c r="H4099" i="6"/>
  <c r="F4099" i="6"/>
  <c r="G4099" i="6" s="1"/>
  <c r="D4099" i="6"/>
  <c r="E4099" i="6" s="1"/>
  <c r="C4099" i="6"/>
  <c r="B4099" i="6"/>
  <c r="A4099" i="6"/>
  <c r="I4098" i="6"/>
  <c r="H4098" i="6"/>
  <c r="F4098" i="6"/>
  <c r="G4098" i="6" s="1"/>
  <c r="D4098" i="6"/>
  <c r="E4098" i="6" s="1"/>
  <c r="B4098" i="6"/>
  <c r="C4098" i="6" s="1"/>
  <c r="A4098" i="6"/>
  <c r="I4097" i="6"/>
  <c r="H4097" i="6"/>
  <c r="F4097" i="6"/>
  <c r="G4097" i="6" s="1"/>
  <c r="D4097" i="6"/>
  <c r="E4097" i="6" s="1"/>
  <c r="B4097" i="6"/>
  <c r="C4097" i="6" s="1"/>
  <c r="A4097" i="6"/>
  <c r="I4096" i="6"/>
  <c r="H4096" i="6"/>
  <c r="F4096" i="6"/>
  <c r="G4096" i="6" s="1"/>
  <c r="D4096" i="6"/>
  <c r="E4096" i="6" s="1"/>
  <c r="B4096" i="6"/>
  <c r="C4096" i="6" s="1"/>
  <c r="A4096" i="6"/>
  <c r="I4095" i="6"/>
  <c r="H4095" i="6"/>
  <c r="F4095" i="6"/>
  <c r="G4095" i="6" s="1"/>
  <c r="D4095" i="6"/>
  <c r="E4095" i="6" s="1"/>
  <c r="B4095" i="6"/>
  <c r="C4095" i="6" s="1"/>
  <c r="A4095" i="6"/>
  <c r="I4094" i="6"/>
  <c r="H4094" i="6"/>
  <c r="F4094" i="6"/>
  <c r="G4094" i="6" s="1"/>
  <c r="D4094" i="6"/>
  <c r="E4094" i="6" s="1"/>
  <c r="B4094" i="6"/>
  <c r="C4094" i="6" s="1"/>
  <c r="A4094" i="6"/>
  <c r="I4093" i="6"/>
  <c r="H4093" i="6"/>
  <c r="F4093" i="6"/>
  <c r="G4093" i="6" s="1"/>
  <c r="E4093" i="6"/>
  <c r="D4093" i="6"/>
  <c r="B4093" i="6"/>
  <c r="C4093" i="6" s="1"/>
  <c r="A4093" i="6"/>
  <c r="I4092" i="6"/>
  <c r="H4092" i="6"/>
  <c r="F4092" i="6"/>
  <c r="G4092" i="6" s="1"/>
  <c r="D4092" i="6"/>
  <c r="E4092" i="6" s="1"/>
  <c r="B4092" i="6"/>
  <c r="C4092" i="6" s="1"/>
  <c r="A4092" i="6"/>
  <c r="I4091" i="6"/>
  <c r="H4091" i="6"/>
  <c r="F4091" i="6"/>
  <c r="G4091" i="6" s="1"/>
  <c r="D4091" i="6"/>
  <c r="E4091" i="6" s="1"/>
  <c r="B4091" i="6"/>
  <c r="C4091" i="6" s="1"/>
  <c r="A4091" i="6"/>
  <c r="I4090" i="6"/>
  <c r="H4090" i="6"/>
  <c r="G4090" i="6"/>
  <c r="F4090" i="6"/>
  <c r="D4090" i="6"/>
  <c r="E4090" i="6" s="1"/>
  <c r="B4090" i="6"/>
  <c r="C4090" i="6" s="1"/>
  <c r="A4090" i="6"/>
  <c r="I4089" i="6"/>
  <c r="H4089" i="6"/>
  <c r="F4089" i="6"/>
  <c r="G4089" i="6" s="1"/>
  <c r="E4089" i="6"/>
  <c r="D4089" i="6"/>
  <c r="B4089" i="6"/>
  <c r="C4089" i="6" s="1"/>
  <c r="A4089" i="6"/>
  <c r="I4088" i="6"/>
  <c r="H4088" i="6"/>
  <c r="F4088" i="6"/>
  <c r="G4088" i="6" s="1"/>
  <c r="D4088" i="6"/>
  <c r="E4088" i="6" s="1"/>
  <c r="B4088" i="6"/>
  <c r="C4088" i="6" s="1"/>
  <c r="A4088" i="6"/>
  <c r="I4087" i="6"/>
  <c r="H4087" i="6"/>
  <c r="F4087" i="6"/>
  <c r="G4087" i="6" s="1"/>
  <c r="D4087" i="6"/>
  <c r="E4087" i="6" s="1"/>
  <c r="B4087" i="6"/>
  <c r="C4087" i="6" s="1"/>
  <c r="A4087" i="6"/>
  <c r="I4086" i="6"/>
  <c r="H4086" i="6"/>
  <c r="F4086" i="6"/>
  <c r="G4086" i="6" s="1"/>
  <c r="D4086" i="6"/>
  <c r="E4086" i="6" s="1"/>
  <c r="B4086" i="6"/>
  <c r="C4086" i="6" s="1"/>
  <c r="A4086" i="6"/>
  <c r="I4085" i="6"/>
  <c r="H4085" i="6"/>
  <c r="F4085" i="6"/>
  <c r="G4085" i="6" s="1"/>
  <c r="D4085" i="6"/>
  <c r="E4085" i="6" s="1"/>
  <c r="B4085" i="6"/>
  <c r="C4085" i="6" s="1"/>
  <c r="A4085" i="6"/>
  <c r="I4084" i="6"/>
  <c r="H4084" i="6"/>
  <c r="F4084" i="6"/>
  <c r="G4084" i="6" s="1"/>
  <c r="D4084" i="6"/>
  <c r="E4084" i="6" s="1"/>
  <c r="B4084" i="6"/>
  <c r="C4084" i="6" s="1"/>
  <c r="A4084" i="6"/>
  <c r="I4083" i="6"/>
  <c r="H4083" i="6"/>
  <c r="F4083" i="6"/>
  <c r="G4083" i="6" s="1"/>
  <c r="D4083" i="6"/>
  <c r="E4083" i="6" s="1"/>
  <c r="B4083" i="6"/>
  <c r="C4083" i="6" s="1"/>
  <c r="A4083" i="6"/>
  <c r="I4082" i="6"/>
  <c r="H4082" i="6"/>
  <c r="G4082" i="6"/>
  <c r="F4082" i="6"/>
  <c r="D4082" i="6"/>
  <c r="E4082" i="6" s="1"/>
  <c r="B4082" i="6"/>
  <c r="C4082" i="6" s="1"/>
  <c r="A4082" i="6"/>
  <c r="I4081" i="6"/>
  <c r="H4081" i="6"/>
  <c r="F4081" i="6"/>
  <c r="G4081" i="6" s="1"/>
  <c r="D4081" i="6"/>
  <c r="E4081" i="6" s="1"/>
  <c r="B4081" i="6"/>
  <c r="C4081" i="6" s="1"/>
  <c r="A4081" i="6"/>
  <c r="I4080" i="6"/>
  <c r="H4080" i="6"/>
  <c r="F4080" i="6"/>
  <c r="G4080" i="6" s="1"/>
  <c r="D4080" i="6"/>
  <c r="E4080" i="6" s="1"/>
  <c r="C4080" i="6"/>
  <c r="B4080" i="6"/>
  <c r="A4080" i="6"/>
  <c r="I4079" i="6"/>
  <c r="H4079" i="6"/>
  <c r="F4079" i="6"/>
  <c r="G4079" i="6" s="1"/>
  <c r="D4079" i="6"/>
  <c r="E4079" i="6" s="1"/>
  <c r="B4079" i="6"/>
  <c r="C4079" i="6" s="1"/>
  <c r="A4079" i="6"/>
  <c r="I4078" i="6"/>
  <c r="H4078" i="6"/>
  <c r="G4078" i="6"/>
  <c r="F4078" i="6"/>
  <c r="D4078" i="6"/>
  <c r="E4078" i="6" s="1"/>
  <c r="B4078" i="6"/>
  <c r="C4078" i="6" s="1"/>
  <c r="A4078" i="6"/>
  <c r="I4077" i="6"/>
  <c r="H4077" i="6"/>
  <c r="F4077" i="6"/>
  <c r="G4077" i="6" s="1"/>
  <c r="D4077" i="6"/>
  <c r="E4077" i="6" s="1"/>
  <c r="C4077" i="6"/>
  <c r="B4077" i="6"/>
  <c r="A4077" i="6"/>
  <c r="I4076" i="6"/>
  <c r="H4076" i="6"/>
  <c r="G4076" i="6"/>
  <c r="F4076" i="6"/>
  <c r="D4076" i="6"/>
  <c r="E4076" i="6" s="1"/>
  <c r="B4076" i="6"/>
  <c r="C4076" i="6" s="1"/>
  <c r="A4076" i="6"/>
  <c r="I4075" i="6"/>
  <c r="H4075" i="6"/>
  <c r="G4075" i="6"/>
  <c r="F4075" i="6"/>
  <c r="D4075" i="6"/>
  <c r="E4075" i="6" s="1"/>
  <c r="B4075" i="6"/>
  <c r="C4075" i="6" s="1"/>
  <c r="A4075" i="6"/>
  <c r="I4074" i="6"/>
  <c r="H4074" i="6"/>
  <c r="F4074" i="6"/>
  <c r="G4074" i="6" s="1"/>
  <c r="D4074" i="6"/>
  <c r="E4074" i="6" s="1"/>
  <c r="C4074" i="6"/>
  <c r="B4074" i="6"/>
  <c r="A4074" i="6"/>
  <c r="I4073" i="6"/>
  <c r="H4073" i="6"/>
  <c r="F4073" i="6"/>
  <c r="G4073" i="6" s="1"/>
  <c r="D4073" i="6"/>
  <c r="E4073" i="6" s="1"/>
  <c r="B4073" i="6"/>
  <c r="C4073" i="6" s="1"/>
  <c r="A4073" i="6"/>
  <c r="I4072" i="6"/>
  <c r="H4072" i="6"/>
  <c r="G4072" i="6"/>
  <c r="F4072" i="6"/>
  <c r="D4072" i="6"/>
  <c r="E4072" i="6" s="1"/>
  <c r="B4072" i="6"/>
  <c r="C4072" i="6" s="1"/>
  <c r="A4072" i="6"/>
  <c r="I4071" i="6"/>
  <c r="H4071" i="6"/>
  <c r="F4071" i="6"/>
  <c r="G4071" i="6" s="1"/>
  <c r="D4071" i="6"/>
  <c r="E4071" i="6" s="1"/>
  <c r="B4071" i="6"/>
  <c r="C4071" i="6" s="1"/>
  <c r="A4071" i="6"/>
  <c r="I4070" i="6"/>
  <c r="H4070" i="6"/>
  <c r="F4070" i="6"/>
  <c r="G4070" i="6" s="1"/>
  <c r="D4070" i="6"/>
  <c r="E4070" i="6" s="1"/>
  <c r="B4070" i="6"/>
  <c r="C4070" i="6" s="1"/>
  <c r="A4070" i="6"/>
  <c r="I4069" i="6"/>
  <c r="H4069" i="6"/>
  <c r="F4069" i="6"/>
  <c r="G4069" i="6" s="1"/>
  <c r="D4069" i="6"/>
  <c r="E4069" i="6" s="1"/>
  <c r="B4069" i="6"/>
  <c r="C4069" i="6" s="1"/>
  <c r="A4069" i="6"/>
  <c r="I4068" i="6"/>
  <c r="H4068" i="6"/>
  <c r="F4068" i="6"/>
  <c r="G4068" i="6" s="1"/>
  <c r="D4068" i="6"/>
  <c r="E4068" i="6" s="1"/>
  <c r="B4068" i="6"/>
  <c r="C4068" i="6" s="1"/>
  <c r="A4068" i="6"/>
  <c r="I4067" i="6"/>
  <c r="H4067" i="6"/>
  <c r="F4067" i="6"/>
  <c r="G4067" i="6" s="1"/>
  <c r="D4067" i="6"/>
  <c r="E4067" i="6" s="1"/>
  <c r="B4067" i="6"/>
  <c r="C4067" i="6" s="1"/>
  <c r="A4067" i="6"/>
  <c r="I4066" i="6"/>
  <c r="H4066" i="6"/>
  <c r="F4066" i="6"/>
  <c r="G4066" i="6" s="1"/>
  <c r="D4066" i="6"/>
  <c r="E4066" i="6" s="1"/>
  <c r="C4066" i="6"/>
  <c r="B4066" i="6"/>
  <c r="A4066" i="6"/>
  <c r="I4065" i="6"/>
  <c r="H4065" i="6"/>
  <c r="F4065" i="6"/>
  <c r="G4065" i="6" s="1"/>
  <c r="D4065" i="6"/>
  <c r="E4065" i="6" s="1"/>
  <c r="B4065" i="6"/>
  <c r="C4065" i="6" s="1"/>
  <c r="A4065" i="6"/>
  <c r="I4064" i="6"/>
  <c r="H4064" i="6"/>
  <c r="F4064" i="6"/>
  <c r="G4064" i="6" s="1"/>
  <c r="D4064" i="6"/>
  <c r="E4064" i="6" s="1"/>
  <c r="B4064" i="6"/>
  <c r="C4064" i="6" s="1"/>
  <c r="A4064" i="6"/>
  <c r="I4063" i="6"/>
  <c r="H4063" i="6"/>
  <c r="F4063" i="6"/>
  <c r="G4063" i="6" s="1"/>
  <c r="D4063" i="6"/>
  <c r="E4063" i="6" s="1"/>
  <c r="B4063" i="6"/>
  <c r="C4063" i="6" s="1"/>
  <c r="A4063" i="6"/>
  <c r="I4062" i="6"/>
  <c r="H4062" i="6"/>
  <c r="F4062" i="6"/>
  <c r="G4062" i="6" s="1"/>
  <c r="D4062" i="6"/>
  <c r="E4062" i="6" s="1"/>
  <c r="B4062" i="6"/>
  <c r="C4062" i="6" s="1"/>
  <c r="A4062" i="6"/>
  <c r="I4061" i="6"/>
  <c r="H4061" i="6"/>
  <c r="F4061" i="6"/>
  <c r="G4061" i="6" s="1"/>
  <c r="D4061" i="6"/>
  <c r="E4061" i="6" s="1"/>
  <c r="B4061" i="6"/>
  <c r="C4061" i="6" s="1"/>
  <c r="A4061" i="6"/>
  <c r="I4060" i="6"/>
  <c r="H4060" i="6"/>
  <c r="F4060" i="6"/>
  <c r="G4060" i="6" s="1"/>
  <c r="D4060" i="6"/>
  <c r="E4060" i="6" s="1"/>
  <c r="B4060" i="6"/>
  <c r="C4060" i="6" s="1"/>
  <c r="A4060" i="6"/>
  <c r="I4059" i="6"/>
  <c r="H4059" i="6"/>
  <c r="F4059" i="6"/>
  <c r="G4059" i="6" s="1"/>
  <c r="D4059" i="6"/>
  <c r="E4059" i="6" s="1"/>
  <c r="B4059" i="6"/>
  <c r="C4059" i="6" s="1"/>
  <c r="A4059" i="6"/>
  <c r="I4058" i="6"/>
  <c r="H4058" i="6"/>
  <c r="F4058" i="6"/>
  <c r="G4058" i="6" s="1"/>
  <c r="D4058" i="6"/>
  <c r="E4058" i="6" s="1"/>
  <c r="B4058" i="6"/>
  <c r="C4058" i="6" s="1"/>
  <c r="A4058" i="6"/>
  <c r="I4057" i="6"/>
  <c r="H4057" i="6"/>
  <c r="F4057" i="6"/>
  <c r="G4057" i="6" s="1"/>
  <c r="D4057" i="6"/>
  <c r="E4057" i="6" s="1"/>
  <c r="B4057" i="6"/>
  <c r="C4057" i="6" s="1"/>
  <c r="A4057" i="6"/>
  <c r="I4056" i="6"/>
  <c r="H4056" i="6"/>
  <c r="F4056" i="6"/>
  <c r="G4056" i="6" s="1"/>
  <c r="D4056" i="6"/>
  <c r="E4056" i="6" s="1"/>
  <c r="B4056" i="6"/>
  <c r="C4056" i="6" s="1"/>
  <c r="A4056" i="6"/>
  <c r="I4055" i="6"/>
  <c r="H4055" i="6"/>
  <c r="F4055" i="6"/>
  <c r="G4055" i="6" s="1"/>
  <c r="D4055" i="6"/>
  <c r="E4055" i="6" s="1"/>
  <c r="B4055" i="6"/>
  <c r="C4055" i="6" s="1"/>
  <c r="A4055" i="6"/>
  <c r="I4054" i="6"/>
  <c r="H4054" i="6"/>
  <c r="F4054" i="6"/>
  <c r="G4054" i="6" s="1"/>
  <c r="D4054" i="6"/>
  <c r="E4054" i="6" s="1"/>
  <c r="B4054" i="6"/>
  <c r="C4054" i="6" s="1"/>
  <c r="A4054" i="6"/>
  <c r="I4053" i="6"/>
  <c r="H4053" i="6"/>
  <c r="F4053" i="6"/>
  <c r="G4053" i="6" s="1"/>
  <c r="D4053" i="6"/>
  <c r="E4053" i="6" s="1"/>
  <c r="B4053" i="6"/>
  <c r="C4053" i="6" s="1"/>
  <c r="A4053" i="6"/>
  <c r="I4052" i="6"/>
  <c r="H4052" i="6"/>
  <c r="F4052" i="6"/>
  <c r="G4052" i="6" s="1"/>
  <c r="E4052" i="6"/>
  <c r="D4052" i="6"/>
  <c r="B4052" i="6"/>
  <c r="C4052" i="6" s="1"/>
  <c r="A4052" i="6"/>
  <c r="I4051" i="6"/>
  <c r="H4051" i="6"/>
  <c r="F4051" i="6"/>
  <c r="G4051" i="6" s="1"/>
  <c r="D4051" i="6"/>
  <c r="E4051" i="6" s="1"/>
  <c r="B4051" i="6"/>
  <c r="C4051" i="6" s="1"/>
  <c r="A4051" i="6"/>
  <c r="I4050" i="6"/>
  <c r="H4050" i="6"/>
  <c r="F4050" i="6"/>
  <c r="G4050" i="6" s="1"/>
  <c r="E4050" i="6"/>
  <c r="D4050" i="6"/>
  <c r="B4050" i="6"/>
  <c r="C4050" i="6" s="1"/>
  <c r="A4050" i="6"/>
  <c r="I4049" i="6"/>
  <c r="H4049" i="6"/>
  <c r="F4049" i="6"/>
  <c r="G4049" i="6" s="1"/>
  <c r="D4049" i="6"/>
  <c r="E4049" i="6" s="1"/>
  <c r="B4049" i="6"/>
  <c r="C4049" i="6" s="1"/>
  <c r="A4049" i="6"/>
  <c r="I4048" i="6"/>
  <c r="H4048" i="6"/>
  <c r="F4048" i="6"/>
  <c r="G4048" i="6" s="1"/>
  <c r="D4048" i="6"/>
  <c r="E4048" i="6" s="1"/>
  <c r="B4048" i="6"/>
  <c r="C4048" i="6" s="1"/>
  <c r="A4048" i="6"/>
  <c r="I4047" i="6"/>
  <c r="H4047" i="6"/>
  <c r="F4047" i="6"/>
  <c r="G4047" i="6" s="1"/>
  <c r="D4047" i="6"/>
  <c r="E4047" i="6" s="1"/>
  <c r="B4047" i="6"/>
  <c r="C4047" i="6" s="1"/>
  <c r="A4047" i="6"/>
  <c r="I4046" i="6"/>
  <c r="H4046" i="6"/>
  <c r="F4046" i="6"/>
  <c r="G4046" i="6" s="1"/>
  <c r="D4046" i="6"/>
  <c r="E4046" i="6" s="1"/>
  <c r="B4046" i="6"/>
  <c r="C4046" i="6" s="1"/>
  <c r="A4046" i="6"/>
  <c r="I4045" i="6"/>
  <c r="H4045" i="6"/>
  <c r="F4045" i="6"/>
  <c r="G4045" i="6" s="1"/>
  <c r="D4045" i="6"/>
  <c r="E4045" i="6" s="1"/>
  <c r="B4045" i="6"/>
  <c r="C4045" i="6" s="1"/>
  <c r="A4045" i="6"/>
  <c r="I4044" i="6"/>
  <c r="H4044" i="6"/>
  <c r="F4044" i="6"/>
  <c r="G4044" i="6" s="1"/>
  <c r="D4044" i="6"/>
  <c r="E4044" i="6" s="1"/>
  <c r="B4044" i="6"/>
  <c r="C4044" i="6" s="1"/>
  <c r="A4044" i="6"/>
  <c r="I4043" i="6"/>
  <c r="H4043" i="6"/>
  <c r="F4043" i="6"/>
  <c r="G4043" i="6" s="1"/>
  <c r="D4043" i="6"/>
  <c r="E4043" i="6" s="1"/>
  <c r="B4043" i="6"/>
  <c r="C4043" i="6" s="1"/>
  <c r="A4043" i="6"/>
  <c r="I4042" i="6"/>
  <c r="H4042" i="6"/>
  <c r="F4042" i="6"/>
  <c r="G4042" i="6" s="1"/>
  <c r="D4042" i="6"/>
  <c r="E4042" i="6" s="1"/>
  <c r="B4042" i="6"/>
  <c r="C4042" i="6" s="1"/>
  <c r="A4042" i="6"/>
  <c r="I4041" i="6"/>
  <c r="H4041" i="6"/>
  <c r="F4041" i="6"/>
  <c r="G4041" i="6" s="1"/>
  <c r="D4041" i="6"/>
  <c r="E4041" i="6" s="1"/>
  <c r="B4041" i="6"/>
  <c r="C4041" i="6" s="1"/>
  <c r="A4041" i="6"/>
  <c r="I4040" i="6"/>
  <c r="H4040" i="6"/>
  <c r="F4040" i="6"/>
  <c r="G4040" i="6" s="1"/>
  <c r="D4040" i="6"/>
  <c r="E4040" i="6" s="1"/>
  <c r="B4040" i="6"/>
  <c r="C4040" i="6" s="1"/>
  <c r="A4040" i="6"/>
  <c r="I4039" i="6"/>
  <c r="H4039" i="6"/>
  <c r="G4039" i="6"/>
  <c r="F4039" i="6"/>
  <c r="D4039" i="6"/>
  <c r="E4039" i="6" s="1"/>
  <c r="B4039" i="6"/>
  <c r="C4039" i="6" s="1"/>
  <c r="A4039" i="6"/>
  <c r="I4038" i="6"/>
  <c r="H4038" i="6"/>
  <c r="F4038" i="6"/>
  <c r="G4038" i="6" s="1"/>
  <c r="D4038" i="6"/>
  <c r="E4038" i="6" s="1"/>
  <c r="B4038" i="6"/>
  <c r="C4038" i="6" s="1"/>
  <c r="A4038" i="6"/>
  <c r="I4037" i="6"/>
  <c r="H4037" i="6"/>
  <c r="F4037" i="6"/>
  <c r="G4037" i="6" s="1"/>
  <c r="D4037" i="6"/>
  <c r="E4037" i="6" s="1"/>
  <c r="B4037" i="6"/>
  <c r="C4037" i="6" s="1"/>
  <c r="A4037" i="6"/>
  <c r="I4036" i="6"/>
  <c r="H4036" i="6"/>
  <c r="F4036" i="6"/>
  <c r="G4036" i="6" s="1"/>
  <c r="E4036" i="6"/>
  <c r="D4036" i="6"/>
  <c r="B4036" i="6"/>
  <c r="C4036" i="6" s="1"/>
  <c r="A4036" i="6"/>
  <c r="I4035" i="6"/>
  <c r="H4035" i="6"/>
  <c r="F4035" i="6"/>
  <c r="G4035" i="6" s="1"/>
  <c r="D4035" i="6"/>
  <c r="E4035" i="6" s="1"/>
  <c r="C4035" i="6"/>
  <c r="B4035" i="6"/>
  <c r="A4035" i="6"/>
  <c r="I4034" i="6"/>
  <c r="H4034" i="6"/>
  <c r="G4034" i="6"/>
  <c r="F4034" i="6"/>
  <c r="D4034" i="6"/>
  <c r="E4034" i="6" s="1"/>
  <c r="B4034" i="6"/>
  <c r="C4034" i="6" s="1"/>
  <c r="A4034" i="6"/>
  <c r="I4033" i="6"/>
  <c r="H4033" i="6"/>
  <c r="F4033" i="6"/>
  <c r="G4033" i="6" s="1"/>
  <c r="D4033" i="6"/>
  <c r="E4033" i="6" s="1"/>
  <c r="B4033" i="6"/>
  <c r="C4033" i="6" s="1"/>
  <c r="A4033" i="6"/>
  <c r="I4032" i="6"/>
  <c r="H4032" i="6"/>
  <c r="F4032" i="6"/>
  <c r="G4032" i="6" s="1"/>
  <c r="D4032" i="6"/>
  <c r="E4032" i="6" s="1"/>
  <c r="B4032" i="6"/>
  <c r="C4032" i="6" s="1"/>
  <c r="A4032" i="6"/>
  <c r="I4031" i="6"/>
  <c r="H4031" i="6"/>
  <c r="F4031" i="6"/>
  <c r="G4031" i="6" s="1"/>
  <c r="D4031" i="6"/>
  <c r="E4031" i="6" s="1"/>
  <c r="B4031" i="6"/>
  <c r="C4031" i="6" s="1"/>
  <c r="A4031" i="6"/>
  <c r="I4030" i="6"/>
  <c r="H4030" i="6"/>
  <c r="F4030" i="6"/>
  <c r="G4030" i="6" s="1"/>
  <c r="D4030" i="6"/>
  <c r="E4030" i="6" s="1"/>
  <c r="B4030" i="6"/>
  <c r="C4030" i="6" s="1"/>
  <c r="A4030" i="6"/>
  <c r="I4029" i="6"/>
  <c r="H4029" i="6"/>
  <c r="F4029" i="6"/>
  <c r="G4029" i="6" s="1"/>
  <c r="D4029" i="6"/>
  <c r="E4029" i="6" s="1"/>
  <c r="B4029" i="6"/>
  <c r="C4029" i="6" s="1"/>
  <c r="A4029" i="6"/>
  <c r="I4028" i="6"/>
  <c r="H4028" i="6"/>
  <c r="F4028" i="6"/>
  <c r="G4028" i="6" s="1"/>
  <c r="D4028" i="6"/>
  <c r="E4028" i="6" s="1"/>
  <c r="B4028" i="6"/>
  <c r="C4028" i="6" s="1"/>
  <c r="A4028" i="6"/>
  <c r="I4027" i="6"/>
  <c r="H4027" i="6"/>
  <c r="F4027" i="6"/>
  <c r="G4027" i="6" s="1"/>
  <c r="D4027" i="6"/>
  <c r="E4027" i="6" s="1"/>
  <c r="B4027" i="6"/>
  <c r="C4027" i="6" s="1"/>
  <c r="A4027" i="6"/>
  <c r="I4026" i="6"/>
  <c r="H4026" i="6"/>
  <c r="F4026" i="6"/>
  <c r="G4026" i="6" s="1"/>
  <c r="D4026" i="6"/>
  <c r="E4026" i="6" s="1"/>
  <c r="B4026" i="6"/>
  <c r="C4026" i="6" s="1"/>
  <c r="A4026" i="6"/>
  <c r="I4025" i="6"/>
  <c r="H4025" i="6"/>
  <c r="F4025" i="6"/>
  <c r="G4025" i="6" s="1"/>
  <c r="D4025" i="6"/>
  <c r="E4025" i="6" s="1"/>
  <c r="B4025" i="6"/>
  <c r="C4025" i="6" s="1"/>
  <c r="A4025" i="6"/>
  <c r="I4024" i="6"/>
  <c r="H4024" i="6"/>
  <c r="F4024" i="6"/>
  <c r="G4024" i="6" s="1"/>
  <c r="D4024" i="6"/>
  <c r="E4024" i="6" s="1"/>
  <c r="B4024" i="6"/>
  <c r="C4024" i="6" s="1"/>
  <c r="A4024" i="6"/>
  <c r="I4023" i="6"/>
  <c r="H4023" i="6"/>
  <c r="F4023" i="6"/>
  <c r="G4023" i="6" s="1"/>
  <c r="D4023" i="6"/>
  <c r="E4023" i="6" s="1"/>
  <c r="B4023" i="6"/>
  <c r="C4023" i="6" s="1"/>
  <c r="A4023" i="6"/>
  <c r="I4022" i="6"/>
  <c r="H4022" i="6"/>
  <c r="G4022" i="6"/>
  <c r="F4022" i="6"/>
  <c r="D4022" i="6"/>
  <c r="E4022" i="6" s="1"/>
  <c r="B4022" i="6"/>
  <c r="C4022" i="6" s="1"/>
  <c r="A4022" i="6"/>
  <c r="I4021" i="6"/>
  <c r="H4021" i="6"/>
  <c r="F4021" i="6"/>
  <c r="G4021" i="6" s="1"/>
  <c r="D4021" i="6"/>
  <c r="E4021" i="6" s="1"/>
  <c r="B4021" i="6"/>
  <c r="C4021" i="6" s="1"/>
  <c r="A4021" i="6"/>
  <c r="I4020" i="6"/>
  <c r="H4020" i="6"/>
  <c r="F4020" i="6"/>
  <c r="G4020" i="6" s="1"/>
  <c r="D4020" i="6"/>
  <c r="E4020" i="6" s="1"/>
  <c r="B4020" i="6"/>
  <c r="C4020" i="6" s="1"/>
  <c r="A4020" i="6"/>
  <c r="I4019" i="6"/>
  <c r="H4019" i="6"/>
  <c r="F4019" i="6"/>
  <c r="G4019" i="6" s="1"/>
  <c r="D4019" i="6"/>
  <c r="E4019" i="6" s="1"/>
  <c r="B4019" i="6"/>
  <c r="C4019" i="6" s="1"/>
  <c r="A4019" i="6"/>
  <c r="I4018" i="6"/>
  <c r="H4018" i="6"/>
  <c r="F4018" i="6"/>
  <c r="G4018" i="6" s="1"/>
  <c r="D4018" i="6"/>
  <c r="E4018" i="6" s="1"/>
  <c r="B4018" i="6"/>
  <c r="C4018" i="6" s="1"/>
  <c r="A4018" i="6"/>
  <c r="I4017" i="6"/>
  <c r="H4017" i="6"/>
  <c r="F4017" i="6"/>
  <c r="G4017" i="6" s="1"/>
  <c r="D4017" i="6"/>
  <c r="E4017" i="6" s="1"/>
  <c r="B4017" i="6"/>
  <c r="C4017" i="6" s="1"/>
  <c r="A4017" i="6"/>
  <c r="I4016" i="6"/>
  <c r="H4016" i="6"/>
  <c r="F4016" i="6"/>
  <c r="G4016" i="6" s="1"/>
  <c r="E4016" i="6"/>
  <c r="D4016" i="6"/>
  <c r="B4016" i="6"/>
  <c r="C4016" i="6" s="1"/>
  <c r="A4016" i="6"/>
  <c r="I4015" i="6"/>
  <c r="H4015" i="6"/>
  <c r="F4015" i="6"/>
  <c r="G4015" i="6" s="1"/>
  <c r="D4015" i="6"/>
  <c r="E4015" i="6" s="1"/>
  <c r="B4015" i="6"/>
  <c r="C4015" i="6" s="1"/>
  <c r="A4015" i="6"/>
  <c r="I4014" i="6"/>
  <c r="H4014" i="6"/>
  <c r="F4014" i="6"/>
  <c r="G4014" i="6" s="1"/>
  <c r="D4014" i="6"/>
  <c r="E4014" i="6" s="1"/>
  <c r="B4014" i="6"/>
  <c r="C4014" i="6" s="1"/>
  <c r="A4014" i="6"/>
  <c r="I4013" i="6"/>
  <c r="H4013" i="6"/>
  <c r="F4013" i="6"/>
  <c r="G4013" i="6" s="1"/>
  <c r="D4013" i="6"/>
  <c r="E4013" i="6" s="1"/>
  <c r="C4013" i="6"/>
  <c r="B4013" i="6"/>
  <c r="A4013" i="6"/>
  <c r="I4012" i="6"/>
  <c r="H4012" i="6"/>
  <c r="F4012" i="6"/>
  <c r="G4012" i="6" s="1"/>
  <c r="D4012" i="6"/>
  <c r="E4012" i="6" s="1"/>
  <c r="B4012" i="6"/>
  <c r="C4012" i="6" s="1"/>
  <c r="A4012" i="6"/>
  <c r="I4011" i="6"/>
  <c r="H4011" i="6"/>
  <c r="F4011" i="6"/>
  <c r="G4011" i="6" s="1"/>
  <c r="D4011" i="6"/>
  <c r="E4011" i="6" s="1"/>
  <c r="B4011" i="6"/>
  <c r="C4011" i="6" s="1"/>
  <c r="A4011" i="6"/>
  <c r="I4010" i="6"/>
  <c r="H4010" i="6"/>
  <c r="F4010" i="6"/>
  <c r="G4010" i="6" s="1"/>
  <c r="D4010" i="6"/>
  <c r="E4010" i="6" s="1"/>
  <c r="B4010" i="6"/>
  <c r="C4010" i="6" s="1"/>
  <c r="A4010" i="6"/>
  <c r="I4009" i="6"/>
  <c r="H4009" i="6"/>
  <c r="F4009" i="6"/>
  <c r="G4009" i="6" s="1"/>
  <c r="D4009" i="6"/>
  <c r="E4009" i="6" s="1"/>
  <c r="B4009" i="6"/>
  <c r="C4009" i="6" s="1"/>
  <c r="A4009" i="6"/>
  <c r="I4008" i="6"/>
  <c r="H4008" i="6"/>
  <c r="F4008" i="6"/>
  <c r="G4008" i="6" s="1"/>
  <c r="D4008" i="6"/>
  <c r="E4008" i="6" s="1"/>
  <c r="B4008" i="6"/>
  <c r="C4008" i="6" s="1"/>
  <c r="A4008" i="6"/>
  <c r="I4007" i="6"/>
  <c r="H4007" i="6"/>
  <c r="F4007" i="6"/>
  <c r="G4007" i="6" s="1"/>
  <c r="D4007" i="6"/>
  <c r="E4007" i="6" s="1"/>
  <c r="B4007" i="6"/>
  <c r="C4007" i="6" s="1"/>
  <c r="A4007" i="6"/>
  <c r="I4006" i="6"/>
  <c r="H4006" i="6"/>
  <c r="G4006" i="6"/>
  <c r="F4006" i="6"/>
  <c r="D4006" i="6"/>
  <c r="E4006" i="6" s="1"/>
  <c r="B4006" i="6"/>
  <c r="C4006" i="6" s="1"/>
  <c r="A4006" i="6"/>
  <c r="I4005" i="6"/>
  <c r="H4005" i="6"/>
  <c r="F4005" i="6"/>
  <c r="G4005" i="6" s="1"/>
  <c r="D4005" i="6"/>
  <c r="E4005" i="6" s="1"/>
  <c r="B4005" i="6"/>
  <c r="C4005" i="6" s="1"/>
  <c r="A4005" i="6"/>
  <c r="I4004" i="6"/>
  <c r="H4004" i="6"/>
  <c r="F4004" i="6"/>
  <c r="G4004" i="6" s="1"/>
  <c r="D4004" i="6"/>
  <c r="E4004" i="6" s="1"/>
  <c r="B4004" i="6"/>
  <c r="C4004" i="6" s="1"/>
  <c r="A4004" i="6"/>
  <c r="I4003" i="6"/>
  <c r="H4003" i="6"/>
  <c r="F4003" i="6"/>
  <c r="G4003" i="6" s="1"/>
  <c r="D4003" i="6"/>
  <c r="E4003" i="6" s="1"/>
  <c r="B4003" i="6"/>
  <c r="C4003" i="6" s="1"/>
  <c r="A4003" i="6"/>
  <c r="I4002" i="6"/>
  <c r="H4002" i="6"/>
  <c r="F4002" i="6"/>
  <c r="G4002" i="6" s="1"/>
  <c r="E4002" i="6"/>
  <c r="D4002" i="6"/>
  <c r="B4002" i="6"/>
  <c r="C4002" i="6" s="1"/>
  <c r="A4002" i="6"/>
  <c r="I4001" i="6"/>
  <c r="H4001" i="6"/>
  <c r="F4001" i="6"/>
  <c r="G4001" i="6" s="1"/>
  <c r="D4001" i="6"/>
  <c r="E4001" i="6" s="1"/>
  <c r="B4001" i="6"/>
  <c r="C4001" i="6" s="1"/>
  <c r="A4001" i="6"/>
  <c r="I4000" i="6"/>
  <c r="H4000" i="6"/>
  <c r="F4000" i="6"/>
  <c r="G4000" i="6" s="1"/>
  <c r="D4000" i="6"/>
  <c r="E4000" i="6" s="1"/>
  <c r="B4000" i="6"/>
  <c r="C4000" i="6" s="1"/>
  <c r="A4000" i="6"/>
  <c r="I3999" i="6"/>
  <c r="H3999" i="6"/>
  <c r="G3999" i="6"/>
  <c r="F3999" i="6"/>
  <c r="D3999" i="6"/>
  <c r="E3999" i="6" s="1"/>
  <c r="B3999" i="6"/>
  <c r="C3999" i="6" s="1"/>
  <c r="A3999" i="6"/>
  <c r="I3998" i="6"/>
  <c r="H3998" i="6"/>
  <c r="F3998" i="6"/>
  <c r="G3998" i="6" s="1"/>
  <c r="D3998" i="6"/>
  <c r="E3998" i="6" s="1"/>
  <c r="B3998" i="6"/>
  <c r="C3998" i="6" s="1"/>
  <c r="A3998" i="6"/>
  <c r="I3997" i="6"/>
  <c r="H3997" i="6"/>
  <c r="F3997" i="6"/>
  <c r="G3997" i="6" s="1"/>
  <c r="D3997" i="6"/>
  <c r="E3997" i="6" s="1"/>
  <c r="B3997" i="6"/>
  <c r="C3997" i="6" s="1"/>
  <c r="A3997" i="6"/>
  <c r="I3996" i="6"/>
  <c r="H3996" i="6"/>
  <c r="F3996" i="6"/>
  <c r="G3996" i="6" s="1"/>
  <c r="D3996" i="6"/>
  <c r="E3996" i="6" s="1"/>
  <c r="C3996" i="6"/>
  <c r="B3996" i="6"/>
  <c r="A3996" i="6"/>
  <c r="I3995" i="6"/>
  <c r="H3995" i="6"/>
  <c r="F3995" i="6"/>
  <c r="G3995" i="6" s="1"/>
  <c r="D3995" i="6"/>
  <c r="E3995" i="6" s="1"/>
  <c r="C3995" i="6"/>
  <c r="B3995" i="6"/>
  <c r="A3995" i="6"/>
  <c r="I3994" i="6"/>
  <c r="H3994" i="6"/>
  <c r="F3994" i="6"/>
  <c r="G3994" i="6" s="1"/>
  <c r="D3994" i="6"/>
  <c r="E3994" i="6" s="1"/>
  <c r="B3994" i="6"/>
  <c r="C3994" i="6" s="1"/>
  <c r="A3994" i="6"/>
  <c r="I3993" i="6"/>
  <c r="H3993" i="6"/>
  <c r="F3993" i="6"/>
  <c r="G3993" i="6" s="1"/>
  <c r="D3993" i="6"/>
  <c r="E3993" i="6" s="1"/>
  <c r="B3993" i="6"/>
  <c r="C3993" i="6" s="1"/>
  <c r="A3993" i="6"/>
  <c r="I3992" i="6"/>
  <c r="H3992" i="6"/>
  <c r="F3992" i="6"/>
  <c r="G3992" i="6" s="1"/>
  <c r="D3992" i="6"/>
  <c r="E3992" i="6" s="1"/>
  <c r="B3992" i="6"/>
  <c r="C3992" i="6" s="1"/>
  <c r="A3992" i="6"/>
  <c r="I3991" i="6"/>
  <c r="H3991" i="6"/>
  <c r="F3991" i="6"/>
  <c r="G3991" i="6" s="1"/>
  <c r="D3991" i="6"/>
  <c r="E3991" i="6" s="1"/>
  <c r="B3991" i="6"/>
  <c r="C3991" i="6" s="1"/>
  <c r="A3991" i="6"/>
  <c r="I3990" i="6"/>
  <c r="H3990" i="6"/>
  <c r="F3990" i="6"/>
  <c r="G3990" i="6" s="1"/>
  <c r="D3990" i="6"/>
  <c r="E3990" i="6" s="1"/>
  <c r="B3990" i="6"/>
  <c r="C3990" i="6" s="1"/>
  <c r="A3990" i="6"/>
  <c r="I3989" i="6"/>
  <c r="H3989" i="6"/>
  <c r="F3989" i="6"/>
  <c r="G3989" i="6" s="1"/>
  <c r="D3989" i="6"/>
  <c r="E3989" i="6" s="1"/>
  <c r="B3989" i="6"/>
  <c r="C3989" i="6" s="1"/>
  <c r="A3989" i="6"/>
  <c r="I3988" i="6"/>
  <c r="H3988" i="6"/>
  <c r="F3988" i="6"/>
  <c r="G3988" i="6" s="1"/>
  <c r="D3988" i="6"/>
  <c r="E3988" i="6" s="1"/>
  <c r="B3988" i="6"/>
  <c r="C3988" i="6" s="1"/>
  <c r="A3988" i="6"/>
  <c r="I3987" i="6"/>
  <c r="H3987" i="6"/>
  <c r="F3987" i="6"/>
  <c r="G3987" i="6" s="1"/>
  <c r="D3987" i="6"/>
  <c r="E3987" i="6" s="1"/>
  <c r="B3987" i="6"/>
  <c r="C3987" i="6" s="1"/>
  <c r="A3987" i="6"/>
  <c r="I3986" i="6"/>
  <c r="H3986" i="6"/>
  <c r="F3986" i="6"/>
  <c r="G3986" i="6" s="1"/>
  <c r="D3986" i="6"/>
  <c r="E3986" i="6" s="1"/>
  <c r="B3986" i="6"/>
  <c r="C3986" i="6" s="1"/>
  <c r="A3986" i="6"/>
  <c r="I3985" i="6"/>
  <c r="H3985" i="6"/>
  <c r="F3985" i="6"/>
  <c r="G3985" i="6" s="1"/>
  <c r="D3985" i="6"/>
  <c r="E3985" i="6" s="1"/>
  <c r="B3985" i="6"/>
  <c r="C3985" i="6" s="1"/>
  <c r="A3985" i="6"/>
  <c r="I3984" i="6"/>
  <c r="H3984" i="6"/>
  <c r="F3984" i="6"/>
  <c r="G3984" i="6" s="1"/>
  <c r="D3984" i="6"/>
  <c r="E3984" i="6" s="1"/>
  <c r="B3984" i="6"/>
  <c r="C3984" i="6" s="1"/>
  <c r="A3984" i="6"/>
  <c r="I3983" i="6"/>
  <c r="H3983" i="6"/>
  <c r="F3983" i="6"/>
  <c r="G3983" i="6" s="1"/>
  <c r="D3983" i="6"/>
  <c r="E3983" i="6" s="1"/>
  <c r="B3983" i="6"/>
  <c r="C3983" i="6" s="1"/>
  <c r="A3983" i="6"/>
  <c r="I3982" i="6"/>
  <c r="H3982" i="6"/>
  <c r="G3982" i="6"/>
  <c r="F3982" i="6"/>
  <c r="D3982" i="6"/>
  <c r="E3982" i="6" s="1"/>
  <c r="C3982" i="6"/>
  <c r="B3982" i="6"/>
  <c r="A3982" i="6"/>
  <c r="I3981" i="6"/>
  <c r="H3981" i="6"/>
  <c r="F3981" i="6"/>
  <c r="G3981" i="6" s="1"/>
  <c r="D3981" i="6"/>
  <c r="E3981" i="6" s="1"/>
  <c r="B3981" i="6"/>
  <c r="C3981" i="6" s="1"/>
  <c r="A3981" i="6"/>
  <c r="I3980" i="6"/>
  <c r="H3980" i="6"/>
  <c r="F3980" i="6"/>
  <c r="G3980" i="6" s="1"/>
  <c r="D3980" i="6"/>
  <c r="E3980" i="6" s="1"/>
  <c r="C3980" i="6"/>
  <c r="B3980" i="6"/>
  <c r="A3980" i="6"/>
  <c r="I3979" i="6"/>
  <c r="H3979" i="6"/>
  <c r="F3979" i="6"/>
  <c r="G3979" i="6" s="1"/>
  <c r="D3979" i="6"/>
  <c r="E3979" i="6" s="1"/>
  <c r="C3979" i="6"/>
  <c r="B3979" i="6"/>
  <c r="A3979" i="6"/>
  <c r="I3978" i="6"/>
  <c r="H3978" i="6"/>
  <c r="F3978" i="6"/>
  <c r="G3978" i="6" s="1"/>
  <c r="D3978" i="6"/>
  <c r="E3978" i="6" s="1"/>
  <c r="B3978" i="6"/>
  <c r="C3978" i="6" s="1"/>
  <c r="A3978" i="6"/>
  <c r="I3977" i="6"/>
  <c r="H3977" i="6"/>
  <c r="F3977" i="6"/>
  <c r="G3977" i="6" s="1"/>
  <c r="D3977" i="6"/>
  <c r="E3977" i="6" s="1"/>
  <c r="B3977" i="6"/>
  <c r="C3977" i="6" s="1"/>
  <c r="A3977" i="6"/>
  <c r="I3976" i="6"/>
  <c r="H3976" i="6"/>
  <c r="F3976" i="6"/>
  <c r="G3976" i="6" s="1"/>
  <c r="D3976" i="6"/>
  <c r="E3976" i="6" s="1"/>
  <c r="B3976" i="6"/>
  <c r="C3976" i="6" s="1"/>
  <c r="A3976" i="6"/>
  <c r="I3975" i="6"/>
  <c r="H3975" i="6"/>
  <c r="F3975" i="6"/>
  <c r="G3975" i="6" s="1"/>
  <c r="D3975" i="6"/>
  <c r="E3975" i="6" s="1"/>
  <c r="B3975" i="6"/>
  <c r="C3975" i="6" s="1"/>
  <c r="A3975" i="6"/>
  <c r="I3974" i="6"/>
  <c r="H3974" i="6"/>
  <c r="G3974" i="6"/>
  <c r="F3974" i="6"/>
  <c r="D3974" i="6"/>
  <c r="E3974" i="6" s="1"/>
  <c r="B3974" i="6"/>
  <c r="C3974" i="6" s="1"/>
  <c r="A3974" i="6"/>
  <c r="I3973" i="6"/>
  <c r="H3973" i="6"/>
  <c r="F3973" i="6"/>
  <c r="G3973" i="6" s="1"/>
  <c r="D3973" i="6"/>
  <c r="E3973" i="6" s="1"/>
  <c r="B3973" i="6"/>
  <c r="C3973" i="6" s="1"/>
  <c r="A3973" i="6"/>
  <c r="I3972" i="6"/>
  <c r="H3972" i="6"/>
  <c r="F3972" i="6"/>
  <c r="G3972" i="6" s="1"/>
  <c r="D3972" i="6"/>
  <c r="E3972" i="6" s="1"/>
  <c r="B3972" i="6"/>
  <c r="C3972" i="6" s="1"/>
  <c r="A3972" i="6"/>
  <c r="I3971" i="6"/>
  <c r="H3971" i="6"/>
  <c r="F3971" i="6"/>
  <c r="G3971" i="6" s="1"/>
  <c r="D3971" i="6"/>
  <c r="E3971" i="6" s="1"/>
  <c r="B3971" i="6"/>
  <c r="C3971" i="6" s="1"/>
  <c r="A3971" i="6"/>
  <c r="I3970" i="6"/>
  <c r="H3970" i="6"/>
  <c r="F3970" i="6"/>
  <c r="G3970" i="6" s="1"/>
  <c r="D3970" i="6"/>
  <c r="E3970" i="6" s="1"/>
  <c r="B3970" i="6"/>
  <c r="C3970" i="6" s="1"/>
  <c r="A3970" i="6"/>
  <c r="I3969" i="6"/>
  <c r="H3969" i="6"/>
  <c r="F3969" i="6"/>
  <c r="G3969" i="6" s="1"/>
  <c r="D3969" i="6"/>
  <c r="E3969" i="6" s="1"/>
  <c r="B3969" i="6"/>
  <c r="C3969" i="6" s="1"/>
  <c r="A3969" i="6"/>
  <c r="I3968" i="6"/>
  <c r="H3968" i="6"/>
  <c r="F3968" i="6"/>
  <c r="G3968" i="6" s="1"/>
  <c r="D3968" i="6"/>
  <c r="E3968" i="6" s="1"/>
  <c r="B3968" i="6"/>
  <c r="C3968" i="6" s="1"/>
  <c r="A3968" i="6"/>
  <c r="I3967" i="6"/>
  <c r="H3967" i="6"/>
  <c r="F3967" i="6"/>
  <c r="G3967" i="6" s="1"/>
  <c r="D3967" i="6"/>
  <c r="E3967" i="6" s="1"/>
  <c r="B3967" i="6"/>
  <c r="C3967" i="6" s="1"/>
  <c r="A3967" i="6"/>
  <c r="I3966" i="6"/>
  <c r="H3966" i="6"/>
  <c r="F3966" i="6"/>
  <c r="G3966" i="6" s="1"/>
  <c r="D3966" i="6"/>
  <c r="E3966" i="6" s="1"/>
  <c r="B3966" i="6"/>
  <c r="C3966" i="6" s="1"/>
  <c r="A3966" i="6"/>
  <c r="I3965" i="6"/>
  <c r="H3965" i="6"/>
  <c r="F3965" i="6"/>
  <c r="G3965" i="6" s="1"/>
  <c r="D3965" i="6"/>
  <c r="E3965" i="6" s="1"/>
  <c r="B3965" i="6"/>
  <c r="C3965" i="6" s="1"/>
  <c r="A3965" i="6"/>
  <c r="I3964" i="6"/>
  <c r="H3964" i="6"/>
  <c r="F3964" i="6"/>
  <c r="G3964" i="6" s="1"/>
  <c r="D3964" i="6"/>
  <c r="E3964" i="6" s="1"/>
  <c r="B3964" i="6"/>
  <c r="C3964" i="6" s="1"/>
  <c r="A3964" i="6"/>
  <c r="I3963" i="6"/>
  <c r="H3963" i="6"/>
  <c r="F3963" i="6"/>
  <c r="G3963" i="6" s="1"/>
  <c r="E3963" i="6"/>
  <c r="D3963" i="6"/>
  <c r="B3963" i="6"/>
  <c r="C3963" i="6" s="1"/>
  <c r="A3963" i="6"/>
  <c r="I3962" i="6"/>
  <c r="H3962" i="6"/>
  <c r="F3962" i="6"/>
  <c r="G3962" i="6" s="1"/>
  <c r="D3962" i="6"/>
  <c r="E3962" i="6" s="1"/>
  <c r="C3962" i="6"/>
  <c r="B3962" i="6"/>
  <c r="A3962" i="6"/>
  <c r="I3961" i="6"/>
  <c r="H3961" i="6"/>
  <c r="F3961" i="6"/>
  <c r="G3961" i="6" s="1"/>
  <c r="D3961" i="6"/>
  <c r="E3961" i="6" s="1"/>
  <c r="B3961" i="6"/>
  <c r="C3961" i="6" s="1"/>
  <c r="A3961" i="6"/>
  <c r="I3960" i="6"/>
  <c r="H3960" i="6"/>
  <c r="F3960" i="6"/>
  <c r="G3960" i="6" s="1"/>
  <c r="D3960" i="6"/>
  <c r="E3960" i="6" s="1"/>
  <c r="B3960" i="6"/>
  <c r="C3960" i="6" s="1"/>
  <c r="A3960" i="6"/>
  <c r="I3959" i="6"/>
  <c r="H3959" i="6"/>
  <c r="F3959" i="6"/>
  <c r="G3959" i="6" s="1"/>
  <c r="D3959" i="6"/>
  <c r="E3959" i="6" s="1"/>
  <c r="B3959" i="6"/>
  <c r="C3959" i="6" s="1"/>
  <c r="A3959" i="6"/>
  <c r="I3958" i="6"/>
  <c r="H3958" i="6"/>
  <c r="F3958" i="6"/>
  <c r="G3958" i="6" s="1"/>
  <c r="D3958" i="6"/>
  <c r="E3958" i="6" s="1"/>
  <c r="B3958" i="6"/>
  <c r="C3958" i="6" s="1"/>
  <c r="A3958" i="6"/>
  <c r="I3957" i="6"/>
  <c r="H3957" i="6"/>
  <c r="F3957" i="6"/>
  <c r="G3957" i="6" s="1"/>
  <c r="D3957" i="6"/>
  <c r="E3957" i="6" s="1"/>
  <c r="B3957" i="6"/>
  <c r="C3957" i="6" s="1"/>
  <c r="A3957" i="6"/>
  <c r="I3956" i="6"/>
  <c r="H3956" i="6"/>
  <c r="F3956" i="6"/>
  <c r="G3956" i="6" s="1"/>
  <c r="E3956" i="6"/>
  <c r="D3956" i="6"/>
  <c r="B3956" i="6"/>
  <c r="C3956" i="6" s="1"/>
  <c r="A3956" i="6"/>
  <c r="I3955" i="6"/>
  <c r="H3955" i="6"/>
  <c r="F3955" i="6"/>
  <c r="G3955" i="6" s="1"/>
  <c r="D3955" i="6"/>
  <c r="E3955" i="6" s="1"/>
  <c r="B3955" i="6"/>
  <c r="C3955" i="6" s="1"/>
  <c r="A3955" i="6"/>
  <c r="I3954" i="6"/>
  <c r="H3954" i="6"/>
  <c r="F3954" i="6"/>
  <c r="G3954" i="6" s="1"/>
  <c r="D3954" i="6"/>
  <c r="E3954" i="6" s="1"/>
  <c r="B3954" i="6"/>
  <c r="C3954" i="6" s="1"/>
  <c r="A3954" i="6"/>
  <c r="I3953" i="6"/>
  <c r="H3953" i="6"/>
  <c r="F3953" i="6"/>
  <c r="G3953" i="6" s="1"/>
  <c r="D3953" i="6"/>
  <c r="E3953" i="6" s="1"/>
  <c r="B3953" i="6"/>
  <c r="C3953" i="6" s="1"/>
  <c r="A3953" i="6"/>
  <c r="I3952" i="6"/>
  <c r="H3952" i="6"/>
  <c r="F3952" i="6"/>
  <c r="G3952" i="6" s="1"/>
  <c r="D3952" i="6"/>
  <c r="E3952" i="6" s="1"/>
  <c r="B3952" i="6"/>
  <c r="C3952" i="6" s="1"/>
  <c r="A3952" i="6"/>
  <c r="I3951" i="6"/>
  <c r="H3951" i="6"/>
  <c r="F3951" i="6"/>
  <c r="G3951" i="6" s="1"/>
  <c r="D3951" i="6"/>
  <c r="E3951" i="6" s="1"/>
  <c r="B3951" i="6"/>
  <c r="C3951" i="6" s="1"/>
  <c r="A3951" i="6"/>
  <c r="I3950" i="6"/>
  <c r="H3950" i="6"/>
  <c r="F3950" i="6"/>
  <c r="G3950" i="6" s="1"/>
  <c r="D3950" i="6"/>
  <c r="E3950" i="6" s="1"/>
  <c r="C3950" i="6"/>
  <c r="B3950" i="6"/>
  <c r="A3950" i="6"/>
  <c r="I3949" i="6"/>
  <c r="H3949" i="6"/>
  <c r="F3949" i="6"/>
  <c r="G3949" i="6" s="1"/>
  <c r="D3949" i="6"/>
  <c r="E3949" i="6" s="1"/>
  <c r="B3949" i="6"/>
  <c r="C3949" i="6" s="1"/>
  <c r="A3949" i="6"/>
  <c r="I3948" i="6"/>
  <c r="H3948" i="6"/>
  <c r="F3948" i="6"/>
  <c r="G3948" i="6" s="1"/>
  <c r="D3948" i="6"/>
  <c r="E3948" i="6" s="1"/>
  <c r="B3948" i="6"/>
  <c r="C3948" i="6" s="1"/>
  <c r="A3948" i="6"/>
  <c r="I3947" i="6"/>
  <c r="H3947" i="6"/>
  <c r="F3947" i="6"/>
  <c r="G3947" i="6" s="1"/>
  <c r="D3947" i="6"/>
  <c r="E3947" i="6" s="1"/>
  <c r="B3947" i="6"/>
  <c r="C3947" i="6" s="1"/>
  <c r="A3947" i="6"/>
  <c r="I3946" i="6"/>
  <c r="H3946" i="6"/>
  <c r="F3946" i="6"/>
  <c r="G3946" i="6" s="1"/>
  <c r="D3946" i="6"/>
  <c r="E3946" i="6" s="1"/>
  <c r="C3946" i="6"/>
  <c r="B3946" i="6"/>
  <c r="A3946" i="6"/>
  <c r="I3945" i="6"/>
  <c r="H3945" i="6"/>
  <c r="F3945" i="6"/>
  <c r="G3945" i="6" s="1"/>
  <c r="D3945" i="6"/>
  <c r="E3945" i="6" s="1"/>
  <c r="B3945" i="6"/>
  <c r="C3945" i="6" s="1"/>
  <c r="A3945" i="6"/>
  <c r="I3944" i="6"/>
  <c r="H3944" i="6"/>
  <c r="F3944" i="6"/>
  <c r="G3944" i="6" s="1"/>
  <c r="D3944" i="6"/>
  <c r="E3944" i="6" s="1"/>
  <c r="B3944" i="6"/>
  <c r="C3944" i="6" s="1"/>
  <c r="A3944" i="6"/>
  <c r="I3943" i="6"/>
  <c r="H3943" i="6"/>
  <c r="F3943" i="6"/>
  <c r="G3943" i="6" s="1"/>
  <c r="D3943" i="6"/>
  <c r="E3943" i="6" s="1"/>
  <c r="B3943" i="6"/>
  <c r="C3943" i="6" s="1"/>
  <c r="A3943" i="6"/>
  <c r="I3942" i="6"/>
  <c r="H3942" i="6"/>
  <c r="G3942" i="6"/>
  <c r="F3942" i="6"/>
  <c r="D3942" i="6"/>
  <c r="E3942" i="6" s="1"/>
  <c r="B3942" i="6"/>
  <c r="C3942" i="6" s="1"/>
  <c r="A3942" i="6"/>
  <c r="I3941" i="6"/>
  <c r="H3941" i="6"/>
  <c r="F3941" i="6"/>
  <c r="G3941" i="6" s="1"/>
  <c r="D3941" i="6"/>
  <c r="E3941" i="6" s="1"/>
  <c r="C3941" i="6"/>
  <c r="B3941" i="6"/>
  <c r="A3941" i="6"/>
  <c r="I3940" i="6"/>
  <c r="H3940" i="6"/>
  <c r="F3940" i="6"/>
  <c r="G3940" i="6" s="1"/>
  <c r="D3940" i="6"/>
  <c r="E3940" i="6" s="1"/>
  <c r="C3940" i="6"/>
  <c r="B3940" i="6"/>
  <c r="A3940" i="6"/>
  <c r="I3939" i="6"/>
  <c r="H3939" i="6"/>
  <c r="F3939" i="6"/>
  <c r="G3939" i="6" s="1"/>
  <c r="D3939" i="6"/>
  <c r="E3939" i="6" s="1"/>
  <c r="B3939" i="6"/>
  <c r="C3939" i="6" s="1"/>
  <c r="A3939" i="6"/>
  <c r="I3938" i="6"/>
  <c r="H3938" i="6"/>
  <c r="F3938" i="6"/>
  <c r="G3938" i="6" s="1"/>
  <c r="D3938" i="6"/>
  <c r="E3938" i="6" s="1"/>
  <c r="B3938" i="6"/>
  <c r="C3938" i="6" s="1"/>
  <c r="A3938" i="6"/>
  <c r="I3937" i="6"/>
  <c r="H3937" i="6"/>
  <c r="F3937" i="6"/>
  <c r="G3937" i="6" s="1"/>
  <c r="D3937" i="6"/>
  <c r="E3937" i="6" s="1"/>
  <c r="B3937" i="6"/>
  <c r="C3937" i="6" s="1"/>
  <c r="A3937" i="6"/>
  <c r="I3936" i="6"/>
  <c r="H3936" i="6"/>
  <c r="F3936" i="6"/>
  <c r="G3936" i="6" s="1"/>
  <c r="D3936" i="6"/>
  <c r="E3936" i="6" s="1"/>
  <c r="B3936" i="6"/>
  <c r="C3936" i="6" s="1"/>
  <c r="A3936" i="6"/>
  <c r="I3935" i="6"/>
  <c r="H3935" i="6"/>
  <c r="F3935" i="6"/>
  <c r="G3935" i="6" s="1"/>
  <c r="D3935" i="6"/>
  <c r="E3935" i="6" s="1"/>
  <c r="B3935" i="6"/>
  <c r="C3935" i="6" s="1"/>
  <c r="A3935" i="6"/>
  <c r="I3934" i="6"/>
  <c r="H3934" i="6"/>
  <c r="F3934" i="6"/>
  <c r="G3934" i="6" s="1"/>
  <c r="D3934" i="6"/>
  <c r="E3934" i="6" s="1"/>
  <c r="B3934" i="6"/>
  <c r="C3934" i="6" s="1"/>
  <c r="A3934" i="6"/>
  <c r="I3933" i="6"/>
  <c r="H3933" i="6"/>
  <c r="F3933" i="6"/>
  <c r="G3933" i="6" s="1"/>
  <c r="D3933" i="6"/>
  <c r="E3933" i="6" s="1"/>
  <c r="B3933" i="6"/>
  <c r="C3933" i="6" s="1"/>
  <c r="A3933" i="6"/>
  <c r="I3932" i="6"/>
  <c r="H3932" i="6"/>
  <c r="F3932" i="6"/>
  <c r="G3932" i="6" s="1"/>
  <c r="D3932" i="6"/>
  <c r="E3932" i="6" s="1"/>
  <c r="B3932" i="6"/>
  <c r="C3932" i="6" s="1"/>
  <c r="A3932" i="6"/>
  <c r="I3931" i="6"/>
  <c r="H3931" i="6"/>
  <c r="F3931" i="6"/>
  <c r="G3931" i="6" s="1"/>
  <c r="D3931" i="6"/>
  <c r="E3931" i="6" s="1"/>
  <c r="C3931" i="6"/>
  <c r="B3931" i="6"/>
  <c r="A3931" i="6"/>
  <c r="I3930" i="6"/>
  <c r="H3930" i="6"/>
  <c r="F3930" i="6"/>
  <c r="G3930" i="6" s="1"/>
  <c r="D3930" i="6"/>
  <c r="E3930" i="6" s="1"/>
  <c r="B3930" i="6"/>
  <c r="C3930" i="6" s="1"/>
  <c r="A3930" i="6"/>
  <c r="I3929" i="6"/>
  <c r="H3929" i="6"/>
  <c r="F3929" i="6"/>
  <c r="G3929" i="6" s="1"/>
  <c r="D3929" i="6"/>
  <c r="E3929" i="6" s="1"/>
  <c r="B3929" i="6"/>
  <c r="C3929" i="6" s="1"/>
  <c r="A3929" i="6"/>
  <c r="I3928" i="6"/>
  <c r="H3928" i="6"/>
  <c r="G3928" i="6"/>
  <c r="F3928" i="6"/>
  <c r="D3928" i="6"/>
  <c r="E3928" i="6" s="1"/>
  <c r="B3928" i="6"/>
  <c r="C3928" i="6" s="1"/>
  <c r="A3928" i="6"/>
  <c r="I3927" i="6"/>
  <c r="H3927" i="6"/>
  <c r="F3927" i="6"/>
  <c r="G3927" i="6" s="1"/>
  <c r="D3927" i="6"/>
  <c r="E3927" i="6" s="1"/>
  <c r="B3927" i="6"/>
  <c r="C3927" i="6" s="1"/>
  <c r="A3927" i="6"/>
  <c r="I3926" i="6"/>
  <c r="H3926" i="6"/>
  <c r="F3926" i="6"/>
  <c r="G3926" i="6" s="1"/>
  <c r="D3926" i="6"/>
  <c r="E3926" i="6" s="1"/>
  <c r="B3926" i="6"/>
  <c r="C3926" i="6" s="1"/>
  <c r="A3926" i="6"/>
  <c r="I3925" i="6"/>
  <c r="H3925" i="6"/>
  <c r="F3925" i="6"/>
  <c r="G3925" i="6" s="1"/>
  <c r="D3925" i="6"/>
  <c r="E3925" i="6" s="1"/>
  <c r="B3925" i="6"/>
  <c r="C3925" i="6" s="1"/>
  <c r="A3925" i="6"/>
  <c r="I3924" i="6"/>
  <c r="H3924" i="6"/>
  <c r="F3924" i="6"/>
  <c r="G3924" i="6" s="1"/>
  <c r="D3924" i="6"/>
  <c r="E3924" i="6" s="1"/>
  <c r="B3924" i="6"/>
  <c r="C3924" i="6" s="1"/>
  <c r="A3924" i="6"/>
  <c r="I3923" i="6"/>
  <c r="H3923" i="6"/>
  <c r="F3923" i="6"/>
  <c r="G3923" i="6" s="1"/>
  <c r="D3923" i="6"/>
  <c r="E3923" i="6" s="1"/>
  <c r="B3923" i="6"/>
  <c r="C3923" i="6" s="1"/>
  <c r="A3923" i="6"/>
  <c r="I3922" i="6"/>
  <c r="H3922" i="6"/>
  <c r="F3922" i="6"/>
  <c r="G3922" i="6" s="1"/>
  <c r="D3922" i="6"/>
  <c r="E3922" i="6" s="1"/>
  <c r="B3922" i="6"/>
  <c r="C3922" i="6" s="1"/>
  <c r="A3922" i="6"/>
  <c r="I3921" i="6"/>
  <c r="H3921" i="6"/>
  <c r="F3921" i="6"/>
  <c r="G3921" i="6" s="1"/>
  <c r="D3921" i="6"/>
  <c r="E3921" i="6" s="1"/>
  <c r="B3921" i="6"/>
  <c r="C3921" i="6" s="1"/>
  <c r="A3921" i="6"/>
  <c r="I3920" i="6"/>
  <c r="H3920" i="6"/>
  <c r="F3920" i="6"/>
  <c r="G3920" i="6" s="1"/>
  <c r="D3920" i="6"/>
  <c r="E3920" i="6" s="1"/>
  <c r="B3920" i="6"/>
  <c r="C3920" i="6" s="1"/>
  <c r="A3920" i="6"/>
  <c r="I3919" i="6"/>
  <c r="H3919" i="6"/>
  <c r="F3919" i="6"/>
  <c r="G3919" i="6" s="1"/>
  <c r="D3919" i="6"/>
  <c r="E3919" i="6" s="1"/>
  <c r="B3919" i="6"/>
  <c r="C3919" i="6" s="1"/>
  <c r="A3919" i="6"/>
  <c r="I3918" i="6"/>
  <c r="H3918" i="6"/>
  <c r="F3918" i="6"/>
  <c r="G3918" i="6" s="1"/>
  <c r="D3918" i="6"/>
  <c r="E3918" i="6" s="1"/>
  <c r="C3918" i="6"/>
  <c r="B3918" i="6"/>
  <c r="A3918" i="6"/>
  <c r="I3917" i="6"/>
  <c r="H3917" i="6"/>
  <c r="F3917" i="6"/>
  <c r="G3917" i="6" s="1"/>
  <c r="D3917" i="6"/>
  <c r="E3917" i="6" s="1"/>
  <c r="B3917" i="6"/>
  <c r="C3917" i="6" s="1"/>
  <c r="A3917" i="6"/>
  <c r="I3916" i="6"/>
  <c r="H3916" i="6"/>
  <c r="F3916" i="6"/>
  <c r="G3916" i="6" s="1"/>
  <c r="D3916" i="6"/>
  <c r="E3916" i="6" s="1"/>
  <c r="B3916" i="6"/>
  <c r="C3916" i="6" s="1"/>
  <c r="A3916" i="6"/>
  <c r="I3915" i="6"/>
  <c r="H3915" i="6"/>
  <c r="F3915" i="6"/>
  <c r="G3915" i="6" s="1"/>
  <c r="D3915" i="6"/>
  <c r="E3915" i="6" s="1"/>
  <c r="B3915" i="6"/>
  <c r="C3915" i="6" s="1"/>
  <c r="A3915" i="6"/>
  <c r="I3914" i="6"/>
  <c r="H3914" i="6"/>
  <c r="F3914" i="6"/>
  <c r="G3914" i="6" s="1"/>
  <c r="D3914" i="6"/>
  <c r="E3914" i="6" s="1"/>
  <c r="B3914" i="6"/>
  <c r="C3914" i="6" s="1"/>
  <c r="A3914" i="6"/>
  <c r="I3913" i="6"/>
  <c r="H3913" i="6"/>
  <c r="F3913" i="6"/>
  <c r="G3913" i="6" s="1"/>
  <c r="E3913" i="6"/>
  <c r="D3913" i="6"/>
  <c r="B3913" i="6"/>
  <c r="C3913" i="6" s="1"/>
  <c r="A3913" i="6"/>
  <c r="I3912" i="6"/>
  <c r="H3912" i="6"/>
  <c r="F3912" i="6"/>
  <c r="G3912" i="6" s="1"/>
  <c r="E3912" i="6"/>
  <c r="D3912" i="6"/>
  <c r="B3912" i="6"/>
  <c r="C3912" i="6" s="1"/>
  <c r="A3912" i="6"/>
  <c r="I3911" i="6"/>
  <c r="H3911" i="6"/>
  <c r="F3911" i="6"/>
  <c r="G3911" i="6" s="1"/>
  <c r="D3911" i="6"/>
  <c r="E3911" i="6" s="1"/>
  <c r="B3911" i="6"/>
  <c r="C3911" i="6" s="1"/>
  <c r="A3911" i="6"/>
  <c r="I3910" i="6"/>
  <c r="H3910" i="6"/>
  <c r="F3910" i="6"/>
  <c r="G3910" i="6" s="1"/>
  <c r="D3910" i="6"/>
  <c r="E3910" i="6" s="1"/>
  <c r="B3910" i="6"/>
  <c r="C3910" i="6" s="1"/>
  <c r="A3910" i="6"/>
  <c r="I3909" i="6"/>
  <c r="H3909" i="6"/>
  <c r="F3909" i="6"/>
  <c r="G3909" i="6" s="1"/>
  <c r="D3909" i="6"/>
  <c r="E3909" i="6" s="1"/>
  <c r="B3909" i="6"/>
  <c r="C3909" i="6" s="1"/>
  <c r="A3909" i="6"/>
  <c r="I3908" i="6"/>
  <c r="H3908" i="6"/>
  <c r="F3908" i="6"/>
  <c r="G3908" i="6" s="1"/>
  <c r="D3908" i="6"/>
  <c r="E3908" i="6" s="1"/>
  <c r="B3908" i="6"/>
  <c r="C3908" i="6" s="1"/>
  <c r="A3908" i="6"/>
  <c r="I3907" i="6"/>
  <c r="H3907" i="6"/>
  <c r="F3907" i="6"/>
  <c r="G3907" i="6" s="1"/>
  <c r="D3907" i="6"/>
  <c r="E3907" i="6" s="1"/>
  <c r="B3907" i="6"/>
  <c r="C3907" i="6" s="1"/>
  <c r="A3907" i="6"/>
  <c r="I3906" i="6"/>
  <c r="H3906" i="6"/>
  <c r="F3906" i="6"/>
  <c r="G3906" i="6" s="1"/>
  <c r="D3906" i="6"/>
  <c r="E3906" i="6" s="1"/>
  <c r="B3906" i="6"/>
  <c r="C3906" i="6" s="1"/>
  <c r="A3906" i="6"/>
  <c r="I3905" i="6"/>
  <c r="H3905" i="6"/>
  <c r="F3905" i="6"/>
  <c r="G3905" i="6" s="1"/>
  <c r="D3905" i="6"/>
  <c r="E3905" i="6" s="1"/>
  <c r="B3905" i="6"/>
  <c r="C3905" i="6" s="1"/>
  <c r="A3905" i="6"/>
  <c r="I3904" i="6"/>
  <c r="H3904" i="6"/>
  <c r="F3904" i="6"/>
  <c r="G3904" i="6" s="1"/>
  <c r="D3904" i="6"/>
  <c r="E3904" i="6" s="1"/>
  <c r="B3904" i="6"/>
  <c r="C3904" i="6" s="1"/>
  <c r="A3904" i="6"/>
  <c r="I3903" i="6"/>
  <c r="H3903" i="6"/>
  <c r="F3903" i="6"/>
  <c r="G3903" i="6" s="1"/>
  <c r="D3903" i="6"/>
  <c r="E3903" i="6" s="1"/>
  <c r="B3903" i="6"/>
  <c r="C3903" i="6" s="1"/>
  <c r="A3903" i="6"/>
  <c r="I3902" i="6"/>
  <c r="H3902" i="6"/>
  <c r="G3902" i="6"/>
  <c r="F3902" i="6"/>
  <c r="D3902" i="6"/>
  <c r="E3902" i="6" s="1"/>
  <c r="B3902" i="6"/>
  <c r="C3902" i="6" s="1"/>
  <c r="A3902" i="6"/>
  <c r="I3901" i="6"/>
  <c r="H3901" i="6"/>
  <c r="F3901" i="6"/>
  <c r="G3901" i="6" s="1"/>
  <c r="D3901" i="6"/>
  <c r="E3901" i="6" s="1"/>
  <c r="B3901" i="6"/>
  <c r="C3901" i="6" s="1"/>
  <c r="A3901" i="6"/>
  <c r="I3900" i="6"/>
  <c r="H3900" i="6"/>
  <c r="F3900" i="6"/>
  <c r="G3900" i="6" s="1"/>
  <c r="D3900" i="6"/>
  <c r="E3900" i="6" s="1"/>
  <c r="B3900" i="6"/>
  <c r="C3900" i="6" s="1"/>
  <c r="A3900" i="6"/>
  <c r="I3899" i="6"/>
  <c r="H3899" i="6"/>
  <c r="F3899" i="6"/>
  <c r="G3899" i="6" s="1"/>
  <c r="D3899" i="6"/>
  <c r="E3899" i="6" s="1"/>
  <c r="B3899" i="6"/>
  <c r="C3899" i="6" s="1"/>
  <c r="A3899" i="6"/>
  <c r="I3898" i="6"/>
  <c r="H3898" i="6"/>
  <c r="F3898" i="6"/>
  <c r="G3898" i="6" s="1"/>
  <c r="D3898" i="6"/>
  <c r="E3898" i="6" s="1"/>
  <c r="B3898" i="6"/>
  <c r="C3898" i="6" s="1"/>
  <c r="A3898" i="6"/>
  <c r="I3897" i="6"/>
  <c r="H3897" i="6"/>
  <c r="F3897" i="6"/>
  <c r="G3897" i="6" s="1"/>
  <c r="D3897" i="6"/>
  <c r="E3897" i="6" s="1"/>
  <c r="B3897" i="6"/>
  <c r="C3897" i="6" s="1"/>
  <c r="A3897" i="6"/>
  <c r="I3896" i="6"/>
  <c r="H3896" i="6"/>
  <c r="F3896" i="6"/>
  <c r="G3896" i="6" s="1"/>
  <c r="D3896" i="6"/>
  <c r="E3896" i="6" s="1"/>
  <c r="B3896" i="6"/>
  <c r="C3896" i="6" s="1"/>
  <c r="A3896" i="6"/>
  <c r="I3895" i="6"/>
  <c r="H3895" i="6"/>
  <c r="F3895" i="6"/>
  <c r="G3895" i="6" s="1"/>
  <c r="D3895" i="6"/>
  <c r="E3895" i="6" s="1"/>
  <c r="B3895" i="6"/>
  <c r="C3895" i="6" s="1"/>
  <c r="A3895" i="6"/>
  <c r="I3894" i="6"/>
  <c r="H3894" i="6"/>
  <c r="F3894" i="6"/>
  <c r="G3894" i="6" s="1"/>
  <c r="D3894" i="6"/>
  <c r="E3894" i="6" s="1"/>
  <c r="B3894" i="6"/>
  <c r="C3894" i="6" s="1"/>
  <c r="A3894" i="6"/>
  <c r="I3893" i="6"/>
  <c r="H3893" i="6"/>
  <c r="F3893" i="6"/>
  <c r="G3893" i="6" s="1"/>
  <c r="D3893" i="6"/>
  <c r="E3893" i="6" s="1"/>
  <c r="B3893" i="6"/>
  <c r="C3893" i="6" s="1"/>
  <c r="A3893" i="6"/>
  <c r="I3892" i="6"/>
  <c r="H3892" i="6"/>
  <c r="F3892" i="6"/>
  <c r="G3892" i="6" s="1"/>
  <c r="D3892" i="6"/>
  <c r="E3892" i="6" s="1"/>
  <c r="B3892" i="6"/>
  <c r="C3892" i="6" s="1"/>
  <c r="A3892" i="6"/>
  <c r="I3891" i="6"/>
  <c r="H3891" i="6"/>
  <c r="F3891" i="6"/>
  <c r="G3891" i="6" s="1"/>
  <c r="E3891" i="6"/>
  <c r="D3891" i="6"/>
  <c r="B3891" i="6"/>
  <c r="C3891" i="6" s="1"/>
  <c r="A3891" i="6"/>
  <c r="I3890" i="6"/>
  <c r="H3890" i="6"/>
  <c r="F3890" i="6"/>
  <c r="G3890" i="6" s="1"/>
  <c r="D3890" i="6"/>
  <c r="E3890" i="6" s="1"/>
  <c r="B3890" i="6"/>
  <c r="C3890" i="6" s="1"/>
  <c r="A3890" i="6"/>
  <c r="I3889" i="6"/>
  <c r="H3889" i="6"/>
  <c r="F3889" i="6"/>
  <c r="G3889" i="6" s="1"/>
  <c r="D3889" i="6"/>
  <c r="E3889" i="6" s="1"/>
  <c r="B3889" i="6"/>
  <c r="C3889" i="6" s="1"/>
  <c r="A3889" i="6"/>
  <c r="I3888" i="6"/>
  <c r="H3888" i="6"/>
  <c r="F3888" i="6"/>
  <c r="G3888" i="6" s="1"/>
  <c r="D3888" i="6"/>
  <c r="E3888" i="6" s="1"/>
  <c r="B3888" i="6"/>
  <c r="C3888" i="6" s="1"/>
  <c r="A3888" i="6"/>
  <c r="I3887" i="6"/>
  <c r="H3887" i="6"/>
  <c r="F3887" i="6"/>
  <c r="G3887" i="6" s="1"/>
  <c r="D3887" i="6"/>
  <c r="E3887" i="6" s="1"/>
  <c r="B3887" i="6"/>
  <c r="C3887" i="6" s="1"/>
  <c r="A3887" i="6"/>
  <c r="I3886" i="6"/>
  <c r="H3886" i="6"/>
  <c r="G3886" i="6"/>
  <c r="F3886" i="6"/>
  <c r="D3886" i="6"/>
  <c r="E3886" i="6" s="1"/>
  <c r="B3886" i="6"/>
  <c r="C3886" i="6" s="1"/>
  <c r="A3886" i="6"/>
  <c r="I3885" i="6"/>
  <c r="H3885" i="6"/>
  <c r="F3885" i="6"/>
  <c r="G3885" i="6" s="1"/>
  <c r="D3885" i="6"/>
  <c r="E3885" i="6" s="1"/>
  <c r="B3885" i="6"/>
  <c r="C3885" i="6" s="1"/>
  <c r="A3885" i="6"/>
  <c r="I3884" i="6"/>
  <c r="H3884" i="6"/>
  <c r="F3884" i="6"/>
  <c r="G3884" i="6" s="1"/>
  <c r="D3884" i="6"/>
  <c r="E3884" i="6" s="1"/>
  <c r="B3884" i="6"/>
  <c r="C3884" i="6" s="1"/>
  <c r="A3884" i="6"/>
  <c r="I3883" i="6"/>
  <c r="H3883" i="6"/>
  <c r="F3883" i="6"/>
  <c r="G3883" i="6" s="1"/>
  <c r="D3883" i="6"/>
  <c r="E3883" i="6" s="1"/>
  <c r="B3883" i="6"/>
  <c r="C3883" i="6" s="1"/>
  <c r="A3883" i="6"/>
  <c r="I3882" i="6"/>
  <c r="H3882" i="6"/>
  <c r="F3882" i="6"/>
  <c r="G3882" i="6" s="1"/>
  <c r="D3882" i="6"/>
  <c r="E3882" i="6" s="1"/>
  <c r="B3882" i="6"/>
  <c r="C3882" i="6" s="1"/>
  <c r="A3882" i="6"/>
  <c r="I3881" i="6"/>
  <c r="H3881" i="6"/>
  <c r="F3881" i="6"/>
  <c r="G3881" i="6" s="1"/>
  <c r="D3881" i="6"/>
  <c r="E3881" i="6" s="1"/>
  <c r="B3881" i="6"/>
  <c r="C3881" i="6" s="1"/>
  <c r="A3881" i="6"/>
  <c r="I3880" i="6"/>
  <c r="H3880" i="6"/>
  <c r="G3880" i="6"/>
  <c r="F3880" i="6"/>
  <c r="D3880" i="6"/>
  <c r="E3880" i="6" s="1"/>
  <c r="B3880" i="6"/>
  <c r="C3880" i="6" s="1"/>
  <c r="A3880" i="6"/>
  <c r="I3879" i="6"/>
  <c r="H3879" i="6"/>
  <c r="F3879" i="6"/>
  <c r="G3879" i="6" s="1"/>
  <c r="D3879" i="6"/>
  <c r="E3879" i="6" s="1"/>
  <c r="B3879" i="6"/>
  <c r="C3879" i="6" s="1"/>
  <c r="A3879" i="6"/>
  <c r="I3878" i="6"/>
  <c r="H3878" i="6"/>
  <c r="F3878" i="6"/>
  <c r="G3878" i="6" s="1"/>
  <c r="D3878" i="6"/>
  <c r="E3878" i="6" s="1"/>
  <c r="B3878" i="6"/>
  <c r="C3878" i="6" s="1"/>
  <c r="A3878" i="6"/>
  <c r="I3877" i="6"/>
  <c r="H3877" i="6"/>
  <c r="F3877" i="6"/>
  <c r="G3877" i="6" s="1"/>
  <c r="D3877" i="6"/>
  <c r="E3877" i="6" s="1"/>
  <c r="B3877" i="6"/>
  <c r="C3877" i="6" s="1"/>
  <c r="A3877" i="6"/>
  <c r="I3876" i="6"/>
  <c r="H3876" i="6"/>
  <c r="G3876" i="6"/>
  <c r="F3876" i="6"/>
  <c r="D3876" i="6"/>
  <c r="E3876" i="6" s="1"/>
  <c r="B3876" i="6"/>
  <c r="C3876" i="6" s="1"/>
  <c r="A3876" i="6"/>
  <c r="I3875" i="6"/>
  <c r="H3875" i="6"/>
  <c r="F3875" i="6"/>
  <c r="G3875" i="6" s="1"/>
  <c r="D3875" i="6"/>
  <c r="E3875" i="6" s="1"/>
  <c r="B3875" i="6"/>
  <c r="C3875" i="6" s="1"/>
  <c r="A3875" i="6"/>
  <c r="I3874" i="6"/>
  <c r="H3874" i="6"/>
  <c r="F3874" i="6"/>
  <c r="G3874" i="6" s="1"/>
  <c r="D3874" i="6"/>
  <c r="E3874" i="6" s="1"/>
  <c r="B3874" i="6"/>
  <c r="C3874" i="6" s="1"/>
  <c r="A3874" i="6"/>
  <c r="I3873" i="6"/>
  <c r="H3873" i="6"/>
  <c r="F3873" i="6"/>
  <c r="G3873" i="6" s="1"/>
  <c r="D3873" i="6"/>
  <c r="E3873" i="6" s="1"/>
  <c r="B3873" i="6"/>
  <c r="C3873" i="6" s="1"/>
  <c r="A3873" i="6"/>
  <c r="I3872" i="6"/>
  <c r="H3872" i="6"/>
  <c r="F3872" i="6"/>
  <c r="G3872" i="6" s="1"/>
  <c r="D3872" i="6"/>
  <c r="E3872" i="6" s="1"/>
  <c r="B3872" i="6"/>
  <c r="C3872" i="6" s="1"/>
  <c r="A3872" i="6"/>
  <c r="I3871" i="6"/>
  <c r="H3871" i="6"/>
  <c r="G3871" i="6"/>
  <c r="F3871" i="6"/>
  <c r="D3871" i="6"/>
  <c r="E3871" i="6" s="1"/>
  <c r="B3871" i="6"/>
  <c r="C3871" i="6" s="1"/>
  <c r="A3871" i="6"/>
  <c r="I3870" i="6"/>
  <c r="H3870" i="6"/>
  <c r="F3870" i="6"/>
  <c r="G3870" i="6" s="1"/>
  <c r="D3870" i="6"/>
  <c r="E3870" i="6" s="1"/>
  <c r="B3870" i="6"/>
  <c r="C3870" i="6" s="1"/>
  <c r="A3870" i="6"/>
  <c r="I3869" i="6"/>
  <c r="H3869" i="6"/>
  <c r="F3869" i="6"/>
  <c r="G3869" i="6" s="1"/>
  <c r="D3869" i="6"/>
  <c r="E3869" i="6" s="1"/>
  <c r="B3869" i="6"/>
  <c r="C3869" i="6" s="1"/>
  <c r="A3869" i="6"/>
  <c r="I3868" i="6"/>
  <c r="H3868" i="6"/>
  <c r="F3868" i="6"/>
  <c r="G3868" i="6" s="1"/>
  <c r="D3868" i="6"/>
  <c r="E3868" i="6" s="1"/>
  <c r="B3868" i="6"/>
  <c r="C3868" i="6" s="1"/>
  <c r="A3868" i="6"/>
  <c r="I3867" i="6"/>
  <c r="H3867" i="6"/>
  <c r="F3867" i="6"/>
  <c r="G3867" i="6" s="1"/>
  <c r="D3867" i="6"/>
  <c r="E3867" i="6" s="1"/>
  <c r="B3867" i="6"/>
  <c r="C3867" i="6" s="1"/>
  <c r="A3867" i="6"/>
  <c r="I3866" i="6"/>
  <c r="H3866" i="6"/>
  <c r="F3866" i="6"/>
  <c r="G3866" i="6" s="1"/>
  <c r="D3866" i="6"/>
  <c r="E3866" i="6" s="1"/>
  <c r="B3866" i="6"/>
  <c r="C3866" i="6" s="1"/>
  <c r="A3866" i="6"/>
  <c r="I3865" i="6"/>
  <c r="H3865" i="6"/>
  <c r="F3865" i="6"/>
  <c r="G3865" i="6" s="1"/>
  <c r="D3865" i="6"/>
  <c r="E3865" i="6" s="1"/>
  <c r="B3865" i="6"/>
  <c r="C3865" i="6" s="1"/>
  <c r="A3865" i="6"/>
  <c r="I3864" i="6"/>
  <c r="H3864" i="6"/>
  <c r="F3864" i="6"/>
  <c r="G3864" i="6" s="1"/>
  <c r="D3864" i="6"/>
  <c r="E3864" i="6" s="1"/>
  <c r="B3864" i="6"/>
  <c r="C3864" i="6" s="1"/>
  <c r="A3864" i="6"/>
  <c r="I3863" i="6"/>
  <c r="H3863" i="6"/>
  <c r="F3863" i="6"/>
  <c r="G3863" i="6" s="1"/>
  <c r="D3863" i="6"/>
  <c r="E3863" i="6" s="1"/>
  <c r="B3863" i="6"/>
  <c r="C3863" i="6" s="1"/>
  <c r="A3863" i="6"/>
  <c r="I3862" i="6"/>
  <c r="H3862" i="6"/>
  <c r="F3862" i="6"/>
  <c r="G3862" i="6" s="1"/>
  <c r="D3862" i="6"/>
  <c r="E3862" i="6" s="1"/>
  <c r="B3862" i="6"/>
  <c r="C3862" i="6" s="1"/>
  <c r="A3862" i="6"/>
  <c r="I3861" i="6"/>
  <c r="H3861" i="6"/>
  <c r="F3861" i="6"/>
  <c r="G3861" i="6" s="1"/>
  <c r="D3861" i="6"/>
  <c r="E3861" i="6" s="1"/>
  <c r="B3861" i="6"/>
  <c r="C3861" i="6" s="1"/>
  <c r="A3861" i="6"/>
  <c r="I3860" i="6"/>
  <c r="H3860" i="6"/>
  <c r="F3860" i="6"/>
  <c r="G3860" i="6" s="1"/>
  <c r="D3860" i="6"/>
  <c r="E3860" i="6" s="1"/>
  <c r="B3860" i="6"/>
  <c r="C3860" i="6" s="1"/>
  <c r="A3860" i="6"/>
  <c r="I3859" i="6"/>
  <c r="H3859" i="6"/>
  <c r="F3859" i="6"/>
  <c r="G3859" i="6" s="1"/>
  <c r="D3859" i="6"/>
  <c r="E3859" i="6" s="1"/>
  <c r="B3859" i="6"/>
  <c r="C3859" i="6" s="1"/>
  <c r="A3859" i="6"/>
  <c r="I3858" i="6"/>
  <c r="H3858" i="6"/>
  <c r="F3858" i="6"/>
  <c r="G3858" i="6" s="1"/>
  <c r="D3858" i="6"/>
  <c r="E3858" i="6" s="1"/>
  <c r="B3858" i="6"/>
  <c r="C3858" i="6" s="1"/>
  <c r="A3858" i="6"/>
  <c r="I3857" i="6"/>
  <c r="H3857" i="6"/>
  <c r="F3857" i="6"/>
  <c r="G3857" i="6" s="1"/>
  <c r="D3857" i="6"/>
  <c r="E3857" i="6" s="1"/>
  <c r="B3857" i="6"/>
  <c r="C3857" i="6" s="1"/>
  <c r="A3857" i="6"/>
  <c r="I3856" i="6"/>
  <c r="H3856" i="6"/>
  <c r="F3856" i="6"/>
  <c r="G3856" i="6" s="1"/>
  <c r="D3856" i="6"/>
  <c r="E3856" i="6" s="1"/>
  <c r="B3856" i="6"/>
  <c r="C3856" i="6" s="1"/>
  <c r="A3856" i="6"/>
  <c r="I3855" i="6"/>
  <c r="H3855" i="6"/>
  <c r="F3855" i="6"/>
  <c r="G3855" i="6" s="1"/>
  <c r="D3855" i="6"/>
  <c r="E3855" i="6" s="1"/>
  <c r="B3855" i="6"/>
  <c r="C3855" i="6" s="1"/>
  <c r="A3855" i="6"/>
  <c r="I3854" i="6"/>
  <c r="H3854" i="6"/>
  <c r="F3854" i="6"/>
  <c r="G3854" i="6" s="1"/>
  <c r="D3854" i="6"/>
  <c r="E3854" i="6" s="1"/>
  <c r="B3854" i="6"/>
  <c r="C3854" i="6" s="1"/>
  <c r="A3854" i="6"/>
  <c r="I3853" i="6"/>
  <c r="H3853" i="6"/>
  <c r="F3853" i="6"/>
  <c r="G3853" i="6" s="1"/>
  <c r="D3853" i="6"/>
  <c r="E3853" i="6" s="1"/>
  <c r="B3853" i="6"/>
  <c r="C3853" i="6" s="1"/>
  <c r="A3853" i="6"/>
  <c r="I3852" i="6"/>
  <c r="H3852" i="6"/>
  <c r="F3852" i="6"/>
  <c r="G3852" i="6" s="1"/>
  <c r="D3852" i="6"/>
  <c r="E3852" i="6" s="1"/>
  <c r="B3852" i="6"/>
  <c r="C3852" i="6" s="1"/>
  <c r="A3852" i="6"/>
  <c r="I3851" i="6"/>
  <c r="H3851" i="6"/>
  <c r="F3851" i="6"/>
  <c r="G3851" i="6" s="1"/>
  <c r="E3851" i="6"/>
  <c r="D3851" i="6"/>
  <c r="B3851" i="6"/>
  <c r="C3851" i="6" s="1"/>
  <c r="A3851" i="6"/>
  <c r="I3850" i="6"/>
  <c r="H3850" i="6"/>
  <c r="F3850" i="6"/>
  <c r="G3850" i="6" s="1"/>
  <c r="D3850" i="6"/>
  <c r="E3850" i="6" s="1"/>
  <c r="B3850" i="6"/>
  <c r="C3850" i="6" s="1"/>
  <c r="A3850" i="6"/>
  <c r="I3849" i="6"/>
  <c r="H3849" i="6"/>
  <c r="F3849" i="6"/>
  <c r="G3849" i="6" s="1"/>
  <c r="D3849" i="6"/>
  <c r="E3849" i="6" s="1"/>
  <c r="B3849" i="6"/>
  <c r="C3849" i="6" s="1"/>
  <c r="A3849" i="6"/>
  <c r="I3848" i="6"/>
  <c r="H3848" i="6"/>
  <c r="F3848" i="6"/>
  <c r="G3848" i="6" s="1"/>
  <c r="D3848" i="6"/>
  <c r="E3848" i="6" s="1"/>
  <c r="B3848" i="6"/>
  <c r="C3848" i="6" s="1"/>
  <c r="A3848" i="6"/>
  <c r="I3847" i="6"/>
  <c r="H3847" i="6"/>
  <c r="G3847" i="6"/>
  <c r="F3847" i="6"/>
  <c r="D3847" i="6"/>
  <c r="E3847" i="6" s="1"/>
  <c r="B3847" i="6"/>
  <c r="C3847" i="6" s="1"/>
  <c r="A3847" i="6"/>
  <c r="I3846" i="6"/>
  <c r="H3846" i="6"/>
  <c r="F3846" i="6"/>
  <c r="G3846" i="6" s="1"/>
  <c r="D3846" i="6"/>
  <c r="E3846" i="6" s="1"/>
  <c r="B3846" i="6"/>
  <c r="C3846" i="6" s="1"/>
  <c r="A3846" i="6"/>
  <c r="I3845" i="6"/>
  <c r="H3845" i="6"/>
  <c r="F3845" i="6"/>
  <c r="G3845" i="6" s="1"/>
  <c r="D3845" i="6"/>
  <c r="E3845" i="6" s="1"/>
  <c r="B3845" i="6"/>
  <c r="C3845" i="6" s="1"/>
  <c r="A3845" i="6"/>
  <c r="I3844" i="6"/>
  <c r="H3844" i="6"/>
  <c r="F3844" i="6"/>
  <c r="G3844" i="6" s="1"/>
  <c r="D3844" i="6"/>
  <c r="E3844" i="6" s="1"/>
  <c r="B3844" i="6"/>
  <c r="C3844" i="6" s="1"/>
  <c r="A3844" i="6"/>
  <c r="I3843" i="6"/>
  <c r="H3843" i="6"/>
  <c r="F3843" i="6"/>
  <c r="G3843" i="6" s="1"/>
  <c r="D3843" i="6"/>
  <c r="E3843" i="6" s="1"/>
  <c r="B3843" i="6"/>
  <c r="C3843" i="6" s="1"/>
  <c r="A3843" i="6"/>
  <c r="I3842" i="6"/>
  <c r="H3842" i="6"/>
  <c r="F3842" i="6"/>
  <c r="G3842" i="6" s="1"/>
  <c r="D3842" i="6"/>
  <c r="E3842" i="6" s="1"/>
  <c r="B3842" i="6"/>
  <c r="C3842" i="6" s="1"/>
  <c r="A3842" i="6"/>
  <c r="I3841" i="6"/>
  <c r="H3841" i="6"/>
  <c r="F3841" i="6"/>
  <c r="G3841" i="6" s="1"/>
  <c r="D3841" i="6"/>
  <c r="E3841" i="6" s="1"/>
  <c r="B3841" i="6"/>
  <c r="C3841" i="6" s="1"/>
  <c r="A3841" i="6"/>
  <c r="I3840" i="6"/>
  <c r="H3840" i="6"/>
  <c r="F3840" i="6"/>
  <c r="G3840" i="6" s="1"/>
  <c r="D3840" i="6"/>
  <c r="E3840" i="6" s="1"/>
  <c r="C3840" i="6"/>
  <c r="B3840" i="6"/>
  <c r="A3840" i="6"/>
  <c r="I3839" i="6"/>
  <c r="H3839" i="6"/>
  <c r="F3839" i="6"/>
  <c r="G3839" i="6" s="1"/>
  <c r="D3839" i="6"/>
  <c r="E3839" i="6" s="1"/>
  <c r="B3839" i="6"/>
  <c r="C3839" i="6" s="1"/>
  <c r="A3839" i="6"/>
  <c r="I3838" i="6"/>
  <c r="H3838" i="6"/>
  <c r="F3838" i="6"/>
  <c r="G3838" i="6" s="1"/>
  <c r="D3838" i="6"/>
  <c r="E3838" i="6" s="1"/>
  <c r="B3838" i="6"/>
  <c r="C3838" i="6" s="1"/>
  <c r="A3838" i="6"/>
  <c r="I3837" i="6"/>
  <c r="H3837" i="6"/>
  <c r="F3837" i="6"/>
  <c r="G3837" i="6" s="1"/>
  <c r="D3837" i="6"/>
  <c r="E3837" i="6" s="1"/>
  <c r="B3837" i="6"/>
  <c r="C3837" i="6" s="1"/>
  <c r="A3837" i="6"/>
  <c r="I3836" i="6"/>
  <c r="H3836" i="6"/>
  <c r="F3836" i="6"/>
  <c r="G3836" i="6" s="1"/>
  <c r="D3836" i="6"/>
  <c r="E3836" i="6" s="1"/>
  <c r="B3836" i="6"/>
  <c r="C3836" i="6" s="1"/>
  <c r="A3836" i="6"/>
  <c r="I3835" i="6"/>
  <c r="H3835" i="6"/>
  <c r="F3835" i="6"/>
  <c r="G3835" i="6" s="1"/>
  <c r="E3835" i="6"/>
  <c r="D3835" i="6"/>
  <c r="C3835" i="6"/>
  <c r="B3835" i="6"/>
  <c r="A3835" i="6"/>
  <c r="I3834" i="6"/>
  <c r="H3834" i="6"/>
  <c r="F3834" i="6"/>
  <c r="G3834" i="6" s="1"/>
  <c r="D3834" i="6"/>
  <c r="E3834" i="6" s="1"/>
  <c r="B3834" i="6"/>
  <c r="C3834" i="6" s="1"/>
  <c r="A3834" i="6"/>
  <c r="I3833" i="6"/>
  <c r="H3833" i="6"/>
  <c r="F3833" i="6"/>
  <c r="G3833" i="6" s="1"/>
  <c r="D3833" i="6"/>
  <c r="E3833" i="6" s="1"/>
  <c r="B3833" i="6"/>
  <c r="C3833" i="6" s="1"/>
  <c r="A3833" i="6"/>
  <c r="I3832" i="6"/>
  <c r="H3832" i="6"/>
  <c r="F3832" i="6"/>
  <c r="G3832" i="6" s="1"/>
  <c r="D3832" i="6"/>
  <c r="E3832" i="6" s="1"/>
  <c r="B3832" i="6"/>
  <c r="C3832" i="6" s="1"/>
  <c r="A3832" i="6"/>
  <c r="I3831" i="6"/>
  <c r="H3831" i="6"/>
  <c r="F3831" i="6"/>
  <c r="G3831" i="6" s="1"/>
  <c r="D3831" i="6"/>
  <c r="E3831" i="6" s="1"/>
  <c r="B3831" i="6"/>
  <c r="C3831" i="6" s="1"/>
  <c r="A3831" i="6"/>
  <c r="I3830" i="6"/>
  <c r="H3830" i="6"/>
  <c r="F3830" i="6"/>
  <c r="G3830" i="6" s="1"/>
  <c r="D3830" i="6"/>
  <c r="E3830" i="6" s="1"/>
  <c r="B3830" i="6"/>
  <c r="C3830" i="6" s="1"/>
  <c r="A3830" i="6"/>
  <c r="I3829" i="6"/>
  <c r="H3829" i="6"/>
  <c r="F3829" i="6"/>
  <c r="G3829" i="6" s="1"/>
  <c r="D3829" i="6"/>
  <c r="E3829" i="6" s="1"/>
  <c r="B3829" i="6"/>
  <c r="C3829" i="6" s="1"/>
  <c r="A3829" i="6"/>
  <c r="I3828" i="6"/>
  <c r="H3828" i="6"/>
  <c r="F3828" i="6"/>
  <c r="G3828" i="6" s="1"/>
  <c r="D3828" i="6"/>
  <c r="E3828" i="6" s="1"/>
  <c r="B3828" i="6"/>
  <c r="C3828" i="6" s="1"/>
  <c r="A3828" i="6"/>
  <c r="I3827" i="6"/>
  <c r="H3827" i="6"/>
  <c r="F3827" i="6"/>
  <c r="G3827" i="6" s="1"/>
  <c r="D3827" i="6"/>
  <c r="E3827" i="6" s="1"/>
  <c r="B3827" i="6"/>
  <c r="C3827" i="6" s="1"/>
  <c r="A3827" i="6"/>
  <c r="I3826" i="6"/>
  <c r="H3826" i="6"/>
  <c r="F3826" i="6"/>
  <c r="G3826" i="6" s="1"/>
  <c r="D3826" i="6"/>
  <c r="E3826" i="6" s="1"/>
  <c r="B3826" i="6"/>
  <c r="C3826" i="6" s="1"/>
  <c r="A3826" i="6"/>
  <c r="I3825" i="6"/>
  <c r="H3825" i="6"/>
  <c r="F3825" i="6"/>
  <c r="G3825" i="6" s="1"/>
  <c r="D3825" i="6"/>
  <c r="E3825" i="6" s="1"/>
  <c r="B3825" i="6"/>
  <c r="C3825" i="6" s="1"/>
  <c r="A3825" i="6"/>
  <c r="I3824" i="6"/>
  <c r="H3824" i="6"/>
  <c r="F3824" i="6"/>
  <c r="G3824" i="6" s="1"/>
  <c r="D3824" i="6"/>
  <c r="E3824" i="6" s="1"/>
  <c r="B3824" i="6"/>
  <c r="C3824" i="6" s="1"/>
  <c r="A3824" i="6"/>
  <c r="I3823" i="6"/>
  <c r="H3823" i="6"/>
  <c r="F3823" i="6"/>
  <c r="G3823" i="6" s="1"/>
  <c r="D3823" i="6"/>
  <c r="E3823" i="6" s="1"/>
  <c r="B3823" i="6"/>
  <c r="C3823" i="6" s="1"/>
  <c r="A3823" i="6"/>
  <c r="I3822" i="6"/>
  <c r="H3822" i="6"/>
  <c r="F3822" i="6"/>
  <c r="G3822" i="6" s="1"/>
  <c r="D3822" i="6"/>
  <c r="E3822" i="6" s="1"/>
  <c r="B3822" i="6"/>
  <c r="C3822" i="6" s="1"/>
  <c r="A3822" i="6"/>
  <c r="I3821" i="6"/>
  <c r="H3821" i="6"/>
  <c r="F3821" i="6"/>
  <c r="G3821" i="6" s="1"/>
  <c r="D3821" i="6"/>
  <c r="E3821" i="6" s="1"/>
  <c r="B3821" i="6"/>
  <c r="C3821" i="6" s="1"/>
  <c r="A3821" i="6"/>
  <c r="I3820" i="6"/>
  <c r="H3820" i="6"/>
  <c r="F3820" i="6"/>
  <c r="G3820" i="6" s="1"/>
  <c r="D3820" i="6"/>
  <c r="E3820" i="6" s="1"/>
  <c r="B3820" i="6"/>
  <c r="C3820" i="6" s="1"/>
  <c r="A3820" i="6"/>
  <c r="I3819" i="6"/>
  <c r="H3819" i="6"/>
  <c r="G3819" i="6"/>
  <c r="F3819" i="6"/>
  <c r="D3819" i="6"/>
  <c r="E3819" i="6" s="1"/>
  <c r="C3819" i="6"/>
  <c r="B3819" i="6"/>
  <c r="A3819" i="6"/>
  <c r="I3818" i="6"/>
  <c r="H3818" i="6"/>
  <c r="F3818" i="6"/>
  <c r="G3818" i="6" s="1"/>
  <c r="D3818" i="6"/>
  <c r="E3818" i="6" s="1"/>
  <c r="B3818" i="6"/>
  <c r="C3818" i="6" s="1"/>
  <c r="A3818" i="6"/>
  <c r="I3817" i="6"/>
  <c r="H3817" i="6"/>
  <c r="G3817" i="6"/>
  <c r="F3817" i="6"/>
  <c r="D3817" i="6"/>
  <c r="E3817" i="6" s="1"/>
  <c r="B3817" i="6"/>
  <c r="C3817" i="6" s="1"/>
  <c r="A3817" i="6"/>
  <c r="I3816" i="6"/>
  <c r="H3816" i="6"/>
  <c r="F3816" i="6"/>
  <c r="G3816" i="6" s="1"/>
  <c r="D3816" i="6"/>
  <c r="E3816" i="6" s="1"/>
  <c r="B3816" i="6"/>
  <c r="C3816" i="6" s="1"/>
  <c r="A3816" i="6"/>
  <c r="I3815" i="6"/>
  <c r="H3815" i="6"/>
  <c r="F3815" i="6"/>
  <c r="G3815" i="6" s="1"/>
  <c r="D3815" i="6"/>
  <c r="E3815" i="6" s="1"/>
  <c r="B3815" i="6"/>
  <c r="C3815" i="6" s="1"/>
  <c r="A3815" i="6"/>
  <c r="I3814" i="6"/>
  <c r="H3814" i="6"/>
  <c r="F3814" i="6"/>
  <c r="G3814" i="6" s="1"/>
  <c r="D3814" i="6"/>
  <c r="E3814" i="6" s="1"/>
  <c r="B3814" i="6"/>
  <c r="C3814" i="6" s="1"/>
  <c r="A3814" i="6"/>
  <c r="I3813" i="6"/>
  <c r="H3813" i="6"/>
  <c r="F3813" i="6"/>
  <c r="G3813" i="6" s="1"/>
  <c r="D3813" i="6"/>
  <c r="E3813" i="6" s="1"/>
  <c r="B3813" i="6"/>
  <c r="C3813" i="6" s="1"/>
  <c r="A3813" i="6"/>
  <c r="I3812" i="6"/>
  <c r="H3812" i="6"/>
  <c r="F3812" i="6"/>
  <c r="G3812" i="6" s="1"/>
  <c r="D3812" i="6"/>
  <c r="E3812" i="6" s="1"/>
  <c r="C3812" i="6"/>
  <c r="B3812" i="6"/>
  <c r="A3812" i="6"/>
  <c r="I3811" i="6"/>
  <c r="H3811" i="6"/>
  <c r="F3811" i="6"/>
  <c r="G3811" i="6" s="1"/>
  <c r="D3811" i="6"/>
  <c r="E3811" i="6" s="1"/>
  <c r="B3811" i="6"/>
  <c r="C3811" i="6" s="1"/>
  <c r="A3811" i="6"/>
  <c r="I3810" i="6"/>
  <c r="H3810" i="6"/>
  <c r="F3810" i="6"/>
  <c r="G3810" i="6" s="1"/>
  <c r="E3810" i="6"/>
  <c r="D3810" i="6"/>
  <c r="B3810" i="6"/>
  <c r="C3810" i="6" s="1"/>
  <c r="A3810" i="6"/>
  <c r="I3809" i="6"/>
  <c r="H3809" i="6"/>
  <c r="F3809" i="6"/>
  <c r="G3809" i="6" s="1"/>
  <c r="D3809" i="6"/>
  <c r="E3809" i="6" s="1"/>
  <c r="B3809" i="6"/>
  <c r="C3809" i="6" s="1"/>
  <c r="A3809" i="6"/>
  <c r="I3808" i="6"/>
  <c r="H3808" i="6"/>
  <c r="F3808" i="6"/>
  <c r="G3808" i="6" s="1"/>
  <c r="D3808" i="6"/>
  <c r="E3808" i="6" s="1"/>
  <c r="B3808" i="6"/>
  <c r="C3808" i="6" s="1"/>
  <c r="A3808" i="6"/>
  <c r="I3807" i="6"/>
  <c r="H3807" i="6"/>
  <c r="F3807" i="6"/>
  <c r="G3807" i="6" s="1"/>
  <c r="D3807" i="6"/>
  <c r="E3807" i="6" s="1"/>
  <c r="B3807" i="6"/>
  <c r="C3807" i="6" s="1"/>
  <c r="A3807" i="6"/>
  <c r="I3806" i="6"/>
  <c r="H3806" i="6"/>
  <c r="F3806" i="6"/>
  <c r="G3806" i="6" s="1"/>
  <c r="D3806" i="6"/>
  <c r="E3806" i="6" s="1"/>
  <c r="B3806" i="6"/>
  <c r="C3806" i="6" s="1"/>
  <c r="A3806" i="6"/>
  <c r="I3805" i="6"/>
  <c r="H3805" i="6"/>
  <c r="F3805" i="6"/>
  <c r="G3805" i="6" s="1"/>
  <c r="D3805" i="6"/>
  <c r="E3805" i="6" s="1"/>
  <c r="B3805" i="6"/>
  <c r="C3805" i="6" s="1"/>
  <c r="A3805" i="6"/>
  <c r="I3804" i="6"/>
  <c r="H3804" i="6"/>
  <c r="F3804" i="6"/>
  <c r="G3804" i="6" s="1"/>
  <c r="D3804" i="6"/>
  <c r="E3804" i="6" s="1"/>
  <c r="B3804" i="6"/>
  <c r="C3804" i="6" s="1"/>
  <c r="A3804" i="6"/>
  <c r="I3803" i="6"/>
  <c r="H3803" i="6"/>
  <c r="F3803" i="6"/>
  <c r="G3803" i="6" s="1"/>
  <c r="D3803" i="6"/>
  <c r="E3803" i="6" s="1"/>
  <c r="B3803" i="6"/>
  <c r="C3803" i="6" s="1"/>
  <c r="A3803" i="6"/>
  <c r="I3802" i="6"/>
  <c r="H3802" i="6"/>
  <c r="F3802" i="6"/>
  <c r="G3802" i="6" s="1"/>
  <c r="D3802" i="6"/>
  <c r="E3802" i="6" s="1"/>
  <c r="B3802" i="6"/>
  <c r="C3802" i="6" s="1"/>
  <c r="A3802" i="6"/>
  <c r="I3801" i="6"/>
  <c r="H3801" i="6"/>
  <c r="F3801" i="6"/>
  <c r="G3801" i="6" s="1"/>
  <c r="E3801" i="6"/>
  <c r="D3801" i="6"/>
  <c r="B3801" i="6"/>
  <c r="C3801" i="6" s="1"/>
  <c r="A3801" i="6"/>
  <c r="I3800" i="6"/>
  <c r="H3800" i="6"/>
  <c r="F3800" i="6"/>
  <c r="G3800" i="6" s="1"/>
  <c r="D3800" i="6"/>
  <c r="E3800" i="6" s="1"/>
  <c r="B3800" i="6"/>
  <c r="C3800" i="6" s="1"/>
  <c r="A3800" i="6"/>
  <c r="I3799" i="6"/>
  <c r="H3799" i="6"/>
  <c r="F3799" i="6"/>
  <c r="G3799" i="6" s="1"/>
  <c r="D3799" i="6"/>
  <c r="E3799" i="6" s="1"/>
  <c r="B3799" i="6"/>
  <c r="C3799" i="6" s="1"/>
  <c r="A3799" i="6"/>
  <c r="I3798" i="6"/>
  <c r="H3798" i="6"/>
  <c r="F3798" i="6"/>
  <c r="G3798" i="6" s="1"/>
  <c r="D3798" i="6"/>
  <c r="E3798" i="6" s="1"/>
  <c r="B3798" i="6"/>
  <c r="C3798" i="6" s="1"/>
  <c r="A3798" i="6"/>
  <c r="I3797" i="6"/>
  <c r="H3797" i="6"/>
  <c r="F3797" i="6"/>
  <c r="G3797" i="6" s="1"/>
  <c r="D3797" i="6"/>
  <c r="E3797" i="6" s="1"/>
  <c r="B3797" i="6"/>
  <c r="C3797" i="6" s="1"/>
  <c r="A3797" i="6"/>
  <c r="I3796" i="6"/>
  <c r="H3796" i="6"/>
  <c r="F3796" i="6"/>
  <c r="G3796" i="6" s="1"/>
  <c r="D3796" i="6"/>
  <c r="E3796" i="6" s="1"/>
  <c r="B3796" i="6"/>
  <c r="C3796" i="6" s="1"/>
  <c r="A3796" i="6"/>
  <c r="I3795" i="6"/>
  <c r="H3795" i="6"/>
  <c r="F3795" i="6"/>
  <c r="G3795" i="6" s="1"/>
  <c r="D3795" i="6"/>
  <c r="E3795" i="6" s="1"/>
  <c r="B3795" i="6"/>
  <c r="C3795" i="6" s="1"/>
  <c r="A3795" i="6"/>
  <c r="I3794" i="6"/>
  <c r="H3794" i="6"/>
  <c r="F3794" i="6"/>
  <c r="G3794" i="6" s="1"/>
  <c r="D3794" i="6"/>
  <c r="E3794" i="6" s="1"/>
  <c r="B3794" i="6"/>
  <c r="C3794" i="6" s="1"/>
  <c r="A3794" i="6"/>
  <c r="I3793" i="6"/>
  <c r="H3793" i="6"/>
  <c r="F3793" i="6"/>
  <c r="G3793" i="6" s="1"/>
  <c r="D3793" i="6"/>
  <c r="E3793" i="6" s="1"/>
  <c r="B3793" i="6"/>
  <c r="C3793" i="6" s="1"/>
  <c r="A3793" i="6"/>
  <c r="I3792" i="6"/>
  <c r="H3792" i="6"/>
  <c r="F3792" i="6"/>
  <c r="G3792" i="6" s="1"/>
  <c r="D3792" i="6"/>
  <c r="E3792" i="6" s="1"/>
  <c r="B3792" i="6"/>
  <c r="C3792" i="6" s="1"/>
  <c r="A3792" i="6"/>
  <c r="I3791" i="6"/>
  <c r="H3791" i="6"/>
  <c r="F3791" i="6"/>
  <c r="G3791" i="6" s="1"/>
  <c r="D3791" i="6"/>
  <c r="E3791" i="6" s="1"/>
  <c r="B3791" i="6"/>
  <c r="C3791" i="6" s="1"/>
  <c r="A3791" i="6"/>
  <c r="I3790" i="6"/>
  <c r="H3790" i="6"/>
  <c r="F3790" i="6"/>
  <c r="G3790" i="6" s="1"/>
  <c r="D3790" i="6"/>
  <c r="E3790" i="6" s="1"/>
  <c r="C3790" i="6"/>
  <c r="B3790" i="6"/>
  <c r="A3790" i="6"/>
  <c r="I3789" i="6"/>
  <c r="H3789" i="6"/>
  <c r="F3789" i="6"/>
  <c r="G3789" i="6" s="1"/>
  <c r="D3789" i="6"/>
  <c r="E3789" i="6" s="1"/>
  <c r="B3789" i="6"/>
  <c r="C3789" i="6" s="1"/>
  <c r="A3789" i="6"/>
  <c r="I3788" i="6"/>
  <c r="H3788" i="6"/>
  <c r="F3788" i="6"/>
  <c r="G3788" i="6" s="1"/>
  <c r="D3788" i="6"/>
  <c r="E3788" i="6" s="1"/>
  <c r="B3788" i="6"/>
  <c r="C3788" i="6" s="1"/>
  <c r="A3788" i="6"/>
  <c r="I3787" i="6"/>
  <c r="H3787" i="6"/>
  <c r="F3787" i="6"/>
  <c r="G3787" i="6" s="1"/>
  <c r="D3787" i="6"/>
  <c r="E3787" i="6" s="1"/>
  <c r="B3787" i="6"/>
  <c r="C3787" i="6" s="1"/>
  <c r="A3787" i="6"/>
  <c r="I3786" i="6"/>
  <c r="H3786" i="6"/>
  <c r="F3786" i="6"/>
  <c r="G3786" i="6" s="1"/>
  <c r="D3786" i="6"/>
  <c r="E3786" i="6" s="1"/>
  <c r="C3786" i="6"/>
  <c r="B3786" i="6"/>
  <c r="A3786" i="6"/>
  <c r="I3785" i="6"/>
  <c r="H3785" i="6"/>
  <c r="F3785" i="6"/>
  <c r="G3785" i="6" s="1"/>
  <c r="D3785" i="6"/>
  <c r="E3785" i="6" s="1"/>
  <c r="B3785" i="6"/>
  <c r="C3785" i="6" s="1"/>
  <c r="A3785" i="6"/>
  <c r="I3784" i="6"/>
  <c r="H3784" i="6"/>
  <c r="G3784" i="6"/>
  <c r="F3784" i="6"/>
  <c r="D3784" i="6"/>
  <c r="E3784" i="6" s="1"/>
  <c r="C3784" i="6"/>
  <c r="B3784" i="6"/>
  <c r="A3784" i="6"/>
  <c r="I3783" i="6"/>
  <c r="H3783" i="6"/>
  <c r="F3783" i="6"/>
  <c r="G3783" i="6" s="1"/>
  <c r="D3783" i="6"/>
  <c r="E3783" i="6" s="1"/>
  <c r="B3783" i="6"/>
  <c r="C3783" i="6" s="1"/>
  <c r="A3783" i="6"/>
  <c r="I3782" i="6"/>
  <c r="H3782" i="6"/>
  <c r="F3782" i="6"/>
  <c r="G3782" i="6" s="1"/>
  <c r="D3782" i="6"/>
  <c r="E3782" i="6" s="1"/>
  <c r="B3782" i="6"/>
  <c r="C3782" i="6" s="1"/>
  <c r="A3782" i="6"/>
  <c r="I3781" i="6"/>
  <c r="H3781" i="6"/>
  <c r="F3781" i="6"/>
  <c r="G3781" i="6" s="1"/>
  <c r="D3781" i="6"/>
  <c r="E3781" i="6" s="1"/>
  <c r="B3781" i="6"/>
  <c r="C3781" i="6" s="1"/>
  <c r="A3781" i="6"/>
  <c r="I3780" i="6"/>
  <c r="H3780" i="6"/>
  <c r="F3780" i="6"/>
  <c r="G3780" i="6" s="1"/>
  <c r="E3780" i="6"/>
  <c r="D3780" i="6"/>
  <c r="B3780" i="6"/>
  <c r="C3780" i="6" s="1"/>
  <c r="A3780" i="6"/>
  <c r="I3779" i="6"/>
  <c r="H3779" i="6"/>
  <c r="F3779" i="6"/>
  <c r="G3779" i="6" s="1"/>
  <c r="D3779" i="6"/>
  <c r="E3779" i="6" s="1"/>
  <c r="C3779" i="6"/>
  <c r="B3779" i="6"/>
  <c r="A3779" i="6"/>
  <c r="I3778" i="6"/>
  <c r="H3778" i="6"/>
  <c r="F3778" i="6"/>
  <c r="G3778" i="6" s="1"/>
  <c r="D3778" i="6"/>
  <c r="E3778" i="6" s="1"/>
  <c r="B3778" i="6"/>
  <c r="C3778" i="6" s="1"/>
  <c r="A3778" i="6"/>
  <c r="I3777" i="6"/>
  <c r="H3777" i="6"/>
  <c r="F3777" i="6"/>
  <c r="G3777" i="6" s="1"/>
  <c r="D3777" i="6"/>
  <c r="E3777" i="6" s="1"/>
  <c r="B3777" i="6"/>
  <c r="C3777" i="6" s="1"/>
  <c r="A3777" i="6"/>
  <c r="I3776" i="6"/>
  <c r="H3776" i="6"/>
  <c r="F3776" i="6"/>
  <c r="G3776" i="6" s="1"/>
  <c r="D3776" i="6"/>
  <c r="E3776" i="6" s="1"/>
  <c r="B3776" i="6"/>
  <c r="C3776" i="6" s="1"/>
  <c r="A3776" i="6"/>
  <c r="I3775" i="6"/>
  <c r="H3775" i="6"/>
  <c r="F3775" i="6"/>
  <c r="G3775" i="6" s="1"/>
  <c r="D3775" i="6"/>
  <c r="E3775" i="6" s="1"/>
  <c r="B3775" i="6"/>
  <c r="C3775" i="6" s="1"/>
  <c r="A3775" i="6"/>
  <c r="I3774" i="6"/>
  <c r="H3774" i="6"/>
  <c r="F3774" i="6"/>
  <c r="G3774" i="6" s="1"/>
  <c r="D3774" i="6"/>
  <c r="E3774" i="6" s="1"/>
  <c r="B3774" i="6"/>
  <c r="C3774" i="6" s="1"/>
  <c r="A3774" i="6"/>
  <c r="I3773" i="6"/>
  <c r="H3773" i="6"/>
  <c r="F3773" i="6"/>
  <c r="G3773" i="6" s="1"/>
  <c r="D3773" i="6"/>
  <c r="E3773" i="6" s="1"/>
  <c r="B3773" i="6"/>
  <c r="C3773" i="6" s="1"/>
  <c r="A3773" i="6"/>
  <c r="I3772" i="6"/>
  <c r="H3772" i="6"/>
  <c r="F3772" i="6"/>
  <c r="G3772" i="6" s="1"/>
  <c r="D3772" i="6"/>
  <c r="E3772" i="6" s="1"/>
  <c r="B3772" i="6"/>
  <c r="C3772" i="6" s="1"/>
  <c r="A3772" i="6"/>
  <c r="I3771" i="6"/>
  <c r="H3771" i="6"/>
  <c r="F3771" i="6"/>
  <c r="G3771" i="6" s="1"/>
  <c r="D3771" i="6"/>
  <c r="E3771" i="6" s="1"/>
  <c r="C3771" i="6"/>
  <c r="B3771" i="6"/>
  <c r="A3771" i="6"/>
  <c r="I3770" i="6"/>
  <c r="H3770" i="6"/>
  <c r="F3770" i="6"/>
  <c r="G3770" i="6" s="1"/>
  <c r="D3770" i="6"/>
  <c r="E3770" i="6" s="1"/>
  <c r="B3770" i="6"/>
  <c r="C3770" i="6" s="1"/>
  <c r="A3770" i="6"/>
  <c r="I3769" i="6"/>
  <c r="H3769" i="6"/>
  <c r="F3769" i="6"/>
  <c r="G3769" i="6" s="1"/>
  <c r="D3769" i="6"/>
  <c r="E3769" i="6" s="1"/>
  <c r="B3769" i="6"/>
  <c r="C3769" i="6" s="1"/>
  <c r="A3769" i="6"/>
  <c r="I3768" i="6"/>
  <c r="H3768" i="6"/>
  <c r="F3768" i="6"/>
  <c r="G3768" i="6" s="1"/>
  <c r="D3768" i="6"/>
  <c r="E3768" i="6" s="1"/>
  <c r="B3768" i="6"/>
  <c r="C3768" i="6" s="1"/>
  <c r="A3768" i="6"/>
  <c r="I3767" i="6"/>
  <c r="H3767" i="6"/>
  <c r="F3767" i="6"/>
  <c r="G3767" i="6" s="1"/>
  <c r="D3767" i="6"/>
  <c r="E3767" i="6" s="1"/>
  <c r="B3767" i="6"/>
  <c r="C3767" i="6" s="1"/>
  <c r="A3767" i="6"/>
  <c r="I3766" i="6"/>
  <c r="H3766" i="6"/>
  <c r="G3766" i="6"/>
  <c r="F3766" i="6"/>
  <c r="D3766" i="6"/>
  <c r="E3766" i="6" s="1"/>
  <c r="B3766" i="6"/>
  <c r="C3766" i="6" s="1"/>
  <c r="A3766" i="6"/>
  <c r="I3765" i="6"/>
  <c r="H3765" i="6"/>
  <c r="F3765" i="6"/>
  <c r="G3765" i="6" s="1"/>
  <c r="D3765" i="6"/>
  <c r="E3765" i="6" s="1"/>
  <c r="B3765" i="6"/>
  <c r="C3765" i="6" s="1"/>
  <c r="A3765" i="6"/>
  <c r="I3764" i="6"/>
  <c r="H3764" i="6"/>
  <c r="F3764" i="6"/>
  <c r="G3764" i="6" s="1"/>
  <c r="D3764" i="6"/>
  <c r="E3764" i="6" s="1"/>
  <c r="B3764" i="6"/>
  <c r="C3764" i="6" s="1"/>
  <c r="A3764" i="6"/>
  <c r="I3763" i="6"/>
  <c r="H3763" i="6"/>
  <c r="F3763" i="6"/>
  <c r="G3763" i="6" s="1"/>
  <c r="D3763" i="6"/>
  <c r="E3763" i="6" s="1"/>
  <c r="B3763" i="6"/>
  <c r="C3763" i="6" s="1"/>
  <c r="A3763" i="6"/>
  <c r="I3762" i="6"/>
  <c r="H3762" i="6"/>
  <c r="F3762" i="6"/>
  <c r="G3762" i="6" s="1"/>
  <c r="D3762" i="6"/>
  <c r="E3762" i="6" s="1"/>
  <c r="B3762" i="6"/>
  <c r="C3762" i="6" s="1"/>
  <c r="A3762" i="6"/>
  <c r="I3761" i="6"/>
  <c r="H3761" i="6"/>
  <c r="F3761" i="6"/>
  <c r="G3761" i="6" s="1"/>
  <c r="D3761" i="6"/>
  <c r="E3761" i="6" s="1"/>
  <c r="B3761" i="6"/>
  <c r="C3761" i="6" s="1"/>
  <c r="A3761" i="6"/>
  <c r="I3760" i="6"/>
  <c r="H3760" i="6"/>
  <c r="F3760" i="6"/>
  <c r="G3760" i="6" s="1"/>
  <c r="D3760" i="6"/>
  <c r="E3760" i="6" s="1"/>
  <c r="B3760" i="6"/>
  <c r="C3760" i="6" s="1"/>
  <c r="A3760" i="6"/>
  <c r="I3759" i="6"/>
  <c r="H3759" i="6"/>
  <c r="F3759" i="6"/>
  <c r="G3759" i="6" s="1"/>
  <c r="D3759" i="6"/>
  <c r="E3759" i="6" s="1"/>
  <c r="B3759" i="6"/>
  <c r="C3759" i="6" s="1"/>
  <c r="A3759" i="6"/>
  <c r="I3758" i="6"/>
  <c r="H3758" i="6"/>
  <c r="G3758" i="6"/>
  <c r="F3758" i="6"/>
  <c r="D3758" i="6"/>
  <c r="E3758" i="6" s="1"/>
  <c r="B3758" i="6"/>
  <c r="C3758" i="6" s="1"/>
  <c r="A3758" i="6"/>
  <c r="I3757" i="6"/>
  <c r="H3757" i="6"/>
  <c r="F3757" i="6"/>
  <c r="G3757" i="6" s="1"/>
  <c r="D3757" i="6"/>
  <c r="E3757" i="6" s="1"/>
  <c r="C3757" i="6"/>
  <c r="B3757" i="6"/>
  <c r="A3757" i="6"/>
  <c r="I3756" i="6"/>
  <c r="H3756" i="6"/>
  <c r="F3756" i="6"/>
  <c r="G3756" i="6" s="1"/>
  <c r="D3756" i="6"/>
  <c r="E3756" i="6" s="1"/>
  <c r="B3756" i="6"/>
  <c r="C3756" i="6" s="1"/>
  <c r="A3756" i="6"/>
  <c r="I3755" i="6"/>
  <c r="H3755" i="6"/>
  <c r="F3755" i="6"/>
  <c r="G3755" i="6" s="1"/>
  <c r="D3755" i="6"/>
  <c r="E3755" i="6" s="1"/>
  <c r="C3755" i="6"/>
  <c r="B3755" i="6"/>
  <c r="A3755" i="6"/>
  <c r="I3754" i="6"/>
  <c r="H3754" i="6"/>
  <c r="F3754" i="6"/>
  <c r="G3754" i="6" s="1"/>
  <c r="D3754" i="6"/>
  <c r="E3754" i="6" s="1"/>
  <c r="B3754" i="6"/>
  <c r="C3754" i="6" s="1"/>
  <c r="A3754" i="6"/>
  <c r="I3753" i="6"/>
  <c r="H3753" i="6"/>
  <c r="F3753" i="6"/>
  <c r="G3753" i="6" s="1"/>
  <c r="D3753" i="6"/>
  <c r="E3753" i="6" s="1"/>
  <c r="B3753" i="6"/>
  <c r="C3753" i="6" s="1"/>
  <c r="A3753" i="6"/>
  <c r="I3752" i="6"/>
  <c r="H3752" i="6"/>
  <c r="G3752" i="6"/>
  <c r="F3752" i="6"/>
  <c r="E3752" i="6"/>
  <c r="D3752" i="6"/>
  <c r="B3752" i="6"/>
  <c r="C3752" i="6" s="1"/>
  <c r="A3752" i="6"/>
  <c r="I3751" i="6"/>
  <c r="H3751" i="6"/>
  <c r="F3751" i="6"/>
  <c r="G3751" i="6" s="1"/>
  <c r="D3751" i="6"/>
  <c r="E3751" i="6" s="1"/>
  <c r="C3751" i="6"/>
  <c r="B3751" i="6"/>
  <c r="A3751" i="6"/>
  <c r="I3750" i="6"/>
  <c r="H3750" i="6"/>
  <c r="F3750" i="6"/>
  <c r="G3750" i="6" s="1"/>
  <c r="D3750" i="6"/>
  <c r="E3750" i="6" s="1"/>
  <c r="B3750" i="6"/>
  <c r="C3750" i="6" s="1"/>
  <c r="A3750" i="6"/>
  <c r="I3749" i="6"/>
  <c r="H3749" i="6"/>
  <c r="F3749" i="6"/>
  <c r="G3749" i="6" s="1"/>
  <c r="D3749" i="6"/>
  <c r="E3749" i="6" s="1"/>
  <c r="B3749" i="6"/>
  <c r="C3749" i="6" s="1"/>
  <c r="A3749" i="6"/>
  <c r="I3748" i="6"/>
  <c r="H3748" i="6"/>
  <c r="G3748" i="6"/>
  <c r="F3748" i="6"/>
  <c r="D3748" i="6"/>
  <c r="E3748" i="6" s="1"/>
  <c r="B3748" i="6"/>
  <c r="C3748" i="6" s="1"/>
  <c r="A3748" i="6"/>
  <c r="I3747" i="6"/>
  <c r="H3747" i="6"/>
  <c r="F3747" i="6"/>
  <c r="G3747" i="6" s="1"/>
  <c r="D3747" i="6"/>
  <c r="E3747" i="6" s="1"/>
  <c r="B3747" i="6"/>
  <c r="C3747" i="6" s="1"/>
  <c r="A3747" i="6"/>
  <c r="I3746" i="6"/>
  <c r="H3746" i="6"/>
  <c r="F3746" i="6"/>
  <c r="G3746" i="6" s="1"/>
  <c r="D3746" i="6"/>
  <c r="E3746" i="6" s="1"/>
  <c r="B3746" i="6"/>
  <c r="C3746" i="6" s="1"/>
  <c r="A3746" i="6"/>
  <c r="I3745" i="6"/>
  <c r="H3745" i="6"/>
  <c r="G3745" i="6"/>
  <c r="F3745" i="6"/>
  <c r="D3745" i="6"/>
  <c r="E3745" i="6" s="1"/>
  <c r="B3745" i="6"/>
  <c r="C3745" i="6" s="1"/>
  <c r="A3745" i="6"/>
  <c r="I3744" i="6"/>
  <c r="H3744" i="6"/>
  <c r="F3744" i="6"/>
  <c r="G3744" i="6" s="1"/>
  <c r="E3744" i="6"/>
  <c r="D3744" i="6"/>
  <c r="B3744" i="6"/>
  <c r="C3744" i="6" s="1"/>
  <c r="A3744" i="6"/>
  <c r="I3743" i="6"/>
  <c r="H3743" i="6"/>
  <c r="F3743" i="6"/>
  <c r="G3743" i="6" s="1"/>
  <c r="D3743" i="6"/>
  <c r="E3743" i="6" s="1"/>
  <c r="B3743" i="6"/>
  <c r="C3743" i="6" s="1"/>
  <c r="A3743" i="6"/>
  <c r="I3742" i="6"/>
  <c r="H3742" i="6"/>
  <c r="G3742" i="6"/>
  <c r="F3742" i="6"/>
  <c r="D3742" i="6"/>
  <c r="E3742" i="6" s="1"/>
  <c r="B3742" i="6"/>
  <c r="C3742" i="6" s="1"/>
  <c r="A3742" i="6"/>
  <c r="I3741" i="6"/>
  <c r="H3741" i="6"/>
  <c r="F3741" i="6"/>
  <c r="G3741" i="6" s="1"/>
  <c r="E3741" i="6"/>
  <c r="D3741" i="6"/>
  <c r="B3741" i="6"/>
  <c r="C3741" i="6" s="1"/>
  <c r="A3741" i="6"/>
  <c r="I3740" i="6"/>
  <c r="H3740" i="6"/>
  <c r="F3740" i="6"/>
  <c r="G3740" i="6" s="1"/>
  <c r="D3740" i="6"/>
  <c r="E3740" i="6" s="1"/>
  <c r="C3740" i="6"/>
  <c r="B3740" i="6"/>
  <c r="A3740" i="6"/>
  <c r="I3739" i="6"/>
  <c r="H3739" i="6"/>
  <c r="F3739" i="6"/>
  <c r="G3739" i="6" s="1"/>
  <c r="D3739" i="6"/>
  <c r="E3739" i="6" s="1"/>
  <c r="C3739" i="6"/>
  <c r="B3739" i="6"/>
  <c r="A3739" i="6"/>
  <c r="I3738" i="6"/>
  <c r="H3738" i="6"/>
  <c r="F3738" i="6"/>
  <c r="G3738" i="6" s="1"/>
  <c r="D3738" i="6"/>
  <c r="E3738" i="6" s="1"/>
  <c r="B3738" i="6"/>
  <c r="C3738" i="6" s="1"/>
  <c r="A3738" i="6"/>
  <c r="I3737" i="6"/>
  <c r="H3737" i="6"/>
  <c r="F3737" i="6"/>
  <c r="G3737" i="6" s="1"/>
  <c r="D3737" i="6"/>
  <c r="E3737" i="6" s="1"/>
  <c r="B3737" i="6"/>
  <c r="C3737" i="6" s="1"/>
  <c r="A3737" i="6"/>
  <c r="I3736" i="6"/>
  <c r="H3736" i="6"/>
  <c r="F3736" i="6"/>
  <c r="G3736" i="6" s="1"/>
  <c r="D3736" i="6"/>
  <c r="E3736" i="6" s="1"/>
  <c r="B3736" i="6"/>
  <c r="C3736" i="6" s="1"/>
  <c r="A3736" i="6"/>
  <c r="I3735" i="6"/>
  <c r="H3735" i="6"/>
  <c r="F3735" i="6"/>
  <c r="G3735" i="6" s="1"/>
  <c r="D3735" i="6"/>
  <c r="E3735" i="6" s="1"/>
  <c r="B3735" i="6"/>
  <c r="C3735" i="6" s="1"/>
  <c r="A3735" i="6"/>
  <c r="I3734" i="6"/>
  <c r="H3734" i="6"/>
  <c r="F3734" i="6"/>
  <c r="G3734" i="6" s="1"/>
  <c r="D3734" i="6"/>
  <c r="E3734" i="6" s="1"/>
  <c r="B3734" i="6"/>
  <c r="C3734" i="6" s="1"/>
  <c r="A3734" i="6"/>
  <c r="I3733" i="6"/>
  <c r="H3733" i="6"/>
  <c r="F3733" i="6"/>
  <c r="G3733" i="6" s="1"/>
  <c r="E3733" i="6"/>
  <c r="D3733" i="6"/>
  <c r="B3733" i="6"/>
  <c r="C3733" i="6" s="1"/>
  <c r="A3733" i="6"/>
  <c r="I3732" i="6"/>
  <c r="H3732" i="6"/>
  <c r="F3732" i="6"/>
  <c r="G3732" i="6" s="1"/>
  <c r="D3732" i="6"/>
  <c r="E3732" i="6" s="1"/>
  <c r="C3732" i="6"/>
  <c r="B3732" i="6"/>
  <c r="A3732" i="6"/>
  <c r="I3731" i="6"/>
  <c r="H3731" i="6"/>
  <c r="F3731" i="6"/>
  <c r="G3731" i="6" s="1"/>
  <c r="D3731" i="6"/>
  <c r="E3731" i="6" s="1"/>
  <c r="B3731" i="6"/>
  <c r="C3731" i="6" s="1"/>
  <c r="A3731" i="6"/>
  <c r="I3730" i="6"/>
  <c r="H3730" i="6"/>
  <c r="F3730" i="6"/>
  <c r="G3730" i="6" s="1"/>
  <c r="D3730" i="6"/>
  <c r="E3730" i="6" s="1"/>
  <c r="B3730" i="6"/>
  <c r="C3730" i="6" s="1"/>
  <c r="A3730" i="6"/>
  <c r="I3729" i="6"/>
  <c r="H3729" i="6"/>
  <c r="F3729" i="6"/>
  <c r="G3729" i="6" s="1"/>
  <c r="D3729" i="6"/>
  <c r="E3729" i="6" s="1"/>
  <c r="B3729" i="6"/>
  <c r="C3729" i="6" s="1"/>
  <c r="A3729" i="6"/>
  <c r="I3728" i="6"/>
  <c r="H3728" i="6"/>
  <c r="F3728" i="6"/>
  <c r="G3728" i="6" s="1"/>
  <c r="D3728" i="6"/>
  <c r="E3728" i="6" s="1"/>
  <c r="B3728" i="6"/>
  <c r="C3728" i="6" s="1"/>
  <c r="A3728" i="6"/>
  <c r="I3727" i="6"/>
  <c r="H3727" i="6"/>
  <c r="F3727" i="6"/>
  <c r="G3727" i="6" s="1"/>
  <c r="D3727" i="6"/>
  <c r="E3727" i="6" s="1"/>
  <c r="B3727" i="6"/>
  <c r="C3727" i="6" s="1"/>
  <c r="A3727" i="6"/>
  <c r="I3726" i="6"/>
  <c r="H3726" i="6"/>
  <c r="F3726" i="6"/>
  <c r="G3726" i="6" s="1"/>
  <c r="D3726" i="6"/>
  <c r="E3726" i="6" s="1"/>
  <c r="B3726" i="6"/>
  <c r="C3726" i="6" s="1"/>
  <c r="A3726" i="6"/>
  <c r="I3725" i="6"/>
  <c r="H3725" i="6"/>
  <c r="F3725" i="6"/>
  <c r="G3725" i="6" s="1"/>
  <c r="E3725" i="6"/>
  <c r="D3725" i="6"/>
  <c r="B3725" i="6"/>
  <c r="C3725" i="6" s="1"/>
  <c r="A3725" i="6"/>
  <c r="I3724" i="6"/>
  <c r="H3724" i="6"/>
  <c r="F3724" i="6"/>
  <c r="G3724" i="6" s="1"/>
  <c r="E3724" i="6"/>
  <c r="D3724" i="6"/>
  <c r="B3724" i="6"/>
  <c r="C3724" i="6" s="1"/>
  <c r="A3724" i="6"/>
  <c r="I3723" i="6"/>
  <c r="H3723" i="6"/>
  <c r="F3723" i="6"/>
  <c r="G3723" i="6" s="1"/>
  <c r="E3723" i="6"/>
  <c r="D3723" i="6"/>
  <c r="B3723" i="6"/>
  <c r="C3723" i="6" s="1"/>
  <c r="A3723" i="6"/>
  <c r="I3722" i="6"/>
  <c r="H3722" i="6"/>
  <c r="F3722" i="6"/>
  <c r="G3722" i="6" s="1"/>
  <c r="D3722" i="6"/>
  <c r="E3722" i="6" s="1"/>
  <c r="B3722" i="6"/>
  <c r="C3722" i="6" s="1"/>
  <c r="A3722" i="6"/>
  <c r="I3721" i="6"/>
  <c r="H3721" i="6"/>
  <c r="F3721" i="6"/>
  <c r="G3721" i="6" s="1"/>
  <c r="D3721" i="6"/>
  <c r="E3721" i="6" s="1"/>
  <c r="B3721" i="6"/>
  <c r="C3721" i="6" s="1"/>
  <c r="A3721" i="6"/>
  <c r="I3720" i="6"/>
  <c r="H3720" i="6"/>
  <c r="F3720" i="6"/>
  <c r="G3720" i="6" s="1"/>
  <c r="D3720" i="6"/>
  <c r="E3720" i="6" s="1"/>
  <c r="B3720" i="6"/>
  <c r="C3720" i="6" s="1"/>
  <c r="A3720" i="6"/>
  <c r="I3719" i="6"/>
  <c r="H3719" i="6"/>
  <c r="F3719" i="6"/>
  <c r="G3719" i="6" s="1"/>
  <c r="D3719" i="6"/>
  <c r="E3719" i="6" s="1"/>
  <c r="B3719" i="6"/>
  <c r="C3719" i="6" s="1"/>
  <c r="A3719" i="6"/>
  <c r="I3718" i="6"/>
  <c r="H3718" i="6"/>
  <c r="F3718" i="6"/>
  <c r="G3718" i="6" s="1"/>
  <c r="D3718" i="6"/>
  <c r="E3718" i="6" s="1"/>
  <c r="B3718" i="6"/>
  <c r="C3718" i="6" s="1"/>
  <c r="A3718" i="6"/>
  <c r="I3717" i="6"/>
  <c r="H3717" i="6"/>
  <c r="F3717" i="6"/>
  <c r="G3717" i="6" s="1"/>
  <c r="D3717" i="6"/>
  <c r="E3717" i="6" s="1"/>
  <c r="B3717" i="6"/>
  <c r="C3717" i="6" s="1"/>
  <c r="A3717" i="6"/>
  <c r="I3716" i="6"/>
  <c r="H3716" i="6"/>
  <c r="F3716" i="6"/>
  <c r="G3716" i="6" s="1"/>
  <c r="D3716" i="6"/>
  <c r="E3716" i="6" s="1"/>
  <c r="B3716" i="6"/>
  <c r="C3716" i="6" s="1"/>
  <c r="A3716" i="6"/>
  <c r="I3715" i="6"/>
  <c r="H3715" i="6"/>
  <c r="F3715" i="6"/>
  <c r="G3715" i="6" s="1"/>
  <c r="D3715" i="6"/>
  <c r="E3715" i="6" s="1"/>
  <c r="B3715" i="6"/>
  <c r="C3715" i="6" s="1"/>
  <c r="A3715" i="6"/>
  <c r="I3714" i="6"/>
  <c r="H3714" i="6"/>
  <c r="F3714" i="6"/>
  <c r="G3714" i="6" s="1"/>
  <c r="E3714" i="6"/>
  <c r="D3714" i="6"/>
  <c r="B3714" i="6"/>
  <c r="C3714" i="6" s="1"/>
  <c r="A3714" i="6"/>
  <c r="I3713" i="6"/>
  <c r="H3713" i="6"/>
  <c r="F3713" i="6"/>
  <c r="G3713" i="6" s="1"/>
  <c r="D3713" i="6"/>
  <c r="E3713" i="6" s="1"/>
  <c r="B3713" i="6"/>
  <c r="C3713" i="6" s="1"/>
  <c r="A3713" i="6"/>
  <c r="I3712" i="6"/>
  <c r="H3712" i="6"/>
  <c r="F3712" i="6"/>
  <c r="G3712" i="6" s="1"/>
  <c r="E3712" i="6"/>
  <c r="D3712" i="6"/>
  <c r="B3712" i="6"/>
  <c r="C3712" i="6" s="1"/>
  <c r="A3712" i="6"/>
  <c r="I3711" i="6"/>
  <c r="H3711" i="6"/>
  <c r="F3711" i="6"/>
  <c r="G3711" i="6" s="1"/>
  <c r="D3711" i="6"/>
  <c r="E3711" i="6" s="1"/>
  <c r="B3711" i="6"/>
  <c r="C3711" i="6" s="1"/>
  <c r="A3711" i="6"/>
  <c r="I3710" i="6"/>
  <c r="H3710" i="6"/>
  <c r="F3710" i="6"/>
  <c r="G3710" i="6" s="1"/>
  <c r="D3710" i="6"/>
  <c r="E3710" i="6" s="1"/>
  <c r="B3710" i="6"/>
  <c r="C3710" i="6" s="1"/>
  <c r="A3710" i="6"/>
  <c r="I3709" i="6"/>
  <c r="H3709" i="6"/>
  <c r="F3709" i="6"/>
  <c r="G3709" i="6" s="1"/>
  <c r="D3709" i="6"/>
  <c r="E3709" i="6" s="1"/>
  <c r="B3709" i="6"/>
  <c r="C3709" i="6" s="1"/>
  <c r="A3709" i="6"/>
  <c r="I3708" i="6"/>
  <c r="H3708" i="6"/>
  <c r="F3708" i="6"/>
  <c r="G3708" i="6" s="1"/>
  <c r="D3708" i="6"/>
  <c r="E3708" i="6" s="1"/>
  <c r="B3708" i="6"/>
  <c r="C3708" i="6" s="1"/>
  <c r="A3708" i="6"/>
  <c r="I3707" i="6"/>
  <c r="H3707" i="6"/>
  <c r="F3707" i="6"/>
  <c r="G3707" i="6" s="1"/>
  <c r="D3707" i="6"/>
  <c r="E3707" i="6" s="1"/>
  <c r="B3707" i="6"/>
  <c r="C3707" i="6" s="1"/>
  <c r="A3707" i="6"/>
  <c r="I3706" i="6"/>
  <c r="H3706" i="6"/>
  <c r="F3706" i="6"/>
  <c r="G3706" i="6" s="1"/>
  <c r="D3706" i="6"/>
  <c r="E3706" i="6" s="1"/>
  <c r="C3706" i="6"/>
  <c r="B3706" i="6"/>
  <c r="A3706" i="6"/>
  <c r="I3705" i="6"/>
  <c r="H3705" i="6"/>
  <c r="F3705" i="6"/>
  <c r="G3705" i="6" s="1"/>
  <c r="D3705" i="6"/>
  <c r="E3705" i="6" s="1"/>
  <c r="B3705" i="6"/>
  <c r="C3705" i="6" s="1"/>
  <c r="A3705" i="6"/>
  <c r="I3704" i="6"/>
  <c r="H3704" i="6"/>
  <c r="F3704" i="6"/>
  <c r="G3704" i="6" s="1"/>
  <c r="D3704" i="6"/>
  <c r="E3704" i="6" s="1"/>
  <c r="B3704" i="6"/>
  <c r="C3704" i="6" s="1"/>
  <c r="A3704" i="6"/>
  <c r="I3703" i="6"/>
  <c r="H3703" i="6"/>
  <c r="F3703" i="6"/>
  <c r="G3703" i="6" s="1"/>
  <c r="D3703" i="6"/>
  <c r="E3703" i="6" s="1"/>
  <c r="B3703" i="6"/>
  <c r="C3703" i="6" s="1"/>
  <c r="A3703" i="6"/>
  <c r="I3702" i="6"/>
  <c r="H3702" i="6"/>
  <c r="F3702" i="6"/>
  <c r="G3702" i="6" s="1"/>
  <c r="D3702" i="6"/>
  <c r="E3702" i="6" s="1"/>
  <c r="B3702" i="6"/>
  <c r="C3702" i="6" s="1"/>
  <c r="A3702" i="6"/>
  <c r="I3701" i="6"/>
  <c r="H3701" i="6"/>
  <c r="F3701" i="6"/>
  <c r="G3701" i="6" s="1"/>
  <c r="D3701" i="6"/>
  <c r="E3701" i="6" s="1"/>
  <c r="B3701" i="6"/>
  <c r="C3701" i="6" s="1"/>
  <c r="A3701" i="6"/>
  <c r="I3700" i="6"/>
  <c r="H3700" i="6"/>
  <c r="F3700" i="6"/>
  <c r="G3700" i="6" s="1"/>
  <c r="D3700" i="6"/>
  <c r="E3700" i="6" s="1"/>
  <c r="B3700" i="6"/>
  <c r="C3700" i="6" s="1"/>
  <c r="A3700" i="6"/>
  <c r="I3699" i="6"/>
  <c r="H3699" i="6"/>
  <c r="F3699" i="6"/>
  <c r="G3699" i="6" s="1"/>
  <c r="D3699" i="6"/>
  <c r="E3699" i="6" s="1"/>
  <c r="B3699" i="6"/>
  <c r="C3699" i="6" s="1"/>
  <c r="A3699" i="6"/>
  <c r="I3698" i="6"/>
  <c r="H3698" i="6"/>
  <c r="F3698" i="6"/>
  <c r="G3698" i="6" s="1"/>
  <c r="D3698" i="6"/>
  <c r="E3698" i="6" s="1"/>
  <c r="C3698" i="6"/>
  <c r="B3698" i="6"/>
  <c r="A3698" i="6"/>
  <c r="I3697" i="6"/>
  <c r="H3697" i="6"/>
  <c r="F3697" i="6"/>
  <c r="G3697" i="6" s="1"/>
  <c r="D3697" i="6"/>
  <c r="E3697" i="6" s="1"/>
  <c r="B3697" i="6"/>
  <c r="C3697" i="6" s="1"/>
  <c r="A3697" i="6"/>
  <c r="I3696" i="6"/>
  <c r="H3696" i="6"/>
  <c r="F3696" i="6"/>
  <c r="G3696" i="6" s="1"/>
  <c r="D3696" i="6"/>
  <c r="E3696" i="6" s="1"/>
  <c r="B3696" i="6"/>
  <c r="C3696" i="6" s="1"/>
  <c r="A3696" i="6"/>
  <c r="I3695" i="6"/>
  <c r="H3695" i="6"/>
  <c r="F3695" i="6"/>
  <c r="G3695" i="6" s="1"/>
  <c r="D3695" i="6"/>
  <c r="E3695" i="6" s="1"/>
  <c r="B3695" i="6"/>
  <c r="C3695" i="6" s="1"/>
  <c r="A3695" i="6"/>
  <c r="I3694" i="6"/>
  <c r="H3694" i="6"/>
  <c r="G3694" i="6"/>
  <c r="F3694" i="6"/>
  <c r="E3694" i="6"/>
  <c r="D3694" i="6"/>
  <c r="B3694" i="6"/>
  <c r="C3694" i="6" s="1"/>
  <c r="A3694" i="6"/>
  <c r="I3693" i="6"/>
  <c r="H3693" i="6"/>
  <c r="F3693" i="6"/>
  <c r="G3693" i="6" s="1"/>
  <c r="D3693" i="6"/>
  <c r="E3693" i="6" s="1"/>
  <c r="B3693" i="6"/>
  <c r="C3693" i="6" s="1"/>
  <c r="A3693" i="6"/>
  <c r="I3692" i="6"/>
  <c r="H3692" i="6"/>
  <c r="F3692" i="6"/>
  <c r="G3692" i="6" s="1"/>
  <c r="D3692" i="6"/>
  <c r="E3692" i="6" s="1"/>
  <c r="B3692" i="6"/>
  <c r="C3692" i="6" s="1"/>
  <c r="A3692" i="6"/>
  <c r="I3691" i="6"/>
  <c r="H3691" i="6"/>
  <c r="F3691" i="6"/>
  <c r="G3691" i="6" s="1"/>
  <c r="D3691" i="6"/>
  <c r="E3691" i="6" s="1"/>
  <c r="C3691" i="6"/>
  <c r="B3691" i="6"/>
  <c r="A3691" i="6"/>
  <c r="I3690" i="6"/>
  <c r="H3690" i="6"/>
  <c r="F3690" i="6"/>
  <c r="G3690" i="6" s="1"/>
  <c r="D3690" i="6"/>
  <c r="E3690" i="6" s="1"/>
  <c r="B3690" i="6"/>
  <c r="C3690" i="6" s="1"/>
  <c r="A3690" i="6"/>
  <c r="I3689" i="6"/>
  <c r="H3689" i="6"/>
  <c r="G3689" i="6"/>
  <c r="F3689" i="6"/>
  <c r="D3689" i="6"/>
  <c r="E3689" i="6" s="1"/>
  <c r="B3689" i="6"/>
  <c r="C3689" i="6" s="1"/>
  <c r="A3689" i="6"/>
  <c r="I3688" i="6"/>
  <c r="H3688" i="6"/>
  <c r="G3688" i="6"/>
  <c r="F3688" i="6"/>
  <c r="D3688" i="6"/>
  <c r="E3688" i="6" s="1"/>
  <c r="C3688" i="6"/>
  <c r="B3688" i="6"/>
  <c r="A3688" i="6"/>
  <c r="I3687" i="6"/>
  <c r="H3687" i="6"/>
  <c r="F3687" i="6"/>
  <c r="G3687" i="6" s="1"/>
  <c r="D3687" i="6"/>
  <c r="E3687" i="6" s="1"/>
  <c r="B3687" i="6"/>
  <c r="C3687" i="6" s="1"/>
  <c r="A3687" i="6"/>
  <c r="I3686" i="6"/>
  <c r="H3686" i="6"/>
  <c r="F3686" i="6"/>
  <c r="G3686" i="6" s="1"/>
  <c r="D3686" i="6"/>
  <c r="E3686" i="6" s="1"/>
  <c r="B3686" i="6"/>
  <c r="C3686" i="6" s="1"/>
  <c r="A3686" i="6"/>
  <c r="I3685" i="6"/>
  <c r="H3685" i="6"/>
  <c r="F3685" i="6"/>
  <c r="G3685" i="6" s="1"/>
  <c r="D3685" i="6"/>
  <c r="E3685" i="6" s="1"/>
  <c r="B3685" i="6"/>
  <c r="C3685" i="6" s="1"/>
  <c r="A3685" i="6"/>
  <c r="I3684" i="6"/>
  <c r="H3684" i="6"/>
  <c r="F3684" i="6"/>
  <c r="G3684" i="6" s="1"/>
  <c r="D3684" i="6"/>
  <c r="E3684" i="6" s="1"/>
  <c r="B3684" i="6"/>
  <c r="C3684" i="6" s="1"/>
  <c r="A3684" i="6"/>
  <c r="I3683" i="6"/>
  <c r="H3683" i="6"/>
  <c r="F3683" i="6"/>
  <c r="G3683" i="6" s="1"/>
  <c r="D3683" i="6"/>
  <c r="E3683" i="6" s="1"/>
  <c r="B3683" i="6"/>
  <c r="C3683" i="6" s="1"/>
  <c r="A3683" i="6"/>
  <c r="I3682" i="6"/>
  <c r="H3682" i="6"/>
  <c r="F3682" i="6"/>
  <c r="G3682" i="6" s="1"/>
  <c r="D3682" i="6"/>
  <c r="E3682" i="6" s="1"/>
  <c r="B3682" i="6"/>
  <c r="C3682" i="6" s="1"/>
  <c r="A3682" i="6"/>
  <c r="I3681" i="6"/>
  <c r="H3681" i="6"/>
  <c r="F3681" i="6"/>
  <c r="G3681" i="6" s="1"/>
  <c r="D3681" i="6"/>
  <c r="E3681" i="6" s="1"/>
  <c r="B3681" i="6"/>
  <c r="C3681" i="6" s="1"/>
  <c r="A3681" i="6"/>
  <c r="I3680" i="6"/>
  <c r="H3680" i="6"/>
  <c r="F3680" i="6"/>
  <c r="G3680" i="6" s="1"/>
  <c r="D3680" i="6"/>
  <c r="E3680" i="6" s="1"/>
  <c r="B3680" i="6"/>
  <c r="C3680" i="6" s="1"/>
  <c r="A3680" i="6"/>
  <c r="I3679" i="6"/>
  <c r="H3679" i="6"/>
  <c r="F3679" i="6"/>
  <c r="G3679" i="6" s="1"/>
  <c r="D3679" i="6"/>
  <c r="E3679" i="6" s="1"/>
  <c r="B3679" i="6"/>
  <c r="C3679" i="6" s="1"/>
  <c r="A3679" i="6"/>
  <c r="I3678" i="6"/>
  <c r="H3678" i="6"/>
  <c r="F3678" i="6"/>
  <c r="G3678" i="6" s="1"/>
  <c r="D3678" i="6"/>
  <c r="E3678" i="6" s="1"/>
  <c r="B3678" i="6"/>
  <c r="C3678" i="6" s="1"/>
  <c r="A3678" i="6"/>
  <c r="I3677" i="6"/>
  <c r="H3677" i="6"/>
  <c r="F3677" i="6"/>
  <c r="G3677" i="6" s="1"/>
  <c r="D3677" i="6"/>
  <c r="E3677" i="6" s="1"/>
  <c r="B3677" i="6"/>
  <c r="C3677" i="6" s="1"/>
  <c r="A3677" i="6"/>
  <c r="I3676" i="6"/>
  <c r="H3676" i="6"/>
  <c r="F3676" i="6"/>
  <c r="G3676" i="6" s="1"/>
  <c r="D3676" i="6"/>
  <c r="E3676" i="6" s="1"/>
  <c r="B3676" i="6"/>
  <c r="C3676" i="6" s="1"/>
  <c r="A3676" i="6"/>
  <c r="I3675" i="6"/>
  <c r="H3675" i="6"/>
  <c r="F3675" i="6"/>
  <c r="G3675" i="6" s="1"/>
  <c r="D3675" i="6"/>
  <c r="E3675" i="6" s="1"/>
  <c r="B3675" i="6"/>
  <c r="C3675" i="6" s="1"/>
  <c r="A3675" i="6"/>
  <c r="I3674" i="6"/>
  <c r="H3674" i="6"/>
  <c r="F3674" i="6"/>
  <c r="G3674" i="6" s="1"/>
  <c r="D3674" i="6"/>
  <c r="E3674" i="6" s="1"/>
  <c r="C3674" i="6"/>
  <c r="B3674" i="6"/>
  <c r="A3674" i="6"/>
  <c r="I3673" i="6"/>
  <c r="H3673" i="6"/>
  <c r="F3673" i="6"/>
  <c r="G3673" i="6" s="1"/>
  <c r="D3673" i="6"/>
  <c r="E3673" i="6" s="1"/>
  <c r="B3673" i="6"/>
  <c r="C3673" i="6" s="1"/>
  <c r="A3673" i="6"/>
  <c r="I3672" i="6"/>
  <c r="H3672" i="6"/>
  <c r="G3672" i="6"/>
  <c r="F3672" i="6"/>
  <c r="D3672" i="6"/>
  <c r="E3672" i="6" s="1"/>
  <c r="B3672" i="6"/>
  <c r="C3672" i="6" s="1"/>
  <c r="A3672" i="6"/>
  <c r="I3671" i="6"/>
  <c r="H3671" i="6"/>
  <c r="F3671" i="6"/>
  <c r="G3671" i="6" s="1"/>
  <c r="D3671" i="6"/>
  <c r="E3671" i="6" s="1"/>
  <c r="B3671" i="6"/>
  <c r="C3671" i="6" s="1"/>
  <c r="A3671" i="6"/>
  <c r="I3670" i="6"/>
  <c r="H3670" i="6"/>
  <c r="F3670" i="6"/>
  <c r="G3670" i="6" s="1"/>
  <c r="D3670" i="6"/>
  <c r="E3670" i="6" s="1"/>
  <c r="B3670" i="6"/>
  <c r="C3670" i="6" s="1"/>
  <c r="A3670" i="6"/>
  <c r="I3669" i="6"/>
  <c r="H3669" i="6"/>
  <c r="F3669" i="6"/>
  <c r="G3669" i="6" s="1"/>
  <c r="D3669" i="6"/>
  <c r="E3669" i="6" s="1"/>
  <c r="B3669" i="6"/>
  <c r="C3669" i="6" s="1"/>
  <c r="A3669" i="6"/>
  <c r="I3668" i="6"/>
  <c r="H3668" i="6"/>
  <c r="F3668" i="6"/>
  <c r="G3668" i="6" s="1"/>
  <c r="D3668" i="6"/>
  <c r="E3668" i="6" s="1"/>
  <c r="B3668" i="6"/>
  <c r="C3668" i="6" s="1"/>
  <c r="A3668" i="6"/>
  <c r="I3667" i="6"/>
  <c r="H3667" i="6"/>
  <c r="F3667" i="6"/>
  <c r="G3667" i="6" s="1"/>
  <c r="D3667" i="6"/>
  <c r="E3667" i="6" s="1"/>
  <c r="B3667" i="6"/>
  <c r="C3667" i="6" s="1"/>
  <c r="A3667" i="6"/>
  <c r="I3666" i="6"/>
  <c r="H3666" i="6"/>
  <c r="F3666" i="6"/>
  <c r="G3666" i="6" s="1"/>
  <c r="E3666" i="6"/>
  <c r="D3666" i="6"/>
  <c r="B3666" i="6"/>
  <c r="C3666" i="6" s="1"/>
  <c r="A3666" i="6"/>
  <c r="I3665" i="6"/>
  <c r="H3665" i="6"/>
  <c r="F3665" i="6"/>
  <c r="G3665" i="6" s="1"/>
  <c r="D3665" i="6"/>
  <c r="E3665" i="6" s="1"/>
  <c r="B3665" i="6"/>
  <c r="C3665" i="6" s="1"/>
  <c r="A3665" i="6"/>
  <c r="I3664" i="6"/>
  <c r="H3664" i="6"/>
  <c r="F3664" i="6"/>
  <c r="G3664" i="6" s="1"/>
  <c r="E3664" i="6"/>
  <c r="D3664" i="6"/>
  <c r="B3664" i="6"/>
  <c r="C3664" i="6" s="1"/>
  <c r="A3664" i="6"/>
  <c r="I3663" i="6"/>
  <c r="H3663" i="6"/>
  <c r="F3663" i="6"/>
  <c r="G3663" i="6" s="1"/>
  <c r="D3663" i="6"/>
  <c r="E3663" i="6" s="1"/>
  <c r="B3663" i="6"/>
  <c r="C3663" i="6" s="1"/>
  <c r="A3663" i="6"/>
  <c r="I3662" i="6"/>
  <c r="H3662" i="6"/>
  <c r="G3662" i="6"/>
  <c r="F3662" i="6"/>
  <c r="D3662" i="6"/>
  <c r="E3662" i="6" s="1"/>
  <c r="B3662" i="6"/>
  <c r="C3662" i="6" s="1"/>
  <c r="A3662" i="6"/>
  <c r="I3661" i="6"/>
  <c r="H3661" i="6"/>
  <c r="F3661" i="6"/>
  <c r="G3661" i="6" s="1"/>
  <c r="D3661" i="6"/>
  <c r="E3661" i="6" s="1"/>
  <c r="B3661" i="6"/>
  <c r="C3661" i="6" s="1"/>
  <c r="A3661" i="6"/>
  <c r="I3660" i="6"/>
  <c r="H3660" i="6"/>
  <c r="F3660" i="6"/>
  <c r="G3660" i="6" s="1"/>
  <c r="D3660" i="6"/>
  <c r="E3660" i="6" s="1"/>
  <c r="B3660" i="6"/>
  <c r="C3660" i="6" s="1"/>
  <c r="A3660" i="6"/>
  <c r="I3659" i="6"/>
  <c r="H3659" i="6"/>
  <c r="G3659" i="6"/>
  <c r="F3659" i="6"/>
  <c r="D3659" i="6"/>
  <c r="E3659" i="6" s="1"/>
  <c r="B3659" i="6"/>
  <c r="C3659" i="6" s="1"/>
  <c r="A3659" i="6"/>
  <c r="I3658" i="6"/>
  <c r="H3658" i="6"/>
  <c r="F3658" i="6"/>
  <c r="G3658" i="6" s="1"/>
  <c r="D3658" i="6"/>
  <c r="E3658" i="6" s="1"/>
  <c r="B3658" i="6"/>
  <c r="C3658" i="6" s="1"/>
  <c r="A3658" i="6"/>
  <c r="I3657" i="6"/>
  <c r="H3657" i="6"/>
  <c r="F3657" i="6"/>
  <c r="G3657" i="6" s="1"/>
  <c r="D3657" i="6"/>
  <c r="E3657" i="6" s="1"/>
  <c r="B3657" i="6"/>
  <c r="C3657" i="6" s="1"/>
  <c r="A3657" i="6"/>
  <c r="I3656" i="6"/>
  <c r="H3656" i="6"/>
  <c r="F3656" i="6"/>
  <c r="G3656" i="6" s="1"/>
  <c r="D3656" i="6"/>
  <c r="E3656" i="6" s="1"/>
  <c r="B3656" i="6"/>
  <c r="C3656" i="6" s="1"/>
  <c r="A3656" i="6"/>
  <c r="I3655" i="6"/>
  <c r="H3655" i="6"/>
  <c r="F3655" i="6"/>
  <c r="G3655" i="6" s="1"/>
  <c r="D3655" i="6"/>
  <c r="E3655" i="6" s="1"/>
  <c r="B3655" i="6"/>
  <c r="C3655" i="6" s="1"/>
  <c r="A3655" i="6"/>
  <c r="I3654" i="6"/>
  <c r="H3654" i="6"/>
  <c r="F3654" i="6"/>
  <c r="G3654" i="6" s="1"/>
  <c r="D3654" i="6"/>
  <c r="E3654" i="6" s="1"/>
  <c r="B3654" i="6"/>
  <c r="C3654" i="6" s="1"/>
  <c r="A3654" i="6"/>
  <c r="I3653" i="6"/>
  <c r="H3653" i="6"/>
  <c r="F3653" i="6"/>
  <c r="G3653" i="6" s="1"/>
  <c r="D3653" i="6"/>
  <c r="E3653" i="6" s="1"/>
  <c r="B3653" i="6"/>
  <c r="C3653" i="6" s="1"/>
  <c r="A3653" i="6"/>
  <c r="I3652" i="6"/>
  <c r="H3652" i="6"/>
  <c r="G3652" i="6"/>
  <c r="F3652" i="6"/>
  <c r="D3652" i="6"/>
  <c r="E3652" i="6" s="1"/>
  <c r="B3652" i="6"/>
  <c r="C3652" i="6" s="1"/>
  <c r="A3652" i="6"/>
  <c r="I3651" i="6"/>
  <c r="H3651" i="6"/>
  <c r="F3651" i="6"/>
  <c r="G3651" i="6" s="1"/>
  <c r="D3651" i="6"/>
  <c r="E3651" i="6" s="1"/>
  <c r="B3651" i="6"/>
  <c r="C3651" i="6" s="1"/>
  <c r="A3651" i="6"/>
  <c r="I3650" i="6"/>
  <c r="H3650" i="6"/>
  <c r="F3650" i="6"/>
  <c r="G3650" i="6" s="1"/>
  <c r="D3650" i="6"/>
  <c r="E3650" i="6" s="1"/>
  <c r="B3650" i="6"/>
  <c r="C3650" i="6" s="1"/>
  <c r="A3650" i="6"/>
  <c r="I3649" i="6"/>
  <c r="H3649" i="6"/>
  <c r="F3649" i="6"/>
  <c r="G3649" i="6" s="1"/>
  <c r="E3649" i="6"/>
  <c r="D3649" i="6"/>
  <c r="B3649" i="6"/>
  <c r="C3649" i="6" s="1"/>
  <c r="A3649" i="6"/>
  <c r="I3648" i="6"/>
  <c r="H3648" i="6"/>
  <c r="F3648" i="6"/>
  <c r="G3648" i="6" s="1"/>
  <c r="D3648" i="6"/>
  <c r="E3648" i="6" s="1"/>
  <c r="C3648" i="6"/>
  <c r="B3648" i="6"/>
  <c r="A3648" i="6"/>
  <c r="I3647" i="6"/>
  <c r="H3647" i="6"/>
  <c r="F3647" i="6"/>
  <c r="G3647" i="6" s="1"/>
  <c r="D3647" i="6"/>
  <c r="E3647" i="6" s="1"/>
  <c r="B3647" i="6"/>
  <c r="C3647" i="6" s="1"/>
  <c r="A3647" i="6"/>
  <c r="I3646" i="6"/>
  <c r="H3646" i="6"/>
  <c r="F3646" i="6"/>
  <c r="G3646" i="6" s="1"/>
  <c r="D3646" i="6"/>
  <c r="E3646" i="6" s="1"/>
  <c r="B3646" i="6"/>
  <c r="C3646" i="6" s="1"/>
  <c r="A3646" i="6"/>
  <c r="I3645" i="6"/>
  <c r="H3645" i="6"/>
  <c r="F3645" i="6"/>
  <c r="G3645" i="6" s="1"/>
  <c r="D3645" i="6"/>
  <c r="E3645" i="6" s="1"/>
  <c r="B3645" i="6"/>
  <c r="C3645" i="6" s="1"/>
  <c r="A3645" i="6"/>
  <c r="I3644" i="6"/>
  <c r="H3644" i="6"/>
  <c r="F3644" i="6"/>
  <c r="G3644" i="6" s="1"/>
  <c r="D3644" i="6"/>
  <c r="E3644" i="6" s="1"/>
  <c r="B3644" i="6"/>
  <c r="C3644" i="6" s="1"/>
  <c r="A3644" i="6"/>
  <c r="I3643" i="6"/>
  <c r="H3643" i="6"/>
  <c r="F3643" i="6"/>
  <c r="G3643" i="6" s="1"/>
  <c r="D3643" i="6"/>
  <c r="E3643" i="6" s="1"/>
  <c r="C3643" i="6"/>
  <c r="B3643" i="6"/>
  <c r="A3643" i="6"/>
  <c r="I3642" i="6"/>
  <c r="H3642" i="6"/>
  <c r="F3642" i="6"/>
  <c r="G3642" i="6" s="1"/>
  <c r="D3642" i="6"/>
  <c r="E3642" i="6" s="1"/>
  <c r="B3642" i="6"/>
  <c r="C3642" i="6" s="1"/>
  <c r="A3642" i="6"/>
  <c r="I3641" i="6"/>
  <c r="H3641" i="6"/>
  <c r="F3641" i="6"/>
  <c r="G3641" i="6" s="1"/>
  <c r="E3641" i="6"/>
  <c r="D3641" i="6"/>
  <c r="B3641" i="6"/>
  <c r="C3641" i="6" s="1"/>
  <c r="A3641" i="6"/>
  <c r="I3640" i="6"/>
  <c r="H3640" i="6"/>
  <c r="F3640" i="6"/>
  <c r="G3640" i="6" s="1"/>
  <c r="D3640" i="6"/>
  <c r="E3640" i="6" s="1"/>
  <c r="B3640" i="6"/>
  <c r="C3640" i="6" s="1"/>
  <c r="A3640" i="6"/>
  <c r="I3639" i="6"/>
  <c r="H3639" i="6"/>
  <c r="F3639" i="6"/>
  <c r="G3639" i="6" s="1"/>
  <c r="D3639" i="6"/>
  <c r="E3639" i="6" s="1"/>
  <c r="B3639" i="6"/>
  <c r="C3639" i="6" s="1"/>
  <c r="A3639" i="6"/>
  <c r="I3638" i="6"/>
  <c r="H3638" i="6"/>
  <c r="F3638" i="6"/>
  <c r="G3638" i="6" s="1"/>
  <c r="D3638" i="6"/>
  <c r="E3638" i="6" s="1"/>
  <c r="B3638" i="6"/>
  <c r="C3638" i="6" s="1"/>
  <c r="A3638" i="6"/>
  <c r="I3637" i="6"/>
  <c r="H3637" i="6"/>
  <c r="F3637" i="6"/>
  <c r="G3637" i="6" s="1"/>
  <c r="D3637" i="6"/>
  <c r="E3637" i="6" s="1"/>
  <c r="B3637" i="6"/>
  <c r="C3637" i="6" s="1"/>
  <c r="A3637" i="6"/>
  <c r="I3636" i="6"/>
  <c r="H3636" i="6"/>
  <c r="F3636" i="6"/>
  <c r="G3636" i="6" s="1"/>
  <c r="D3636" i="6"/>
  <c r="E3636" i="6" s="1"/>
  <c r="B3636" i="6"/>
  <c r="C3636" i="6" s="1"/>
  <c r="A3636" i="6"/>
  <c r="I3635" i="6"/>
  <c r="H3635" i="6"/>
  <c r="F3635" i="6"/>
  <c r="G3635" i="6" s="1"/>
  <c r="D3635" i="6"/>
  <c r="E3635" i="6" s="1"/>
  <c r="B3635" i="6"/>
  <c r="C3635" i="6" s="1"/>
  <c r="A3635" i="6"/>
  <c r="I3634" i="6"/>
  <c r="H3634" i="6"/>
  <c r="F3634" i="6"/>
  <c r="G3634" i="6" s="1"/>
  <c r="D3634" i="6"/>
  <c r="E3634" i="6" s="1"/>
  <c r="B3634" i="6"/>
  <c r="C3634" i="6" s="1"/>
  <c r="A3634" i="6"/>
  <c r="I3633" i="6"/>
  <c r="H3633" i="6"/>
  <c r="G3633" i="6"/>
  <c r="F3633" i="6"/>
  <c r="D3633" i="6"/>
  <c r="E3633" i="6" s="1"/>
  <c r="B3633" i="6"/>
  <c r="C3633" i="6" s="1"/>
  <c r="A3633" i="6"/>
  <c r="I3632" i="6"/>
  <c r="H3632" i="6"/>
  <c r="F3632" i="6"/>
  <c r="G3632" i="6" s="1"/>
  <c r="E3632" i="6"/>
  <c r="D3632" i="6"/>
  <c r="B3632" i="6"/>
  <c r="C3632" i="6" s="1"/>
  <c r="A3632" i="6"/>
  <c r="I3631" i="6"/>
  <c r="H3631" i="6"/>
  <c r="F3631" i="6"/>
  <c r="G3631" i="6" s="1"/>
  <c r="D3631" i="6"/>
  <c r="E3631" i="6" s="1"/>
  <c r="B3631" i="6"/>
  <c r="C3631" i="6" s="1"/>
  <c r="A3631" i="6"/>
  <c r="I3630" i="6"/>
  <c r="H3630" i="6"/>
  <c r="G3630" i="6"/>
  <c r="F3630" i="6"/>
  <c r="D3630" i="6"/>
  <c r="E3630" i="6" s="1"/>
  <c r="B3630" i="6"/>
  <c r="C3630" i="6" s="1"/>
  <c r="A3630" i="6"/>
  <c r="I3629" i="6"/>
  <c r="H3629" i="6"/>
  <c r="F3629" i="6"/>
  <c r="G3629" i="6" s="1"/>
  <c r="D3629" i="6"/>
  <c r="E3629" i="6" s="1"/>
  <c r="C3629" i="6"/>
  <c r="B3629" i="6"/>
  <c r="A3629" i="6"/>
  <c r="I3628" i="6"/>
  <c r="H3628" i="6"/>
  <c r="F3628" i="6"/>
  <c r="G3628" i="6" s="1"/>
  <c r="D3628" i="6"/>
  <c r="E3628" i="6" s="1"/>
  <c r="B3628" i="6"/>
  <c r="C3628" i="6" s="1"/>
  <c r="A3628" i="6"/>
  <c r="I3627" i="6"/>
  <c r="H3627" i="6"/>
  <c r="F3627" i="6"/>
  <c r="G3627" i="6" s="1"/>
  <c r="E3627" i="6"/>
  <c r="D3627" i="6"/>
  <c r="B3627" i="6"/>
  <c r="C3627" i="6" s="1"/>
  <c r="A3627" i="6"/>
  <c r="I3626" i="6"/>
  <c r="H3626" i="6"/>
  <c r="F3626" i="6"/>
  <c r="G3626" i="6" s="1"/>
  <c r="D3626" i="6"/>
  <c r="E3626" i="6" s="1"/>
  <c r="C3626" i="6"/>
  <c r="B3626" i="6"/>
  <c r="A3626" i="6"/>
  <c r="I3625" i="6"/>
  <c r="H3625" i="6"/>
  <c r="F3625" i="6"/>
  <c r="G3625" i="6" s="1"/>
  <c r="D3625" i="6"/>
  <c r="E3625" i="6" s="1"/>
  <c r="B3625" i="6"/>
  <c r="C3625" i="6" s="1"/>
  <c r="A3625" i="6"/>
  <c r="I3624" i="6"/>
  <c r="H3624" i="6"/>
  <c r="G3624" i="6"/>
  <c r="F3624" i="6"/>
  <c r="D3624" i="6"/>
  <c r="E3624" i="6" s="1"/>
  <c r="B3624" i="6"/>
  <c r="C3624" i="6" s="1"/>
  <c r="A3624" i="6"/>
  <c r="I3623" i="6"/>
  <c r="H3623" i="6"/>
  <c r="F3623" i="6"/>
  <c r="G3623" i="6" s="1"/>
  <c r="D3623" i="6"/>
  <c r="E3623" i="6" s="1"/>
  <c r="B3623" i="6"/>
  <c r="C3623" i="6" s="1"/>
  <c r="A3623" i="6"/>
  <c r="I3622" i="6"/>
  <c r="H3622" i="6"/>
  <c r="F3622" i="6"/>
  <c r="G3622" i="6" s="1"/>
  <c r="D3622" i="6"/>
  <c r="E3622" i="6" s="1"/>
  <c r="B3622" i="6"/>
  <c r="C3622" i="6" s="1"/>
  <c r="A3622" i="6"/>
  <c r="I3621" i="6"/>
  <c r="H3621" i="6"/>
  <c r="F3621" i="6"/>
  <c r="G3621" i="6" s="1"/>
  <c r="D3621" i="6"/>
  <c r="E3621" i="6" s="1"/>
  <c r="B3621" i="6"/>
  <c r="C3621" i="6" s="1"/>
  <c r="A3621" i="6"/>
  <c r="I3620" i="6"/>
  <c r="H3620" i="6"/>
  <c r="F3620" i="6"/>
  <c r="G3620" i="6" s="1"/>
  <c r="D3620" i="6"/>
  <c r="E3620" i="6" s="1"/>
  <c r="B3620" i="6"/>
  <c r="C3620" i="6" s="1"/>
  <c r="A3620" i="6"/>
  <c r="I3619" i="6"/>
  <c r="H3619" i="6"/>
  <c r="F3619" i="6"/>
  <c r="G3619" i="6" s="1"/>
  <c r="E3619" i="6"/>
  <c r="D3619" i="6"/>
  <c r="B3619" i="6"/>
  <c r="C3619" i="6" s="1"/>
  <c r="A3619" i="6"/>
  <c r="I3618" i="6"/>
  <c r="H3618" i="6"/>
  <c r="F3618" i="6"/>
  <c r="G3618" i="6" s="1"/>
  <c r="D3618" i="6"/>
  <c r="E3618" i="6" s="1"/>
  <c r="C3618" i="6"/>
  <c r="B3618" i="6"/>
  <c r="A3618" i="6"/>
  <c r="I3617" i="6"/>
  <c r="H3617" i="6"/>
  <c r="G3617" i="6"/>
  <c r="F3617" i="6"/>
  <c r="D3617" i="6"/>
  <c r="E3617" i="6" s="1"/>
  <c r="B3617" i="6"/>
  <c r="C3617" i="6" s="1"/>
  <c r="A3617" i="6"/>
  <c r="I3616" i="6"/>
  <c r="H3616" i="6"/>
  <c r="F3616" i="6"/>
  <c r="G3616" i="6" s="1"/>
  <c r="E3616" i="6"/>
  <c r="D3616" i="6"/>
  <c r="B3616" i="6"/>
  <c r="C3616" i="6" s="1"/>
  <c r="A3616" i="6"/>
  <c r="I3615" i="6"/>
  <c r="H3615" i="6"/>
  <c r="F3615" i="6"/>
  <c r="G3615" i="6" s="1"/>
  <c r="D3615" i="6"/>
  <c r="E3615" i="6" s="1"/>
  <c r="B3615" i="6"/>
  <c r="C3615" i="6" s="1"/>
  <c r="A3615" i="6"/>
  <c r="I3614" i="6"/>
  <c r="H3614" i="6"/>
  <c r="G3614" i="6"/>
  <c r="F3614" i="6"/>
  <c r="D3614" i="6"/>
  <c r="E3614" i="6" s="1"/>
  <c r="B3614" i="6"/>
  <c r="C3614" i="6" s="1"/>
  <c r="A3614" i="6"/>
  <c r="I3613" i="6"/>
  <c r="H3613" i="6"/>
  <c r="F3613" i="6"/>
  <c r="G3613" i="6" s="1"/>
  <c r="D3613" i="6"/>
  <c r="E3613" i="6" s="1"/>
  <c r="B3613" i="6"/>
  <c r="C3613" i="6" s="1"/>
  <c r="A3613" i="6"/>
  <c r="I3612" i="6"/>
  <c r="H3612" i="6"/>
  <c r="F3612" i="6"/>
  <c r="G3612" i="6" s="1"/>
  <c r="D3612" i="6"/>
  <c r="E3612" i="6" s="1"/>
  <c r="C3612" i="6"/>
  <c r="B3612" i="6"/>
  <c r="A3612" i="6"/>
  <c r="I3611" i="6"/>
  <c r="H3611" i="6"/>
  <c r="F3611" i="6"/>
  <c r="G3611" i="6" s="1"/>
  <c r="D3611" i="6"/>
  <c r="E3611" i="6" s="1"/>
  <c r="B3611" i="6"/>
  <c r="C3611" i="6" s="1"/>
  <c r="A3611" i="6"/>
  <c r="I3610" i="6"/>
  <c r="H3610" i="6"/>
  <c r="F3610" i="6"/>
  <c r="G3610" i="6" s="1"/>
  <c r="D3610" i="6"/>
  <c r="E3610" i="6" s="1"/>
  <c r="B3610" i="6"/>
  <c r="C3610" i="6" s="1"/>
  <c r="A3610" i="6"/>
  <c r="I3609" i="6"/>
  <c r="H3609" i="6"/>
  <c r="F3609" i="6"/>
  <c r="G3609" i="6" s="1"/>
  <c r="D3609" i="6"/>
  <c r="E3609" i="6" s="1"/>
  <c r="B3609" i="6"/>
  <c r="C3609" i="6" s="1"/>
  <c r="A3609" i="6"/>
  <c r="I3608" i="6"/>
  <c r="H3608" i="6"/>
  <c r="F3608" i="6"/>
  <c r="G3608" i="6" s="1"/>
  <c r="D3608" i="6"/>
  <c r="E3608" i="6" s="1"/>
  <c r="C3608" i="6"/>
  <c r="B3608" i="6"/>
  <c r="A3608" i="6"/>
  <c r="I3607" i="6"/>
  <c r="H3607" i="6"/>
  <c r="F3607" i="6"/>
  <c r="G3607" i="6" s="1"/>
  <c r="D3607" i="6"/>
  <c r="E3607" i="6" s="1"/>
  <c r="B3607" i="6"/>
  <c r="C3607" i="6" s="1"/>
  <c r="A3607" i="6"/>
  <c r="I3606" i="6"/>
  <c r="H3606" i="6"/>
  <c r="F3606" i="6"/>
  <c r="G3606" i="6" s="1"/>
  <c r="E3606" i="6"/>
  <c r="D3606" i="6"/>
  <c r="B3606" i="6"/>
  <c r="C3606" i="6" s="1"/>
  <c r="A3606" i="6"/>
  <c r="I3605" i="6"/>
  <c r="H3605" i="6"/>
  <c r="F3605" i="6"/>
  <c r="G3605" i="6" s="1"/>
  <c r="D3605" i="6"/>
  <c r="E3605" i="6" s="1"/>
  <c r="B3605" i="6"/>
  <c r="C3605" i="6" s="1"/>
  <c r="A3605" i="6"/>
  <c r="I3604" i="6"/>
  <c r="H3604" i="6"/>
  <c r="F3604" i="6"/>
  <c r="G3604" i="6" s="1"/>
  <c r="D3604" i="6"/>
  <c r="E3604" i="6" s="1"/>
  <c r="B3604" i="6"/>
  <c r="C3604" i="6" s="1"/>
  <c r="A3604" i="6"/>
  <c r="I3603" i="6"/>
  <c r="H3603" i="6"/>
  <c r="F3603" i="6"/>
  <c r="G3603" i="6" s="1"/>
  <c r="D3603" i="6"/>
  <c r="E3603" i="6" s="1"/>
  <c r="B3603" i="6"/>
  <c r="C3603" i="6" s="1"/>
  <c r="A3603" i="6"/>
  <c r="I3602" i="6"/>
  <c r="H3602" i="6"/>
  <c r="F3602" i="6"/>
  <c r="G3602" i="6" s="1"/>
  <c r="D3602" i="6"/>
  <c r="E3602" i="6" s="1"/>
  <c r="B3602" i="6"/>
  <c r="C3602" i="6" s="1"/>
  <c r="A3602" i="6"/>
  <c r="I3601" i="6"/>
  <c r="H3601" i="6"/>
  <c r="F3601" i="6"/>
  <c r="G3601" i="6" s="1"/>
  <c r="D3601" i="6"/>
  <c r="E3601" i="6" s="1"/>
  <c r="B3601" i="6"/>
  <c r="C3601" i="6" s="1"/>
  <c r="A3601" i="6"/>
  <c r="I3600" i="6"/>
  <c r="H3600" i="6"/>
  <c r="F3600" i="6"/>
  <c r="G3600" i="6" s="1"/>
  <c r="D3600" i="6"/>
  <c r="E3600" i="6" s="1"/>
  <c r="B3600" i="6"/>
  <c r="C3600" i="6" s="1"/>
  <c r="A3600" i="6"/>
  <c r="I3599" i="6"/>
  <c r="H3599" i="6"/>
  <c r="F3599" i="6"/>
  <c r="G3599" i="6" s="1"/>
  <c r="D3599" i="6"/>
  <c r="E3599" i="6" s="1"/>
  <c r="B3599" i="6"/>
  <c r="C3599" i="6" s="1"/>
  <c r="A3599" i="6"/>
  <c r="I3598" i="6"/>
  <c r="H3598" i="6"/>
  <c r="G3598" i="6"/>
  <c r="F3598" i="6"/>
  <c r="D3598" i="6"/>
  <c r="E3598" i="6" s="1"/>
  <c r="B3598" i="6"/>
  <c r="C3598" i="6" s="1"/>
  <c r="A3598" i="6"/>
  <c r="I3597" i="6"/>
  <c r="H3597" i="6"/>
  <c r="F3597" i="6"/>
  <c r="G3597" i="6" s="1"/>
  <c r="D3597" i="6"/>
  <c r="E3597" i="6" s="1"/>
  <c r="B3597" i="6"/>
  <c r="C3597" i="6" s="1"/>
  <c r="A3597" i="6"/>
  <c r="I3596" i="6"/>
  <c r="H3596" i="6"/>
  <c r="F3596" i="6"/>
  <c r="G3596" i="6" s="1"/>
  <c r="D3596" i="6"/>
  <c r="E3596" i="6" s="1"/>
  <c r="B3596" i="6"/>
  <c r="C3596" i="6" s="1"/>
  <c r="A3596" i="6"/>
  <c r="I3595" i="6"/>
  <c r="H3595" i="6"/>
  <c r="F3595" i="6"/>
  <c r="G3595" i="6" s="1"/>
  <c r="D3595" i="6"/>
  <c r="E3595" i="6" s="1"/>
  <c r="B3595" i="6"/>
  <c r="C3595" i="6" s="1"/>
  <c r="A3595" i="6"/>
  <c r="I3594" i="6"/>
  <c r="H3594" i="6"/>
  <c r="F3594" i="6"/>
  <c r="G3594" i="6" s="1"/>
  <c r="D3594" i="6"/>
  <c r="E3594" i="6" s="1"/>
  <c r="B3594" i="6"/>
  <c r="C3594" i="6" s="1"/>
  <c r="A3594" i="6"/>
  <c r="I3593" i="6"/>
  <c r="H3593" i="6"/>
  <c r="G3593" i="6"/>
  <c r="F3593" i="6"/>
  <c r="D3593" i="6"/>
  <c r="E3593" i="6" s="1"/>
  <c r="B3593" i="6"/>
  <c r="C3593" i="6" s="1"/>
  <c r="A3593" i="6"/>
  <c r="I3592" i="6"/>
  <c r="H3592" i="6"/>
  <c r="F3592" i="6"/>
  <c r="G3592" i="6" s="1"/>
  <c r="D3592" i="6"/>
  <c r="E3592" i="6" s="1"/>
  <c r="B3592" i="6"/>
  <c r="C3592" i="6" s="1"/>
  <c r="A3592" i="6"/>
  <c r="I3591" i="6"/>
  <c r="H3591" i="6"/>
  <c r="F3591" i="6"/>
  <c r="G3591" i="6" s="1"/>
  <c r="D3591" i="6"/>
  <c r="E3591" i="6" s="1"/>
  <c r="B3591" i="6"/>
  <c r="C3591" i="6" s="1"/>
  <c r="A3591" i="6"/>
  <c r="I3590" i="6"/>
  <c r="H3590" i="6"/>
  <c r="F3590" i="6"/>
  <c r="G3590" i="6" s="1"/>
  <c r="D3590" i="6"/>
  <c r="E3590" i="6" s="1"/>
  <c r="B3590" i="6"/>
  <c r="C3590" i="6" s="1"/>
  <c r="A3590" i="6"/>
  <c r="I3589" i="6"/>
  <c r="H3589" i="6"/>
  <c r="F3589" i="6"/>
  <c r="G3589" i="6" s="1"/>
  <c r="D3589" i="6"/>
  <c r="E3589" i="6" s="1"/>
  <c r="B3589" i="6"/>
  <c r="C3589" i="6" s="1"/>
  <c r="A3589" i="6"/>
  <c r="I3588" i="6"/>
  <c r="H3588" i="6"/>
  <c r="G3588" i="6"/>
  <c r="F3588" i="6"/>
  <c r="D3588" i="6"/>
  <c r="E3588" i="6" s="1"/>
  <c r="B3588" i="6"/>
  <c r="C3588" i="6" s="1"/>
  <c r="A3588" i="6"/>
  <c r="I3587" i="6"/>
  <c r="H3587" i="6"/>
  <c r="F3587" i="6"/>
  <c r="G3587" i="6" s="1"/>
  <c r="D3587" i="6"/>
  <c r="E3587" i="6" s="1"/>
  <c r="C3587" i="6"/>
  <c r="B3587" i="6"/>
  <c r="A3587" i="6"/>
  <c r="I3586" i="6"/>
  <c r="H3586" i="6"/>
  <c r="F3586" i="6"/>
  <c r="G3586" i="6" s="1"/>
  <c r="D3586" i="6"/>
  <c r="E3586" i="6" s="1"/>
  <c r="C3586" i="6"/>
  <c r="B3586" i="6"/>
  <c r="A3586" i="6"/>
  <c r="I3585" i="6"/>
  <c r="H3585" i="6"/>
  <c r="F3585" i="6"/>
  <c r="G3585" i="6" s="1"/>
  <c r="D3585" i="6"/>
  <c r="E3585" i="6" s="1"/>
  <c r="B3585" i="6"/>
  <c r="C3585" i="6" s="1"/>
  <c r="A3585" i="6"/>
  <c r="I3584" i="6"/>
  <c r="H3584" i="6"/>
  <c r="F3584" i="6"/>
  <c r="G3584" i="6" s="1"/>
  <c r="E3584" i="6"/>
  <c r="D3584" i="6"/>
  <c r="C3584" i="6"/>
  <c r="B3584" i="6"/>
  <c r="A3584" i="6"/>
  <c r="I3583" i="6"/>
  <c r="H3583" i="6"/>
  <c r="F3583" i="6"/>
  <c r="G3583" i="6" s="1"/>
  <c r="D3583" i="6"/>
  <c r="E3583" i="6" s="1"/>
  <c r="B3583" i="6"/>
  <c r="C3583" i="6" s="1"/>
  <c r="A3583" i="6"/>
  <c r="I3582" i="6"/>
  <c r="H3582" i="6"/>
  <c r="F3582" i="6"/>
  <c r="G3582" i="6" s="1"/>
  <c r="D3582" i="6"/>
  <c r="E3582" i="6" s="1"/>
  <c r="B3582" i="6"/>
  <c r="C3582" i="6" s="1"/>
  <c r="A3582" i="6"/>
  <c r="I3581" i="6"/>
  <c r="H3581" i="6"/>
  <c r="F3581" i="6"/>
  <c r="G3581" i="6" s="1"/>
  <c r="D3581" i="6"/>
  <c r="E3581" i="6" s="1"/>
  <c r="B3581" i="6"/>
  <c r="C3581" i="6" s="1"/>
  <c r="A3581" i="6"/>
  <c r="I3580" i="6"/>
  <c r="H3580" i="6"/>
  <c r="F3580" i="6"/>
  <c r="G3580" i="6" s="1"/>
  <c r="D3580" i="6"/>
  <c r="E3580" i="6" s="1"/>
  <c r="B3580" i="6"/>
  <c r="C3580" i="6" s="1"/>
  <c r="A3580" i="6"/>
  <c r="I3579" i="6"/>
  <c r="H3579" i="6"/>
  <c r="F3579" i="6"/>
  <c r="G3579" i="6" s="1"/>
  <c r="D3579" i="6"/>
  <c r="E3579" i="6" s="1"/>
  <c r="C3579" i="6"/>
  <c r="B3579" i="6"/>
  <c r="A3579" i="6"/>
  <c r="I3578" i="6"/>
  <c r="H3578" i="6"/>
  <c r="F3578" i="6"/>
  <c r="G3578" i="6" s="1"/>
  <c r="D3578" i="6"/>
  <c r="E3578" i="6" s="1"/>
  <c r="B3578" i="6"/>
  <c r="C3578" i="6" s="1"/>
  <c r="A3578" i="6"/>
  <c r="I3577" i="6"/>
  <c r="H3577" i="6"/>
  <c r="F3577" i="6"/>
  <c r="G3577" i="6" s="1"/>
  <c r="E3577" i="6"/>
  <c r="D3577" i="6"/>
  <c r="B3577" i="6"/>
  <c r="C3577" i="6" s="1"/>
  <c r="A3577" i="6"/>
  <c r="I3576" i="6"/>
  <c r="H3576" i="6"/>
  <c r="F3576" i="6"/>
  <c r="G3576" i="6" s="1"/>
  <c r="E3576" i="6"/>
  <c r="D3576" i="6"/>
  <c r="B3576" i="6"/>
  <c r="C3576" i="6" s="1"/>
  <c r="A3576" i="6"/>
  <c r="I3575" i="6"/>
  <c r="H3575" i="6"/>
  <c r="F3575" i="6"/>
  <c r="G3575" i="6" s="1"/>
  <c r="D3575" i="6"/>
  <c r="E3575" i="6" s="1"/>
  <c r="B3575" i="6"/>
  <c r="C3575" i="6" s="1"/>
  <c r="A3575" i="6"/>
  <c r="I3574" i="6"/>
  <c r="H3574" i="6"/>
  <c r="G3574" i="6"/>
  <c r="F3574" i="6"/>
  <c r="D3574" i="6"/>
  <c r="E3574" i="6" s="1"/>
  <c r="B3574" i="6"/>
  <c r="C3574" i="6" s="1"/>
  <c r="A3574" i="6"/>
  <c r="I3573" i="6"/>
  <c r="H3573" i="6"/>
  <c r="F3573" i="6"/>
  <c r="G3573" i="6" s="1"/>
  <c r="D3573" i="6"/>
  <c r="E3573" i="6" s="1"/>
  <c r="B3573" i="6"/>
  <c r="C3573" i="6" s="1"/>
  <c r="A3573" i="6"/>
  <c r="I3572" i="6"/>
  <c r="H3572" i="6"/>
  <c r="F3572" i="6"/>
  <c r="G3572" i="6" s="1"/>
  <c r="D3572" i="6"/>
  <c r="E3572" i="6" s="1"/>
  <c r="B3572" i="6"/>
  <c r="C3572" i="6" s="1"/>
  <c r="A3572" i="6"/>
  <c r="I3571" i="6"/>
  <c r="H3571" i="6"/>
  <c r="F3571" i="6"/>
  <c r="G3571" i="6" s="1"/>
  <c r="D3571" i="6"/>
  <c r="E3571" i="6" s="1"/>
  <c r="B3571" i="6"/>
  <c r="C3571" i="6" s="1"/>
  <c r="A3571" i="6"/>
  <c r="I3570" i="6"/>
  <c r="H3570" i="6"/>
  <c r="F3570" i="6"/>
  <c r="G3570" i="6" s="1"/>
  <c r="D3570" i="6"/>
  <c r="E3570" i="6" s="1"/>
  <c r="B3570" i="6"/>
  <c r="C3570" i="6" s="1"/>
  <c r="A3570" i="6"/>
  <c r="I3569" i="6"/>
  <c r="H3569" i="6"/>
  <c r="F3569" i="6"/>
  <c r="G3569" i="6" s="1"/>
  <c r="D3569" i="6"/>
  <c r="E3569" i="6" s="1"/>
  <c r="B3569" i="6"/>
  <c r="C3569" i="6" s="1"/>
  <c r="A3569" i="6"/>
  <c r="I3568" i="6"/>
  <c r="H3568" i="6"/>
  <c r="F3568" i="6"/>
  <c r="G3568" i="6" s="1"/>
  <c r="D3568" i="6"/>
  <c r="E3568" i="6" s="1"/>
  <c r="B3568" i="6"/>
  <c r="C3568" i="6" s="1"/>
  <c r="A3568" i="6"/>
  <c r="I3567" i="6"/>
  <c r="H3567" i="6"/>
  <c r="G3567" i="6"/>
  <c r="F3567" i="6"/>
  <c r="D3567" i="6"/>
  <c r="E3567" i="6" s="1"/>
  <c r="B3567" i="6"/>
  <c r="C3567" i="6" s="1"/>
  <c r="A3567" i="6"/>
  <c r="I3566" i="6"/>
  <c r="H3566" i="6"/>
  <c r="F3566" i="6"/>
  <c r="G3566" i="6" s="1"/>
  <c r="E3566" i="6"/>
  <c r="D3566" i="6"/>
  <c r="B3566" i="6"/>
  <c r="C3566" i="6" s="1"/>
  <c r="A3566" i="6"/>
  <c r="I3565" i="6"/>
  <c r="H3565" i="6"/>
  <c r="F3565" i="6"/>
  <c r="G3565" i="6" s="1"/>
  <c r="D3565" i="6"/>
  <c r="E3565" i="6" s="1"/>
  <c r="B3565" i="6"/>
  <c r="C3565" i="6" s="1"/>
  <c r="A3565" i="6"/>
  <c r="I3564" i="6"/>
  <c r="H3564" i="6"/>
  <c r="G3564" i="6"/>
  <c r="F3564" i="6"/>
  <c r="D3564" i="6"/>
  <c r="E3564" i="6" s="1"/>
  <c r="B3564" i="6"/>
  <c r="C3564" i="6" s="1"/>
  <c r="A3564" i="6"/>
  <c r="I3563" i="6"/>
  <c r="H3563" i="6"/>
  <c r="F3563" i="6"/>
  <c r="G3563" i="6" s="1"/>
  <c r="D3563" i="6"/>
  <c r="E3563" i="6" s="1"/>
  <c r="B3563" i="6"/>
  <c r="C3563" i="6" s="1"/>
  <c r="A3563" i="6"/>
  <c r="I3562" i="6"/>
  <c r="H3562" i="6"/>
  <c r="F3562" i="6"/>
  <c r="G3562" i="6" s="1"/>
  <c r="D3562" i="6"/>
  <c r="E3562" i="6" s="1"/>
  <c r="B3562" i="6"/>
  <c r="C3562" i="6" s="1"/>
  <c r="A3562" i="6"/>
  <c r="I3561" i="6"/>
  <c r="H3561" i="6"/>
  <c r="F3561" i="6"/>
  <c r="G3561" i="6" s="1"/>
  <c r="E3561" i="6"/>
  <c r="D3561" i="6"/>
  <c r="B3561" i="6"/>
  <c r="C3561" i="6" s="1"/>
  <c r="A3561" i="6"/>
  <c r="I3560" i="6"/>
  <c r="H3560" i="6"/>
  <c r="F3560" i="6"/>
  <c r="G3560" i="6" s="1"/>
  <c r="D3560" i="6"/>
  <c r="E3560" i="6" s="1"/>
  <c r="B3560" i="6"/>
  <c r="C3560" i="6" s="1"/>
  <c r="A3560" i="6"/>
  <c r="I3559" i="6"/>
  <c r="H3559" i="6"/>
  <c r="F3559" i="6"/>
  <c r="G3559" i="6" s="1"/>
  <c r="D3559" i="6"/>
  <c r="E3559" i="6" s="1"/>
  <c r="B3559" i="6"/>
  <c r="C3559" i="6" s="1"/>
  <c r="A3559" i="6"/>
  <c r="I3558" i="6"/>
  <c r="H3558" i="6"/>
  <c r="F3558" i="6"/>
  <c r="G3558" i="6" s="1"/>
  <c r="D3558" i="6"/>
  <c r="E3558" i="6" s="1"/>
  <c r="B3558" i="6"/>
  <c r="C3558" i="6" s="1"/>
  <c r="A3558" i="6"/>
  <c r="I3557" i="6"/>
  <c r="H3557" i="6"/>
  <c r="F3557" i="6"/>
  <c r="G3557" i="6" s="1"/>
  <c r="E3557" i="6"/>
  <c r="D3557" i="6"/>
  <c r="B3557" i="6"/>
  <c r="C3557" i="6" s="1"/>
  <c r="A3557" i="6"/>
  <c r="I3556" i="6"/>
  <c r="H3556" i="6"/>
  <c r="F3556" i="6"/>
  <c r="G3556" i="6" s="1"/>
  <c r="D3556" i="6"/>
  <c r="E3556" i="6" s="1"/>
  <c r="B3556" i="6"/>
  <c r="C3556" i="6" s="1"/>
  <c r="A3556" i="6"/>
  <c r="I3555" i="6"/>
  <c r="H3555" i="6"/>
  <c r="F3555" i="6"/>
  <c r="G3555" i="6" s="1"/>
  <c r="D3555" i="6"/>
  <c r="E3555" i="6" s="1"/>
  <c r="B3555" i="6"/>
  <c r="C3555" i="6" s="1"/>
  <c r="A3555" i="6"/>
  <c r="I3554" i="6"/>
  <c r="H3554" i="6"/>
  <c r="F3554" i="6"/>
  <c r="G3554" i="6" s="1"/>
  <c r="D3554" i="6"/>
  <c r="E3554" i="6" s="1"/>
  <c r="B3554" i="6"/>
  <c r="C3554" i="6" s="1"/>
  <c r="A3554" i="6"/>
  <c r="I3553" i="6"/>
  <c r="H3553" i="6"/>
  <c r="F3553" i="6"/>
  <c r="G3553" i="6" s="1"/>
  <c r="D3553" i="6"/>
  <c r="E3553" i="6" s="1"/>
  <c r="B3553" i="6"/>
  <c r="C3553" i="6" s="1"/>
  <c r="A3553" i="6"/>
  <c r="I3552" i="6"/>
  <c r="H3552" i="6"/>
  <c r="F3552" i="6"/>
  <c r="G3552" i="6" s="1"/>
  <c r="D3552" i="6"/>
  <c r="E3552" i="6" s="1"/>
  <c r="B3552" i="6"/>
  <c r="C3552" i="6" s="1"/>
  <c r="A3552" i="6"/>
  <c r="I3551" i="6"/>
  <c r="H3551" i="6"/>
  <c r="F3551" i="6"/>
  <c r="G3551" i="6" s="1"/>
  <c r="D3551" i="6"/>
  <c r="E3551" i="6" s="1"/>
  <c r="B3551" i="6"/>
  <c r="C3551" i="6" s="1"/>
  <c r="A3551" i="6"/>
  <c r="I3550" i="6"/>
  <c r="H3550" i="6"/>
  <c r="F3550" i="6"/>
  <c r="G3550" i="6" s="1"/>
  <c r="D3550" i="6"/>
  <c r="E3550" i="6" s="1"/>
  <c r="B3550" i="6"/>
  <c r="C3550" i="6" s="1"/>
  <c r="A3550" i="6"/>
  <c r="I3549" i="6"/>
  <c r="H3549" i="6"/>
  <c r="F3549" i="6"/>
  <c r="G3549" i="6" s="1"/>
  <c r="D3549" i="6"/>
  <c r="E3549" i="6" s="1"/>
  <c r="B3549" i="6"/>
  <c r="C3549" i="6" s="1"/>
  <c r="A3549" i="6"/>
  <c r="I3548" i="6"/>
  <c r="H3548" i="6"/>
  <c r="F3548" i="6"/>
  <c r="G3548" i="6" s="1"/>
  <c r="D3548" i="6"/>
  <c r="E3548" i="6" s="1"/>
  <c r="B3548" i="6"/>
  <c r="C3548" i="6" s="1"/>
  <c r="A3548" i="6"/>
  <c r="I3547" i="6"/>
  <c r="H3547" i="6"/>
  <c r="F3547" i="6"/>
  <c r="G3547" i="6" s="1"/>
  <c r="D3547" i="6"/>
  <c r="E3547" i="6" s="1"/>
  <c r="B3547" i="6"/>
  <c r="C3547" i="6" s="1"/>
  <c r="A3547" i="6"/>
  <c r="I3546" i="6"/>
  <c r="H3546" i="6"/>
  <c r="F3546" i="6"/>
  <c r="G3546" i="6" s="1"/>
  <c r="D3546" i="6"/>
  <c r="E3546" i="6" s="1"/>
  <c r="B3546" i="6"/>
  <c r="C3546" i="6" s="1"/>
  <c r="A3546" i="6"/>
  <c r="I3545" i="6"/>
  <c r="H3545" i="6"/>
  <c r="G3545" i="6"/>
  <c r="F3545" i="6"/>
  <c r="D3545" i="6"/>
  <c r="E3545" i="6" s="1"/>
  <c r="B3545" i="6"/>
  <c r="C3545" i="6" s="1"/>
  <c r="A3545" i="6"/>
  <c r="I3544" i="6"/>
  <c r="H3544" i="6"/>
  <c r="F3544" i="6"/>
  <c r="G3544" i="6" s="1"/>
  <c r="D3544" i="6"/>
  <c r="E3544" i="6" s="1"/>
  <c r="B3544" i="6"/>
  <c r="C3544" i="6" s="1"/>
  <c r="A3544" i="6"/>
  <c r="I3543" i="6"/>
  <c r="H3543" i="6"/>
  <c r="F3543" i="6"/>
  <c r="G3543" i="6" s="1"/>
  <c r="D3543" i="6"/>
  <c r="E3543" i="6" s="1"/>
  <c r="B3543" i="6"/>
  <c r="C3543" i="6" s="1"/>
  <c r="A3543" i="6"/>
  <c r="I3542" i="6"/>
  <c r="H3542" i="6"/>
  <c r="F3542" i="6"/>
  <c r="G3542" i="6" s="1"/>
  <c r="D3542" i="6"/>
  <c r="E3542" i="6" s="1"/>
  <c r="B3542" i="6"/>
  <c r="C3542" i="6" s="1"/>
  <c r="A3542" i="6"/>
  <c r="I3541" i="6"/>
  <c r="H3541" i="6"/>
  <c r="F3541" i="6"/>
  <c r="G3541" i="6" s="1"/>
  <c r="D3541" i="6"/>
  <c r="E3541" i="6" s="1"/>
  <c r="B3541" i="6"/>
  <c r="C3541" i="6" s="1"/>
  <c r="A3541" i="6"/>
  <c r="I3540" i="6"/>
  <c r="H3540" i="6"/>
  <c r="F3540" i="6"/>
  <c r="G3540" i="6" s="1"/>
  <c r="D3540" i="6"/>
  <c r="E3540" i="6" s="1"/>
  <c r="B3540" i="6"/>
  <c r="C3540" i="6" s="1"/>
  <c r="A3540" i="6"/>
  <c r="I3539" i="6"/>
  <c r="H3539" i="6"/>
  <c r="F3539" i="6"/>
  <c r="G3539" i="6" s="1"/>
  <c r="D3539" i="6"/>
  <c r="E3539" i="6" s="1"/>
  <c r="B3539" i="6"/>
  <c r="C3539" i="6" s="1"/>
  <c r="A3539" i="6"/>
  <c r="I3538" i="6"/>
  <c r="H3538" i="6"/>
  <c r="F3538" i="6"/>
  <c r="G3538" i="6" s="1"/>
  <c r="E3538" i="6"/>
  <c r="D3538" i="6"/>
  <c r="B3538" i="6"/>
  <c r="C3538" i="6" s="1"/>
  <c r="A3538" i="6"/>
  <c r="I3537" i="6"/>
  <c r="H3537" i="6"/>
  <c r="F3537" i="6"/>
  <c r="G3537" i="6" s="1"/>
  <c r="D3537" i="6"/>
  <c r="E3537" i="6" s="1"/>
  <c r="B3537" i="6"/>
  <c r="C3537" i="6" s="1"/>
  <c r="A3537" i="6"/>
  <c r="I3536" i="6"/>
  <c r="H3536" i="6"/>
  <c r="F3536" i="6"/>
  <c r="G3536" i="6" s="1"/>
  <c r="D3536" i="6"/>
  <c r="E3536" i="6" s="1"/>
  <c r="B3536" i="6"/>
  <c r="C3536" i="6" s="1"/>
  <c r="A3536" i="6"/>
  <c r="I3535" i="6"/>
  <c r="H3535" i="6"/>
  <c r="F3535" i="6"/>
  <c r="G3535" i="6" s="1"/>
  <c r="D3535" i="6"/>
  <c r="E3535" i="6" s="1"/>
  <c r="C3535" i="6"/>
  <c r="B3535" i="6"/>
  <c r="A3535" i="6"/>
  <c r="I3534" i="6"/>
  <c r="H3534" i="6"/>
  <c r="F3534" i="6"/>
  <c r="G3534" i="6" s="1"/>
  <c r="D3534" i="6"/>
  <c r="E3534" i="6" s="1"/>
  <c r="C3534" i="6"/>
  <c r="B3534" i="6"/>
  <c r="A3534" i="6"/>
  <c r="I3533" i="6"/>
  <c r="H3533" i="6"/>
  <c r="F3533" i="6"/>
  <c r="G3533" i="6" s="1"/>
  <c r="D3533" i="6"/>
  <c r="E3533" i="6" s="1"/>
  <c r="B3533" i="6"/>
  <c r="C3533" i="6" s="1"/>
  <c r="A3533" i="6"/>
  <c r="I3532" i="6"/>
  <c r="H3532" i="6"/>
  <c r="F3532" i="6"/>
  <c r="G3532" i="6" s="1"/>
  <c r="D3532" i="6"/>
  <c r="E3532" i="6" s="1"/>
  <c r="B3532" i="6"/>
  <c r="C3532" i="6" s="1"/>
  <c r="A3532" i="6"/>
  <c r="I3531" i="6"/>
  <c r="H3531" i="6"/>
  <c r="G3531" i="6"/>
  <c r="F3531" i="6"/>
  <c r="D3531" i="6"/>
  <c r="E3531" i="6" s="1"/>
  <c r="C3531" i="6"/>
  <c r="B3531" i="6"/>
  <c r="A3531" i="6"/>
  <c r="I3530" i="6"/>
  <c r="H3530" i="6"/>
  <c r="F3530" i="6"/>
  <c r="G3530" i="6" s="1"/>
  <c r="D3530" i="6"/>
  <c r="E3530" i="6" s="1"/>
  <c r="C3530" i="6"/>
  <c r="B3530" i="6"/>
  <c r="A3530" i="6"/>
  <c r="I3529" i="6"/>
  <c r="H3529" i="6"/>
  <c r="F3529" i="6"/>
  <c r="G3529" i="6" s="1"/>
  <c r="D3529" i="6"/>
  <c r="E3529" i="6" s="1"/>
  <c r="B3529" i="6"/>
  <c r="C3529" i="6" s="1"/>
  <c r="A3529" i="6"/>
  <c r="I3528" i="6"/>
  <c r="H3528" i="6"/>
  <c r="F3528" i="6"/>
  <c r="G3528" i="6" s="1"/>
  <c r="D3528" i="6"/>
  <c r="E3528" i="6" s="1"/>
  <c r="B3528" i="6"/>
  <c r="C3528" i="6" s="1"/>
  <c r="A3528" i="6"/>
  <c r="I3527" i="6"/>
  <c r="H3527" i="6"/>
  <c r="F3527" i="6"/>
  <c r="G3527" i="6" s="1"/>
  <c r="D3527" i="6"/>
  <c r="E3527" i="6" s="1"/>
  <c r="B3527" i="6"/>
  <c r="C3527" i="6" s="1"/>
  <c r="A3527" i="6"/>
  <c r="I3526" i="6"/>
  <c r="H3526" i="6"/>
  <c r="G3526" i="6"/>
  <c r="F3526" i="6"/>
  <c r="D3526" i="6"/>
  <c r="E3526" i="6" s="1"/>
  <c r="B3526" i="6"/>
  <c r="C3526" i="6" s="1"/>
  <c r="A3526" i="6"/>
  <c r="I3525" i="6"/>
  <c r="H3525" i="6"/>
  <c r="F3525" i="6"/>
  <c r="G3525" i="6" s="1"/>
  <c r="D3525" i="6"/>
  <c r="E3525" i="6" s="1"/>
  <c r="B3525" i="6"/>
  <c r="C3525" i="6" s="1"/>
  <c r="A3525" i="6"/>
  <c r="I3524" i="6"/>
  <c r="H3524" i="6"/>
  <c r="F3524" i="6"/>
  <c r="G3524" i="6" s="1"/>
  <c r="D3524" i="6"/>
  <c r="E3524" i="6" s="1"/>
  <c r="B3524" i="6"/>
  <c r="C3524" i="6" s="1"/>
  <c r="A3524" i="6"/>
  <c r="I3523" i="6"/>
  <c r="H3523" i="6"/>
  <c r="F3523" i="6"/>
  <c r="G3523" i="6" s="1"/>
  <c r="D3523" i="6"/>
  <c r="E3523" i="6" s="1"/>
  <c r="B3523" i="6"/>
  <c r="C3523" i="6" s="1"/>
  <c r="A3523" i="6"/>
  <c r="I3522" i="6"/>
  <c r="H3522" i="6"/>
  <c r="F3522" i="6"/>
  <c r="G3522" i="6" s="1"/>
  <c r="D3522" i="6"/>
  <c r="E3522" i="6" s="1"/>
  <c r="B3522" i="6"/>
  <c r="C3522" i="6" s="1"/>
  <c r="A3522" i="6"/>
  <c r="I3521" i="6"/>
  <c r="H3521" i="6"/>
  <c r="F3521" i="6"/>
  <c r="G3521" i="6" s="1"/>
  <c r="D3521" i="6"/>
  <c r="E3521" i="6" s="1"/>
  <c r="B3521" i="6"/>
  <c r="C3521" i="6" s="1"/>
  <c r="A3521" i="6"/>
  <c r="I3520" i="6"/>
  <c r="H3520" i="6"/>
  <c r="F3520" i="6"/>
  <c r="G3520" i="6" s="1"/>
  <c r="D3520" i="6"/>
  <c r="E3520" i="6" s="1"/>
  <c r="B3520" i="6"/>
  <c r="C3520" i="6" s="1"/>
  <c r="A3520" i="6"/>
  <c r="I3519" i="6"/>
  <c r="H3519" i="6"/>
  <c r="F3519" i="6"/>
  <c r="G3519" i="6" s="1"/>
  <c r="D3519" i="6"/>
  <c r="E3519" i="6" s="1"/>
  <c r="B3519" i="6"/>
  <c r="C3519" i="6" s="1"/>
  <c r="A3519" i="6"/>
  <c r="I3518" i="6"/>
  <c r="H3518" i="6"/>
  <c r="F3518" i="6"/>
  <c r="G3518" i="6" s="1"/>
  <c r="D3518" i="6"/>
  <c r="E3518" i="6" s="1"/>
  <c r="B3518" i="6"/>
  <c r="C3518" i="6" s="1"/>
  <c r="A3518" i="6"/>
  <c r="I3517" i="6"/>
  <c r="H3517" i="6"/>
  <c r="F3517" i="6"/>
  <c r="G3517" i="6" s="1"/>
  <c r="D3517" i="6"/>
  <c r="E3517" i="6" s="1"/>
  <c r="B3517" i="6"/>
  <c r="C3517" i="6" s="1"/>
  <c r="A3517" i="6"/>
  <c r="I3516" i="6"/>
  <c r="H3516" i="6"/>
  <c r="F3516" i="6"/>
  <c r="G3516" i="6" s="1"/>
  <c r="D3516" i="6"/>
  <c r="E3516" i="6" s="1"/>
  <c r="B3516" i="6"/>
  <c r="C3516" i="6" s="1"/>
  <c r="A3516" i="6"/>
  <c r="I3515" i="6"/>
  <c r="H3515" i="6"/>
  <c r="F3515" i="6"/>
  <c r="G3515" i="6" s="1"/>
  <c r="D3515" i="6"/>
  <c r="E3515" i="6" s="1"/>
  <c r="B3515" i="6"/>
  <c r="C3515" i="6" s="1"/>
  <c r="A3515" i="6"/>
  <c r="I3514" i="6"/>
  <c r="H3514" i="6"/>
  <c r="F3514" i="6"/>
  <c r="G3514" i="6" s="1"/>
  <c r="D3514" i="6"/>
  <c r="E3514" i="6" s="1"/>
  <c r="C3514" i="6"/>
  <c r="B3514" i="6"/>
  <c r="A3514" i="6"/>
  <c r="I3513" i="6"/>
  <c r="H3513" i="6"/>
  <c r="F3513" i="6"/>
  <c r="G3513" i="6" s="1"/>
  <c r="D3513" i="6"/>
  <c r="E3513" i="6" s="1"/>
  <c r="B3513" i="6"/>
  <c r="C3513" i="6" s="1"/>
  <c r="A3513" i="6"/>
  <c r="I3512" i="6"/>
  <c r="H3512" i="6"/>
  <c r="F3512" i="6"/>
  <c r="G3512" i="6" s="1"/>
  <c r="E3512" i="6"/>
  <c r="D3512" i="6"/>
  <c r="B3512" i="6"/>
  <c r="C3512" i="6" s="1"/>
  <c r="A3512" i="6"/>
  <c r="I3511" i="6"/>
  <c r="H3511" i="6"/>
  <c r="F3511" i="6"/>
  <c r="G3511" i="6" s="1"/>
  <c r="D3511" i="6"/>
  <c r="E3511" i="6" s="1"/>
  <c r="B3511" i="6"/>
  <c r="C3511" i="6" s="1"/>
  <c r="A3511" i="6"/>
  <c r="I3510" i="6"/>
  <c r="H3510" i="6"/>
  <c r="G3510" i="6"/>
  <c r="F3510" i="6"/>
  <c r="D3510" i="6"/>
  <c r="E3510" i="6" s="1"/>
  <c r="B3510" i="6"/>
  <c r="C3510" i="6" s="1"/>
  <c r="A3510" i="6"/>
  <c r="I3509" i="6"/>
  <c r="H3509" i="6"/>
  <c r="F3509" i="6"/>
  <c r="G3509" i="6" s="1"/>
  <c r="D3509" i="6"/>
  <c r="E3509" i="6" s="1"/>
  <c r="B3509" i="6"/>
  <c r="C3509" i="6" s="1"/>
  <c r="A3509" i="6"/>
  <c r="I3508" i="6"/>
  <c r="H3508" i="6"/>
  <c r="F3508" i="6"/>
  <c r="G3508" i="6" s="1"/>
  <c r="D3508" i="6"/>
  <c r="E3508" i="6" s="1"/>
  <c r="B3508" i="6"/>
  <c r="C3508" i="6" s="1"/>
  <c r="A3508" i="6"/>
  <c r="I3507" i="6"/>
  <c r="H3507" i="6"/>
  <c r="F3507" i="6"/>
  <c r="G3507" i="6" s="1"/>
  <c r="E3507" i="6"/>
  <c r="D3507" i="6"/>
  <c r="B3507" i="6"/>
  <c r="C3507" i="6" s="1"/>
  <c r="A3507" i="6"/>
  <c r="I3506" i="6"/>
  <c r="H3506" i="6"/>
  <c r="F3506" i="6"/>
  <c r="G3506" i="6" s="1"/>
  <c r="D3506" i="6"/>
  <c r="E3506" i="6" s="1"/>
  <c r="B3506" i="6"/>
  <c r="C3506" i="6" s="1"/>
  <c r="A3506" i="6"/>
  <c r="I3505" i="6"/>
  <c r="H3505" i="6"/>
  <c r="G3505" i="6"/>
  <c r="F3505" i="6"/>
  <c r="D3505" i="6"/>
  <c r="E3505" i="6" s="1"/>
  <c r="B3505" i="6"/>
  <c r="C3505" i="6" s="1"/>
  <c r="A3505" i="6"/>
  <c r="I3504" i="6"/>
  <c r="H3504" i="6"/>
  <c r="F3504" i="6"/>
  <c r="G3504" i="6" s="1"/>
  <c r="D3504" i="6"/>
  <c r="E3504" i="6" s="1"/>
  <c r="B3504" i="6"/>
  <c r="C3504" i="6" s="1"/>
  <c r="A3504" i="6"/>
  <c r="I3503" i="6"/>
  <c r="H3503" i="6"/>
  <c r="F3503" i="6"/>
  <c r="G3503" i="6" s="1"/>
  <c r="D3503" i="6"/>
  <c r="E3503" i="6" s="1"/>
  <c r="B3503" i="6"/>
  <c r="C3503" i="6" s="1"/>
  <c r="A3503" i="6"/>
  <c r="I3502" i="6"/>
  <c r="H3502" i="6"/>
  <c r="G3502" i="6"/>
  <c r="F3502" i="6"/>
  <c r="D3502" i="6"/>
  <c r="E3502" i="6" s="1"/>
  <c r="B3502" i="6"/>
  <c r="C3502" i="6" s="1"/>
  <c r="A3502" i="6"/>
  <c r="I3501" i="6"/>
  <c r="H3501" i="6"/>
  <c r="F3501" i="6"/>
  <c r="G3501" i="6" s="1"/>
  <c r="D3501" i="6"/>
  <c r="E3501" i="6" s="1"/>
  <c r="B3501" i="6"/>
  <c r="C3501" i="6" s="1"/>
  <c r="A3501" i="6"/>
  <c r="I3500" i="6"/>
  <c r="H3500" i="6"/>
  <c r="F3500" i="6"/>
  <c r="G3500" i="6" s="1"/>
  <c r="D3500" i="6"/>
  <c r="E3500" i="6" s="1"/>
  <c r="B3500" i="6"/>
  <c r="C3500" i="6" s="1"/>
  <c r="A3500" i="6"/>
  <c r="I3499" i="6"/>
  <c r="H3499" i="6"/>
  <c r="F3499" i="6"/>
  <c r="G3499" i="6" s="1"/>
  <c r="D3499" i="6"/>
  <c r="E3499" i="6" s="1"/>
  <c r="B3499" i="6"/>
  <c r="C3499" i="6" s="1"/>
  <c r="A3499" i="6"/>
  <c r="I3498" i="6"/>
  <c r="H3498" i="6"/>
  <c r="F3498" i="6"/>
  <c r="G3498" i="6" s="1"/>
  <c r="D3498" i="6"/>
  <c r="E3498" i="6" s="1"/>
  <c r="B3498" i="6"/>
  <c r="C3498" i="6" s="1"/>
  <c r="A3498" i="6"/>
  <c r="I3497" i="6"/>
  <c r="H3497" i="6"/>
  <c r="F3497" i="6"/>
  <c r="G3497" i="6" s="1"/>
  <c r="D3497" i="6"/>
  <c r="E3497" i="6" s="1"/>
  <c r="B3497" i="6"/>
  <c r="C3497" i="6" s="1"/>
  <c r="A3497" i="6"/>
  <c r="I3496" i="6"/>
  <c r="H3496" i="6"/>
  <c r="F3496" i="6"/>
  <c r="G3496" i="6" s="1"/>
  <c r="D3496" i="6"/>
  <c r="E3496" i="6" s="1"/>
  <c r="B3496" i="6"/>
  <c r="C3496" i="6" s="1"/>
  <c r="A3496" i="6"/>
  <c r="I3495" i="6"/>
  <c r="H3495" i="6"/>
  <c r="F3495" i="6"/>
  <c r="G3495" i="6" s="1"/>
  <c r="D3495" i="6"/>
  <c r="E3495" i="6" s="1"/>
  <c r="B3495" i="6"/>
  <c r="C3495" i="6" s="1"/>
  <c r="A3495" i="6"/>
  <c r="I3494" i="6"/>
  <c r="H3494" i="6"/>
  <c r="F3494" i="6"/>
  <c r="G3494" i="6" s="1"/>
  <c r="D3494" i="6"/>
  <c r="E3494" i="6" s="1"/>
  <c r="B3494" i="6"/>
  <c r="C3494" i="6" s="1"/>
  <c r="A3494" i="6"/>
  <c r="I3493" i="6"/>
  <c r="H3493" i="6"/>
  <c r="F3493" i="6"/>
  <c r="G3493" i="6" s="1"/>
  <c r="D3493" i="6"/>
  <c r="E3493" i="6" s="1"/>
  <c r="B3493" i="6"/>
  <c r="C3493" i="6" s="1"/>
  <c r="A3493" i="6"/>
  <c r="I3492" i="6"/>
  <c r="H3492" i="6"/>
  <c r="G3492" i="6"/>
  <c r="F3492" i="6"/>
  <c r="D3492" i="6"/>
  <c r="E3492" i="6" s="1"/>
  <c r="B3492" i="6"/>
  <c r="C3492" i="6" s="1"/>
  <c r="A3492" i="6"/>
  <c r="I3491" i="6"/>
  <c r="H3491" i="6"/>
  <c r="F3491" i="6"/>
  <c r="G3491" i="6" s="1"/>
  <c r="D3491" i="6"/>
  <c r="E3491" i="6" s="1"/>
  <c r="B3491" i="6"/>
  <c r="C3491" i="6" s="1"/>
  <c r="A3491" i="6"/>
  <c r="I3490" i="6"/>
  <c r="H3490" i="6"/>
  <c r="F3490" i="6"/>
  <c r="G3490" i="6" s="1"/>
  <c r="D3490" i="6"/>
  <c r="E3490" i="6" s="1"/>
  <c r="B3490" i="6"/>
  <c r="C3490" i="6" s="1"/>
  <c r="A3490" i="6"/>
  <c r="I3489" i="6"/>
  <c r="H3489" i="6"/>
  <c r="G3489" i="6"/>
  <c r="F3489" i="6"/>
  <c r="D3489" i="6"/>
  <c r="E3489" i="6" s="1"/>
  <c r="B3489" i="6"/>
  <c r="C3489" i="6" s="1"/>
  <c r="A3489" i="6"/>
  <c r="I3488" i="6"/>
  <c r="H3488" i="6"/>
  <c r="F3488" i="6"/>
  <c r="G3488" i="6" s="1"/>
  <c r="E3488" i="6"/>
  <c r="D3488" i="6"/>
  <c r="B3488" i="6"/>
  <c r="C3488" i="6" s="1"/>
  <c r="A3488" i="6"/>
  <c r="I3487" i="6"/>
  <c r="H3487" i="6"/>
  <c r="F3487" i="6"/>
  <c r="G3487" i="6" s="1"/>
  <c r="D3487" i="6"/>
  <c r="E3487" i="6" s="1"/>
  <c r="B3487" i="6"/>
  <c r="C3487" i="6" s="1"/>
  <c r="A3487" i="6"/>
  <c r="I3486" i="6"/>
  <c r="H3486" i="6"/>
  <c r="G3486" i="6"/>
  <c r="F3486" i="6"/>
  <c r="E3486" i="6"/>
  <c r="D3486" i="6"/>
  <c r="B3486" i="6"/>
  <c r="C3486" i="6" s="1"/>
  <c r="A3486" i="6"/>
  <c r="I3485" i="6"/>
  <c r="H3485" i="6"/>
  <c r="F3485" i="6"/>
  <c r="G3485" i="6" s="1"/>
  <c r="D3485" i="6"/>
  <c r="E3485" i="6" s="1"/>
  <c r="B3485" i="6"/>
  <c r="C3485" i="6" s="1"/>
  <c r="A3485" i="6"/>
  <c r="I3484" i="6"/>
  <c r="H3484" i="6"/>
  <c r="F3484" i="6"/>
  <c r="G3484" i="6" s="1"/>
  <c r="D3484" i="6"/>
  <c r="E3484" i="6" s="1"/>
  <c r="B3484" i="6"/>
  <c r="C3484" i="6" s="1"/>
  <c r="A3484" i="6"/>
  <c r="I3483" i="6"/>
  <c r="H3483" i="6"/>
  <c r="G3483" i="6"/>
  <c r="F3483" i="6"/>
  <c r="D3483" i="6"/>
  <c r="E3483" i="6" s="1"/>
  <c r="B3483" i="6"/>
  <c r="C3483" i="6" s="1"/>
  <c r="A3483" i="6"/>
  <c r="I3482" i="6"/>
  <c r="H3482" i="6"/>
  <c r="F3482" i="6"/>
  <c r="G3482" i="6" s="1"/>
  <c r="D3482" i="6"/>
  <c r="E3482" i="6" s="1"/>
  <c r="B3482" i="6"/>
  <c r="C3482" i="6" s="1"/>
  <c r="A3482" i="6"/>
  <c r="I3481" i="6"/>
  <c r="H3481" i="6"/>
  <c r="F3481" i="6"/>
  <c r="G3481" i="6" s="1"/>
  <c r="D3481" i="6"/>
  <c r="E3481" i="6" s="1"/>
  <c r="B3481" i="6"/>
  <c r="C3481" i="6" s="1"/>
  <c r="A3481" i="6"/>
  <c r="I3480" i="6"/>
  <c r="H3480" i="6"/>
  <c r="F3480" i="6"/>
  <c r="G3480" i="6" s="1"/>
  <c r="D3480" i="6"/>
  <c r="E3480" i="6" s="1"/>
  <c r="B3480" i="6"/>
  <c r="C3480" i="6" s="1"/>
  <c r="A3480" i="6"/>
  <c r="I3479" i="6"/>
  <c r="H3479" i="6"/>
  <c r="F3479" i="6"/>
  <c r="G3479" i="6" s="1"/>
  <c r="D3479" i="6"/>
  <c r="E3479" i="6" s="1"/>
  <c r="B3479" i="6"/>
  <c r="C3479" i="6" s="1"/>
  <c r="A3479" i="6"/>
  <c r="I3478" i="6"/>
  <c r="H3478" i="6"/>
  <c r="F3478" i="6"/>
  <c r="G3478" i="6" s="1"/>
  <c r="D3478" i="6"/>
  <c r="E3478" i="6" s="1"/>
  <c r="B3478" i="6"/>
  <c r="C3478" i="6" s="1"/>
  <c r="A3478" i="6"/>
  <c r="I3477" i="6"/>
  <c r="H3477" i="6"/>
  <c r="F3477" i="6"/>
  <c r="G3477" i="6" s="1"/>
  <c r="D3477" i="6"/>
  <c r="E3477" i="6" s="1"/>
  <c r="B3477" i="6"/>
  <c r="C3477" i="6" s="1"/>
  <c r="A3477" i="6"/>
  <c r="I3476" i="6"/>
  <c r="H3476" i="6"/>
  <c r="F3476" i="6"/>
  <c r="G3476" i="6" s="1"/>
  <c r="D3476" i="6"/>
  <c r="E3476" i="6" s="1"/>
  <c r="B3476" i="6"/>
  <c r="C3476" i="6" s="1"/>
  <c r="A3476" i="6"/>
  <c r="I3475" i="6"/>
  <c r="H3475" i="6"/>
  <c r="F3475" i="6"/>
  <c r="G3475" i="6" s="1"/>
  <c r="D3475" i="6"/>
  <c r="E3475" i="6" s="1"/>
  <c r="B3475" i="6"/>
  <c r="C3475" i="6" s="1"/>
  <c r="A3475" i="6"/>
  <c r="I3474" i="6"/>
  <c r="H3474" i="6"/>
  <c r="F3474" i="6"/>
  <c r="G3474" i="6" s="1"/>
  <c r="D3474" i="6"/>
  <c r="E3474" i="6" s="1"/>
  <c r="C3474" i="6"/>
  <c r="B3474" i="6"/>
  <c r="A3474" i="6"/>
  <c r="I3473" i="6"/>
  <c r="H3473" i="6"/>
  <c r="F3473" i="6"/>
  <c r="G3473" i="6" s="1"/>
  <c r="D3473" i="6"/>
  <c r="E3473" i="6" s="1"/>
  <c r="B3473" i="6"/>
  <c r="C3473" i="6" s="1"/>
  <c r="A3473" i="6"/>
  <c r="I3472" i="6"/>
  <c r="H3472" i="6"/>
  <c r="F3472" i="6"/>
  <c r="G3472" i="6" s="1"/>
  <c r="E3472" i="6"/>
  <c r="D3472" i="6"/>
  <c r="B3472" i="6"/>
  <c r="C3472" i="6" s="1"/>
  <c r="A3472" i="6"/>
  <c r="I3471" i="6"/>
  <c r="H3471" i="6"/>
  <c r="F3471" i="6"/>
  <c r="G3471" i="6" s="1"/>
  <c r="D3471" i="6"/>
  <c r="E3471" i="6" s="1"/>
  <c r="B3471" i="6"/>
  <c r="C3471" i="6" s="1"/>
  <c r="A3471" i="6"/>
  <c r="I3470" i="6"/>
  <c r="H3470" i="6"/>
  <c r="G3470" i="6"/>
  <c r="F3470" i="6"/>
  <c r="D3470" i="6"/>
  <c r="E3470" i="6" s="1"/>
  <c r="C3470" i="6"/>
  <c r="B3470" i="6"/>
  <c r="A3470" i="6"/>
  <c r="I3469" i="6"/>
  <c r="H3469" i="6"/>
  <c r="F3469" i="6"/>
  <c r="G3469" i="6" s="1"/>
  <c r="D3469" i="6"/>
  <c r="E3469" i="6" s="1"/>
  <c r="B3469" i="6"/>
  <c r="C3469" i="6" s="1"/>
  <c r="A3469" i="6"/>
  <c r="I3468" i="6"/>
  <c r="H3468" i="6"/>
  <c r="F3468" i="6"/>
  <c r="G3468" i="6" s="1"/>
  <c r="D3468" i="6"/>
  <c r="E3468" i="6" s="1"/>
  <c r="C3468" i="6"/>
  <c r="B3468" i="6"/>
  <c r="A3468" i="6"/>
  <c r="I3467" i="6"/>
  <c r="H3467" i="6"/>
  <c r="F3467" i="6"/>
  <c r="G3467" i="6" s="1"/>
  <c r="D3467" i="6"/>
  <c r="E3467" i="6" s="1"/>
  <c r="C3467" i="6"/>
  <c r="B3467" i="6"/>
  <c r="A3467" i="6"/>
  <c r="I3466" i="6"/>
  <c r="H3466" i="6"/>
  <c r="F3466" i="6"/>
  <c r="G3466" i="6" s="1"/>
  <c r="D3466" i="6"/>
  <c r="E3466" i="6" s="1"/>
  <c r="B3466" i="6"/>
  <c r="C3466" i="6" s="1"/>
  <c r="A3466" i="6"/>
  <c r="I3465" i="6"/>
  <c r="H3465" i="6"/>
  <c r="F3465" i="6"/>
  <c r="G3465" i="6" s="1"/>
  <c r="D3465" i="6"/>
  <c r="E3465" i="6" s="1"/>
  <c r="B3465" i="6"/>
  <c r="C3465" i="6" s="1"/>
  <c r="A3465" i="6"/>
  <c r="I3464" i="6"/>
  <c r="H3464" i="6"/>
  <c r="F3464" i="6"/>
  <c r="G3464" i="6" s="1"/>
  <c r="D3464" i="6"/>
  <c r="E3464" i="6" s="1"/>
  <c r="B3464" i="6"/>
  <c r="C3464" i="6" s="1"/>
  <c r="A3464" i="6"/>
  <c r="I3463" i="6"/>
  <c r="H3463" i="6"/>
  <c r="F3463" i="6"/>
  <c r="G3463" i="6" s="1"/>
  <c r="D3463" i="6"/>
  <c r="E3463" i="6" s="1"/>
  <c r="B3463" i="6"/>
  <c r="C3463" i="6" s="1"/>
  <c r="A3463" i="6"/>
  <c r="I3462" i="6"/>
  <c r="H3462" i="6"/>
  <c r="F3462" i="6"/>
  <c r="G3462" i="6" s="1"/>
  <c r="D3462" i="6"/>
  <c r="E3462" i="6" s="1"/>
  <c r="B3462" i="6"/>
  <c r="C3462" i="6" s="1"/>
  <c r="A3462" i="6"/>
  <c r="I3461" i="6"/>
  <c r="H3461" i="6"/>
  <c r="F3461" i="6"/>
  <c r="G3461" i="6" s="1"/>
  <c r="D3461" i="6"/>
  <c r="E3461" i="6" s="1"/>
  <c r="B3461" i="6"/>
  <c r="C3461" i="6" s="1"/>
  <c r="A3461" i="6"/>
  <c r="I3460" i="6"/>
  <c r="H3460" i="6"/>
  <c r="F3460" i="6"/>
  <c r="G3460" i="6" s="1"/>
  <c r="D3460" i="6"/>
  <c r="E3460" i="6" s="1"/>
  <c r="B3460" i="6"/>
  <c r="C3460" i="6" s="1"/>
  <c r="A3460" i="6"/>
  <c r="I3459" i="6"/>
  <c r="H3459" i="6"/>
  <c r="F3459" i="6"/>
  <c r="G3459" i="6" s="1"/>
  <c r="D3459" i="6"/>
  <c r="E3459" i="6" s="1"/>
  <c r="B3459" i="6"/>
  <c r="C3459" i="6" s="1"/>
  <c r="A3459" i="6"/>
  <c r="I3458" i="6"/>
  <c r="H3458" i="6"/>
  <c r="F3458" i="6"/>
  <c r="G3458" i="6" s="1"/>
  <c r="D3458" i="6"/>
  <c r="E3458" i="6" s="1"/>
  <c r="B3458" i="6"/>
  <c r="C3458" i="6" s="1"/>
  <c r="A3458" i="6"/>
  <c r="I3457" i="6"/>
  <c r="H3457" i="6"/>
  <c r="F3457" i="6"/>
  <c r="G3457" i="6" s="1"/>
  <c r="D3457" i="6"/>
  <c r="E3457" i="6" s="1"/>
  <c r="B3457" i="6"/>
  <c r="C3457" i="6" s="1"/>
  <c r="A3457" i="6"/>
  <c r="I3456" i="6"/>
  <c r="H3456" i="6"/>
  <c r="F3456" i="6"/>
  <c r="G3456" i="6" s="1"/>
  <c r="D3456" i="6"/>
  <c r="E3456" i="6" s="1"/>
  <c r="B3456" i="6"/>
  <c r="C3456" i="6" s="1"/>
  <c r="A3456" i="6"/>
  <c r="I3455" i="6"/>
  <c r="H3455" i="6"/>
  <c r="F3455" i="6"/>
  <c r="G3455" i="6" s="1"/>
  <c r="D3455" i="6"/>
  <c r="E3455" i="6" s="1"/>
  <c r="B3455" i="6"/>
  <c r="C3455" i="6" s="1"/>
  <c r="A3455" i="6"/>
  <c r="I3454" i="6"/>
  <c r="H3454" i="6"/>
  <c r="F3454" i="6"/>
  <c r="G3454" i="6" s="1"/>
  <c r="D3454" i="6"/>
  <c r="E3454" i="6" s="1"/>
  <c r="C3454" i="6"/>
  <c r="B3454" i="6"/>
  <c r="A3454" i="6"/>
  <c r="I3453" i="6"/>
  <c r="H3453" i="6"/>
  <c r="F3453" i="6"/>
  <c r="G3453" i="6" s="1"/>
  <c r="D3453" i="6"/>
  <c r="E3453" i="6" s="1"/>
  <c r="B3453" i="6"/>
  <c r="C3453" i="6" s="1"/>
  <c r="A3453" i="6"/>
  <c r="I3452" i="6"/>
  <c r="H3452" i="6"/>
  <c r="F3452" i="6"/>
  <c r="G3452" i="6" s="1"/>
  <c r="D3452" i="6"/>
  <c r="E3452" i="6" s="1"/>
  <c r="B3452" i="6"/>
  <c r="C3452" i="6" s="1"/>
  <c r="A3452" i="6"/>
  <c r="I3451" i="6"/>
  <c r="H3451" i="6"/>
  <c r="F3451" i="6"/>
  <c r="G3451" i="6" s="1"/>
  <c r="E3451" i="6"/>
  <c r="D3451" i="6"/>
  <c r="B3451" i="6"/>
  <c r="C3451" i="6" s="1"/>
  <c r="A3451" i="6"/>
  <c r="I3450" i="6"/>
  <c r="H3450" i="6"/>
  <c r="F3450" i="6"/>
  <c r="G3450" i="6" s="1"/>
  <c r="D3450" i="6"/>
  <c r="E3450" i="6" s="1"/>
  <c r="C3450" i="6"/>
  <c r="B3450" i="6"/>
  <c r="A3450" i="6"/>
  <c r="I3449" i="6"/>
  <c r="H3449" i="6"/>
  <c r="F3449" i="6"/>
  <c r="G3449" i="6" s="1"/>
  <c r="D3449" i="6"/>
  <c r="E3449" i="6" s="1"/>
  <c r="B3449" i="6"/>
  <c r="C3449" i="6" s="1"/>
  <c r="A3449" i="6"/>
  <c r="I3448" i="6"/>
  <c r="H3448" i="6"/>
  <c r="F3448" i="6"/>
  <c r="G3448" i="6" s="1"/>
  <c r="D3448" i="6"/>
  <c r="E3448" i="6" s="1"/>
  <c r="B3448" i="6"/>
  <c r="C3448" i="6" s="1"/>
  <c r="A3448" i="6"/>
  <c r="I3447" i="6"/>
  <c r="H3447" i="6"/>
  <c r="F3447" i="6"/>
  <c r="G3447" i="6" s="1"/>
  <c r="D3447" i="6"/>
  <c r="E3447" i="6" s="1"/>
  <c r="B3447" i="6"/>
  <c r="C3447" i="6" s="1"/>
  <c r="A3447" i="6"/>
  <c r="I3446" i="6"/>
  <c r="H3446" i="6"/>
  <c r="F3446" i="6"/>
  <c r="G3446" i="6" s="1"/>
  <c r="D3446" i="6"/>
  <c r="E3446" i="6" s="1"/>
  <c r="B3446" i="6"/>
  <c r="C3446" i="6" s="1"/>
  <c r="A3446" i="6"/>
  <c r="I3445" i="6"/>
  <c r="H3445" i="6"/>
  <c r="F3445" i="6"/>
  <c r="G3445" i="6" s="1"/>
  <c r="D3445" i="6"/>
  <c r="E3445" i="6" s="1"/>
  <c r="B3445" i="6"/>
  <c r="C3445" i="6" s="1"/>
  <c r="A3445" i="6"/>
  <c r="I3444" i="6"/>
  <c r="H3444" i="6"/>
  <c r="F3444" i="6"/>
  <c r="G3444" i="6" s="1"/>
  <c r="E3444" i="6"/>
  <c r="D3444" i="6"/>
  <c r="B3444" i="6"/>
  <c r="C3444" i="6" s="1"/>
  <c r="A3444" i="6"/>
  <c r="I3443" i="6"/>
  <c r="H3443" i="6"/>
  <c r="F3443" i="6"/>
  <c r="G3443" i="6" s="1"/>
  <c r="D3443" i="6"/>
  <c r="E3443" i="6" s="1"/>
  <c r="B3443" i="6"/>
  <c r="C3443" i="6" s="1"/>
  <c r="A3443" i="6"/>
  <c r="I3442" i="6"/>
  <c r="H3442" i="6"/>
  <c r="F3442" i="6"/>
  <c r="G3442" i="6" s="1"/>
  <c r="E3442" i="6"/>
  <c r="D3442" i="6"/>
  <c r="B3442" i="6"/>
  <c r="C3442" i="6" s="1"/>
  <c r="A3442" i="6"/>
  <c r="I3441" i="6"/>
  <c r="H3441" i="6"/>
  <c r="F3441" i="6"/>
  <c r="G3441" i="6" s="1"/>
  <c r="D3441" i="6"/>
  <c r="E3441" i="6" s="1"/>
  <c r="B3441" i="6"/>
  <c r="C3441" i="6" s="1"/>
  <c r="A3441" i="6"/>
  <c r="I3440" i="6"/>
  <c r="H3440" i="6"/>
  <c r="F3440" i="6"/>
  <c r="G3440" i="6" s="1"/>
  <c r="D3440" i="6"/>
  <c r="E3440" i="6" s="1"/>
  <c r="B3440" i="6"/>
  <c r="C3440" i="6" s="1"/>
  <c r="A3440" i="6"/>
  <c r="I3439" i="6"/>
  <c r="H3439" i="6"/>
  <c r="F3439" i="6"/>
  <c r="G3439" i="6" s="1"/>
  <c r="D3439" i="6"/>
  <c r="E3439" i="6" s="1"/>
  <c r="B3439" i="6"/>
  <c r="C3439" i="6" s="1"/>
  <c r="A3439" i="6"/>
  <c r="I3438" i="6"/>
  <c r="H3438" i="6"/>
  <c r="F3438" i="6"/>
  <c r="G3438" i="6" s="1"/>
  <c r="D3438" i="6"/>
  <c r="E3438" i="6" s="1"/>
  <c r="B3438" i="6"/>
  <c r="C3438" i="6" s="1"/>
  <c r="A3438" i="6"/>
  <c r="I3437" i="6"/>
  <c r="H3437" i="6"/>
  <c r="F3437" i="6"/>
  <c r="G3437" i="6" s="1"/>
  <c r="D3437" i="6"/>
  <c r="E3437" i="6" s="1"/>
  <c r="B3437" i="6"/>
  <c r="C3437" i="6" s="1"/>
  <c r="A3437" i="6"/>
  <c r="I3436" i="6"/>
  <c r="H3436" i="6"/>
  <c r="F3436" i="6"/>
  <c r="G3436" i="6" s="1"/>
  <c r="D3436" i="6"/>
  <c r="E3436" i="6" s="1"/>
  <c r="B3436" i="6"/>
  <c r="C3436" i="6" s="1"/>
  <c r="A3436" i="6"/>
  <c r="I3435" i="6"/>
  <c r="H3435" i="6"/>
  <c r="G3435" i="6"/>
  <c r="F3435" i="6"/>
  <c r="D3435" i="6"/>
  <c r="E3435" i="6" s="1"/>
  <c r="C3435" i="6"/>
  <c r="B3435" i="6"/>
  <c r="A3435" i="6"/>
  <c r="I3434" i="6"/>
  <c r="H3434" i="6"/>
  <c r="F3434" i="6"/>
  <c r="G3434" i="6" s="1"/>
  <c r="D3434" i="6"/>
  <c r="E3434" i="6" s="1"/>
  <c r="B3434" i="6"/>
  <c r="C3434" i="6" s="1"/>
  <c r="A3434" i="6"/>
  <c r="I3433" i="6"/>
  <c r="H3433" i="6"/>
  <c r="F3433" i="6"/>
  <c r="G3433" i="6" s="1"/>
  <c r="D3433" i="6"/>
  <c r="E3433" i="6" s="1"/>
  <c r="B3433" i="6"/>
  <c r="C3433" i="6" s="1"/>
  <c r="A3433" i="6"/>
  <c r="I3432" i="6"/>
  <c r="H3432" i="6"/>
  <c r="F3432" i="6"/>
  <c r="G3432" i="6" s="1"/>
  <c r="D3432" i="6"/>
  <c r="E3432" i="6" s="1"/>
  <c r="C3432" i="6"/>
  <c r="B3432" i="6"/>
  <c r="A3432" i="6"/>
  <c r="I3431" i="6"/>
  <c r="H3431" i="6"/>
  <c r="F3431" i="6"/>
  <c r="G3431" i="6" s="1"/>
  <c r="D3431" i="6"/>
  <c r="E3431" i="6" s="1"/>
  <c r="B3431" i="6"/>
  <c r="C3431" i="6" s="1"/>
  <c r="A3431" i="6"/>
  <c r="I3430" i="6"/>
  <c r="H3430" i="6"/>
  <c r="F3430" i="6"/>
  <c r="G3430" i="6" s="1"/>
  <c r="D3430" i="6"/>
  <c r="E3430" i="6" s="1"/>
  <c r="B3430" i="6"/>
  <c r="C3430" i="6" s="1"/>
  <c r="A3430" i="6"/>
  <c r="I3429" i="6"/>
  <c r="H3429" i="6"/>
  <c r="F3429" i="6"/>
  <c r="G3429" i="6" s="1"/>
  <c r="D3429" i="6"/>
  <c r="E3429" i="6" s="1"/>
  <c r="B3429" i="6"/>
  <c r="C3429" i="6" s="1"/>
  <c r="A3429" i="6"/>
  <c r="I3428" i="6"/>
  <c r="H3428" i="6"/>
  <c r="F3428" i="6"/>
  <c r="G3428" i="6" s="1"/>
  <c r="D3428" i="6"/>
  <c r="E3428" i="6" s="1"/>
  <c r="B3428" i="6"/>
  <c r="C3428" i="6" s="1"/>
  <c r="A3428" i="6"/>
  <c r="I3427" i="6"/>
  <c r="H3427" i="6"/>
  <c r="F3427" i="6"/>
  <c r="G3427" i="6" s="1"/>
  <c r="D3427" i="6"/>
  <c r="E3427" i="6" s="1"/>
  <c r="B3427" i="6"/>
  <c r="C3427" i="6" s="1"/>
  <c r="A3427" i="6"/>
  <c r="I3426" i="6"/>
  <c r="H3426" i="6"/>
  <c r="F3426" i="6"/>
  <c r="G3426" i="6" s="1"/>
  <c r="D3426" i="6"/>
  <c r="E3426" i="6" s="1"/>
  <c r="B3426" i="6"/>
  <c r="C3426" i="6" s="1"/>
  <c r="A3426" i="6"/>
  <c r="I3425" i="6"/>
  <c r="H3425" i="6"/>
  <c r="F3425" i="6"/>
  <c r="G3425" i="6" s="1"/>
  <c r="D3425" i="6"/>
  <c r="E3425" i="6" s="1"/>
  <c r="B3425" i="6"/>
  <c r="C3425" i="6" s="1"/>
  <c r="A3425" i="6"/>
  <c r="I3424" i="6"/>
  <c r="H3424" i="6"/>
  <c r="F3424" i="6"/>
  <c r="G3424" i="6" s="1"/>
  <c r="D3424" i="6"/>
  <c r="E3424" i="6" s="1"/>
  <c r="B3424" i="6"/>
  <c r="C3424" i="6" s="1"/>
  <c r="A3424" i="6"/>
  <c r="I3423" i="6"/>
  <c r="H3423" i="6"/>
  <c r="G3423" i="6"/>
  <c r="F3423" i="6"/>
  <c r="D3423" i="6"/>
  <c r="E3423" i="6" s="1"/>
  <c r="B3423" i="6"/>
  <c r="C3423" i="6" s="1"/>
  <c r="A3423" i="6"/>
  <c r="I3422" i="6"/>
  <c r="H3422" i="6"/>
  <c r="F3422" i="6"/>
  <c r="G3422" i="6" s="1"/>
  <c r="E3422" i="6"/>
  <c r="D3422" i="6"/>
  <c r="B3422" i="6"/>
  <c r="C3422" i="6" s="1"/>
  <c r="A3422" i="6"/>
  <c r="I3421" i="6"/>
  <c r="H3421" i="6"/>
  <c r="F3421" i="6"/>
  <c r="G3421" i="6" s="1"/>
  <c r="D3421" i="6"/>
  <c r="E3421" i="6" s="1"/>
  <c r="B3421" i="6"/>
  <c r="C3421" i="6" s="1"/>
  <c r="A3421" i="6"/>
  <c r="I3420" i="6"/>
  <c r="H3420" i="6"/>
  <c r="F3420" i="6"/>
  <c r="G3420" i="6" s="1"/>
  <c r="D3420" i="6"/>
  <c r="E3420" i="6" s="1"/>
  <c r="B3420" i="6"/>
  <c r="C3420" i="6" s="1"/>
  <c r="A3420" i="6"/>
  <c r="I3419" i="6"/>
  <c r="H3419" i="6"/>
  <c r="F3419" i="6"/>
  <c r="G3419" i="6" s="1"/>
  <c r="D3419" i="6"/>
  <c r="E3419" i="6" s="1"/>
  <c r="C3419" i="6"/>
  <c r="B3419" i="6"/>
  <c r="A3419" i="6"/>
  <c r="I3418" i="6"/>
  <c r="H3418" i="6"/>
  <c r="F3418" i="6"/>
  <c r="G3418" i="6" s="1"/>
  <c r="D3418" i="6"/>
  <c r="E3418" i="6" s="1"/>
  <c r="B3418" i="6"/>
  <c r="C3418" i="6" s="1"/>
  <c r="A3418" i="6"/>
  <c r="I3417" i="6"/>
  <c r="H3417" i="6"/>
  <c r="F3417" i="6"/>
  <c r="G3417" i="6" s="1"/>
  <c r="D3417" i="6"/>
  <c r="E3417" i="6" s="1"/>
  <c r="B3417" i="6"/>
  <c r="C3417" i="6" s="1"/>
  <c r="A3417" i="6"/>
  <c r="I3416" i="6"/>
  <c r="H3416" i="6"/>
  <c r="F3416" i="6"/>
  <c r="G3416" i="6" s="1"/>
  <c r="D3416" i="6"/>
  <c r="E3416" i="6" s="1"/>
  <c r="C3416" i="6"/>
  <c r="B3416" i="6"/>
  <c r="A3416" i="6"/>
  <c r="I3415" i="6"/>
  <c r="H3415" i="6"/>
  <c r="F3415" i="6"/>
  <c r="G3415" i="6" s="1"/>
  <c r="D3415" i="6"/>
  <c r="E3415" i="6" s="1"/>
  <c r="B3415" i="6"/>
  <c r="C3415" i="6" s="1"/>
  <c r="A3415" i="6"/>
  <c r="I3414" i="6"/>
  <c r="H3414" i="6"/>
  <c r="F3414" i="6"/>
  <c r="G3414" i="6" s="1"/>
  <c r="D3414" i="6"/>
  <c r="E3414" i="6" s="1"/>
  <c r="B3414" i="6"/>
  <c r="C3414" i="6" s="1"/>
  <c r="A3414" i="6"/>
  <c r="I3413" i="6"/>
  <c r="H3413" i="6"/>
  <c r="F3413" i="6"/>
  <c r="G3413" i="6" s="1"/>
  <c r="D3413" i="6"/>
  <c r="E3413" i="6" s="1"/>
  <c r="B3413" i="6"/>
  <c r="C3413" i="6" s="1"/>
  <c r="A3413" i="6"/>
  <c r="I3412" i="6"/>
  <c r="H3412" i="6"/>
  <c r="F3412" i="6"/>
  <c r="G3412" i="6" s="1"/>
  <c r="D3412" i="6"/>
  <c r="E3412" i="6" s="1"/>
  <c r="B3412" i="6"/>
  <c r="C3412" i="6" s="1"/>
  <c r="A3412" i="6"/>
  <c r="I3411" i="6"/>
  <c r="H3411" i="6"/>
  <c r="F3411" i="6"/>
  <c r="G3411" i="6" s="1"/>
  <c r="D3411" i="6"/>
  <c r="E3411" i="6" s="1"/>
  <c r="B3411" i="6"/>
  <c r="C3411" i="6" s="1"/>
  <c r="A3411" i="6"/>
  <c r="I3410" i="6"/>
  <c r="H3410" i="6"/>
  <c r="F3410" i="6"/>
  <c r="G3410" i="6" s="1"/>
  <c r="D3410" i="6"/>
  <c r="E3410" i="6" s="1"/>
  <c r="B3410" i="6"/>
  <c r="C3410" i="6" s="1"/>
  <c r="A3410" i="6"/>
  <c r="I3409" i="6"/>
  <c r="H3409" i="6"/>
  <c r="F3409" i="6"/>
  <c r="G3409" i="6" s="1"/>
  <c r="D3409" i="6"/>
  <c r="E3409" i="6" s="1"/>
  <c r="B3409" i="6"/>
  <c r="C3409" i="6" s="1"/>
  <c r="A3409" i="6"/>
  <c r="I3408" i="6"/>
  <c r="H3408" i="6"/>
  <c r="F3408" i="6"/>
  <c r="G3408" i="6" s="1"/>
  <c r="D3408" i="6"/>
  <c r="E3408" i="6" s="1"/>
  <c r="B3408" i="6"/>
  <c r="C3408" i="6" s="1"/>
  <c r="A3408" i="6"/>
  <c r="I3407" i="6"/>
  <c r="H3407" i="6"/>
  <c r="F3407" i="6"/>
  <c r="G3407" i="6" s="1"/>
  <c r="D3407" i="6"/>
  <c r="E3407" i="6" s="1"/>
  <c r="B3407" i="6"/>
  <c r="C3407" i="6" s="1"/>
  <c r="A3407" i="6"/>
  <c r="I3406" i="6"/>
  <c r="H3406" i="6"/>
  <c r="F3406" i="6"/>
  <c r="G3406" i="6" s="1"/>
  <c r="D3406" i="6"/>
  <c r="E3406" i="6" s="1"/>
  <c r="B3406" i="6"/>
  <c r="C3406" i="6" s="1"/>
  <c r="A3406" i="6"/>
  <c r="I3405" i="6"/>
  <c r="H3405" i="6"/>
  <c r="F3405" i="6"/>
  <c r="G3405" i="6" s="1"/>
  <c r="D3405" i="6"/>
  <c r="E3405" i="6" s="1"/>
  <c r="C3405" i="6"/>
  <c r="B3405" i="6"/>
  <c r="A3405" i="6"/>
  <c r="I3404" i="6"/>
  <c r="H3404" i="6"/>
  <c r="F3404" i="6"/>
  <c r="G3404" i="6" s="1"/>
  <c r="D3404" i="6"/>
  <c r="E3404" i="6" s="1"/>
  <c r="B3404" i="6"/>
  <c r="C3404" i="6" s="1"/>
  <c r="A3404" i="6"/>
  <c r="I3403" i="6"/>
  <c r="H3403" i="6"/>
  <c r="G3403" i="6"/>
  <c r="F3403" i="6"/>
  <c r="D3403" i="6"/>
  <c r="E3403" i="6" s="1"/>
  <c r="B3403" i="6"/>
  <c r="C3403" i="6" s="1"/>
  <c r="A3403" i="6"/>
  <c r="I3402" i="6"/>
  <c r="H3402" i="6"/>
  <c r="F3402" i="6"/>
  <c r="G3402" i="6" s="1"/>
  <c r="D3402" i="6"/>
  <c r="E3402" i="6" s="1"/>
  <c r="B3402" i="6"/>
  <c r="C3402" i="6" s="1"/>
  <c r="A3402" i="6"/>
  <c r="I3401" i="6"/>
  <c r="H3401" i="6"/>
  <c r="F3401" i="6"/>
  <c r="G3401" i="6" s="1"/>
  <c r="D3401" i="6"/>
  <c r="E3401" i="6" s="1"/>
  <c r="B3401" i="6"/>
  <c r="C3401" i="6" s="1"/>
  <c r="A3401" i="6"/>
  <c r="I3400" i="6"/>
  <c r="H3400" i="6"/>
  <c r="F3400" i="6"/>
  <c r="G3400" i="6" s="1"/>
  <c r="E3400" i="6"/>
  <c r="D3400" i="6"/>
  <c r="B3400" i="6"/>
  <c r="C3400" i="6" s="1"/>
  <c r="A3400" i="6"/>
  <c r="I3399" i="6"/>
  <c r="H3399" i="6"/>
  <c r="G3399" i="6"/>
  <c r="F3399" i="6"/>
  <c r="D3399" i="6"/>
  <c r="E3399" i="6" s="1"/>
  <c r="B3399" i="6"/>
  <c r="C3399" i="6" s="1"/>
  <c r="A3399" i="6"/>
  <c r="I3398" i="6"/>
  <c r="H3398" i="6"/>
  <c r="F3398" i="6"/>
  <c r="G3398" i="6" s="1"/>
  <c r="D3398" i="6"/>
  <c r="E3398" i="6" s="1"/>
  <c r="B3398" i="6"/>
  <c r="C3398" i="6" s="1"/>
  <c r="A3398" i="6"/>
  <c r="I3397" i="6"/>
  <c r="H3397" i="6"/>
  <c r="F3397" i="6"/>
  <c r="G3397" i="6" s="1"/>
  <c r="D3397" i="6"/>
  <c r="E3397" i="6" s="1"/>
  <c r="B3397" i="6"/>
  <c r="C3397" i="6" s="1"/>
  <c r="A3397" i="6"/>
  <c r="I3396" i="6"/>
  <c r="H3396" i="6"/>
  <c r="F3396" i="6"/>
  <c r="G3396" i="6" s="1"/>
  <c r="D3396" i="6"/>
  <c r="E3396" i="6" s="1"/>
  <c r="B3396" i="6"/>
  <c r="C3396" i="6" s="1"/>
  <c r="A3396" i="6"/>
  <c r="I3395" i="6"/>
  <c r="H3395" i="6"/>
  <c r="F3395" i="6"/>
  <c r="G3395" i="6" s="1"/>
  <c r="D3395" i="6"/>
  <c r="E3395" i="6" s="1"/>
  <c r="B3395" i="6"/>
  <c r="C3395" i="6" s="1"/>
  <c r="A3395" i="6"/>
  <c r="I3394" i="6"/>
  <c r="H3394" i="6"/>
  <c r="F3394" i="6"/>
  <c r="G3394" i="6" s="1"/>
  <c r="D3394" i="6"/>
  <c r="E3394" i="6" s="1"/>
  <c r="B3394" i="6"/>
  <c r="C3394" i="6" s="1"/>
  <c r="A3394" i="6"/>
  <c r="I3393" i="6"/>
  <c r="H3393" i="6"/>
  <c r="F3393" i="6"/>
  <c r="G3393" i="6" s="1"/>
  <c r="D3393" i="6"/>
  <c r="E3393" i="6" s="1"/>
  <c r="B3393" i="6"/>
  <c r="C3393" i="6" s="1"/>
  <c r="A3393" i="6"/>
  <c r="I3392" i="6"/>
  <c r="H3392" i="6"/>
  <c r="F3392" i="6"/>
  <c r="G3392" i="6" s="1"/>
  <c r="E3392" i="6"/>
  <c r="D3392" i="6"/>
  <c r="B3392" i="6"/>
  <c r="C3392" i="6" s="1"/>
  <c r="A3392" i="6"/>
  <c r="I3391" i="6"/>
  <c r="H3391" i="6"/>
  <c r="F3391" i="6"/>
  <c r="G3391" i="6" s="1"/>
  <c r="D3391" i="6"/>
  <c r="E3391" i="6" s="1"/>
  <c r="B3391" i="6"/>
  <c r="C3391" i="6" s="1"/>
  <c r="A3391" i="6"/>
  <c r="I3390" i="6"/>
  <c r="H3390" i="6"/>
  <c r="F3390" i="6"/>
  <c r="G3390" i="6" s="1"/>
  <c r="D3390" i="6"/>
  <c r="E3390" i="6" s="1"/>
  <c r="B3390" i="6"/>
  <c r="C3390" i="6" s="1"/>
  <c r="A3390" i="6"/>
  <c r="I3389" i="6"/>
  <c r="H3389" i="6"/>
  <c r="F3389" i="6"/>
  <c r="G3389" i="6" s="1"/>
  <c r="D3389" i="6"/>
  <c r="E3389" i="6" s="1"/>
  <c r="B3389" i="6"/>
  <c r="C3389" i="6" s="1"/>
  <c r="A3389" i="6"/>
  <c r="I3388" i="6"/>
  <c r="H3388" i="6"/>
  <c r="F3388" i="6"/>
  <c r="G3388" i="6" s="1"/>
  <c r="D3388" i="6"/>
  <c r="E3388" i="6" s="1"/>
  <c r="B3388" i="6"/>
  <c r="C3388" i="6" s="1"/>
  <c r="A3388" i="6"/>
  <c r="I3387" i="6"/>
  <c r="H3387" i="6"/>
  <c r="F3387" i="6"/>
  <c r="G3387" i="6" s="1"/>
  <c r="D3387" i="6"/>
  <c r="E3387" i="6" s="1"/>
  <c r="B3387" i="6"/>
  <c r="C3387" i="6" s="1"/>
  <c r="A3387" i="6"/>
  <c r="I3386" i="6"/>
  <c r="H3386" i="6"/>
  <c r="F3386" i="6"/>
  <c r="G3386" i="6" s="1"/>
  <c r="D3386" i="6"/>
  <c r="E3386" i="6" s="1"/>
  <c r="B3386" i="6"/>
  <c r="C3386" i="6" s="1"/>
  <c r="A3386" i="6"/>
  <c r="I3385" i="6"/>
  <c r="H3385" i="6"/>
  <c r="F3385" i="6"/>
  <c r="G3385" i="6" s="1"/>
  <c r="D3385" i="6"/>
  <c r="E3385" i="6" s="1"/>
  <c r="B3385" i="6"/>
  <c r="C3385" i="6" s="1"/>
  <c r="A3385" i="6"/>
  <c r="I3384" i="6"/>
  <c r="H3384" i="6"/>
  <c r="F3384" i="6"/>
  <c r="G3384" i="6" s="1"/>
  <c r="D3384" i="6"/>
  <c r="E3384" i="6" s="1"/>
  <c r="B3384" i="6"/>
  <c r="C3384" i="6" s="1"/>
  <c r="A3384" i="6"/>
  <c r="I3383" i="6"/>
  <c r="H3383" i="6"/>
  <c r="F3383" i="6"/>
  <c r="G3383" i="6" s="1"/>
  <c r="D3383" i="6"/>
  <c r="E3383" i="6" s="1"/>
  <c r="B3383" i="6"/>
  <c r="C3383" i="6" s="1"/>
  <c r="A3383" i="6"/>
  <c r="I3382" i="6"/>
  <c r="H3382" i="6"/>
  <c r="F3382" i="6"/>
  <c r="G3382" i="6" s="1"/>
  <c r="D3382" i="6"/>
  <c r="E3382" i="6" s="1"/>
  <c r="B3382" i="6"/>
  <c r="C3382" i="6" s="1"/>
  <c r="A3382" i="6"/>
  <c r="I3381" i="6"/>
  <c r="H3381" i="6"/>
  <c r="F3381" i="6"/>
  <c r="G3381" i="6" s="1"/>
  <c r="D3381" i="6"/>
  <c r="E3381" i="6" s="1"/>
  <c r="B3381" i="6"/>
  <c r="C3381" i="6" s="1"/>
  <c r="A3381" i="6"/>
  <c r="I3380" i="6"/>
  <c r="H3380" i="6"/>
  <c r="F3380" i="6"/>
  <c r="G3380" i="6" s="1"/>
  <c r="D3380" i="6"/>
  <c r="E3380" i="6" s="1"/>
  <c r="B3380" i="6"/>
  <c r="C3380" i="6" s="1"/>
  <c r="A3380" i="6"/>
  <c r="I3379" i="6"/>
  <c r="H3379" i="6"/>
  <c r="F3379" i="6"/>
  <c r="G3379" i="6" s="1"/>
  <c r="D3379" i="6"/>
  <c r="E3379" i="6" s="1"/>
  <c r="B3379" i="6"/>
  <c r="C3379" i="6" s="1"/>
  <c r="A3379" i="6"/>
  <c r="I3378" i="6"/>
  <c r="H3378" i="6"/>
  <c r="F3378" i="6"/>
  <c r="G3378" i="6" s="1"/>
  <c r="D3378" i="6"/>
  <c r="E3378" i="6" s="1"/>
  <c r="B3378" i="6"/>
  <c r="C3378" i="6" s="1"/>
  <c r="A3378" i="6"/>
  <c r="I3377" i="6"/>
  <c r="H3377" i="6"/>
  <c r="F3377" i="6"/>
  <c r="G3377" i="6" s="1"/>
  <c r="D3377" i="6"/>
  <c r="E3377" i="6" s="1"/>
  <c r="B3377" i="6"/>
  <c r="C3377" i="6" s="1"/>
  <c r="A3377" i="6"/>
  <c r="I3376" i="6"/>
  <c r="H3376" i="6"/>
  <c r="F3376" i="6"/>
  <c r="G3376" i="6" s="1"/>
  <c r="D3376" i="6"/>
  <c r="E3376" i="6" s="1"/>
  <c r="B3376" i="6"/>
  <c r="C3376" i="6" s="1"/>
  <c r="A3376" i="6"/>
  <c r="I3375" i="6"/>
  <c r="H3375" i="6"/>
  <c r="F3375" i="6"/>
  <c r="G3375" i="6" s="1"/>
  <c r="D3375" i="6"/>
  <c r="E3375" i="6" s="1"/>
  <c r="B3375" i="6"/>
  <c r="C3375" i="6" s="1"/>
  <c r="A3375" i="6"/>
  <c r="I3374" i="6"/>
  <c r="H3374" i="6"/>
  <c r="F3374" i="6"/>
  <c r="G3374" i="6" s="1"/>
  <c r="D3374" i="6"/>
  <c r="E3374" i="6" s="1"/>
  <c r="C3374" i="6"/>
  <c r="B3374" i="6"/>
  <c r="A3374" i="6"/>
  <c r="I3373" i="6"/>
  <c r="H3373" i="6"/>
  <c r="F3373" i="6"/>
  <c r="G3373" i="6" s="1"/>
  <c r="D3373" i="6"/>
  <c r="E3373" i="6" s="1"/>
  <c r="B3373" i="6"/>
  <c r="C3373" i="6" s="1"/>
  <c r="A3373" i="6"/>
  <c r="I3372" i="6"/>
  <c r="H3372" i="6"/>
  <c r="F3372" i="6"/>
  <c r="G3372" i="6" s="1"/>
  <c r="D3372" i="6"/>
  <c r="E3372" i="6" s="1"/>
  <c r="B3372" i="6"/>
  <c r="C3372" i="6" s="1"/>
  <c r="A3372" i="6"/>
  <c r="I3371" i="6"/>
  <c r="H3371" i="6"/>
  <c r="F3371" i="6"/>
  <c r="G3371" i="6" s="1"/>
  <c r="D3371" i="6"/>
  <c r="E3371" i="6" s="1"/>
  <c r="B3371" i="6"/>
  <c r="C3371" i="6" s="1"/>
  <c r="A3371" i="6"/>
  <c r="I3370" i="6"/>
  <c r="H3370" i="6"/>
  <c r="F3370" i="6"/>
  <c r="G3370" i="6" s="1"/>
  <c r="D3370" i="6"/>
  <c r="E3370" i="6" s="1"/>
  <c r="B3370" i="6"/>
  <c r="C3370" i="6" s="1"/>
  <c r="A3370" i="6"/>
  <c r="I3369" i="6"/>
  <c r="H3369" i="6"/>
  <c r="F3369" i="6"/>
  <c r="G3369" i="6" s="1"/>
  <c r="D3369" i="6"/>
  <c r="E3369" i="6" s="1"/>
  <c r="B3369" i="6"/>
  <c r="C3369" i="6" s="1"/>
  <c r="A3369" i="6"/>
  <c r="I3368" i="6"/>
  <c r="H3368" i="6"/>
  <c r="F3368" i="6"/>
  <c r="G3368" i="6" s="1"/>
  <c r="D3368" i="6"/>
  <c r="E3368" i="6" s="1"/>
  <c r="B3368" i="6"/>
  <c r="C3368" i="6" s="1"/>
  <c r="A3368" i="6"/>
  <c r="I3367" i="6"/>
  <c r="H3367" i="6"/>
  <c r="F3367" i="6"/>
  <c r="G3367" i="6" s="1"/>
  <c r="D3367" i="6"/>
  <c r="E3367" i="6" s="1"/>
  <c r="B3367" i="6"/>
  <c r="C3367" i="6" s="1"/>
  <c r="A3367" i="6"/>
  <c r="I3366" i="6"/>
  <c r="H3366" i="6"/>
  <c r="F3366" i="6"/>
  <c r="G3366" i="6" s="1"/>
  <c r="D3366" i="6"/>
  <c r="E3366" i="6" s="1"/>
  <c r="B3366" i="6"/>
  <c r="C3366" i="6" s="1"/>
  <c r="A3366" i="6"/>
  <c r="I3365" i="6"/>
  <c r="H3365" i="6"/>
  <c r="F3365" i="6"/>
  <c r="G3365" i="6" s="1"/>
  <c r="D3365" i="6"/>
  <c r="E3365" i="6" s="1"/>
  <c r="B3365" i="6"/>
  <c r="C3365" i="6" s="1"/>
  <c r="A3365" i="6"/>
  <c r="I3364" i="6"/>
  <c r="H3364" i="6"/>
  <c r="F3364" i="6"/>
  <c r="G3364" i="6" s="1"/>
  <c r="D3364" i="6"/>
  <c r="E3364" i="6" s="1"/>
  <c r="B3364" i="6"/>
  <c r="C3364" i="6" s="1"/>
  <c r="A3364" i="6"/>
  <c r="I3363" i="6"/>
  <c r="H3363" i="6"/>
  <c r="F3363" i="6"/>
  <c r="G3363" i="6" s="1"/>
  <c r="D3363" i="6"/>
  <c r="E3363" i="6" s="1"/>
  <c r="B3363" i="6"/>
  <c r="C3363" i="6" s="1"/>
  <c r="A3363" i="6"/>
  <c r="I3362" i="6"/>
  <c r="H3362" i="6"/>
  <c r="F3362" i="6"/>
  <c r="G3362" i="6" s="1"/>
  <c r="D3362" i="6"/>
  <c r="E3362" i="6" s="1"/>
  <c r="B3362" i="6"/>
  <c r="C3362" i="6" s="1"/>
  <c r="A3362" i="6"/>
  <c r="I3361" i="6"/>
  <c r="H3361" i="6"/>
  <c r="F3361" i="6"/>
  <c r="G3361" i="6" s="1"/>
  <c r="D3361" i="6"/>
  <c r="E3361" i="6" s="1"/>
  <c r="B3361" i="6"/>
  <c r="C3361" i="6" s="1"/>
  <c r="A3361" i="6"/>
  <c r="I3360" i="6"/>
  <c r="H3360" i="6"/>
  <c r="F3360" i="6"/>
  <c r="G3360" i="6" s="1"/>
  <c r="D3360" i="6"/>
  <c r="E3360" i="6" s="1"/>
  <c r="B3360" i="6"/>
  <c r="C3360" i="6" s="1"/>
  <c r="A3360" i="6"/>
  <c r="I3359" i="6"/>
  <c r="H3359" i="6"/>
  <c r="F3359" i="6"/>
  <c r="G3359" i="6" s="1"/>
  <c r="D3359" i="6"/>
  <c r="E3359" i="6" s="1"/>
  <c r="B3359" i="6"/>
  <c r="C3359" i="6" s="1"/>
  <c r="A3359" i="6"/>
  <c r="I3358" i="6"/>
  <c r="H3358" i="6"/>
  <c r="F3358" i="6"/>
  <c r="G3358" i="6" s="1"/>
  <c r="D3358" i="6"/>
  <c r="E3358" i="6" s="1"/>
  <c r="B3358" i="6"/>
  <c r="C3358" i="6" s="1"/>
  <c r="A3358" i="6"/>
  <c r="I3357" i="6"/>
  <c r="H3357" i="6"/>
  <c r="F3357" i="6"/>
  <c r="G3357" i="6" s="1"/>
  <c r="D3357" i="6"/>
  <c r="E3357" i="6" s="1"/>
  <c r="B3357" i="6"/>
  <c r="C3357" i="6" s="1"/>
  <c r="A3357" i="6"/>
  <c r="I3356" i="6"/>
  <c r="H3356" i="6"/>
  <c r="F3356" i="6"/>
  <c r="G3356" i="6" s="1"/>
  <c r="D3356" i="6"/>
  <c r="E3356" i="6" s="1"/>
  <c r="B3356" i="6"/>
  <c r="C3356" i="6" s="1"/>
  <c r="A3356" i="6"/>
  <c r="I3355" i="6"/>
  <c r="H3355" i="6"/>
  <c r="F3355" i="6"/>
  <c r="G3355" i="6" s="1"/>
  <c r="D3355" i="6"/>
  <c r="E3355" i="6" s="1"/>
  <c r="B3355" i="6"/>
  <c r="C3355" i="6" s="1"/>
  <c r="A3355" i="6"/>
  <c r="I3354" i="6"/>
  <c r="H3354" i="6"/>
  <c r="F3354" i="6"/>
  <c r="G3354" i="6" s="1"/>
  <c r="D3354" i="6"/>
  <c r="E3354" i="6" s="1"/>
  <c r="C3354" i="6"/>
  <c r="B3354" i="6"/>
  <c r="A3354" i="6"/>
  <c r="I3353" i="6"/>
  <c r="H3353" i="6"/>
  <c r="F3353" i="6"/>
  <c r="G3353" i="6" s="1"/>
  <c r="D3353" i="6"/>
  <c r="E3353" i="6" s="1"/>
  <c r="B3353" i="6"/>
  <c r="C3353" i="6" s="1"/>
  <c r="A3353" i="6"/>
  <c r="I3352" i="6"/>
  <c r="H3352" i="6"/>
  <c r="F3352" i="6"/>
  <c r="G3352" i="6" s="1"/>
  <c r="D3352" i="6"/>
  <c r="E3352" i="6" s="1"/>
  <c r="B3352" i="6"/>
  <c r="C3352" i="6" s="1"/>
  <c r="A3352" i="6"/>
  <c r="I3351" i="6"/>
  <c r="H3351" i="6"/>
  <c r="F3351" i="6"/>
  <c r="G3351" i="6" s="1"/>
  <c r="D3351" i="6"/>
  <c r="E3351" i="6" s="1"/>
  <c r="B3351" i="6"/>
  <c r="C3351" i="6" s="1"/>
  <c r="A3351" i="6"/>
  <c r="I3350" i="6"/>
  <c r="H3350" i="6"/>
  <c r="F3350" i="6"/>
  <c r="G3350" i="6" s="1"/>
  <c r="D3350" i="6"/>
  <c r="E3350" i="6" s="1"/>
  <c r="B3350" i="6"/>
  <c r="C3350" i="6" s="1"/>
  <c r="A3350" i="6"/>
  <c r="I3349" i="6"/>
  <c r="H3349" i="6"/>
  <c r="F3349" i="6"/>
  <c r="G3349" i="6" s="1"/>
  <c r="D3349" i="6"/>
  <c r="E3349" i="6" s="1"/>
  <c r="B3349" i="6"/>
  <c r="C3349" i="6" s="1"/>
  <c r="A3349" i="6"/>
  <c r="I3348" i="6"/>
  <c r="H3348" i="6"/>
  <c r="F3348" i="6"/>
  <c r="G3348" i="6" s="1"/>
  <c r="D3348" i="6"/>
  <c r="E3348" i="6" s="1"/>
  <c r="B3348" i="6"/>
  <c r="C3348" i="6" s="1"/>
  <c r="A3348" i="6"/>
  <c r="I3347" i="6"/>
  <c r="H3347" i="6"/>
  <c r="F3347" i="6"/>
  <c r="G3347" i="6" s="1"/>
  <c r="D3347" i="6"/>
  <c r="E3347" i="6" s="1"/>
  <c r="B3347" i="6"/>
  <c r="C3347" i="6" s="1"/>
  <c r="A3347" i="6"/>
  <c r="I3346" i="6"/>
  <c r="H3346" i="6"/>
  <c r="F3346" i="6"/>
  <c r="G3346" i="6" s="1"/>
  <c r="D3346" i="6"/>
  <c r="E3346" i="6" s="1"/>
  <c r="B3346" i="6"/>
  <c r="C3346" i="6" s="1"/>
  <c r="A3346" i="6"/>
  <c r="I3345" i="6"/>
  <c r="H3345" i="6"/>
  <c r="F3345" i="6"/>
  <c r="G3345" i="6" s="1"/>
  <c r="D3345" i="6"/>
  <c r="E3345" i="6" s="1"/>
  <c r="B3345" i="6"/>
  <c r="C3345" i="6" s="1"/>
  <c r="A3345" i="6"/>
  <c r="I3344" i="6"/>
  <c r="H3344" i="6"/>
  <c r="F3344" i="6"/>
  <c r="G3344" i="6" s="1"/>
  <c r="D3344" i="6"/>
  <c r="E3344" i="6" s="1"/>
  <c r="B3344" i="6"/>
  <c r="C3344" i="6" s="1"/>
  <c r="A3344" i="6"/>
  <c r="I3343" i="6"/>
  <c r="H3343" i="6"/>
  <c r="F3343" i="6"/>
  <c r="G3343" i="6" s="1"/>
  <c r="D3343" i="6"/>
  <c r="E3343" i="6" s="1"/>
  <c r="B3343" i="6"/>
  <c r="C3343" i="6" s="1"/>
  <c r="A3343" i="6"/>
  <c r="I3342" i="6"/>
  <c r="H3342" i="6"/>
  <c r="F3342" i="6"/>
  <c r="G3342" i="6" s="1"/>
  <c r="D3342" i="6"/>
  <c r="E3342" i="6" s="1"/>
  <c r="B3342" i="6"/>
  <c r="C3342" i="6" s="1"/>
  <c r="A3342" i="6"/>
  <c r="I3341" i="6"/>
  <c r="H3341" i="6"/>
  <c r="F3341" i="6"/>
  <c r="G3341" i="6" s="1"/>
  <c r="E3341" i="6"/>
  <c r="D3341" i="6"/>
  <c r="B3341" i="6"/>
  <c r="C3341" i="6" s="1"/>
  <c r="A3341" i="6"/>
  <c r="I3340" i="6"/>
  <c r="H3340" i="6"/>
  <c r="F3340" i="6"/>
  <c r="G3340" i="6" s="1"/>
  <c r="E3340" i="6"/>
  <c r="D3340" i="6"/>
  <c r="B3340" i="6"/>
  <c r="C3340" i="6" s="1"/>
  <c r="A3340" i="6"/>
  <c r="I3339" i="6"/>
  <c r="H3339" i="6"/>
  <c r="F3339" i="6"/>
  <c r="G3339" i="6" s="1"/>
  <c r="E3339" i="6"/>
  <c r="D3339" i="6"/>
  <c r="B3339" i="6"/>
  <c r="C3339" i="6" s="1"/>
  <c r="A3339" i="6"/>
  <c r="I3338" i="6"/>
  <c r="H3338" i="6"/>
  <c r="F3338" i="6"/>
  <c r="G3338" i="6" s="1"/>
  <c r="D3338" i="6"/>
  <c r="E3338" i="6" s="1"/>
  <c r="B3338" i="6"/>
  <c r="C3338" i="6" s="1"/>
  <c r="A3338" i="6"/>
  <c r="I3337" i="6"/>
  <c r="H3337" i="6"/>
  <c r="F3337" i="6"/>
  <c r="G3337" i="6" s="1"/>
  <c r="D3337" i="6"/>
  <c r="E3337" i="6" s="1"/>
  <c r="B3337" i="6"/>
  <c r="C3337" i="6" s="1"/>
  <c r="A3337" i="6"/>
  <c r="I3336" i="6"/>
  <c r="H3336" i="6"/>
  <c r="G3336" i="6"/>
  <c r="F3336" i="6"/>
  <c r="D3336" i="6"/>
  <c r="E3336" i="6" s="1"/>
  <c r="B3336" i="6"/>
  <c r="C3336" i="6" s="1"/>
  <c r="A3336" i="6"/>
  <c r="I3335" i="6"/>
  <c r="H3335" i="6"/>
  <c r="F3335" i="6"/>
  <c r="G3335" i="6" s="1"/>
  <c r="D3335" i="6"/>
  <c r="E3335" i="6" s="1"/>
  <c r="B3335" i="6"/>
  <c r="C3335" i="6" s="1"/>
  <c r="A3335" i="6"/>
  <c r="I3334" i="6"/>
  <c r="H3334" i="6"/>
  <c r="F3334" i="6"/>
  <c r="G3334" i="6" s="1"/>
  <c r="D3334" i="6"/>
  <c r="E3334" i="6" s="1"/>
  <c r="B3334" i="6"/>
  <c r="C3334" i="6" s="1"/>
  <c r="A3334" i="6"/>
  <c r="I3333" i="6"/>
  <c r="H3333" i="6"/>
  <c r="F3333" i="6"/>
  <c r="G3333" i="6" s="1"/>
  <c r="D3333" i="6"/>
  <c r="E3333" i="6" s="1"/>
  <c r="B3333" i="6"/>
  <c r="C3333" i="6" s="1"/>
  <c r="A3333" i="6"/>
  <c r="I3332" i="6"/>
  <c r="H3332" i="6"/>
  <c r="F3332" i="6"/>
  <c r="G3332" i="6" s="1"/>
  <c r="D3332" i="6"/>
  <c r="E3332" i="6" s="1"/>
  <c r="B3332" i="6"/>
  <c r="C3332" i="6" s="1"/>
  <c r="A3332" i="6"/>
  <c r="I3331" i="6"/>
  <c r="H3331" i="6"/>
  <c r="F3331" i="6"/>
  <c r="G3331" i="6" s="1"/>
  <c r="D3331" i="6"/>
  <c r="E3331" i="6" s="1"/>
  <c r="B3331" i="6"/>
  <c r="C3331" i="6" s="1"/>
  <c r="A3331" i="6"/>
  <c r="I3330" i="6"/>
  <c r="H3330" i="6"/>
  <c r="F3330" i="6"/>
  <c r="G3330" i="6" s="1"/>
  <c r="E3330" i="6"/>
  <c r="D3330" i="6"/>
  <c r="B3330" i="6"/>
  <c r="C3330" i="6" s="1"/>
  <c r="A3330" i="6"/>
  <c r="I3329" i="6"/>
  <c r="H3329" i="6"/>
  <c r="F3329" i="6"/>
  <c r="G3329" i="6" s="1"/>
  <c r="E3329" i="6"/>
  <c r="D3329" i="6"/>
  <c r="B3329" i="6"/>
  <c r="C3329" i="6" s="1"/>
  <c r="A3329" i="6"/>
  <c r="I3328" i="6"/>
  <c r="H3328" i="6"/>
  <c r="F3328" i="6"/>
  <c r="G3328" i="6" s="1"/>
  <c r="D3328" i="6"/>
  <c r="E3328" i="6" s="1"/>
  <c r="C3328" i="6"/>
  <c r="B3328" i="6"/>
  <c r="A3328" i="6"/>
  <c r="I3327" i="6"/>
  <c r="H3327" i="6"/>
  <c r="F3327" i="6"/>
  <c r="G3327" i="6" s="1"/>
  <c r="D3327" i="6"/>
  <c r="E3327" i="6" s="1"/>
  <c r="B3327" i="6"/>
  <c r="C3327" i="6" s="1"/>
  <c r="A3327" i="6"/>
  <c r="I3326" i="6"/>
  <c r="H3326" i="6"/>
  <c r="F3326" i="6"/>
  <c r="G3326" i="6" s="1"/>
  <c r="D3326" i="6"/>
  <c r="E3326" i="6" s="1"/>
  <c r="B3326" i="6"/>
  <c r="C3326" i="6" s="1"/>
  <c r="A3326" i="6"/>
  <c r="I3325" i="6"/>
  <c r="H3325" i="6"/>
  <c r="F3325" i="6"/>
  <c r="G3325" i="6" s="1"/>
  <c r="D3325" i="6"/>
  <c r="E3325" i="6" s="1"/>
  <c r="B3325" i="6"/>
  <c r="C3325" i="6" s="1"/>
  <c r="A3325" i="6"/>
  <c r="I3324" i="6"/>
  <c r="H3324" i="6"/>
  <c r="F3324" i="6"/>
  <c r="G3324" i="6" s="1"/>
  <c r="D3324" i="6"/>
  <c r="E3324" i="6" s="1"/>
  <c r="B3324" i="6"/>
  <c r="C3324" i="6" s="1"/>
  <c r="A3324" i="6"/>
  <c r="I3323" i="6"/>
  <c r="H3323" i="6"/>
  <c r="F3323" i="6"/>
  <c r="G3323" i="6" s="1"/>
  <c r="D3323" i="6"/>
  <c r="E3323" i="6" s="1"/>
  <c r="B3323" i="6"/>
  <c r="C3323" i="6" s="1"/>
  <c r="A3323" i="6"/>
  <c r="I3322" i="6"/>
  <c r="H3322" i="6"/>
  <c r="F3322" i="6"/>
  <c r="G3322" i="6" s="1"/>
  <c r="D3322" i="6"/>
  <c r="E3322" i="6" s="1"/>
  <c r="B3322" i="6"/>
  <c r="C3322" i="6" s="1"/>
  <c r="A3322" i="6"/>
  <c r="I3321" i="6"/>
  <c r="H3321" i="6"/>
  <c r="F3321" i="6"/>
  <c r="G3321" i="6" s="1"/>
  <c r="D3321" i="6"/>
  <c r="E3321" i="6" s="1"/>
  <c r="B3321" i="6"/>
  <c r="C3321" i="6" s="1"/>
  <c r="A3321" i="6"/>
  <c r="I3320" i="6"/>
  <c r="H3320" i="6"/>
  <c r="F3320" i="6"/>
  <c r="G3320" i="6" s="1"/>
  <c r="D3320" i="6"/>
  <c r="E3320" i="6" s="1"/>
  <c r="B3320" i="6"/>
  <c r="C3320" i="6" s="1"/>
  <c r="A3320" i="6"/>
  <c r="I3319" i="6"/>
  <c r="H3319" i="6"/>
  <c r="F3319" i="6"/>
  <c r="G3319" i="6" s="1"/>
  <c r="D3319" i="6"/>
  <c r="E3319" i="6" s="1"/>
  <c r="B3319" i="6"/>
  <c r="C3319" i="6" s="1"/>
  <c r="A3319" i="6"/>
  <c r="I3318" i="6"/>
  <c r="H3318" i="6"/>
  <c r="F3318" i="6"/>
  <c r="G3318" i="6" s="1"/>
  <c r="D3318" i="6"/>
  <c r="E3318" i="6" s="1"/>
  <c r="B3318" i="6"/>
  <c r="C3318" i="6" s="1"/>
  <c r="A3318" i="6"/>
  <c r="I3317" i="6"/>
  <c r="H3317" i="6"/>
  <c r="F3317" i="6"/>
  <c r="G3317" i="6" s="1"/>
  <c r="D3317" i="6"/>
  <c r="E3317" i="6" s="1"/>
  <c r="B3317" i="6"/>
  <c r="C3317" i="6" s="1"/>
  <c r="A3317" i="6"/>
  <c r="I3316" i="6"/>
  <c r="H3316" i="6"/>
  <c r="F3316" i="6"/>
  <c r="G3316" i="6" s="1"/>
  <c r="E3316" i="6"/>
  <c r="D3316" i="6"/>
  <c r="B3316" i="6"/>
  <c r="C3316" i="6" s="1"/>
  <c r="A3316" i="6"/>
  <c r="I3315" i="6"/>
  <c r="H3315" i="6"/>
  <c r="F3315" i="6"/>
  <c r="G3315" i="6" s="1"/>
  <c r="D3315" i="6"/>
  <c r="E3315" i="6" s="1"/>
  <c r="B3315" i="6"/>
  <c r="C3315" i="6" s="1"/>
  <c r="A3315" i="6"/>
  <c r="I3314" i="6"/>
  <c r="H3314" i="6"/>
  <c r="F3314" i="6"/>
  <c r="G3314" i="6" s="1"/>
  <c r="E3314" i="6"/>
  <c r="D3314" i="6"/>
  <c r="B3314" i="6"/>
  <c r="C3314" i="6" s="1"/>
  <c r="A3314" i="6"/>
  <c r="I3313" i="6"/>
  <c r="H3313" i="6"/>
  <c r="F3313" i="6"/>
  <c r="G3313" i="6" s="1"/>
  <c r="D3313" i="6"/>
  <c r="E3313" i="6" s="1"/>
  <c r="B3313" i="6"/>
  <c r="C3313" i="6" s="1"/>
  <c r="A3313" i="6"/>
  <c r="I3312" i="6"/>
  <c r="H3312" i="6"/>
  <c r="F3312" i="6"/>
  <c r="G3312" i="6" s="1"/>
  <c r="D3312" i="6"/>
  <c r="E3312" i="6" s="1"/>
  <c r="B3312" i="6"/>
  <c r="C3312" i="6" s="1"/>
  <c r="A3312" i="6"/>
  <c r="I3311" i="6"/>
  <c r="H3311" i="6"/>
  <c r="G3311" i="6"/>
  <c r="F3311" i="6"/>
  <c r="D3311" i="6"/>
  <c r="E3311" i="6" s="1"/>
  <c r="B3311" i="6"/>
  <c r="C3311" i="6" s="1"/>
  <c r="A3311" i="6"/>
  <c r="I3310" i="6"/>
  <c r="H3310" i="6"/>
  <c r="F3310" i="6"/>
  <c r="G3310" i="6" s="1"/>
  <c r="D3310" i="6"/>
  <c r="E3310" i="6" s="1"/>
  <c r="C3310" i="6"/>
  <c r="B3310" i="6"/>
  <c r="A3310" i="6"/>
  <c r="I3309" i="6"/>
  <c r="H3309" i="6"/>
  <c r="F3309" i="6"/>
  <c r="G3309" i="6" s="1"/>
  <c r="D3309" i="6"/>
  <c r="E3309" i="6" s="1"/>
  <c r="C3309" i="6"/>
  <c r="B3309" i="6"/>
  <c r="A3309" i="6"/>
  <c r="I3308" i="6"/>
  <c r="H3308" i="6"/>
  <c r="G3308" i="6"/>
  <c r="F3308" i="6"/>
  <c r="D3308" i="6"/>
  <c r="E3308" i="6" s="1"/>
  <c r="B3308" i="6"/>
  <c r="C3308" i="6" s="1"/>
  <c r="A3308" i="6"/>
  <c r="I3307" i="6"/>
  <c r="H3307" i="6"/>
  <c r="F3307" i="6"/>
  <c r="G3307" i="6" s="1"/>
  <c r="D3307" i="6"/>
  <c r="E3307" i="6" s="1"/>
  <c r="B3307" i="6"/>
  <c r="C3307" i="6" s="1"/>
  <c r="A3307" i="6"/>
  <c r="I3306" i="6"/>
  <c r="H3306" i="6"/>
  <c r="F3306" i="6"/>
  <c r="G3306" i="6" s="1"/>
  <c r="D3306" i="6"/>
  <c r="E3306" i="6" s="1"/>
  <c r="C3306" i="6"/>
  <c r="B3306" i="6"/>
  <c r="A3306" i="6"/>
  <c r="I3305" i="6"/>
  <c r="H3305" i="6"/>
  <c r="F3305" i="6"/>
  <c r="G3305" i="6" s="1"/>
  <c r="D3305" i="6"/>
  <c r="E3305" i="6" s="1"/>
  <c r="B3305" i="6"/>
  <c r="C3305" i="6" s="1"/>
  <c r="A3305" i="6"/>
  <c r="I3304" i="6"/>
  <c r="H3304" i="6"/>
  <c r="F3304" i="6"/>
  <c r="G3304" i="6" s="1"/>
  <c r="D3304" i="6"/>
  <c r="E3304" i="6" s="1"/>
  <c r="B3304" i="6"/>
  <c r="C3304" i="6" s="1"/>
  <c r="A3304" i="6"/>
  <c r="I3303" i="6"/>
  <c r="H3303" i="6"/>
  <c r="F3303" i="6"/>
  <c r="G3303" i="6" s="1"/>
  <c r="D3303" i="6"/>
  <c r="E3303" i="6" s="1"/>
  <c r="B3303" i="6"/>
  <c r="C3303" i="6" s="1"/>
  <c r="A3303" i="6"/>
  <c r="I3302" i="6"/>
  <c r="H3302" i="6"/>
  <c r="F3302" i="6"/>
  <c r="G3302" i="6" s="1"/>
  <c r="D3302" i="6"/>
  <c r="E3302" i="6" s="1"/>
  <c r="B3302" i="6"/>
  <c r="C3302" i="6" s="1"/>
  <c r="A3302" i="6"/>
  <c r="I3301" i="6"/>
  <c r="H3301" i="6"/>
  <c r="F3301" i="6"/>
  <c r="G3301" i="6" s="1"/>
  <c r="D3301" i="6"/>
  <c r="E3301" i="6" s="1"/>
  <c r="B3301" i="6"/>
  <c r="C3301" i="6" s="1"/>
  <c r="A3301" i="6"/>
  <c r="I3300" i="6"/>
  <c r="H3300" i="6"/>
  <c r="F3300" i="6"/>
  <c r="G3300" i="6" s="1"/>
  <c r="D3300" i="6"/>
  <c r="E3300" i="6" s="1"/>
  <c r="B3300" i="6"/>
  <c r="C3300" i="6" s="1"/>
  <c r="A3300" i="6"/>
  <c r="I3299" i="6"/>
  <c r="H3299" i="6"/>
  <c r="F3299" i="6"/>
  <c r="G3299" i="6" s="1"/>
  <c r="D3299" i="6"/>
  <c r="E3299" i="6" s="1"/>
  <c r="B3299" i="6"/>
  <c r="C3299" i="6" s="1"/>
  <c r="A3299" i="6"/>
  <c r="I3298" i="6"/>
  <c r="H3298" i="6"/>
  <c r="F3298" i="6"/>
  <c r="G3298" i="6" s="1"/>
  <c r="D3298" i="6"/>
  <c r="E3298" i="6" s="1"/>
  <c r="B3298" i="6"/>
  <c r="C3298" i="6" s="1"/>
  <c r="A3298" i="6"/>
  <c r="I3297" i="6"/>
  <c r="H3297" i="6"/>
  <c r="F3297" i="6"/>
  <c r="G3297" i="6" s="1"/>
  <c r="D3297" i="6"/>
  <c r="E3297" i="6" s="1"/>
  <c r="B3297" i="6"/>
  <c r="C3297" i="6" s="1"/>
  <c r="A3297" i="6"/>
  <c r="I3296" i="6"/>
  <c r="H3296" i="6"/>
  <c r="F3296" i="6"/>
  <c r="G3296" i="6" s="1"/>
  <c r="D3296" i="6"/>
  <c r="E3296" i="6" s="1"/>
  <c r="B3296" i="6"/>
  <c r="C3296" i="6" s="1"/>
  <c r="A3296" i="6"/>
  <c r="I3295" i="6"/>
  <c r="H3295" i="6"/>
  <c r="F3295" i="6"/>
  <c r="G3295" i="6" s="1"/>
  <c r="D3295" i="6"/>
  <c r="E3295" i="6" s="1"/>
  <c r="B3295" i="6"/>
  <c r="C3295" i="6" s="1"/>
  <c r="A3295" i="6"/>
  <c r="I3294" i="6"/>
  <c r="H3294" i="6"/>
  <c r="F3294" i="6"/>
  <c r="G3294" i="6" s="1"/>
  <c r="D3294" i="6"/>
  <c r="E3294" i="6" s="1"/>
  <c r="B3294" i="6"/>
  <c r="C3294" i="6" s="1"/>
  <c r="A3294" i="6"/>
  <c r="I3293" i="6"/>
  <c r="H3293" i="6"/>
  <c r="F3293" i="6"/>
  <c r="G3293" i="6" s="1"/>
  <c r="D3293" i="6"/>
  <c r="E3293" i="6" s="1"/>
  <c r="B3293" i="6"/>
  <c r="C3293" i="6" s="1"/>
  <c r="A3293" i="6"/>
  <c r="I3292" i="6"/>
  <c r="H3292" i="6"/>
  <c r="F3292" i="6"/>
  <c r="G3292" i="6" s="1"/>
  <c r="D3292" i="6"/>
  <c r="E3292" i="6" s="1"/>
  <c r="B3292" i="6"/>
  <c r="C3292" i="6" s="1"/>
  <c r="A3292" i="6"/>
  <c r="I3291" i="6"/>
  <c r="H3291" i="6"/>
  <c r="F3291" i="6"/>
  <c r="G3291" i="6" s="1"/>
  <c r="D3291" i="6"/>
  <c r="E3291" i="6" s="1"/>
  <c r="B3291" i="6"/>
  <c r="C3291" i="6" s="1"/>
  <c r="A3291" i="6"/>
  <c r="I3290" i="6"/>
  <c r="H3290" i="6"/>
  <c r="F3290" i="6"/>
  <c r="G3290" i="6" s="1"/>
  <c r="D3290" i="6"/>
  <c r="E3290" i="6" s="1"/>
  <c r="B3290" i="6"/>
  <c r="C3290" i="6" s="1"/>
  <c r="A3290" i="6"/>
  <c r="I3289" i="6"/>
  <c r="H3289" i="6"/>
  <c r="F3289" i="6"/>
  <c r="G3289" i="6" s="1"/>
  <c r="D3289" i="6"/>
  <c r="E3289" i="6" s="1"/>
  <c r="B3289" i="6"/>
  <c r="C3289" i="6" s="1"/>
  <c r="A3289" i="6"/>
  <c r="I3288" i="6"/>
  <c r="H3288" i="6"/>
  <c r="F3288" i="6"/>
  <c r="G3288" i="6" s="1"/>
  <c r="D3288" i="6"/>
  <c r="E3288" i="6" s="1"/>
  <c r="B3288" i="6"/>
  <c r="C3288" i="6" s="1"/>
  <c r="A3288" i="6"/>
  <c r="I3287" i="6"/>
  <c r="H3287" i="6"/>
  <c r="F3287" i="6"/>
  <c r="G3287" i="6" s="1"/>
  <c r="D3287" i="6"/>
  <c r="E3287" i="6" s="1"/>
  <c r="B3287" i="6"/>
  <c r="C3287" i="6" s="1"/>
  <c r="A3287" i="6"/>
  <c r="I3286" i="6"/>
  <c r="H3286" i="6"/>
  <c r="F3286" i="6"/>
  <c r="G3286" i="6" s="1"/>
  <c r="D3286" i="6"/>
  <c r="E3286" i="6" s="1"/>
  <c r="B3286" i="6"/>
  <c r="C3286" i="6" s="1"/>
  <c r="A3286" i="6"/>
  <c r="I3285" i="6"/>
  <c r="H3285" i="6"/>
  <c r="F3285" i="6"/>
  <c r="G3285" i="6" s="1"/>
  <c r="D3285" i="6"/>
  <c r="E3285" i="6" s="1"/>
  <c r="B3285" i="6"/>
  <c r="C3285" i="6" s="1"/>
  <c r="A3285" i="6"/>
  <c r="I3284" i="6"/>
  <c r="H3284" i="6"/>
  <c r="F3284" i="6"/>
  <c r="G3284" i="6" s="1"/>
  <c r="D3284" i="6"/>
  <c r="E3284" i="6" s="1"/>
  <c r="B3284" i="6"/>
  <c r="C3284" i="6" s="1"/>
  <c r="A3284" i="6"/>
  <c r="I3283" i="6"/>
  <c r="H3283" i="6"/>
  <c r="F3283" i="6"/>
  <c r="G3283" i="6" s="1"/>
  <c r="D3283" i="6"/>
  <c r="E3283" i="6" s="1"/>
  <c r="B3283" i="6"/>
  <c r="C3283" i="6" s="1"/>
  <c r="A3283" i="6"/>
  <c r="I3282" i="6"/>
  <c r="H3282" i="6"/>
  <c r="F3282" i="6"/>
  <c r="G3282" i="6" s="1"/>
  <c r="D3282" i="6"/>
  <c r="E3282" i="6" s="1"/>
  <c r="B3282" i="6"/>
  <c r="C3282" i="6" s="1"/>
  <c r="A3282" i="6"/>
  <c r="I3281" i="6"/>
  <c r="H3281" i="6"/>
  <c r="F3281" i="6"/>
  <c r="G3281" i="6" s="1"/>
  <c r="D3281" i="6"/>
  <c r="E3281" i="6" s="1"/>
  <c r="B3281" i="6"/>
  <c r="C3281" i="6" s="1"/>
  <c r="A3281" i="6"/>
  <c r="I3280" i="6"/>
  <c r="H3280" i="6"/>
  <c r="F3280" i="6"/>
  <c r="G3280" i="6" s="1"/>
  <c r="D3280" i="6"/>
  <c r="E3280" i="6" s="1"/>
  <c r="B3280" i="6"/>
  <c r="C3280" i="6" s="1"/>
  <c r="A3280" i="6"/>
  <c r="I3279" i="6"/>
  <c r="H3279" i="6"/>
  <c r="G3279" i="6"/>
  <c r="F3279" i="6"/>
  <c r="D3279" i="6"/>
  <c r="E3279" i="6" s="1"/>
  <c r="B3279" i="6"/>
  <c r="C3279" i="6" s="1"/>
  <c r="A3279" i="6"/>
  <c r="I3278" i="6"/>
  <c r="H3278" i="6"/>
  <c r="F3278" i="6"/>
  <c r="G3278" i="6" s="1"/>
  <c r="E3278" i="6"/>
  <c r="D3278" i="6"/>
  <c r="B3278" i="6"/>
  <c r="C3278" i="6" s="1"/>
  <c r="A3278" i="6"/>
  <c r="I3277" i="6"/>
  <c r="H3277" i="6"/>
  <c r="F3277" i="6"/>
  <c r="G3277" i="6" s="1"/>
  <c r="D3277" i="6"/>
  <c r="E3277" i="6" s="1"/>
  <c r="B3277" i="6"/>
  <c r="C3277" i="6" s="1"/>
  <c r="A3277" i="6"/>
  <c r="I3276" i="6"/>
  <c r="H3276" i="6"/>
  <c r="F3276" i="6"/>
  <c r="G3276" i="6" s="1"/>
  <c r="D3276" i="6"/>
  <c r="E3276" i="6" s="1"/>
  <c r="B3276" i="6"/>
  <c r="C3276" i="6" s="1"/>
  <c r="A3276" i="6"/>
  <c r="I3275" i="6"/>
  <c r="H3275" i="6"/>
  <c r="F3275" i="6"/>
  <c r="G3275" i="6" s="1"/>
  <c r="D3275" i="6"/>
  <c r="E3275" i="6" s="1"/>
  <c r="B3275" i="6"/>
  <c r="C3275" i="6" s="1"/>
  <c r="A3275" i="6"/>
  <c r="I3274" i="6"/>
  <c r="H3274" i="6"/>
  <c r="F3274" i="6"/>
  <c r="G3274" i="6" s="1"/>
  <c r="D3274" i="6"/>
  <c r="E3274" i="6" s="1"/>
  <c r="B3274" i="6"/>
  <c r="C3274" i="6" s="1"/>
  <c r="A3274" i="6"/>
  <c r="I3273" i="6"/>
  <c r="H3273" i="6"/>
  <c r="F3273" i="6"/>
  <c r="G3273" i="6" s="1"/>
  <c r="D3273" i="6"/>
  <c r="E3273" i="6" s="1"/>
  <c r="B3273" i="6"/>
  <c r="C3273" i="6" s="1"/>
  <c r="A3273" i="6"/>
  <c r="I3272" i="6"/>
  <c r="H3272" i="6"/>
  <c r="G3272" i="6"/>
  <c r="F3272" i="6"/>
  <c r="D3272" i="6"/>
  <c r="E3272" i="6" s="1"/>
  <c r="B3272" i="6"/>
  <c r="C3272" i="6" s="1"/>
  <c r="A3272" i="6"/>
  <c r="I3271" i="6"/>
  <c r="H3271" i="6"/>
  <c r="F3271" i="6"/>
  <c r="G3271" i="6" s="1"/>
  <c r="D3271" i="6"/>
  <c r="E3271" i="6" s="1"/>
  <c r="B3271" i="6"/>
  <c r="C3271" i="6" s="1"/>
  <c r="A3271" i="6"/>
  <c r="I3270" i="6"/>
  <c r="H3270" i="6"/>
  <c r="G3270" i="6"/>
  <c r="F3270" i="6"/>
  <c r="D3270" i="6"/>
  <c r="E3270" i="6" s="1"/>
  <c r="B3270" i="6"/>
  <c r="C3270" i="6" s="1"/>
  <c r="A3270" i="6"/>
  <c r="I3269" i="6"/>
  <c r="H3269" i="6"/>
  <c r="F3269" i="6"/>
  <c r="G3269" i="6" s="1"/>
  <c r="E3269" i="6"/>
  <c r="D3269" i="6"/>
  <c r="B3269" i="6"/>
  <c r="C3269" i="6" s="1"/>
  <c r="A3269" i="6"/>
  <c r="I3268" i="6"/>
  <c r="H3268" i="6"/>
  <c r="F3268" i="6"/>
  <c r="G3268" i="6" s="1"/>
  <c r="D3268" i="6"/>
  <c r="E3268" i="6" s="1"/>
  <c r="B3268" i="6"/>
  <c r="C3268" i="6" s="1"/>
  <c r="A3268" i="6"/>
  <c r="I3267" i="6"/>
  <c r="H3267" i="6"/>
  <c r="F3267" i="6"/>
  <c r="G3267" i="6" s="1"/>
  <c r="D3267" i="6"/>
  <c r="E3267" i="6" s="1"/>
  <c r="B3267" i="6"/>
  <c r="C3267" i="6" s="1"/>
  <c r="A3267" i="6"/>
  <c r="I3266" i="6"/>
  <c r="H3266" i="6"/>
  <c r="F3266" i="6"/>
  <c r="G3266" i="6" s="1"/>
  <c r="E3266" i="6"/>
  <c r="D3266" i="6"/>
  <c r="B3266" i="6"/>
  <c r="C3266" i="6" s="1"/>
  <c r="A3266" i="6"/>
  <c r="I3265" i="6"/>
  <c r="H3265" i="6"/>
  <c r="F3265" i="6"/>
  <c r="G3265" i="6" s="1"/>
  <c r="E3265" i="6"/>
  <c r="D3265" i="6"/>
  <c r="B3265" i="6"/>
  <c r="C3265" i="6" s="1"/>
  <c r="A3265" i="6"/>
  <c r="I3264" i="6"/>
  <c r="H3264" i="6"/>
  <c r="F3264" i="6"/>
  <c r="G3264" i="6" s="1"/>
  <c r="D3264" i="6"/>
  <c r="E3264" i="6" s="1"/>
  <c r="B3264" i="6"/>
  <c r="C3264" i="6" s="1"/>
  <c r="A3264" i="6"/>
  <c r="I3263" i="6"/>
  <c r="H3263" i="6"/>
  <c r="F3263" i="6"/>
  <c r="G3263" i="6" s="1"/>
  <c r="D3263" i="6"/>
  <c r="E3263" i="6" s="1"/>
  <c r="B3263" i="6"/>
  <c r="C3263" i="6" s="1"/>
  <c r="A3263" i="6"/>
  <c r="I3262" i="6"/>
  <c r="H3262" i="6"/>
  <c r="F3262" i="6"/>
  <c r="G3262" i="6" s="1"/>
  <c r="D3262" i="6"/>
  <c r="E3262" i="6" s="1"/>
  <c r="B3262" i="6"/>
  <c r="C3262" i="6" s="1"/>
  <c r="A3262" i="6"/>
  <c r="I3261" i="6"/>
  <c r="H3261" i="6"/>
  <c r="F3261" i="6"/>
  <c r="G3261" i="6" s="1"/>
  <c r="D3261" i="6"/>
  <c r="E3261" i="6" s="1"/>
  <c r="B3261" i="6"/>
  <c r="C3261" i="6" s="1"/>
  <c r="A3261" i="6"/>
  <c r="I3260" i="6"/>
  <c r="H3260" i="6"/>
  <c r="F3260" i="6"/>
  <c r="G3260" i="6" s="1"/>
  <c r="D3260" i="6"/>
  <c r="E3260" i="6" s="1"/>
  <c r="B3260" i="6"/>
  <c r="C3260" i="6" s="1"/>
  <c r="A3260" i="6"/>
  <c r="I3259" i="6"/>
  <c r="H3259" i="6"/>
  <c r="F3259" i="6"/>
  <c r="G3259" i="6" s="1"/>
  <c r="D3259" i="6"/>
  <c r="E3259" i="6" s="1"/>
  <c r="B3259" i="6"/>
  <c r="C3259" i="6" s="1"/>
  <c r="A3259" i="6"/>
  <c r="I3258" i="6"/>
  <c r="H3258" i="6"/>
  <c r="F3258" i="6"/>
  <c r="G3258" i="6" s="1"/>
  <c r="D3258" i="6"/>
  <c r="E3258" i="6" s="1"/>
  <c r="B3258" i="6"/>
  <c r="C3258" i="6" s="1"/>
  <c r="A3258" i="6"/>
  <c r="I3257" i="6"/>
  <c r="H3257" i="6"/>
  <c r="F3257" i="6"/>
  <c r="G3257" i="6" s="1"/>
  <c r="D3257" i="6"/>
  <c r="E3257" i="6" s="1"/>
  <c r="B3257" i="6"/>
  <c r="C3257" i="6" s="1"/>
  <c r="A3257" i="6"/>
  <c r="I3256" i="6"/>
  <c r="H3256" i="6"/>
  <c r="F3256" i="6"/>
  <c r="G3256" i="6" s="1"/>
  <c r="D3256" i="6"/>
  <c r="E3256" i="6" s="1"/>
  <c r="B3256" i="6"/>
  <c r="C3256" i="6" s="1"/>
  <c r="A3256" i="6"/>
  <c r="I3255" i="6"/>
  <c r="H3255" i="6"/>
  <c r="F3255" i="6"/>
  <c r="G3255" i="6" s="1"/>
  <c r="D3255" i="6"/>
  <c r="E3255" i="6" s="1"/>
  <c r="B3255" i="6"/>
  <c r="C3255" i="6" s="1"/>
  <c r="A3255" i="6"/>
  <c r="I3254" i="6"/>
  <c r="H3254" i="6"/>
  <c r="F3254" i="6"/>
  <c r="G3254" i="6" s="1"/>
  <c r="D3254" i="6"/>
  <c r="E3254" i="6" s="1"/>
  <c r="B3254" i="6"/>
  <c r="C3254" i="6" s="1"/>
  <c r="A3254" i="6"/>
  <c r="I3253" i="6"/>
  <c r="H3253" i="6"/>
  <c r="F3253" i="6"/>
  <c r="G3253" i="6" s="1"/>
  <c r="D3253" i="6"/>
  <c r="E3253" i="6" s="1"/>
  <c r="B3253" i="6"/>
  <c r="C3253" i="6" s="1"/>
  <c r="A3253" i="6"/>
  <c r="I3252" i="6"/>
  <c r="H3252" i="6"/>
  <c r="F3252" i="6"/>
  <c r="G3252" i="6" s="1"/>
  <c r="D3252" i="6"/>
  <c r="E3252" i="6" s="1"/>
  <c r="B3252" i="6"/>
  <c r="C3252" i="6" s="1"/>
  <c r="A3252" i="6"/>
  <c r="I3251" i="6"/>
  <c r="H3251" i="6"/>
  <c r="F3251" i="6"/>
  <c r="G3251" i="6" s="1"/>
  <c r="D3251" i="6"/>
  <c r="E3251" i="6" s="1"/>
  <c r="B3251" i="6"/>
  <c r="C3251" i="6" s="1"/>
  <c r="A3251" i="6"/>
  <c r="I3250" i="6"/>
  <c r="H3250" i="6"/>
  <c r="F3250" i="6"/>
  <c r="G3250" i="6" s="1"/>
  <c r="D3250" i="6"/>
  <c r="E3250" i="6" s="1"/>
  <c r="B3250" i="6"/>
  <c r="C3250" i="6" s="1"/>
  <c r="A3250" i="6"/>
  <c r="I3249" i="6"/>
  <c r="H3249" i="6"/>
  <c r="F3249" i="6"/>
  <c r="G3249" i="6" s="1"/>
  <c r="D3249" i="6"/>
  <c r="E3249" i="6" s="1"/>
  <c r="B3249" i="6"/>
  <c r="C3249" i="6" s="1"/>
  <c r="A3249" i="6"/>
  <c r="I3248" i="6"/>
  <c r="H3248" i="6"/>
  <c r="F3248" i="6"/>
  <c r="G3248" i="6" s="1"/>
  <c r="D3248" i="6"/>
  <c r="E3248" i="6" s="1"/>
  <c r="B3248" i="6"/>
  <c r="C3248" i="6" s="1"/>
  <c r="A3248" i="6"/>
  <c r="I3247" i="6"/>
  <c r="H3247" i="6"/>
  <c r="G3247" i="6"/>
  <c r="F3247" i="6"/>
  <c r="D3247" i="6"/>
  <c r="E3247" i="6" s="1"/>
  <c r="B3247" i="6"/>
  <c r="C3247" i="6" s="1"/>
  <c r="A3247" i="6"/>
  <c r="I3246" i="6"/>
  <c r="H3246" i="6"/>
  <c r="G3246" i="6"/>
  <c r="F3246" i="6"/>
  <c r="D3246" i="6"/>
  <c r="E3246" i="6" s="1"/>
  <c r="B3246" i="6"/>
  <c r="C3246" i="6" s="1"/>
  <c r="A3246" i="6"/>
  <c r="I3245" i="6"/>
  <c r="H3245" i="6"/>
  <c r="F3245" i="6"/>
  <c r="G3245" i="6" s="1"/>
  <c r="D3245" i="6"/>
  <c r="E3245" i="6" s="1"/>
  <c r="B3245" i="6"/>
  <c r="C3245" i="6" s="1"/>
  <c r="A3245" i="6"/>
  <c r="I3244" i="6"/>
  <c r="H3244" i="6"/>
  <c r="F3244" i="6"/>
  <c r="G3244" i="6" s="1"/>
  <c r="D3244" i="6"/>
  <c r="E3244" i="6" s="1"/>
  <c r="B3244" i="6"/>
  <c r="C3244" i="6" s="1"/>
  <c r="A3244" i="6"/>
  <c r="I3243" i="6"/>
  <c r="H3243" i="6"/>
  <c r="F3243" i="6"/>
  <c r="G3243" i="6" s="1"/>
  <c r="E3243" i="6"/>
  <c r="D3243" i="6"/>
  <c r="B3243" i="6"/>
  <c r="C3243" i="6" s="1"/>
  <c r="A3243" i="6"/>
  <c r="I3242" i="6"/>
  <c r="H3242" i="6"/>
  <c r="F3242" i="6"/>
  <c r="G3242" i="6" s="1"/>
  <c r="D3242" i="6"/>
  <c r="E3242" i="6" s="1"/>
  <c r="B3242" i="6"/>
  <c r="C3242" i="6" s="1"/>
  <c r="A3242" i="6"/>
  <c r="I3241" i="6"/>
  <c r="H3241" i="6"/>
  <c r="F3241" i="6"/>
  <c r="G3241" i="6" s="1"/>
  <c r="D3241" i="6"/>
  <c r="E3241" i="6" s="1"/>
  <c r="B3241" i="6"/>
  <c r="C3241" i="6" s="1"/>
  <c r="A3241" i="6"/>
  <c r="I3240" i="6"/>
  <c r="H3240" i="6"/>
  <c r="F3240" i="6"/>
  <c r="G3240" i="6" s="1"/>
  <c r="D3240" i="6"/>
  <c r="E3240" i="6" s="1"/>
  <c r="B3240" i="6"/>
  <c r="C3240" i="6" s="1"/>
  <c r="A3240" i="6"/>
  <c r="I3239" i="6"/>
  <c r="H3239" i="6"/>
  <c r="F3239" i="6"/>
  <c r="G3239" i="6" s="1"/>
  <c r="D3239" i="6"/>
  <c r="E3239" i="6" s="1"/>
  <c r="B3239" i="6"/>
  <c r="C3239" i="6" s="1"/>
  <c r="A3239" i="6"/>
  <c r="I3238" i="6"/>
  <c r="H3238" i="6"/>
  <c r="F3238" i="6"/>
  <c r="G3238" i="6" s="1"/>
  <c r="E3238" i="6"/>
  <c r="D3238" i="6"/>
  <c r="B3238" i="6"/>
  <c r="C3238" i="6" s="1"/>
  <c r="A3238" i="6"/>
  <c r="I3237" i="6"/>
  <c r="H3237" i="6"/>
  <c r="F3237" i="6"/>
  <c r="G3237" i="6" s="1"/>
  <c r="D3237" i="6"/>
  <c r="E3237" i="6" s="1"/>
  <c r="B3237" i="6"/>
  <c r="C3237" i="6" s="1"/>
  <c r="A3237" i="6"/>
  <c r="I3236" i="6"/>
  <c r="H3236" i="6"/>
  <c r="F3236" i="6"/>
  <c r="G3236" i="6" s="1"/>
  <c r="D3236" i="6"/>
  <c r="E3236" i="6" s="1"/>
  <c r="B3236" i="6"/>
  <c r="C3236" i="6" s="1"/>
  <c r="A3236" i="6"/>
  <c r="I3235" i="6"/>
  <c r="H3235" i="6"/>
  <c r="F3235" i="6"/>
  <c r="G3235" i="6" s="1"/>
  <c r="D3235" i="6"/>
  <c r="E3235" i="6" s="1"/>
  <c r="B3235" i="6"/>
  <c r="C3235" i="6" s="1"/>
  <c r="A3235" i="6"/>
  <c r="I3234" i="6"/>
  <c r="H3234" i="6"/>
  <c r="F3234" i="6"/>
  <c r="G3234" i="6" s="1"/>
  <c r="D3234" i="6"/>
  <c r="E3234" i="6" s="1"/>
  <c r="C3234" i="6"/>
  <c r="B3234" i="6"/>
  <c r="A3234" i="6"/>
  <c r="I3233" i="6"/>
  <c r="H3233" i="6"/>
  <c r="F3233" i="6"/>
  <c r="G3233" i="6" s="1"/>
  <c r="D3233" i="6"/>
  <c r="E3233" i="6" s="1"/>
  <c r="B3233" i="6"/>
  <c r="C3233" i="6" s="1"/>
  <c r="A3233" i="6"/>
  <c r="I3232" i="6"/>
  <c r="H3232" i="6"/>
  <c r="F3232" i="6"/>
  <c r="G3232" i="6" s="1"/>
  <c r="E3232" i="6"/>
  <c r="D3232" i="6"/>
  <c r="B3232" i="6"/>
  <c r="C3232" i="6" s="1"/>
  <c r="A3232" i="6"/>
  <c r="I3231" i="6"/>
  <c r="H3231" i="6"/>
  <c r="F3231" i="6"/>
  <c r="G3231" i="6" s="1"/>
  <c r="D3231" i="6"/>
  <c r="E3231" i="6" s="1"/>
  <c r="B3231" i="6"/>
  <c r="C3231" i="6" s="1"/>
  <c r="A3231" i="6"/>
  <c r="I3230" i="6"/>
  <c r="H3230" i="6"/>
  <c r="F3230" i="6"/>
  <c r="G3230" i="6" s="1"/>
  <c r="D3230" i="6"/>
  <c r="E3230" i="6" s="1"/>
  <c r="B3230" i="6"/>
  <c r="C3230" i="6" s="1"/>
  <c r="A3230" i="6"/>
  <c r="I3229" i="6"/>
  <c r="H3229" i="6"/>
  <c r="F3229" i="6"/>
  <c r="G3229" i="6" s="1"/>
  <c r="D3229" i="6"/>
  <c r="E3229" i="6" s="1"/>
  <c r="B3229" i="6"/>
  <c r="C3229" i="6" s="1"/>
  <c r="A3229" i="6"/>
  <c r="I3228" i="6"/>
  <c r="H3228" i="6"/>
  <c r="F3228" i="6"/>
  <c r="G3228" i="6" s="1"/>
  <c r="D3228" i="6"/>
  <c r="E3228" i="6" s="1"/>
  <c r="B3228" i="6"/>
  <c r="C3228" i="6" s="1"/>
  <c r="A3228" i="6"/>
  <c r="I3227" i="6"/>
  <c r="H3227" i="6"/>
  <c r="F3227" i="6"/>
  <c r="G3227" i="6" s="1"/>
  <c r="D3227" i="6"/>
  <c r="E3227" i="6" s="1"/>
  <c r="B3227" i="6"/>
  <c r="C3227" i="6" s="1"/>
  <c r="A3227" i="6"/>
  <c r="I3226" i="6"/>
  <c r="H3226" i="6"/>
  <c r="G3226" i="6"/>
  <c r="F3226" i="6"/>
  <c r="D3226" i="6"/>
  <c r="E3226" i="6" s="1"/>
  <c r="B3226" i="6"/>
  <c r="C3226" i="6" s="1"/>
  <c r="A3226" i="6"/>
  <c r="I3225" i="6"/>
  <c r="H3225" i="6"/>
  <c r="F3225" i="6"/>
  <c r="G3225" i="6" s="1"/>
  <c r="D3225" i="6"/>
  <c r="E3225" i="6" s="1"/>
  <c r="B3225" i="6"/>
  <c r="C3225" i="6" s="1"/>
  <c r="A3225" i="6"/>
  <c r="I3224" i="6"/>
  <c r="H3224" i="6"/>
  <c r="F3224" i="6"/>
  <c r="G3224" i="6" s="1"/>
  <c r="D3224" i="6"/>
  <c r="E3224" i="6" s="1"/>
  <c r="C3224" i="6"/>
  <c r="B3224" i="6"/>
  <c r="A3224" i="6"/>
  <c r="I3223" i="6"/>
  <c r="H3223" i="6"/>
  <c r="F3223" i="6"/>
  <c r="G3223" i="6" s="1"/>
  <c r="D3223" i="6"/>
  <c r="E3223" i="6" s="1"/>
  <c r="B3223" i="6"/>
  <c r="C3223" i="6" s="1"/>
  <c r="A3223" i="6"/>
  <c r="I3222" i="6"/>
  <c r="H3222" i="6"/>
  <c r="F3222" i="6"/>
  <c r="G3222" i="6" s="1"/>
  <c r="D3222" i="6"/>
  <c r="E3222" i="6" s="1"/>
  <c r="B3222" i="6"/>
  <c r="C3222" i="6" s="1"/>
  <c r="A3222" i="6"/>
  <c r="I3221" i="6"/>
  <c r="H3221" i="6"/>
  <c r="F3221" i="6"/>
  <c r="G3221" i="6" s="1"/>
  <c r="D3221" i="6"/>
  <c r="E3221" i="6" s="1"/>
  <c r="B3221" i="6"/>
  <c r="C3221" i="6" s="1"/>
  <c r="A3221" i="6"/>
  <c r="I3220" i="6"/>
  <c r="H3220" i="6"/>
  <c r="F3220" i="6"/>
  <c r="G3220" i="6" s="1"/>
  <c r="D3220" i="6"/>
  <c r="E3220" i="6" s="1"/>
  <c r="B3220" i="6"/>
  <c r="C3220" i="6" s="1"/>
  <c r="A3220" i="6"/>
  <c r="I3219" i="6"/>
  <c r="H3219" i="6"/>
  <c r="F3219" i="6"/>
  <c r="G3219" i="6" s="1"/>
  <c r="D3219" i="6"/>
  <c r="E3219" i="6" s="1"/>
  <c r="B3219" i="6"/>
  <c r="C3219" i="6" s="1"/>
  <c r="A3219" i="6"/>
  <c r="I3218" i="6"/>
  <c r="H3218" i="6"/>
  <c r="F3218" i="6"/>
  <c r="G3218" i="6" s="1"/>
  <c r="D3218" i="6"/>
  <c r="E3218" i="6" s="1"/>
  <c r="C3218" i="6"/>
  <c r="B3218" i="6"/>
  <c r="A3218" i="6"/>
  <c r="I3217" i="6"/>
  <c r="H3217" i="6"/>
  <c r="F3217" i="6"/>
  <c r="G3217" i="6" s="1"/>
  <c r="D3217" i="6"/>
  <c r="E3217" i="6" s="1"/>
  <c r="B3217" i="6"/>
  <c r="C3217" i="6" s="1"/>
  <c r="A3217" i="6"/>
  <c r="I3216" i="6"/>
  <c r="H3216" i="6"/>
  <c r="F3216" i="6"/>
  <c r="G3216" i="6" s="1"/>
  <c r="E3216" i="6"/>
  <c r="D3216" i="6"/>
  <c r="C3216" i="6"/>
  <c r="B3216" i="6"/>
  <c r="A3216" i="6"/>
  <c r="I3215" i="6"/>
  <c r="H3215" i="6"/>
  <c r="F3215" i="6"/>
  <c r="G3215" i="6" s="1"/>
  <c r="D3215" i="6"/>
  <c r="E3215" i="6" s="1"/>
  <c r="B3215" i="6"/>
  <c r="C3215" i="6" s="1"/>
  <c r="A3215" i="6"/>
  <c r="I3214" i="6"/>
  <c r="H3214" i="6"/>
  <c r="F3214" i="6"/>
  <c r="G3214" i="6" s="1"/>
  <c r="D3214" i="6"/>
  <c r="E3214" i="6" s="1"/>
  <c r="B3214" i="6"/>
  <c r="C3214" i="6" s="1"/>
  <c r="A3214" i="6"/>
  <c r="I3213" i="6"/>
  <c r="H3213" i="6"/>
  <c r="F3213" i="6"/>
  <c r="G3213" i="6" s="1"/>
  <c r="D3213" i="6"/>
  <c r="E3213" i="6" s="1"/>
  <c r="C3213" i="6"/>
  <c r="B3213" i="6"/>
  <c r="A3213" i="6"/>
  <c r="I3212" i="6"/>
  <c r="H3212" i="6"/>
  <c r="F3212" i="6"/>
  <c r="G3212" i="6" s="1"/>
  <c r="D3212" i="6"/>
  <c r="E3212" i="6" s="1"/>
  <c r="B3212" i="6"/>
  <c r="C3212" i="6" s="1"/>
  <c r="A3212" i="6"/>
  <c r="I3211" i="6"/>
  <c r="H3211" i="6"/>
  <c r="F3211" i="6"/>
  <c r="G3211" i="6" s="1"/>
  <c r="D3211" i="6"/>
  <c r="E3211" i="6" s="1"/>
  <c r="B3211" i="6"/>
  <c r="C3211" i="6" s="1"/>
  <c r="A3211" i="6"/>
  <c r="I3210" i="6"/>
  <c r="H3210" i="6"/>
  <c r="F3210" i="6"/>
  <c r="G3210" i="6" s="1"/>
  <c r="D3210" i="6"/>
  <c r="E3210" i="6" s="1"/>
  <c r="B3210" i="6"/>
  <c r="C3210" i="6" s="1"/>
  <c r="A3210" i="6"/>
  <c r="I3209" i="6"/>
  <c r="H3209" i="6"/>
  <c r="F3209" i="6"/>
  <c r="G3209" i="6" s="1"/>
  <c r="D3209" i="6"/>
  <c r="E3209" i="6" s="1"/>
  <c r="B3209" i="6"/>
  <c r="C3209" i="6" s="1"/>
  <c r="A3209" i="6"/>
  <c r="I3208" i="6"/>
  <c r="H3208" i="6"/>
  <c r="F3208" i="6"/>
  <c r="G3208" i="6" s="1"/>
  <c r="E3208" i="6"/>
  <c r="D3208" i="6"/>
  <c r="C3208" i="6"/>
  <c r="B3208" i="6"/>
  <c r="A3208" i="6"/>
  <c r="I3207" i="6"/>
  <c r="H3207" i="6"/>
  <c r="F3207" i="6"/>
  <c r="G3207" i="6" s="1"/>
  <c r="D3207" i="6"/>
  <c r="E3207" i="6" s="1"/>
  <c r="B3207" i="6"/>
  <c r="C3207" i="6" s="1"/>
  <c r="A3207" i="6"/>
  <c r="I3206" i="6"/>
  <c r="H3206" i="6"/>
  <c r="F3206" i="6"/>
  <c r="G3206" i="6" s="1"/>
  <c r="E3206" i="6"/>
  <c r="D3206" i="6"/>
  <c r="B3206" i="6"/>
  <c r="C3206" i="6" s="1"/>
  <c r="A3206" i="6"/>
  <c r="I3205" i="6"/>
  <c r="H3205" i="6"/>
  <c r="F3205" i="6"/>
  <c r="G3205" i="6" s="1"/>
  <c r="D3205" i="6"/>
  <c r="E3205" i="6" s="1"/>
  <c r="C3205" i="6"/>
  <c r="B3205" i="6"/>
  <c r="A3205" i="6"/>
  <c r="I3204" i="6"/>
  <c r="H3204" i="6"/>
  <c r="F3204" i="6"/>
  <c r="G3204" i="6" s="1"/>
  <c r="D3204" i="6"/>
  <c r="E3204" i="6" s="1"/>
  <c r="B3204" i="6"/>
  <c r="C3204" i="6" s="1"/>
  <c r="A3204" i="6"/>
  <c r="I3203" i="6"/>
  <c r="H3203" i="6"/>
  <c r="F3203" i="6"/>
  <c r="G3203" i="6" s="1"/>
  <c r="E3203" i="6"/>
  <c r="D3203" i="6"/>
  <c r="B3203" i="6"/>
  <c r="C3203" i="6" s="1"/>
  <c r="A3203" i="6"/>
  <c r="I3202" i="6"/>
  <c r="H3202" i="6"/>
  <c r="F3202" i="6"/>
  <c r="G3202" i="6" s="1"/>
  <c r="D3202" i="6"/>
  <c r="E3202" i="6" s="1"/>
  <c r="B3202" i="6"/>
  <c r="C3202" i="6" s="1"/>
  <c r="A3202" i="6"/>
  <c r="I3201" i="6"/>
  <c r="H3201" i="6"/>
  <c r="G3201" i="6"/>
  <c r="F3201" i="6"/>
  <c r="D3201" i="6"/>
  <c r="E3201" i="6" s="1"/>
  <c r="B3201" i="6"/>
  <c r="C3201" i="6" s="1"/>
  <c r="A3201" i="6"/>
  <c r="I3200" i="6"/>
  <c r="H3200" i="6"/>
  <c r="F3200" i="6"/>
  <c r="G3200" i="6" s="1"/>
  <c r="D3200" i="6"/>
  <c r="E3200" i="6" s="1"/>
  <c r="B3200" i="6"/>
  <c r="C3200" i="6" s="1"/>
  <c r="A3200" i="6"/>
  <c r="I3199" i="6"/>
  <c r="H3199" i="6"/>
  <c r="F3199" i="6"/>
  <c r="G3199" i="6" s="1"/>
  <c r="D3199" i="6"/>
  <c r="E3199" i="6" s="1"/>
  <c r="B3199" i="6"/>
  <c r="C3199" i="6" s="1"/>
  <c r="A3199" i="6"/>
  <c r="I3198" i="6"/>
  <c r="H3198" i="6"/>
  <c r="F3198" i="6"/>
  <c r="G3198" i="6" s="1"/>
  <c r="D3198" i="6"/>
  <c r="E3198" i="6" s="1"/>
  <c r="B3198" i="6"/>
  <c r="C3198" i="6" s="1"/>
  <c r="A3198" i="6"/>
  <c r="I3197" i="6"/>
  <c r="H3197" i="6"/>
  <c r="F3197" i="6"/>
  <c r="G3197" i="6" s="1"/>
  <c r="D3197" i="6"/>
  <c r="E3197" i="6" s="1"/>
  <c r="B3197" i="6"/>
  <c r="C3197" i="6" s="1"/>
  <c r="A3197" i="6"/>
  <c r="I3196" i="6"/>
  <c r="H3196" i="6"/>
  <c r="F3196" i="6"/>
  <c r="G3196" i="6" s="1"/>
  <c r="E3196" i="6"/>
  <c r="D3196" i="6"/>
  <c r="B3196" i="6"/>
  <c r="C3196" i="6" s="1"/>
  <c r="A3196" i="6"/>
  <c r="I3195" i="6"/>
  <c r="H3195" i="6"/>
  <c r="F3195" i="6"/>
  <c r="G3195" i="6" s="1"/>
  <c r="E3195" i="6"/>
  <c r="D3195" i="6"/>
  <c r="B3195" i="6"/>
  <c r="C3195" i="6" s="1"/>
  <c r="A3195" i="6"/>
  <c r="I3194" i="6"/>
  <c r="H3194" i="6"/>
  <c r="F3194" i="6"/>
  <c r="G3194" i="6" s="1"/>
  <c r="E3194" i="6"/>
  <c r="D3194" i="6"/>
  <c r="B3194" i="6"/>
  <c r="C3194" i="6" s="1"/>
  <c r="A3194" i="6"/>
  <c r="I3193" i="6"/>
  <c r="H3193" i="6"/>
  <c r="F3193" i="6"/>
  <c r="G3193" i="6" s="1"/>
  <c r="D3193" i="6"/>
  <c r="E3193" i="6" s="1"/>
  <c r="C3193" i="6"/>
  <c r="B3193" i="6"/>
  <c r="A3193" i="6"/>
  <c r="I3192" i="6"/>
  <c r="H3192" i="6"/>
  <c r="F3192" i="6"/>
  <c r="G3192" i="6" s="1"/>
  <c r="D3192" i="6"/>
  <c r="E3192" i="6" s="1"/>
  <c r="B3192" i="6"/>
  <c r="C3192" i="6" s="1"/>
  <c r="A3192" i="6"/>
  <c r="I3191" i="6"/>
  <c r="H3191" i="6"/>
  <c r="F3191" i="6"/>
  <c r="G3191" i="6" s="1"/>
  <c r="E3191" i="6"/>
  <c r="D3191" i="6"/>
  <c r="B3191" i="6"/>
  <c r="C3191" i="6" s="1"/>
  <c r="A3191" i="6"/>
  <c r="I3190" i="6"/>
  <c r="H3190" i="6"/>
  <c r="F3190" i="6"/>
  <c r="G3190" i="6" s="1"/>
  <c r="E3190" i="6"/>
  <c r="D3190" i="6"/>
  <c r="B3190" i="6"/>
  <c r="C3190" i="6" s="1"/>
  <c r="A3190" i="6"/>
  <c r="I3189" i="6"/>
  <c r="H3189" i="6"/>
  <c r="F3189" i="6"/>
  <c r="G3189" i="6" s="1"/>
  <c r="D3189" i="6"/>
  <c r="E3189" i="6" s="1"/>
  <c r="C3189" i="6"/>
  <c r="B3189" i="6"/>
  <c r="A3189" i="6"/>
  <c r="I3188" i="6"/>
  <c r="H3188" i="6"/>
  <c r="F3188" i="6"/>
  <c r="G3188" i="6" s="1"/>
  <c r="D3188" i="6"/>
  <c r="E3188" i="6" s="1"/>
  <c r="B3188" i="6"/>
  <c r="C3188" i="6" s="1"/>
  <c r="A3188" i="6"/>
  <c r="I3187" i="6"/>
  <c r="H3187" i="6"/>
  <c r="F3187" i="6"/>
  <c r="G3187" i="6" s="1"/>
  <c r="D3187" i="6"/>
  <c r="E3187" i="6" s="1"/>
  <c r="B3187" i="6"/>
  <c r="C3187" i="6" s="1"/>
  <c r="A3187" i="6"/>
  <c r="I3186" i="6"/>
  <c r="H3186" i="6"/>
  <c r="F3186" i="6"/>
  <c r="G3186" i="6" s="1"/>
  <c r="D3186" i="6"/>
  <c r="E3186" i="6" s="1"/>
  <c r="B3186" i="6"/>
  <c r="C3186" i="6" s="1"/>
  <c r="A3186" i="6"/>
  <c r="I3185" i="6"/>
  <c r="H3185" i="6"/>
  <c r="F3185" i="6"/>
  <c r="G3185" i="6" s="1"/>
  <c r="D3185" i="6"/>
  <c r="E3185" i="6" s="1"/>
  <c r="B3185" i="6"/>
  <c r="C3185" i="6" s="1"/>
  <c r="A3185" i="6"/>
  <c r="I3184" i="6"/>
  <c r="H3184" i="6"/>
  <c r="F3184" i="6"/>
  <c r="G3184" i="6" s="1"/>
  <c r="D3184" i="6"/>
  <c r="E3184" i="6" s="1"/>
  <c r="C3184" i="6"/>
  <c r="B3184" i="6"/>
  <c r="A3184" i="6"/>
  <c r="I3183" i="6"/>
  <c r="H3183" i="6"/>
  <c r="F3183" i="6"/>
  <c r="G3183" i="6" s="1"/>
  <c r="D3183" i="6"/>
  <c r="E3183" i="6" s="1"/>
  <c r="B3183" i="6"/>
  <c r="C3183" i="6" s="1"/>
  <c r="A3183" i="6"/>
  <c r="I3182" i="6"/>
  <c r="H3182" i="6"/>
  <c r="F3182" i="6"/>
  <c r="G3182" i="6" s="1"/>
  <c r="D3182" i="6"/>
  <c r="E3182" i="6" s="1"/>
  <c r="B3182" i="6"/>
  <c r="C3182" i="6" s="1"/>
  <c r="A3182" i="6"/>
  <c r="I3181" i="6"/>
  <c r="H3181" i="6"/>
  <c r="F3181" i="6"/>
  <c r="G3181" i="6" s="1"/>
  <c r="D3181" i="6"/>
  <c r="E3181" i="6" s="1"/>
  <c r="B3181" i="6"/>
  <c r="C3181" i="6" s="1"/>
  <c r="A3181" i="6"/>
  <c r="I3180" i="6"/>
  <c r="H3180" i="6"/>
  <c r="F3180" i="6"/>
  <c r="G3180" i="6" s="1"/>
  <c r="D3180" i="6"/>
  <c r="E3180" i="6" s="1"/>
  <c r="B3180" i="6"/>
  <c r="C3180" i="6" s="1"/>
  <c r="A3180" i="6"/>
  <c r="I3179" i="6"/>
  <c r="H3179" i="6"/>
  <c r="F3179" i="6"/>
  <c r="G3179" i="6" s="1"/>
  <c r="D3179" i="6"/>
  <c r="E3179" i="6" s="1"/>
  <c r="B3179" i="6"/>
  <c r="C3179" i="6" s="1"/>
  <c r="A3179" i="6"/>
  <c r="I3178" i="6"/>
  <c r="H3178" i="6"/>
  <c r="F3178" i="6"/>
  <c r="G3178" i="6" s="1"/>
  <c r="D3178" i="6"/>
  <c r="E3178" i="6" s="1"/>
  <c r="B3178" i="6"/>
  <c r="C3178" i="6" s="1"/>
  <c r="A3178" i="6"/>
  <c r="I3177" i="6"/>
  <c r="H3177" i="6"/>
  <c r="F3177" i="6"/>
  <c r="G3177" i="6" s="1"/>
  <c r="D3177" i="6"/>
  <c r="E3177" i="6" s="1"/>
  <c r="B3177" i="6"/>
  <c r="C3177" i="6" s="1"/>
  <c r="A3177" i="6"/>
  <c r="I3176" i="6"/>
  <c r="H3176" i="6"/>
  <c r="F3176" i="6"/>
  <c r="G3176" i="6" s="1"/>
  <c r="D3176" i="6"/>
  <c r="E3176" i="6" s="1"/>
  <c r="B3176" i="6"/>
  <c r="C3176" i="6" s="1"/>
  <c r="A3176" i="6"/>
  <c r="I3175" i="6"/>
  <c r="H3175" i="6"/>
  <c r="G3175" i="6"/>
  <c r="F3175" i="6"/>
  <c r="D3175" i="6"/>
  <c r="E3175" i="6" s="1"/>
  <c r="B3175" i="6"/>
  <c r="C3175" i="6" s="1"/>
  <c r="A3175" i="6"/>
  <c r="I3174" i="6"/>
  <c r="H3174" i="6"/>
  <c r="F3174" i="6"/>
  <c r="G3174" i="6" s="1"/>
  <c r="D3174" i="6"/>
  <c r="E3174" i="6" s="1"/>
  <c r="B3174" i="6"/>
  <c r="C3174" i="6" s="1"/>
  <c r="A3174" i="6"/>
  <c r="I3173" i="6"/>
  <c r="H3173" i="6"/>
  <c r="F3173" i="6"/>
  <c r="G3173" i="6" s="1"/>
  <c r="D3173" i="6"/>
  <c r="E3173" i="6" s="1"/>
  <c r="B3173" i="6"/>
  <c r="C3173" i="6" s="1"/>
  <c r="A3173" i="6"/>
  <c r="I3172" i="6"/>
  <c r="H3172" i="6"/>
  <c r="F3172" i="6"/>
  <c r="G3172" i="6" s="1"/>
  <c r="D3172" i="6"/>
  <c r="E3172" i="6" s="1"/>
  <c r="B3172" i="6"/>
  <c r="C3172" i="6" s="1"/>
  <c r="A3172" i="6"/>
  <c r="I3171" i="6"/>
  <c r="H3171" i="6"/>
  <c r="F3171" i="6"/>
  <c r="G3171" i="6" s="1"/>
  <c r="D3171" i="6"/>
  <c r="E3171" i="6" s="1"/>
  <c r="C3171" i="6"/>
  <c r="B3171" i="6"/>
  <c r="A3171" i="6"/>
  <c r="I3170" i="6"/>
  <c r="H3170" i="6"/>
  <c r="F3170" i="6"/>
  <c r="G3170" i="6" s="1"/>
  <c r="D3170" i="6"/>
  <c r="E3170" i="6" s="1"/>
  <c r="B3170" i="6"/>
  <c r="C3170" i="6" s="1"/>
  <c r="A3170" i="6"/>
  <c r="I3169" i="6"/>
  <c r="H3169" i="6"/>
  <c r="F3169" i="6"/>
  <c r="G3169" i="6" s="1"/>
  <c r="D3169" i="6"/>
  <c r="E3169" i="6" s="1"/>
  <c r="B3169" i="6"/>
  <c r="C3169" i="6" s="1"/>
  <c r="A3169" i="6"/>
  <c r="I3168" i="6"/>
  <c r="H3168" i="6"/>
  <c r="F3168" i="6"/>
  <c r="G3168" i="6" s="1"/>
  <c r="D3168" i="6"/>
  <c r="E3168" i="6" s="1"/>
  <c r="B3168" i="6"/>
  <c r="C3168" i="6" s="1"/>
  <c r="A3168" i="6"/>
  <c r="I3167" i="6"/>
  <c r="H3167" i="6"/>
  <c r="F3167" i="6"/>
  <c r="G3167" i="6" s="1"/>
  <c r="D3167" i="6"/>
  <c r="E3167" i="6" s="1"/>
  <c r="B3167" i="6"/>
  <c r="C3167" i="6" s="1"/>
  <c r="A3167" i="6"/>
  <c r="I3166" i="6"/>
  <c r="H3166" i="6"/>
  <c r="F3166" i="6"/>
  <c r="G3166" i="6" s="1"/>
  <c r="D3166" i="6"/>
  <c r="E3166" i="6" s="1"/>
  <c r="B3166" i="6"/>
  <c r="C3166" i="6" s="1"/>
  <c r="A3166" i="6"/>
  <c r="I3165" i="6"/>
  <c r="H3165" i="6"/>
  <c r="F3165" i="6"/>
  <c r="G3165" i="6" s="1"/>
  <c r="D3165" i="6"/>
  <c r="E3165" i="6" s="1"/>
  <c r="B3165" i="6"/>
  <c r="C3165" i="6" s="1"/>
  <c r="A3165" i="6"/>
  <c r="I3164" i="6"/>
  <c r="H3164" i="6"/>
  <c r="F3164" i="6"/>
  <c r="G3164" i="6" s="1"/>
  <c r="E3164" i="6"/>
  <c r="D3164" i="6"/>
  <c r="B3164" i="6"/>
  <c r="C3164" i="6" s="1"/>
  <c r="A3164" i="6"/>
  <c r="I3163" i="6"/>
  <c r="H3163" i="6"/>
  <c r="F3163" i="6"/>
  <c r="G3163" i="6" s="1"/>
  <c r="E3163" i="6"/>
  <c r="D3163" i="6"/>
  <c r="B3163" i="6"/>
  <c r="C3163" i="6" s="1"/>
  <c r="A3163" i="6"/>
  <c r="I3162" i="6"/>
  <c r="H3162" i="6"/>
  <c r="F3162" i="6"/>
  <c r="G3162" i="6" s="1"/>
  <c r="D3162" i="6"/>
  <c r="E3162" i="6" s="1"/>
  <c r="C3162" i="6"/>
  <c r="B3162" i="6"/>
  <c r="A3162" i="6"/>
  <c r="I3161" i="6"/>
  <c r="H3161" i="6"/>
  <c r="F3161" i="6"/>
  <c r="G3161" i="6" s="1"/>
  <c r="D3161" i="6"/>
  <c r="E3161" i="6" s="1"/>
  <c r="B3161" i="6"/>
  <c r="C3161" i="6" s="1"/>
  <c r="A3161" i="6"/>
  <c r="I3160" i="6"/>
  <c r="H3160" i="6"/>
  <c r="F3160" i="6"/>
  <c r="G3160" i="6" s="1"/>
  <c r="D3160" i="6"/>
  <c r="E3160" i="6" s="1"/>
  <c r="B3160" i="6"/>
  <c r="C3160" i="6" s="1"/>
  <c r="A3160" i="6"/>
  <c r="I3159" i="6"/>
  <c r="H3159" i="6"/>
  <c r="F3159" i="6"/>
  <c r="G3159" i="6" s="1"/>
  <c r="D3159" i="6"/>
  <c r="E3159" i="6" s="1"/>
  <c r="B3159" i="6"/>
  <c r="C3159" i="6" s="1"/>
  <c r="A3159" i="6"/>
  <c r="I3158" i="6"/>
  <c r="H3158" i="6"/>
  <c r="F3158" i="6"/>
  <c r="G3158" i="6" s="1"/>
  <c r="D3158" i="6"/>
  <c r="E3158" i="6" s="1"/>
  <c r="B3158" i="6"/>
  <c r="C3158" i="6" s="1"/>
  <c r="A3158" i="6"/>
  <c r="I3157" i="6"/>
  <c r="H3157" i="6"/>
  <c r="F3157" i="6"/>
  <c r="G3157" i="6" s="1"/>
  <c r="D3157" i="6"/>
  <c r="E3157" i="6" s="1"/>
  <c r="B3157" i="6"/>
  <c r="C3157" i="6" s="1"/>
  <c r="A3157" i="6"/>
  <c r="I3156" i="6"/>
  <c r="H3156" i="6"/>
  <c r="F3156" i="6"/>
  <c r="G3156" i="6" s="1"/>
  <c r="D3156" i="6"/>
  <c r="E3156" i="6" s="1"/>
  <c r="B3156" i="6"/>
  <c r="C3156" i="6" s="1"/>
  <c r="A3156" i="6"/>
  <c r="I3155" i="6"/>
  <c r="H3155" i="6"/>
  <c r="F3155" i="6"/>
  <c r="G3155" i="6" s="1"/>
  <c r="D3155" i="6"/>
  <c r="E3155" i="6" s="1"/>
  <c r="B3155" i="6"/>
  <c r="C3155" i="6" s="1"/>
  <c r="A3155" i="6"/>
  <c r="I3154" i="6"/>
  <c r="H3154" i="6"/>
  <c r="F3154" i="6"/>
  <c r="G3154" i="6" s="1"/>
  <c r="D3154" i="6"/>
  <c r="E3154" i="6" s="1"/>
  <c r="B3154" i="6"/>
  <c r="C3154" i="6" s="1"/>
  <c r="A3154" i="6"/>
  <c r="I3153" i="6"/>
  <c r="H3153" i="6"/>
  <c r="F3153" i="6"/>
  <c r="G3153" i="6" s="1"/>
  <c r="D3153" i="6"/>
  <c r="E3153" i="6" s="1"/>
  <c r="B3153" i="6"/>
  <c r="C3153" i="6" s="1"/>
  <c r="A3153" i="6"/>
  <c r="I3152" i="6"/>
  <c r="H3152" i="6"/>
  <c r="F3152" i="6"/>
  <c r="G3152" i="6" s="1"/>
  <c r="E3152" i="6"/>
  <c r="D3152" i="6"/>
  <c r="B3152" i="6"/>
  <c r="C3152" i="6" s="1"/>
  <c r="A3152" i="6"/>
  <c r="I3151" i="6"/>
  <c r="H3151" i="6"/>
  <c r="F3151" i="6"/>
  <c r="G3151" i="6" s="1"/>
  <c r="D3151" i="6"/>
  <c r="E3151" i="6" s="1"/>
  <c r="B3151" i="6"/>
  <c r="C3151" i="6" s="1"/>
  <c r="A3151" i="6"/>
  <c r="I3150" i="6"/>
  <c r="H3150" i="6"/>
  <c r="F3150" i="6"/>
  <c r="G3150" i="6" s="1"/>
  <c r="D3150" i="6"/>
  <c r="E3150" i="6" s="1"/>
  <c r="B3150" i="6"/>
  <c r="C3150" i="6" s="1"/>
  <c r="A3150" i="6"/>
  <c r="I3149" i="6"/>
  <c r="H3149" i="6"/>
  <c r="F3149" i="6"/>
  <c r="G3149" i="6" s="1"/>
  <c r="D3149" i="6"/>
  <c r="E3149" i="6" s="1"/>
  <c r="B3149" i="6"/>
  <c r="C3149" i="6" s="1"/>
  <c r="A3149" i="6"/>
  <c r="I3148" i="6"/>
  <c r="H3148" i="6"/>
  <c r="G3148" i="6"/>
  <c r="F3148" i="6"/>
  <c r="D3148" i="6"/>
  <c r="E3148" i="6" s="1"/>
  <c r="C3148" i="6"/>
  <c r="B3148" i="6"/>
  <c r="A3148" i="6"/>
  <c r="I3147" i="6"/>
  <c r="H3147" i="6"/>
  <c r="F3147" i="6"/>
  <c r="G3147" i="6" s="1"/>
  <c r="D3147" i="6"/>
  <c r="E3147" i="6" s="1"/>
  <c r="B3147" i="6"/>
  <c r="C3147" i="6" s="1"/>
  <c r="A3147" i="6"/>
  <c r="I3146" i="6"/>
  <c r="H3146" i="6"/>
  <c r="F3146" i="6"/>
  <c r="G3146" i="6" s="1"/>
  <c r="D3146" i="6"/>
  <c r="E3146" i="6" s="1"/>
  <c r="C3146" i="6"/>
  <c r="B3146" i="6"/>
  <c r="A3146" i="6"/>
  <c r="I3145" i="6"/>
  <c r="H3145" i="6"/>
  <c r="F3145" i="6"/>
  <c r="G3145" i="6" s="1"/>
  <c r="D3145" i="6"/>
  <c r="E3145" i="6" s="1"/>
  <c r="B3145" i="6"/>
  <c r="C3145" i="6" s="1"/>
  <c r="A3145" i="6"/>
  <c r="I3144" i="6"/>
  <c r="H3144" i="6"/>
  <c r="F3144" i="6"/>
  <c r="G3144" i="6" s="1"/>
  <c r="D3144" i="6"/>
  <c r="E3144" i="6" s="1"/>
  <c r="B3144" i="6"/>
  <c r="C3144" i="6" s="1"/>
  <c r="A3144" i="6"/>
  <c r="I3143" i="6"/>
  <c r="H3143" i="6"/>
  <c r="F3143" i="6"/>
  <c r="G3143" i="6" s="1"/>
  <c r="D3143" i="6"/>
  <c r="E3143" i="6" s="1"/>
  <c r="B3143" i="6"/>
  <c r="C3143" i="6" s="1"/>
  <c r="A3143" i="6"/>
  <c r="I3142" i="6"/>
  <c r="H3142" i="6"/>
  <c r="F3142" i="6"/>
  <c r="G3142" i="6" s="1"/>
  <c r="D3142" i="6"/>
  <c r="E3142" i="6" s="1"/>
  <c r="B3142" i="6"/>
  <c r="C3142" i="6" s="1"/>
  <c r="A3142" i="6"/>
  <c r="I3141" i="6"/>
  <c r="H3141" i="6"/>
  <c r="F3141" i="6"/>
  <c r="G3141" i="6" s="1"/>
  <c r="D3141" i="6"/>
  <c r="E3141" i="6" s="1"/>
  <c r="B3141" i="6"/>
  <c r="C3141" i="6" s="1"/>
  <c r="A3141" i="6"/>
  <c r="I3140" i="6"/>
  <c r="H3140" i="6"/>
  <c r="G3140" i="6"/>
  <c r="F3140" i="6"/>
  <c r="D3140" i="6"/>
  <c r="E3140" i="6" s="1"/>
  <c r="B3140" i="6"/>
  <c r="C3140" i="6" s="1"/>
  <c r="A3140" i="6"/>
  <c r="I3139" i="6"/>
  <c r="H3139" i="6"/>
  <c r="F3139" i="6"/>
  <c r="G3139" i="6" s="1"/>
  <c r="D3139" i="6"/>
  <c r="E3139" i="6" s="1"/>
  <c r="B3139" i="6"/>
  <c r="C3139" i="6" s="1"/>
  <c r="A3139" i="6"/>
  <c r="I3138" i="6"/>
  <c r="H3138" i="6"/>
  <c r="F3138" i="6"/>
  <c r="G3138" i="6" s="1"/>
  <c r="D3138" i="6"/>
  <c r="E3138" i="6" s="1"/>
  <c r="B3138" i="6"/>
  <c r="C3138" i="6" s="1"/>
  <c r="A3138" i="6"/>
  <c r="I3137" i="6"/>
  <c r="H3137" i="6"/>
  <c r="F3137" i="6"/>
  <c r="G3137" i="6" s="1"/>
  <c r="D3137" i="6"/>
  <c r="E3137" i="6" s="1"/>
  <c r="B3137" i="6"/>
  <c r="C3137" i="6" s="1"/>
  <c r="A3137" i="6"/>
  <c r="I3136" i="6"/>
  <c r="H3136" i="6"/>
  <c r="F3136" i="6"/>
  <c r="G3136" i="6" s="1"/>
  <c r="D3136" i="6"/>
  <c r="E3136" i="6" s="1"/>
  <c r="B3136" i="6"/>
  <c r="C3136" i="6" s="1"/>
  <c r="A3136" i="6"/>
  <c r="I3135" i="6"/>
  <c r="H3135" i="6"/>
  <c r="F3135" i="6"/>
  <c r="G3135" i="6" s="1"/>
  <c r="D3135" i="6"/>
  <c r="E3135" i="6" s="1"/>
  <c r="B3135" i="6"/>
  <c r="C3135" i="6" s="1"/>
  <c r="A3135" i="6"/>
  <c r="I3134" i="6"/>
  <c r="H3134" i="6"/>
  <c r="F3134" i="6"/>
  <c r="G3134" i="6" s="1"/>
  <c r="D3134" i="6"/>
  <c r="E3134" i="6" s="1"/>
  <c r="B3134" i="6"/>
  <c r="C3134" i="6" s="1"/>
  <c r="A3134" i="6"/>
  <c r="I3133" i="6"/>
  <c r="H3133" i="6"/>
  <c r="F3133" i="6"/>
  <c r="G3133" i="6" s="1"/>
  <c r="D3133" i="6"/>
  <c r="E3133" i="6" s="1"/>
  <c r="B3133" i="6"/>
  <c r="C3133" i="6" s="1"/>
  <c r="A3133" i="6"/>
  <c r="I3132" i="6"/>
  <c r="H3132" i="6"/>
  <c r="F3132" i="6"/>
  <c r="G3132" i="6" s="1"/>
  <c r="D3132" i="6"/>
  <c r="E3132" i="6" s="1"/>
  <c r="B3132" i="6"/>
  <c r="C3132" i="6" s="1"/>
  <c r="A3132" i="6"/>
  <c r="I3131" i="6"/>
  <c r="H3131" i="6"/>
  <c r="F3131" i="6"/>
  <c r="G3131" i="6" s="1"/>
  <c r="D3131" i="6"/>
  <c r="E3131" i="6" s="1"/>
  <c r="B3131" i="6"/>
  <c r="C3131" i="6" s="1"/>
  <c r="A3131" i="6"/>
  <c r="I3130" i="6"/>
  <c r="H3130" i="6"/>
  <c r="F3130" i="6"/>
  <c r="G3130" i="6" s="1"/>
  <c r="D3130" i="6"/>
  <c r="E3130" i="6" s="1"/>
  <c r="B3130" i="6"/>
  <c r="C3130" i="6" s="1"/>
  <c r="A3130" i="6"/>
  <c r="I3129" i="6"/>
  <c r="H3129" i="6"/>
  <c r="F3129" i="6"/>
  <c r="G3129" i="6" s="1"/>
  <c r="D3129" i="6"/>
  <c r="E3129" i="6" s="1"/>
  <c r="C3129" i="6"/>
  <c r="B3129" i="6"/>
  <c r="A3129" i="6"/>
  <c r="I3128" i="6"/>
  <c r="H3128" i="6"/>
  <c r="F3128" i="6"/>
  <c r="G3128" i="6" s="1"/>
  <c r="D3128" i="6"/>
  <c r="E3128" i="6" s="1"/>
  <c r="B3128" i="6"/>
  <c r="C3128" i="6" s="1"/>
  <c r="A3128" i="6"/>
  <c r="I3127" i="6"/>
  <c r="H3127" i="6"/>
  <c r="F3127" i="6"/>
  <c r="G3127" i="6" s="1"/>
  <c r="D3127" i="6"/>
  <c r="E3127" i="6" s="1"/>
  <c r="B3127" i="6"/>
  <c r="C3127" i="6" s="1"/>
  <c r="A3127" i="6"/>
  <c r="I3126" i="6"/>
  <c r="H3126" i="6"/>
  <c r="F3126" i="6"/>
  <c r="G3126" i="6" s="1"/>
  <c r="D3126" i="6"/>
  <c r="E3126" i="6" s="1"/>
  <c r="B3126" i="6"/>
  <c r="C3126" i="6" s="1"/>
  <c r="A3126" i="6"/>
  <c r="I3125" i="6"/>
  <c r="H3125" i="6"/>
  <c r="F3125" i="6"/>
  <c r="G3125" i="6" s="1"/>
  <c r="D3125" i="6"/>
  <c r="E3125" i="6" s="1"/>
  <c r="B3125" i="6"/>
  <c r="C3125" i="6" s="1"/>
  <c r="A3125" i="6"/>
  <c r="I3124" i="6"/>
  <c r="H3124" i="6"/>
  <c r="F3124" i="6"/>
  <c r="G3124" i="6" s="1"/>
  <c r="D3124" i="6"/>
  <c r="E3124" i="6" s="1"/>
  <c r="B3124" i="6"/>
  <c r="C3124" i="6" s="1"/>
  <c r="A3124" i="6"/>
  <c r="I3123" i="6"/>
  <c r="H3123" i="6"/>
  <c r="F3123" i="6"/>
  <c r="G3123" i="6" s="1"/>
  <c r="D3123" i="6"/>
  <c r="E3123" i="6" s="1"/>
  <c r="B3123" i="6"/>
  <c r="C3123" i="6" s="1"/>
  <c r="A3123" i="6"/>
  <c r="I3122" i="6"/>
  <c r="H3122" i="6"/>
  <c r="G3122" i="6"/>
  <c r="F3122" i="6"/>
  <c r="D3122" i="6"/>
  <c r="E3122" i="6" s="1"/>
  <c r="B3122" i="6"/>
  <c r="C3122" i="6" s="1"/>
  <c r="A3122" i="6"/>
  <c r="I3121" i="6"/>
  <c r="H3121" i="6"/>
  <c r="F3121" i="6"/>
  <c r="G3121" i="6" s="1"/>
  <c r="D3121" i="6"/>
  <c r="E3121" i="6" s="1"/>
  <c r="B3121" i="6"/>
  <c r="C3121" i="6" s="1"/>
  <c r="A3121" i="6"/>
  <c r="I3120" i="6"/>
  <c r="H3120" i="6"/>
  <c r="F3120" i="6"/>
  <c r="G3120" i="6" s="1"/>
  <c r="D3120" i="6"/>
  <c r="E3120" i="6" s="1"/>
  <c r="B3120" i="6"/>
  <c r="C3120" i="6" s="1"/>
  <c r="A3120" i="6"/>
  <c r="I3119" i="6"/>
  <c r="H3119" i="6"/>
  <c r="F3119" i="6"/>
  <c r="G3119" i="6" s="1"/>
  <c r="D3119" i="6"/>
  <c r="E3119" i="6" s="1"/>
  <c r="B3119" i="6"/>
  <c r="C3119" i="6" s="1"/>
  <c r="A3119" i="6"/>
  <c r="I3118" i="6"/>
  <c r="H3118" i="6"/>
  <c r="G3118" i="6"/>
  <c r="F3118" i="6"/>
  <c r="D3118" i="6"/>
  <c r="E3118" i="6" s="1"/>
  <c r="C3118" i="6"/>
  <c r="B3118" i="6"/>
  <c r="A3118" i="6"/>
  <c r="I3117" i="6"/>
  <c r="H3117" i="6"/>
  <c r="F3117" i="6"/>
  <c r="G3117" i="6" s="1"/>
  <c r="D3117" i="6"/>
  <c r="E3117" i="6" s="1"/>
  <c r="B3117" i="6"/>
  <c r="C3117" i="6" s="1"/>
  <c r="A3117" i="6"/>
  <c r="I3116" i="6"/>
  <c r="H3116" i="6"/>
  <c r="F3116" i="6"/>
  <c r="G3116" i="6" s="1"/>
  <c r="D3116" i="6"/>
  <c r="E3116" i="6" s="1"/>
  <c r="B3116" i="6"/>
  <c r="C3116" i="6" s="1"/>
  <c r="A3116" i="6"/>
  <c r="I3115" i="6"/>
  <c r="H3115" i="6"/>
  <c r="F3115" i="6"/>
  <c r="G3115" i="6" s="1"/>
  <c r="D3115" i="6"/>
  <c r="E3115" i="6" s="1"/>
  <c r="B3115" i="6"/>
  <c r="C3115" i="6" s="1"/>
  <c r="A3115" i="6"/>
  <c r="I3114" i="6"/>
  <c r="H3114" i="6"/>
  <c r="G3114" i="6"/>
  <c r="F3114" i="6"/>
  <c r="E3114" i="6"/>
  <c r="D3114" i="6"/>
  <c r="B3114" i="6"/>
  <c r="C3114" i="6" s="1"/>
  <c r="A3114" i="6"/>
  <c r="I3113" i="6"/>
  <c r="H3113" i="6"/>
  <c r="F3113" i="6"/>
  <c r="G3113" i="6" s="1"/>
  <c r="D3113" i="6"/>
  <c r="E3113" i="6" s="1"/>
  <c r="B3113" i="6"/>
  <c r="C3113" i="6" s="1"/>
  <c r="A3113" i="6"/>
  <c r="I3112" i="6"/>
  <c r="H3112" i="6"/>
  <c r="G3112" i="6"/>
  <c r="F3112" i="6"/>
  <c r="D3112" i="6"/>
  <c r="E3112" i="6" s="1"/>
  <c r="B3112" i="6"/>
  <c r="C3112" i="6" s="1"/>
  <c r="A3112" i="6"/>
  <c r="I3111" i="6"/>
  <c r="H3111" i="6"/>
  <c r="G3111" i="6"/>
  <c r="F3111" i="6"/>
  <c r="D3111" i="6"/>
  <c r="E3111" i="6" s="1"/>
  <c r="B3111" i="6"/>
  <c r="C3111" i="6" s="1"/>
  <c r="A3111" i="6"/>
  <c r="I3110" i="6"/>
  <c r="H3110" i="6"/>
  <c r="F3110" i="6"/>
  <c r="G3110" i="6" s="1"/>
  <c r="D3110" i="6"/>
  <c r="E3110" i="6" s="1"/>
  <c r="C3110" i="6"/>
  <c r="B3110" i="6"/>
  <c r="A3110" i="6"/>
  <c r="I3109" i="6"/>
  <c r="H3109" i="6"/>
  <c r="F3109" i="6"/>
  <c r="G3109" i="6" s="1"/>
  <c r="D3109" i="6"/>
  <c r="E3109" i="6" s="1"/>
  <c r="B3109" i="6"/>
  <c r="C3109" i="6" s="1"/>
  <c r="A3109" i="6"/>
  <c r="I3108" i="6"/>
  <c r="H3108" i="6"/>
  <c r="G3108" i="6"/>
  <c r="F3108" i="6"/>
  <c r="D3108" i="6"/>
  <c r="E3108" i="6" s="1"/>
  <c r="B3108" i="6"/>
  <c r="C3108" i="6" s="1"/>
  <c r="A3108" i="6"/>
  <c r="I3107" i="6"/>
  <c r="H3107" i="6"/>
  <c r="F3107" i="6"/>
  <c r="G3107" i="6" s="1"/>
  <c r="D3107" i="6"/>
  <c r="E3107" i="6" s="1"/>
  <c r="C3107" i="6"/>
  <c r="B3107" i="6"/>
  <c r="A3107" i="6"/>
  <c r="I3106" i="6"/>
  <c r="H3106" i="6"/>
  <c r="F3106" i="6"/>
  <c r="G3106" i="6" s="1"/>
  <c r="D3106" i="6"/>
  <c r="E3106" i="6" s="1"/>
  <c r="B3106" i="6"/>
  <c r="C3106" i="6" s="1"/>
  <c r="A3106" i="6"/>
  <c r="I3105" i="6"/>
  <c r="H3105" i="6"/>
  <c r="F3105" i="6"/>
  <c r="G3105" i="6" s="1"/>
  <c r="E3105" i="6"/>
  <c r="D3105" i="6"/>
  <c r="B3105" i="6"/>
  <c r="C3105" i="6" s="1"/>
  <c r="A3105" i="6"/>
  <c r="I3104" i="6"/>
  <c r="H3104" i="6"/>
  <c r="F3104" i="6"/>
  <c r="G3104" i="6" s="1"/>
  <c r="D3104" i="6"/>
  <c r="E3104" i="6" s="1"/>
  <c r="B3104" i="6"/>
  <c r="C3104" i="6" s="1"/>
  <c r="A3104" i="6"/>
  <c r="I3103" i="6"/>
  <c r="H3103" i="6"/>
  <c r="F3103" i="6"/>
  <c r="G3103" i="6" s="1"/>
  <c r="D3103" i="6"/>
  <c r="E3103" i="6" s="1"/>
  <c r="B3103" i="6"/>
  <c r="C3103" i="6" s="1"/>
  <c r="A3103" i="6"/>
  <c r="I3102" i="6"/>
  <c r="H3102" i="6"/>
  <c r="G3102" i="6"/>
  <c r="F3102" i="6"/>
  <c r="D3102" i="6"/>
  <c r="E3102" i="6" s="1"/>
  <c r="B3102" i="6"/>
  <c r="C3102" i="6" s="1"/>
  <c r="A3102" i="6"/>
  <c r="I3101" i="6"/>
  <c r="H3101" i="6"/>
  <c r="F3101" i="6"/>
  <c r="G3101" i="6" s="1"/>
  <c r="D3101" i="6"/>
  <c r="E3101" i="6" s="1"/>
  <c r="B3101" i="6"/>
  <c r="C3101" i="6" s="1"/>
  <c r="A3101" i="6"/>
  <c r="I3100" i="6"/>
  <c r="H3100" i="6"/>
  <c r="F3100" i="6"/>
  <c r="G3100" i="6" s="1"/>
  <c r="D3100" i="6"/>
  <c r="E3100" i="6" s="1"/>
  <c r="B3100" i="6"/>
  <c r="C3100" i="6" s="1"/>
  <c r="A3100" i="6"/>
  <c r="I3099" i="6"/>
  <c r="H3099" i="6"/>
  <c r="F3099" i="6"/>
  <c r="G3099" i="6" s="1"/>
  <c r="D3099" i="6"/>
  <c r="E3099" i="6" s="1"/>
  <c r="B3099" i="6"/>
  <c r="C3099" i="6" s="1"/>
  <c r="A3099" i="6"/>
  <c r="I3098" i="6"/>
  <c r="H3098" i="6"/>
  <c r="F3098" i="6"/>
  <c r="G3098" i="6" s="1"/>
  <c r="D3098" i="6"/>
  <c r="E3098" i="6" s="1"/>
  <c r="B3098" i="6"/>
  <c r="C3098" i="6" s="1"/>
  <c r="A3098" i="6"/>
  <c r="I3097" i="6"/>
  <c r="H3097" i="6"/>
  <c r="F3097" i="6"/>
  <c r="G3097" i="6" s="1"/>
  <c r="E3097" i="6"/>
  <c r="D3097" i="6"/>
  <c r="B3097" i="6"/>
  <c r="C3097" i="6" s="1"/>
  <c r="A3097" i="6"/>
  <c r="I3096" i="6"/>
  <c r="H3096" i="6"/>
  <c r="F3096" i="6"/>
  <c r="G3096" i="6" s="1"/>
  <c r="D3096" i="6"/>
  <c r="E3096" i="6" s="1"/>
  <c r="B3096" i="6"/>
  <c r="C3096" i="6" s="1"/>
  <c r="A3096" i="6"/>
  <c r="I3095" i="6"/>
  <c r="H3095" i="6"/>
  <c r="G3095" i="6"/>
  <c r="F3095" i="6"/>
  <c r="D3095" i="6"/>
  <c r="E3095" i="6" s="1"/>
  <c r="B3095" i="6"/>
  <c r="C3095" i="6" s="1"/>
  <c r="A3095" i="6"/>
  <c r="I3094" i="6"/>
  <c r="H3094" i="6"/>
  <c r="F3094" i="6"/>
  <c r="G3094" i="6" s="1"/>
  <c r="D3094" i="6"/>
  <c r="E3094" i="6" s="1"/>
  <c r="B3094" i="6"/>
  <c r="C3094" i="6" s="1"/>
  <c r="A3094" i="6"/>
  <c r="I3093" i="6"/>
  <c r="H3093" i="6"/>
  <c r="G3093" i="6"/>
  <c r="F3093" i="6"/>
  <c r="D3093" i="6"/>
  <c r="E3093" i="6" s="1"/>
  <c r="B3093" i="6"/>
  <c r="C3093" i="6" s="1"/>
  <c r="A3093" i="6"/>
  <c r="I3092" i="6"/>
  <c r="H3092" i="6"/>
  <c r="F3092" i="6"/>
  <c r="G3092" i="6" s="1"/>
  <c r="E3092" i="6"/>
  <c r="D3092" i="6"/>
  <c r="B3092" i="6"/>
  <c r="C3092" i="6" s="1"/>
  <c r="A3092" i="6"/>
  <c r="I3091" i="6"/>
  <c r="H3091" i="6"/>
  <c r="F3091" i="6"/>
  <c r="G3091" i="6" s="1"/>
  <c r="E3091" i="6"/>
  <c r="D3091" i="6"/>
  <c r="B3091" i="6"/>
  <c r="C3091" i="6" s="1"/>
  <c r="A3091" i="6"/>
  <c r="I3090" i="6"/>
  <c r="H3090" i="6"/>
  <c r="F3090" i="6"/>
  <c r="G3090" i="6" s="1"/>
  <c r="D3090" i="6"/>
  <c r="E3090" i="6" s="1"/>
  <c r="B3090" i="6"/>
  <c r="C3090" i="6" s="1"/>
  <c r="A3090" i="6"/>
  <c r="I3089" i="6"/>
  <c r="H3089" i="6"/>
  <c r="G3089" i="6"/>
  <c r="F3089" i="6"/>
  <c r="D3089" i="6"/>
  <c r="E3089" i="6" s="1"/>
  <c r="B3089" i="6"/>
  <c r="C3089" i="6" s="1"/>
  <c r="A3089" i="6"/>
  <c r="I3088" i="6"/>
  <c r="H3088" i="6"/>
  <c r="F3088" i="6"/>
  <c r="G3088" i="6" s="1"/>
  <c r="D3088" i="6"/>
  <c r="E3088" i="6" s="1"/>
  <c r="B3088" i="6"/>
  <c r="C3088" i="6" s="1"/>
  <c r="A3088" i="6"/>
  <c r="I3087" i="6"/>
  <c r="H3087" i="6"/>
  <c r="F3087" i="6"/>
  <c r="G3087" i="6" s="1"/>
  <c r="D3087" i="6"/>
  <c r="E3087" i="6" s="1"/>
  <c r="B3087" i="6"/>
  <c r="C3087" i="6" s="1"/>
  <c r="A3087" i="6"/>
  <c r="I3086" i="6"/>
  <c r="H3086" i="6"/>
  <c r="F3086" i="6"/>
  <c r="G3086" i="6" s="1"/>
  <c r="D3086" i="6"/>
  <c r="E3086" i="6" s="1"/>
  <c r="B3086" i="6"/>
  <c r="C3086" i="6" s="1"/>
  <c r="A3086" i="6"/>
  <c r="I3085" i="6"/>
  <c r="H3085" i="6"/>
  <c r="F3085" i="6"/>
  <c r="G3085" i="6" s="1"/>
  <c r="D3085" i="6"/>
  <c r="E3085" i="6" s="1"/>
  <c r="B3085" i="6"/>
  <c r="C3085" i="6" s="1"/>
  <c r="A3085" i="6"/>
  <c r="I3084" i="6"/>
  <c r="H3084" i="6"/>
  <c r="F3084" i="6"/>
  <c r="G3084" i="6" s="1"/>
  <c r="E3084" i="6"/>
  <c r="D3084" i="6"/>
  <c r="B3084" i="6"/>
  <c r="C3084" i="6" s="1"/>
  <c r="A3084" i="6"/>
  <c r="I3083" i="6"/>
  <c r="H3083" i="6"/>
  <c r="F3083" i="6"/>
  <c r="G3083" i="6" s="1"/>
  <c r="E3083" i="6"/>
  <c r="D3083" i="6"/>
  <c r="B3083" i="6"/>
  <c r="C3083" i="6" s="1"/>
  <c r="A3083" i="6"/>
  <c r="I3082" i="6"/>
  <c r="H3082" i="6"/>
  <c r="F3082" i="6"/>
  <c r="G3082" i="6" s="1"/>
  <c r="D3082" i="6"/>
  <c r="E3082" i="6" s="1"/>
  <c r="B3082" i="6"/>
  <c r="C3082" i="6" s="1"/>
  <c r="A3082" i="6"/>
  <c r="I3081" i="6"/>
  <c r="H3081" i="6"/>
  <c r="G3081" i="6"/>
  <c r="F3081" i="6"/>
  <c r="D3081" i="6"/>
  <c r="E3081" i="6" s="1"/>
  <c r="B3081" i="6"/>
  <c r="C3081" i="6" s="1"/>
  <c r="A3081" i="6"/>
  <c r="I3080" i="6"/>
  <c r="H3080" i="6"/>
  <c r="F3080" i="6"/>
  <c r="G3080" i="6" s="1"/>
  <c r="D3080" i="6"/>
  <c r="E3080" i="6" s="1"/>
  <c r="C3080" i="6"/>
  <c r="B3080" i="6"/>
  <c r="A3080" i="6"/>
  <c r="I3079" i="6"/>
  <c r="H3079" i="6"/>
  <c r="F3079" i="6"/>
  <c r="G3079" i="6" s="1"/>
  <c r="D3079" i="6"/>
  <c r="E3079" i="6" s="1"/>
  <c r="B3079" i="6"/>
  <c r="C3079" i="6" s="1"/>
  <c r="A3079" i="6"/>
  <c r="I3078" i="6"/>
  <c r="H3078" i="6"/>
  <c r="G3078" i="6"/>
  <c r="F3078" i="6"/>
  <c r="D3078" i="6"/>
  <c r="E3078" i="6" s="1"/>
  <c r="B3078" i="6"/>
  <c r="C3078" i="6" s="1"/>
  <c r="A3078" i="6"/>
  <c r="I3077" i="6"/>
  <c r="H3077" i="6"/>
  <c r="F3077" i="6"/>
  <c r="G3077" i="6" s="1"/>
  <c r="D3077" i="6"/>
  <c r="E3077" i="6" s="1"/>
  <c r="C3077" i="6"/>
  <c r="B3077" i="6"/>
  <c r="A3077" i="6"/>
  <c r="I3076" i="6"/>
  <c r="H3076" i="6"/>
  <c r="F3076" i="6"/>
  <c r="G3076" i="6" s="1"/>
  <c r="D3076" i="6"/>
  <c r="E3076" i="6" s="1"/>
  <c r="B3076" i="6"/>
  <c r="C3076" i="6" s="1"/>
  <c r="A3076" i="6"/>
  <c r="I3075" i="6"/>
  <c r="H3075" i="6"/>
  <c r="F3075" i="6"/>
  <c r="G3075" i="6" s="1"/>
  <c r="D3075" i="6"/>
  <c r="E3075" i="6" s="1"/>
  <c r="B3075" i="6"/>
  <c r="C3075" i="6" s="1"/>
  <c r="A3075" i="6"/>
  <c r="I3074" i="6"/>
  <c r="H3074" i="6"/>
  <c r="F3074" i="6"/>
  <c r="G3074" i="6" s="1"/>
  <c r="E3074" i="6"/>
  <c r="D3074" i="6"/>
  <c r="B3074" i="6"/>
  <c r="C3074" i="6" s="1"/>
  <c r="A3074" i="6"/>
  <c r="I3073" i="6"/>
  <c r="H3073" i="6"/>
  <c r="F3073" i="6"/>
  <c r="G3073" i="6" s="1"/>
  <c r="D3073" i="6"/>
  <c r="E3073" i="6" s="1"/>
  <c r="B3073" i="6"/>
  <c r="C3073" i="6" s="1"/>
  <c r="A3073" i="6"/>
  <c r="I3072" i="6"/>
  <c r="H3072" i="6"/>
  <c r="G3072" i="6"/>
  <c r="F3072" i="6"/>
  <c r="D3072" i="6"/>
  <c r="E3072" i="6" s="1"/>
  <c r="B3072" i="6"/>
  <c r="C3072" i="6" s="1"/>
  <c r="A3072" i="6"/>
  <c r="I3071" i="6"/>
  <c r="H3071" i="6"/>
  <c r="F3071" i="6"/>
  <c r="G3071" i="6" s="1"/>
  <c r="D3071" i="6"/>
  <c r="E3071" i="6" s="1"/>
  <c r="B3071" i="6"/>
  <c r="C3071" i="6" s="1"/>
  <c r="A3071" i="6"/>
  <c r="I3070" i="6"/>
  <c r="H3070" i="6"/>
  <c r="F3070" i="6"/>
  <c r="G3070" i="6" s="1"/>
  <c r="D3070" i="6"/>
  <c r="E3070" i="6" s="1"/>
  <c r="B3070" i="6"/>
  <c r="C3070" i="6" s="1"/>
  <c r="A3070" i="6"/>
  <c r="I3069" i="6"/>
  <c r="H3069" i="6"/>
  <c r="F3069" i="6"/>
  <c r="G3069" i="6" s="1"/>
  <c r="D3069" i="6"/>
  <c r="E3069" i="6" s="1"/>
  <c r="B3069" i="6"/>
  <c r="C3069" i="6" s="1"/>
  <c r="A3069" i="6"/>
  <c r="I3068" i="6"/>
  <c r="H3068" i="6"/>
  <c r="F3068" i="6"/>
  <c r="G3068" i="6" s="1"/>
  <c r="D3068" i="6"/>
  <c r="E3068" i="6" s="1"/>
  <c r="B3068" i="6"/>
  <c r="C3068" i="6" s="1"/>
  <c r="A3068" i="6"/>
  <c r="I3067" i="6"/>
  <c r="H3067" i="6"/>
  <c r="F3067" i="6"/>
  <c r="G3067" i="6" s="1"/>
  <c r="D3067" i="6"/>
  <c r="E3067" i="6" s="1"/>
  <c r="B3067" i="6"/>
  <c r="C3067" i="6" s="1"/>
  <c r="A3067" i="6"/>
  <c r="I3066" i="6"/>
  <c r="H3066" i="6"/>
  <c r="F3066" i="6"/>
  <c r="G3066" i="6" s="1"/>
  <c r="D3066" i="6"/>
  <c r="E3066" i="6" s="1"/>
  <c r="B3066" i="6"/>
  <c r="C3066" i="6" s="1"/>
  <c r="A3066" i="6"/>
  <c r="I3065" i="6"/>
  <c r="H3065" i="6"/>
  <c r="F3065" i="6"/>
  <c r="G3065" i="6" s="1"/>
  <c r="D3065" i="6"/>
  <c r="E3065" i="6" s="1"/>
  <c r="B3065" i="6"/>
  <c r="C3065" i="6" s="1"/>
  <c r="A3065" i="6"/>
  <c r="I3064" i="6"/>
  <c r="H3064" i="6"/>
  <c r="F3064" i="6"/>
  <c r="G3064" i="6" s="1"/>
  <c r="D3064" i="6"/>
  <c r="E3064" i="6" s="1"/>
  <c r="B3064" i="6"/>
  <c r="C3064" i="6" s="1"/>
  <c r="A3064" i="6"/>
  <c r="I3063" i="6"/>
  <c r="H3063" i="6"/>
  <c r="F3063" i="6"/>
  <c r="G3063" i="6" s="1"/>
  <c r="D3063" i="6"/>
  <c r="E3063" i="6" s="1"/>
  <c r="B3063" i="6"/>
  <c r="C3063" i="6" s="1"/>
  <c r="A3063" i="6"/>
  <c r="I3062" i="6"/>
  <c r="H3062" i="6"/>
  <c r="F3062" i="6"/>
  <c r="G3062" i="6" s="1"/>
  <c r="D3062" i="6"/>
  <c r="E3062" i="6" s="1"/>
  <c r="B3062" i="6"/>
  <c r="C3062" i="6" s="1"/>
  <c r="A3062" i="6"/>
  <c r="I3061" i="6"/>
  <c r="H3061" i="6"/>
  <c r="F3061" i="6"/>
  <c r="G3061" i="6" s="1"/>
  <c r="D3061" i="6"/>
  <c r="E3061" i="6" s="1"/>
  <c r="B3061" i="6"/>
  <c r="C3061" i="6" s="1"/>
  <c r="A3061" i="6"/>
  <c r="I3060" i="6"/>
  <c r="H3060" i="6"/>
  <c r="F3060" i="6"/>
  <c r="G3060" i="6" s="1"/>
  <c r="D3060" i="6"/>
  <c r="E3060" i="6" s="1"/>
  <c r="B3060" i="6"/>
  <c r="C3060" i="6" s="1"/>
  <c r="A3060" i="6"/>
  <c r="I3059" i="6"/>
  <c r="H3059" i="6"/>
  <c r="F3059" i="6"/>
  <c r="G3059" i="6" s="1"/>
  <c r="D3059" i="6"/>
  <c r="E3059" i="6" s="1"/>
  <c r="B3059" i="6"/>
  <c r="C3059" i="6" s="1"/>
  <c r="A3059" i="6"/>
  <c r="I3058" i="6"/>
  <c r="H3058" i="6"/>
  <c r="F3058" i="6"/>
  <c r="G3058" i="6" s="1"/>
  <c r="D3058" i="6"/>
  <c r="E3058" i="6" s="1"/>
  <c r="B3058" i="6"/>
  <c r="C3058" i="6" s="1"/>
  <c r="A3058" i="6"/>
  <c r="I3057" i="6"/>
  <c r="H3057" i="6"/>
  <c r="F3057" i="6"/>
  <c r="G3057" i="6" s="1"/>
  <c r="D3057" i="6"/>
  <c r="E3057" i="6" s="1"/>
  <c r="C3057" i="6"/>
  <c r="B3057" i="6"/>
  <c r="A3057" i="6"/>
  <c r="I3056" i="6"/>
  <c r="H3056" i="6"/>
  <c r="F3056" i="6"/>
  <c r="G3056" i="6" s="1"/>
  <c r="D3056" i="6"/>
  <c r="E3056" i="6" s="1"/>
  <c r="B3056" i="6"/>
  <c r="C3056" i="6" s="1"/>
  <c r="A3056" i="6"/>
  <c r="I3055" i="6"/>
  <c r="H3055" i="6"/>
  <c r="F3055" i="6"/>
  <c r="G3055" i="6" s="1"/>
  <c r="E3055" i="6"/>
  <c r="D3055" i="6"/>
  <c r="B3055" i="6"/>
  <c r="C3055" i="6" s="1"/>
  <c r="A3055" i="6"/>
  <c r="I3054" i="6"/>
  <c r="H3054" i="6"/>
  <c r="F3054" i="6"/>
  <c r="G3054" i="6" s="1"/>
  <c r="E3054" i="6"/>
  <c r="D3054" i="6"/>
  <c r="B3054" i="6"/>
  <c r="C3054" i="6" s="1"/>
  <c r="A3054" i="6"/>
  <c r="I3053" i="6"/>
  <c r="H3053" i="6"/>
  <c r="F3053" i="6"/>
  <c r="G3053" i="6" s="1"/>
  <c r="D3053" i="6"/>
  <c r="E3053" i="6" s="1"/>
  <c r="B3053" i="6"/>
  <c r="C3053" i="6" s="1"/>
  <c r="A3053" i="6"/>
  <c r="I3052" i="6"/>
  <c r="H3052" i="6"/>
  <c r="F3052" i="6"/>
  <c r="G3052" i="6" s="1"/>
  <c r="D3052" i="6"/>
  <c r="E3052" i="6" s="1"/>
  <c r="B3052" i="6"/>
  <c r="C3052" i="6" s="1"/>
  <c r="A3052" i="6"/>
  <c r="I3051" i="6"/>
  <c r="H3051" i="6"/>
  <c r="F3051" i="6"/>
  <c r="G3051" i="6" s="1"/>
  <c r="D3051" i="6"/>
  <c r="E3051" i="6" s="1"/>
  <c r="B3051" i="6"/>
  <c r="C3051" i="6" s="1"/>
  <c r="A3051" i="6"/>
  <c r="I3050" i="6"/>
  <c r="H3050" i="6"/>
  <c r="F3050" i="6"/>
  <c r="G3050" i="6" s="1"/>
  <c r="D3050" i="6"/>
  <c r="E3050" i="6" s="1"/>
  <c r="B3050" i="6"/>
  <c r="C3050" i="6" s="1"/>
  <c r="A3050" i="6"/>
  <c r="I3049" i="6"/>
  <c r="H3049" i="6"/>
  <c r="F3049" i="6"/>
  <c r="G3049" i="6" s="1"/>
  <c r="D3049" i="6"/>
  <c r="E3049" i="6" s="1"/>
  <c r="B3049" i="6"/>
  <c r="C3049" i="6" s="1"/>
  <c r="A3049" i="6"/>
  <c r="I3048" i="6"/>
  <c r="H3048" i="6"/>
  <c r="F3048" i="6"/>
  <c r="G3048" i="6" s="1"/>
  <c r="D3048" i="6"/>
  <c r="E3048" i="6" s="1"/>
  <c r="B3048" i="6"/>
  <c r="C3048" i="6" s="1"/>
  <c r="A3048" i="6"/>
  <c r="I3047" i="6"/>
  <c r="H3047" i="6"/>
  <c r="G3047" i="6"/>
  <c r="F3047" i="6"/>
  <c r="D3047" i="6"/>
  <c r="E3047" i="6" s="1"/>
  <c r="B3047" i="6"/>
  <c r="C3047" i="6" s="1"/>
  <c r="A3047" i="6"/>
  <c r="I3046" i="6"/>
  <c r="H3046" i="6"/>
  <c r="F3046" i="6"/>
  <c r="G3046" i="6" s="1"/>
  <c r="D3046" i="6"/>
  <c r="E3046" i="6" s="1"/>
  <c r="B3046" i="6"/>
  <c r="C3046" i="6" s="1"/>
  <c r="A3046" i="6"/>
  <c r="I3045" i="6"/>
  <c r="H3045" i="6"/>
  <c r="F3045" i="6"/>
  <c r="G3045" i="6" s="1"/>
  <c r="D3045" i="6"/>
  <c r="E3045" i="6" s="1"/>
  <c r="B3045" i="6"/>
  <c r="C3045" i="6" s="1"/>
  <c r="A3045" i="6"/>
  <c r="I3044" i="6"/>
  <c r="H3044" i="6"/>
  <c r="F3044" i="6"/>
  <c r="G3044" i="6" s="1"/>
  <c r="E3044" i="6"/>
  <c r="D3044" i="6"/>
  <c r="B3044" i="6"/>
  <c r="C3044" i="6" s="1"/>
  <c r="A3044" i="6"/>
  <c r="I3043" i="6"/>
  <c r="H3043" i="6"/>
  <c r="F3043" i="6"/>
  <c r="G3043" i="6" s="1"/>
  <c r="E3043" i="6"/>
  <c r="D3043" i="6"/>
  <c r="B3043" i="6"/>
  <c r="C3043" i="6" s="1"/>
  <c r="A3043" i="6"/>
  <c r="I3042" i="6"/>
  <c r="H3042" i="6"/>
  <c r="F3042" i="6"/>
  <c r="G3042" i="6" s="1"/>
  <c r="D3042" i="6"/>
  <c r="E3042" i="6" s="1"/>
  <c r="B3042" i="6"/>
  <c r="C3042" i="6" s="1"/>
  <c r="A3042" i="6"/>
  <c r="I3041" i="6"/>
  <c r="H3041" i="6"/>
  <c r="F3041" i="6"/>
  <c r="G3041" i="6" s="1"/>
  <c r="D3041" i="6"/>
  <c r="E3041" i="6" s="1"/>
  <c r="B3041" i="6"/>
  <c r="C3041" i="6" s="1"/>
  <c r="A3041" i="6"/>
  <c r="I3040" i="6"/>
  <c r="H3040" i="6"/>
  <c r="F3040" i="6"/>
  <c r="G3040" i="6" s="1"/>
  <c r="D3040" i="6"/>
  <c r="E3040" i="6" s="1"/>
  <c r="B3040" i="6"/>
  <c r="C3040" i="6" s="1"/>
  <c r="A3040" i="6"/>
  <c r="I3039" i="6"/>
  <c r="H3039" i="6"/>
  <c r="G3039" i="6"/>
  <c r="F3039" i="6"/>
  <c r="D3039" i="6"/>
  <c r="E3039" i="6" s="1"/>
  <c r="B3039" i="6"/>
  <c r="C3039" i="6" s="1"/>
  <c r="A3039" i="6"/>
  <c r="I3038" i="6"/>
  <c r="H3038" i="6"/>
  <c r="F3038" i="6"/>
  <c r="G3038" i="6" s="1"/>
  <c r="D3038" i="6"/>
  <c r="E3038" i="6" s="1"/>
  <c r="B3038" i="6"/>
  <c r="C3038" i="6" s="1"/>
  <c r="A3038" i="6"/>
  <c r="I3037" i="6"/>
  <c r="H3037" i="6"/>
  <c r="F3037" i="6"/>
  <c r="G3037" i="6" s="1"/>
  <c r="D3037" i="6"/>
  <c r="E3037" i="6" s="1"/>
  <c r="B3037" i="6"/>
  <c r="C3037" i="6" s="1"/>
  <c r="A3037" i="6"/>
  <c r="I3036" i="6"/>
  <c r="H3036" i="6"/>
  <c r="F3036" i="6"/>
  <c r="G3036" i="6" s="1"/>
  <c r="D3036" i="6"/>
  <c r="E3036" i="6" s="1"/>
  <c r="B3036" i="6"/>
  <c r="C3036" i="6" s="1"/>
  <c r="A3036" i="6"/>
  <c r="I3035" i="6"/>
  <c r="H3035" i="6"/>
  <c r="F3035" i="6"/>
  <c r="G3035" i="6" s="1"/>
  <c r="D3035" i="6"/>
  <c r="E3035" i="6" s="1"/>
  <c r="B3035" i="6"/>
  <c r="C3035" i="6" s="1"/>
  <c r="A3035" i="6"/>
  <c r="I3034" i="6"/>
  <c r="H3034" i="6"/>
  <c r="F3034" i="6"/>
  <c r="G3034" i="6" s="1"/>
  <c r="D3034" i="6"/>
  <c r="E3034" i="6" s="1"/>
  <c r="B3034" i="6"/>
  <c r="C3034" i="6" s="1"/>
  <c r="A3034" i="6"/>
  <c r="I3033" i="6"/>
  <c r="H3033" i="6"/>
  <c r="F3033" i="6"/>
  <c r="G3033" i="6" s="1"/>
  <c r="D3033" i="6"/>
  <c r="E3033" i="6" s="1"/>
  <c r="B3033" i="6"/>
  <c r="C3033" i="6" s="1"/>
  <c r="A3033" i="6"/>
  <c r="I3032" i="6"/>
  <c r="H3032" i="6"/>
  <c r="F3032" i="6"/>
  <c r="G3032" i="6" s="1"/>
  <c r="D3032" i="6"/>
  <c r="E3032" i="6" s="1"/>
  <c r="B3032" i="6"/>
  <c r="C3032" i="6" s="1"/>
  <c r="A3032" i="6"/>
  <c r="I3031" i="6"/>
  <c r="H3031" i="6"/>
  <c r="F3031" i="6"/>
  <c r="G3031" i="6" s="1"/>
  <c r="D3031" i="6"/>
  <c r="E3031" i="6" s="1"/>
  <c r="B3031" i="6"/>
  <c r="C3031" i="6" s="1"/>
  <c r="A3031" i="6"/>
  <c r="I3030" i="6"/>
  <c r="H3030" i="6"/>
  <c r="F3030" i="6"/>
  <c r="G3030" i="6" s="1"/>
  <c r="D3030" i="6"/>
  <c r="E3030" i="6" s="1"/>
  <c r="B3030" i="6"/>
  <c r="C3030" i="6" s="1"/>
  <c r="A3030" i="6"/>
  <c r="I3029" i="6"/>
  <c r="H3029" i="6"/>
  <c r="F3029" i="6"/>
  <c r="G3029" i="6" s="1"/>
  <c r="D3029" i="6"/>
  <c r="E3029" i="6" s="1"/>
  <c r="B3029" i="6"/>
  <c r="C3029" i="6" s="1"/>
  <c r="A3029" i="6"/>
  <c r="I3028" i="6"/>
  <c r="H3028" i="6"/>
  <c r="F3028" i="6"/>
  <c r="G3028" i="6" s="1"/>
  <c r="D3028" i="6"/>
  <c r="E3028" i="6" s="1"/>
  <c r="B3028" i="6"/>
  <c r="C3028" i="6" s="1"/>
  <c r="A3028" i="6"/>
  <c r="I3027" i="6"/>
  <c r="H3027" i="6"/>
  <c r="F3027" i="6"/>
  <c r="G3027" i="6" s="1"/>
  <c r="D3027" i="6"/>
  <c r="E3027" i="6" s="1"/>
  <c r="B3027" i="6"/>
  <c r="C3027" i="6" s="1"/>
  <c r="A3027" i="6"/>
  <c r="I3026" i="6"/>
  <c r="H3026" i="6"/>
  <c r="F3026" i="6"/>
  <c r="G3026" i="6" s="1"/>
  <c r="D3026" i="6"/>
  <c r="E3026" i="6" s="1"/>
  <c r="B3026" i="6"/>
  <c r="C3026" i="6" s="1"/>
  <c r="A3026" i="6"/>
  <c r="I3025" i="6"/>
  <c r="H3025" i="6"/>
  <c r="G3025" i="6"/>
  <c r="F3025" i="6"/>
  <c r="D3025" i="6"/>
  <c r="E3025" i="6" s="1"/>
  <c r="B3025" i="6"/>
  <c r="C3025" i="6" s="1"/>
  <c r="A3025" i="6"/>
  <c r="I3024" i="6"/>
  <c r="H3024" i="6"/>
  <c r="F3024" i="6"/>
  <c r="G3024" i="6" s="1"/>
  <c r="D3024" i="6"/>
  <c r="E3024" i="6" s="1"/>
  <c r="B3024" i="6"/>
  <c r="C3024" i="6" s="1"/>
  <c r="A3024" i="6"/>
  <c r="I3023" i="6"/>
  <c r="H3023" i="6"/>
  <c r="F3023" i="6"/>
  <c r="G3023" i="6" s="1"/>
  <c r="D3023" i="6"/>
  <c r="E3023" i="6" s="1"/>
  <c r="B3023" i="6"/>
  <c r="C3023" i="6" s="1"/>
  <c r="A3023" i="6"/>
  <c r="I3022" i="6"/>
  <c r="H3022" i="6"/>
  <c r="F3022" i="6"/>
  <c r="G3022" i="6" s="1"/>
  <c r="D3022" i="6"/>
  <c r="E3022" i="6" s="1"/>
  <c r="B3022" i="6"/>
  <c r="C3022" i="6" s="1"/>
  <c r="A3022" i="6"/>
  <c r="I3021" i="6"/>
  <c r="H3021" i="6"/>
  <c r="F3021" i="6"/>
  <c r="G3021" i="6" s="1"/>
  <c r="D3021" i="6"/>
  <c r="E3021" i="6" s="1"/>
  <c r="B3021" i="6"/>
  <c r="C3021" i="6" s="1"/>
  <c r="A3021" i="6"/>
  <c r="I3020" i="6"/>
  <c r="H3020" i="6"/>
  <c r="F3020" i="6"/>
  <c r="G3020" i="6" s="1"/>
  <c r="D3020" i="6"/>
  <c r="E3020" i="6" s="1"/>
  <c r="B3020" i="6"/>
  <c r="C3020" i="6" s="1"/>
  <c r="A3020" i="6"/>
  <c r="I3019" i="6"/>
  <c r="H3019" i="6"/>
  <c r="F3019" i="6"/>
  <c r="G3019" i="6" s="1"/>
  <c r="D3019" i="6"/>
  <c r="E3019" i="6" s="1"/>
  <c r="B3019" i="6"/>
  <c r="C3019" i="6" s="1"/>
  <c r="A3019" i="6"/>
  <c r="I3018" i="6"/>
  <c r="H3018" i="6"/>
  <c r="F3018" i="6"/>
  <c r="G3018" i="6" s="1"/>
  <c r="D3018" i="6"/>
  <c r="E3018" i="6" s="1"/>
  <c r="B3018" i="6"/>
  <c r="C3018" i="6" s="1"/>
  <c r="A3018" i="6"/>
  <c r="I3017" i="6"/>
  <c r="H3017" i="6"/>
  <c r="F3017" i="6"/>
  <c r="G3017" i="6" s="1"/>
  <c r="D3017" i="6"/>
  <c r="E3017" i="6" s="1"/>
  <c r="B3017" i="6"/>
  <c r="C3017" i="6" s="1"/>
  <c r="A3017" i="6"/>
  <c r="I3016" i="6"/>
  <c r="H3016" i="6"/>
  <c r="F3016" i="6"/>
  <c r="G3016" i="6" s="1"/>
  <c r="D3016" i="6"/>
  <c r="E3016" i="6" s="1"/>
  <c r="B3016" i="6"/>
  <c r="C3016" i="6" s="1"/>
  <c r="A3016" i="6"/>
  <c r="I3015" i="6"/>
  <c r="H3015" i="6"/>
  <c r="F3015" i="6"/>
  <c r="G3015" i="6" s="1"/>
  <c r="D3015" i="6"/>
  <c r="E3015" i="6" s="1"/>
  <c r="B3015" i="6"/>
  <c r="C3015" i="6" s="1"/>
  <c r="A3015" i="6"/>
  <c r="I3014" i="6"/>
  <c r="H3014" i="6"/>
  <c r="F3014" i="6"/>
  <c r="G3014" i="6" s="1"/>
  <c r="D3014" i="6"/>
  <c r="E3014" i="6" s="1"/>
  <c r="B3014" i="6"/>
  <c r="C3014" i="6" s="1"/>
  <c r="A3014" i="6"/>
  <c r="I3013" i="6"/>
  <c r="H3013" i="6"/>
  <c r="F3013" i="6"/>
  <c r="G3013" i="6" s="1"/>
  <c r="D3013" i="6"/>
  <c r="E3013" i="6" s="1"/>
  <c r="B3013" i="6"/>
  <c r="C3013" i="6" s="1"/>
  <c r="A3013" i="6"/>
  <c r="I3012" i="6"/>
  <c r="H3012" i="6"/>
  <c r="F3012" i="6"/>
  <c r="G3012" i="6" s="1"/>
  <c r="D3012" i="6"/>
  <c r="E3012" i="6" s="1"/>
  <c r="B3012" i="6"/>
  <c r="C3012" i="6" s="1"/>
  <c r="A3012" i="6"/>
  <c r="I3011" i="6"/>
  <c r="H3011" i="6"/>
  <c r="F3011" i="6"/>
  <c r="G3011" i="6" s="1"/>
  <c r="D3011" i="6"/>
  <c r="E3011" i="6" s="1"/>
  <c r="B3011" i="6"/>
  <c r="C3011" i="6" s="1"/>
  <c r="A3011" i="6"/>
  <c r="I3010" i="6"/>
  <c r="H3010" i="6"/>
  <c r="F3010" i="6"/>
  <c r="G3010" i="6" s="1"/>
  <c r="D3010" i="6"/>
  <c r="E3010" i="6" s="1"/>
  <c r="B3010" i="6"/>
  <c r="C3010" i="6" s="1"/>
  <c r="A3010" i="6"/>
  <c r="I3009" i="6"/>
  <c r="H3009" i="6"/>
  <c r="F3009" i="6"/>
  <c r="G3009" i="6" s="1"/>
  <c r="D3009" i="6"/>
  <c r="E3009" i="6" s="1"/>
  <c r="B3009" i="6"/>
  <c r="C3009" i="6" s="1"/>
  <c r="A3009" i="6"/>
  <c r="I3008" i="6"/>
  <c r="H3008" i="6"/>
  <c r="F3008" i="6"/>
  <c r="G3008" i="6" s="1"/>
  <c r="D3008" i="6"/>
  <c r="E3008" i="6" s="1"/>
  <c r="B3008" i="6"/>
  <c r="C3008" i="6" s="1"/>
  <c r="A3008" i="6"/>
  <c r="I3007" i="6"/>
  <c r="H3007" i="6"/>
  <c r="F3007" i="6"/>
  <c r="G3007" i="6" s="1"/>
  <c r="D3007" i="6"/>
  <c r="E3007" i="6" s="1"/>
  <c r="B3007" i="6"/>
  <c r="C3007" i="6" s="1"/>
  <c r="A3007" i="6"/>
  <c r="I3006" i="6"/>
  <c r="H3006" i="6"/>
  <c r="F3006" i="6"/>
  <c r="G3006" i="6" s="1"/>
  <c r="D3006" i="6"/>
  <c r="E3006" i="6" s="1"/>
  <c r="B3006" i="6"/>
  <c r="C3006" i="6" s="1"/>
  <c r="A3006" i="6"/>
  <c r="I3005" i="6"/>
  <c r="H3005" i="6"/>
  <c r="F3005" i="6"/>
  <c r="G3005" i="6" s="1"/>
  <c r="D3005" i="6"/>
  <c r="E3005" i="6" s="1"/>
  <c r="B3005" i="6"/>
  <c r="C3005" i="6" s="1"/>
  <c r="A3005" i="6"/>
  <c r="I3004" i="6"/>
  <c r="H3004" i="6"/>
  <c r="F3004" i="6"/>
  <c r="G3004" i="6" s="1"/>
  <c r="D3004" i="6"/>
  <c r="E3004" i="6" s="1"/>
  <c r="B3004" i="6"/>
  <c r="C3004" i="6" s="1"/>
  <c r="A3004" i="6"/>
  <c r="I3003" i="6"/>
  <c r="H3003" i="6"/>
  <c r="F3003" i="6"/>
  <c r="G3003" i="6" s="1"/>
  <c r="E3003" i="6"/>
  <c r="D3003" i="6"/>
  <c r="B3003" i="6"/>
  <c r="C3003" i="6" s="1"/>
  <c r="A3003" i="6"/>
  <c r="I3002" i="6"/>
  <c r="H3002" i="6"/>
  <c r="G3002" i="6"/>
  <c r="F3002" i="6"/>
  <c r="E3002" i="6"/>
  <c r="D3002" i="6"/>
  <c r="B3002" i="6"/>
  <c r="C3002" i="6" s="1"/>
  <c r="A3002" i="6"/>
  <c r="I3001" i="6"/>
  <c r="H3001" i="6"/>
  <c r="F3001" i="6"/>
  <c r="G3001" i="6" s="1"/>
  <c r="D3001" i="6"/>
  <c r="E3001" i="6" s="1"/>
  <c r="B3001" i="6"/>
  <c r="C3001" i="6" s="1"/>
  <c r="A3001" i="6"/>
  <c r="I3000" i="6"/>
  <c r="H3000" i="6"/>
  <c r="F3000" i="6"/>
  <c r="G3000" i="6" s="1"/>
  <c r="D3000" i="6"/>
  <c r="E3000" i="6" s="1"/>
  <c r="B3000" i="6"/>
  <c r="C3000" i="6" s="1"/>
  <c r="A3000" i="6"/>
  <c r="I2999" i="6"/>
  <c r="H2999" i="6"/>
  <c r="F2999" i="6"/>
  <c r="G2999" i="6" s="1"/>
  <c r="D2999" i="6"/>
  <c r="E2999" i="6" s="1"/>
  <c r="B2999" i="6"/>
  <c r="C2999" i="6" s="1"/>
  <c r="A2999" i="6"/>
  <c r="I2998" i="6"/>
  <c r="H2998" i="6"/>
  <c r="F2998" i="6"/>
  <c r="G2998" i="6" s="1"/>
  <c r="D2998" i="6"/>
  <c r="E2998" i="6" s="1"/>
  <c r="B2998" i="6"/>
  <c r="C2998" i="6" s="1"/>
  <c r="A2998" i="6"/>
  <c r="I2997" i="6"/>
  <c r="H2997" i="6"/>
  <c r="F2997" i="6"/>
  <c r="G2997" i="6" s="1"/>
  <c r="D2997" i="6"/>
  <c r="E2997" i="6" s="1"/>
  <c r="B2997" i="6"/>
  <c r="C2997" i="6" s="1"/>
  <c r="A2997" i="6"/>
  <c r="I2996" i="6"/>
  <c r="H2996" i="6"/>
  <c r="F2996" i="6"/>
  <c r="G2996" i="6" s="1"/>
  <c r="D2996" i="6"/>
  <c r="E2996" i="6" s="1"/>
  <c r="B2996" i="6"/>
  <c r="C2996" i="6" s="1"/>
  <c r="A2996" i="6"/>
  <c r="I2995" i="6"/>
  <c r="H2995" i="6"/>
  <c r="F2995" i="6"/>
  <c r="G2995" i="6" s="1"/>
  <c r="D2995" i="6"/>
  <c r="E2995" i="6" s="1"/>
  <c r="B2995" i="6"/>
  <c r="C2995" i="6" s="1"/>
  <c r="A2995" i="6"/>
  <c r="I2994" i="6"/>
  <c r="H2994" i="6"/>
  <c r="G2994" i="6"/>
  <c r="F2994" i="6"/>
  <c r="E2994" i="6"/>
  <c r="D2994" i="6"/>
  <c r="C2994" i="6"/>
  <c r="B2994" i="6"/>
  <c r="A2994" i="6"/>
  <c r="I2993" i="6"/>
  <c r="H2993" i="6"/>
  <c r="F2993" i="6"/>
  <c r="G2993" i="6" s="1"/>
  <c r="E2993" i="6"/>
  <c r="D2993" i="6"/>
  <c r="C2993" i="6"/>
  <c r="B2993" i="6"/>
  <c r="A2993" i="6"/>
  <c r="I2992" i="6"/>
  <c r="H2992" i="6"/>
  <c r="F2992" i="6"/>
  <c r="G2992" i="6" s="1"/>
  <c r="E2992" i="6"/>
  <c r="D2992" i="6"/>
  <c r="C2992" i="6"/>
  <c r="B2992" i="6"/>
  <c r="A2992" i="6"/>
  <c r="I2991" i="6"/>
  <c r="H2991" i="6"/>
  <c r="F2991" i="6"/>
  <c r="G2991" i="6" s="1"/>
  <c r="D2991" i="6"/>
  <c r="E2991" i="6" s="1"/>
  <c r="B2991" i="6"/>
  <c r="C2991" i="6" s="1"/>
  <c r="A2991" i="6"/>
  <c r="I2990" i="6"/>
  <c r="H2990" i="6"/>
  <c r="F2990" i="6"/>
  <c r="G2990" i="6" s="1"/>
  <c r="D2990" i="6"/>
  <c r="E2990" i="6" s="1"/>
  <c r="B2990" i="6"/>
  <c r="C2990" i="6" s="1"/>
  <c r="A2990" i="6"/>
  <c r="I2989" i="6"/>
  <c r="H2989" i="6"/>
  <c r="F2989" i="6"/>
  <c r="G2989" i="6" s="1"/>
  <c r="D2989" i="6"/>
  <c r="E2989" i="6" s="1"/>
  <c r="B2989" i="6"/>
  <c r="C2989" i="6" s="1"/>
  <c r="A2989" i="6"/>
  <c r="I2988" i="6"/>
  <c r="H2988" i="6"/>
  <c r="G2988" i="6"/>
  <c r="F2988" i="6"/>
  <c r="D2988" i="6"/>
  <c r="E2988" i="6" s="1"/>
  <c r="B2988" i="6"/>
  <c r="C2988" i="6" s="1"/>
  <c r="A2988" i="6"/>
  <c r="I2987" i="6"/>
  <c r="H2987" i="6"/>
  <c r="F2987" i="6"/>
  <c r="G2987" i="6" s="1"/>
  <c r="E2987" i="6"/>
  <c r="D2987" i="6"/>
  <c r="C2987" i="6"/>
  <c r="B2987" i="6"/>
  <c r="A2987" i="6"/>
  <c r="I2986" i="6"/>
  <c r="H2986" i="6"/>
  <c r="F2986" i="6"/>
  <c r="G2986" i="6" s="1"/>
  <c r="D2986" i="6"/>
  <c r="E2986" i="6" s="1"/>
  <c r="B2986" i="6"/>
  <c r="C2986" i="6" s="1"/>
  <c r="A2986" i="6"/>
  <c r="I2985" i="6"/>
  <c r="H2985" i="6"/>
  <c r="F2985" i="6"/>
  <c r="G2985" i="6" s="1"/>
  <c r="D2985" i="6"/>
  <c r="E2985" i="6" s="1"/>
  <c r="B2985" i="6"/>
  <c r="C2985" i="6" s="1"/>
  <c r="A2985" i="6"/>
  <c r="I2984" i="6"/>
  <c r="H2984" i="6"/>
  <c r="F2984" i="6"/>
  <c r="G2984" i="6" s="1"/>
  <c r="D2984" i="6"/>
  <c r="E2984" i="6" s="1"/>
  <c r="B2984" i="6"/>
  <c r="C2984" i="6" s="1"/>
  <c r="A2984" i="6"/>
  <c r="I2983" i="6"/>
  <c r="H2983" i="6"/>
  <c r="F2983" i="6"/>
  <c r="G2983" i="6" s="1"/>
  <c r="E2983" i="6"/>
  <c r="D2983" i="6"/>
  <c r="B2983" i="6"/>
  <c r="C2983" i="6" s="1"/>
  <c r="A2983" i="6"/>
  <c r="I2982" i="6"/>
  <c r="H2982" i="6"/>
  <c r="F2982" i="6"/>
  <c r="G2982" i="6" s="1"/>
  <c r="D2982" i="6"/>
  <c r="E2982" i="6" s="1"/>
  <c r="B2982" i="6"/>
  <c r="C2982" i="6" s="1"/>
  <c r="A2982" i="6"/>
  <c r="I2981" i="6"/>
  <c r="H2981" i="6"/>
  <c r="F2981" i="6"/>
  <c r="G2981" i="6" s="1"/>
  <c r="D2981" i="6"/>
  <c r="E2981" i="6" s="1"/>
  <c r="B2981" i="6"/>
  <c r="C2981" i="6" s="1"/>
  <c r="A2981" i="6"/>
  <c r="I2980" i="6"/>
  <c r="H2980" i="6"/>
  <c r="F2980" i="6"/>
  <c r="G2980" i="6" s="1"/>
  <c r="D2980" i="6"/>
  <c r="E2980" i="6" s="1"/>
  <c r="B2980" i="6"/>
  <c r="C2980" i="6" s="1"/>
  <c r="A2980" i="6"/>
  <c r="I2979" i="6"/>
  <c r="H2979" i="6"/>
  <c r="F2979" i="6"/>
  <c r="G2979" i="6" s="1"/>
  <c r="D2979" i="6"/>
  <c r="E2979" i="6" s="1"/>
  <c r="B2979" i="6"/>
  <c r="C2979" i="6" s="1"/>
  <c r="A2979" i="6"/>
  <c r="I2978" i="6"/>
  <c r="H2978" i="6"/>
  <c r="F2978" i="6"/>
  <c r="G2978" i="6" s="1"/>
  <c r="D2978" i="6"/>
  <c r="E2978" i="6" s="1"/>
  <c r="B2978" i="6"/>
  <c r="C2978" i="6" s="1"/>
  <c r="A2978" i="6"/>
  <c r="I2977" i="6"/>
  <c r="H2977" i="6"/>
  <c r="G2977" i="6"/>
  <c r="F2977" i="6"/>
  <c r="D2977" i="6"/>
  <c r="E2977" i="6" s="1"/>
  <c r="B2977" i="6"/>
  <c r="C2977" i="6" s="1"/>
  <c r="A2977" i="6"/>
  <c r="I2976" i="6"/>
  <c r="H2976" i="6"/>
  <c r="F2976" i="6"/>
  <c r="G2976" i="6" s="1"/>
  <c r="D2976" i="6"/>
  <c r="E2976" i="6" s="1"/>
  <c r="B2976" i="6"/>
  <c r="C2976" i="6" s="1"/>
  <c r="A2976" i="6"/>
  <c r="I2975" i="6"/>
  <c r="H2975" i="6"/>
  <c r="F2975" i="6"/>
  <c r="G2975" i="6" s="1"/>
  <c r="D2975" i="6"/>
  <c r="E2975" i="6" s="1"/>
  <c r="B2975" i="6"/>
  <c r="C2975" i="6" s="1"/>
  <c r="A2975" i="6"/>
  <c r="I2974" i="6"/>
  <c r="H2974" i="6"/>
  <c r="F2974" i="6"/>
  <c r="G2974" i="6" s="1"/>
  <c r="D2974" i="6"/>
  <c r="E2974" i="6" s="1"/>
  <c r="B2974" i="6"/>
  <c r="C2974" i="6" s="1"/>
  <c r="A2974" i="6"/>
  <c r="I2973" i="6"/>
  <c r="H2973" i="6"/>
  <c r="F2973" i="6"/>
  <c r="G2973" i="6" s="1"/>
  <c r="D2973" i="6"/>
  <c r="E2973" i="6" s="1"/>
  <c r="B2973" i="6"/>
  <c r="C2973" i="6" s="1"/>
  <c r="A2973" i="6"/>
  <c r="I2972" i="6"/>
  <c r="H2972" i="6"/>
  <c r="F2972" i="6"/>
  <c r="G2972" i="6" s="1"/>
  <c r="D2972" i="6"/>
  <c r="E2972" i="6" s="1"/>
  <c r="B2972" i="6"/>
  <c r="C2972" i="6" s="1"/>
  <c r="A2972" i="6"/>
  <c r="I2971" i="6"/>
  <c r="H2971" i="6"/>
  <c r="F2971" i="6"/>
  <c r="G2971" i="6" s="1"/>
  <c r="D2971" i="6"/>
  <c r="E2971" i="6" s="1"/>
  <c r="B2971" i="6"/>
  <c r="C2971" i="6" s="1"/>
  <c r="A2971" i="6"/>
  <c r="I2970" i="6"/>
  <c r="H2970" i="6"/>
  <c r="F2970" i="6"/>
  <c r="G2970" i="6" s="1"/>
  <c r="D2970" i="6"/>
  <c r="E2970" i="6" s="1"/>
  <c r="B2970" i="6"/>
  <c r="C2970" i="6" s="1"/>
  <c r="A2970" i="6"/>
  <c r="I2969" i="6"/>
  <c r="H2969" i="6"/>
  <c r="F2969" i="6"/>
  <c r="G2969" i="6" s="1"/>
  <c r="D2969" i="6"/>
  <c r="E2969" i="6" s="1"/>
  <c r="B2969" i="6"/>
  <c r="C2969" i="6" s="1"/>
  <c r="A2969" i="6"/>
  <c r="I2968" i="6"/>
  <c r="H2968" i="6"/>
  <c r="F2968" i="6"/>
  <c r="G2968" i="6" s="1"/>
  <c r="D2968" i="6"/>
  <c r="E2968" i="6" s="1"/>
  <c r="B2968" i="6"/>
  <c r="C2968" i="6" s="1"/>
  <c r="A2968" i="6"/>
  <c r="I2967" i="6"/>
  <c r="H2967" i="6"/>
  <c r="G2967" i="6"/>
  <c r="F2967" i="6"/>
  <c r="D2967" i="6"/>
  <c r="E2967" i="6" s="1"/>
  <c r="B2967" i="6"/>
  <c r="C2967" i="6" s="1"/>
  <c r="A2967" i="6"/>
  <c r="I2966" i="6"/>
  <c r="H2966" i="6"/>
  <c r="F2966" i="6"/>
  <c r="G2966" i="6" s="1"/>
  <c r="D2966" i="6"/>
  <c r="E2966" i="6" s="1"/>
  <c r="B2966" i="6"/>
  <c r="C2966" i="6" s="1"/>
  <c r="A2966" i="6"/>
  <c r="I2965" i="6"/>
  <c r="H2965" i="6"/>
  <c r="F2965" i="6"/>
  <c r="G2965" i="6" s="1"/>
  <c r="D2965" i="6"/>
  <c r="E2965" i="6" s="1"/>
  <c r="B2965" i="6"/>
  <c r="C2965" i="6" s="1"/>
  <c r="A2965" i="6"/>
  <c r="I2964" i="6"/>
  <c r="H2964" i="6"/>
  <c r="F2964" i="6"/>
  <c r="G2964" i="6" s="1"/>
  <c r="D2964" i="6"/>
  <c r="E2964" i="6" s="1"/>
  <c r="B2964" i="6"/>
  <c r="C2964" i="6" s="1"/>
  <c r="A2964" i="6"/>
  <c r="I2963" i="6"/>
  <c r="H2963" i="6"/>
  <c r="F2963" i="6"/>
  <c r="G2963" i="6" s="1"/>
  <c r="D2963" i="6"/>
  <c r="E2963" i="6" s="1"/>
  <c r="B2963" i="6"/>
  <c r="C2963" i="6" s="1"/>
  <c r="A2963" i="6"/>
  <c r="I2962" i="6"/>
  <c r="H2962" i="6"/>
  <c r="F2962" i="6"/>
  <c r="G2962" i="6" s="1"/>
  <c r="D2962" i="6"/>
  <c r="E2962" i="6" s="1"/>
  <c r="B2962" i="6"/>
  <c r="C2962" i="6" s="1"/>
  <c r="A2962" i="6"/>
  <c r="I2961" i="6"/>
  <c r="H2961" i="6"/>
  <c r="F2961" i="6"/>
  <c r="G2961" i="6" s="1"/>
  <c r="D2961" i="6"/>
  <c r="E2961" i="6" s="1"/>
  <c r="B2961" i="6"/>
  <c r="C2961" i="6" s="1"/>
  <c r="A2961" i="6"/>
  <c r="I2960" i="6"/>
  <c r="H2960" i="6"/>
  <c r="F2960" i="6"/>
  <c r="G2960" i="6" s="1"/>
  <c r="D2960" i="6"/>
  <c r="E2960" i="6" s="1"/>
  <c r="B2960" i="6"/>
  <c r="C2960" i="6" s="1"/>
  <c r="A2960" i="6"/>
  <c r="I2959" i="6"/>
  <c r="H2959" i="6"/>
  <c r="F2959" i="6"/>
  <c r="G2959" i="6" s="1"/>
  <c r="D2959" i="6"/>
  <c r="E2959" i="6" s="1"/>
  <c r="B2959" i="6"/>
  <c r="C2959" i="6" s="1"/>
  <c r="A2959" i="6"/>
  <c r="I2958" i="6"/>
  <c r="H2958" i="6"/>
  <c r="F2958" i="6"/>
  <c r="G2958" i="6" s="1"/>
  <c r="D2958" i="6"/>
  <c r="E2958" i="6" s="1"/>
  <c r="B2958" i="6"/>
  <c r="C2958" i="6" s="1"/>
  <c r="A2958" i="6"/>
  <c r="I2957" i="6"/>
  <c r="H2957" i="6"/>
  <c r="F2957" i="6"/>
  <c r="G2957" i="6" s="1"/>
  <c r="D2957" i="6"/>
  <c r="E2957" i="6" s="1"/>
  <c r="B2957" i="6"/>
  <c r="C2957" i="6" s="1"/>
  <c r="A2957" i="6"/>
  <c r="I2956" i="6"/>
  <c r="H2956" i="6"/>
  <c r="F2956" i="6"/>
  <c r="G2956" i="6" s="1"/>
  <c r="D2956" i="6"/>
  <c r="E2956" i="6" s="1"/>
  <c r="B2956" i="6"/>
  <c r="C2956" i="6" s="1"/>
  <c r="A2956" i="6"/>
  <c r="I2955" i="6"/>
  <c r="H2955" i="6"/>
  <c r="F2955" i="6"/>
  <c r="G2955" i="6" s="1"/>
  <c r="D2955" i="6"/>
  <c r="E2955" i="6" s="1"/>
  <c r="B2955" i="6"/>
  <c r="C2955" i="6" s="1"/>
  <c r="A2955" i="6"/>
  <c r="I2954" i="6"/>
  <c r="H2954" i="6"/>
  <c r="F2954" i="6"/>
  <c r="G2954" i="6" s="1"/>
  <c r="D2954" i="6"/>
  <c r="E2954" i="6" s="1"/>
  <c r="B2954" i="6"/>
  <c r="C2954" i="6" s="1"/>
  <c r="A2954" i="6"/>
  <c r="I2953" i="6"/>
  <c r="H2953" i="6"/>
  <c r="F2953" i="6"/>
  <c r="G2953" i="6" s="1"/>
  <c r="D2953" i="6"/>
  <c r="E2953" i="6" s="1"/>
  <c r="B2953" i="6"/>
  <c r="C2953" i="6" s="1"/>
  <c r="A2953" i="6"/>
  <c r="I2952" i="6"/>
  <c r="H2952" i="6"/>
  <c r="F2952" i="6"/>
  <c r="G2952" i="6" s="1"/>
  <c r="D2952" i="6"/>
  <c r="E2952" i="6" s="1"/>
  <c r="B2952" i="6"/>
  <c r="C2952" i="6" s="1"/>
  <c r="A2952" i="6"/>
  <c r="I2951" i="6"/>
  <c r="H2951" i="6"/>
  <c r="F2951" i="6"/>
  <c r="G2951" i="6" s="1"/>
  <c r="D2951" i="6"/>
  <c r="E2951" i="6" s="1"/>
  <c r="B2951" i="6"/>
  <c r="C2951" i="6" s="1"/>
  <c r="A2951" i="6"/>
  <c r="I2950" i="6"/>
  <c r="H2950" i="6"/>
  <c r="F2950" i="6"/>
  <c r="G2950" i="6" s="1"/>
  <c r="D2950" i="6"/>
  <c r="E2950" i="6" s="1"/>
  <c r="B2950" i="6"/>
  <c r="C2950" i="6" s="1"/>
  <c r="A2950" i="6"/>
  <c r="I2949" i="6"/>
  <c r="H2949" i="6"/>
  <c r="F2949" i="6"/>
  <c r="G2949" i="6" s="1"/>
  <c r="D2949" i="6"/>
  <c r="E2949" i="6" s="1"/>
  <c r="B2949" i="6"/>
  <c r="C2949" i="6" s="1"/>
  <c r="A2949" i="6"/>
  <c r="I2948" i="6"/>
  <c r="H2948" i="6"/>
  <c r="F2948" i="6"/>
  <c r="G2948" i="6" s="1"/>
  <c r="D2948" i="6"/>
  <c r="E2948" i="6" s="1"/>
  <c r="B2948" i="6"/>
  <c r="C2948" i="6" s="1"/>
  <c r="A2948" i="6"/>
  <c r="I2947" i="6"/>
  <c r="H2947" i="6"/>
  <c r="F2947" i="6"/>
  <c r="G2947" i="6" s="1"/>
  <c r="D2947" i="6"/>
  <c r="E2947" i="6" s="1"/>
  <c r="C2947" i="6"/>
  <c r="B2947" i="6"/>
  <c r="A2947" i="6"/>
  <c r="I2946" i="6"/>
  <c r="H2946" i="6"/>
  <c r="F2946" i="6"/>
  <c r="G2946" i="6" s="1"/>
  <c r="D2946" i="6"/>
  <c r="E2946" i="6" s="1"/>
  <c r="B2946" i="6"/>
  <c r="C2946" i="6" s="1"/>
  <c r="A2946" i="6"/>
  <c r="I2945" i="6"/>
  <c r="H2945" i="6"/>
  <c r="F2945" i="6"/>
  <c r="G2945" i="6" s="1"/>
  <c r="E2945" i="6"/>
  <c r="D2945" i="6"/>
  <c r="B2945" i="6"/>
  <c r="C2945" i="6" s="1"/>
  <c r="A2945" i="6"/>
  <c r="I2944" i="6"/>
  <c r="H2944" i="6"/>
  <c r="F2944" i="6"/>
  <c r="G2944" i="6" s="1"/>
  <c r="E2944" i="6"/>
  <c r="D2944" i="6"/>
  <c r="B2944" i="6"/>
  <c r="C2944" i="6" s="1"/>
  <c r="A2944" i="6"/>
  <c r="I2943" i="6"/>
  <c r="H2943" i="6"/>
  <c r="F2943" i="6"/>
  <c r="G2943" i="6" s="1"/>
  <c r="D2943" i="6"/>
  <c r="E2943" i="6" s="1"/>
  <c r="B2943" i="6"/>
  <c r="C2943" i="6" s="1"/>
  <c r="A2943" i="6"/>
  <c r="I2942" i="6"/>
  <c r="H2942" i="6"/>
  <c r="F2942" i="6"/>
  <c r="G2942" i="6" s="1"/>
  <c r="D2942" i="6"/>
  <c r="E2942" i="6" s="1"/>
  <c r="B2942" i="6"/>
  <c r="C2942" i="6" s="1"/>
  <c r="A2942" i="6"/>
  <c r="I2941" i="6"/>
  <c r="H2941" i="6"/>
  <c r="F2941" i="6"/>
  <c r="G2941" i="6" s="1"/>
  <c r="D2941" i="6"/>
  <c r="E2941" i="6" s="1"/>
  <c r="B2941" i="6"/>
  <c r="C2941" i="6" s="1"/>
  <c r="A2941" i="6"/>
  <c r="I2940" i="6"/>
  <c r="H2940" i="6"/>
  <c r="G2940" i="6"/>
  <c r="F2940" i="6"/>
  <c r="D2940" i="6"/>
  <c r="E2940" i="6" s="1"/>
  <c r="B2940" i="6"/>
  <c r="C2940" i="6" s="1"/>
  <c r="A2940" i="6"/>
  <c r="I2939" i="6"/>
  <c r="H2939" i="6"/>
  <c r="F2939" i="6"/>
  <c r="G2939" i="6" s="1"/>
  <c r="E2939" i="6"/>
  <c r="D2939" i="6"/>
  <c r="B2939" i="6"/>
  <c r="C2939" i="6" s="1"/>
  <c r="A2939" i="6"/>
  <c r="I2938" i="6"/>
  <c r="H2938" i="6"/>
  <c r="F2938" i="6"/>
  <c r="G2938" i="6" s="1"/>
  <c r="D2938" i="6"/>
  <c r="E2938" i="6" s="1"/>
  <c r="B2938" i="6"/>
  <c r="C2938" i="6" s="1"/>
  <c r="A2938" i="6"/>
  <c r="I2937" i="6"/>
  <c r="H2937" i="6"/>
  <c r="F2937" i="6"/>
  <c r="G2937" i="6" s="1"/>
  <c r="D2937" i="6"/>
  <c r="E2937" i="6" s="1"/>
  <c r="B2937" i="6"/>
  <c r="C2937" i="6" s="1"/>
  <c r="A2937" i="6"/>
  <c r="I2936" i="6"/>
  <c r="H2936" i="6"/>
  <c r="F2936" i="6"/>
  <c r="G2936" i="6" s="1"/>
  <c r="D2936" i="6"/>
  <c r="E2936" i="6" s="1"/>
  <c r="B2936" i="6"/>
  <c r="C2936" i="6" s="1"/>
  <c r="A2936" i="6"/>
  <c r="I2935" i="6"/>
  <c r="H2935" i="6"/>
  <c r="F2935" i="6"/>
  <c r="G2935" i="6" s="1"/>
  <c r="D2935" i="6"/>
  <c r="E2935" i="6" s="1"/>
  <c r="B2935" i="6"/>
  <c r="C2935" i="6" s="1"/>
  <c r="A2935" i="6"/>
  <c r="I2934" i="6"/>
  <c r="H2934" i="6"/>
  <c r="F2934" i="6"/>
  <c r="G2934" i="6" s="1"/>
  <c r="D2934" i="6"/>
  <c r="E2934" i="6" s="1"/>
  <c r="B2934" i="6"/>
  <c r="C2934" i="6" s="1"/>
  <c r="A2934" i="6"/>
  <c r="I2933" i="6"/>
  <c r="H2933" i="6"/>
  <c r="F2933" i="6"/>
  <c r="G2933" i="6" s="1"/>
  <c r="D2933" i="6"/>
  <c r="E2933" i="6" s="1"/>
  <c r="B2933" i="6"/>
  <c r="C2933" i="6" s="1"/>
  <c r="A2933" i="6"/>
  <c r="I2932" i="6"/>
  <c r="H2932" i="6"/>
  <c r="G2932" i="6"/>
  <c r="F2932" i="6"/>
  <c r="D2932" i="6"/>
  <c r="E2932" i="6" s="1"/>
  <c r="B2932" i="6"/>
  <c r="C2932" i="6" s="1"/>
  <c r="A2932" i="6"/>
  <c r="I2931" i="6"/>
  <c r="H2931" i="6"/>
  <c r="F2931" i="6"/>
  <c r="G2931" i="6" s="1"/>
  <c r="E2931" i="6"/>
  <c r="D2931" i="6"/>
  <c r="B2931" i="6"/>
  <c r="C2931" i="6" s="1"/>
  <c r="A2931" i="6"/>
  <c r="I2930" i="6"/>
  <c r="H2930" i="6"/>
  <c r="F2930" i="6"/>
  <c r="G2930" i="6" s="1"/>
  <c r="D2930" i="6"/>
  <c r="E2930" i="6" s="1"/>
  <c r="B2930" i="6"/>
  <c r="C2930" i="6" s="1"/>
  <c r="A2930" i="6"/>
  <c r="I2929" i="6"/>
  <c r="H2929" i="6"/>
  <c r="G2929" i="6"/>
  <c r="F2929" i="6"/>
  <c r="D2929" i="6"/>
  <c r="E2929" i="6" s="1"/>
  <c r="B2929" i="6"/>
  <c r="C2929" i="6" s="1"/>
  <c r="A2929" i="6"/>
  <c r="I2928" i="6"/>
  <c r="H2928" i="6"/>
  <c r="F2928" i="6"/>
  <c r="G2928" i="6" s="1"/>
  <c r="D2928" i="6"/>
  <c r="E2928" i="6" s="1"/>
  <c r="B2928" i="6"/>
  <c r="C2928" i="6" s="1"/>
  <c r="A2928" i="6"/>
  <c r="I2927" i="6"/>
  <c r="H2927" i="6"/>
  <c r="F2927" i="6"/>
  <c r="G2927" i="6" s="1"/>
  <c r="D2927" i="6"/>
  <c r="E2927" i="6" s="1"/>
  <c r="B2927" i="6"/>
  <c r="C2927" i="6" s="1"/>
  <c r="A2927" i="6"/>
  <c r="I2926" i="6"/>
  <c r="H2926" i="6"/>
  <c r="F2926" i="6"/>
  <c r="G2926" i="6" s="1"/>
  <c r="E2926" i="6"/>
  <c r="D2926" i="6"/>
  <c r="C2926" i="6"/>
  <c r="B2926" i="6"/>
  <c r="A2926" i="6"/>
  <c r="I2925" i="6"/>
  <c r="H2925" i="6"/>
  <c r="F2925" i="6"/>
  <c r="G2925" i="6" s="1"/>
  <c r="D2925" i="6"/>
  <c r="E2925" i="6" s="1"/>
  <c r="B2925" i="6"/>
  <c r="C2925" i="6" s="1"/>
  <c r="A2925" i="6"/>
  <c r="I2924" i="6"/>
  <c r="H2924" i="6"/>
  <c r="F2924" i="6"/>
  <c r="G2924" i="6" s="1"/>
  <c r="D2924" i="6"/>
  <c r="E2924" i="6" s="1"/>
  <c r="B2924" i="6"/>
  <c r="C2924" i="6" s="1"/>
  <c r="A2924" i="6"/>
  <c r="I2923" i="6"/>
  <c r="H2923" i="6"/>
  <c r="F2923" i="6"/>
  <c r="G2923" i="6" s="1"/>
  <c r="D2923" i="6"/>
  <c r="E2923" i="6" s="1"/>
  <c r="B2923" i="6"/>
  <c r="C2923" i="6" s="1"/>
  <c r="A2923" i="6"/>
  <c r="I2922" i="6"/>
  <c r="H2922" i="6"/>
  <c r="F2922" i="6"/>
  <c r="G2922" i="6" s="1"/>
  <c r="D2922" i="6"/>
  <c r="E2922" i="6" s="1"/>
  <c r="B2922" i="6"/>
  <c r="C2922" i="6" s="1"/>
  <c r="A2922" i="6"/>
  <c r="I2921" i="6"/>
  <c r="H2921" i="6"/>
  <c r="F2921" i="6"/>
  <c r="G2921" i="6" s="1"/>
  <c r="D2921" i="6"/>
  <c r="E2921" i="6" s="1"/>
  <c r="C2921" i="6"/>
  <c r="B2921" i="6"/>
  <c r="A2921" i="6"/>
  <c r="I2920" i="6"/>
  <c r="H2920" i="6"/>
  <c r="F2920" i="6"/>
  <c r="G2920" i="6" s="1"/>
  <c r="D2920" i="6"/>
  <c r="E2920" i="6" s="1"/>
  <c r="B2920" i="6"/>
  <c r="C2920" i="6" s="1"/>
  <c r="A2920" i="6"/>
  <c r="I2919" i="6"/>
  <c r="H2919" i="6"/>
  <c r="F2919" i="6"/>
  <c r="G2919" i="6" s="1"/>
  <c r="D2919" i="6"/>
  <c r="E2919" i="6" s="1"/>
  <c r="B2919" i="6"/>
  <c r="C2919" i="6" s="1"/>
  <c r="A2919" i="6"/>
  <c r="I2918" i="6"/>
  <c r="H2918" i="6"/>
  <c r="F2918" i="6"/>
  <c r="G2918" i="6" s="1"/>
  <c r="D2918" i="6"/>
  <c r="E2918" i="6" s="1"/>
  <c r="B2918" i="6"/>
  <c r="C2918" i="6" s="1"/>
  <c r="A2918" i="6"/>
  <c r="I2917" i="6"/>
  <c r="H2917" i="6"/>
  <c r="F2917" i="6"/>
  <c r="G2917" i="6" s="1"/>
  <c r="D2917" i="6"/>
  <c r="E2917" i="6" s="1"/>
  <c r="B2917" i="6"/>
  <c r="C2917" i="6" s="1"/>
  <c r="A2917" i="6"/>
  <c r="I2916" i="6"/>
  <c r="H2916" i="6"/>
  <c r="G2916" i="6"/>
  <c r="F2916" i="6"/>
  <c r="D2916" i="6"/>
  <c r="E2916" i="6" s="1"/>
  <c r="B2916" i="6"/>
  <c r="C2916" i="6" s="1"/>
  <c r="A2916" i="6"/>
  <c r="I2915" i="6"/>
  <c r="H2915" i="6"/>
  <c r="F2915" i="6"/>
  <c r="G2915" i="6" s="1"/>
  <c r="E2915" i="6"/>
  <c r="D2915" i="6"/>
  <c r="B2915" i="6"/>
  <c r="C2915" i="6" s="1"/>
  <c r="A2915" i="6"/>
  <c r="I2914" i="6"/>
  <c r="H2914" i="6"/>
  <c r="F2914" i="6"/>
  <c r="G2914" i="6" s="1"/>
  <c r="D2914" i="6"/>
  <c r="E2914" i="6" s="1"/>
  <c r="B2914" i="6"/>
  <c r="C2914" i="6" s="1"/>
  <c r="A2914" i="6"/>
  <c r="I2913" i="6"/>
  <c r="H2913" i="6"/>
  <c r="G2913" i="6"/>
  <c r="F2913" i="6"/>
  <c r="D2913" i="6"/>
  <c r="E2913" i="6" s="1"/>
  <c r="B2913" i="6"/>
  <c r="C2913" i="6" s="1"/>
  <c r="A2913" i="6"/>
  <c r="I2912" i="6"/>
  <c r="H2912" i="6"/>
  <c r="F2912" i="6"/>
  <c r="G2912" i="6" s="1"/>
  <c r="D2912" i="6"/>
  <c r="E2912" i="6" s="1"/>
  <c r="B2912" i="6"/>
  <c r="C2912" i="6" s="1"/>
  <c r="A2912" i="6"/>
  <c r="I2911" i="6"/>
  <c r="H2911" i="6"/>
  <c r="F2911" i="6"/>
  <c r="G2911" i="6" s="1"/>
  <c r="D2911" i="6"/>
  <c r="E2911" i="6" s="1"/>
  <c r="B2911" i="6"/>
  <c r="C2911" i="6" s="1"/>
  <c r="A2911" i="6"/>
  <c r="I2910" i="6"/>
  <c r="H2910" i="6"/>
  <c r="F2910" i="6"/>
  <c r="G2910" i="6" s="1"/>
  <c r="D2910" i="6"/>
  <c r="E2910" i="6" s="1"/>
  <c r="B2910" i="6"/>
  <c r="C2910" i="6" s="1"/>
  <c r="A2910" i="6"/>
  <c r="I2909" i="6"/>
  <c r="H2909" i="6"/>
  <c r="F2909" i="6"/>
  <c r="G2909" i="6" s="1"/>
  <c r="D2909" i="6"/>
  <c r="E2909" i="6" s="1"/>
  <c r="B2909" i="6"/>
  <c r="C2909" i="6" s="1"/>
  <c r="A2909" i="6"/>
  <c r="I2908" i="6"/>
  <c r="H2908" i="6"/>
  <c r="G2908" i="6"/>
  <c r="F2908" i="6"/>
  <c r="D2908" i="6"/>
  <c r="E2908" i="6" s="1"/>
  <c r="B2908" i="6"/>
  <c r="C2908" i="6" s="1"/>
  <c r="A2908" i="6"/>
  <c r="I2907" i="6"/>
  <c r="H2907" i="6"/>
  <c r="F2907" i="6"/>
  <c r="G2907" i="6" s="1"/>
  <c r="E2907" i="6"/>
  <c r="D2907" i="6"/>
  <c r="B2907" i="6"/>
  <c r="C2907" i="6" s="1"/>
  <c r="A2907" i="6"/>
  <c r="I2906" i="6"/>
  <c r="H2906" i="6"/>
  <c r="G2906" i="6"/>
  <c r="F2906" i="6"/>
  <c r="D2906" i="6"/>
  <c r="E2906" i="6" s="1"/>
  <c r="B2906" i="6"/>
  <c r="C2906" i="6" s="1"/>
  <c r="A2906" i="6"/>
  <c r="I2905" i="6"/>
  <c r="H2905" i="6"/>
  <c r="F2905" i="6"/>
  <c r="G2905" i="6" s="1"/>
  <c r="D2905" i="6"/>
  <c r="E2905" i="6" s="1"/>
  <c r="B2905" i="6"/>
  <c r="C2905" i="6" s="1"/>
  <c r="A2905" i="6"/>
  <c r="I2904" i="6"/>
  <c r="H2904" i="6"/>
  <c r="F2904" i="6"/>
  <c r="G2904" i="6" s="1"/>
  <c r="D2904" i="6"/>
  <c r="E2904" i="6" s="1"/>
  <c r="B2904" i="6"/>
  <c r="C2904" i="6" s="1"/>
  <c r="A2904" i="6"/>
  <c r="I2903" i="6"/>
  <c r="H2903" i="6"/>
  <c r="F2903" i="6"/>
  <c r="G2903" i="6" s="1"/>
  <c r="E2903" i="6"/>
  <c r="D2903" i="6"/>
  <c r="B2903" i="6"/>
  <c r="C2903" i="6" s="1"/>
  <c r="A2903" i="6"/>
  <c r="I2902" i="6"/>
  <c r="H2902" i="6"/>
  <c r="F2902" i="6"/>
  <c r="G2902" i="6" s="1"/>
  <c r="D2902" i="6"/>
  <c r="E2902" i="6" s="1"/>
  <c r="B2902" i="6"/>
  <c r="C2902" i="6" s="1"/>
  <c r="A2902" i="6"/>
  <c r="I2901" i="6"/>
  <c r="H2901" i="6"/>
  <c r="F2901" i="6"/>
  <c r="G2901" i="6" s="1"/>
  <c r="D2901" i="6"/>
  <c r="E2901" i="6" s="1"/>
  <c r="B2901" i="6"/>
  <c r="C2901" i="6" s="1"/>
  <c r="A2901" i="6"/>
  <c r="I2900" i="6"/>
  <c r="H2900" i="6"/>
  <c r="F2900" i="6"/>
  <c r="G2900" i="6" s="1"/>
  <c r="D2900" i="6"/>
  <c r="E2900" i="6" s="1"/>
  <c r="B2900" i="6"/>
  <c r="C2900" i="6" s="1"/>
  <c r="A2900" i="6"/>
  <c r="I2899" i="6"/>
  <c r="H2899" i="6"/>
  <c r="F2899" i="6"/>
  <c r="G2899" i="6" s="1"/>
  <c r="D2899" i="6"/>
  <c r="E2899" i="6" s="1"/>
  <c r="B2899" i="6"/>
  <c r="C2899" i="6" s="1"/>
  <c r="A2899" i="6"/>
  <c r="I2898" i="6"/>
  <c r="H2898" i="6"/>
  <c r="F2898" i="6"/>
  <c r="G2898" i="6" s="1"/>
  <c r="D2898" i="6"/>
  <c r="E2898" i="6" s="1"/>
  <c r="B2898" i="6"/>
  <c r="C2898" i="6" s="1"/>
  <c r="A2898" i="6"/>
  <c r="I2897" i="6"/>
  <c r="H2897" i="6"/>
  <c r="F2897" i="6"/>
  <c r="G2897" i="6" s="1"/>
  <c r="D2897" i="6"/>
  <c r="E2897" i="6" s="1"/>
  <c r="B2897" i="6"/>
  <c r="C2897" i="6" s="1"/>
  <c r="A2897" i="6"/>
  <c r="I2896" i="6"/>
  <c r="H2896" i="6"/>
  <c r="F2896" i="6"/>
  <c r="G2896" i="6" s="1"/>
  <c r="D2896" i="6"/>
  <c r="E2896" i="6" s="1"/>
  <c r="B2896" i="6"/>
  <c r="C2896" i="6" s="1"/>
  <c r="A2896" i="6"/>
  <c r="I2895" i="6"/>
  <c r="H2895" i="6"/>
  <c r="F2895" i="6"/>
  <c r="G2895" i="6" s="1"/>
  <c r="D2895" i="6"/>
  <c r="E2895" i="6" s="1"/>
  <c r="B2895" i="6"/>
  <c r="C2895" i="6" s="1"/>
  <c r="A2895" i="6"/>
  <c r="I2894" i="6"/>
  <c r="H2894" i="6"/>
  <c r="F2894" i="6"/>
  <c r="G2894" i="6" s="1"/>
  <c r="D2894" i="6"/>
  <c r="E2894" i="6" s="1"/>
  <c r="B2894" i="6"/>
  <c r="C2894" i="6" s="1"/>
  <c r="A2894" i="6"/>
  <c r="I2893" i="6"/>
  <c r="H2893" i="6"/>
  <c r="F2893" i="6"/>
  <c r="G2893" i="6" s="1"/>
  <c r="D2893" i="6"/>
  <c r="E2893" i="6" s="1"/>
  <c r="B2893" i="6"/>
  <c r="C2893" i="6" s="1"/>
  <c r="A2893" i="6"/>
  <c r="I2892" i="6"/>
  <c r="H2892" i="6"/>
  <c r="F2892" i="6"/>
  <c r="G2892" i="6" s="1"/>
  <c r="D2892" i="6"/>
  <c r="E2892" i="6" s="1"/>
  <c r="B2892" i="6"/>
  <c r="C2892" i="6" s="1"/>
  <c r="A2892" i="6"/>
  <c r="I2891" i="6"/>
  <c r="H2891" i="6"/>
  <c r="F2891" i="6"/>
  <c r="G2891" i="6" s="1"/>
  <c r="D2891" i="6"/>
  <c r="E2891" i="6" s="1"/>
  <c r="C2891" i="6"/>
  <c r="B2891" i="6"/>
  <c r="A2891" i="6"/>
  <c r="I2890" i="6"/>
  <c r="H2890" i="6"/>
  <c r="F2890" i="6"/>
  <c r="G2890" i="6" s="1"/>
  <c r="D2890" i="6"/>
  <c r="E2890" i="6" s="1"/>
  <c r="B2890" i="6"/>
  <c r="C2890" i="6" s="1"/>
  <c r="A2890" i="6"/>
  <c r="I2889" i="6"/>
  <c r="H2889" i="6"/>
  <c r="G2889" i="6"/>
  <c r="F2889" i="6"/>
  <c r="D2889" i="6"/>
  <c r="E2889" i="6" s="1"/>
  <c r="B2889" i="6"/>
  <c r="C2889" i="6" s="1"/>
  <c r="A2889" i="6"/>
  <c r="I2888" i="6"/>
  <c r="H2888" i="6"/>
  <c r="F2888" i="6"/>
  <c r="G2888" i="6" s="1"/>
  <c r="D2888" i="6"/>
  <c r="E2888" i="6" s="1"/>
  <c r="C2888" i="6"/>
  <c r="B2888" i="6"/>
  <c r="A2888" i="6"/>
  <c r="I2887" i="6"/>
  <c r="H2887" i="6"/>
  <c r="F2887" i="6"/>
  <c r="G2887" i="6" s="1"/>
  <c r="D2887" i="6"/>
  <c r="E2887" i="6" s="1"/>
  <c r="B2887" i="6"/>
  <c r="C2887" i="6" s="1"/>
  <c r="A2887" i="6"/>
  <c r="I2886" i="6"/>
  <c r="H2886" i="6"/>
  <c r="G2886" i="6"/>
  <c r="F2886" i="6"/>
  <c r="D2886" i="6"/>
  <c r="E2886" i="6" s="1"/>
  <c r="B2886" i="6"/>
  <c r="C2886" i="6" s="1"/>
  <c r="A2886" i="6"/>
  <c r="I2885" i="6"/>
  <c r="H2885" i="6"/>
  <c r="F2885" i="6"/>
  <c r="G2885" i="6" s="1"/>
  <c r="D2885" i="6"/>
  <c r="E2885" i="6" s="1"/>
  <c r="C2885" i="6"/>
  <c r="B2885" i="6"/>
  <c r="A2885" i="6"/>
  <c r="I2884" i="6"/>
  <c r="H2884" i="6"/>
  <c r="F2884" i="6"/>
  <c r="G2884" i="6" s="1"/>
  <c r="E2884" i="6"/>
  <c r="D2884" i="6"/>
  <c r="B2884" i="6"/>
  <c r="C2884" i="6" s="1"/>
  <c r="A2884" i="6"/>
  <c r="I2883" i="6"/>
  <c r="H2883" i="6"/>
  <c r="F2883" i="6"/>
  <c r="G2883" i="6" s="1"/>
  <c r="D2883" i="6"/>
  <c r="E2883" i="6" s="1"/>
  <c r="B2883" i="6"/>
  <c r="C2883" i="6" s="1"/>
  <c r="A2883" i="6"/>
  <c r="I2882" i="6"/>
  <c r="H2882" i="6"/>
  <c r="F2882" i="6"/>
  <c r="G2882" i="6" s="1"/>
  <c r="D2882" i="6"/>
  <c r="E2882" i="6" s="1"/>
  <c r="C2882" i="6"/>
  <c r="B2882" i="6"/>
  <c r="A2882" i="6"/>
  <c r="I2881" i="6"/>
  <c r="H2881" i="6"/>
  <c r="F2881" i="6"/>
  <c r="G2881" i="6" s="1"/>
  <c r="E2881" i="6"/>
  <c r="D2881" i="6"/>
  <c r="B2881" i="6"/>
  <c r="C2881" i="6" s="1"/>
  <c r="A2881" i="6"/>
  <c r="I2880" i="6"/>
  <c r="H2880" i="6"/>
  <c r="F2880" i="6"/>
  <c r="G2880" i="6" s="1"/>
  <c r="D2880" i="6"/>
  <c r="E2880" i="6" s="1"/>
  <c r="C2880" i="6"/>
  <c r="B2880" i="6"/>
  <c r="A2880" i="6"/>
  <c r="I2879" i="6"/>
  <c r="H2879" i="6"/>
  <c r="F2879" i="6"/>
  <c r="G2879" i="6" s="1"/>
  <c r="D2879" i="6"/>
  <c r="E2879" i="6" s="1"/>
  <c r="B2879" i="6"/>
  <c r="C2879" i="6" s="1"/>
  <c r="A2879" i="6"/>
  <c r="I2878" i="6"/>
  <c r="H2878" i="6"/>
  <c r="F2878" i="6"/>
  <c r="G2878" i="6" s="1"/>
  <c r="E2878" i="6"/>
  <c r="D2878" i="6"/>
  <c r="B2878" i="6"/>
  <c r="C2878" i="6" s="1"/>
  <c r="A2878" i="6"/>
  <c r="I2877" i="6"/>
  <c r="H2877" i="6"/>
  <c r="F2877" i="6"/>
  <c r="G2877" i="6" s="1"/>
  <c r="D2877" i="6"/>
  <c r="E2877" i="6" s="1"/>
  <c r="B2877" i="6"/>
  <c r="C2877" i="6" s="1"/>
  <c r="A2877" i="6"/>
  <c r="I2876" i="6"/>
  <c r="H2876" i="6"/>
  <c r="F2876" i="6"/>
  <c r="G2876" i="6" s="1"/>
  <c r="D2876" i="6"/>
  <c r="E2876" i="6" s="1"/>
  <c r="B2876" i="6"/>
  <c r="C2876" i="6" s="1"/>
  <c r="A2876" i="6"/>
  <c r="I2875" i="6"/>
  <c r="H2875" i="6"/>
  <c r="F2875" i="6"/>
  <c r="G2875" i="6" s="1"/>
  <c r="D2875" i="6"/>
  <c r="E2875" i="6" s="1"/>
  <c r="C2875" i="6"/>
  <c r="B2875" i="6"/>
  <c r="A2875" i="6"/>
  <c r="I2874" i="6"/>
  <c r="H2874" i="6"/>
  <c r="F2874" i="6"/>
  <c r="G2874" i="6" s="1"/>
  <c r="D2874" i="6"/>
  <c r="E2874" i="6" s="1"/>
  <c r="B2874" i="6"/>
  <c r="C2874" i="6" s="1"/>
  <c r="A2874" i="6"/>
  <c r="I2873" i="6"/>
  <c r="H2873" i="6"/>
  <c r="F2873" i="6"/>
  <c r="G2873" i="6" s="1"/>
  <c r="D2873" i="6"/>
  <c r="E2873" i="6" s="1"/>
  <c r="B2873" i="6"/>
  <c r="C2873" i="6" s="1"/>
  <c r="A2873" i="6"/>
  <c r="I2872" i="6"/>
  <c r="H2872" i="6"/>
  <c r="F2872" i="6"/>
  <c r="G2872" i="6" s="1"/>
  <c r="D2872" i="6"/>
  <c r="E2872" i="6" s="1"/>
  <c r="B2872" i="6"/>
  <c r="C2872" i="6" s="1"/>
  <c r="A2872" i="6"/>
  <c r="I2871" i="6"/>
  <c r="H2871" i="6"/>
  <c r="F2871" i="6"/>
  <c r="G2871" i="6" s="1"/>
  <c r="D2871" i="6"/>
  <c r="E2871" i="6" s="1"/>
  <c r="B2871" i="6"/>
  <c r="C2871" i="6" s="1"/>
  <c r="A2871" i="6"/>
  <c r="I2870" i="6"/>
  <c r="H2870" i="6"/>
  <c r="F2870" i="6"/>
  <c r="G2870" i="6" s="1"/>
  <c r="D2870" i="6"/>
  <c r="E2870" i="6" s="1"/>
  <c r="B2870" i="6"/>
  <c r="C2870" i="6" s="1"/>
  <c r="A2870" i="6"/>
  <c r="I2869" i="6"/>
  <c r="H2869" i="6"/>
  <c r="F2869" i="6"/>
  <c r="G2869" i="6" s="1"/>
  <c r="D2869" i="6"/>
  <c r="E2869" i="6" s="1"/>
  <c r="B2869" i="6"/>
  <c r="C2869" i="6" s="1"/>
  <c r="A2869" i="6"/>
  <c r="I2868" i="6"/>
  <c r="H2868" i="6"/>
  <c r="F2868" i="6"/>
  <c r="G2868" i="6" s="1"/>
  <c r="D2868" i="6"/>
  <c r="E2868" i="6" s="1"/>
  <c r="B2868" i="6"/>
  <c r="C2868" i="6" s="1"/>
  <c r="A2868" i="6"/>
  <c r="I2867" i="6"/>
  <c r="H2867" i="6"/>
  <c r="F2867" i="6"/>
  <c r="G2867" i="6" s="1"/>
  <c r="D2867" i="6"/>
  <c r="E2867" i="6" s="1"/>
  <c r="B2867" i="6"/>
  <c r="C2867" i="6" s="1"/>
  <c r="A2867" i="6"/>
  <c r="I2866" i="6"/>
  <c r="H2866" i="6"/>
  <c r="F2866" i="6"/>
  <c r="G2866" i="6" s="1"/>
  <c r="D2866" i="6"/>
  <c r="E2866" i="6" s="1"/>
  <c r="B2866" i="6"/>
  <c r="C2866" i="6" s="1"/>
  <c r="A2866" i="6"/>
  <c r="I2865" i="6"/>
  <c r="H2865" i="6"/>
  <c r="G2865" i="6"/>
  <c r="F2865" i="6"/>
  <c r="D2865" i="6"/>
  <c r="E2865" i="6" s="1"/>
  <c r="B2865" i="6"/>
  <c r="C2865" i="6" s="1"/>
  <c r="A2865" i="6"/>
  <c r="I2864" i="6"/>
  <c r="H2864" i="6"/>
  <c r="F2864" i="6"/>
  <c r="G2864" i="6" s="1"/>
  <c r="D2864" i="6"/>
  <c r="E2864" i="6" s="1"/>
  <c r="B2864" i="6"/>
  <c r="C2864" i="6" s="1"/>
  <c r="A2864" i="6"/>
  <c r="I2863" i="6"/>
  <c r="H2863" i="6"/>
  <c r="F2863" i="6"/>
  <c r="G2863" i="6" s="1"/>
  <c r="D2863" i="6"/>
  <c r="E2863" i="6" s="1"/>
  <c r="B2863" i="6"/>
  <c r="C2863" i="6" s="1"/>
  <c r="A2863" i="6"/>
  <c r="I2862" i="6"/>
  <c r="H2862" i="6"/>
  <c r="F2862" i="6"/>
  <c r="G2862" i="6" s="1"/>
  <c r="D2862" i="6"/>
  <c r="E2862" i="6" s="1"/>
  <c r="B2862" i="6"/>
  <c r="C2862" i="6" s="1"/>
  <c r="A2862" i="6"/>
  <c r="I2861" i="6"/>
  <c r="H2861" i="6"/>
  <c r="F2861" i="6"/>
  <c r="G2861" i="6" s="1"/>
  <c r="D2861" i="6"/>
  <c r="E2861" i="6" s="1"/>
  <c r="B2861" i="6"/>
  <c r="C2861" i="6" s="1"/>
  <c r="A2861" i="6"/>
  <c r="I2860" i="6"/>
  <c r="H2860" i="6"/>
  <c r="F2860" i="6"/>
  <c r="G2860" i="6" s="1"/>
  <c r="D2860" i="6"/>
  <c r="E2860" i="6" s="1"/>
  <c r="B2860" i="6"/>
  <c r="C2860" i="6" s="1"/>
  <c r="A2860" i="6"/>
  <c r="I2859" i="6"/>
  <c r="H2859" i="6"/>
  <c r="F2859" i="6"/>
  <c r="G2859" i="6" s="1"/>
  <c r="D2859" i="6"/>
  <c r="E2859" i="6" s="1"/>
  <c r="B2859" i="6"/>
  <c r="C2859" i="6" s="1"/>
  <c r="A2859" i="6"/>
  <c r="I2858" i="6"/>
  <c r="H2858" i="6"/>
  <c r="F2858" i="6"/>
  <c r="G2858" i="6" s="1"/>
  <c r="D2858" i="6"/>
  <c r="E2858" i="6" s="1"/>
  <c r="C2858" i="6"/>
  <c r="B2858" i="6"/>
  <c r="A2858" i="6"/>
  <c r="I2857" i="6"/>
  <c r="H2857" i="6"/>
  <c r="F2857" i="6"/>
  <c r="G2857" i="6" s="1"/>
  <c r="D2857" i="6"/>
  <c r="E2857" i="6" s="1"/>
  <c r="C2857" i="6"/>
  <c r="B2857" i="6"/>
  <c r="A2857" i="6"/>
  <c r="I2856" i="6"/>
  <c r="H2856" i="6"/>
  <c r="F2856" i="6"/>
  <c r="G2856" i="6" s="1"/>
  <c r="D2856" i="6"/>
  <c r="E2856" i="6" s="1"/>
  <c r="B2856" i="6"/>
  <c r="C2856" i="6" s="1"/>
  <c r="A2856" i="6"/>
  <c r="I2855" i="6"/>
  <c r="H2855" i="6"/>
  <c r="F2855" i="6"/>
  <c r="G2855" i="6" s="1"/>
  <c r="D2855" i="6"/>
  <c r="E2855" i="6" s="1"/>
  <c r="B2855" i="6"/>
  <c r="C2855" i="6" s="1"/>
  <c r="A2855" i="6"/>
  <c r="I2854" i="6"/>
  <c r="H2854" i="6"/>
  <c r="F2854" i="6"/>
  <c r="G2854" i="6" s="1"/>
  <c r="D2854" i="6"/>
  <c r="E2854" i="6" s="1"/>
  <c r="B2854" i="6"/>
  <c r="C2854" i="6" s="1"/>
  <c r="A2854" i="6"/>
  <c r="I2853" i="6"/>
  <c r="H2853" i="6"/>
  <c r="F2853" i="6"/>
  <c r="G2853" i="6" s="1"/>
  <c r="D2853" i="6"/>
  <c r="E2853" i="6" s="1"/>
  <c r="B2853" i="6"/>
  <c r="C2853" i="6" s="1"/>
  <c r="A2853" i="6"/>
  <c r="I2852" i="6"/>
  <c r="H2852" i="6"/>
  <c r="F2852" i="6"/>
  <c r="G2852" i="6" s="1"/>
  <c r="D2852" i="6"/>
  <c r="E2852" i="6" s="1"/>
  <c r="B2852" i="6"/>
  <c r="C2852" i="6" s="1"/>
  <c r="A2852" i="6"/>
  <c r="I2851" i="6"/>
  <c r="H2851" i="6"/>
  <c r="F2851" i="6"/>
  <c r="G2851" i="6" s="1"/>
  <c r="D2851" i="6"/>
  <c r="E2851" i="6" s="1"/>
  <c r="B2851" i="6"/>
  <c r="C2851" i="6" s="1"/>
  <c r="A2851" i="6"/>
  <c r="I2850" i="6"/>
  <c r="H2850" i="6"/>
  <c r="F2850" i="6"/>
  <c r="G2850" i="6" s="1"/>
  <c r="D2850" i="6"/>
  <c r="E2850" i="6" s="1"/>
  <c r="B2850" i="6"/>
  <c r="C2850" i="6" s="1"/>
  <c r="A2850" i="6"/>
  <c r="I2849" i="6"/>
  <c r="H2849" i="6"/>
  <c r="F2849" i="6"/>
  <c r="G2849" i="6" s="1"/>
  <c r="D2849" i="6"/>
  <c r="E2849" i="6" s="1"/>
  <c r="B2849" i="6"/>
  <c r="C2849" i="6" s="1"/>
  <c r="A2849" i="6"/>
  <c r="I2848" i="6"/>
  <c r="H2848" i="6"/>
  <c r="F2848" i="6"/>
  <c r="G2848" i="6" s="1"/>
  <c r="D2848" i="6"/>
  <c r="E2848" i="6" s="1"/>
  <c r="B2848" i="6"/>
  <c r="C2848" i="6" s="1"/>
  <c r="A2848" i="6"/>
  <c r="I2847" i="6"/>
  <c r="H2847" i="6"/>
  <c r="G2847" i="6"/>
  <c r="F2847" i="6"/>
  <c r="D2847" i="6"/>
  <c r="E2847" i="6" s="1"/>
  <c r="B2847" i="6"/>
  <c r="C2847" i="6" s="1"/>
  <c r="A2847" i="6"/>
  <c r="I2846" i="6"/>
  <c r="H2846" i="6"/>
  <c r="F2846" i="6"/>
  <c r="G2846" i="6" s="1"/>
  <c r="D2846" i="6"/>
  <c r="E2846" i="6" s="1"/>
  <c r="B2846" i="6"/>
  <c r="C2846" i="6" s="1"/>
  <c r="A2846" i="6"/>
  <c r="I2845" i="6"/>
  <c r="H2845" i="6"/>
  <c r="F2845" i="6"/>
  <c r="G2845" i="6" s="1"/>
  <c r="D2845" i="6"/>
  <c r="E2845" i="6" s="1"/>
  <c r="B2845" i="6"/>
  <c r="C2845" i="6" s="1"/>
  <c r="A2845" i="6"/>
  <c r="I2844" i="6"/>
  <c r="H2844" i="6"/>
  <c r="F2844" i="6"/>
  <c r="G2844" i="6" s="1"/>
  <c r="D2844" i="6"/>
  <c r="E2844" i="6" s="1"/>
  <c r="B2844" i="6"/>
  <c r="C2844" i="6" s="1"/>
  <c r="A2844" i="6"/>
  <c r="I2843" i="6"/>
  <c r="H2843" i="6"/>
  <c r="F2843" i="6"/>
  <c r="G2843" i="6" s="1"/>
  <c r="D2843" i="6"/>
  <c r="E2843" i="6" s="1"/>
  <c r="B2843" i="6"/>
  <c r="C2843" i="6" s="1"/>
  <c r="A2843" i="6"/>
  <c r="I2842" i="6"/>
  <c r="H2842" i="6"/>
  <c r="G2842" i="6"/>
  <c r="F2842" i="6"/>
  <c r="D2842" i="6"/>
  <c r="E2842" i="6" s="1"/>
  <c r="B2842" i="6"/>
  <c r="C2842" i="6" s="1"/>
  <c r="A2842" i="6"/>
  <c r="I2841" i="6"/>
  <c r="H2841" i="6"/>
  <c r="F2841" i="6"/>
  <c r="G2841" i="6" s="1"/>
  <c r="D2841" i="6"/>
  <c r="E2841" i="6" s="1"/>
  <c r="B2841" i="6"/>
  <c r="C2841" i="6" s="1"/>
  <c r="A2841" i="6"/>
  <c r="I2840" i="6"/>
  <c r="H2840" i="6"/>
  <c r="F2840" i="6"/>
  <c r="G2840" i="6" s="1"/>
  <c r="D2840" i="6"/>
  <c r="E2840" i="6" s="1"/>
  <c r="B2840" i="6"/>
  <c r="C2840" i="6" s="1"/>
  <c r="A2840" i="6"/>
  <c r="I2839" i="6"/>
  <c r="H2839" i="6"/>
  <c r="F2839" i="6"/>
  <c r="G2839" i="6" s="1"/>
  <c r="D2839" i="6"/>
  <c r="E2839" i="6" s="1"/>
  <c r="B2839" i="6"/>
  <c r="C2839" i="6" s="1"/>
  <c r="A2839" i="6"/>
  <c r="I2838" i="6"/>
  <c r="H2838" i="6"/>
  <c r="F2838" i="6"/>
  <c r="G2838" i="6" s="1"/>
  <c r="D2838" i="6"/>
  <c r="E2838" i="6" s="1"/>
  <c r="B2838" i="6"/>
  <c r="C2838" i="6" s="1"/>
  <c r="A2838" i="6"/>
  <c r="I2837" i="6"/>
  <c r="H2837" i="6"/>
  <c r="F2837" i="6"/>
  <c r="G2837" i="6" s="1"/>
  <c r="D2837" i="6"/>
  <c r="E2837" i="6" s="1"/>
  <c r="B2837" i="6"/>
  <c r="C2837" i="6" s="1"/>
  <c r="A2837" i="6"/>
  <c r="I2836" i="6"/>
  <c r="H2836" i="6"/>
  <c r="F2836" i="6"/>
  <c r="G2836" i="6" s="1"/>
  <c r="D2836" i="6"/>
  <c r="E2836" i="6" s="1"/>
  <c r="B2836" i="6"/>
  <c r="C2836" i="6" s="1"/>
  <c r="A2836" i="6"/>
  <c r="I2835" i="6"/>
  <c r="H2835" i="6"/>
  <c r="F2835" i="6"/>
  <c r="G2835" i="6" s="1"/>
  <c r="D2835" i="6"/>
  <c r="E2835" i="6" s="1"/>
  <c r="B2835" i="6"/>
  <c r="C2835" i="6" s="1"/>
  <c r="A2835" i="6"/>
  <c r="I2834" i="6"/>
  <c r="H2834" i="6"/>
  <c r="F2834" i="6"/>
  <c r="G2834" i="6" s="1"/>
  <c r="D2834" i="6"/>
  <c r="E2834" i="6" s="1"/>
  <c r="B2834" i="6"/>
  <c r="C2834" i="6" s="1"/>
  <c r="A2834" i="6"/>
  <c r="I2833" i="6"/>
  <c r="H2833" i="6"/>
  <c r="F2833" i="6"/>
  <c r="G2833" i="6" s="1"/>
  <c r="D2833" i="6"/>
  <c r="E2833" i="6" s="1"/>
  <c r="B2833" i="6"/>
  <c r="C2833" i="6" s="1"/>
  <c r="A2833" i="6"/>
  <c r="I2832" i="6"/>
  <c r="H2832" i="6"/>
  <c r="F2832" i="6"/>
  <c r="G2832" i="6" s="1"/>
  <c r="D2832" i="6"/>
  <c r="E2832" i="6" s="1"/>
  <c r="B2832" i="6"/>
  <c r="C2832" i="6" s="1"/>
  <c r="A2832" i="6"/>
  <c r="I2831" i="6"/>
  <c r="H2831" i="6"/>
  <c r="F2831" i="6"/>
  <c r="G2831" i="6" s="1"/>
  <c r="D2831" i="6"/>
  <c r="E2831" i="6" s="1"/>
  <c r="B2831" i="6"/>
  <c r="C2831" i="6" s="1"/>
  <c r="A2831" i="6"/>
  <c r="I2830" i="6"/>
  <c r="H2830" i="6"/>
  <c r="G2830" i="6"/>
  <c r="F2830" i="6"/>
  <c r="E2830" i="6"/>
  <c r="D2830" i="6"/>
  <c r="B2830" i="6"/>
  <c r="C2830" i="6" s="1"/>
  <c r="A2830" i="6"/>
  <c r="I2829" i="6"/>
  <c r="H2829" i="6"/>
  <c r="F2829" i="6"/>
  <c r="G2829" i="6" s="1"/>
  <c r="D2829" i="6"/>
  <c r="E2829" i="6" s="1"/>
  <c r="B2829" i="6"/>
  <c r="C2829" i="6" s="1"/>
  <c r="A2829" i="6"/>
  <c r="I2828" i="6"/>
  <c r="H2828" i="6"/>
  <c r="G2828" i="6"/>
  <c r="F2828" i="6"/>
  <c r="E2828" i="6"/>
  <c r="D2828" i="6"/>
  <c r="B2828" i="6"/>
  <c r="C2828" i="6" s="1"/>
  <c r="A2828" i="6"/>
  <c r="I2827" i="6"/>
  <c r="H2827" i="6"/>
  <c r="F2827" i="6"/>
  <c r="G2827" i="6" s="1"/>
  <c r="D2827" i="6"/>
  <c r="E2827" i="6" s="1"/>
  <c r="B2827" i="6"/>
  <c r="C2827" i="6" s="1"/>
  <c r="A2827" i="6"/>
  <c r="I2826" i="6"/>
  <c r="H2826" i="6"/>
  <c r="F2826" i="6"/>
  <c r="G2826" i="6" s="1"/>
  <c r="D2826" i="6"/>
  <c r="E2826" i="6" s="1"/>
  <c r="B2826" i="6"/>
  <c r="C2826" i="6" s="1"/>
  <c r="A2826" i="6"/>
  <c r="I2825" i="6"/>
  <c r="H2825" i="6"/>
  <c r="F2825" i="6"/>
  <c r="G2825" i="6" s="1"/>
  <c r="D2825" i="6"/>
  <c r="E2825" i="6" s="1"/>
  <c r="B2825" i="6"/>
  <c r="C2825" i="6" s="1"/>
  <c r="A2825" i="6"/>
  <c r="I2824" i="6"/>
  <c r="H2824" i="6"/>
  <c r="F2824" i="6"/>
  <c r="G2824" i="6" s="1"/>
  <c r="E2824" i="6"/>
  <c r="D2824" i="6"/>
  <c r="B2824" i="6"/>
  <c r="C2824" i="6" s="1"/>
  <c r="A2824" i="6"/>
  <c r="I2823" i="6"/>
  <c r="H2823" i="6"/>
  <c r="F2823" i="6"/>
  <c r="G2823" i="6" s="1"/>
  <c r="E2823" i="6"/>
  <c r="D2823" i="6"/>
  <c r="B2823" i="6"/>
  <c r="C2823" i="6" s="1"/>
  <c r="A2823" i="6"/>
  <c r="I2822" i="6"/>
  <c r="H2822" i="6"/>
  <c r="F2822" i="6"/>
  <c r="G2822" i="6" s="1"/>
  <c r="D2822" i="6"/>
  <c r="E2822" i="6" s="1"/>
  <c r="B2822" i="6"/>
  <c r="C2822" i="6" s="1"/>
  <c r="A2822" i="6"/>
  <c r="I2821" i="6"/>
  <c r="H2821" i="6"/>
  <c r="F2821" i="6"/>
  <c r="G2821" i="6" s="1"/>
  <c r="D2821" i="6"/>
  <c r="E2821" i="6" s="1"/>
  <c r="B2821" i="6"/>
  <c r="C2821" i="6" s="1"/>
  <c r="A2821" i="6"/>
  <c r="I2820" i="6"/>
  <c r="H2820" i="6"/>
  <c r="F2820" i="6"/>
  <c r="G2820" i="6" s="1"/>
  <c r="D2820" i="6"/>
  <c r="E2820" i="6" s="1"/>
  <c r="B2820" i="6"/>
  <c r="C2820" i="6" s="1"/>
  <c r="A2820" i="6"/>
  <c r="I2819" i="6"/>
  <c r="H2819" i="6"/>
  <c r="F2819" i="6"/>
  <c r="G2819" i="6" s="1"/>
  <c r="D2819" i="6"/>
  <c r="E2819" i="6" s="1"/>
  <c r="B2819" i="6"/>
  <c r="C2819" i="6" s="1"/>
  <c r="A2819" i="6"/>
  <c r="I2818" i="6"/>
  <c r="H2818" i="6"/>
  <c r="F2818" i="6"/>
  <c r="G2818" i="6" s="1"/>
  <c r="D2818" i="6"/>
  <c r="E2818" i="6" s="1"/>
  <c r="B2818" i="6"/>
  <c r="C2818" i="6" s="1"/>
  <c r="A2818" i="6"/>
  <c r="I2817" i="6"/>
  <c r="H2817" i="6"/>
  <c r="F2817" i="6"/>
  <c r="G2817" i="6" s="1"/>
  <c r="E2817" i="6"/>
  <c r="D2817" i="6"/>
  <c r="B2817" i="6"/>
  <c r="C2817" i="6" s="1"/>
  <c r="A2817" i="6"/>
  <c r="I2816" i="6"/>
  <c r="H2816" i="6"/>
  <c r="F2816" i="6"/>
  <c r="G2816" i="6" s="1"/>
  <c r="D2816" i="6"/>
  <c r="E2816" i="6" s="1"/>
  <c r="C2816" i="6"/>
  <c r="B2816" i="6"/>
  <c r="A2816" i="6"/>
  <c r="I2815" i="6"/>
  <c r="H2815" i="6"/>
  <c r="F2815" i="6"/>
  <c r="G2815" i="6" s="1"/>
  <c r="D2815" i="6"/>
  <c r="E2815" i="6" s="1"/>
  <c r="B2815" i="6"/>
  <c r="C2815" i="6" s="1"/>
  <c r="A2815" i="6"/>
  <c r="I2814" i="6"/>
  <c r="H2814" i="6"/>
  <c r="G2814" i="6"/>
  <c r="F2814" i="6"/>
  <c r="D2814" i="6"/>
  <c r="E2814" i="6" s="1"/>
  <c r="B2814" i="6"/>
  <c r="C2814" i="6" s="1"/>
  <c r="A2814" i="6"/>
  <c r="I2813" i="6"/>
  <c r="H2813" i="6"/>
  <c r="G2813" i="6"/>
  <c r="F2813" i="6"/>
  <c r="D2813" i="6"/>
  <c r="E2813" i="6" s="1"/>
  <c r="B2813" i="6"/>
  <c r="C2813" i="6" s="1"/>
  <c r="A2813" i="6"/>
  <c r="I2812" i="6"/>
  <c r="H2812" i="6"/>
  <c r="F2812" i="6"/>
  <c r="G2812" i="6" s="1"/>
  <c r="D2812" i="6"/>
  <c r="E2812" i="6" s="1"/>
  <c r="B2812" i="6"/>
  <c r="C2812" i="6" s="1"/>
  <c r="A2812" i="6"/>
  <c r="I2811" i="6"/>
  <c r="H2811" i="6"/>
  <c r="F2811" i="6"/>
  <c r="G2811" i="6" s="1"/>
  <c r="D2811" i="6"/>
  <c r="E2811" i="6" s="1"/>
  <c r="B2811" i="6"/>
  <c r="C2811" i="6" s="1"/>
  <c r="A2811" i="6"/>
  <c r="I2810" i="6"/>
  <c r="H2810" i="6"/>
  <c r="F2810" i="6"/>
  <c r="G2810" i="6" s="1"/>
  <c r="D2810" i="6"/>
  <c r="E2810" i="6" s="1"/>
  <c r="B2810" i="6"/>
  <c r="C2810" i="6" s="1"/>
  <c r="A2810" i="6"/>
  <c r="I2809" i="6"/>
  <c r="H2809" i="6"/>
  <c r="F2809" i="6"/>
  <c r="G2809" i="6" s="1"/>
  <c r="D2809" i="6"/>
  <c r="E2809" i="6" s="1"/>
  <c r="B2809" i="6"/>
  <c r="C2809" i="6" s="1"/>
  <c r="A2809" i="6"/>
  <c r="I2808" i="6"/>
  <c r="H2808" i="6"/>
  <c r="F2808" i="6"/>
  <c r="G2808" i="6" s="1"/>
  <c r="D2808" i="6"/>
  <c r="E2808" i="6" s="1"/>
  <c r="C2808" i="6"/>
  <c r="B2808" i="6"/>
  <c r="A2808" i="6"/>
  <c r="I2807" i="6"/>
  <c r="H2807" i="6"/>
  <c r="F2807" i="6"/>
  <c r="G2807" i="6" s="1"/>
  <c r="D2807" i="6"/>
  <c r="E2807" i="6" s="1"/>
  <c r="B2807" i="6"/>
  <c r="C2807" i="6" s="1"/>
  <c r="A2807" i="6"/>
  <c r="I2806" i="6"/>
  <c r="H2806" i="6"/>
  <c r="F2806" i="6"/>
  <c r="G2806" i="6" s="1"/>
  <c r="D2806" i="6"/>
  <c r="E2806" i="6" s="1"/>
  <c r="B2806" i="6"/>
  <c r="C2806" i="6" s="1"/>
  <c r="A2806" i="6"/>
  <c r="I2805" i="6"/>
  <c r="H2805" i="6"/>
  <c r="F2805" i="6"/>
  <c r="G2805" i="6" s="1"/>
  <c r="D2805" i="6"/>
  <c r="E2805" i="6" s="1"/>
  <c r="B2805" i="6"/>
  <c r="C2805" i="6" s="1"/>
  <c r="A2805" i="6"/>
  <c r="I2804" i="6"/>
  <c r="H2804" i="6"/>
  <c r="F2804" i="6"/>
  <c r="G2804" i="6" s="1"/>
  <c r="D2804" i="6"/>
  <c r="E2804" i="6" s="1"/>
  <c r="B2804" i="6"/>
  <c r="C2804" i="6" s="1"/>
  <c r="A2804" i="6"/>
  <c r="I2803" i="6"/>
  <c r="H2803" i="6"/>
  <c r="F2803" i="6"/>
  <c r="G2803" i="6" s="1"/>
  <c r="D2803" i="6"/>
  <c r="E2803" i="6" s="1"/>
  <c r="B2803" i="6"/>
  <c r="C2803" i="6" s="1"/>
  <c r="A2803" i="6"/>
  <c r="I2802" i="6"/>
  <c r="H2802" i="6"/>
  <c r="F2802" i="6"/>
  <c r="G2802" i="6" s="1"/>
  <c r="D2802" i="6"/>
  <c r="E2802" i="6" s="1"/>
  <c r="B2802" i="6"/>
  <c r="C2802" i="6" s="1"/>
  <c r="A2802" i="6"/>
  <c r="I2801" i="6"/>
  <c r="H2801" i="6"/>
  <c r="F2801" i="6"/>
  <c r="G2801" i="6" s="1"/>
  <c r="D2801" i="6"/>
  <c r="E2801" i="6" s="1"/>
  <c r="B2801" i="6"/>
  <c r="C2801" i="6" s="1"/>
  <c r="A2801" i="6"/>
  <c r="I2800" i="6"/>
  <c r="H2800" i="6"/>
  <c r="F2800" i="6"/>
  <c r="G2800" i="6" s="1"/>
  <c r="D2800" i="6"/>
  <c r="E2800" i="6" s="1"/>
  <c r="B2800" i="6"/>
  <c r="C2800" i="6" s="1"/>
  <c r="A2800" i="6"/>
  <c r="I2799" i="6"/>
  <c r="H2799" i="6"/>
  <c r="F2799" i="6"/>
  <c r="G2799" i="6" s="1"/>
  <c r="D2799" i="6"/>
  <c r="E2799" i="6" s="1"/>
  <c r="B2799" i="6"/>
  <c r="C2799" i="6" s="1"/>
  <c r="A2799" i="6"/>
  <c r="I2798" i="6"/>
  <c r="H2798" i="6"/>
  <c r="F2798" i="6"/>
  <c r="G2798" i="6" s="1"/>
  <c r="D2798" i="6"/>
  <c r="E2798" i="6" s="1"/>
  <c r="B2798" i="6"/>
  <c r="C2798" i="6" s="1"/>
  <c r="A2798" i="6"/>
  <c r="I2797" i="6"/>
  <c r="H2797" i="6"/>
  <c r="F2797" i="6"/>
  <c r="G2797" i="6" s="1"/>
  <c r="D2797" i="6"/>
  <c r="E2797" i="6" s="1"/>
  <c r="B2797" i="6"/>
  <c r="C2797" i="6" s="1"/>
  <c r="A2797" i="6"/>
  <c r="I2796" i="6"/>
  <c r="H2796" i="6"/>
  <c r="G2796" i="6"/>
  <c r="F2796" i="6"/>
  <c r="D2796" i="6"/>
  <c r="E2796" i="6" s="1"/>
  <c r="B2796" i="6"/>
  <c r="C2796" i="6" s="1"/>
  <c r="A2796" i="6"/>
  <c r="I2795" i="6"/>
  <c r="H2795" i="6"/>
  <c r="F2795" i="6"/>
  <c r="G2795" i="6" s="1"/>
  <c r="D2795" i="6"/>
  <c r="E2795" i="6" s="1"/>
  <c r="B2795" i="6"/>
  <c r="C2795" i="6" s="1"/>
  <c r="A2795" i="6"/>
  <c r="I2794" i="6"/>
  <c r="H2794" i="6"/>
  <c r="F2794" i="6"/>
  <c r="G2794" i="6" s="1"/>
  <c r="D2794" i="6"/>
  <c r="E2794" i="6" s="1"/>
  <c r="B2794" i="6"/>
  <c r="C2794" i="6" s="1"/>
  <c r="A2794" i="6"/>
  <c r="I2793" i="6"/>
  <c r="H2793" i="6"/>
  <c r="F2793" i="6"/>
  <c r="G2793" i="6" s="1"/>
  <c r="D2793" i="6"/>
  <c r="E2793" i="6" s="1"/>
  <c r="B2793" i="6"/>
  <c r="C2793" i="6" s="1"/>
  <c r="A2793" i="6"/>
  <c r="I2792" i="6"/>
  <c r="H2792" i="6"/>
  <c r="F2792" i="6"/>
  <c r="G2792" i="6" s="1"/>
  <c r="D2792" i="6"/>
  <c r="E2792" i="6" s="1"/>
  <c r="B2792" i="6"/>
  <c r="C2792" i="6" s="1"/>
  <c r="A2792" i="6"/>
  <c r="I2791" i="6"/>
  <c r="H2791" i="6"/>
  <c r="F2791" i="6"/>
  <c r="G2791" i="6" s="1"/>
  <c r="E2791" i="6"/>
  <c r="D2791" i="6"/>
  <c r="B2791" i="6"/>
  <c r="C2791" i="6" s="1"/>
  <c r="A2791" i="6"/>
  <c r="I2790" i="6"/>
  <c r="H2790" i="6"/>
  <c r="F2790" i="6"/>
  <c r="G2790" i="6" s="1"/>
  <c r="D2790" i="6"/>
  <c r="E2790" i="6" s="1"/>
  <c r="B2790" i="6"/>
  <c r="C2790" i="6" s="1"/>
  <c r="A2790" i="6"/>
  <c r="I2789" i="6"/>
  <c r="H2789" i="6"/>
  <c r="F2789" i="6"/>
  <c r="G2789" i="6" s="1"/>
  <c r="D2789" i="6"/>
  <c r="E2789" i="6" s="1"/>
  <c r="B2789" i="6"/>
  <c r="C2789" i="6" s="1"/>
  <c r="A2789" i="6"/>
  <c r="I2788" i="6"/>
  <c r="H2788" i="6"/>
  <c r="F2788" i="6"/>
  <c r="G2788" i="6" s="1"/>
  <c r="D2788" i="6"/>
  <c r="E2788" i="6" s="1"/>
  <c r="B2788" i="6"/>
  <c r="C2788" i="6" s="1"/>
  <c r="A2788" i="6"/>
  <c r="I2787" i="6"/>
  <c r="H2787" i="6"/>
  <c r="F2787" i="6"/>
  <c r="G2787" i="6" s="1"/>
  <c r="D2787" i="6"/>
  <c r="E2787" i="6" s="1"/>
  <c r="B2787" i="6"/>
  <c r="C2787" i="6" s="1"/>
  <c r="A2787" i="6"/>
  <c r="I2786" i="6"/>
  <c r="H2786" i="6"/>
  <c r="F2786" i="6"/>
  <c r="G2786" i="6" s="1"/>
  <c r="D2786" i="6"/>
  <c r="E2786" i="6" s="1"/>
  <c r="B2786" i="6"/>
  <c r="C2786" i="6" s="1"/>
  <c r="A2786" i="6"/>
  <c r="I2785" i="6"/>
  <c r="H2785" i="6"/>
  <c r="F2785" i="6"/>
  <c r="G2785" i="6" s="1"/>
  <c r="D2785" i="6"/>
  <c r="E2785" i="6" s="1"/>
  <c r="B2785" i="6"/>
  <c r="C2785" i="6" s="1"/>
  <c r="A2785" i="6"/>
  <c r="I2784" i="6"/>
  <c r="H2784" i="6"/>
  <c r="F2784" i="6"/>
  <c r="G2784" i="6" s="1"/>
  <c r="D2784" i="6"/>
  <c r="E2784" i="6" s="1"/>
  <c r="B2784" i="6"/>
  <c r="C2784" i="6" s="1"/>
  <c r="A2784" i="6"/>
  <c r="I2783" i="6"/>
  <c r="H2783" i="6"/>
  <c r="F2783" i="6"/>
  <c r="G2783" i="6" s="1"/>
  <c r="D2783" i="6"/>
  <c r="E2783" i="6" s="1"/>
  <c r="B2783" i="6"/>
  <c r="C2783" i="6" s="1"/>
  <c r="A2783" i="6"/>
  <c r="I2782" i="6"/>
  <c r="H2782" i="6"/>
  <c r="F2782" i="6"/>
  <c r="G2782" i="6" s="1"/>
  <c r="D2782" i="6"/>
  <c r="E2782" i="6" s="1"/>
  <c r="C2782" i="6"/>
  <c r="B2782" i="6"/>
  <c r="A2782" i="6"/>
  <c r="I2781" i="6"/>
  <c r="H2781" i="6"/>
  <c r="F2781" i="6"/>
  <c r="G2781" i="6" s="1"/>
  <c r="D2781" i="6"/>
  <c r="E2781" i="6" s="1"/>
  <c r="B2781" i="6"/>
  <c r="C2781" i="6" s="1"/>
  <c r="A2781" i="6"/>
  <c r="I2780" i="6"/>
  <c r="H2780" i="6"/>
  <c r="F2780" i="6"/>
  <c r="G2780" i="6" s="1"/>
  <c r="D2780" i="6"/>
  <c r="E2780" i="6" s="1"/>
  <c r="B2780" i="6"/>
  <c r="C2780" i="6" s="1"/>
  <c r="A2780" i="6"/>
  <c r="I2779" i="6"/>
  <c r="H2779" i="6"/>
  <c r="F2779" i="6"/>
  <c r="G2779" i="6" s="1"/>
  <c r="D2779" i="6"/>
  <c r="E2779" i="6" s="1"/>
  <c r="B2779" i="6"/>
  <c r="C2779" i="6" s="1"/>
  <c r="A2779" i="6"/>
  <c r="I2778" i="6"/>
  <c r="H2778" i="6"/>
  <c r="G2778" i="6"/>
  <c r="F2778" i="6"/>
  <c r="D2778" i="6"/>
  <c r="E2778" i="6" s="1"/>
  <c r="B2778" i="6"/>
  <c r="C2778" i="6" s="1"/>
  <c r="A2778" i="6"/>
  <c r="I2777" i="6"/>
  <c r="H2777" i="6"/>
  <c r="F2777" i="6"/>
  <c r="G2777" i="6" s="1"/>
  <c r="D2777" i="6"/>
  <c r="E2777" i="6" s="1"/>
  <c r="B2777" i="6"/>
  <c r="C2777" i="6" s="1"/>
  <c r="A2777" i="6"/>
  <c r="I2776" i="6"/>
  <c r="H2776" i="6"/>
  <c r="F2776" i="6"/>
  <c r="G2776" i="6" s="1"/>
  <c r="D2776" i="6"/>
  <c r="E2776" i="6" s="1"/>
  <c r="B2776" i="6"/>
  <c r="C2776" i="6" s="1"/>
  <c r="A2776" i="6"/>
  <c r="I2775" i="6"/>
  <c r="H2775" i="6"/>
  <c r="F2775" i="6"/>
  <c r="G2775" i="6" s="1"/>
  <c r="E2775" i="6"/>
  <c r="D2775" i="6"/>
  <c r="B2775" i="6"/>
  <c r="C2775" i="6" s="1"/>
  <c r="A2775" i="6"/>
  <c r="I2774" i="6"/>
  <c r="H2774" i="6"/>
  <c r="F2774" i="6"/>
  <c r="G2774" i="6" s="1"/>
  <c r="D2774" i="6"/>
  <c r="E2774" i="6" s="1"/>
  <c r="C2774" i="6"/>
  <c r="B2774" i="6"/>
  <c r="A2774" i="6"/>
  <c r="I2773" i="6"/>
  <c r="H2773" i="6"/>
  <c r="F2773" i="6"/>
  <c r="G2773" i="6" s="1"/>
  <c r="D2773" i="6"/>
  <c r="E2773" i="6" s="1"/>
  <c r="B2773" i="6"/>
  <c r="C2773" i="6" s="1"/>
  <c r="A2773" i="6"/>
  <c r="I2772" i="6"/>
  <c r="H2772" i="6"/>
  <c r="G2772" i="6"/>
  <c r="F2772" i="6"/>
  <c r="D2772" i="6"/>
  <c r="E2772" i="6" s="1"/>
  <c r="B2772" i="6"/>
  <c r="C2772" i="6" s="1"/>
  <c r="A2772" i="6"/>
  <c r="I2771" i="6"/>
  <c r="H2771" i="6"/>
  <c r="F2771" i="6"/>
  <c r="G2771" i="6" s="1"/>
  <c r="E2771" i="6"/>
  <c r="D2771" i="6"/>
  <c r="B2771" i="6"/>
  <c r="C2771" i="6" s="1"/>
  <c r="A2771" i="6"/>
  <c r="I2770" i="6"/>
  <c r="H2770" i="6"/>
  <c r="F2770" i="6"/>
  <c r="G2770" i="6" s="1"/>
  <c r="D2770" i="6"/>
  <c r="E2770" i="6" s="1"/>
  <c r="C2770" i="6"/>
  <c r="B2770" i="6"/>
  <c r="A2770" i="6"/>
  <c r="I2769" i="6"/>
  <c r="H2769" i="6"/>
  <c r="F2769" i="6"/>
  <c r="G2769" i="6" s="1"/>
  <c r="D2769" i="6"/>
  <c r="E2769" i="6" s="1"/>
  <c r="B2769" i="6"/>
  <c r="C2769" i="6" s="1"/>
  <c r="A2769" i="6"/>
  <c r="I2768" i="6"/>
  <c r="H2768" i="6"/>
  <c r="F2768" i="6"/>
  <c r="G2768" i="6" s="1"/>
  <c r="D2768" i="6"/>
  <c r="E2768" i="6" s="1"/>
  <c r="B2768" i="6"/>
  <c r="C2768" i="6" s="1"/>
  <c r="A2768" i="6"/>
  <c r="I2767" i="6"/>
  <c r="H2767" i="6"/>
  <c r="F2767" i="6"/>
  <c r="G2767" i="6" s="1"/>
  <c r="D2767" i="6"/>
  <c r="E2767" i="6" s="1"/>
  <c r="B2767" i="6"/>
  <c r="C2767" i="6" s="1"/>
  <c r="A2767" i="6"/>
  <c r="I2766" i="6"/>
  <c r="H2766" i="6"/>
  <c r="F2766" i="6"/>
  <c r="G2766" i="6" s="1"/>
  <c r="D2766" i="6"/>
  <c r="E2766" i="6" s="1"/>
  <c r="B2766" i="6"/>
  <c r="C2766" i="6" s="1"/>
  <c r="A2766" i="6"/>
  <c r="I2765" i="6"/>
  <c r="H2765" i="6"/>
  <c r="F2765" i="6"/>
  <c r="G2765" i="6" s="1"/>
  <c r="D2765" i="6"/>
  <c r="E2765" i="6" s="1"/>
  <c r="B2765" i="6"/>
  <c r="C2765" i="6" s="1"/>
  <c r="A2765" i="6"/>
  <c r="I2764" i="6"/>
  <c r="H2764" i="6"/>
  <c r="F2764" i="6"/>
  <c r="G2764" i="6" s="1"/>
  <c r="D2764" i="6"/>
  <c r="E2764" i="6" s="1"/>
  <c r="B2764" i="6"/>
  <c r="C2764" i="6" s="1"/>
  <c r="A2764" i="6"/>
  <c r="I2763" i="6"/>
  <c r="H2763" i="6"/>
  <c r="F2763" i="6"/>
  <c r="G2763" i="6" s="1"/>
  <c r="D2763" i="6"/>
  <c r="E2763" i="6" s="1"/>
  <c r="B2763" i="6"/>
  <c r="C2763" i="6" s="1"/>
  <c r="A2763" i="6"/>
  <c r="I2762" i="6"/>
  <c r="H2762" i="6"/>
  <c r="F2762" i="6"/>
  <c r="G2762" i="6" s="1"/>
  <c r="D2762" i="6"/>
  <c r="E2762" i="6" s="1"/>
  <c r="B2762" i="6"/>
  <c r="C2762" i="6" s="1"/>
  <c r="A2762" i="6"/>
  <c r="I2761" i="6"/>
  <c r="H2761" i="6"/>
  <c r="F2761" i="6"/>
  <c r="G2761" i="6" s="1"/>
  <c r="D2761" i="6"/>
  <c r="E2761" i="6" s="1"/>
  <c r="B2761" i="6"/>
  <c r="C2761" i="6" s="1"/>
  <c r="A2761" i="6"/>
  <c r="I2760" i="6"/>
  <c r="H2760" i="6"/>
  <c r="F2760" i="6"/>
  <c r="G2760" i="6" s="1"/>
  <c r="D2760" i="6"/>
  <c r="E2760" i="6" s="1"/>
  <c r="B2760" i="6"/>
  <c r="C2760" i="6" s="1"/>
  <c r="A2760" i="6"/>
  <c r="I2759" i="6"/>
  <c r="H2759" i="6"/>
  <c r="F2759" i="6"/>
  <c r="G2759" i="6" s="1"/>
  <c r="D2759" i="6"/>
  <c r="E2759" i="6" s="1"/>
  <c r="B2759" i="6"/>
  <c r="C2759" i="6" s="1"/>
  <c r="A2759" i="6"/>
  <c r="I2758" i="6"/>
  <c r="H2758" i="6"/>
  <c r="F2758" i="6"/>
  <c r="G2758" i="6" s="1"/>
  <c r="D2758" i="6"/>
  <c r="E2758" i="6" s="1"/>
  <c r="B2758" i="6"/>
  <c r="C2758" i="6" s="1"/>
  <c r="A2758" i="6"/>
  <c r="I2757" i="6"/>
  <c r="H2757" i="6"/>
  <c r="F2757" i="6"/>
  <c r="G2757" i="6" s="1"/>
  <c r="D2757" i="6"/>
  <c r="E2757" i="6" s="1"/>
  <c r="B2757" i="6"/>
  <c r="C2757" i="6" s="1"/>
  <c r="A2757" i="6"/>
  <c r="I2756" i="6"/>
  <c r="H2756" i="6"/>
  <c r="F2756" i="6"/>
  <c r="G2756" i="6" s="1"/>
  <c r="D2756" i="6"/>
  <c r="E2756" i="6" s="1"/>
  <c r="B2756" i="6"/>
  <c r="C2756" i="6" s="1"/>
  <c r="A2756" i="6"/>
  <c r="I2755" i="6"/>
  <c r="H2755" i="6"/>
  <c r="F2755" i="6"/>
  <c r="G2755" i="6" s="1"/>
  <c r="D2755" i="6"/>
  <c r="E2755" i="6" s="1"/>
  <c r="B2755" i="6"/>
  <c r="C2755" i="6" s="1"/>
  <c r="A2755" i="6"/>
  <c r="I2754" i="6"/>
  <c r="H2754" i="6"/>
  <c r="F2754" i="6"/>
  <c r="G2754" i="6" s="1"/>
  <c r="D2754" i="6"/>
  <c r="E2754" i="6" s="1"/>
  <c r="B2754" i="6"/>
  <c r="C2754" i="6" s="1"/>
  <c r="A2754" i="6"/>
  <c r="I2753" i="6"/>
  <c r="H2753" i="6"/>
  <c r="F2753" i="6"/>
  <c r="G2753" i="6" s="1"/>
  <c r="E2753" i="6"/>
  <c r="D2753" i="6"/>
  <c r="B2753" i="6"/>
  <c r="C2753" i="6" s="1"/>
  <c r="A2753" i="6"/>
  <c r="I2752" i="6"/>
  <c r="H2752" i="6"/>
  <c r="F2752" i="6"/>
  <c r="G2752" i="6" s="1"/>
  <c r="D2752" i="6"/>
  <c r="E2752" i="6" s="1"/>
  <c r="B2752" i="6"/>
  <c r="C2752" i="6" s="1"/>
  <c r="A2752" i="6"/>
  <c r="I2751" i="6"/>
  <c r="H2751" i="6"/>
  <c r="F2751" i="6"/>
  <c r="G2751" i="6" s="1"/>
  <c r="D2751" i="6"/>
  <c r="E2751" i="6" s="1"/>
  <c r="B2751" i="6"/>
  <c r="C2751" i="6" s="1"/>
  <c r="A2751" i="6"/>
  <c r="I2750" i="6"/>
  <c r="H2750" i="6"/>
  <c r="F2750" i="6"/>
  <c r="G2750" i="6" s="1"/>
  <c r="D2750" i="6"/>
  <c r="E2750" i="6" s="1"/>
  <c r="B2750" i="6"/>
  <c r="C2750" i="6" s="1"/>
  <c r="A2750" i="6"/>
  <c r="I2749" i="6"/>
  <c r="H2749" i="6"/>
  <c r="F2749" i="6"/>
  <c r="G2749" i="6" s="1"/>
  <c r="D2749" i="6"/>
  <c r="E2749" i="6" s="1"/>
  <c r="B2749" i="6"/>
  <c r="C2749" i="6" s="1"/>
  <c r="A2749" i="6"/>
  <c r="I2748" i="6"/>
  <c r="H2748" i="6"/>
  <c r="F2748" i="6"/>
  <c r="G2748" i="6" s="1"/>
  <c r="D2748" i="6"/>
  <c r="E2748" i="6" s="1"/>
  <c r="B2748" i="6"/>
  <c r="C2748" i="6" s="1"/>
  <c r="A2748" i="6"/>
  <c r="I2747" i="6"/>
  <c r="H2747" i="6"/>
  <c r="F2747" i="6"/>
  <c r="G2747" i="6" s="1"/>
  <c r="D2747" i="6"/>
  <c r="E2747" i="6" s="1"/>
  <c r="C2747" i="6"/>
  <c r="B2747" i="6"/>
  <c r="A2747" i="6"/>
  <c r="I2746" i="6"/>
  <c r="H2746" i="6"/>
  <c r="F2746" i="6"/>
  <c r="G2746" i="6" s="1"/>
  <c r="D2746" i="6"/>
  <c r="E2746" i="6" s="1"/>
  <c r="B2746" i="6"/>
  <c r="C2746" i="6" s="1"/>
  <c r="A2746" i="6"/>
  <c r="I2745" i="6"/>
  <c r="H2745" i="6"/>
  <c r="F2745" i="6"/>
  <c r="G2745" i="6" s="1"/>
  <c r="D2745" i="6"/>
  <c r="E2745" i="6" s="1"/>
  <c r="B2745" i="6"/>
  <c r="C2745" i="6" s="1"/>
  <c r="A2745" i="6"/>
  <c r="I2744" i="6"/>
  <c r="H2744" i="6"/>
  <c r="F2744" i="6"/>
  <c r="G2744" i="6" s="1"/>
  <c r="D2744" i="6"/>
  <c r="E2744" i="6" s="1"/>
  <c r="C2744" i="6"/>
  <c r="B2744" i="6"/>
  <c r="A2744" i="6"/>
  <c r="I2743" i="6"/>
  <c r="H2743" i="6"/>
  <c r="F2743" i="6"/>
  <c r="G2743" i="6" s="1"/>
  <c r="D2743" i="6"/>
  <c r="E2743" i="6" s="1"/>
  <c r="B2743" i="6"/>
  <c r="C2743" i="6" s="1"/>
  <c r="A2743" i="6"/>
  <c r="I2742" i="6"/>
  <c r="H2742" i="6"/>
  <c r="F2742" i="6"/>
  <c r="G2742" i="6" s="1"/>
  <c r="D2742" i="6"/>
  <c r="E2742" i="6" s="1"/>
  <c r="B2742" i="6"/>
  <c r="C2742" i="6" s="1"/>
  <c r="A2742" i="6"/>
  <c r="I2741" i="6"/>
  <c r="H2741" i="6"/>
  <c r="F2741" i="6"/>
  <c r="G2741" i="6" s="1"/>
  <c r="D2741" i="6"/>
  <c r="E2741" i="6" s="1"/>
  <c r="B2741" i="6"/>
  <c r="C2741" i="6" s="1"/>
  <c r="A2741" i="6"/>
  <c r="I2740" i="6"/>
  <c r="H2740" i="6"/>
  <c r="F2740" i="6"/>
  <c r="G2740" i="6" s="1"/>
  <c r="D2740" i="6"/>
  <c r="E2740" i="6" s="1"/>
  <c r="B2740" i="6"/>
  <c r="C2740" i="6" s="1"/>
  <c r="A2740" i="6"/>
  <c r="I2739" i="6"/>
  <c r="H2739" i="6"/>
  <c r="F2739" i="6"/>
  <c r="G2739" i="6" s="1"/>
  <c r="D2739" i="6"/>
  <c r="E2739" i="6" s="1"/>
  <c r="B2739" i="6"/>
  <c r="C2739" i="6" s="1"/>
  <c r="A2739" i="6"/>
  <c r="I2738" i="6"/>
  <c r="H2738" i="6"/>
  <c r="F2738" i="6"/>
  <c r="G2738" i="6" s="1"/>
  <c r="D2738" i="6"/>
  <c r="E2738" i="6" s="1"/>
  <c r="B2738" i="6"/>
  <c r="C2738" i="6" s="1"/>
  <c r="A2738" i="6"/>
  <c r="I2737" i="6"/>
  <c r="H2737" i="6"/>
  <c r="F2737" i="6"/>
  <c r="G2737" i="6" s="1"/>
  <c r="D2737" i="6"/>
  <c r="E2737" i="6" s="1"/>
  <c r="B2737" i="6"/>
  <c r="C2737" i="6" s="1"/>
  <c r="A2737" i="6"/>
  <c r="I2736" i="6"/>
  <c r="H2736" i="6"/>
  <c r="F2736" i="6"/>
  <c r="G2736" i="6" s="1"/>
  <c r="D2736" i="6"/>
  <c r="E2736" i="6" s="1"/>
  <c r="B2736" i="6"/>
  <c r="C2736" i="6" s="1"/>
  <c r="A2736" i="6"/>
  <c r="I2735" i="6"/>
  <c r="H2735" i="6"/>
  <c r="F2735" i="6"/>
  <c r="G2735" i="6" s="1"/>
  <c r="D2735" i="6"/>
  <c r="E2735" i="6" s="1"/>
  <c r="B2735" i="6"/>
  <c r="C2735" i="6" s="1"/>
  <c r="A2735" i="6"/>
  <c r="I2734" i="6"/>
  <c r="H2734" i="6"/>
  <c r="F2734" i="6"/>
  <c r="G2734" i="6" s="1"/>
  <c r="D2734" i="6"/>
  <c r="E2734" i="6" s="1"/>
  <c r="B2734" i="6"/>
  <c r="C2734" i="6" s="1"/>
  <c r="A2734" i="6"/>
  <c r="I2733" i="6"/>
  <c r="H2733" i="6"/>
  <c r="F2733" i="6"/>
  <c r="G2733" i="6" s="1"/>
  <c r="D2733" i="6"/>
  <c r="E2733" i="6" s="1"/>
  <c r="B2733" i="6"/>
  <c r="C2733" i="6" s="1"/>
  <c r="A2733" i="6"/>
  <c r="I2732" i="6"/>
  <c r="H2732" i="6"/>
  <c r="F2732" i="6"/>
  <c r="G2732" i="6" s="1"/>
  <c r="D2732" i="6"/>
  <c r="E2732" i="6" s="1"/>
  <c r="B2732" i="6"/>
  <c r="C2732" i="6" s="1"/>
  <c r="A2732" i="6"/>
  <c r="I2731" i="6"/>
  <c r="H2731" i="6"/>
  <c r="F2731" i="6"/>
  <c r="G2731" i="6" s="1"/>
  <c r="D2731" i="6"/>
  <c r="E2731" i="6" s="1"/>
  <c r="B2731" i="6"/>
  <c r="C2731" i="6" s="1"/>
  <c r="A2731" i="6"/>
  <c r="I2730" i="6"/>
  <c r="H2730" i="6"/>
  <c r="F2730" i="6"/>
  <c r="G2730" i="6" s="1"/>
  <c r="D2730" i="6"/>
  <c r="E2730" i="6" s="1"/>
  <c r="B2730" i="6"/>
  <c r="C2730" i="6" s="1"/>
  <c r="A2730" i="6"/>
  <c r="I2729" i="6"/>
  <c r="H2729" i="6"/>
  <c r="F2729" i="6"/>
  <c r="G2729" i="6" s="1"/>
  <c r="D2729" i="6"/>
  <c r="E2729" i="6" s="1"/>
  <c r="B2729" i="6"/>
  <c r="C2729" i="6" s="1"/>
  <c r="A2729" i="6"/>
  <c r="I2728" i="6"/>
  <c r="H2728" i="6"/>
  <c r="F2728" i="6"/>
  <c r="G2728" i="6" s="1"/>
  <c r="D2728" i="6"/>
  <c r="E2728" i="6" s="1"/>
  <c r="B2728" i="6"/>
  <c r="C2728" i="6" s="1"/>
  <c r="A2728" i="6"/>
  <c r="I2727" i="6"/>
  <c r="H2727" i="6"/>
  <c r="F2727" i="6"/>
  <c r="G2727" i="6" s="1"/>
  <c r="D2727" i="6"/>
  <c r="E2727" i="6" s="1"/>
  <c r="B2727" i="6"/>
  <c r="C2727" i="6" s="1"/>
  <c r="A2727" i="6"/>
  <c r="I2726" i="6"/>
  <c r="H2726" i="6"/>
  <c r="F2726" i="6"/>
  <c r="G2726" i="6" s="1"/>
  <c r="D2726" i="6"/>
  <c r="E2726" i="6" s="1"/>
  <c r="B2726" i="6"/>
  <c r="C2726" i="6" s="1"/>
  <c r="A2726" i="6"/>
  <c r="I2725" i="6"/>
  <c r="H2725" i="6"/>
  <c r="F2725" i="6"/>
  <c r="G2725" i="6" s="1"/>
  <c r="D2725" i="6"/>
  <c r="E2725" i="6" s="1"/>
  <c r="B2725" i="6"/>
  <c r="C2725" i="6" s="1"/>
  <c r="A2725" i="6"/>
  <c r="I2724" i="6"/>
  <c r="H2724" i="6"/>
  <c r="F2724" i="6"/>
  <c r="G2724" i="6" s="1"/>
  <c r="D2724" i="6"/>
  <c r="E2724" i="6" s="1"/>
  <c r="B2724" i="6"/>
  <c r="C2724" i="6" s="1"/>
  <c r="A2724" i="6"/>
  <c r="I2723" i="6"/>
  <c r="H2723" i="6"/>
  <c r="F2723" i="6"/>
  <c r="G2723" i="6" s="1"/>
  <c r="D2723" i="6"/>
  <c r="E2723" i="6" s="1"/>
  <c r="B2723" i="6"/>
  <c r="C2723" i="6" s="1"/>
  <c r="A2723" i="6"/>
  <c r="I2722" i="6"/>
  <c r="H2722" i="6"/>
  <c r="F2722" i="6"/>
  <c r="G2722" i="6" s="1"/>
  <c r="D2722" i="6"/>
  <c r="E2722" i="6" s="1"/>
  <c r="B2722" i="6"/>
  <c r="C2722" i="6" s="1"/>
  <c r="A2722" i="6"/>
  <c r="I2721" i="6"/>
  <c r="H2721" i="6"/>
  <c r="F2721" i="6"/>
  <c r="G2721" i="6" s="1"/>
  <c r="D2721" i="6"/>
  <c r="E2721" i="6" s="1"/>
  <c r="B2721" i="6"/>
  <c r="C2721" i="6" s="1"/>
  <c r="A2721" i="6"/>
  <c r="I2720" i="6"/>
  <c r="H2720" i="6"/>
  <c r="F2720" i="6"/>
  <c r="G2720" i="6" s="1"/>
  <c r="D2720" i="6"/>
  <c r="E2720" i="6" s="1"/>
  <c r="B2720" i="6"/>
  <c r="C2720" i="6" s="1"/>
  <c r="A2720" i="6"/>
  <c r="I2719" i="6"/>
  <c r="H2719" i="6"/>
  <c r="G2719" i="6"/>
  <c r="F2719" i="6"/>
  <c r="D2719" i="6"/>
  <c r="E2719" i="6" s="1"/>
  <c r="B2719" i="6"/>
  <c r="C2719" i="6" s="1"/>
  <c r="A2719" i="6"/>
  <c r="I2718" i="6"/>
  <c r="H2718" i="6"/>
  <c r="F2718" i="6"/>
  <c r="G2718" i="6" s="1"/>
  <c r="E2718" i="6"/>
  <c r="D2718" i="6"/>
  <c r="B2718" i="6"/>
  <c r="C2718" i="6" s="1"/>
  <c r="A2718" i="6"/>
  <c r="I2717" i="6"/>
  <c r="H2717" i="6"/>
  <c r="F2717" i="6"/>
  <c r="G2717" i="6" s="1"/>
  <c r="D2717" i="6"/>
  <c r="E2717" i="6" s="1"/>
  <c r="B2717" i="6"/>
  <c r="C2717" i="6" s="1"/>
  <c r="A2717" i="6"/>
  <c r="I2716" i="6"/>
  <c r="H2716" i="6"/>
  <c r="F2716" i="6"/>
  <c r="G2716" i="6" s="1"/>
  <c r="D2716" i="6"/>
  <c r="E2716" i="6" s="1"/>
  <c r="B2716" i="6"/>
  <c r="C2716" i="6" s="1"/>
  <c r="A2716" i="6"/>
  <c r="I2715" i="6"/>
  <c r="H2715" i="6"/>
  <c r="F2715" i="6"/>
  <c r="G2715" i="6" s="1"/>
  <c r="D2715" i="6"/>
  <c r="E2715" i="6" s="1"/>
  <c r="B2715" i="6"/>
  <c r="C2715" i="6" s="1"/>
  <c r="A2715" i="6"/>
  <c r="I2714" i="6"/>
  <c r="H2714" i="6"/>
  <c r="F2714" i="6"/>
  <c r="G2714" i="6" s="1"/>
  <c r="D2714" i="6"/>
  <c r="E2714" i="6" s="1"/>
  <c r="B2714" i="6"/>
  <c r="C2714" i="6" s="1"/>
  <c r="A2714" i="6"/>
  <c r="I2713" i="6"/>
  <c r="H2713" i="6"/>
  <c r="F2713" i="6"/>
  <c r="G2713" i="6" s="1"/>
  <c r="D2713" i="6"/>
  <c r="E2713" i="6" s="1"/>
  <c r="B2713" i="6"/>
  <c r="C2713" i="6" s="1"/>
  <c r="A2713" i="6"/>
  <c r="I2712" i="6"/>
  <c r="H2712" i="6"/>
  <c r="F2712" i="6"/>
  <c r="G2712" i="6" s="1"/>
  <c r="D2712" i="6"/>
  <c r="E2712" i="6" s="1"/>
  <c r="B2712" i="6"/>
  <c r="C2712" i="6" s="1"/>
  <c r="A2712" i="6"/>
  <c r="I2711" i="6"/>
  <c r="H2711" i="6"/>
  <c r="F2711" i="6"/>
  <c r="G2711" i="6" s="1"/>
  <c r="D2711" i="6"/>
  <c r="E2711" i="6" s="1"/>
  <c r="B2711" i="6"/>
  <c r="C2711" i="6" s="1"/>
  <c r="A2711" i="6"/>
  <c r="I2710" i="6"/>
  <c r="H2710" i="6"/>
  <c r="F2710" i="6"/>
  <c r="G2710" i="6" s="1"/>
  <c r="D2710" i="6"/>
  <c r="E2710" i="6" s="1"/>
  <c r="B2710" i="6"/>
  <c r="C2710" i="6" s="1"/>
  <c r="A2710" i="6"/>
  <c r="I2709" i="6"/>
  <c r="H2709" i="6"/>
  <c r="F2709" i="6"/>
  <c r="G2709" i="6" s="1"/>
  <c r="D2709" i="6"/>
  <c r="E2709" i="6" s="1"/>
  <c r="B2709" i="6"/>
  <c r="C2709" i="6" s="1"/>
  <c r="A2709" i="6"/>
  <c r="I2708" i="6"/>
  <c r="H2708" i="6"/>
  <c r="F2708" i="6"/>
  <c r="G2708" i="6" s="1"/>
  <c r="D2708" i="6"/>
  <c r="E2708" i="6" s="1"/>
  <c r="B2708" i="6"/>
  <c r="C2708" i="6" s="1"/>
  <c r="A2708" i="6"/>
  <c r="I2707" i="6"/>
  <c r="H2707" i="6"/>
  <c r="F2707" i="6"/>
  <c r="G2707" i="6" s="1"/>
  <c r="D2707" i="6"/>
  <c r="E2707" i="6" s="1"/>
  <c r="B2707" i="6"/>
  <c r="C2707" i="6" s="1"/>
  <c r="A2707" i="6"/>
  <c r="I2706" i="6"/>
  <c r="H2706" i="6"/>
  <c r="F2706" i="6"/>
  <c r="G2706" i="6" s="1"/>
  <c r="D2706" i="6"/>
  <c r="E2706" i="6" s="1"/>
  <c r="B2706" i="6"/>
  <c r="C2706" i="6" s="1"/>
  <c r="A2706" i="6"/>
  <c r="I2705" i="6"/>
  <c r="H2705" i="6"/>
  <c r="F2705" i="6"/>
  <c r="G2705" i="6" s="1"/>
  <c r="D2705" i="6"/>
  <c r="E2705" i="6" s="1"/>
  <c r="B2705" i="6"/>
  <c r="C2705" i="6" s="1"/>
  <c r="A2705" i="6"/>
  <c r="I2704" i="6"/>
  <c r="H2704" i="6"/>
  <c r="F2704" i="6"/>
  <c r="G2704" i="6" s="1"/>
  <c r="D2704" i="6"/>
  <c r="E2704" i="6" s="1"/>
  <c r="B2704" i="6"/>
  <c r="C2704" i="6" s="1"/>
  <c r="A2704" i="6"/>
  <c r="I2703" i="6"/>
  <c r="H2703" i="6"/>
  <c r="F2703" i="6"/>
  <c r="G2703" i="6" s="1"/>
  <c r="D2703" i="6"/>
  <c r="E2703" i="6" s="1"/>
  <c r="B2703" i="6"/>
  <c r="C2703" i="6" s="1"/>
  <c r="A2703" i="6"/>
  <c r="I2702" i="6"/>
  <c r="H2702" i="6"/>
  <c r="F2702" i="6"/>
  <c r="G2702" i="6" s="1"/>
  <c r="D2702" i="6"/>
  <c r="E2702" i="6" s="1"/>
  <c r="C2702" i="6"/>
  <c r="B2702" i="6"/>
  <c r="A2702" i="6"/>
  <c r="I2701" i="6"/>
  <c r="H2701" i="6"/>
  <c r="F2701" i="6"/>
  <c r="G2701" i="6" s="1"/>
  <c r="D2701" i="6"/>
  <c r="E2701" i="6" s="1"/>
  <c r="B2701" i="6"/>
  <c r="C2701" i="6" s="1"/>
  <c r="A2701" i="6"/>
  <c r="I2700" i="6"/>
  <c r="H2700" i="6"/>
  <c r="F2700" i="6"/>
  <c r="G2700" i="6" s="1"/>
  <c r="D2700" i="6"/>
  <c r="E2700" i="6" s="1"/>
  <c r="B2700" i="6"/>
  <c r="C2700" i="6" s="1"/>
  <c r="A2700" i="6"/>
  <c r="I2699" i="6"/>
  <c r="H2699" i="6"/>
  <c r="F2699" i="6"/>
  <c r="G2699" i="6" s="1"/>
  <c r="D2699" i="6"/>
  <c r="E2699" i="6" s="1"/>
  <c r="B2699" i="6"/>
  <c r="C2699" i="6" s="1"/>
  <c r="A2699" i="6"/>
  <c r="I2698" i="6"/>
  <c r="H2698" i="6"/>
  <c r="F2698" i="6"/>
  <c r="G2698" i="6" s="1"/>
  <c r="D2698" i="6"/>
  <c r="E2698" i="6" s="1"/>
  <c r="B2698" i="6"/>
  <c r="C2698" i="6" s="1"/>
  <c r="A2698" i="6"/>
  <c r="I2697" i="6"/>
  <c r="H2697" i="6"/>
  <c r="F2697" i="6"/>
  <c r="G2697" i="6" s="1"/>
  <c r="D2697" i="6"/>
  <c r="E2697" i="6" s="1"/>
  <c r="B2697" i="6"/>
  <c r="C2697" i="6" s="1"/>
  <c r="A2697" i="6"/>
  <c r="I2696" i="6"/>
  <c r="H2696" i="6"/>
  <c r="F2696" i="6"/>
  <c r="G2696" i="6" s="1"/>
  <c r="E2696" i="6"/>
  <c r="D2696" i="6"/>
  <c r="B2696" i="6"/>
  <c r="C2696" i="6" s="1"/>
  <c r="A2696" i="6"/>
  <c r="I2695" i="6"/>
  <c r="H2695" i="6"/>
  <c r="F2695" i="6"/>
  <c r="G2695" i="6" s="1"/>
  <c r="D2695" i="6"/>
  <c r="E2695" i="6" s="1"/>
  <c r="B2695" i="6"/>
  <c r="C2695" i="6" s="1"/>
  <c r="A2695" i="6"/>
  <c r="I2694" i="6"/>
  <c r="H2694" i="6"/>
  <c r="F2694" i="6"/>
  <c r="G2694" i="6" s="1"/>
  <c r="D2694" i="6"/>
  <c r="E2694" i="6" s="1"/>
  <c r="B2694" i="6"/>
  <c r="C2694" i="6" s="1"/>
  <c r="A2694" i="6"/>
  <c r="I2693" i="6"/>
  <c r="H2693" i="6"/>
  <c r="F2693" i="6"/>
  <c r="G2693" i="6" s="1"/>
  <c r="D2693" i="6"/>
  <c r="E2693" i="6" s="1"/>
  <c r="B2693" i="6"/>
  <c r="C2693" i="6" s="1"/>
  <c r="A2693" i="6"/>
  <c r="I2692" i="6"/>
  <c r="H2692" i="6"/>
  <c r="F2692" i="6"/>
  <c r="G2692" i="6" s="1"/>
  <c r="D2692" i="6"/>
  <c r="E2692" i="6" s="1"/>
  <c r="B2692" i="6"/>
  <c r="C2692" i="6" s="1"/>
  <c r="A2692" i="6"/>
  <c r="I2691" i="6"/>
  <c r="H2691" i="6"/>
  <c r="F2691" i="6"/>
  <c r="G2691" i="6" s="1"/>
  <c r="D2691" i="6"/>
  <c r="E2691" i="6" s="1"/>
  <c r="B2691" i="6"/>
  <c r="C2691" i="6" s="1"/>
  <c r="A2691" i="6"/>
  <c r="I2690" i="6"/>
  <c r="H2690" i="6"/>
  <c r="F2690" i="6"/>
  <c r="G2690" i="6" s="1"/>
  <c r="D2690" i="6"/>
  <c r="E2690" i="6" s="1"/>
  <c r="B2690" i="6"/>
  <c r="C2690" i="6" s="1"/>
  <c r="A2690" i="6"/>
  <c r="I2689" i="6"/>
  <c r="H2689" i="6"/>
  <c r="F2689" i="6"/>
  <c r="G2689" i="6" s="1"/>
  <c r="D2689" i="6"/>
  <c r="E2689" i="6" s="1"/>
  <c r="B2689" i="6"/>
  <c r="C2689" i="6" s="1"/>
  <c r="A2689" i="6"/>
  <c r="I2688" i="6"/>
  <c r="H2688" i="6"/>
  <c r="F2688" i="6"/>
  <c r="G2688" i="6" s="1"/>
  <c r="D2688" i="6"/>
  <c r="E2688" i="6" s="1"/>
  <c r="B2688" i="6"/>
  <c r="C2688" i="6" s="1"/>
  <c r="A2688" i="6"/>
  <c r="I2687" i="6"/>
  <c r="H2687" i="6"/>
  <c r="F2687" i="6"/>
  <c r="G2687" i="6" s="1"/>
  <c r="D2687" i="6"/>
  <c r="E2687" i="6" s="1"/>
  <c r="B2687" i="6"/>
  <c r="C2687" i="6" s="1"/>
  <c r="A2687" i="6"/>
  <c r="I2686" i="6"/>
  <c r="H2686" i="6"/>
  <c r="F2686" i="6"/>
  <c r="G2686" i="6" s="1"/>
  <c r="D2686" i="6"/>
  <c r="E2686" i="6" s="1"/>
  <c r="B2686" i="6"/>
  <c r="C2686" i="6" s="1"/>
  <c r="A2686" i="6"/>
  <c r="I2685" i="6"/>
  <c r="H2685" i="6"/>
  <c r="F2685" i="6"/>
  <c r="G2685" i="6" s="1"/>
  <c r="D2685" i="6"/>
  <c r="E2685" i="6" s="1"/>
  <c r="B2685" i="6"/>
  <c r="C2685" i="6" s="1"/>
  <c r="A2685" i="6"/>
  <c r="I2684" i="6"/>
  <c r="H2684" i="6"/>
  <c r="F2684" i="6"/>
  <c r="G2684" i="6" s="1"/>
  <c r="D2684" i="6"/>
  <c r="E2684" i="6" s="1"/>
  <c r="B2684" i="6"/>
  <c r="C2684" i="6" s="1"/>
  <c r="A2684" i="6"/>
  <c r="I2683" i="6"/>
  <c r="H2683" i="6"/>
  <c r="F2683" i="6"/>
  <c r="G2683" i="6" s="1"/>
  <c r="D2683" i="6"/>
  <c r="E2683" i="6" s="1"/>
  <c r="B2683" i="6"/>
  <c r="C2683" i="6" s="1"/>
  <c r="A2683" i="6"/>
  <c r="I2682" i="6"/>
  <c r="H2682" i="6"/>
  <c r="F2682" i="6"/>
  <c r="G2682" i="6" s="1"/>
  <c r="D2682" i="6"/>
  <c r="E2682" i="6" s="1"/>
  <c r="B2682" i="6"/>
  <c r="C2682" i="6" s="1"/>
  <c r="A2682" i="6"/>
  <c r="I2681" i="6"/>
  <c r="H2681" i="6"/>
  <c r="F2681" i="6"/>
  <c r="G2681" i="6" s="1"/>
  <c r="D2681" i="6"/>
  <c r="E2681" i="6" s="1"/>
  <c r="B2681" i="6"/>
  <c r="C2681" i="6" s="1"/>
  <c r="A2681" i="6"/>
  <c r="I2680" i="6"/>
  <c r="H2680" i="6"/>
  <c r="F2680" i="6"/>
  <c r="G2680" i="6" s="1"/>
  <c r="D2680" i="6"/>
  <c r="E2680" i="6" s="1"/>
  <c r="B2680" i="6"/>
  <c r="C2680" i="6" s="1"/>
  <c r="A2680" i="6"/>
  <c r="I2679" i="6"/>
  <c r="H2679" i="6"/>
  <c r="F2679" i="6"/>
  <c r="G2679" i="6" s="1"/>
  <c r="D2679" i="6"/>
  <c r="E2679" i="6" s="1"/>
  <c r="B2679" i="6"/>
  <c r="C2679" i="6" s="1"/>
  <c r="A2679" i="6"/>
  <c r="I2678" i="6"/>
  <c r="H2678" i="6"/>
  <c r="F2678" i="6"/>
  <c r="G2678" i="6" s="1"/>
  <c r="D2678" i="6"/>
  <c r="E2678" i="6" s="1"/>
  <c r="B2678" i="6"/>
  <c r="C2678" i="6" s="1"/>
  <c r="A2678" i="6"/>
  <c r="I2677" i="6"/>
  <c r="H2677" i="6"/>
  <c r="F2677" i="6"/>
  <c r="G2677" i="6" s="1"/>
  <c r="D2677" i="6"/>
  <c r="E2677" i="6" s="1"/>
  <c r="B2677" i="6"/>
  <c r="C2677" i="6" s="1"/>
  <c r="A2677" i="6"/>
  <c r="I2676" i="6"/>
  <c r="H2676" i="6"/>
  <c r="G2676" i="6"/>
  <c r="F2676" i="6"/>
  <c r="D2676" i="6"/>
  <c r="E2676" i="6" s="1"/>
  <c r="B2676" i="6"/>
  <c r="C2676" i="6" s="1"/>
  <c r="A2676" i="6"/>
  <c r="I2675" i="6"/>
  <c r="H2675" i="6"/>
  <c r="F2675" i="6"/>
  <c r="G2675" i="6" s="1"/>
  <c r="E2675" i="6"/>
  <c r="D2675" i="6"/>
  <c r="B2675" i="6"/>
  <c r="C2675" i="6" s="1"/>
  <c r="A2675" i="6"/>
  <c r="I2674" i="6"/>
  <c r="H2674" i="6"/>
  <c r="F2674" i="6"/>
  <c r="G2674" i="6" s="1"/>
  <c r="D2674" i="6"/>
  <c r="E2674" i="6" s="1"/>
  <c r="B2674" i="6"/>
  <c r="C2674" i="6" s="1"/>
  <c r="A2674" i="6"/>
  <c r="I2673" i="6"/>
  <c r="H2673" i="6"/>
  <c r="F2673" i="6"/>
  <c r="G2673" i="6" s="1"/>
  <c r="D2673" i="6"/>
  <c r="E2673" i="6" s="1"/>
  <c r="B2673" i="6"/>
  <c r="C2673" i="6" s="1"/>
  <c r="A2673" i="6"/>
  <c r="I2672" i="6"/>
  <c r="H2672" i="6"/>
  <c r="F2672" i="6"/>
  <c r="G2672" i="6" s="1"/>
  <c r="D2672" i="6"/>
  <c r="E2672" i="6" s="1"/>
  <c r="B2672" i="6"/>
  <c r="C2672" i="6" s="1"/>
  <c r="A2672" i="6"/>
  <c r="I2671" i="6"/>
  <c r="H2671" i="6"/>
  <c r="F2671" i="6"/>
  <c r="G2671" i="6" s="1"/>
  <c r="D2671" i="6"/>
  <c r="E2671" i="6" s="1"/>
  <c r="B2671" i="6"/>
  <c r="C2671" i="6" s="1"/>
  <c r="A2671" i="6"/>
  <c r="I2670" i="6"/>
  <c r="H2670" i="6"/>
  <c r="G2670" i="6"/>
  <c r="F2670" i="6"/>
  <c r="D2670" i="6"/>
  <c r="E2670" i="6" s="1"/>
  <c r="B2670" i="6"/>
  <c r="C2670" i="6" s="1"/>
  <c r="A2670" i="6"/>
  <c r="I2669" i="6"/>
  <c r="H2669" i="6"/>
  <c r="F2669" i="6"/>
  <c r="G2669" i="6" s="1"/>
  <c r="D2669" i="6"/>
  <c r="E2669" i="6" s="1"/>
  <c r="B2669" i="6"/>
  <c r="C2669" i="6" s="1"/>
  <c r="A2669" i="6"/>
  <c r="I2668" i="6"/>
  <c r="H2668" i="6"/>
  <c r="F2668" i="6"/>
  <c r="G2668" i="6" s="1"/>
  <c r="D2668" i="6"/>
  <c r="E2668" i="6" s="1"/>
  <c r="B2668" i="6"/>
  <c r="C2668" i="6" s="1"/>
  <c r="A2668" i="6"/>
  <c r="I2667" i="6"/>
  <c r="H2667" i="6"/>
  <c r="F2667" i="6"/>
  <c r="G2667" i="6" s="1"/>
  <c r="D2667" i="6"/>
  <c r="E2667" i="6" s="1"/>
  <c r="B2667" i="6"/>
  <c r="C2667" i="6" s="1"/>
  <c r="A2667" i="6"/>
  <c r="I2666" i="6"/>
  <c r="H2666" i="6"/>
  <c r="F2666" i="6"/>
  <c r="G2666" i="6" s="1"/>
  <c r="D2666" i="6"/>
  <c r="E2666" i="6" s="1"/>
  <c r="B2666" i="6"/>
  <c r="C2666" i="6" s="1"/>
  <c r="A2666" i="6"/>
  <c r="I2665" i="6"/>
  <c r="H2665" i="6"/>
  <c r="F2665" i="6"/>
  <c r="G2665" i="6" s="1"/>
  <c r="D2665" i="6"/>
  <c r="E2665" i="6" s="1"/>
  <c r="B2665" i="6"/>
  <c r="C2665" i="6" s="1"/>
  <c r="A2665" i="6"/>
  <c r="I2664" i="6"/>
  <c r="H2664" i="6"/>
  <c r="F2664" i="6"/>
  <c r="G2664" i="6" s="1"/>
  <c r="D2664" i="6"/>
  <c r="E2664" i="6" s="1"/>
  <c r="B2664" i="6"/>
  <c r="C2664" i="6" s="1"/>
  <c r="A2664" i="6"/>
  <c r="I2663" i="6"/>
  <c r="H2663" i="6"/>
  <c r="F2663" i="6"/>
  <c r="G2663" i="6" s="1"/>
  <c r="D2663" i="6"/>
  <c r="E2663" i="6" s="1"/>
  <c r="B2663" i="6"/>
  <c r="C2663" i="6" s="1"/>
  <c r="A2663" i="6"/>
  <c r="I2662" i="6"/>
  <c r="H2662" i="6"/>
  <c r="F2662" i="6"/>
  <c r="G2662" i="6" s="1"/>
  <c r="E2662" i="6"/>
  <c r="D2662" i="6"/>
  <c r="B2662" i="6"/>
  <c r="C2662" i="6" s="1"/>
  <c r="A2662" i="6"/>
  <c r="I2661" i="6"/>
  <c r="H2661" i="6"/>
  <c r="F2661" i="6"/>
  <c r="G2661" i="6" s="1"/>
  <c r="D2661" i="6"/>
  <c r="E2661" i="6" s="1"/>
  <c r="C2661" i="6"/>
  <c r="B2661" i="6"/>
  <c r="A2661" i="6"/>
  <c r="I2660" i="6"/>
  <c r="H2660" i="6"/>
  <c r="F2660" i="6"/>
  <c r="G2660" i="6" s="1"/>
  <c r="D2660" i="6"/>
  <c r="E2660" i="6" s="1"/>
  <c r="B2660" i="6"/>
  <c r="C2660" i="6" s="1"/>
  <c r="A2660" i="6"/>
  <c r="I2659" i="6"/>
  <c r="H2659" i="6"/>
  <c r="F2659" i="6"/>
  <c r="G2659" i="6" s="1"/>
  <c r="D2659" i="6"/>
  <c r="E2659" i="6" s="1"/>
  <c r="B2659" i="6"/>
  <c r="C2659" i="6" s="1"/>
  <c r="A2659" i="6"/>
  <c r="I2658" i="6"/>
  <c r="H2658" i="6"/>
  <c r="F2658" i="6"/>
  <c r="G2658" i="6" s="1"/>
  <c r="D2658" i="6"/>
  <c r="E2658" i="6" s="1"/>
  <c r="B2658" i="6"/>
  <c r="C2658" i="6" s="1"/>
  <c r="A2658" i="6"/>
  <c r="I2657" i="6"/>
  <c r="H2657" i="6"/>
  <c r="F2657" i="6"/>
  <c r="G2657" i="6" s="1"/>
  <c r="D2657" i="6"/>
  <c r="E2657" i="6" s="1"/>
  <c r="B2657" i="6"/>
  <c r="C2657" i="6" s="1"/>
  <c r="A2657" i="6"/>
  <c r="I2656" i="6"/>
  <c r="H2656" i="6"/>
  <c r="F2656" i="6"/>
  <c r="G2656" i="6" s="1"/>
  <c r="D2656" i="6"/>
  <c r="E2656" i="6" s="1"/>
  <c r="B2656" i="6"/>
  <c r="C2656" i="6" s="1"/>
  <c r="A2656" i="6"/>
  <c r="I2655" i="6"/>
  <c r="H2655" i="6"/>
  <c r="F2655" i="6"/>
  <c r="G2655" i="6" s="1"/>
  <c r="D2655" i="6"/>
  <c r="E2655" i="6" s="1"/>
  <c r="B2655" i="6"/>
  <c r="C2655" i="6" s="1"/>
  <c r="A2655" i="6"/>
  <c r="I2654" i="6"/>
  <c r="H2654" i="6"/>
  <c r="F2654" i="6"/>
  <c r="G2654" i="6" s="1"/>
  <c r="D2654" i="6"/>
  <c r="E2654" i="6" s="1"/>
  <c r="B2654" i="6"/>
  <c r="C2654" i="6" s="1"/>
  <c r="A2654" i="6"/>
  <c r="I2653" i="6"/>
  <c r="H2653" i="6"/>
  <c r="F2653" i="6"/>
  <c r="G2653" i="6" s="1"/>
  <c r="D2653" i="6"/>
  <c r="E2653" i="6" s="1"/>
  <c r="B2653" i="6"/>
  <c r="C2653" i="6" s="1"/>
  <c r="A2653" i="6"/>
  <c r="I2652" i="6"/>
  <c r="H2652" i="6"/>
  <c r="F2652" i="6"/>
  <c r="G2652" i="6" s="1"/>
  <c r="D2652" i="6"/>
  <c r="E2652" i="6" s="1"/>
  <c r="B2652" i="6"/>
  <c r="C2652" i="6" s="1"/>
  <c r="A2652" i="6"/>
  <c r="I2651" i="6"/>
  <c r="H2651" i="6"/>
  <c r="F2651" i="6"/>
  <c r="G2651" i="6" s="1"/>
  <c r="D2651" i="6"/>
  <c r="E2651" i="6" s="1"/>
  <c r="B2651" i="6"/>
  <c r="C2651" i="6" s="1"/>
  <c r="A2651" i="6"/>
  <c r="I2650" i="6"/>
  <c r="H2650" i="6"/>
  <c r="F2650" i="6"/>
  <c r="G2650" i="6" s="1"/>
  <c r="D2650" i="6"/>
  <c r="E2650" i="6" s="1"/>
  <c r="B2650" i="6"/>
  <c r="C2650" i="6" s="1"/>
  <c r="A2650" i="6"/>
  <c r="I2649" i="6"/>
  <c r="H2649" i="6"/>
  <c r="F2649" i="6"/>
  <c r="G2649" i="6" s="1"/>
  <c r="D2649" i="6"/>
  <c r="E2649" i="6" s="1"/>
  <c r="B2649" i="6"/>
  <c r="C2649" i="6" s="1"/>
  <c r="A2649" i="6"/>
  <c r="I2648" i="6"/>
  <c r="H2648" i="6"/>
  <c r="F2648" i="6"/>
  <c r="G2648" i="6" s="1"/>
  <c r="D2648" i="6"/>
  <c r="E2648" i="6" s="1"/>
  <c r="B2648" i="6"/>
  <c r="C2648" i="6" s="1"/>
  <c r="A2648" i="6"/>
  <c r="I2647" i="6"/>
  <c r="H2647" i="6"/>
  <c r="F2647" i="6"/>
  <c r="G2647" i="6" s="1"/>
  <c r="D2647" i="6"/>
  <c r="E2647" i="6" s="1"/>
  <c r="B2647" i="6"/>
  <c r="C2647" i="6" s="1"/>
  <c r="A2647" i="6"/>
  <c r="I2646" i="6"/>
  <c r="H2646" i="6"/>
  <c r="F2646" i="6"/>
  <c r="G2646" i="6" s="1"/>
  <c r="D2646" i="6"/>
  <c r="E2646" i="6" s="1"/>
  <c r="B2646" i="6"/>
  <c r="C2646" i="6" s="1"/>
  <c r="A2646" i="6"/>
  <c r="I2645" i="6"/>
  <c r="H2645" i="6"/>
  <c r="F2645" i="6"/>
  <c r="G2645" i="6" s="1"/>
  <c r="D2645" i="6"/>
  <c r="E2645" i="6" s="1"/>
  <c r="B2645" i="6"/>
  <c r="C2645" i="6" s="1"/>
  <c r="A2645" i="6"/>
  <c r="I2644" i="6"/>
  <c r="H2644" i="6"/>
  <c r="F2644" i="6"/>
  <c r="G2644" i="6" s="1"/>
  <c r="D2644" i="6"/>
  <c r="E2644" i="6" s="1"/>
  <c r="B2644" i="6"/>
  <c r="C2644" i="6" s="1"/>
  <c r="A2644" i="6"/>
  <c r="I2643" i="6"/>
  <c r="H2643" i="6"/>
  <c r="F2643" i="6"/>
  <c r="G2643" i="6" s="1"/>
  <c r="D2643" i="6"/>
  <c r="E2643" i="6" s="1"/>
  <c r="B2643" i="6"/>
  <c r="C2643" i="6" s="1"/>
  <c r="A2643" i="6"/>
  <c r="I2642" i="6"/>
  <c r="H2642" i="6"/>
  <c r="F2642" i="6"/>
  <c r="G2642" i="6" s="1"/>
  <c r="D2642" i="6"/>
  <c r="E2642" i="6" s="1"/>
  <c r="B2642" i="6"/>
  <c r="C2642" i="6" s="1"/>
  <c r="A2642" i="6"/>
  <c r="I2641" i="6"/>
  <c r="H2641" i="6"/>
  <c r="F2641" i="6"/>
  <c r="G2641" i="6" s="1"/>
  <c r="D2641" i="6"/>
  <c r="E2641" i="6" s="1"/>
  <c r="B2641" i="6"/>
  <c r="C2641" i="6" s="1"/>
  <c r="A2641" i="6"/>
  <c r="I2640" i="6"/>
  <c r="H2640" i="6"/>
  <c r="F2640" i="6"/>
  <c r="G2640" i="6" s="1"/>
  <c r="D2640" i="6"/>
  <c r="E2640" i="6" s="1"/>
  <c r="B2640" i="6"/>
  <c r="C2640" i="6" s="1"/>
  <c r="A2640" i="6"/>
  <c r="I2639" i="6"/>
  <c r="H2639" i="6"/>
  <c r="F2639" i="6"/>
  <c r="G2639" i="6" s="1"/>
  <c r="D2639" i="6"/>
  <c r="E2639" i="6" s="1"/>
  <c r="B2639" i="6"/>
  <c r="C2639" i="6" s="1"/>
  <c r="A2639" i="6"/>
  <c r="I2638" i="6"/>
  <c r="H2638" i="6"/>
  <c r="F2638" i="6"/>
  <c r="G2638" i="6" s="1"/>
  <c r="D2638" i="6"/>
  <c r="E2638" i="6" s="1"/>
  <c r="B2638" i="6"/>
  <c r="C2638" i="6" s="1"/>
  <c r="A2638" i="6"/>
  <c r="I2637" i="6"/>
  <c r="H2637" i="6"/>
  <c r="F2637" i="6"/>
  <c r="G2637" i="6" s="1"/>
  <c r="D2637" i="6"/>
  <c r="E2637" i="6" s="1"/>
  <c r="B2637" i="6"/>
  <c r="C2637" i="6" s="1"/>
  <c r="A2637" i="6"/>
  <c r="I2636" i="6"/>
  <c r="H2636" i="6"/>
  <c r="F2636" i="6"/>
  <c r="G2636" i="6" s="1"/>
  <c r="D2636" i="6"/>
  <c r="E2636" i="6" s="1"/>
  <c r="B2636" i="6"/>
  <c r="C2636" i="6" s="1"/>
  <c r="A2636" i="6"/>
  <c r="I2635" i="6"/>
  <c r="H2635" i="6"/>
  <c r="F2635" i="6"/>
  <c r="G2635" i="6" s="1"/>
  <c r="D2635" i="6"/>
  <c r="E2635" i="6" s="1"/>
  <c r="B2635" i="6"/>
  <c r="C2635" i="6" s="1"/>
  <c r="A2635" i="6"/>
  <c r="I2634" i="6"/>
  <c r="H2634" i="6"/>
  <c r="F2634" i="6"/>
  <c r="G2634" i="6" s="1"/>
  <c r="D2634" i="6"/>
  <c r="E2634" i="6" s="1"/>
  <c r="B2634" i="6"/>
  <c r="C2634" i="6" s="1"/>
  <c r="A2634" i="6"/>
  <c r="I2633" i="6"/>
  <c r="H2633" i="6"/>
  <c r="F2633" i="6"/>
  <c r="G2633" i="6" s="1"/>
  <c r="D2633" i="6"/>
  <c r="E2633" i="6" s="1"/>
  <c r="B2633" i="6"/>
  <c r="C2633" i="6" s="1"/>
  <c r="A2633" i="6"/>
  <c r="I2632" i="6"/>
  <c r="H2632" i="6"/>
  <c r="F2632" i="6"/>
  <c r="G2632" i="6" s="1"/>
  <c r="D2632" i="6"/>
  <c r="E2632" i="6" s="1"/>
  <c r="B2632" i="6"/>
  <c r="C2632" i="6" s="1"/>
  <c r="A2632" i="6"/>
  <c r="I2631" i="6"/>
  <c r="H2631" i="6"/>
  <c r="G2631" i="6"/>
  <c r="F2631" i="6"/>
  <c r="D2631" i="6"/>
  <c r="E2631" i="6" s="1"/>
  <c r="B2631" i="6"/>
  <c r="C2631" i="6" s="1"/>
  <c r="A2631" i="6"/>
  <c r="I2630" i="6"/>
  <c r="H2630" i="6"/>
  <c r="F2630" i="6"/>
  <c r="G2630" i="6" s="1"/>
  <c r="D2630" i="6"/>
  <c r="E2630" i="6" s="1"/>
  <c r="B2630" i="6"/>
  <c r="C2630" i="6" s="1"/>
  <c r="A2630" i="6"/>
  <c r="I2629" i="6"/>
  <c r="H2629" i="6"/>
  <c r="F2629" i="6"/>
  <c r="G2629" i="6" s="1"/>
  <c r="D2629" i="6"/>
  <c r="E2629" i="6" s="1"/>
  <c r="B2629" i="6"/>
  <c r="C2629" i="6" s="1"/>
  <c r="A2629" i="6"/>
  <c r="I2628" i="6"/>
  <c r="H2628" i="6"/>
  <c r="G2628" i="6"/>
  <c r="F2628" i="6"/>
  <c r="D2628" i="6"/>
  <c r="E2628" i="6" s="1"/>
  <c r="B2628" i="6"/>
  <c r="C2628" i="6" s="1"/>
  <c r="A2628" i="6"/>
  <c r="I2627" i="6"/>
  <c r="H2627" i="6"/>
  <c r="F2627" i="6"/>
  <c r="G2627" i="6" s="1"/>
  <c r="E2627" i="6"/>
  <c r="D2627" i="6"/>
  <c r="B2627" i="6"/>
  <c r="C2627" i="6" s="1"/>
  <c r="A2627" i="6"/>
  <c r="I2626" i="6"/>
  <c r="H2626" i="6"/>
  <c r="F2626" i="6"/>
  <c r="G2626" i="6" s="1"/>
  <c r="D2626" i="6"/>
  <c r="E2626" i="6" s="1"/>
  <c r="B2626" i="6"/>
  <c r="C2626" i="6" s="1"/>
  <c r="A2626" i="6"/>
  <c r="I2625" i="6"/>
  <c r="H2625" i="6"/>
  <c r="G2625" i="6"/>
  <c r="F2625" i="6"/>
  <c r="D2625" i="6"/>
  <c r="E2625" i="6" s="1"/>
  <c r="B2625" i="6"/>
  <c r="C2625" i="6" s="1"/>
  <c r="A2625" i="6"/>
  <c r="I2624" i="6"/>
  <c r="H2624" i="6"/>
  <c r="F2624" i="6"/>
  <c r="G2624" i="6" s="1"/>
  <c r="E2624" i="6"/>
  <c r="D2624" i="6"/>
  <c r="B2624" i="6"/>
  <c r="C2624" i="6" s="1"/>
  <c r="A2624" i="6"/>
  <c r="I2623" i="6"/>
  <c r="H2623" i="6"/>
  <c r="F2623" i="6"/>
  <c r="G2623" i="6" s="1"/>
  <c r="D2623" i="6"/>
  <c r="E2623" i="6" s="1"/>
  <c r="B2623" i="6"/>
  <c r="C2623" i="6" s="1"/>
  <c r="A2623" i="6"/>
  <c r="I2622" i="6"/>
  <c r="H2622" i="6"/>
  <c r="F2622" i="6"/>
  <c r="G2622" i="6" s="1"/>
  <c r="D2622" i="6"/>
  <c r="E2622" i="6" s="1"/>
  <c r="B2622" i="6"/>
  <c r="C2622" i="6" s="1"/>
  <c r="A2622" i="6"/>
  <c r="I2621" i="6"/>
  <c r="H2621" i="6"/>
  <c r="F2621" i="6"/>
  <c r="G2621" i="6" s="1"/>
  <c r="D2621" i="6"/>
  <c r="E2621" i="6" s="1"/>
  <c r="B2621" i="6"/>
  <c r="C2621" i="6" s="1"/>
  <c r="A2621" i="6"/>
  <c r="I2620" i="6"/>
  <c r="H2620" i="6"/>
  <c r="F2620" i="6"/>
  <c r="G2620" i="6" s="1"/>
  <c r="D2620" i="6"/>
  <c r="E2620" i="6" s="1"/>
  <c r="B2620" i="6"/>
  <c r="C2620" i="6" s="1"/>
  <c r="A2620" i="6"/>
  <c r="I2619" i="6"/>
  <c r="H2619" i="6"/>
  <c r="F2619" i="6"/>
  <c r="G2619" i="6" s="1"/>
  <c r="D2619" i="6"/>
  <c r="E2619" i="6" s="1"/>
  <c r="B2619" i="6"/>
  <c r="C2619" i="6" s="1"/>
  <c r="A2619" i="6"/>
  <c r="I2618" i="6"/>
  <c r="H2618" i="6"/>
  <c r="F2618" i="6"/>
  <c r="G2618" i="6" s="1"/>
  <c r="D2618" i="6"/>
  <c r="E2618" i="6" s="1"/>
  <c r="C2618" i="6"/>
  <c r="B2618" i="6"/>
  <c r="A2618" i="6"/>
  <c r="I2617" i="6"/>
  <c r="H2617" i="6"/>
  <c r="F2617" i="6"/>
  <c r="G2617" i="6" s="1"/>
  <c r="D2617" i="6"/>
  <c r="E2617" i="6" s="1"/>
  <c r="B2617" i="6"/>
  <c r="C2617" i="6" s="1"/>
  <c r="A2617" i="6"/>
  <c r="I2616" i="6"/>
  <c r="H2616" i="6"/>
  <c r="F2616" i="6"/>
  <c r="G2616" i="6" s="1"/>
  <c r="D2616" i="6"/>
  <c r="E2616" i="6" s="1"/>
  <c r="B2616" i="6"/>
  <c r="C2616" i="6" s="1"/>
  <c r="A2616" i="6"/>
  <c r="I2615" i="6"/>
  <c r="H2615" i="6"/>
  <c r="F2615" i="6"/>
  <c r="G2615" i="6" s="1"/>
  <c r="D2615" i="6"/>
  <c r="E2615" i="6" s="1"/>
  <c r="B2615" i="6"/>
  <c r="C2615" i="6" s="1"/>
  <c r="A2615" i="6"/>
  <c r="I2614" i="6"/>
  <c r="H2614" i="6"/>
  <c r="F2614" i="6"/>
  <c r="G2614" i="6" s="1"/>
  <c r="E2614" i="6"/>
  <c r="D2614" i="6"/>
  <c r="B2614" i="6"/>
  <c r="C2614" i="6" s="1"/>
  <c r="A2614" i="6"/>
  <c r="I2613" i="6"/>
  <c r="H2613" i="6"/>
  <c r="F2613" i="6"/>
  <c r="G2613" i="6" s="1"/>
  <c r="D2613" i="6"/>
  <c r="E2613" i="6" s="1"/>
  <c r="B2613" i="6"/>
  <c r="C2613" i="6" s="1"/>
  <c r="A2613" i="6"/>
  <c r="I2612" i="6"/>
  <c r="H2612" i="6"/>
  <c r="F2612" i="6"/>
  <c r="G2612" i="6" s="1"/>
  <c r="D2612" i="6"/>
  <c r="E2612" i="6" s="1"/>
  <c r="B2612" i="6"/>
  <c r="C2612" i="6" s="1"/>
  <c r="A2612" i="6"/>
  <c r="I2611" i="6"/>
  <c r="H2611" i="6"/>
  <c r="F2611" i="6"/>
  <c r="G2611" i="6" s="1"/>
  <c r="D2611" i="6"/>
  <c r="E2611" i="6" s="1"/>
  <c r="B2611" i="6"/>
  <c r="C2611" i="6" s="1"/>
  <c r="A2611" i="6"/>
  <c r="I2610" i="6"/>
  <c r="H2610" i="6"/>
  <c r="F2610" i="6"/>
  <c r="G2610" i="6" s="1"/>
  <c r="D2610" i="6"/>
  <c r="E2610" i="6" s="1"/>
  <c r="B2610" i="6"/>
  <c r="C2610" i="6" s="1"/>
  <c r="A2610" i="6"/>
  <c r="I2609" i="6"/>
  <c r="H2609" i="6"/>
  <c r="F2609" i="6"/>
  <c r="G2609" i="6" s="1"/>
  <c r="D2609" i="6"/>
  <c r="E2609" i="6" s="1"/>
  <c r="B2609" i="6"/>
  <c r="C2609" i="6" s="1"/>
  <c r="A2609" i="6"/>
  <c r="I2608" i="6"/>
  <c r="H2608" i="6"/>
  <c r="F2608" i="6"/>
  <c r="G2608" i="6" s="1"/>
  <c r="D2608" i="6"/>
  <c r="E2608" i="6" s="1"/>
  <c r="B2608" i="6"/>
  <c r="C2608" i="6" s="1"/>
  <c r="A2608" i="6"/>
  <c r="I2607" i="6"/>
  <c r="H2607" i="6"/>
  <c r="F2607" i="6"/>
  <c r="G2607" i="6" s="1"/>
  <c r="E2607" i="6"/>
  <c r="D2607" i="6"/>
  <c r="B2607" i="6"/>
  <c r="C2607" i="6" s="1"/>
  <c r="A2607" i="6"/>
  <c r="I2606" i="6"/>
  <c r="H2606" i="6"/>
  <c r="F2606" i="6"/>
  <c r="G2606" i="6" s="1"/>
  <c r="D2606" i="6"/>
  <c r="E2606" i="6" s="1"/>
  <c r="B2606" i="6"/>
  <c r="C2606" i="6" s="1"/>
  <c r="A2606" i="6"/>
  <c r="I2605" i="6"/>
  <c r="H2605" i="6"/>
  <c r="F2605" i="6"/>
  <c r="G2605" i="6" s="1"/>
  <c r="D2605" i="6"/>
  <c r="E2605" i="6" s="1"/>
  <c r="B2605" i="6"/>
  <c r="C2605" i="6" s="1"/>
  <c r="A2605" i="6"/>
  <c r="I2604" i="6"/>
  <c r="H2604" i="6"/>
  <c r="F2604" i="6"/>
  <c r="G2604" i="6" s="1"/>
  <c r="D2604" i="6"/>
  <c r="E2604" i="6" s="1"/>
  <c r="B2604" i="6"/>
  <c r="C2604" i="6" s="1"/>
  <c r="A2604" i="6"/>
  <c r="I2603" i="6"/>
  <c r="H2603" i="6"/>
  <c r="F2603" i="6"/>
  <c r="G2603" i="6" s="1"/>
  <c r="D2603" i="6"/>
  <c r="E2603" i="6" s="1"/>
  <c r="B2603" i="6"/>
  <c r="C2603" i="6" s="1"/>
  <c r="A2603" i="6"/>
  <c r="I2602" i="6"/>
  <c r="H2602" i="6"/>
  <c r="F2602" i="6"/>
  <c r="G2602" i="6" s="1"/>
  <c r="D2602" i="6"/>
  <c r="E2602" i="6" s="1"/>
  <c r="B2602" i="6"/>
  <c r="C2602" i="6" s="1"/>
  <c r="A2602" i="6"/>
  <c r="I2601" i="6"/>
  <c r="H2601" i="6"/>
  <c r="F2601" i="6"/>
  <c r="G2601" i="6" s="1"/>
  <c r="D2601" i="6"/>
  <c r="E2601" i="6" s="1"/>
  <c r="B2601" i="6"/>
  <c r="C2601" i="6" s="1"/>
  <c r="A2601" i="6"/>
  <c r="I2600" i="6"/>
  <c r="H2600" i="6"/>
  <c r="F2600" i="6"/>
  <c r="G2600" i="6" s="1"/>
  <c r="D2600" i="6"/>
  <c r="E2600" i="6" s="1"/>
  <c r="B2600" i="6"/>
  <c r="C2600" i="6" s="1"/>
  <c r="A2600" i="6"/>
  <c r="I2599" i="6"/>
  <c r="H2599" i="6"/>
  <c r="F2599" i="6"/>
  <c r="G2599" i="6" s="1"/>
  <c r="D2599" i="6"/>
  <c r="E2599" i="6" s="1"/>
  <c r="B2599" i="6"/>
  <c r="C2599" i="6" s="1"/>
  <c r="A2599" i="6"/>
  <c r="I2598" i="6"/>
  <c r="H2598" i="6"/>
  <c r="F2598" i="6"/>
  <c r="G2598" i="6" s="1"/>
  <c r="D2598" i="6"/>
  <c r="E2598" i="6" s="1"/>
  <c r="B2598" i="6"/>
  <c r="C2598" i="6" s="1"/>
  <c r="A2598" i="6"/>
  <c r="I2597" i="6"/>
  <c r="H2597" i="6"/>
  <c r="F2597" i="6"/>
  <c r="G2597" i="6" s="1"/>
  <c r="D2597" i="6"/>
  <c r="E2597" i="6" s="1"/>
  <c r="B2597" i="6"/>
  <c r="C2597" i="6" s="1"/>
  <c r="A2597" i="6"/>
  <c r="I2596" i="6"/>
  <c r="H2596" i="6"/>
  <c r="F2596" i="6"/>
  <c r="G2596" i="6" s="1"/>
  <c r="D2596" i="6"/>
  <c r="E2596" i="6" s="1"/>
  <c r="B2596" i="6"/>
  <c r="C2596" i="6" s="1"/>
  <c r="A2596" i="6"/>
  <c r="I2595" i="6"/>
  <c r="H2595" i="6"/>
  <c r="F2595" i="6"/>
  <c r="G2595" i="6" s="1"/>
  <c r="D2595" i="6"/>
  <c r="E2595" i="6" s="1"/>
  <c r="B2595" i="6"/>
  <c r="C2595" i="6" s="1"/>
  <c r="A2595" i="6"/>
  <c r="I2594" i="6"/>
  <c r="H2594" i="6"/>
  <c r="F2594" i="6"/>
  <c r="G2594" i="6" s="1"/>
  <c r="D2594" i="6"/>
  <c r="E2594" i="6" s="1"/>
  <c r="B2594" i="6"/>
  <c r="C2594" i="6" s="1"/>
  <c r="A2594" i="6"/>
  <c r="I2593" i="6"/>
  <c r="H2593" i="6"/>
  <c r="F2593" i="6"/>
  <c r="G2593" i="6" s="1"/>
  <c r="D2593" i="6"/>
  <c r="E2593" i="6" s="1"/>
  <c r="B2593" i="6"/>
  <c r="C2593" i="6" s="1"/>
  <c r="A2593" i="6"/>
  <c r="I2592" i="6"/>
  <c r="H2592" i="6"/>
  <c r="F2592" i="6"/>
  <c r="G2592" i="6" s="1"/>
  <c r="D2592" i="6"/>
  <c r="E2592" i="6" s="1"/>
  <c r="B2592" i="6"/>
  <c r="C2592" i="6" s="1"/>
  <c r="A2592" i="6"/>
  <c r="I2591" i="6"/>
  <c r="H2591" i="6"/>
  <c r="F2591" i="6"/>
  <c r="G2591" i="6" s="1"/>
  <c r="D2591" i="6"/>
  <c r="E2591" i="6" s="1"/>
  <c r="B2591" i="6"/>
  <c r="C2591" i="6" s="1"/>
  <c r="A2591" i="6"/>
  <c r="I2590" i="6"/>
  <c r="H2590" i="6"/>
  <c r="F2590" i="6"/>
  <c r="G2590" i="6" s="1"/>
  <c r="D2590" i="6"/>
  <c r="E2590" i="6" s="1"/>
  <c r="B2590" i="6"/>
  <c r="C2590" i="6" s="1"/>
  <c r="A2590" i="6"/>
  <c r="I2589" i="6"/>
  <c r="H2589" i="6"/>
  <c r="F2589" i="6"/>
  <c r="G2589" i="6" s="1"/>
  <c r="D2589" i="6"/>
  <c r="E2589" i="6" s="1"/>
  <c r="B2589" i="6"/>
  <c r="C2589" i="6" s="1"/>
  <c r="A2589" i="6"/>
  <c r="I2588" i="6"/>
  <c r="H2588" i="6"/>
  <c r="F2588" i="6"/>
  <c r="G2588" i="6" s="1"/>
  <c r="D2588" i="6"/>
  <c r="E2588" i="6" s="1"/>
  <c r="B2588" i="6"/>
  <c r="C2588" i="6" s="1"/>
  <c r="A2588" i="6"/>
  <c r="I2587" i="6"/>
  <c r="H2587" i="6"/>
  <c r="F2587" i="6"/>
  <c r="G2587" i="6" s="1"/>
  <c r="D2587" i="6"/>
  <c r="E2587" i="6" s="1"/>
  <c r="B2587" i="6"/>
  <c r="C2587" i="6" s="1"/>
  <c r="A2587" i="6"/>
  <c r="I2586" i="6"/>
  <c r="H2586" i="6"/>
  <c r="F2586" i="6"/>
  <c r="G2586" i="6" s="1"/>
  <c r="D2586" i="6"/>
  <c r="E2586" i="6" s="1"/>
  <c r="B2586" i="6"/>
  <c r="C2586" i="6" s="1"/>
  <c r="A2586" i="6"/>
  <c r="I2585" i="6"/>
  <c r="H2585" i="6"/>
  <c r="F2585" i="6"/>
  <c r="G2585" i="6" s="1"/>
  <c r="D2585" i="6"/>
  <c r="E2585" i="6" s="1"/>
  <c r="B2585" i="6"/>
  <c r="C2585" i="6" s="1"/>
  <c r="A2585" i="6"/>
  <c r="I2584" i="6"/>
  <c r="H2584" i="6"/>
  <c r="F2584" i="6"/>
  <c r="G2584" i="6" s="1"/>
  <c r="D2584" i="6"/>
  <c r="E2584" i="6" s="1"/>
  <c r="B2584" i="6"/>
  <c r="C2584" i="6" s="1"/>
  <c r="A2584" i="6"/>
  <c r="I2583" i="6"/>
  <c r="H2583" i="6"/>
  <c r="F2583" i="6"/>
  <c r="G2583" i="6" s="1"/>
  <c r="D2583" i="6"/>
  <c r="E2583" i="6" s="1"/>
  <c r="B2583" i="6"/>
  <c r="C2583" i="6" s="1"/>
  <c r="A2583" i="6"/>
  <c r="I2582" i="6"/>
  <c r="H2582" i="6"/>
  <c r="F2582" i="6"/>
  <c r="G2582" i="6" s="1"/>
  <c r="D2582" i="6"/>
  <c r="E2582" i="6" s="1"/>
  <c r="B2582" i="6"/>
  <c r="C2582" i="6" s="1"/>
  <c r="A2582" i="6"/>
  <c r="I2581" i="6"/>
  <c r="H2581" i="6"/>
  <c r="F2581" i="6"/>
  <c r="G2581" i="6" s="1"/>
  <c r="D2581" i="6"/>
  <c r="E2581" i="6" s="1"/>
  <c r="B2581" i="6"/>
  <c r="C2581" i="6" s="1"/>
  <c r="A2581" i="6"/>
  <c r="I2580" i="6"/>
  <c r="H2580" i="6"/>
  <c r="F2580" i="6"/>
  <c r="G2580" i="6" s="1"/>
  <c r="D2580" i="6"/>
  <c r="E2580" i="6" s="1"/>
  <c r="B2580" i="6"/>
  <c r="C2580" i="6" s="1"/>
  <c r="A2580" i="6"/>
  <c r="I2579" i="6"/>
  <c r="H2579" i="6"/>
  <c r="F2579" i="6"/>
  <c r="G2579" i="6" s="1"/>
  <c r="D2579" i="6"/>
  <c r="E2579" i="6" s="1"/>
  <c r="B2579" i="6"/>
  <c r="C2579" i="6" s="1"/>
  <c r="A2579" i="6"/>
  <c r="I2578" i="6"/>
  <c r="H2578" i="6"/>
  <c r="F2578" i="6"/>
  <c r="G2578" i="6" s="1"/>
  <c r="D2578" i="6"/>
  <c r="E2578" i="6" s="1"/>
  <c r="C2578" i="6"/>
  <c r="B2578" i="6"/>
  <c r="A2578" i="6"/>
  <c r="I2577" i="6"/>
  <c r="H2577" i="6"/>
  <c r="F2577" i="6"/>
  <c r="G2577" i="6" s="1"/>
  <c r="D2577" i="6"/>
  <c r="E2577" i="6" s="1"/>
  <c r="B2577" i="6"/>
  <c r="C2577" i="6" s="1"/>
  <c r="A2577" i="6"/>
  <c r="I2576" i="6"/>
  <c r="H2576" i="6"/>
  <c r="F2576" i="6"/>
  <c r="G2576" i="6" s="1"/>
  <c r="D2576" i="6"/>
  <c r="E2576" i="6" s="1"/>
  <c r="B2576" i="6"/>
  <c r="C2576" i="6" s="1"/>
  <c r="A2576" i="6"/>
  <c r="I2575" i="6"/>
  <c r="H2575" i="6"/>
  <c r="F2575" i="6"/>
  <c r="G2575" i="6" s="1"/>
  <c r="D2575" i="6"/>
  <c r="E2575" i="6" s="1"/>
  <c r="B2575" i="6"/>
  <c r="C2575" i="6" s="1"/>
  <c r="A2575" i="6"/>
  <c r="I2574" i="6"/>
  <c r="H2574" i="6"/>
  <c r="G2574" i="6"/>
  <c r="F2574" i="6"/>
  <c r="D2574" i="6"/>
  <c r="E2574" i="6" s="1"/>
  <c r="B2574" i="6"/>
  <c r="C2574" i="6" s="1"/>
  <c r="A2574" i="6"/>
  <c r="I2573" i="6"/>
  <c r="H2573" i="6"/>
  <c r="F2573" i="6"/>
  <c r="G2573" i="6" s="1"/>
  <c r="D2573" i="6"/>
  <c r="E2573" i="6" s="1"/>
  <c r="B2573" i="6"/>
  <c r="C2573" i="6" s="1"/>
  <c r="A2573" i="6"/>
  <c r="I2572" i="6"/>
  <c r="H2572" i="6"/>
  <c r="F2572" i="6"/>
  <c r="G2572" i="6" s="1"/>
  <c r="D2572" i="6"/>
  <c r="E2572" i="6" s="1"/>
  <c r="B2572" i="6"/>
  <c r="C2572" i="6" s="1"/>
  <c r="A2572" i="6"/>
  <c r="I2571" i="6"/>
  <c r="H2571" i="6"/>
  <c r="F2571" i="6"/>
  <c r="G2571" i="6" s="1"/>
  <c r="D2571" i="6"/>
  <c r="E2571" i="6" s="1"/>
  <c r="B2571" i="6"/>
  <c r="C2571" i="6" s="1"/>
  <c r="A2571" i="6"/>
  <c r="I2570" i="6"/>
  <c r="H2570" i="6"/>
  <c r="F2570" i="6"/>
  <c r="G2570" i="6" s="1"/>
  <c r="D2570" i="6"/>
  <c r="E2570" i="6" s="1"/>
  <c r="B2570" i="6"/>
  <c r="C2570" i="6" s="1"/>
  <c r="A2570" i="6"/>
  <c r="I2569" i="6"/>
  <c r="H2569" i="6"/>
  <c r="F2569" i="6"/>
  <c r="G2569" i="6" s="1"/>
  <c r="D2569" i="6"/>
  <c r="E2569" i="6" s="1"/>
  <c r="B2569" i="6"/>
  <c r="C2569" i="6" s="1"/>
  <c r="A2569" i="6"/>
  <c r="I2568" i="6"/>
  <c r="H2568" i="6"/>
  <c r="F2568" i="6"/>
  <c r="G2568" i="6" s="1"/>
  <c r="D2568" i="6"/>
  <c r="E2568" i="6" s="1"/>
  <c r="B2568" i="6"/>
  <c r="C2568" i="6" s="1"/>
  <c r="A2568" i="6"/>
  <c r="I2567" i="6"/>
  <c r="H2567" i="6"/>
  <c r="F2567" i="6"/>
  <c r="G2567" i="6" s="1"/>
  <c r="D2567" i="6"/>
  <c r="E2567" i="6" s="1"/>
  <c r="B2567" i="6"/>
  <c r="C2567" i="6" s="1"/>
  <c r="A2567" i="6"/>
  <c r="I2566" i="6"/>
  <c r="H2566" i="6"/>
  <c r="F2566" i="6"/>
  <c r="G2566" i="6" s="1"/>
  <c r="D2566" i="6"/>
  <c r="E2566" i="6" s="1"/>
  <c r="B2566" i="6"/>
  <c r="C2566" i="6" s="1"/>
  <c r="A2566" i="6"/>
  <c r="I2565" i="6"/>
  <c r="H2565" i="6"/>
  <c r="F2565" i="6"/>
  <c r="G2565" i="6" s="1"/>
  <c r="D2565" i="6"/>
  <c r="E2565" i="6" s="1"/>
  <c r="B2565" i="6"/>
  <c r="C2565" i="6" s="1"/>
  <c r="A2565" i="6"/>
  <c r="I2564" i="6"/>
  <c r="H2564" i="6"/>
  <c r="F2564" i="6"/>
  <c r="G2564" i="6" s="1"/>
  <c r="D2564" i="6"/>
  <c r="E2564" i="6" s="1"/>
  <c r="B2564" i="6"/>
  <c r="C2564" i="6" s="1"/>
  <c r="A2564" i="6"/>
  <c r="I2563" i="6"/>
  <c r="H2563" i="6"/>
  <c r="F2563" i="6"/>
  <c r="G2563" i="6" s="1"/>
  <c r="D2563" i="6"/>
  <c r="E2563" i="6" s="1"/>
  <c r="B2563" i="6"/>
  <c r="C2563" i="6" s="1"/>
  <c r="A2563" i="6"/>
  <c r="I2562" i="6"/>
  <c r="H2562" i="6"/>
  <c r="F2562" i="6"/>
  <c r="G2562" i="6" s="1"/>
  <c r="D2562" i="6"/>
  <c r="E2562" i="6" s="1"/>
  <c r="B2562" i="6"/>
  <c r="C2562" i="6" s="1"/>
  <c r="A2562" i="6"/>
  <c r="I2561" i="6"/>
  <c r="H2561" i="6"/>
  <c r="F2561" i="6"/>
  <c r="G2561" i="6" s="1"/>
  <c r="D2561" i="6"/>
  <c r="E2561" i="6" s="1"/>
  <c r="B2561" i="6"/>
  <c r="C2561" i="6" s="1"/>
  <c r="A2561" i="6"/>
  <c r="I2560" i="6"/>
  <c r="H2560" i="6"/>
  <c r="F2560" i="6"/>
  <c r="G2560" i="6" s="1"/>
  <c r="D2560" i="6"/>
  <c r="E2560" i="6" s="1"/>
  <c r="B2560" i="6"/>
  <c r="C2560" i="6" s="1"/>
  <c r="A2560" i="6"/>
  <c r="I2559" i="6"/>
  <c r="H2559" i="6"/>
  <c r="F2559" i="6"/>
  <c r="G2559" i="6" s="1"/>
  <c r="D2559" i="6"/>
  <c r="E2559" i="6" s="1"/>
  <c r="B2559" i="6"/>
  <c r="C2559" i="6" s="1"/>
  <c r="A2559" i="6"/>
  <c r="I2558" i="6"/>
  <c r="H2558" i="6"/>
  <c r="F2558" i="6"/>
  <c r="G2558" i="6" s="1"/>
  <c r="E2558" i="6"/>
  <c r="D2558" i="6"/>
  <c r="B2558" i="6"/>
  <c r="C2558" i="6" s="1"/>
  <c r="A2558" i="6"/>
  <c r="I2557" i="6"/>
  <c r="H2557" i="6"/>
  <c r="F2557" i="6"/>
  <c r="G2557" i="6" s="1"/>
  <c r="D2557" i="6"/>
  <c r="E2557" i="6" s="1"/>
  <c r="B2557" i="6"/>
  <c r="C2557" i="6" s="1"/>
  <c r="A2557" i="6"/>
  <c r="I2556" i="6"/>
  <c r="H2556" i="6"/>
  <c r="F2556" i="6"/>
  <c r="G2556" i="6" s="1"/>
  <c r="D2556" i="6"/>
  <c r="E2556" i="6" s="1"/>
  <c r="B2556" i="6"/>
  <c r="C2556" i="6" s="1"/>
  <c r="A2556" i="6"/>
  <c r="I2555" i="6"/>
  <c r="H2555" i="6"/>
  <c r="F2555" i="6"/>
  <c r="G2555" i="6" s="1"/>
  <c r="D2555" i="6"/>
  <c r="E2555" i="6" s="1"/>
  <c r="B2555" i="6"/>
  <c r="C2555" i="6" s="1"/>
  <c r="A2555" i="6"/>
  <c r="I2554" i="6"/>
  <c r="H2554" i="6"/>
  <c r="F2554" i="6"/>
  <c r="G2554" i="6" s="1"/>
  <c r="D2554" i="6"/>
  <c r="E2554" i="6" s="1"/>
  <c r="B2554" i="6"/>
  <c r="C2554" i="6" s="1"/>
  <c r="A2554" i="6"/>
  <c r="I2553" i="6"/>
  <c r="H2553" i="6"/>
  <c r="F2553" i="6"/>
  <c r="G2553" i="6" s="1"/>
  <c r="D2553" i="6"/>
  <c r="E2553" i="6" s="1"/>
  <c r="B2553" i="6"/>
  <c r="C2553" i="6" s="1"/>
  <c r="A2553" i="6"/>
  <c r="I2552" i="6"/>
  <c r="H2552" i="6"/>
  <c r="F2552" i="6"/>
  <c r="G2552" i="6" s="1"/>
  <c r="D2552" i="6"/>
  <c r="E2552" i="6" s="1"/>
  <c r="B2552" i="6"/>
  <c r="C2552" i="6" s="1"/>
  <c r="A2552" i="6"/>
  <c r="I2551" i="6"/>
  <c r="H2551" i="6"/>
  <c r="F2551" i="6"/>
  <c r="G2551" i="6" s="1"/>
  <c r="D2551" i="6"/>
  <c r="E2551" i="6" s="1"/>
  <c r="B2551" i="6"/>
  <c r="C2551" i="6" s="1"/>
  <c r="A2551" i="6"/>
  <c r="I2550" i="6"/>
  <c r="H2550" i="6"/>
  <c r="F2550" i="6"/>
  <c r="G2550" i="6" s="1"/>
  <c r="D2550" i="6"/>
  <c r="E2550" i="6" s="1"/>
  <c r="B2550" i="6"/>
  <c r="C2550" i="6" s="1"/>
  <c r="A2550" i="6"/>
  <c r="I2549" i="6"/>
  <c r="H2549" i="6"/>
  <c r="F2549" i="6"/>
  <c r="G2549" i="6" s="1"/>
  <c r="D2549" i="6"/>
  <c r="E2549" i="6" s="1"/>
  <c r="B2549" i="6"/>
  <c r="C2549" i="6" s="1"/>
  <c r="A2549" i="6"/>
  <c r="I2548" i="6"/>
  <c r="H2548" i="6"/>
  <c r="F2548" i="6"/>
  <c r="G2548" i="6" s="1"/>
  <c r="D2548" i="6"/>
  <c r="E2548" i="6" s="1"/>
  <c r="B2548" i="6"/>
  <c r="C2548" i="6" s="1"/>
  <c r="A2548" i="6"/>
  <c r="I2547" i="6"/>
  <c r="H2547" i="6"/>
  <c r="F2547" i="6"/>
  <c r="G2547" i="6" s="1"/>
  <c r="D2547" i="6"/>
  <c r="E2547" i="6" s="1"/>
  <c r="B2547" i="6"/>
  <c r="C2547" i="6" s="1"/>
  <c r="A2547" i="6"/>
  <c r="I2546" i="6"/>
  <c r="H2546" i="6"/>
  <c r="F2546" i="6"/>
  <c r="G2546" i="6" s="1"/>
  <c r="D2546" i="6"/>
  <c r="E2546" i="6" s="1"/>
  <c r="B2546" i="6"/>
  <c r="C2546" i="6" s="1"/>
  <c r="A2546" i="6"/>
  <c r="I2545" i="6"/>
  <c r="H2545" i="6"/>
  <c r="F2545" i="6"/>
  <c r="G2545" i="6" s="1"/>
  <c r="D2545" i="6"/>
  <c r="E2545" i="6" s="1"/>
  <c r="B2545" i="6"/>
  <c r="C2545" i="6" s="1"/>
  <c r="A2545" i="6"/>
  <c r="I2544" i="6"/>
  <c r="H2544" i="6"/>
  <c r="F2544" i="6"/>
  <c r="G2544" i="6" s="1"/>
  <c r="D2544" i="6"/>
  <c r="E2544" i="6" s="1"/>
  <c r="B2544" i="6"/>
  <c r="C2544" i="6" s="1"/>
  <c r="A2544" i="6"/>
  <c r="I2543" i="6"/>
  <c r="H2543" i="6"/>
  <c r="F2543" i="6"/>
  <c r="G2543" i="6" s="1"/>
  <c r="D2543" i="6"/>
  <c r="E2543" i="6" s="1"/>
  <c r="B2543" i="6"/>
  <c r="C2543" i="6" s="1"/>
  <c r="A2543" i="6"/>
  <c r="I2542" i="6"/>
  <c r="H2542" i="6"/>
  <c r="F2542" i="6"/>
  <c r="G2542" i="6" s="1"/>
  <c r="D2542" i="6"/>
  <c r="E2542" i="6" s="1"/>
  <c r="B2542" i="6"/>
  <c r="C2542" i="6" s="1"/>
  <c r="A2542" i="6"/>
  <c r="I2541" i="6"/>
  <c r="H2541" i="6"/>
  <c r="F2541" i="6"/>
  <c r="G2541" i="6" s="1"/>
  <c r="D2541" i="6"/>
  <c r="E2541" i="6" s="1"/>
  <c r="B2541" i="6"/>
  <c r="C2541" i="6" s="1"/>
  <c r="A2541" i="6"/>
  <c r="I2540" i="6"/>
  <c r="H2540" i="6"/>
  <c r="F2540" i="6"/>
  <c r="G2540" i="6" s="1"/>
  <c r="D2540" i="6"/>
  <c r="E2540" i="6" s="1"/>
  <c r="C2540" i="6"/>
  <c r="B2540" i="6"/>
  <c r="A2540" i="6"/>
  <c r="I2539" i="6"/>
  <c r="H2539" i="6"/>
  <c r="F2539" i="6"/>
  <c r="G2539" i="6" s="1"/>
  <c r="D2539" i="6"/>
  <c r="E2539" i="6" s="1"/>
  <c r="B2539" i="6"/>
  <c r="C2539" i="6" s="1"/>
  <c r="A2539" i="6"/>
  <c r="I2538" i="6"/>
  <c r="H2538" i="6"/>
  <c r="F2538" i="6"/>
  <c r="G2538" i="6" s="1"/>
  <c r="D2538" i="6"/>
  <c r="E2538" i="6" s="1"/>
  <c r="B2538" i="6"/>
  <c r="C2538" i="6" s="1"/>
  <c r="A2538" i="6"/>
  <c r="I2537" i="6"/>
  <c r="H2537" i="6"/>
  <c r="F2537" i="6"/>
  <c r="G2537" i="6" s="1"/>
  <c r="D2537" i="6"/>
  <c r="E2537" i="6" s="1"/>
  <c r="B2537" i="6"/>
  <c r="C2537" i="6" s="1"/>
  <c r="A2537" i="6"/>
  <c r="I2536" i="6"/>
  <c r="H2536" i="6"/>
  <c r="F2536" i="6"/>
  <c r="G2536" i="6" s="1"/>
  <c r="D2536" i="6"/>
  <c r="E2536" i="6" s="1"/>
  <c r="B2536" i="6"/>
  <c r="C2536" i="6" s="1"/>
  <c r="A2536" i="6"/>
  <c r="I2535" i="6"/>
  <c r="H2535" i="6"/>
  <c r="F2535" i="6"/>
  <c r="G2535" i="6" s="1"/>
  <c r="D2535" i="6"/>
  <c r="E2535" i="6" s="1"/>
  <c r="B2535" i="6"/>
  <c r="C2535" i="6" s="1"/>
  <c r="A2535" i="6"/>
  <c r="I2534" i="6"/>
  <c r="H2534" i="6"/>
  <c r="F2534" i="6"/>
  <c r="G2534" i="6" s="1"/>
  <c r="E2534" i="6"/>
  <c r="D2534" i="6"/>
  <c r="B2534" i="6"/>
  <c r="C2534" i="6" s="1"/>
  <c r="A2534" i="6"/>
  <c r="I2533" i="6"/>
  <c r="H2533" i="6"/>
  <c r="F2533" i="6"/>
  <c r="G2533" i="6" s="1"/>
  <c r="D2533" i="6"/>
  <c r="E2533" i="6" s="1"/>
  <c r="B2533" i="6"/>
  <c r="C2533" i="6" s="1"/>
  <c r="A2533" i="6"/>
  <c r="I2532" i="6"/>
  <c r="H2532" i="6"/>
  <c r="G2532" i="6"/>
  <c r="F2532" i="6"/>
  <c r="D2532" i="6"/>
  <c r="E2532" i="6" s="1"/>
  <c r="B2532" i="6"/>
  <c r="C2532" i="6" s="1"/>
  <c r="A2532" i="6"/>
  <c r="I2531" i="6"/>
  <c r="H2531" i="6"/>
  <c r="F2531" i="6"/>
  <c r="G2531" i="6" s="1"/>
  <c r="E2531" i="6"/>
  <c r="D2531" i="6"/>
  <c r="B2531" i="6"/>
  <c r="C2531" i="6" s="1"/>
  <c r="A2531" i="6"/>
  <c r="I2530" i="6"/>
  <c r="H2530" i="6"/>
  <c r="F2530" i="6"/>
  <c r="G2530" i="6" s="1"/>
  <c r="D2530" i="6"/>
  <c r="E2530" i="6" s="1"/>
  <c r="C2530" i="6"/>
  <c r="B2530" i="6"/>
  <c r="A2530" i="6"/>
  <c r="I2529" i="6"/>
  <c r="H2529" i="6"/>
  <c r="F2529" i="6"/>
  <c r="G2529" i="6" s="1"/>
  <c r="D2529" i="6"/>
  <c r="E2529" i="6" s="1"/>
  <c r="B2529" i="6"/>
  <c r="C2529" i="6" s="1"/>
  <c r="A2529" i="6"/>
  <c r="I2528" i="6"/>
  <c r="H2528" i="6"/>
  <c r="F2528" i="6"/>
  <c r="G2528" i="6" s="1"/>
  <c r="D2528" i="6"/>
  <c r="E2528" i="6" s="1"/>
  <c r="B2528" i="6"/>
  <c r="C2528" i="6" s="1"/>
  <c r="A2528" i="6"/>
  <c r="I2527" i="6"/>
  <c r="H2527" i="6"/>
  <c r="F2527" i="6"/>
  <c r="G2527" i="6" s="1"/>
  <c r="D2527" i="6"/>
  <c r="E2527" i="6" s="1"/>
  <c r="B2527" i="6"/>
  <c r="C2527" i="6" s="1"/>
  <c r="A2527" i="6"/>
  <c r="I2526" i="6"/>
  <c r="H2526" i="6"/>
  <c r="F2526" i="6"/>
  <c r="G2526" i="6" s="1"/>
  <c r="E2526" i="6"/>
  <c r="D2526" i="6"/>
  <c r="B2526" i="6"/>
  <c r="C2526" i="6" s="1"/>
  <c r="A2526" i="6"/>
  <c r="I2525" i="6"/>
  <c r="H2525" i="6"/>
  <c r="F2525" i="6"/>
  <c r="G2525" i="6" s="1"/>
  <c r="D2525" i="6"/>
  <c r="E2525" i="6" s="1"/>
  <c r="B2525" i="6"/>
  <c r="C2525" i="6" s="1"/>
  <c r="A2525" i="6"/>
  <c r="I2524" i="6"/>
  <c r="H2524" i="6"/>
  <c r="F2524" i="6"/>
  <c r="G2524" i="6" s="1"/>
  <c r="D2524" i="6"/>
  <c r="E2524" i="6" s="1"/>
  <c r="B2524" i="6"/>
  <c r="C2524" i="6" s="1"/>
  <c r="A2524" i="6"/>
  <c r="I2523" i="6"/>
  <c r="H2523" i="6"/>
  <c r="F2523" i="6"/>
  <c r="G2523" i="6" s="1"/>
  <c r="D2523" i="6"/>
  <c r="E2523" i="6" s="1"/>
  <c r="B2523" i="6"/>
  <c r="C2523" i="6" s="1"/>
  <c r="A2523" i="6"/>
  <c r="I2522" i="6"/>
  <c r="H2522" i="6"/>
  <c r="F2522" i="6"/>
  <c r="G2522" i="6" s="1"/>
  <c r="D2522" i="6"/>
  <c r="E2522" i="6" s="1"/>
  <c r="B2522" i="6"/>
  <c r="C2522" i="6" s="1"/>
  <c r="A2522" i="6"/>
  <c r="I2521" i="6"/>
  <c r="H2521" i="6"/>
  <c r="F2521" i="6"/>
  <c r="G2521" i="6" s="1"/>
  <c r="D2521" i="6"/>
  <c r="E2521" i="6" s="1"/>
  <c r="B2521" i="6"/>
  <c r="C2521" i="6" s="1"/>
  <c r="A2521" i="6"/>
  <c r="I2520" i="6"/>
  <c r="H2520" i="6"/>
  <c r="F2520" i="6"/>
  <c r="G2520" i="6" s="1"/>
  <c r="D2520" i="6"/>
  <c r="E2520" i="6" s="1"/>
  <c r="B2520" i="6"/>
  <c r="C2520" i="6" s="1"/>
  <c r="A2520" i="6"/>
  <c r="I2519" i="6"/>
  <c r="H2519" i="6"/>
  <c r="F2519" i="6"/>
  <c r="G2519" i="6" s="1"/>
  <c r="D2519" i="6"/>
  <c r="E2519" i="6" s="1"/>
  <c r="B2519" i="6"/>
  <c r="C2519" i="6" s="1"/>
  <c r="A2519" i="6"/>
  <c r="I2518" i="6"/>
  <c r="H2518" i="6"/>
  <c r="F2518" i="6"/>
  <c r="G2518" i="6" s="1"/>
  <c r="D2518" i="6"/>
  <c r="E2518" i="6" s="1"/>
  <c r="B2518" i="6"/>
  <c r="C2518" i="6" s="1"/>
  <c r="A2518" i="6"/>
  <c r="I2517" i="6"/>
  <c r="H2517" i="6"/>
  <c r="F2517" i="6"/>
  <c r="G2517" i="6" s="1"/>
  <c r="D2517" i="6"/>
  <c r="E2517" i="6" s="1"/>
  <c r="B2517" i="6"/>
  <c r="C2517" i="6" s="1"/>
  <c r="A2517" i="6"/>
  <c r="I2516" i="6"/>
  <c r="H2516" i="6"/>
  <c r="F2516" i="6"/>
  <c r="G2516" i="6" s="1"/>
  <c r="D2516" i="6"/>
  <c r="E2516" i="6" s="1"/>
  <c r="B2516" i="6"/>
  <c r="C2516" i="6" s="1"/>
  <c r="A2516" i="6"/>
  <c r="I2515" i="6"/>
  <c r="H2515" i="6"/>
  <c r="F2515" i="6"/>
  <c r="G2515" i="6" s="1"/>
  <c r="D2515" i="6"/>
  <c r="E2515" i="6" s="1"/>
  <c r="B2515" i="6"/>
  <c r="C2515" i="6" s="1"/>
  <c r="A2515" i="6"/>
  <c r="I2514" i="6"/>
  <c r="H2514" i="6"/>
  <c r="F2514" i="6"/>
  <c r="G2514" i="6" s="1"/>
  <c r="D2514" i="6"/>
  <c r="E2514" i="6" s="1"/>
  <c r="B2514" i="6"/>
  <c r="C2514" i="6" s="1"/>
  <c r="A2514" i="6"/>
  <c r="I2513" i="6"/>
  <c r="H2513" i="6"/>
  <c r="F2513" i="6"/>
  <c r="G2513" i="6" s="1"/>
  <c r="D2513" i="6"/>
  <c r="E2513" i="6" s="1"/>
  <c r="B2513" i="6"/>
  <c r="C2513" i="6" s="1"/>
  <c r="A2513" i="6"/>
  <c r="I2512" i="6"/>
  <c r="H2512" i="6"/>
  <c r="F2512" i="6"/>
  <c r="G2512" i="6" s="1"/>
  <c r="D2512" i="6"/>
  <c r="E2512" i="6" s="1"/>
  <c r="B2512" i="6"/>
  <c r="C2512" i="6" s="1"/>
  <c r="A2512" i="6"/>
  <c r="I2511" i="6"/>
  <c r="H2511" i="6"/>
  <c r="F2511" i="6"/>
  <c r="G2511" i="6" s="1"/>
  <c r="D2511" i="6"/>
  <c r="E2511" i="6" s="1"/>
  <c r="B2511" i="6"/>
  <c r="C2511" i="6" s="1"/>
  <c r="A2511" i="6"/>
  <c r="I2510" i="6"/>
  <c r="H2510" i="6"/>
  <c r="F2510" i="6"/>
  <c r="G2510" i="6" s="1"/>
  <c r="E2510" i="6"/>
  <c r="D2510" i="6"/>
  <c r="B2510" i="6"/>
  <c r="C2510" i="6" s="1"/>
  <c r="A2510" i="6"/>
  <c r="I2509" i="6"/>
  <c r="H2509" i="6"/>
  <c r="F2509" i="6"/>
  <c r="G2509" i="6" s="1"/>
  <c r="D2509" i="6"/>
  <c r="E2509" i="6" s="1"/>
  <c r="B2509" i="6"/>
  <c r="C2509" i="6" s="1"/>
  <c r="A2509" i="6"/>
  <c r="I2508" i="6"/>
  <c r="H2508" i="6"/>
  <c r="F2508" i="6"/>
  <c r="G2508" i="6" s="1"/>
  <c r="D2508" i="6"/>
  <c r="E2508" i="6" s="1"/>
  <c r="B2508" i="6"/>
  <c r="C2508" i="6" s="1"/>
  <c r="A2508" i="6"/>
  <c r="I2507" i="6"/>
  <c r="H2507" i="6"/>
  <c r="F2507" i="6"/>
  <c r="G2507" i="6" s="1"/>
  <c r="D2507" i="6"/>
  <c r="E2507" i="6" s="1"/>
  <c r="B2507" i="6"/>
  <c r="C2507" i="6" s="1"/>
  <c r="A2507" i="6"/>
  <c r="I2506" i="6"/>
  <c r="H2506" i="6"/>
  <c r="F2506" i="6"/>
  <c r="G2506" i="6" s="1"/>
  <c r="D2506" i="6"/>
  <c r="E2506" i="6" s="1"/>
  <c r="B2506" i="6"/>
  <c r="C2506" i="6" s="1"/>
  <c r="A2506" i="6"/>
  <c r="I2505" i="6"/>
  <c r="H2505" i="6"/>
  <c r="F2505" i="6"/>
  <c r="G2505" i="6" s="1"/>
  <c r="D2505" i="6"/>
  <c r="E2505" i="6" s="1"/>
  <c r="B2505" i="6"/>
  <c r="C2505" i="6" s="1"/>
  <c r="A2505" i="6"/>
  <c r="I2504" i="6"/>
  <c r="H2504" i="6"/>
  <c r="F2504" i="6"/>
  <c r="G2504" i="6" s="1"/>
  <c r="D2504" i="6"/>
  <c r="E2504" i="6" s="1"/>
  <c r="B2504" i="6"/>
  <c r="C2504" i="6" s="1"/>
  <c r="A2504" i="6"/>
  <c r="I2503" i="6"/>
  <c r="H2503" i="6"/>
  <c r="F2503" i="6"/>
  <c r="G2503" i="6" s="1"/>
  <c r="D2503" i="6"/>
  <c r="E2503" i="6" s="1"/>
  <c r="B2503" i="6"/>
  <c r="C2503" i="6" s="1"/>
  <c r="A2503" i="6"/>
  <c r="I2502" i="6"/>
  <c r="H2502" i="6"/>
  <c r="F2502" i="6"/>
  <c r="G2502" i="6" s="1"/>
  <c r="D2502" i="6"/>
  <c r="E2502" i="6" s="1"/>
  <c r="B2502" i="6"/>
  <c r="C2502" i="6" s="1"/>
  <c r="A2502" i="6"/>
  <c r="I2501" i="6"/>
  <c r="H2501" i="6"/>
  <c r="F2501" i="6"/>
  <c r="G2501" i="6" s="1"/>
  <c r="D2501" i="6"/>
  <c r="E2501" i="6" s="1"/>
  <c r="B2501" i="6"/>
  <c r="C2501" i="6" s="1"/>
  <c r="A2501" i="6"/>
  <c r="I2500" i="6"/>
  <c r="H2500" i="6"/>
  <c r="G2500" i="6"/>
  <c r="F2500" i="6"/>
  <c r="D2500" i="6"/>
  <c r="E2500" i="6" s="1"/>
  <c r="B2500" i="6"/>
  <c r="C2500" i="6" s="1"/>
  <c r="A2500" i="6"/>
  <c r="I2499" i="6"/>
  <c r="H2499" i="6"/>
  <c r="G2499" i="6"/>
  <c r="F2499" i="6"/>
  <c r="D2499" i="6"/>
  <c r="E2499" i="6" s="1"/>
  <c r="B2499" i="6"/>
  <c r="C2499" i="6" s="1"/>
  <c r="A2499" i="6"/>
  <c r="I2498" i="6"/>
  <c r="H2498" i="6"/>
  <c r="F2498" i="6"/>
  <c r="G2498" i="6" s="1"/>
  <c r="E2498" i="6"/>
  <c r="D2498" i="6"/>
  <c r="B2498" i="6"/>
  <c r="C2498" i="6" s="1"/>
  <c r="A2498" i="6"/>
  <c r="I2497" i="6"/>
  <c r="H2497" i="6"/>
  <c r="F2497" i="6"/>
  <c r="G2497" i="6" s="1"/>
  <c r="D2497" i="6"/>
  <c r="E2497" i="6" s="1"/>
  <c r="B2497" i="6"/>
  <c r="C2497" i="6" s="1"/>
  <c r="A2497" i="6"/>
  <c r="I2496" i="6"/>
  <c r="H2496" i="6"/>
  <c r="G2496" i="6"/>
  <c r="F2496" i="6"/>
  <c r="D2496" i="6"/>
  <c r="E2496" i="6" s="1"/>
  <c r="B2496" i="6"/>
  <c r="C2496" i="6" s="1"/>
  <c r="A2496" i="6"/>
  <c r="I2495" i="6"/>
  <c r="H2495" i="6"/>
  <c r="F2495" i="6"/>
  <c r="G2495" i="6" s="1"/>
  <c r="D2495" i="6"/>
  <c r="E2495" i="6" s="1"/>
  <c r="B2495" i="6"/>
  <c r="C2495" i="6" s="1"/>
  <c r="A2495" i="6"/>
  <c r="I2494" i="6"/>
  <c r="H2494" i="6"/>
  <c r="F2494" i="6"/>
  <c r="G2494" i="6" s="1"/>
  <c r="D2494" i="6"/>
  <c r="E2494" i="6" s="1"/>
  <c r="B2494" i="6"/>
  <c r="C2494" i="6" s="1"/>
  <c r="A2494" i="6"/>
  <c r="I2493" i="6"/>
  <c r="H2493" i="6"/>
  <c r="F2493" i="6"/>
  <c r="G2493" i="6" s="1"/>
  <c r="E2493" i="6"/>
  <c r="D2493" i="6"/>
  <c r="B2493" i="6"/>
  <c r="C2493" i="6" s="1"/>
  <c r="A2493" i="6"/>
  <c r="I2492" i="6"/>
  <c r="H2492" i="6"/>
  <c r="F2492" i="6"/>
  <c r="G2492" i="6" s="1"/>
  <c r="D2492" i="6"/>
  <c r="E2492" i="6" s="1"/>
  <c r="C2492" i="6"/>
  <c r="B2492" i="6"/>
  <c r="A2492" i="6"/>
  <c r="I2491" i="6"/>
  <c r="H2491" i="6"/>
  <c r="F2491" i="6"/>
  <c r="G2491" i="6" s="1"/>
  <c r="D2491" i="6"/>
  <c r="E2491" i="6" s="1"/>
  <c r="B2491" i="6"/>
  <c r="C2491" i="6" s="1"/>
  <c r="A2491" i="6"/>
  <c r="I2490" i="6"/>
  <c r="H2490" i="6"/>
  <c r="F2490" i="6"/>
  <c r="G2490" i="6" s="1"/>
  <c r="D2490" i="6"/>
  <c r="E2490" i="6" s="1"/>
  <c r="B2490" i="6"/>
  <c r="C2490" i="6" s="1"/>
  <c r="A2490" i="6"/>
  <c r="I2489" i="6"/>
  <c r="H2489" i="6"/>
  <c r="F2489" i="6"/>
  <c r="G2489" i="6" s="1"/>
  <c r="D2489" i="6"/>
  <c r="E2489" i="6" s="1"/>
  <c r="B2489" i="6"/>
  <c r="C2489" i="6" s="1"/>
  <c r="A2489" i="6"/>
  <c r="I2488" i="6"/>
  <c r="H2488" i="6"/>
  <c r="F2488" i="6"/>
  <c r="G2488" i="6" s="1"/>
  <c r="D2488" i="6"/>
  <c r="E2488" i="6" s="1"/>
  <c r="B2488" i="6"/>
  <c r="C2488" i="6" s="1"/>
  <c r="A2488" i="6"/>
  <c r="I2487" i="6"/>
  <c r="H2487" i="6"/>
  <c r="F2487" i="6"/>
  <c r="G2487" i="6" s="1"/>
  <c r="D2487" i="6"/>
  <c r="E2487" i="6" s="1"/>
  <c r="B2487" i="6"/>
  <c r="C2487" i="6" s="1"/>
  <c r="A2487" i="6"/>
  <c r="I2486" i="6"/>
  <c r="H2486" i="6"/>
  <c r="F2486" i="6"/>
  <c r="G2486" i="6" s="1"/>
  <c r="D2486" i="6"/>
  <c r="E2486" i="6" s="1"/>
  <c r="B2486" i="6"/>
  <c r="C2486" i="6" s="1"/>
  <c r="A2486" i="6"/>
  <c r="I2485" i="6"/>
  <c r="H2485" i="6"/>
  <c r="F2485" i="6"/>
  <c r="G2485" i="6" s="1"/>
  <c r="E2485" i="6"/>
  <c r="D2485" i="6"/>
  <c r="B2485" i="6"/>
  <c r="C2485" i="6" s="1"/>
  <c r="A2485" i="6"/>
  <c r="I2484" i="6"/>
  <c r="H2484" i="6"/>
  <c r="F2484" i="6"/>
  <c r="G2484" i="6" s="1"/>
  <c r="D2484" i="6"/>
  <c r="E2484" i="6" s="1"/>
  <c r="C2484" i="6"/>
  <c r="B2484" i="6"/>
  <c r="A2484" i="6"/>
  <c r="I2483" i="6"/>
  <c r="H2483" i="6"/>
  <c r="F2483" i="6"/>
  <c r="G2483" i="6" s="1"/>
  <c r="D2483" i="6"/>
  <c r="E2483" i="6" s="1"/>
  <c r="B2483" i="6"/>
  <c r="C2483" i="6" s="1"/>
  <c r="A2483" i="6"/>
  <c r="I2482" i="6"/>
  <c r="H2482" i="6"/>
  <c r="F2482" i="6"/>
  <c r="G2482" i="6" s="1"/>
  <c r="D2482" i="6"/>
  <c r="E2482" i="6" s="1"/>
  <c r="B2482" i="6"/>
  <c r="C2482" i="6" s="1"/>
  <c r="A2482" i="6"/>
  <c r="I2481" i="6"/>
  <c r="H2481" i="6"/>
  <c r="F2481" i="6"/>
  <c r="G2481" i="6" s="1"/>
  <c r="D2481" i="6"/>
  <c r="E2481" i="6" s="1"/>
  <c r="B2481" i="6"/>
  <c r="C2481" i="6" s="1"/>
  <c r="A2481" i="6"/>
  <c r="I2480" i="6"/>
  <c r="H2480" i="6"/>
  <c r="F2480" i="6"/>
  <c r="G2480" i="6" s="1"/>
  <c r="D2480" i="6"/>
  <c r="E2480" i="6" s="1"/>
  <c r="B2480" i="6"/>
  <c r="C2480" i="6" s="1"/>
  <c r="A2480" i="6"/>
  <c r="I2479" i="6"/>
  <c r="H2479" i="6"/>
  <c r="F2479" i="6"/>
  <c r="G2479" i="6" s="1"/>
  <c r="D2479" i="6"/>
  <c r="E2479" i="6" s="1"/>
  <c r="B2479" i="6"/>
  <c r="C2479" i="6" s="1"/>
  <c r="A2479" i="6"/>
  <c r="I2478" i="6"/>
  <c r="H2478" i="6"/>
  <c r="F2478" i="6"/>
  <c r="G2478" i="6" s="1"/>
  <c r="D2478" i="6"/>
  <c r="E2478" i="6" s="1"/>
  <c r="B2478" i="6"/>
  <c r="C2478" i="6" s="1"/>
  <c r="A2478" i="6"/>
  <c r="I2477" i="6"/>
  <c r="H2477" i="6"/>
  <c r="F2477" i="6"/>
  <c r="G2477" i="6" s="1"/>
  <c r="E2477" i="6"/>
  <c r="D2477" i="6"/>
  <c r="B2477" i="6"/>
  <c r="C2477" i="6" s="1"/>
  <c r="A2477" i="6"/>
  <c r="I2476" i="6"/>
  <c r="H2476" i="6"/>
  <c r="F2476" i="6"/>
  <c r="G2476" i="6" s="1"/>
  <c r="D2476" i="6"/>
  <c r="E2476" i="6" s="1"/>
  <c r="C2476" i="6"/>
  <c r="B2476" i="6"/>
  <c r="A2476" i="6"/>
  <c r="I2475" i="6"/>
  <c r="H2475" i="6"/>
  <c r="F2475" i="6"/>
  <c r="G2475" i="6" s="1"/>
  <c r="D2475" i="6"/>
  <c r="E2475" i="6" s="1"/>
  <c r="B2475" i="6"/>
  <c r="C2475" i="6" s="1"/>
  <c r="A2475" i="6"/>
  <c r="I2474" i="6"/>
  <c r="H2474" i="6"/>
  <c r="F2474" i="6"/>
  <c r="G2474" i="6" s="1"/>
  <c r="D2474" i="6"/>
  <c r="E2474" i="6" s="1"/>
  <c r="B2474" i="6"/>
  <c r="C2474" i="6" s="1"/>
  <c r="A2474" i="6"/>
  <c r="I2473" i="6"/>
  <c r="H2473" i="6"/>
  <c r="F2473" i="6"/>
  <c r="G2473" i="6" s="1"/>
  <c r="D2473" i="6"/>
  <c r="E2473" i="6" s="1"/>
  <c r="B2473" i="6"/>
  <c r="C2473" i="6" s="1"/>
  <c r="A2473" i="6"/>
  <c r="I2472" i="6"/>
  <c r="H2472" i="6"/>
  <c r="F2472" i="6"/>
  <c r="G2472" i="6" s="1"/>
  <c r="E2472" i="6"/>
  <c r="D2472" i="6"/>
  <c r="B2472" i="6"/>
  <c r="C2472" i="6" s="1"/>
  <c r="A2472" i="6"/>
  <c r="I2471" i="6"/>
  <c r="H2471" i="6"/>
  <c r="F2471" i="6"/>
  <c r="G2471" i="6" s="1"/>
  <c r="D2471" i="6"/>
  <c r="E2471" i="6" s="1"/>
  <c r="C2471" i="6"/>
  <c r="B2471" i="6"/>
  <c r="A2471" i="6"/>
  <c r="I2470" i="6"/>
  <c r="H2470" i="6"/>
  <c r="F2470" i="6"/>
  <c r="G2470" i="6" s="1"/>
  <c r="D2470" i="6"/>
  <c r="E2470" i="6" s="1"/>
  <c r="B2470" i="6"/>
  <c r="C2470" i="6" s="1"/>
  <c r="A2470" i="6"/>
  <c r="I2469" i="6"/>
  <c r="H2469" i="6"/>
  <c r="F2469" i="6"/>
  <c r="G2469" i="6" s="1"/>
  <c r="D2469" i="6"/>
  <c r="E2469" i="6" s="1"/>
  <c r="B2469" i="6"/>
  <c r="C2469" i="6" s="1"/>
  <c r="A2469" i="6"/>
  <c r="I2468" i="6"/>
  <c r="H2468" i="6"/>
  <c r="G2468" i="6"/>
  <c r="F2468" i="6"/>
  <c r="D2468" i="6"/>
  <c r="E2468" i="6" s="1"/>
  <c r="B2468" i="6"/>
  <c r="C2468" i="6" s="1"/>
  <c r="A2468" i="6"/>
  <c r="I2467" i="6"/>
  <c r="H2467" i="6"/>
  <c r="F2467" i="6"/>
  <c r="G2467" i="6" s="1"/>
  <c r="D2467" i="6"/>
  <c r="E2467" i="6" s="1"/>
  <c r="B2467" i="6"/>
  <c r="C2467" i="6" s="1"/>
  <c r="A2467" i="6"/>
  <c r="I2466" i="6"/>
  <c r="H2466" i="6"/>
  <c r="F2466" i="6"/>
  <c r="G2466" i="6" s="1"/>
  <c r="D2466" i="6"/>
  <c r="E2466" i="6" s="1"/>
  <c r="B2466" i="6"/>
  <c r="C2466" i="6" s="1"/>
  <c r="A2466" i="6"/>
  <c r="I2465" i="6"/>
  <c r="H2465" i="6"/>
  <c r="F2465" i="6"/>
  <c r="G2465" i="6" s="1"/>
  <c r="D2465" i="6"/>
  <c r="E2465" i="6" s="1"/>
  <c r="B2465" i="6"/>
  <c r="C2465" i="6" s="1"/>
  <c r="A2465" i="6"/>
  <c r="I2464" i="6"/>
  <c r="H2464" i="6"/>
  <c r="F2464" i="6"/>
  <c r="G2464" i="6" s="1"/>
  <c r="D2464" i="6"/>
  <c r="E2464" i="6" s="1"/>
  <c r="B2464" i="6"/>
  <c r="C2464" i="6" s="1"/>
  <c r="A2464" i="6"/>
  <c r="I2463" i="6"/>
  <c r="H2463" i="6"/>
  <c r="F2463" i="6"/>
  <c r="G2463" i="6" s="1"/>
  <c r="D2463" i="6"/>
  <c r="E2463" i="6" s="1"/>
  <c r="B2463" i="6"/>
  <c r="C2463" i="6" s="1"/>
  <c r="A2463" i="6"/>
  <c r="I2462" i="6"/>
  <c r="H2462" i="6"/>
  <c r="F2462" i="6"/>
  <c r="G2462" i="6" s="1"/>
  <c r="D2462" i="6"/>
  <c r="E2462" i="6" s="1"/>
  <c r="B2462" i="6"/>
  <c r="C2462" i="6" s="1"/>
  <c r="A2462" i="6"/>
  <c r="I2461" i="6"/>
  <c r="H2461" i="6"/>
  <c r="F2461" i="6"/>
  <c r="G2461" i="6" s="1"/>
  <c r="D2461" i="6"/>
  <c r="E2461" i="6" s="1"/>
  <c r="B2461" i="6"/>
  <c r="C2461" i="6" s="1"/>
  <c r="A2461" i="6"/>
  <c r="I2460" i="6"/>
  <c r="H2460" i="6"/>
  <c r="F2460" i="6"/>
  <c r="G2460" i="6" s="1"/>
  <c r="D2460" i="6"/>
  <c r="E2460" i="6" s="1"/>
  <c r="B2460" i="6"/>
  <c r="C2460" i="6" s="1"/>
  <c r="A2460" i="6"/>
  <c r="I2459" i="6"/>
  <c r="H2459" i="6"/>
  <c r="F2459" i="6"/>
  <c r="G2459" i="6" s="1"/>
  <c r="D2459" i="6"/>
  <c r="E2459" i="6" s="1"/>
  <c r="B2459" i="6"/>
  <c r="C2459" i="6" s="1"/>
  <c r="A2459" i="6"/>
  <c r="I2458" i="6"/>
  <c r="H2458" i="6"/>
  <c r="F2458" i="6"/>
  <c r="G2458" i="6" s="1"/>
  <c r="D2458" i="6"/>
  <c r="E2458" i="6" s="1"/>
  <c r="B2458" i="6"/>
  <c r="C2458" i="6" s="1"/>
  <c r="A2458" i="6"/>
  <c r="I2457" i="6"/>
  <c r="H2457" i="6"/>
  <c r="F2457" i="6"/>
  <c r="G2457" i="6" s="1"/>
  <c r="D2457" i="6"/>
  <c r="E2457" i="6" s="1"/>
  <c r="C2457" i="6"/>
  <c r="B2457" i="6"/>
  <c r="A2457" i="6"/>
  <c r="I2456" i="6"/>
  <c r="H2456" i="6"/>
  <c r="F2456" i="6"/>
  <c r="G2456" i="6" s="1"/>
  <c r="D2456" i="6"/>
  <c r="E2456" i="6" s="1"/>
  <c r="C2456" i="6"/>
  <c r="B2456" i="6"/>
  <c r="A2456" i="6"/>
  <c r="I2455" i="6"/>
  <c r="H2455" i="6"/>
  <c r="F2455" i="6"/>
  <c r="G2455" i="6" s="1"/>
  <c r="D2455" i="6"/>
  <c r="E2455" i="6" s="1"/>
  <c r="B2455" i="6"/>
  <c r="C2455" i="6" s="1"/>
  <c r="A2455" i="6"/>
  <c r="I2454" i="6"/>
  <c r="H2454" i="6"/>
  <c r="F2454" i="6"/>
  <c r="G2454" i="6" s="1"/>
  <c r="D2454" i="6"/>
  <c r="E2454" i="6" s="1"/>
  <c r="B2454" i="6"/>
  <c r="C2454" i="6" s="1"/>
  <c r="A2454" i="6"/>
  <c r="I2453" i="6"/>
  <c r="H2453" i="6"/>
  <c r="F2453" i="6"/>
  <c r="G2453" i="6" s="1"/>
  <c r="D2453" i="6"/>
  <c r="E2453" i="6" s="1"/>
  <c r="B2453" i="6"/>
  <c r="C2453" i="6" s="1"/>
  <c r="A2453" i="6"/>
  <c r="I2452" i="6"/>
  <c r="H2452" i="6"/>
  <c r="F2452" i="6"/>
  <c r="G2452" i="6" s="1"/>
  <c r="D2452" i="6"/>
  <c r="E2452" i="6" s="1"/>
  <c r="B2452" i="6"/>
  <c r="C2452" i="6" s="1"/>
  <c r="A2452" i="6"/>
  <c r="I2451" i="6"/>
  <c r="H2451" i="6"/>
  <c r="F2451" i="6"/>
  <c r="G2451" i="6" s="1"/>
  <c r="D2451" i="6"/>
  <c r="E2451" i="6" s="1"/>
  <c r="B2451" i="6"/>
  <c r="C2451" i="6" s="1"/>
  <c r="A2451" i="6"/>
  <c r="I2450" i="6"/>
  <c r="H2450" i="6"/>
  <c r="F2450" i="6"/>
  <c r="G2450" i="6" s="1"/>
  <c r="D2450" i="6"/>
  <c r="E2450" i="6" s="1"/>
  <c r="B2450" i="6"/>
  <c r="C2450" i="6" s="1"/>
  <c r="A2450" i="6"/>
  <c r="I2449" i="6"/>
  <c r="H2449" i="6"/>
  <c r="F2449" i="6"/>
  <c r="G2449" i="6" s="1"/>
  <c r="D2449" i="6"/>
  <c r="E2449" i="6" s="1"/>
  <c r="C2449" i="6"/>
  <c r="B2449" i="6"/>
  <c r="A2449" i="6"/>
  <c r="I2448" i="6"/>
  <c r="H2448" i="6"/>
  <c r="F2448" i="6"/>
  <c r="G2448" i="6" s="1"/>
  <c r="D2448" i="6"/>
  <c r="E2448" i="6" s="1"/>
  <c r="B2448" i="6"/>
  <c r="C2448" i="6" s="1"/>
  <c r="A2448" i="6"/>
  <c r="I2447" i="6"/>
  <c r="H2447" i="6"/>
  <c r="F2447" i="6"/>
  <c r="G2447" i="6" s="1"/>
  <c r="D2447" i="6"/>
  <c r="E2447" i="6" s="1"/>
  <c r="B2447" i="6"/>
  <c r="C2447" i="6" s="1"/>
  <c r="A2447" i="6"/>
  <c r="I2446" i="6"/>
  <c r="H2446" i="6"/>
  <c r="F2446" i="6"/>
  <c r="G2446" i="6" s="1"/>
  <c r="D2446" i="6"/>
  <c r="E2446" i="6" s="1"/>
  <c r="B2446" i="6"/>
  <c r="C2446" i="6" s="1"/>
  <c r="A2446" i="6"/>
  <c r="I2445" i="6"/>
  <c r="H2445" i="6"/>
  <c r="F2445" i="6"/>
  <c r="G2445" i="6" s="1"/>
  <c r="D2445" i="6"/>
  <c r="E2445" i="6" s="1"/>
  <c r="B2445" i="6"/>
  <c r="C2445" i="6" s="1"/>
  <c r="A2445" i="6"/>
  <c r="I2444" i="6"/>
  <c r="H2444" i="6"/>
  <c r="F2444" i="6"/>
  <c r="G2444" i="6" s="1"/>
  <c r="D2444" i="6"/>
  <c r="E2444" i="6" s="1"/>
  <c r="B2444" i="6"/>
  <c r="C2444" i="6" s="1"/>
  <c r="A2444" i="6"/>
  <c r="I2443" i="6"/>
  <c r="H2443" i="6"/>
  <c r="F2443" i="6"/>
  <c r="G2443" i="6" s="1"/>
  <c r="D2443" i="6"/>
  <c r="E2443" i="6" s="1"/>
  <c r="B2443" i="6"/>
  <c r="C2443" i="6" s="1"/>
  <c r="A2443" i="6"/>
  <c r="I2442" i="6"/>
  <c r="H2442" i="6"/>
  <c r="F2442" i="6"/>
  <c r="G2442" i="6" s="1"/>
  <c r="D2442" i="6"/>
  <c r="E2442" i="6" s="1"/>
  <c r="B2442" i="6"/>
  <c r="C2442" i="6" s="1"/>
  <c r="A2442" i="6"/>
  <c r="I2441" i="6"/>
  <c r="H2441" i="6"/>
  <c r="F2441" i="6"/>
  <c r="G2441" i="6" s="1"/>
  <c r="D2441" i="6"/>
  <c r="E2441" i="6" s="1"/>
  <c r="B2441" i="6"/>
  <c r="C2441" i="6" s="1"/>
  <c r="A2441" i="6"/>
  <c r="I2440" i="6"/>
  <c r="H2440" i="6"/>
  <c r="F2440" i="6"/>
  <c r="G2440" i="6" s="1"/>
  <c r="D2440" i="6"/>
  <c r="E2440" i="6" s="1"/>
  <c r="B2440" i="6"/>
  <c r="C2440" i="6" s="1"/>
  <c r="A2440" i="6"/>
  <c r="I2439" i="6"/>
  <c r="H2439" i="6"/>
  <c r="F2439" i="6"/>
  <c r="G2439" i="6" s="1"/>
  <c r="D2439" i="6"/>
  <c r="E2439" i="6" s="1"/>
  <c r="B2439" i="6"/>
  <c r="C2439" i="6" s="1"/>
  <c r="A2439" i="6"/>
  <c r="I2438" i="6"/>
  <c r="H2438" i="6"/>
  <c r="F2438" i="6"/>
  <c r="G2438" i="6" s="1"/>
  <c r="D2438" i="6"/>
  <c r="E2438" i="6" s="1"/>
  <c r="B2438" i="6"/>
  <c r="C2438" i="6" s="1"/>
  <c r="A2438" i="6"/>
  <c r="I2437" i="6"/>
  <c r="H2437" i="6"/>
  <c r="F2437" i="6"/>
  <c r="G2437" i="6" s="1"/>
  <c r="D2437" i="6"/>
  <c r="E2437" i="6" s="1"/>
  <c r="B2437" i="6"/>
  <c r="C2437" i="6" s="1"/>
  <c r="A2437" i="6"/>
  <c r="I2436" i="6"/>
  <c r="H2436" i="6"/>
  <c r="F2436" i="6"/>
  <c r="G2436" i="6" s="1"/>
  <c r="D2436" i="6"/>
  <c r="E2436" i="6" s="1"/>
  <c r="B2436" i="6"/>
  <c r="C2436" i="6" s="1"/>
  <c r="A2436" i="6"/>
  <c r="I2435" i="6"/>
  <c r="H2435" i="6"/>
  <c r="F2435" i="6"/>
  <c r="G2435" i="6" s="1"/>
  <c r="D2435" i="6"/>
  <c r="E2435" i="6" s="1"/>
  <c r="B2435" i="6"/>
  <c r="C2435" i="6" s="1"/>
  <c r="A2435" i="6"/>
  <c r="I2434" i="6"/>
  <c r="H2434" i="6"/>
  <c r="F2434" i="6"/>
  <c r="G2434" i="6" s="1"/>
  <c r="D2434" i="6"/>
  <c r="E2434" i="6" s="1"/>
  <c r="B2434" i="6"/>
  <c r="C2434" i="6" s="1"/>
  <c r="A2434" i="6"/>
  <c r="I2433" i="6"/>
  <c r="H2433" i="6"/>
  <c r="F2433" i="6"/>
  <c r="G2433" i="6" s="1"/>
  <c r="D2433" i="6"/>
  <c r="E2433" i="6" s="1"/>
  <c r="B2433" i="6"/>
  <c r="C2433" i="6" s="1"/>
  <c r="A2433" i="6"/>
  <c r="I2432" i="6"/>
  <c r="H2432" i="6"/>
  <c r="F2432" i="6"/>
  <c r="G2432" i="6" s="1"/>
  <c r="D2432" i="6"/>
  <c r="E2432" i="6" s="1"/>
  <c r="B2432" i="6"/>
  <c r="C2432" i="6" s="1"/>
  <c r="A2432" i="6"/>
  <c r="I2431" i="6"/>
  <c r="H2431" i="6"/>
  <c r="F2431" i="6"/>
  <c r="G2431" i="6" s="1"/>
  <c r="D2431" i="6"/>
  <c r="E2431" i="6" s="1"/>
  <c r="B2431" i="6"/>
  <c r="C2431" i="6" s="1"/>
  <c r="A2431" i="6"/>
  <c r="I2430" i="6"/>
  <c r="H2430" i="6"/>
  <c r="F2430" i="6"/>
  <c r="G2430" i="6" s="1"/>
  <c r="D2430" i="6"/>
  <c r="E2430" i="6" s="1"/>
  <c r="B2430" i="6"/>
  <c r="C2430" i="6" s="1"/>
  <c r="A2430" i="6"/>
  <c r="I2429" i="6"/>
  <c r="H2429" i="6"/>
  <c r="F2429" i="6"/>
  <c r="G2429" i="6" s="1"/>
  <c r="D2429" i="6"/>
  <c r="E2429" i="6" s="1"/>
  <c r="B2429" i="6"/>
  <c r="C2429" i="6" s="1"/>
  <c r="A2429" i="6"/>
  <c r="I2428" i="6"/>
  <c r="H2428" i="6"/>
  <c r="F2428" i="6"/>
  <c r="G2428" i="6" s="1"/>
  <c r="D2428" i="6"/>
  <c r="E2428" i="6" s="1"/>
  <c r="B2428" i="6"/>
  <c r="C2428" i="6" s="1"/>
  <c r="A2428" i="6"/>
  <c r="I2427" i="6"/>
  <c r="H2427" i="6"/>
  <c r="F2427" i="6"/>
  <c r="G2427" i="6" s="1"/>
  <c r="D2427" i="6"/>
  <c r="E2427" i="6" s="1"/>
  <c r="B2427" i="6"/>
  <c r="C2427" i="6" s="1"/>
  <c r="A2427" i="6"/>
  <c r="I2426" i="6"/>
  <c r="H2426" i="6"/>
  <c r="F2426" i="6"/>
  <c r="G2426" i="6" s="1"/>
  <c r="D2426" i="6"/>
  <c r="E2426" i="6" s="1"/>
  <c r="B2426" i="6"/>
  <c r="C2426" i="6" s="1"/>
  <c r="A2426" i="6"/>
  <c r="I2425" i="6"/>
  <c r="H2425" i="6"/>
  <c r="F2425" i="6"/>
  <c r="G2425" i="6" s="1"/>
  <c r="D2425" i="6"/>
  <c r="E2425" i="6" s="1"/>
  <c r="B2425" i="6"/>
  <c r="C2425" i="6" s="1"/>
  <c r="A2425" i="6"/>
  <c r="I2424" i="6"/>
  <c r="H2424" i="6"/>
  <c r="F2424" i="6"/>
  <c r="G2424" i="6" s="1"/>
  <c r="D2424" i="6"/>
  <c r="E2424" i="6" s="1"/>
  <c r="B2424" i="6"/>
  <c r="C2424" i="6" s="1"/>
  <c r="A2424" i="6"/>
  <c r="I2423" i="6"/>
  <c r="H2423" i="6"/>
  <c r="F2423" i="6"/>
  <c r="G2423" i="6" s="1"/>
  <c r="D2423" i="6"/>
  <c r="E2423" i="6" s="1"/>
  <c r="B2423" i="6"/>
  <c r="C2423" i="6" s="1"/>
  <c r="A2423" i="6"/>
  <c r="I2422" i="6"/>
  <c r="H2422" i="6"/>
  <c r="F2422" i="6"/>
  <c r="G2422" i="6" s="1"/>
  <c r="D2422" i="6"/>
  <c r="E2422" i="6" s="1"/>
  <c r="B2422" i="6"/>
  <c r="C2422" i="6" s="1"/>
  <c r="A2422" i="6"/>
  <c r="I2421" i="6"/>
  <c r="H2421" i="6"/>
  <c r="F2421" i="6"/>
  <c r="G2421" i="6" s="1"/>
  <c r="D2421" i="6"/>
  <c r="E2421" i="6" s="1"/>
  <c r="B2421" i="6"/>
  <c r="C2421" i="6" s="1"/>
  <c r="A2421" i="6"/>
  <c r="I2420" i="6"/>
  <c r="H2420" i="6"/>
  <c r="F2420" i="6"/>
  <c r="G2420" i="6" s="1"/>
  <c r="D2420" i="6"/>
  <c r="E2420" i="6" s="1"/>
  <c r="B2420" i="6"/>
  <c r="C2420" i="6" s="1"/>
  <c r="A2420" i="6"/>
  <c r="I2419" i="6"/>
  <c r="H2419" i="6"/>
  <c r="F2419" i="6"/>
  <c r="G2419" i="6" s="1"/>
  <c r="D2419" i="6"/>
  <c r="E2419" i="6" s="1"/>
  <c r="B2419" i="6"/>
  <c r="C2419" i="6" s="1"/>
  <c r="A2419" i="6"/>
  <c r="I2418" i="6"/>
  <c r="H2418" i="6"/>
  <c r="F2418" i="6"/>
  <c r="G2418" i="6" s="1"/>
  <c r="D2418" i="6"/>
  <c r="E2418" i="6" s="1"/>
  <c r="B2418" i="6"/>
  <c r="C2418" i="6" s="1"/>
  <c r="A2418" i="6"/>
  <c r="I2417" i="6"/>
  <c r="H2417" i="6"/>
  <c r="F2417" i="6"/>
  <c r="G2417" i="6" s="1"/>
  <c r="D2417" i="6"/>
  <c r="E2417" i="6" s="1"/>
  <c r="C2417" i="6"/>
  <c r="B2417" i="6"/>
  <c r="A2417" i="6"/>
  <c r="I2416" i="6"/>
  <c r="H2416" i="6"/>
  <c r="F2416" i="6"/>
  <c r="G2416" i="6" s="1"/>
  <c r="D2416" i="6"/>
  <c r="E2416" i="6" s="1"/>
  <c r="B2416" i="6"/>
  <c r="C2416" i="6" s="1"/>
  <c r="A2416" i="6"/>
  <c r="I2415" i="6"/>
  <c r="H2415" i="6"/>
  <c r="F2415" i="6"/>
  <c r="G2415" i="6" s="1"/>
  <c r="D2415" i="6"/>
  <c r="E2415" i="6" s="1"/>
  <c r="B2415" i="6"/>
  <c r="C2415" i="6" s="1"/>
  <c r="A2415" i="6"/>
  <c r="I2414" i="6"/>
  <c r="H2414" i="6"/>
  <c r="F2414" i="6"/>
  <c r="G2414" i="6" s="1"/>
  <c r="D2414" i="6"/>
  <c r="E2414" i="6" s="1"/>
  <c r="B2414" i="6"/>
  <c r="C2414" i="6" s="1"/>
  <c r="A2414" i="6"/>
  <c r="I2413" i="6"/>
  <c r="H2413" i="6"/>
  <c r="F2413" i="6"/>
  <c r="G2413" i="6" s="1"/>
  <c r="D2413" i="6"/>
  <c r="E2413" i="6" s="1"/>
  <c r="C2413" i="6"/>
  <c r="B2413" i="6"/>
  <c r="A2413" i="6"/>
  <c r="I2412" i="6"/>
  <c r="H2412" i="6"/>
  <c r="F2412" i="6"/>
  <c r="G2412" i="6" s="1"/>
  <c r="D2412" i="6"/>
  <c r="E2412" i="6" s="1"/>
  <c r="C2412" i="6"/>
  <c r="B2412" i="6"/>
  <c r="A2412" i="6"/>
  <c r="I2411" i="6"/>
  <c r="H2411" i="6"/>
  <c r="F2411" i="6"/>
  <c r="G2411" i="6" s="1"/>
  <c r="D2411" i="6"/>
  <c r="E2411" i="6" s="1"/>
  <c r="B2411" i="6"/>
  <c r="C2411" i="6" s="1"/>
  <c r="A2411" i="6"/>
  <c r="I2410" i="6"/>
  <c r="H2410" i="6"/>
  <c r="G2410" i="6"/>
  <c r="F2410" i="6"/>
  <c r="D2410" i="6"/>
  <c r="E2410" i="6" s="1"/>
  <c r="B2410" i="6"/>
  <c r="C2410" i="6" s="1"/>
  <c r="A2410" i="6"/>
  <c r="I2409" i="6"/>
  <c r="H2409" i="6"/>
  <c r="F2409" i="6"/>
  <c r="G2409" i="6" s="1"/>
  <c r="D2409" i="6"/>
  <c r="E2409" i="6" s="1"/>
  <c r="B2409" i="6"/>
  <c r="C2409" i="6" s="1"/>
  <c r="A2409" i="6"/>
  <c r="I2408" i="6"/>
  <c r="H2408" i="6"/>
  <c r="F2408" i="6"/>
  <c r="G2408" i="6" s="1"/>
  <c r="D2408" i="6"/>
  <c r="E2408" i="6" s="1"/>
  <c r="B2408" i="6"/>
  <c r="C2408" i="6" s="1"/>
  <c r="A2408" i="6"/>
  <c r="I2407" i="6"/>
  <c r="H2407" i="6"/>
  <c r="F2407" i="6"/>
  <c r="G2407" i="6" s="1"/>
  <c r="D2407" i="6"/>
  <c r="E2407" i="6" s="1"/>
  <c r="B2407" i="6"/>
  <c r="C2407" i="6" s="1"/>
  <c r="A2407" i="6"/>
  <c r="I2406" i="6"/>
  <c r="H2406" i="6"/>
  <c r="F2406" i="6"/>
  <c r="G2406" i="6" s="1"/>
  <c r="D2406" i="6"/>
  <c r="E2406" i="6" s="1"/>
  <c r="B2406" i="6"/>
  <c r="C2406" i="6" s="1"/>
  <c r="A2406" i="6"/>
  <c r="I2405" i="6"/>
  <c r="H2405" i="6"/>
  <c r="F2405" i="6"/>
  <c r="G2405" i="6" s="1"/>
  <c r="D2405" i="6"/>
  <c r="E2405" i="6" s="1"/>
  <c r="B2405" i="6"/>
  <c r="C2405" i="6" s="1"/>
  <c r="A2405" i="6"/>
  <c r="I2404" i="6"/>
  <c r="H2404" i="6"/>
  <c r="F2404" i="6"/>
  <c r="G2404" i="6" s="1"/>
  <c r="D2404" i="6"/>
  <c r="E2404" i="6" s="1"/>
  <c r="B2404" i="6"/>
  <c r="C2404" i="6" s="1"/>
  <c r="A2404" i="6"/>
  <c r="I2403" i="6"/>
  <c r="H2403" i="6"/>
  <c r="F2403" i="6"/>
  <c r="G2403" i="6" s="1"/>
  <c r="D2403" i="6"/>
  <c r="E2403" i="6" s="1"/>
  <c r="B2403" i="6"/>
  <c r="C2403" i="6" s="1"/>
  <c r="A2403" i="6"/>
  <c r="I2402" i="6"/>
  <c r="H2402" i="6"/>
  <c r="F2402" i="6"/>
  <c r="G2402" i="6" s="1"/>
  <c r="D2402" i="6"/>
  <c r="E2402" i="6" s="1"/>
  <c r="B2402" i="6"/>
  <c r="C2402" i="6" s="1"/>
  <c r="A2402" i="6"/>
  <c r="I2401" i="6"/>
  <c r="H2401" i="6"/>
  <c r="F2401" i="6"/>
  <c r="G2401" i="6" s="1"/>
  <c r="D2401" i="6"/>
  <c r="E2401" i="6" s="1"/>
  <c r="B2401" i="6"/>
  <c r="C2401" i="6" s="1"/>
  <c r="A2401" i="6"/>
  <c r="I2400" i="6"/>
  <c r="H2400" i="6"/>
  <c r="F2400" i="6"/>
  <c r="G2400" i="6" s="1"/>
  <c r="D2400" i="6"/>
  <c r="E2400" i="6" s="1"/>
  <c r="B2400" i="6"/>
  <c r="C2400" i="6" s="1"/>
  <c r="A2400" i="6"/>
  <c r="I2399" i="6"/>
  <c r="H2399" i="6"/>
  <c r="F2399" i="6"/>
  <c r="G2399" i="6" s="1"/>
  <c r="D2399" i="6"/>
  <c r="E2399" i="6" s="1"/>
  <c r="B2399" i="6"/>
  <c r="C2399" i="6" s="1"/>
  <c r="A2399" i="6"/>
  <c r="I2398" i="6"/>
  <c r="H2398" i="6"/>
  <c r="F2398" i="6"/>
  <c r="G2398" i="6" s="1"/>
  <c r="D2398" i="6"/>
  <c r="E2398" i="6" s="1"/>
  <c r="B2398" i="6"/>
  <c r="C2398" i="6" s="1"/>
  <c r="A2398" i="6"/>
  <c r="I2397" i="6"/>
  <c r="H2397" i="6"/>
  <c r="F2397" i="6"/>
  <c r="G2397" i="6" s="1"/>
  <c r="D2397" i="6"/>
  <c r="E2397" i="6" s="1"/>
  <c r="B2397" i="6"/>
  <c r="C2397" i="6" s="1"/>
  <c r="A2397" i="6"/>
  <c r="I2396" i="6"/>
  <c r="H2396" i="6"/>
  <c r="F2396" i="6"/>
  <c r="G2396" i="6" s="1"/>
  <c r="D2396" i="6"/>
  <c r="E2396" i="6" s="1"/>
  <c r="B2396" i="6"/>
  <c r="C2396" i="6" s="1"/>
  <c r="A2396" i="6"/>
  <c r="I2395" i="6"/>
  <c r="H2395" i="6"/>
  <c r="F2395" i="6"/>
  <c r="G2395" i="6" s="1"/>
  <c r="D2395" i="6"/>
  <c r="E2395" i="6" s="1"/>
  <c r="B2395" i="6"/>
  <c r="C2395" i="6" s="1"/>
  <c r="A2395" i="6"/>
  <c r="I2394" i="6"/>
  <c r="H2394" i="6"/>
  <c r="F2394" i="6"/>
  <c r="G2394" i="6" s="1"/>
  <c r="D2394" i="6"/>
  <c r="E2394" i="6" s="1"/>
  <c r="B2394" i="6"/>
  <c r="C2394" i="6" s="1"/>
  <c r="A2394" i="6"/>
  <c r="I2393" i="6"/>
  <c r="H2393" i="6"/>
  <c r="G2393" i="6"/>
  <c r="F2393" i="6"/>
  <c r="D2393" i="6"/>
  <c r="E2393" i="6" s="1"/>
  <c r="B2393" i="6"/>
  <c r="C2393" i="6" s="1"/>
  <c r="A2393" i="6"/>
  <c r="I2392" i="6"/>
  <c r="H2392" i="6"/>
  <c r="G2392" i="6"/>
  <c r="F2392" i="6"/>
  <c r="D2392" i="6"/>
  <c r="E2392" i="6" s="1"/>
  <c r="B2392" i="6"/>
  <c r="C2392" i="6" s="1"/>
  <c r="A2392" i="6"/>
  <c r="I2391" i="6"/>
  <c r="H2391" i="6"/>
  <c r="F2391" i="6"/>
  <c r="G2391" i="6" s="1"/>
  <c r="D2391" i="6"/>
  <c r="E2391" i="6" s="1"/>
  <c r="B2391" i="6"/>
  <c r="C2391" i="6" s="1"/>
  <c r="A2391" i="6"/>
  <c r="I2390" i="6"/>
  <c r="H2390" i="6"/>
  <c r="F2390" i="6"/>
  <c r="G2390" i="6" s="1"/>
  <c r="D2390" i="6"/>
  <c r="E2390" i="6" s="1"/>
  <c r="B2390" i="6"/>
  <c r="C2390" i="6" s="1"/>
  <c r="A2390" i="6"/>
  <c r="I2389" i="6"/>
  <c r="H2389" i="6"/>
  <c r="F2389" i="6"/>
  <c r="G2389" i="6" s="1"/>
  <c r="D2389" i="6"/>
  <c r="E2389" i="6" s="1"/>
  <c r="C2389" i="6"/>
  <c r="B2389" i="6"/>
  <c r="A2389" i="6"/>
  <c r="I2388" i="6"/>
  <c r="H2388" i="6"/>
  <c r="F2388" i="6"/>
  <c r="G2388" i="6" s="1"/>
  <c r="D2388" i="6"/>
  <c r="E2388" i="6" s="1"/>
  <c r="C2388" i="6"/>
  <c r="B2388" i="6"/>
  <c r="A2388" i="6"/>
  <c r="I2387" i="6"/>
  <c r="H2387" i="6"/>
  <c r="F2387" i="6"/>
  <c r="G2387" i="6" s="1"/>
  <c r="D2387" i="6"/>
  <c r="E2387" i="6" s="1"/>
  <c r="B2387" i="6"/>
  <c r="C2387" i="6" s="1"/>
  <c r="A2387" i="6"/>
  <c r="I2386" i="6"/>
  <c r="H2386" i="6"/>
  <c r="F2386" i="6"/>
  <c r="G2386" i="6" s="1"/>
  <c r="D2386" i="6"/>
  <c r="E2386" i="6" s="1"/>
  <c r="B2386" i="6"/>
  <c r="C2386" i="6" s="1"/>
  <c r="A2386" i="6"/>
  <c r="I2385" i="6"/>
  <c r="H2385" i="6"/>
  <c r="F2385" i="6"/>
  <c r="G2385" i="6" s="1"/>
  <c r="D2385" i="6"/>
  <c r="E2385" i="6" s="1"/>
  <c r="B2385" i="6"/>
  <c r="C2385" i="6" s="1"/>
  <c r="A2385" i="6"/>
  <c r="I2384" i="6"/>
  <c r="H2384" i="6"/>
  <c r="F2384" i="6"/>
  <c r="G2384" i="6" s="1"/>
  <c r="D2384" i="6"/>
  <c r="E2384" i="6" s="1"/>
  <c r="B2384" i="6"/>
  <c r="C2384" i="6" s="1"/>
  <c r="A2384" i="6"/>
  <c r="I2383" i="6"/>
  <c r="H2383" i="6"/>
  <c r="F2383" i="6"/>
  <c r="G2383" i="6" s="1"/>
  <c r="D2383" i="6"/>
  <c r="E2383" i="6" s="1"/>
  <c r="B2383" i="6"/>
  <c r="C2383" i="6" s="1"/>
  <c r="A2383" i="6"/>
  <c r="I2382" i="6"/>
  <c r="H2382" i="6"/>
  <c r="F2382" i="6"/>
  <c r="G2382" i="6" s="1"/>
  <c r="D2382" i="6"/>
  <c r="E2382" i="6" s="1"/>
  <c r="B2382" i="6"/>
  <c r="C2382" i="6" s="1"/>
  <c r="A2382" i="6"/>
  <c r="I2381" i="6"/>
  <c r="H2381" i="6"/>
  <c r="F2381" i="6"/>
  <c r="G2381" i="6" s="1"/>
  <c r="D2381" i="6"/>
  <c r="E2381" i="6" s="1"/>
  <c r="B2381" i="6"/>
  <c r="C2381" i="6" s="1"/>
  <c r="A2381" i="6"/>
  <c r="I2380" i="6"/>
  <c r="H2380" i="6"/>
  <c r="F2380" i="6"/>
  <c r="G2380" i="6" s="1"/>
  <c r="D2380" i="6"/>
  <c r="E2380" i="6" s="1"/>
  <c r="B2380" i="6"/>
  <c r="C2380" i="6" s="1"/>
  <c r="A2380" i="6"/>
  <c r="I2379" i="6"/>
  <c r="H2379" i="6"/>
  <c r="F2379" i="6"/>
  <c r="G2379" i="6" s="1"/>
  <c r="D2379" i="6"/>
  <c r="E2379" i="6" s="1"/>
  <c r="B2379" i="6"/>
  <c r="C2379" i="6" s="1"/>
  <c r="A2379" i="6"/>
  <c r="I2378" i="6"/>
  <c r="H2378" i="6"/>
  <c r="F2378" i="6"/>
  <c r="G2378" i="6" s="1"/>
  <c r="E2378" i="6"/>
  <c r="D2378" i="6"/>
  <c r="B2378" i="6"/>
  <c r="C2378" i="6" s="1"/>
  <c r="A2378" i="6"/>
  <c r="I2377" i="6"/>
  <c r="H2377" i="6"/>
  <c r="F2377" i="6"/>
  <c r="G2377" i="6" s="1"/>
  <c r="D2377" i="6"/>
  <c r="E2377" i="6" s="1"/>
  <c r="B2377" i="6"/>
  <c r="C2377" i="6" s="1"/>
  <c r="A2377" i="6"/>
  <c r="I2376" i="6"/>
  <c r="H2376" i="6"/>
  <c r="F2376" i="6"/>
  <c r="G2376" i="6" s="1"/>
  <c r="D2376" i="6"/>
  <c r="E2376" i="6" s="1"/>
  <c r="B2376" i="6"/>
  <c r="C2376" i="6" s="1"/>
  <c r="A2376" i="6"/>
  <c r="I2375" i="6"/>
  <c r="H2375" i="6"/>
  <c r="F2375" i="6"/>
  <c r="G2375" i="6" s="1"/>
  <c r="D2375" i="6"/>
  <c r="E2375" i="6" s="1"/>
  <c r="B2375" i="6"/>
  <c r="C2375" i="6" s="1"/>
  <c r="A2375" i="6"/>
  <c r="I2374" i="6"/>
  <c r="H2374" i="6"/>
  <c r="F2374" i="6"/>
  <c r="G2374" i="6" s="1"/>
  <c r="D2374" i="6"/>
  <c r="E2374" i="6" s="1"/>
  <c r="B2374" i="6"/>
  <c r="C2374" i="6" s="1"/>
  <c r="A2374" i="6"/>
  <c r="I2373" i="6"/>
  <c r="H2373" i="6"/>
  <c r="F2373" i="6"/>
  <c r="G2373" i="6" s="1"/>
  <c r="D2373" i="6"/>
  <c r="E2373" i="6" s="1"/>
  <c r="B2373" i="6"/>
  <c r="C2373" i="6" s="1"/>
  <c r="A2373" i="6"/>
  <c r="I2372" i="6"/>
  <c r="H2372" i="6"/>
  <c r="F2372" i="6"/>
  <c r="G2372" i="6" s="1"/>
  <c r="D2372" i="6"/>
  <c r="E2372" i="6" s="1"/>
  <c r="B2372" i="6"/>
  <c r="C2372" i="6" s="1"/>
  <c r="A2372" i="6"/>
  <c r="I2371" i="6"/>
  <c r="H2371" i="6"/>
  <c r="F2371" i="6"/>
  <c r="G2371" i="6" s="1"/>
  <c r="E2371" i="6"/>
  <c r="D2371" i="6"/>
  <c r="B2371" i="6"/>
  <c r="C2371" i="6" s="1"/>
  <c r="A2371" i="6"/>
  <c r="I2370" i="6"/>
  <c r="H2370" i="6"/>
  <c r="F2370" i="6"/>
  <c r="G2370" i="6" s="1"/>
  <c r="D2370" i="6"/>
  <c r="E2370" i="6" s="1"/>
  <c r="B2370" i="6"/>
  <c r="C2370" i="6" s="1"/>
  <c r="A2370" i="6"/>
  <c r="I2369" i="6"/>
  <c r="H2369" i="6"/>
  <c r="G2369" i="6"/>
  <c r="F2369" i="6"/>
  <c r="D2369" i="6"/>
  <c r="E2369" i="6" s="1"/>
  <c r="B2369" i="6"/>
  <c r="C2369" i="6" s="1"/>
  <c r="A2369" i="6"/>
  <c r="I2368" i="6"/>
  <c r="H2368" i="6"/>
  <c r="F2368" i="6"/>
  <c r="G2368" i="6" s="1"/>
  <c r="D2368" i="6"/>
  <c r="E2368" i="6" s="1"/>
  <c r="B2368" i="6"/>
  <c r="C2368" i="6" s="1"/>
  <c r="A2368" i="6"/>
  <c r="I2367" i="6"/>
  <c r="H2367" i="6"/>
  <c r="F2367" i="6"/>
  <c r="G2367" i="6" s="1"/>
  <c r="D2367" i="6"/>
  <c r="E2367" i="6" s="1"/>
  <c r="B2367" i="6"/>
  <c r="C2367" i="6" s="1"/>
  <c r="A2367" i="6"/>
  <c r="I2366" i="6"/>
  <c r="H2366" i="6"/>
  <c r="F2366" i="6"/>
  <c r="G2366" i="6" s="1"/>
  <c r="D2366" i="6"/>
  <c r="E2366" i="6" s="1"/>
  <c r="B2366" i="6"/>
  <c r="C2366" i="6" s="1"/>
  <c r="A2366" i="6"/>
  <c r="I2365" i="6"/>
  <c r="H2365" i="6"/>
  <c r="F2365" i="6"/>
  <c r="G2365" i="6" s="1"/>
  <c r="D2365" i="6"/>
  <c r="E2365" i="6" s="1"/>
  <c r="B2365" i="6"/>
  <c r="C2365" i="6" s="1"/>
  <c r="A2365" i="6"/>
  <c r="I2364" i="6"/>
  <c r="H2364" i="6"/>
  <c r="F2364" i="6"/>
  <c r="G2364" i="6" s="1"/>
  <c r="D2364" i="6"/>
  <c r="E2364" i="6" s="1"/>
  <c r="B2364" i="6"/>
  <c r="C2364" i="6" s="1"/>
  <c r="A2364" i="6"/>
  <c r="I2363" i="6"/>
  <c r="H2363" i="6"/>
  <c r="F2363" i="6"/>
  <c r="G2363" i="6" s="1"/>
  <c r="D2363" i="6"/>
  <c r="E2363" i="6" s="1"/>
  <c r="B2363" i="6"/>
  <c r="C2363" i="6" s="1"/>
  <c r="A2363" i="6"/>
  <c r="I2362" i="6"/>
  <c r="H2362" i="6"/>
  <c r="F2362" i="6"/>
  <c r="G2362" i="6" s="1"/>
  <c r="D2362" i="6"/>
  <c r="E2362" i="6" s="1"/>
  <c r="B2362" i="6"/>
  <c r="C2362" i="6" s="1"/>
  <c r="A2362" i="6"/>
  <c r="I2361" i="6"/>
  <c r="H2361" i="6"/>
  <c r="F2361" i="6"/>
  <c r="G2361" i="6" s="1"/>
  <c r="D2361" i="6"/>
  <c r="E2361" i="6" s="1"/>
  <c r="B2361" i="6"/>
  <c r="C2361" i="6" s="1"/>
  <c r="A2361" i="6"/>
  <c r="I2360" i="6"/>
  <c r="H2360" i="6"/>
  <c r="F2360" i="6"/>
  <c r="G2360" i="6" s="1"/>
  <c r="D2360" i="6"/>
  <c r="E2360" i="6" s="1"/>
  <c r="B2360" i="6"/>
  <c r="C2360" i="6" s="1"/>
  <c r="A2360" i="6"/>
  <c r="I2359" i="6"/>
  <c r="H2359" i="6"/>
  <c r="F2359" i="6"/>
  <c r="G2359" i="6" s="1"/>
  <c r="D2359" i="6"/>
  <c r="E2359" i="6" s="1"/>
  <c r="B2359" i="6"/>
  <c r="C2359" i="6" s="1"/>
  <c r="A2359" i="6"/>
  <c r="I2358" i="6"/>
  <c r="H2358" i="6"/>
  <c r="F2358" i="6"/>
  <c r="G2358" i="6" s="1"/>
  <c r="D2358" i="6"/>
  <c r="E2358" i="6" s="1"/>
  <c r="B2358" i="6"/>
  <c r="C2358" i="6" s="1"/>
  <c r="A2358" i="6"/>
  <c r="I2357" i="6"/>
  <c r="H2357" i="6"/>
  <c r="F2357" i="6"/>
  <c r="G2357" i="6" s="1"/>
  <c r="D2357" i="6"/>
  <c r="E2357" i="6" s="1"/>
  <c r="B2357" i="6"/>
  <c r="C2357" i="6" s="1"/>
  <c r="A2357" i="6"/>
  <c r="I2356" i="6"/>
  <c r="H2356" i="6"/>
  <c r="F2356" i="6"/>
  <c r="G2356" i="6" s="1"/>
  <c r="D2356" i="6"/>
  <c r="E2356" i="6" s="1"/>
  <c r="B2356" i="6"/>
  <c r="C2356" i="6" s="1"/>
  <c r="A2356" i="6"/>
  <c r="I2355" i="6"/>
  <c r="H2355" i="6"/>
  <c r="F2355" i="6"/>
  <c r="G2355" i="6" s="1"/>
  <c r="D2355" i="6"/>
  <c r="E2355" i="6" s="1"/>
  <c r="B2355" i="6"/>
  <c r="C2355" i="6" s="1"/>
  <c r="A2355" i="6"/>
  <c r="I2354" i="6"/>
  <c r="H2354" i="6"/>
  <c r="F2354" i="6"/>
  <c r="G2354" i="6" s="1"/>
  <c r="D2354" i="6"/>
  <c r="E2354" i="6" s="1"/>
  <c r="B2354" i="6"/>
  <c r="C2354" i="6" s="1"/>
  <c r="A2354" i="6"/>
  <c r="I2353" i="6"/>
  <c r="H2353" i="6"/>
  <c r="F2353" i="6"/>
  <c r="G2353" i="6" s="1"/>
  <c r="D2353" i="6"/>
  <c r="E2353" i="6" s="1"/>
  <c r="B2353" i="6"/>
  <c r="C2353" i="6" s="1"/>
  <c r="A2353" i="6"/>
  <c r="I2352" i="6"/>
  <c r="H2352" i="6"/>
  <c r="F2352" i="6"/>
  <c r="G2352" i="6" s="1"/>
  <c r="D2352" i="6"/>
  <c r="E2352" i="6" s="1"/>
  <c r="B2352" i="6"/>
  <c r="C2352" i="6" s="1"/>
  <c r="A2352" i="6"/>
  <c r="I2351" i="6"/>
  <c r="H2351" i="6"/>
  <c r="F2351" i="6"/>
  <c r="G2351" i="6" s="1"/>
  <c r="D2351" i="6"/>
  <c r="E2351" i="6" s="1"/>
  <c r="B2351" i="6"/>
  <c r="C2351" i="6" s="1"/>
  <c r="A2351" i="6"/>
  <c r="I2350" i="6"/>
  <c r="H2350" i="6"/>
  <c r="F2350" i="6"/>
  <c r="G2350" i="6" s="1"/>
  <c r="D2350" i="6"/>
  <c r="E2350" i="6" s="1"/>
  <c r="B2350" i="6"/>
  <c r="C2350" i="6" s="1"/>
  <c r="A2350" i="6"/>
  <c r="I2349" i="6"/>
  <c r="H2349" i="6"/>
  <c r="F2349" i="6"/>
  <c r="G2349" i="6" s="1"/>
  <c r="D2349" i="6"/>
  <c r="E2349" i="6" s="1"/>
  <c r="B2349" i="6"/>
  <c r="C2349" i="6" s="1"/>
  <c r="A2349" i="6"/>
  <c r="I2348" i="6"/>
  <c r="H2348" i="6"/>
  <c r="F2348" i="6"/>
  <c r="G2348" i="6" s="1"/>
  <c r="D2348" i="6"/>
  <c r="E2348" i="6" s="1"/>
  <c r="B2348" i="6"/>
  <c r="C2348" i="6" s="1"/>
  <c r="A2348" i="6"/>
  <c r="I2347" i="6"/>
  <c r="H2347" i="6"/>
  <c r="F2347" i="6"/>
  <c r="G2347" i="6" s="1"/>
  <c r="E2347" i="6"/>
  <c r="D2347" i="6"/>
  <c r="B2347" i="6"/>
  <c r="C2347" i="6" s="1"/>
  <c r="A2347" i="6"/>
  <c r="I2346" i="6"/>
  <c r="H2346" i="6"/>
  <c r="F2346" i="6"/>
  <c r="G2346" i="6" s="1"/>
  <c r="E2346" i="6"/>
  <c r="D2346" i="6"/>
  <c r="B2346" i="6"/>
  <c r="C2346" i="6" s="1"/>
  <c r="A2346" i="6"/>
  <c r="I2345" i="6"/>
  <c r="H2345" i="6"/>
  <c r="F2345" i="6"/>
  <c r="G2345" i="6" s="1"/>
  <c r="D2345" i="6"/>
  <c r="E2345" i="6" s="1"/>
  <c r="B2345" i="6"/>
  <c r="C2345" i="6" s="1"/>
  <c r="A2345" i="6"/>
  <c r="I2344" i="6"/>
  <c r="H2344" i="6"/>
  <c r="F2344" i="6"/>
  <c r="G2344" i="6" s="1"/>
  <c r="D2344" i="6"/>
  <c r="E2344" i="6" s="1"/>
  <c r="B2344" i="6"/>
  <c r="C2344" i="6" s="1"/>
  <c r="A2344" i="6"/>
  <c r="I2343" i="6"/>
  <c r="H2343" i="6"/>
  <c r="F2343" i="6"/>
  <c r="G2343" i="6" s="1"/>
  <c r="D2343" i="6"/>
  <c r="E2343" i="6" s="1"/>
  <c r="B2343" i="6"/>
  <c r="C2343" i="6" s="1"/>
  <c r="A2343" i="6"/>
  <c r="I2342" i="6"/>
  <c r="H2342" i="6"/>
  <c r="F2342" i="6"/>
  <c r="G2342" i="6" s="1"/>
  <c r="D2342" i="6"/>
  <c r="E2342" i="6" s="1"/>
  <c r="B2342" i="6"/>
  <c r="C2342" i="6" s="1"/>
  <c r="A2342" i="6"/>
  <c r="I2341" i="6"/>
  <c r="H2341" i="6"/>
  <c r="F2341" i="6"/>
  <c r="G2341" i="6" s="1"/>
  <c r="D2341" i="6"/>
  <c r="E2341" i="6" s="1"/>
  <c r="C2341" i="6"/>
  <c r="B2341" i="6"/>
  <c r="A2341" i="6"/>
  <c r="I2340" i="6"/>
  <c r="H2340" i="6"/>
  <c r="F2340" i="6"/>
  <c r="G2340" i="6" s="1"/>
  <c r="D2340" i="6"/>
  <c r="E2340" i="6" s="1"/>
  <c r="B2340" i="6"/>
  <c r="C2340" i="6" s="1"/>
  <c r="A2340" i="6"/>
  <c r="I2339" i="6"/>
  <c r="H2339" i="6"/>
  <c r="F2339" i="6"/>
  <c r="G2339" i="6" s="1"/>
  <c r="D2339" i="6"/>
  <c r="E2339" i="6" s="1"/>
  <c r="B2339" i="6"/>
  <c r="C2339" i="6" s="1"/>
  <c r="A2339" i="6"/>
  <c r="I2338" i="6"/>
  <c r="H2338" i="6"/>
  <c r="F2338" i="6"/>
  <c r="G2338" i="6" s="1"/>
  <c r="D2338" i="6"/>
  <c r="E2338" i="6" s="1"/>
  <c r="B2338" i="6"/>
  <c r="C2338" i="6" s="1"/>
  <c r="A2338" i="6"/>
  <c r="I2337" i="6"/>
  <c r="H2337" i="6"/>
  <c r="F2337" i="6"/>
  <c r="G2337" i="6" s="1"/>
  <c r="D2337" i="6"/>
  <c r="E2337" i="6" s="1"/>
  <c r="B2337" i="6"/>
  <c r="C2337" i="6" s="1"/>
  <c r="A2337" i="6"/>
  <c r="I2336" i="6"/>
  <c r="H2336" i="6"/>
  <c r="F2336" i="6"/>
  <c r="G2336" i="6" s="1"/>
  <c r="D2336" i="6"/>
  <c r="E2336" i="6" s="1"/>
  <c r="B2336" i="6"/>
  <c r="C2336" i="6" s="1"/>
  <c r="A2336" i="6"/>
  <c r="I2335" i="6"/>
  <c r="H2335" i="6"/>
  <c r="F2335" i="6"/>
  <c r="G2335" i="6" s="1"/>
  <c r="D2335" i="6"/>
  <c r="E2335" i="6" s="1"/>
  <c r="B2335" i="6"/>
  <c r="C2335" i="6" s="1"/>
  <c r="A2335" i="6"/>
  <c r="I2334" i="6"/>
  <c r="H2334" i="6"/>
  <c r="F2334" i="6"/>
  <c r="G2334" i="6" s="1"/>
  <c r="D2334" i="6"/>
  <c r="E2334" i="6" s="1"/>
  <c r="B2334" i="6"/>
  <c r="C2334" i="6" s="1"/>
  <c r="A2334" i="6"/>
  <c r="I2333" i="6"/>
  <c r="H2333" i="6"/>
  <c r="F2333" i="6"/>
  <c r="G2333" i="6" s="1"/>
  <c r="D2333" i="6"/>
  <c r="E2333" i="6" s="1"/>
  <c r="B2333" i="6"/>
  <c r="C2333" i="6" s="1"/>
  <c r="A2333" i="6"/>
  <c r="I2332" i="6"/>
  <c r="H2332" i="6"/>
  <c r="F2332" i="6"/>
  <c r="G2332" i="6" s="1"/>
  <c r="D2332" i="6"/>
  <c r="E2332" i="6" s="1"/>
  <c r="B2332" i="6"/>
  <c r="C2332" i="6" s="1"/>
  <c r="A2332" i="6"/>
  <c r="I2331" i="6"/>
  <c r="H2331" i="6"/>
  <c r="F2331" i="6"/>
  <c r="G2331" i="6" s="1"/>
  <c r="D2331" i="6"/>
  <c r="E2331" i="6" s="1"/>
  <c r="B2331" i="6"/>
  <c r="C2331" i="6" s="1"/>
  <c r="A2331" i="6"/>
  <c r="I2330" i="6"/>
  <c r="H2330" i="6"/>
  <c r="F2330" i="6"/>
  <c r="G2330" i="6" s="1"/>
  <c r="D2330" i="6"/>
  <c r="E2330" i="6" s="1"/>
  <c r="B2330" i="6"/>
  <c r="C2330" i="6" s="1"/>
  <c r="A2330" i="6"/>
  <c r="I2329" i="6"/>
  <c r="H2329" i="6"/>
  <c r="F2329" i="6"/>
  <c r="G2329" i="6" s="1"/>
  <c r="D2329" i="6"/>
  <c r="E2329" i="6" s="1"/>
  <c r="B2329" i="6"/>
  <c r="C2329" i="6" s="1"/>
  <c r="A2329" i="6"/>
  <c r="I2328" i="6"/>
  <c r="H2328" i="6"/>
  <c r="F2328" i="6"/>
  <c r="G2328" i="6" s="1"/>
  <c r="D2328" i="6"/>
  <c r="E2328" i="6" s="1"/>
  <c r="B2328" i="6"/>
  <c r="C2328" i="6" s="1"/>
  <c r="A2328" i="6"/>
  <c r="I2327" i="6"/>
  <c r="H2327" i="6"/>
  <c r="F2327" i="6"/>
  <c r="G2327" i="6" s="1"/>
  <c r="D2327" i="6"/>
  <c r="E2327" i="6" s="1"/>
  <c r="B2327" i="6"/>
  <c r="C2327" i="6" s="1"/>
  <c r="A2327" i="6"/>
  <c r="I2326" i="6"/>
  <c r="H2326" i="6"/>
  <c r="F2326" i="6"/>
  <c r="G2326" i="6" s="1"/>
  <c r="D2326" i="6"/>
  <c r="E2326" i="6" s="1"/>
  <c r="B2326" i="6"/>
  <c r="C2326" i="6" s="1"/>
  <c r="A2326" i="6"/>
  <c r="I2325" i="6"/>
  <c r="H2325" i="6"/>
  <c r="F2325" i="6"/>
  <c r="G2325" i="6" s="1"/>
  <c r="D2325" i="6"/>
  <c r="E2325" i="6" s="1"/>
  <c r="B2325" i="6"/>
  <c r="C2325" i="6" s="1"/>
  <c r="A2325" i="6"/>
  <c r="I2324" i="6"/>
  <c r="H2324" i="6"/>
  <c r="F2324" i="6"/>
  <c r="G2324" i="6" s="1"/>
  <c r="D2324" i="6"/>
  <c r="E2324" i="6" s="1"/>
  <c r="B2324" i="6"/>
  <c r="C2324" i="6" s="1"/>
  <c r="A2324" i="6"/>
  <c r="I2323" i="6"/>
  <c r="H2323" i="6"/>
  <c r="F2323" i="6"/>
  <c r="G2323" i="6" s="1"/>
  <c r="D2323" i="6"/>
  <c r="E2323" i="6" s="1"/>
  <c r="B2323" i="6"/>
  <c r="C2323" i="6" s="1"/>
  <c r="A2323" i="6"/>
  <c r="I2322" i="6"/>
  <c r="H2322" i="6"/>
  <c r="F2322" i="6"/>
  <c r="G2322" i="6" s="1"/>
  <c r="D2322" i="6"/>
  <c r="E2322" i="6" s="1"/>
  <c r="B2322" i="6"/>
  <c r="C2322" i="6" s="1"/>
  <c r="A2322" i="6"/>
  <c r="I2321" i="6"/>
  <c r="H2321" i="6"/>
  <c r="F2321" i="6"/>
  <c r="G2321" i="6" s="1"/>
  <c r="D2321" i="6"/>
  <c r="E2321" i="6" s="1"/>
  <c r="B2321" i="6"/>
  <c r="C2321" i="6" s="1"/>
  <c r="A2321" i="6"/>
  <c r="I2320" i="6"/>
  <c r="H2320" i="6"/>
  <c r="F2320" i="6"/>
  <c r="G2320" i="6" s="1"/>
  <c r="D2320" i="6"/>
  <c r="E2320" i="6" s="1"/>
  <c r="B2320" i="6"/>
  <c r="C2320" i="6" s="1"/>
  <c r="A2320" i="6"/>
  <c r="I2319" i="6"/>
  <c r="H2319" i="6"/>
  <c r="F2319" i="6"/>
  <c r="G2319" i="6" s="1"/>
  <c r="D2319" i="6"/>
  <c r="E2319" i="6" s="1"/>
  <c r="B2319" i="6"/>
  <c r="C2319" i="6" s="1"/>
  <c r="A2319" i="6"/>
  <c r="I2318" i="6"/>
  <c r="H2318" i="6"/>
  <c r="F2318" i="6"/>
  <c r="G2318" i="6" s="1"/>
  <c r="D2318" i="6"/>
  <c r="E2318" i="6" s="1"/>
  <c r="B2318" i="6"/>
  <c r="C2318" i="6" s="1"/>
  <c r="A2318" i="6"/>
  <c r="I2317" i="6"/>
  <c r="H2317" i="6"/>
  <c r="G2317" i="6"/>
  <c r="F2317" i="6"/>
  <c r="D2317" i="6"/>
  <c r="E2317" i="6" s="1"/>
  <c r="B2317" i="6"/>
  <c r="C2317" i="6" s="1"/>
  <c r="A2317" i="6"/>
  <c r="I2316" i="6"/>
  <c r="H2316" i="6"/>
  <c r="F2316" i="6"/>
  <c r="G2316" i="6" s="1"/>
  <c r="D2316" i="6"/>
  <c r="E2316" i="6" s="1"/>
  <c r="B2316" i="6"/>
  <c r="C2316" i="6" s="1"/>
  <c r="A2316" i="6"/>
  <c r="I2315" i="6"/>
  <c r="H2315" i="6"/>
  <c r="F2315" i="6"/>
  <c r="G2315" i="6" s="1"/>
  <c r="D2315" i="6"/>
  <c r="E2315" i="6" s="1"/>
  <c r="B2315" i="6"/>
  <c r="C2315" i="6" s="1"/>
  <c r="A2315" i="6"/>
  <c r="I2314" i="6"/>
  <c r="H2314" i="6"/>
  <c r="F2314" i="6"/>
  <c r="G2314" i="6" s="1"/>
  <c r="D2314" i="6"/>
  <c r="E2314" i="6" s="1"/>
  <c r="B2314" i="6"/>
  <c r="C2314" i="6" s="1"/>
  <c r="A2314" i="6"/>
  <c r="I2313" i="6"/>
  <c r="H2313" i="6"/>
  <c r="F2313" i="6"/>
  <c r="G2313" i="6" s="1"/>
  <c r="D2313" i="6"/>
  <c r="E2313" i="6" s="1"/>
  <c r="B2313" i="6"/>
  <c r="C2313" i="6" s="1"/>
  <c r="A2313" i="6"/>
  <c r="I2312" i="6"/>
  <c r="H2312" i="6"/>
  <c r="F2312" i="6"/>
  <c r="G2312" i="6" s="1"/>
  <c r="D2312" i="6"/>
  <c r="E2312" i="6" s="1"/>
  <c r="B2312" i="6"/>
  <c r="C2312" i="6" s="1"/>
  <c r="A2312" i="6"/>
  <c r="I2311" i="6"/>
  <c r="H2311" i="6"/>
  <c r="F2311" i="6"/>
  <c r="G2311" i="6" s="1"/>
  <c r="D2311" i="6"/>
  <c r="E2311" i="6" s="1"/>
  <c r="B2311" i="6"/>
  <c r="C2311" i="6" s="1"/>
  <c r="A2311" i="6"/>
  <c r="I2310" i="6"/>
  <c r="H2310" i="6"/>
  <c r="F2310" i="6"/>
  <c r="G2310" i="6" s="1"/>
  <c r="D2310" i="6"/>
  <c r="E2310" i="6" s="1"/>
  <c r="B2310" i="6"/>
  <c r="C2310" i="6" s="1"/>
  <c r="A2310" i="6"/>
  <c r="I2309" i="6"/>
  <c r="H2309" i="6"/>
  <c r="F2309" i="6"/>
  <c r="G2309" i="6" s="1"/>
  <c r="D2309" i="6"/>
  <c r="E2309" i="6" s="1"/>
  <c r="B2309" i="6"/>
  <c r="C2309" i="6" s="1"/>
  <c r="A2309" i="6"/>
  <c r="I2308" i="6"/>
  <c r="H2308" i="6"/>
  <c r="F2308" i="6"/>
  <c r="G2308" i="6" s="1"/>
  <c r="D2308" i="6"/>
  <c r="E2308" i="6" s="1"/>
  <c r="B2308" i="6"/>
  <c r="C2308" i="6" s="1"/>
  <c r="A2308" i="6"/>
  <c r="I2307" i="6"/>
  <c r="H2307" i="6"/>
  <c r="F2307" i="6"/>
  <c r="G2307" i="6" s="1"/>
  <c r="D2307" i="6"/>
  <c r="E2307" i="6" s="1"/>
  <c r="B2307" i="6"/>
  <c r="C2307" i="6" s="1"/>
  <c r="A2307" i="6"/>
  <c r="I2306" i="6"/>
  <c r="H2306" i="6"/>
  <c r="G2306" i="6"/>
  <c r="F2306" i="6"/>
  <c r="D2306" i="6"/>
  <c r="E2306" i="6" s="1"/>
  <c r="B2306" i="6"/>
  <c r="C2306" i="6" s="1"/>
  <c r="A2306" i="6"/>
  <c r="I2305" i="6"/>
  <c r="H2305" i="6"/>
  <c r="F2305" i="6"/>
  <c r="G2305" i="6" s="1"/>
  <c r="D2305" i="6"/>
  <c r="E2305" i="6" s="1"/>
  <c r="B2305" i="6"/>
  <c r="C2305" i="6" s="1"/>
  <c r="A2305" i="6"/>
  <c r="I2304" i="6"/>
  <c r="H2304" i="6"/>
  <c r="F2304" i="6"/>
  <c r="G2304" i="6" s="1"/>
  <c r="D2304" i="6"/>
  <c r="E2304" i="6" s="1"/>
  <c r="B2304" i="6"/>
  <c r="C2304" i="6" s="1"/>
  <c r="A2304" i="6"/>
  <c r="I2303" i="6"/>
  <c r="H2303" i="6"/>
  <c r="F2303" i="6"/>
  <c r="G2303" i="6" s="1"/>
  <c r="D2303" i="6"/>
  <c r="E2303" i="6" s="1"/>
  <c r="B2303" i="6"/>
  <c r="C2303" i="6" s="1"/>
  <c r="A2303" i="6"/>
  <c r="I2302" i="6"/>
  <c r="H2302" i="6"/>
  <c r="F2302" i="6"/>
  <c r="G2302" i="6" s="1"/>
  <c r="D2302" i="6"/>
  <c r="E2302" i="6" s="1"/>
  <c r="B2302" i="6"/>
  <c r="C2302" i="6" s="1"/>
  <c r="A2302" i="6"/>
  <c r="I2301" i="6"/>
  <c r="H2301" i="6"/>
  <c r="F2301" i="6"/>
  <c r="G2301" i="6" s="1"/>
  <c r="D2301" i="6"/>
  <c r="E2301" i="6" s="1"/>
  <c r="B2301" i="6"/>
  <c r="C2301" i="6" s="1"/>
  <c r="A2301" i="6"/>
  <c r="I2300" i="6"/>
  <c r="H2300" i="6"/>
  <c r="F2300" i="6"/>
  <c r="G2300" i="6" s="1"/>
  <c r="D2300" i="6"/>
  <c r="E2300" i="6" s="1"/>
  <c r="B2300" i="6"/>
  <c r="C2300" i="6" s="1"/>
  <c r="A2300" i="6"/>
  <c r="I2299" i="6"/>
  <c r="H2299" i="6"/>
  <c r="F2299" i="6"/>
  <c r="G2299" i="6" s="1"/>
  <c r="D2299" i="6"/>
  <c r="E2299" i="6" s="1"/>
  <c r="B2299" i="6"/>
  <c r="C2299" i="6" s="1"/>
  <c r="A2299" i="6"/>
  <c r="I2298" i="6"/>
  <c r="H2298" i="6"/>
  <c r="F2298" i="6"/>
  <c r="G2298" i="6" s="1"/>
  <c r="D2298" i="6"/>
  <c r="E2298" i="6" s="1"/>
  <c r="B2298" i="6"/>
  <c r="C2298" i="6" s="1"/>
  <c r="A2298" i="6"/>
  <c r="I2297" i="6"/>
  <c r="H2297" i="6"/>
  <c r="F2297" i="6"/>
  <c r="G2297" i="6" s="1"/>
  <c r="D2297" i="6"/>
  <c r="E2297" i="6" s="1"/>
  <c r="B2297" i="6"/>
  <c r="C2297" i="6" s="1"/>
  <c r="A2297" i="6"/>
  <c r="I2296" i="6"/>
  <c r="H2296" i="6"/>
  <c r="F2296" i="6"/>
  <c r="G2296" i="6" s="1"/>
  <c r="D2296" i="6"/>
  <c r="E2296" i="6" s="1"/>
  <c r="B2296" i="6"/>
  <c r="C2296" i="6" s="1"/>
  <c r="A2296" i="6"/>
  <c r="I2295" i="6"/>
  <c r="H2295" i="6"/>
  <c r="F2295" i="6"/>
  <c r="G2295" i="6" s="1"/>
  <c r="D2295" i="6"/>
  <c r="E2295" i="6" s="1"/>
  <c r="B2295" i="6"/>
  <c r="C2295" i="6" s="1"/>
  <c r="A2295" i="6"/>
  <c r="I2294" i="6"/>
  <c r="H2294" i="6"/>
  <c r="F2294" i="6"/>
  <c r="G2294" i="6" s="1"/>
  <c r="D2294" i="6"/>
  <c r="E2294" i="6" s="1"/>
  <c r="B2294" i="6"/>
  <c r="C2294" i="6" s="1"/>
  <c r="A2294" i="6"/>
  <c r="I2293" i="6"/>
  <c r="H2293" i="6"/>
  <c r="F2293" i="6"/>
  <c r="G2293" i="6" s="1"/>
  <c r="D2293" i="6"/>
  <c r="E2293" i="6" s="1"/>
  <c r="B2293" i="6"/>
  <c r="C2293" i="6" s="1"/>
  <c r="A2293" i="6"/>
  <c r="I2292" i="6"/>
  <c r="H2292" i="6"/>
  <c r="F2292" i="6"/>
  <c r="G2292" i="6" s="1"/>
  <c r="D2292" i="6"/>
  <c r="E2292" i="6" s="1"/>
  <c r="C2292" i="6"/>
  <c r="B2292" i="6"/>
  <c r="A2292" i="6"/>
  <c r="I2291" i="6"/>
  <c r="H2291" i="6"/>
  <c r="F2291" i="6"/>
  <c r="G2291" i="6" s="1"/>
  <c r="D2291" i="6"/>
  <c r="E2291" i="6" s="1"/>
  <c r="B2291" i="6"/>
  <c r="C2291" i="6" s="1"/>
  <c r="A2291" i="6"/>
  <c r="I2290" i="6"/>
  <c r="H2290" i="6"/>
  <c r="F2290" i="6"/>
  <c r="G2290" i="6" s="1"/>
  <c r="D2290" i="6"/>
  <c r="E2290" i="6" s="1"/>
  <c r="B2290" i="6"/>
  <c r="C2290" i="6" s="1"/>
  <c r="A2290" i="6"/>
  <c r="I2289" i="6"/>
  <c r="H2289" i="6"/>
  <c r="F2289" i="6"/>
  <c r="G2289" i="6" s="1"/>
  <c r="D2289" i="6"/>
  <c r="E2289" i="6" s="1"/>
  <c r="B2289" i="6"/>
  <c r="C2289" i="6" s="1"/>
  <c r="A2289" i="6"/>
  <c r="I2288" i="6"/>
  <c r="H2288" i="6"/>
  <c r="F2288" i="6"/>
  <c r="G2288" i="6" s="1"/>
  <c r="D2288" i="6"/>
  <c r="E2288" i="6" s="1"/>
  <c r="B2288" i="6"/>
  <c r="C2288" i="6" s="1"/>
  <c r="A2288" i="6"/>
  <c r="I2287" i="6"/>
  <c r="H2287" i="6"/>
  <c r="F2287" i="6"/>
  <c r="G2287" i="6" s="1"/>
  <c r="D2287" i="6"/>
  <c r="E2287" i="6" s="1"/>
  <c r="B2287" i="6"/>
  <c r="C2287" i="6" s="1"/>
  <c r="A2287" i="6"/>
  <c r="I2286" i="6"/>
  <c r="H2286" i="6"/>
  <c r="F2286" i="6"/>
  <c r="G2286" i="6" s="1"/>
  <c r="D2286" i="6"/>
  <c r="E2286" i="6" s="1"/>
  <c r="B2286" i="6"/>
  <c r="C2286" i="6" s="1"/>
  <c r="A2286" i="6"/>
  <c r="I2285" i="6"/>
  <c r="H2285" i="6"/>
  <c r="G2285" i="6"/>
  <c r="F2285" i="6"/>
  <c r="D2285" i="6"/>
  <c r="E2285" i="6" s="1"/>
  <c r="B2285" i="6"/>
  <c r="C2285" i="6" s="1"/>
  <c r="A2285" i="6"/>
  <c r="I2284" i="6"/>
  <c r="H2284" i="6"/>
  <c r="F2284" i="6"/>
  <c r="G2284" i="6" s="1"/>
  <c r="D2284" i="6"/>
  <c r="E2284" i="6" s="1"/>
  <c r="B2284" i="6"/>
  <c r="C2284" i="6" s="1"/>
  <c r="A2284" i="6"/>
  <c r="I2283" i="6"/>
  <c r="H2283" i="6"/>
  <c r="F2283" i="6"/>
  <c r="G2283" i="6" s="1"/>
  <c r="D2283" i="6"/>
  <c r="E2283" i="6" s="1"/>
  <c r="B2283" i="6"/>
  <c r="C2283" i="6" s="1"/>
  <c r="A2283" i="6"/>
  <c r="I2282" i="6"/>
  <c r="H2282" i="6"/>
  <c r="G2282" i="6"/>
  <c r="F2282" i="6"/>
  <c r="D2282" i="6"/>
  <c r="E2282" i="6" s="1"/>
  <c r="B2282" i="6"/>
  <c r="C2282" i="6" s="1"/>
  <c r="A2282" i="6"/>
  <c r="I2281" i="6"/>
  <c r="H2281" i="6"/>
  <c r="F2281" i="6"/>
  <c r="G2281" i="6" s="1"/>
  <c r="D2281" i="6"/>
  <c r="E2281" i="6" s="1"/>
  <c r="B2281" i="6"/>
  <c r="C2281" i="6" s="1"/>
  <c r="A2281" i="6"/>
  <c r="I2280" i="6"/>
  <c r="H2280" i="6"/>
  <c r="G2280" i="6"/>
  <c r="F2280" i="6"/>
  <c r="D2280" i="6"/>
  <c r="E2280" i="6" s="1"/>
  <c r="B2280" i="6"/>
  <c r="C2280" i="6" s="1"/>
  <c r="A2280" i="6"/>
  <c r="I2279" i="6"/>
  <c r="H2279" i="6"/>
  <c r="F2279" i="6"/>
  <c r="G2279" i="6" s="1"/>
  <c r="E2279" i="6"/>
  <c r="D2279" i="6"/>
  <c r="B2279" i="6"/>
  <c r="C2279" i="6" s="1"/>
  <c r="A2279" i="6"/>
  <c r="I2278" i="6"/>
  <c r="H2278" i="6"/>
  <c r="F2278" i="6"/>
  <c r="G2278" i="6" s="1"/>
  <c r="D2278" i="6"/>
  <c r="E2278" i="6" s="1"/>
  <c r="C2278" i="6"/>
  <c r="B2278" i="6"/>
  <c r="A2278" i="6"/>
  <c r="I2277" i="6"/>
  <c r="H2277" i="6"/>
  <c r="F2277" i="6"/>
  <c r="G2277" i="6" s="1"/>
  <c r="D2277" i="6"/>
  <c r="E2277" i="6" s="1"/>
  <c r="C2277" i="6"/>
  <c r="B2277" i="6"/>
  <c r="A2277" i="6"/>
  <c r="I2276" i="6"/>
  <c r="H2276" i="6"/>
  <c r="F2276" i="6"/>
  <c r="G2276" i="6" s="1"/>
  <c r="D2276" i="6"/>
  <c r="E2276" i="6" s="1"/>
  <c r="B2276" i="6"/>
  <c r="C2276" i="6" s="1"/>
  <c r="A2276" i="6"/>
  <c r="I2275" i="6"/>
  <c r="H2275" i="6"/>
  <c r="F2275" i="6"/>
  <c r="G2275" i="6" s="1"/>
  <c r="E2275" i="6"/>
  <c r="D2275" i="6"/>
  <c r="B2275" i="6"/>
  <c r="C2275" i="6" s="1"/>
  <c r="A2275" i="6"/>
  <c r="I2274" i="6"/>
  <c r="H2274" i="6"/>
  <c r="F2274" i="6"/>
  <c r="G2274" i="6" s="1"/>
  <c r="D2274" i="6"/>
  <c r="E2274" i="6" s="1"/>
  <c r="B2274" i="6"/>
  <c r="C2274" i="6" s="1"/>
  <c r="A2274" i="6"/>
  <c r="I2273" i="6"/>
  <c r="H2273" i="6"/>
  <c r="F2273" i="6"/>
  <c r="G2273" i="6" s="1"/>
  <c r="D2273" i="6"/>
  <c r="E2273" i="6" s="1"/>
  <c r="B2273" i="6"/>
  <c r="C2273" i="6" s="1"/>
  <c r="A2273" i="6"/>
  <c r="I2272" i="6"/>
  <c r="H2272" i="6"/>
  <c r="F2272" i="6"/>
  <c r="G2272" i="6" s="1"/>
  <c r="D2272" i="6"/>
  <c r="E2272" i="6" s="1"/>
  <c r="B2272" i="6"/>
  <c r="C2272" i="6" s="1"/>
  <c r="A2272" i="6"/>
  <c r="I2271" i="6"/>
  <c r="H2271" i="6"/>
  <c r="F2271" i="6"/>
  <c r="G2271" i="6" s="1"/>
  <c r="D2271" i="6"/>
  <c r="E2271" i="6" s="1"/>
  <c r="B2271" i="6"/>
  <c r="C2271" i="6" s="1"/>
  <c r="A2271" i="6"/>
  <c r="I2270" i="6"/>
  <c r="H2270" i="6"/>
  <c r="F2270" i="6"/>
  <c r="G2270" i="6" s="1"/>
  <c r="D2270" i="6"/>
  <c r="E2270" i="6" s="1"/>
  <c r="B2270" i="6"/>
  <c r="C2270" i="6" s="1"/>
  <c r="A2270" i="6"/>
  <c r="I2269" i="6"/>
  <c r="H2269" i="6"/>
  <c r="F2269" i="6"/>
  <c r="G2269" i="6" s="1"/>
  <c r="D2269" i="6"/>
  <c r="E2269" i="6" s="1"/>
  <c r="C2269" i="6"/>
  <c r="B2269" i="6"/>
  <c r="A2269" i="6"/>
  <c r="I2268" i="6"/>
  <c r="H2268" i="6"/>
  <c r="F2268" i="6"/>
  <c r="G2268" i="6" s="1"/>
  <c r="D2268" i="6"/>
  <c r="E2268" i="6" s="1"/>
  <c r="B2268" i="6"/>
  <c r="C2268" i="6" s="1"/>
  <c r="A2268" i="6"/>
  <c r="I2267" i="6"/>
  <c r="H2267" i="6"/>
  <c r="F2267" i="6"/>
  <c r="G2267" i="6" s="1"/>
  <c r="D2267" i="6"/>
  <c r="E2267" i="6" s="1"/>
  <c r="B2267" i="6"/>
  <c r="C2267" i="6" s="1"/>
  <c r="A2267" i="6"/>
  <c r="I2266" i="6"/>
  <c r="H2266" i="6"/>
  <c r="F2266" i="6"/>
  <c r="G2266" i="6" s="1"/>
  <c r="D2266" i="6"/>
  <c r="E2266" i="6" s="1"/>
  <c r="B2266" i="6"/>
  <c r="C2266" i="6" s="1"/>
  <c r="A2266" i="6"/>
  <c r="I2265" i="6"/>
  <c r="H2265" i="6"/>
  <c r="F2265" i="6"/>
  <c r="G2265" i="6" s="1"/>
  <c r="D2265" i="6"/>
  <c r="E2265" i="6" s="1"/>
  <c r="B2265" i="6"/>
  <c r="C2265" i="6" s="1"/>
  <c r="A2265" i="6"/>
  <c r="I2264" i="6"/>
  <c r="H2264" i="6"/>
  <c r="F2264" i="6"/>
  <c r="G2264" i="6" s="1"/>
  <c r="D2264" i="6"/>
  <c r="E2264" i="6" s="1"/>
  <c r="B2264" i="6"/>
  <c r="C2264" i="6" s="1"/>
  <c r="A2264" i="6"/>
  <c r="I2263" i="6"/>
  <c r="H2263" i="6"/>
  <c r="F2263" i="6"/>
  <c r="G2263" i="6" s="1"/>
  <c r="D2263" i="6"/>
  <c r="E2263" i="6" s="1"/>
  <c r="B2263" i="6"/>
  <c r="C2263" i="6" s="1"/>
  <c r="A2263" i="6"/>
  <c r="I2262" i="6"/>
  <c r="H2262" i="6"/>
  <c r="F2262" i="6"/>
  <c r="G2262" i="6" s="1"/>
  <c r="D2262" i="6"/>
  <c r="E2262" i="6" s="1"/>
  <c r="B2262" i="6"/>
  <c r="C2262" i="6" s="1"/>
  <c r="A2262" i="6"/>
  <c r="I2261" i="6"/>
  <c r="H2261" i="6"/>
  <c r="F2261" i="6"/>
  <c r="G2261" i="6" s="1"/>
  <c r="D2261" i="6"/>
  <c r="E2261" i="6" s="1"/>
  <c r="B2261" i="6"/>
  <c r="C2261" i="6" s="1"/>
  <c r="A2261" i="6"/>
  <c r="I2260" i="6"/>
  <c r="H2260" i="6"/>
  <c r="F2260" i="6"/>
  <c r="G2260" i="6" s="1"/>
  <c r="D2260" i="6"/>
  <c r="E2260" i="6" s="1"/>
  <c r="B2260" i="6"/>
  <c r="C2260" i="6" s="1"/>
  <c r="A2260" i="6"/>
  <c r="I2259" i="6"/>
  <c r="H2259" i="6"/>
  <c r="F2259" i="6"/>
  <c r="G2259" i="6" s="1"/>
  <c r="D2259" i="6"/>
  <c r="E2259" i="6" s="1"/>
  <c r="C2259" i="6"/>
  <c r="B2259" i="6"/>
  <c r="A2259" i="6"/>
  <c r="I2258" i="6"/>
  <c r="H2258" i="6"/>
  <c r="F2258" i="6"/>
  <c r="G2258" i="6" s="1"/>
  <c r="D2258" i="6"/>
  <c r="E2258" i="6" s="1"/>
  <c r="B2258" i="6"/>
  <c r="C2258" i="6" s="1"/>
  <c r="A2258" i="6"/>
  <c r="I2257" i="6"/>
  <c r="H2257" i="6"/>
  <c r="F2257" i="6"/>
  <c r="G2257" i="6" s="1"/>
  <c r="E2257" i="6"/>
  <c r="D2257" i="6"/>
  <c r="B2257" i="6"/>
  <c r="C2257" i="6" s="1"/>
  <c r="A2257" i="6"/>
  <c r="I2256" i="6"/>
  <c r="H2256" i="6"/>
  <c r="F2256" i="6"/>
  <c r="G2256" i="6" s="1"/>
  <c r="D2256" i="6"/>
  <c r="E2256" i="6" s="1"/>
  <c r="B2256" i="6"/>
  <c r="C2256" i="6" s="1"/>
  <c r="A2256" i="6"/>
  <c r="I2255" i="6"/>
  <c r="H2255" i="6"/>
  <c r="G2255" i="6"/>
  <c r="F2255" i="6"/>
  <c r="D2255" i="6"/>
  <c r="E2255" i="6" s="1"/>
  <c r="B2255" i="6"/>
  <c r="C2255" i="6" s="1"/>
  <c r="A2255" i="6"/>
  <c r="I2254" i="6"/>
  <c r="H2254" i="6"/>
  <c r="F2254" i="6"/>
  <c r="G2254" i="6" s="1"/>
  <c r="D2254" i="6"/>
  <c r="E2254" i="6" s="1"/>
  <c r="B2254" i="6"/>
  <c r="C2254" i="6" s="1"/>
  <c r="A2254" i="6"/>
  <c r="I2253" i="6"/>
  <c r="H2253" i="6"/>
  <c r="F2253" i="6"/>
  <c r="G2253" i="6" s="1"/>
  <c r="D2253" i="6"/>
  <c r="E2253" i="6" s="1"/>
  <c r="B2253" i="6"/>
  <c r="C2253" i="6" s="1"/>
  <c r="A2253" i="6"/>
  <c r="I2252" i="6"/>
  <c r="H2252" i="6"/>
  <c r="F2252" i="6"/>
  <c r="G2252" i="6" s="1"/>
  <c r="D2252" i="6"/>
  <c r="E2252" i="6" s="1"/>
  <c r="B2252" i="6"/>
  <c r="C2252" i="6" s="1"/>
  <c r="A2252" i="6"/>
  <c r="I2251" i="6"/>
  <c r="H2251" i="6"/>
  <c r="F2251" i="6"/>
  <c r="G2251" i="6" s="1"/>
  <c r="D2251" i="6"/>
  <c r="E2251" i="6" s="1"/>
  <c r="B2251" i="6"/>
  <c r="C2251" i="6" s="1"/>
  <c r="A2251" i="6"/>
  <c r="I2250" i="6"/>
  <c r="H2250" i="6"/>
  <c r="F2250" i="6"/>
  <c r="G2250" i="6" s="1"/>
  <c r="D2250" i="6"/>
  <c r="E2250" i="6" s="1"/>
  <c r="B2250" i="6"/>
  <c r="C2250" i="6" s="1"/>
  <c r="A2250" i="6"/>
  <c r="I2249" i="6"/>
  <c r="H2249" i="6"/>
  <c r="F2249" i="6"/>
  <c r="G2249" i="6" s="1"/>
  <c r="D2249" i="6"/>
  <c r="E2249" i="6" s="1"/>
  <c r="B2249" i="6"/>
  <c r="C2249" i="6" s="1"/>
  <c r="A2249" i="6"/>
  <c r="I2248" i="6"/>
  <c r="H2248" i="6"/>
  <c r="F2248" i="6"/>
  <c r="G2248" i="6" s="1"/>
  <c r="D2248" i="6"/>
  <c r="E2248" i="6" s="1"/>
  <c r="B2248" i="6"/>
  <c r="C2248" i="6" s="1"/>
  <c r="A2248" i="6"/>
  <c r="I2247" i="6"/>
  <c r="H2247" i="6"/>
  <c r="F2247" i="6"/>
  <c r="G2247" i="6" s="1"/>
  <c r="D2247" i="6"/>
  <c r="E2247" i="6" s="1"/>
  <c r="B2247" i="6"/>
  <c r="C2247" i="6" s="1"/>
  <c r="A2247" i="6"/>
  <c r="I2246" i="6"/>
  <c r="H2246" i="6"/>
  <c r="F2246" i="6"/>
  <c r="G2246" i="6" s="1"/>
  <c r="D2246" i="6"/>
  <c r="E2246" i="6" s="1"/>
  <c r="B2246" i="6"/>
  <c r="C2246" i="6" s="1"/>
  <c r="A2246" i="6"/>
  <c r="I2245" i="6"/>
  <c r="H2245" i="6"/>
  <c r="F2245" i="6"/>
  <c r="G2245" i="6" s="1"/>
  <c r="D2245" i="6"/>
  <c r="E2245" i="6" s="1"/>
  <c r="B2245" i="6"/>
  <c r="C2245" i="6" s="1"/>
  <c r="A2245" i="6"/>
  <c r="I2244" i="6"/>
  <c r="H2244" i="6"/>
  <c r="F2244" i="6"/>
  <c r="G2244" i="6" s="1"/>
  <c r="D2244" i="6"/>
  <c r="E2244" i="6" s="1"/>
  <c r="B2244" i="6"/>
  <c r="C2244" i="6" s="1"/>
  <c r="A2244" i="6"/>
  <c r="I2243" i="6"/>
  <c r="H2243" i="6"/>
  <c r="F2243" i="6"/>
  <c r="G2243" i="6" s="1"/>
  <c r="D2243" i="6"/>
  <c r="E2243" i="6" s="1"/>
  <c r="B2243" i="6"/>
  <c r="C2243" i="6" s="1"/>
  <c r="A2243" i="6"/>
  <c r="I2242" i="6"/>
  <c r="H2242" i="6"/>
  <c r="F2242" i="6"/>
  <c r="G2242" i="6" s="1"/>
  <c r="D2242" i="6"/>
  <c r="E2242" i="6" s="1"/>
  <c r="B2242" i="6"/>
  <c r="C2242" i="6" s="1"/>
  <c r="A2242" i="6"/>
  <c r="I2241" i="6"/>
  <c r="H2241" i="6"/>
  <c r="G2241" i="6"/>
  <c r="F2241" i="6"/>
  <c r="D2241" i="6"/>
  <c r="E2241" i="6" s="1"/>
  <c r="B2241" i="6"/>
  <c r="C2241" i="6" s="1"/>
  <c r="A2241" i="6"/>
  <c r="I2240" i="6"/>
  <c r="H2240" i="6"/>
  <c r="F2240" i="6"/>
  <c r="G2240" i="6" s="1"/>
  <c r="D2240" i="6"/>
  <c r="E2240" i="6" s="1"/>
  <c r="B2240" i="6"/>
  <c r="C2240" i="6" s="1"/>
  <c r="A2240" i="6"/>
  <c r="I2239" i="6"/>
  <c r="H2239" i="6"/>
  <c r="F2239" i="6"/>
  <c r="G2239" i="6" s="1"/>
  <c r="D2239" i="6"/>
  <c r="E2239" i="6" s="1"/>
  <c r="B2239" i="6"/>
  <c r="C2239" i="6" s="1"/>
  <c r="A2239" i="6"/>
  <c r="I2238" i="6"/>
  <c r="H2238" i="6"/>
  <c r="F2238" i="6"/>
  <c r="G2238" i="6" s="1"/>
  <c r="D2238" i="6"/>
  <c r="E2238" i="6" s="1"/>
  <c r="B2238" i="6"/>
  <c r="C2238" i="6" s="1"/>
  <c r="A2238" i="6"/>
  <c r="I2237" i="6"/>
  <c r="H2237" i="6"/>
  <c r="F2237" i="6"/>
  <c r="G2237" i="6" s="1"/>
  <c r="D2237" i="6"/>
  <c r="E2237" i="6" s="1"/>
  <c r="B2237" i="6"/>
  <c r="C2237" i="6" s="1"/>
  <c r="A2237" i="6"/>
  <c r="I2236" i="6"/>
  <c r="H2236" i="6"/>
  <c r="F2236" i="6"/>
  <c r="G2236" i="6" s="1"/>
  <c r="D2236" i="6"/>
  <c r="E2236" i="6" s="1"/>
  <c r="B2236" i="6"/>
  <c r="C2236" i="6" s="1"/>
  <c r="A2236" i="6"/>
  <c r="I2235" i="6"/>
  <c r="H2235" i="6"/>
  <c r="F2235" i="6"/>
  <c r="G2235" i="6" s="1"/>
  <c r="E2235" i="6"/>
  <c r="D2235" i="6"/>
  <c r="B2235" i="6"/>
  <c r="C2235" i="6" s="1"/>
  <c r="A2235" i="6"/>
  <c r="I2234" i="6"/>
  <c r="H2234" i="6"/>
  <c r="F2234" i="6"/>
  <c r="G2234" i="6" s="1"/>
  <c r="E2234" i="6"/>
  <c r="D2234" i="6"/>
  <c r="B2234" i="6"/>
  <c r="C2234" i="6" s="1"/>
  <c r="A2234" i="6"/>
  <c r="I2233" i="6"/>
  <c r="H2233" i="6"/>
  <c r="F2233" i="6"/>
  <c r="G2233" i="6" s="1"/>
  <c r="E2233" i="6"/>
  <c r="D2233" i="6"/>
  <c r="B2233" i="6"/>
  <c r="C2233" i="6" s="1"/>
  <c r="A2233" i="6"/>
  <c r="I2232" i="6"/>
  <c r="H2232" i="6"/>
  <c r="F2232" i="6"/>
  <c r="G2232" i="6" s="1"/>
  <c r="D2232" i="6"/>
  <c r="E2232" i="6" s="1"/>
  <c r="B2232" i="6"/>
  <c r="C2232" i="6" s="1"/>
  <c r="A2232" i="6"/>
  <c r="I2231" i="6"/>
  <c r="H2231" i="6"/>
  <c r="F2231" i="6"/>
  <c r="G2231" i="6" s="1"/>
  <c r="D2231" i="6"/>
  <c r="E2231" i="6" s="1"/>
  <c r="B2231" i="6"/>
  <c r="C2231" i="6" s="1"/>
  <c r="A2231" i="6"/>
  <c r="I2230" i="6"/>
  <c r="H2230" i="6"/>
  <c r="F2230" i="6"/>
  <c r="G2230" i="6" s="1"/>
  <c r="D2230" i="6"/>
  <c r="E2230" i="6" s="1"/>
  <c r="B2230" i="6"/>
  <c r="C2230" i="6" s="1"/>
  <c r="A2230" i="6"/>
  <c r="I2229" i="6"/>
  <c r="H2229" i="6"/>
  <c r="F2229" i="6"/>
  <c r="G2229" i="6" s="1"/>
  <c r="D2229" i="6"/>
  <c r="E2229" i="6" s="1"/>
  <c r="B2229" i="6"/>
  <c r="C2229" i="6" s="1"/>
  <c r="A2229" i="6"/>
  <c r="I2228" i="6"/>
  <c r="H2228" i="6"/>
  <c r="F2228" i="6"/>
  <c r="G2228" i="6" s="1"/>
  <c r="D2228" i="6"/>
  <c r="E2228" i="6" s="1"/>
  <c r="C2228" i="6"/>
  <c r="B2228" i="6"/>
  <c r="A2228" i="6"/>
  <c r="I2227" i="6"/>
  <c r="H2227" i="6"/>
  <c r="F2227" i="6"/>
  <c r="G2227" i="6" s="1"/>
  <c r="D2227" i="6"/>
  <c r="E2227" i="6" s="1"/>
  <c r="B2227" i="6"/>
  <c r="C2227" i="6" s="1"/>
  <c r="A2227" i="6"/>
  <c r="I2226" i="6"/>
  <c r="H2226" i="6"/>
  <c r="F2226" i="6"/>
  <c r="G2226" i="6" s="1"/>
  <c r="D2226" i="6"/>
  <c r="E2226" i="6" s="1"/>
  <c r="B2226" i="6"/>
  <c r="C2226" i="6" s="1"/>
  <c r="A2226" i="6"/>
  <c r="I2225" i="6"/>
  <c r="H2225" i="6"/>
  <c r="F2225" i="6"/>
  <c r="G2225" i="6" s="1"/>
  <c r="D2225" i="6"/>
  <c r="E2225" i="6" s="1"/>
  <c r="B2225" i="6"/>
  <c r="C2225" i="6" s="1"/>
  <c r="A2225" i="6"/>
  <c r="I2224" i="6"/>
  <c r="H2224" i="6"/>
  <c r="F2224" i="6"/>
  <c r="G2224" i="6" s="1"/>
  <c r="D2224" i="6"/>
  <c r="E2224" i="6" s="1"/>
  <c r="B2224" i="6"/>
  <c r="C2224" i="6" s="1"/>
  <c r="A2224" i="6"/>
  <c r="I2223" i="6"/>
  <c r="H2223" i="6"/>
  <c r="F2223" i="6"/>
  <c r="G2223" i="6" s="1"/>
  <c r="D2223" i="6"/>
  <c r="E2223" i="6" s="1"/>
  <c r="B2223" i="6"/>
  <c r="C2223" i="6" s="1"/>
  <c r="A2223" i="6"/>
  <c r="I2222" i="6"/>
  <c r="H2222" i="6"/>
  <c r="F2222" i="6"/>
  <c r="G2222" i="6" s="1"/>
  <c r="D2222" i="6"/>
  <c r="E2222" i="6" s="1"/>
  <c r="B2222" i="6"/>
  <c r="C2222" i="6" s="1"/>
  <c r="A2222" i="6"/>
  <c r="I2221" i="6"/>
  <c r="H2221" i="6"/>
  <c r="F2221" i="6"/>
  <c r="G2221" i="6" s="1"/>
  <c r="D2221" i="6"/>
  <c r="E2221" i="6" s="1"/>
  <c r="B2221" i="6"/>
  <c r="C2221" i="6" s="1"/>
  <c r="A2221" i="6"/>
  <c r="I2220" i="6"/>
  <c r="H2220" i="6"/>
  <c r="F2220" i="6"/>
  <c r="G2220" i="6" s="1"/>
  <c r="D2220" i="6"/>
  <c r="E2220" i="6" s="1"/>
  <c r="B2220" i="6"/>
  <c r="C2220" i="6" s="1"/>
  <c r="A2220" i="6"/>
  <c r="I2219" i="6"/>
  <c r="H2219" i="6"/>
  <c r="F2219" i="6"/>
  <c r="G2219" i="6" s="1"/>
  <c r="D2219" i="6"/>
  <c r="E2219" i="6" s="1"/>
  <c r="B2219" i="6"/>
  <c r="C2219" i="6" s="1"/>
  <c r="A2219" i="6"/>
  <c r="I2218" i="6"/>
  <c r="H2218" i="6"/>
  <c r="F2218" i="6"/>
  <c r="G2218" i="6" s="1"/>
  <c r="D2218" i="6"/>
  <c r="E2218" i="6" s="1"/>
  <c r="B2218" i="6"/>
  <c r="C2218" i="6" s="1"/>
  <c r="A2218" i="6"/>
  <c r="I2217" i="6"/>
  <c r="H2217" i="6"/>
  <c r="G2217" i="6"/>
  <c r="F2217" i="6"/>
  <c r="D2217" i="6"/>
  <c r="E2217" i="6" s="1"/>
  <c r="B2217" i="6"/>
  <c r="C2217" i="6" s="1"/>
  <c r="A2217" i="6"/>
  <c r="I2216" i="6"/>
  <c r="H2216" i="6"/>
  <c r="F2216" i="6"/>
  <c r="G2216" i="6" s="1"/>
  <c r="D2216" i="6"/>
  <c r="E2216" i="6" s="1"/>
  <c r="B2216" i="6"/>
  <c r="C2216" i="6" s="1"/>
  <c r="A2216" i="6"/>
  <c r="I2215" i="6"/>
  <c r="H2215" i="6"/>
  <c r="F2215" i="6"/>
  <c r="G2215" i="6" s="1"/>
  <c r="D2215" i="6"/>
  <c r="E2215" i="6" s="1"/>
  <c r="B2215" i="6"/>
  <c r="C2215" i="6" s="1"/>
  <c r="A2215" i="6"/>
  <c r="I2214" i="6"/>
  <c r="H2214" i="6"/>
  <c r="F2214" i="6"/>
  <c r="G2214" i="6" s="1"/>
  <c r="D2214" i="6"/>
  <c r="E2214" i="6" s="1"/>
  <c r="B2214" i="6"/>
  <c r="C2214" i="6" s="1"/>
  <c r="A2214" i="6"/>
  <c r="I2213" i="6"/>
  <c r="H2213" i="6"/>
  <c r="F2213" i="6"/>
  <c r="G2213" i="6" s="1"/>
  <c r="D2213" i="6"/>
  <c r="E2213" i="6" s="1"/>
  <c r="C2213" i="6"/>
  <c r="B2213" i="6"/>
  <c r="A2213" i="6"/>
  <c r="I2212" i="6"/>
  <c r="H2212" i="6"/>
  <c r="F2212" i="6"/>
  <c r="G2212" i="6" s="1"/>
  <c r="D2212" i="6"/>
  <c r="E2212" i="6" s="1"/>
  <c r="B2212" i="6"/>
  <c r="C2212" i="6" s="1"/>
  <c r="A2212" i="6"/>
  <c r="I2211" i="6"/>
  <c r="H2211" i="6"/>
  <c r="F2211" i="6"/>
  <c r="G2211" i="6" s="1"/>
  <c r="D2211" i="6"/>
  <c r="E2211" i="6" s="1"/>
  <c r="C2211" i="6"/>
  <c r="B2211" i="6"/>
  <c r="A2211" i="6"/>
  <c r="I2210" i="6"/>
  <c r="H2210" i="6"/>
  <c r="F2210" i="6"/>
  <c r="G2210" i="6" s="1"/>
  <c r="D2210" i="6"/>
  <c r="E2210" i="6" s="1"/>
  <c r="B2210" i="6"/>
  <c r="C2210" i="6" s="1"/>
  <c r="A2210" i="6"/>
  <c r="I2209" i="6"/>
  <c r="H2209" i="6"/>
  <c r="F2209" i="6"/>
  <c r="G2209" i="6" s="1"/>
  <c r="D2209" i="6"/>
  <c r="E2209" i="6" s="1"/>
  <c r="B2209" i="6"/>
  <c r="C2209" i="6" s="1"/>
  <c r="A2209" i="6"/>
  <c r="I2208" i="6"/>
  <c r="H2208" i="6"/>
  <c r="F2208" i="6"/>
  <c r="G2208" i="6" s="1"/>
  <c r="D2208" i="6"/>
  <c r="E2208" i="6" s="1"/>
  <c r="B2208" i="6"/>
  <c r="C2208" i="6" s="1"/>
  <c r="A2208" i="6"/>
  <c r="I2207" i="6"/>
  <c r="H2207" i="6"/>
  <c r="F2207" i="6"/>
  <c r="G2207" i="6" s="1"/>
  <c r="D2207" i="6"/>
  <c r="E2207" i="6" s="1"/>
  <c r="B2207" i="6"/>
  <c r="C2207" i="6" s="1"/>
  <c r="A2207" i="6"/>
  <c r="I2206" i="6"/>
  <c r="H2206" i="6"/>
  <c r="F2206" i="6"/>
  <c r="G2206" i="6" s="1"/>
  <c r="D2206" i="6"/>
  <c r="E2206" i="6" s="1"/>
  <c r="B2206" i="6"/>
  <c r="C2206" i="6" s="1"/>
  <c r="A2206" i="6"/>
  <c r="I2205" i="6"/>
  <c r="H2205" i="6"/>
  <c r="G2205" i="6"/>
  <c r="F2205" i="6"/>
  <c r="D2205" i="6"/>
  <c r="E2205" i="6" s="1"/>
  <c r="B2205" i="6"/>
  <c r="C2205" i="6" s="1"/>
  <c r="A2205" i="6"/>
  <c r="I2204" i="6"/>
  <c r="H2204" i="6"/>
  <c r="F2204" i="6"/>
  <c r="G2204" i="6" s="1"/>
  <c r="D2204" i="6"/>
  <c r="E2204" i="6" s="1"/>
  <c r="B2204" i="6"/>
  <c r="C2204" i="6" s="1"/>
  <c r="A2204" i="6"/>
  <c r="I2203" i="6"/>
  <c r="H2203" i="6"/>
  <c r="F2203" i="6"/>
  <c r="G2203" i="6" s="1"/>
  <c r="D2203" i="6"/>
  <c r="E2203" i="6" s="1"/>
  <c r="B2203" i="6"/>
  <c r="C2203" i="6" s="1"/>
  <c r="A2203" i="6"/>
  <c r="I2202" i="6"/>
  <c r="H2202" i="6"/>
  <c r="F2202" i="6"/>
  <c r="G2202" i="6" s="1"/>
  <c r="D2202" i="6"/>
  <c r="E2202" i="6" s="1"/>
  <c r="B2202" i="6"/>
  <c r="C2202" i="6" s="1"/>
  <c r="A2202" i="6"/>
  <c r="I2201" i="6"/>
  <c r="H2201" i="6"/>
  <c r="F2201" i="6"/>
  <c r="G2201" i="6" s="1"/>
  <c r="D2201" i="6"/>
  <c r="E2201" i="6" s="1"/>
  <c r="B2201" i="6"/>
  <c r="C2201" i="6" s="1"/>
  <c r="A2201" i="6"/>
  <c r="I2200" i="6"/>
  <c r="H2200" i="6"/>
  <c r="F2200" i="6"/>
  <c r="G2200" i="6" s="1"/>
  <c r="D2200" i="6"/>
  <c r="E2200" i="6" s="1"/>
  <c r="B2200" i="6"/>
  <c r="C2200" i="6" s="1"/>
  <c r="A2200" i="6"/>
  <c r="I2199" i="6"/>
  <c r="H2199" i="6"/>
  <c r="F2199" i="6"/>
  <c r="G2199" i="6" s="1"/>
  <c r="D2199" i="6"/>
  <c r="E2199" i="6" s="1"/>
  <c r="B2199" i="6"/>
  <c r="C2199" i="6" s="1"/>
  <c r="A2199" i="6"/>
  <c r="I2198" i="6"/>
  <c r="H2198" i="6"/>
  <c r="F2198" i="6"/>
  <c r="G2198" i="6" s="1"/>
  <c r="D2198" i="6"/>
  <c r="E2198" i="6" s="1"/>
  <c r="B2198" i="6"/>
  <c r="C2198" i="6" s="1"/>
  <c r="A2198" i="6"/>
  <c r="I2197" i="6"/>
  <c r="H2197" i="6"/>
  <c r="F2197" i="6"/>
  <c r="G2197" i="6" s="1"/>
  <c r="D2197" i="6"/>
  <c r="E2197" i="6" s="1"/>
  <c r="B2197" i="6"/>
  <c r="C2197" i="6" s="1"/>
  <c r="A2197" i="6"/>
  <c r="I2196" i="6"/>
  <c r="H2196" i="6"/>
  <c r="F2196" i="6"/>
  <c r="G2196" i="6" s="1"/>
  <c r="D2196" i="6"/>
  <c r="E2196" i="6" s="1"/>
  <c r="B2196" i="6"/>
  <c r="C2196" i="6" s="1"/>
  <c r="A2196" i="6"/>
  <c r="I2195" i="6"/>
  <c r="H2195" i="6"/>
  <c r="F2195" i="6"/>
  <c r="G2195" i="6" s="1"/>
  <c r="D2195" i="6"/>
  <c r="E2195" i="6" s="1"/>
  <c r="B2195" i="6"/>
  <c r="C2195" i="6" s="1"/>
  <c r="A2195" i="6"/>
  <c r="I2194" i="6"/>
  <c r="H2194" i="6"/>
  <c r="F2194" i="6"/>
  <c r="G2194" i="6" s="1"/>
  <c r="D2194" i="6"/>
  <c r="E2194" i="6" s="1"/>
  <c r="B2194" i="6"/>
  <c r="C2194" i="6" s="1"/>
  <c r="A2194" i="6"/>
  <c r="I2193" i="6"/>
  <c r="H2193" i="6"/>
  <c r="F2193" i="6"/>
  <c r="G2193" i="6" s="1"/>
  <c r="D2193" i="6"/>
  <c r="E2193" i="6" s="1"/>
  <c r="B2193" i="6"/>
  <c r="C2193" i="6" s="1"/>
  <c r="A2193" i="6"/>
  <c r="I2192" i="6"/>
  <c r="H2192" i="6"/>
  <c r="F2192" i="6"/>
  <c r="G2192" i="6" s="1"/>
  <c r="D2192" i="6"/>
  <c r="E2192" i="6" s="1"/>
  <c r="B2192" i="6"/>
  <c r="C2192" i="6" s="1"/>
  <c r="A2192" i="6"/>
  <c r="I2191" i="6"/>
  <c r="H2191" i="6"/>
  <c r="F2191" i="6"/>
  <c r="G2191" i="6" s="1"/>
  <c r="D2191" i="6"/>
  <c r="E2191" i="6" s="1"/>
  <c r="B2191" i="6"/>
  <c r="C2191" i="6" s="1"/>
  <c r="A2191" i="6"/>
  <c r="I2190" i="6"/>
  <c r="H2190" i="6"/>
  <c r="F2190" i="6"/>
  <c r="G2190" i="6" s="1"/>
  <c r="D2190" i="6"/>
  <c r="E2190" i="6" s="1"/>
  <c r="B2190" i="6"/>
  <c r="C2190" i="6" s="1"/>
  <c r="A2190" i="6"/>
  <c r="I2189" i="6"/>
  <c r="H2189" i="6"/>
  <c r="F2189" i="6"/>
  <c r="G2189" i="6" s="1"/>
  <c r="D2189" i="6"/>
  <c r="E2189" i="6" s="1"/>
  <c r="B2189" i="6"/>
  <c r="C2189" i="6" s="1"/>
  <c r="A2189" i="6"/>
  <c r="I2188" i="6"/>
  <c r="H2188" i="6"/>
  <c r="F2188" i="6"/>
  <c r="G2188" i="6" s="1"/>
  <c r="D2188" i="6"/>
  <c r="E2188" i="6" s="1"/>
  <c r="B2188" i="6"/>
  <c r="C2188" i="6" s="1"/>
  <c r="A2188" i="6"/>
  <c r="I2187" i="6"/>
  <c r="H2187" i="6"/>
  <c r="F2187" i="6"/>
  <c r="G2187" i="6" s="1"/>
  <c r="D2187" i="6"/>
  <c r="E2187" i="6" s="1"/>
  <c r="B2187" i="6"/>
  <c r="C2187" i="6" s="1"/>
  <c r="A2187" i="6"/>
  <c r="I2186" i="6"/>
  <c r="H2186" i="6"/>
  <c r="F2186" i="6"/>
  <c r="G2186" i="6" s="1"/>
  <c r="E2186" i="6"/>
  <c r="D2186" i="6"/>
  <c r="B2186" i="6"/>
  <c r="C2186" i="6" s="1"/>
  <c r="A2186" i="6"/>
  <c r="I2185" i="6"/>
  <c r="H2185" i="6"/>
  <c r="F2185" i="6"/>
  <c r="G2185" i="6" s="1"/>
  <c r="D2185" i="6"/>
  <c r="E2185" i="6" s="1"/>
  <c r="B2185" i="6"/>
  <c r="C2185" i="6" s="1"/>
  <c r="A2185" i="6"/>
  <c r="I2184" i="6"/>
  <c r="H2184" i="6"/>
  <c r="G2184" i="6"/>
  <c r="F2184" i="6"/>
  <c r="D2184" i="6"/>
  <c r="E2184" i="6" s="1"/>
  <c r="B2184" i="6"/>
  <c r="C2184" i="6" s="1"/>
  <c r="A2184" i="6"/>
  <c r="I2183" i="6"/>
  <c r="H2183" i="6"/>
  <c r="F2183" i="6"/>
  <c r="G2183" i="6" s="1"/>
  <c r="E2183" i="6"/>
  <c r="D2183" i="6"/>
  <c r="B2183" i="6"/>
  <c r="C2183" i="6" s="1"/>
  <c r="A2183" i="6"/>
  <c r="I2182" i="6"/>
  <c r="H2182" i="6"/>
  <c r="F2182" i="6"/>
  <c r="G2182" i="6" s="1"/>
  <c r="D2182" i="6"/>
  <c r="E2182" i="6" s="1"/>
  <c r="B2182" i="6"/>
  <c r="C2182" i="6" s="1"/>
  <c r="A2182" i="6"/>
  <c r="I2181" i="6"/>
  <c r="H2181" i="6"/>
  <c r="F2181" i="6"/>
  <c r="G2181" i="6" s="1"/>
  <c r="D2181" i="6"/>
  <c r="E2181" i="6" s="1"/>
  <c r="B2181" i="6"/>
  <c r="C2181" i="6" s="1"/>
  <c r="A2181" i="6"/>
  <c r="I2180" i="6"/>
  <c r="H2180" i="6"/>
  <c r="F2180" i="6"/>
  <c r="G2180" i="6" s="1"/>
  <c r="D2180" i="6"/>
  <c r="E2180" i="6" s="1"/>
  <c r="B2180" i="6"/>
  <c r="C2180" i="6" s="1"/>
  <c r="A2180" i="6"/>
  <c r="I2179" i="6"/>
  <c r="H2179" i="6"/>
  <c r="F2179" i="6"/>
  <c r="G2179" i="6" s="1"/>
  <c r="D2179" i="6"/>
  <c r="E2179" i="6" s="1"/>
  <c r="B2179" i="6"/>
  <c r="C2179" i="6" s="1"/>
  <c r="A2179" i="6"/>
  <c r="I2178" i="6"/>
  <c r="H2178" i="6"/>
  <c r="F2178" i="6"/>
  <c r="G2178" i="6" s="1"/>
  <c r="D2178" i="6"/>
  <c r="E2178" i="6" s="1"/>
  <c r="B2178" i="6"/>
  <c r="C2178" i="6" s="1"/>
  <c r="A2178" i="6"/>
  <c r="I2177" i="6"/>
  <c r="H2177" i="6"/>
  <c r="F2177" i="6"/>
  <c r="G2177" i="6" s="1"/>
  <c r="D2177" i="6"/>
  <c r="E2177" i="6" s="1"/>
  <c r="B2177" i="6"/>
  <c r="C2177" i="6" s="1"/>
  <c r="A2177" i="6"/>
  <c r="I2176" i="6"/>
  <c r="H2176" i="6"/>
  <c r="F2176" i="6"/>
  <c r="G2176" i="6" s="1"/>
  <c r="D2176" i="6"/>
  <c r="E2176" i="6" s="1"/>
  <c r="B2176" i="6"/>
  <c r="C2176" i="6" s="1"/>
  <c r="A2176" i="6"/>
  <c r="I2175" i="6"/>
  <c r="H2175" i="6"/>
  <c r="F2175" i="6"/>
  <c r="G2175" i="6" s="1"/>
  <c r="D2175" i="6"/>
  <c r="E2175" i="6" s="1"/>
  <c r="B2175" i="6"/>
  <c r="C2175" i="6" s="1"/>
  <c r="A2175" i="6"/>
  <c r="I2174" i="6"/>
  <c r="H2174" i="6"/>
  <c r="F2174" i="6"/>
  <c r="G2174" i="6" s="1"/>
  <c r="D2174" i="6"/>
  <c r="E2174" i="6" s="1"/>
  <c r="B2174" i="6"/>
  <c r="C2174" i="6" s="1"/>
  <c r="A2174" i="6"/>
  <c r="I2173" i="6"/>
  <c r="H2173" i="6"/>
  <c r="F2173" i="6"/>
  <c r="G2173" i="6" s="1"/>
  <c r="D2173" i="6"/>
  <c r="E2173" i="6" s="1"/>
  <c r="B2173" i="6"/>
  <c r="C2173" i="6" s="1"/>
  <c r="A2173" i="6"/>
  <c r="I2172" i="6"/>
  <c r="H2172" i="6"/>
  <c r="F2172" i="6"/>
  <c r="G2172" i="6" s="1"/>
  <c r="D2172" i="6"/>
  <c r="E2172" i="6" s="1"/>
  <c r="B2172" i="6"/>
  <c r="C2172" i="6" s="1"/>
  <c r="A2172" i="6"/>
  <c r="I2171" i="6"/>
  <c r="H2171" i="6"/>
  <c r="F2171" i="6"/>
  <c r="G2171" i="6" s="1"/>
  <c r="D2171" i="6"/>
  <c r="E2171" i="6" s="1"/>
  <c r="B2171" i="6"/>
  <c r="C2171" i="6" s="1"/>
  <c r="A2171" i="6"/>
  <c r="I2170" i="6"/>
  <c r="H2170" i="6"/>
  <c r="F2170" i="6"/>
  <c r="G2170" i="6" s="1"/>
  <c r="D2170" i="6"/>
  <c r="E2170" i="6" s="1"/>
  <c r="B2170" i="6"/>
  <c r="C2170" i="6" s="1"/>
  <c r="A2170" i="6"/>
  <c r="I2169" i="6"/>
  <c r="H2169" i="6"/>
  <c r="F2169" i="6"/>
  <c r="G2169" i="6" s="1"/>
  <c r="D2169" i="6"/>
  <c r="E2169" i="6" s="1"/>
  <c r="B2169" i="6"/>
  <c r="C2169" i="6" s="1"/>
  <c r="A2169" i="6"/>
  <c r="I2168" i="6"/>
  <c r="H2168" i="6"/>
  <c r="F2168" i="6"/>
  <c r="G2168" i="6" s="1"/>
  <c r="D2168" i="6"/>
  <c r="E2168" i="6" s="1"/>
  <c r="B2168" i="6"/>
  <c r="C2168" i="6" s="1"/>
  <c r="A2168" i="6"/>
  <c r="I2167" i="6"/>
  <c r="H2167" i="6"/>
  <c r="F2167" i="6"/>
  <c r="G2167" i="6" s="1"/>
  <c r="D2167" i="6"/>
  <c r="E2167" i="6" s="1"/>
  <c r="B2167" i="6"/>
  <c r="C2167" i="6" s="1"/>
  <c r="A2167" i="6"/>
  <c r="I2166" i="6"/>
  <c r="H2166" i="6"/>
  <c r="F2166" i="6"/>
  <c r="G2166" i="6" s="1"/>
  <c r="D2166" i="6"/>
  <c r="E2166" i="6" s="1"/>
  <c r="B2166" i="6"/>
  <c r="C2166" i="6" s="1"/>
  <c r="A2166" i="6"/>
  <c r="I2165" i="6"/>
  <c r="H2165" i="6"/>
  <c r="F2165" i="6"/>
  <c r="G2165" i="6" s="1"/>
  <c r="D2165" i="6"/>
  <c r="E2165" i="6" s="1"/>
  <c r="B2165" i="6"/>
  <c r="C2165" i="6" s="1"/>
  <c r="A2165" i="6"/>
  <c r="I2164" i="6"/>
  <c r="H2164" i="6"/>
  <c r="F2164" i="6"/>
  <c r="G2164" i="6" s="1"/>
  <c r="D2164" i="6"/>
  <c r="E2164" i="6" s="1"/>
  <c r="B2164" i="6"/>
  <c r="C2164" i="6" s="1"/>
  <c r="A2164" i="6"/>
  <c r="I2163" i="6"/>
  <c r="H2163" i="6"/>
  <c r="F2163" i="6"/>
  <c r="G2163" i="6" s="1"/>
  <c r="D2163" i="6"/>
  <c r="E2163" i="6" s="1"/>
  <c r="B2163" i="6"/>
  <c r="C2163" i="6" s="1"/>
  <c r="A2163" i="6"/>
  <c r="I2162" i="6"/>
  <c r="H2162" i="6"/>
  <c r="F2162" i="6"/>
  <c r="G2162" i="6" s="1"/>
  <c r="D2162" i="6"/>
  <c r="E2162" i="6" s="1"/>
  <c r="B2162" i="6"/>
  <c r="C2162" i="6" s="1"/>
  <c r="A2162" i="6"/>
  <c r="I2161" i="6"/>
  <c r="H2161" i="6"/>
  <c r="F2161" i="6"/>
  <c r="G2161" i="6" s="1"/>
  <c r="D2161" i="6"/>
  <c r="E2161" i="6" s="1"/>
  <c r="B2161" i="6"/>
  <c r="C2161" i="6" s="1"/>
  <c r="A2161" i="6"/>
  <c r="I2160" i="6"/>
  <c r="H2160" i="6"/>
  <c r="G2160" i="6"/>
  <c r="F2160" i="6"/>
  <c r="D2160" i="6"/>
  <c r="E2160" i="6" s="1"/>
  <c r="B2160" i="6"/>
  <c r="C2160" i="6" s="1"/>
  <c r="A2160" i="6"/>
  <c r="I2159" i="6"/>
  <c r="H2159" i="6"/>
  <c r="F2159" i="6"/>
  <c r="G2159" i="6" s="1"/>
  <c r="D2159" i="6"/>
  <c r="E2159" i="6" s="1"/>
  <c r="B2159" i="6"/>
  <c r="C2159" i="6" s="1"/>
  <c r="A2159" i="6"/>
  <c r="I2158" i="6"/>
  <c r="H2158" i="6"/>
  <c r="F2158" i="6"/>
  <c r="G2158" i="6" s="1"/>
  <c r="D2158" i="6"/>
  <c r="E2158" i="6" s="1"/>
  <c r="B2158" i="6"/>
  <c r="C2158" i="6" s="1"/>
  <c r="A2158" i="6"/>
  <c r="I2157" i="6"/>
  <c r="H2157" i="6"/>
  <c r="F2157" i="6"/>
  <c r="G2157" i="6" s="1"/>
  <c r="D2157" i="6"/>
  <c r="E2157" i="6" s="1"/>
  <c r="B2157" i="6"/>
  <c r="C2157" i="6" s="1"/>
  <c r="A2157" i="6"/>
  <c r="I2156" i="6"/>
  <c r="H2156" i="6"/>
  <c r="F2156" i="6"/>
  <c r="G2156" i="6" s="1"/>
  <c r="D2156" i="6"/>
  <c r="E2156" i="6" s="1"/>
  <c r="B2156" i="6"/>
  <c r="C2156" i="6" s="1"/>
  <c r="A2156" i="6"/>
  <c r="I2155" i="6"/>
  <c r="H2155" i="6"/>
  <c r="F2155" i="6"/>
  <c r="G2155" i="6" s="1"/>
  <c r="D2155" i="6"/>
  <c r="E2155" i="6" s="1"/>
  <c r="B2155" i="6"/>
  <c r="C2155" i="6" s="1"/>
  <c r="A2155" i="6"/>
  <c r="I2154" i="6"/>
  <c r="H2154" i="6"/>
  <c r="F2154" i="6"/>
  <c r="G2154" i="6" s="1"/>
  <c r="D2154" i="6"/>
  <c r="E2154" i="6" s="1"/>
  <c r="B2154" i="6"/>
  <c r="C2154" i="6" s="1"/>
  <c r="A2154" i="6"/>
  <c r="I2153" i="6"/>
  <c r="H2153" i="6"/>
  <c r="F2153" i="6"/>
  <c r="G2153" i="6" s="1"/>
  <c r="D2153" i="6"/>
  <c r="E2153" i="6" s="1"/>
  <c r="B2153" i="6"/>
  <c r="C2153" i="6" s="1"/>
  <c r="A2153" i="6"/>
  <c r="I2152" i="6"/>
  <c r="H2152" i="6"/>
  <c r="F2152" i="6"/>
  <c r="G2152" i="6" s="1"/>
  <c r="D2152" i="6"/>
  <c r="E2152" i="6" s="1"/>
  <c r="B2152" i="6"/>
  <c r="C2152" i="6" s="1"/>
  <c r="A2152" i="6"/>
  <c r="I2151" i="6"/>
  <c r="H2151" i="6"/>
  <c r="F2151" i="6"/>
  <c r="G2151" i="6" s="1"/>
  <c r="D2151" i="6"/>
  <c r="E2151" i="6" s="1"/>
  <c r="B2151" i="6"/>
  <c r="C2151" i="6" s="1"/>
  <c r="A2151" i="6"/>
  <c r="I2150" i="6"/>
  <c r="H2150" i="6"/>
  <c r="F2150" i="6"/>
  <c r="G2150" i="6" s="1"/>
  <c r="D2150" i="6"/>
  <c r="E2150" i="6" s="1"/>
  <c r="B2150" i="6"/>
  <c r="C2150" i="6" s="1"/>
  <c r="A2150" i="6"/>
  <c r="I2149" i="6"/>
  <c r="H2149" i="6"/>
  <c r="F2149" i="6"/>
  <c r="G2149" i="6" s="1"/>
  <c r="D2149" i="6"/>
  <c r="E2149" i="6" s="1"/>
  <c r="B2149" i="6"/>
  <c r="C2149" i="6" s="1"/>
  <c r="A2149" i="6"/>
  <c r="I2148" i="6"/>
  <c r="H2148" i="6"/>
  <c r="F2148" i="6"/>
  <c r="G2148" i="6" s="1"/>
  <c r="D2148" i="6"/>
  <c r="E2148" i="6" s="1"/>
  <c r="C2148" i="6"/>
  <c r="B2148" i="6"/>
  <c r="A2148" i="6"/>
  <c r="I2147" i="6"/>
  <c r="H2147" i="6"/>
  <c r="F2147" i="6"/>
  <c r="G2147" i="6" s="1"/>
  <c r="E2147" i="6"/>
  <c r="D2147" i="6"/>
  <c r="C2147" i="6"/>
  <c r="B2147" i="6"/>
  <c r="A2147" i="6"/>
  <c r="I2146" i="6"/>
  <c r="H2146" i="6"/>
  <c r="F2146" i="6"/>
  <c r="G2146" i="6" s="1"/>
  <c r="D2146" i="6"/>
  <c r="E2146" i="6" s="1"/>
  <c r="B2146" i="6"/>
  <c r="C2146" i="6" s="1"/>
  <c r="A2146" i="6"/>
  <c r="I2145" i="6"/>
  <c r="H2145" i="6"/>
  <c r="F2145" i="6"/>
  <c r="G2145" i="6" s="1"/>
  <c r="D2145" i="6"/>
  <c r="E2145" i="6" s="1"/>
  <c r="B2145" i="6"/>
  <c r="C2145" i="6" s="1"/>
  <c r="A2145" i="6"/>
  <c r="I2144" i="6"/>
  <c r="H2144" i="6"/>
  <c r="F2144" i="6"/>
  <c r="G2144" i="6" s="1"/>
  <c r="D2144" i="6"/>
  <c r="E2144" i="6" s="1"/>
  <c r="B2144" i="6"/>
  <c r="C2144" i="6" s="1"/>
  <c r="A2144" i="6"/>
  <c r="I2143" i="6"/>
  <c r="H2143" i="6"/>
  <c r="F2143" i="6"/>
  <c r="G2143" i="6" s="1"/>
  <c r="D2143" i="6"/>
  <c r="E2143" i="6" s="1"/>
  <c r="B2143" i="6"/>
  <c r="C2143" i="6" s="1"/>
  <c r="A2143" i="6"/>
  <c r="I2142" i="6"/>
  <c r="H2142" i="6"/>
  <c r="F2142" i="6"/>
  <c r="G2142" i="6" s="1"/>
  <c r="D2142" i="6"/>
  <c r="E2142" i="6" s="1"/>
  <c r="B2142" i="6"/>
  <c r="C2142" i="6" s="1"/>
  <c r="A2142" i="6"/>
  <c r="I2141" i="6"/>
  <c r="H2141" i="6"/>
  <c r="F2141" i="6"/>
  <c r="G2141" i="6" s="1"/>
  <c r="D2141" i="6"/>
  <c r="E2141" i="6" s="1"/>
  <c r="B2141" i="6"/>
  <c r="C2141" i="6" s="1"/>
  <c r="A2141" i="6"/>
  <c r="I2140" i="6"/>
  <c r="H2140" i="6"/>
  <c r="F2140" i="6"/>
  <c r="G2140" i="6" s="1"/>
  <c r="D2140" i="6"/>
  <c r="E2140" i="6" s="1"/>
  <c r="B2140" i="6"/>
  <c r="C2140" i="6" s="1"/>
  <c r="A2140" i="6"/>
  <c r="I2139" i="6"/>
  <c r="H2139" i="6"/>
  <c r="F2139" i="6"/>
  <c r="G2139" i="6" s="1"/>
  <c r="D2139" i="6"/>
  <c r="E2139" i="6" s="1"/>
  <c r="B2139" i="6"/>
  <c r="C2139" i="6" s="1"/>
  <c r="A2139" i="6"/>
  <c r="I2138" i="6"/>
  <c r="H2138" i="6"/>
  <c r="F2138" i="6"/>
  <c r="G2138" i="6" s="1"/>
  <c r="D2138" i="6"/>
  <c r="E2138" i="6" s="1"/>
  <c r="B2138" i="6"/>
  <c r="C2138" i="6" s="1"/>
  <c r="A2138" i="6"/>
  <c r="I2137" i="6"/>
  <c r="H2137" i="6"/>
  <c r="G2137" i="6"/>
  <c r="F2137" i="6"/>
  <c r="D2137" i="6"/>
  <c r="E2137" i="6" s="1"/>
  <c r="B2137" i="6"/>
  <c r="C2137" i="6" s="1"/>
  <c r="A2137" i="6"/>
  <c r="I2136" i="6"/>
  <c r="H2136" i="6"/>
  <c r="F2136" i="6"/>
  <c r="G2136" i="6" s="1"/>
  <c r="D2136" i="6"/>
  <c r="E2136" i="6" s="1"/>
  <c r="B2136" i="6"/>
  <c r="C2136" i="6" s="1"/>
  <c r="A2136" i="6"/>
  <c r="I2135" i="6"/>
  <c r="H2135" i="6"/>
  <c r="F2135" i="6"/>
  <c r="G2135" i="6" s="1"/>
  <c r="D2135" i="6"/>
  <c r="E2135" i="6" s="1"/>
  <c r="B2135" i="6"/>
  <c r="C2135" i="6" s="1"/>
  <c r="A2135" i="6"/>
  <c r="I2134" i="6"/>
  <c r="H2134" i="6"/>
  <c r="F2134" i="6"/>
  <c r="G2134" i="6" s="1"/>
  <c r="D2134" i="6"/>
  <c r="E2134" i="6" s="1"/>
  <c r="B2134" i="6"/>
  <c r="C2134" i="6" s="1"/>
  <c r="A2134" i="6"/>
  <c r="I2133" i="6"/>
  <c r="H2133" i="6"/>
  <c r="F2133" i="6"/>
  <c r="G2133" i="6" s="1"/>
  <c r="D2133" i="6"/>
  <c r="E2133" i="6" s="1"/>
  <c r="C2133" i="6"/>
  <c r="B2133" i="6"/>
  <c r="A2133" i="6"/>
  <c r="I2132" i="6"/>
  <c r="H2132" i="6"/>
  <c r="F2132" i="6"/>
  <c r="G2132" i="6" s="1"/>
  <c r="D2132" i="6"/>
  <c r="E2132" i="6" s="1"/>
  <c r="B2132" i="6"/>
  <c r="C2132" i="6" s="1"/>
  <c r="A2132" i="6"/>
  <c r="I2131" i="6"/>
  <c r="H2131" i="6"/>
  <c r="F2131" i="6"/>
  <c r="G2131" i="6" s="1"/>
  <c r="D2131" i="6"/>
  <c r="E2131" i="6" s="1"/>
  <c r="B2131" i="6"/>
  <c r="C2131" i="6" s="1"/>
  <c r="A2131" i="6"/>
  <c r="I2130" i="6"/>
  <c r="H2130" i="6"/>
  <c r="F2130" i="6"/>
  <c r="G2130" i="6" s="1"/>
  <c r="D2130" i="6"/>
  <c r="E2130" i="6" s="1"/>
  <c r="B2130" i="6"/>
  <c r="C2130" i="6" s="1"/>
  <c r="A2130" i="6"/>
  <c r="I2129" i="6"/>
  <c r="H2129" i="6"/>
  <c r="F2129" i="6"/>
  <c r="G2129" i="6" s="1"/>
  <c r="D2129" i="6"/>
  <c r="E2129" i="6" s="1"/>
  <c r="B2129" i="6"/>
  <c r="C2129" i="6" s="1"/>
  <c r="A2129" i="6"/>
  <c r="I2128" i="6"/>
  <c r="H2128" i="6"/>
  <c r="F2128" i="6"/>
  <c r="G2128" i="6" s="1"/>
  <c r="D2128" i="6"/>
  <c r="E2128" i="6" s="1"/>
  <c r="B2128" i="6"/>
  <c r="C2128" i="6" s="1"/>
  <c r="A2128" i="6"/>
  <c r="I2127" i="6"/>
  <c r="H2127" i="6"/>
  <c r="F2127" i="6"/>
  <c r="G2127" i="6" s="1"/>
  <c r="D2127" i="6"/>
  <c r="E2127" i="6" s="1"/>
  <c r="B2127" i="6"/>
  <c r="C2127" i="6" s="1"/>
  <c r="A2127" i="6"/>
  <c r="I2126" i="6"/>
  <c r="H2126" i="6"/>
  <c r="F2126" i="6"/>
  <c r="G2126" i="6" s="1"/>
  <c r="D2126" i="6"/>
  <c r="E2126" i="6" s="1"/>
  <c r="B2126" i="6"/>
  <c r="C2126" i="6" s="1"/>
  <c r="A2126" i="6"/>
  <c r="I2125" i="6"/>
  <c r="H2125" i="6"/>
  <c r="F2125" i="6"/>
  <c r="G2125" i="6" s="1"/>
  <c r="D2125" i="6"/>
  <c r="E2125" i="6" s="1"/>
  <c r="B2125" i="6"/>
  <c r="C2125" i="6" s="1"/>
  <c r="A2125" i="6"/>
  <c r="I2124" i="6"/>
  <c r="H2124" i="6"/>
  <c r="F2124" i="6"/>
  <c r="G2124" i="6" s="1"/>
  <c r="D2124" i="6"/>
  <c r="E2124" i="6" s="1"/>
  <c r="B2124" i="6"/>
  <c r="C2124" i="6" s="1"/>
  <c r="A2124" i="6"/>
  <c r="I2123" i="6"/>
  <c r="H2123" i="6"/>
  <c r="F2123" i="6"/>
  <c r="G2123" i="6" s="1"/>
  <c r="E2123" i="6"/>
  <c r="D2123" i="6"/>
  <c r="B2123" i="6"/>
  <c r="C2123" i="6" s="1"/>
  <c r="A2123" i="6"/>
  <c r="I2122" i="6"/>
  <c r="H2122" i="6"/>
  <c r="F2122" i="6"/>
  <c r="G2122" i="6" s="1"/>
  <c r="D2122" i="6"/>
  <c r="E2122" i="6" s="1"/>
  <c r="B2122" i="6"/>
  <c r="C2122" i="6" s="1"/>
  <c r="A2122" i="6"/>
  <c r="I2121" i="6"/>
  <c r="H2121" i="6"/>
  <c r="F2121" i="6"/>
  <c r="G2121" i="6" s="1"/>
  <c r="D2121" i="6"/>
  <c r="E2121" i="6" s="1"/>
  <c r="B2121" i="6"/>
  <c r="C2121" i="6" s="1"/>
  <c r="A2121" i="6"/>
  <c r="I2120" i="6"/>
  <c r="H2120" i="6"/>
  <c r="F2120" i="6"/>
  <c r="G2120" i="6" s="1"/>
  <c r="D2120" i="6"/>
  <c r="E2120" i="6" s="1"/>
  <c r="B2120" i="6"/>
  <c r="C2120" i="6" s="1"/>
  <c r="A2120" i="6"/>
  <c r="I2119" i="6"/>
  <c r="H2119" i="6"/>
  <c r="F2119" i="6"/>
  <c r="G2119" i="6" s="1"/>
  <c r="D2119" i="6"/>
  <c r="E2119" i="6" s="1"/>
  <c r="B2119" i="6"/>
  <c r="C2119" i="6" s="1"/>
  <c r="A2119" i="6"/>
  <c r="I2118" i="6"/>
  <c r="H2118" i="6"/>
  <c r="F2118" i="6"/>
  <c r="G2118" i="6" s="1"/>
  <c r="D2118" i="6"/>
  <c r="E2118" i="6" s="1"/>
  <c r="B2118" i="6"/>
  <c r="C2118" i="6" s="1"/>
  <c r="A2118" i="6"/>
  <c r="I2117" i="6"/>
  <c r="H2117" i="6"/>
  <c r="F2117" i="6"/>
  <c r="G2117" i="6" s="1"/>
  <c r="D2117" i="6"/>
  <c r="E2117" i="6" s="1"/>
  <c r="B2117" i="6"/>
  <c r="C2117" i="6" s="1"/>
  <c r="A2117" i="6"/>
  <c r="I2116" i="6"/>
  <c r="H2116" i="6"/>
  <c r="F2116" i="6"/>
  <c r="G2116" i="6" s="1"/>
  <c r="D2116" i="6"/>
  <c r="E2116" i="6" s="1"/>
  <c r="B2116" i="6"/>
  <c r="C2116" i="6" s="1"/>
  <c r="A2116" i="6"/>
  <c r="I2115" i="6"/>
  <c r="H2115" i="6"/>
  <c r="F2115" i="6"/>
  <c r="G2115" i="6" s="1"/>
  <c r="E2115" i="6"/>
  <c r="D2115" i="6"/>
  <c r="B2115" i="6"/>
  <c r="C2115" i="6" s="1"/>
  <c r="A2115" i="6"/>
  <c r="I2114" i="6"/>
  <c r="H2114" i="6"/>
  <c r="F2114" i="6"/>
  <c r="G2114" i="6" s="1"/>
  <c r="E2114" i="6"/>
  <c r="D2114" i="6"/>
  <c r="B2114" i="6"/>
  <c r="C2114" i="6" s="1"/>
  <c r="A2114" i="6"/>
  <c r="I2113" i="6"/>
  <c r="H2113" i="6"/>
  <c r="F2113" i="6"/>
  <c r="G2113" i="6" s="1"/>
  <c r="E2113" i="6"/>
  <c r="D2113" i="6"/>
  <c r="B2113" i="6"/>
  <c r="C2113" i="6" s="1"/>
  <c r="A2113" i="6"/>
  <c r="I2112" i="6"/>
  <c r="H2112" i="6"/>
  <c r="F2112" i="6"/>
  <c r="G2112" i="6" s="1"/>
  <c r="D2112" i="6"/>
  <c r="E2112" i="6" s="1"/>
  <c r="B2112" i="6"/>
  <c r="C2112" i="6" s="1"/>
  <c r="A2112" i="6"/>
  <c r="I2111" i="6"/>
  <c r="H2111" i="6"/>
  <c r="F2111" i="6"/>
  <c r="G2111" i="6" s="1"/>
  <c r="D2111" i="6"/>
  <c r="E2111" i="6" s="1"/>
  <c r="B2111" i="6"/>
  <c r="C2111" i="6" s="1"/>
  <c r="A2111" i="6"/>
  <c r="I2110" i="6"/>
  <c r="H2110" i="6"/>
  <c r="F2110" i="6"/>
  <c r="G2110" i="6" s="1"/>
  <c r="D2110" i="6"/>
  <c r="E2110" i="6" s="1"/>
  <c r="B2110" i="6"/>
  <c r="C2110" i="6" s="1"/>
  <c r="A2110" i="6"/>
  <c r="I2109" i="6"/>
  <c r="H2109" i="6"/>
  <c r="F2109" i="6"/>
  <c r="G2109" i="6" s="1"/>
  <c r="D2109" i="6"/>
  <c r="E2109" i="6" s="1"/>
  <c r="B2109" i="6"/>
  <c r="C2109" i="6" s="1"/>
  <c r="A2109" i="6"/>
  <c r="I2108" i="6"/>
  <c r="H2108" i="6"/>
  <c r="F2108" i="6"/>
  <c r="G2108" i="6" s="1"/>
  <c r="D2108" i="6"/>
  <c r="E2108" i="6" s="1"/>
  <c r="B2108" i="6"/>
  <c r="C2108" i="6" s="1"/>
  <c r="A2108" i="6"/>
  <c r="I2107" i="6"/>
  <c r="H2107" i="6"/>
  <c r="F2107" i="6"/>
  <c r="G2107" i="6" s="1"/>
  <c r="D2107" i="6"/>
  <c r="E2107" i="6" s="1"/>
  <c r="B2107" i="6"/>
  <c r="C2107" i="6" s="1"/>
  <c r="A2107" i="6"/>
  <c r="I2106" i="6"/>
  <c r="H2106" i="6"/>
  <c r="F2106" i="6"/>
  <c r="G2106" i="6" s="1"/>
  <c r="D2106" i="6"/>
  <c r="E2106" i="6" s="1"/>
  <c r="B2106" i="6"/>
  <c r="C2106" i="6" s="1"/>
  <c r="A2106" i="6"/>
  <c r="I2105" i="6"/>
  <c r="H2105" i="6"/>
  <c r="F2105" i="6"/>
  <c r="G2105" i="6" s="1"/>
  <c r="E2105" i="6"/>
  <c r="D2105" i="6"/>
  <c r="B2105" i="6"/>
  <c r="C2105" i="6" s="1"/>
  <c r="A2105" i="6"/>
  <c r="I2104" i="6"/>
  <c r="H2104" i="6"/>
  <c r="F2104" i="6"/>
  <c r="G2104" i="6" s="1"/>
  <c r="D2104" i="6"/>
  <c r="E2104" i="6" s="1"/>
  <c r="B2104" i="6"/>
  <c r="C2104" i="6" s="1"/>
  <c r="A2104" i="6"/>
  <c r="I2103" i="6"/>
  <c r="H2103" i="6"/>
  <c r="F2103" i="6"/>
  <c r="G2103" i="6" s="1"/>
  <c r="D2103" i="6"/>
  <c r="E2103" i="6" s="1"/>
  <c r="B2103" i="6"/>
  <c r="C2103" i="6" s="1"/>
  <c r="A2103" i="6"/>
  <c r="I2102" i="6"/>
  <c r="H2102" i="6"/>
  <c r="F2102" i="6"/>
  <c r="G2102" i="6" s="1"/>
  <c r="D2102" i="6"/>
  <c r="E2102" i="6" s="1"/>
  <c r="B2102" i="6"/>
  <c r="C2102" i="6" s="1"/>
  <c r="A2102" i="6"/>
  <c r="I2101" i="6"/>
  <c r="H2101" i="6"/>
  <c r="F2101" i="6"/>
  <c r="G2101" i="6" s="1"/>
  <c r="D2101" i="6"/>
  <c r="E2101" i="6" s="1"/>
  <c r="B2101" i="6"/>
  <c r="C2101" i="6" s="1"/>
  <c r="A2101" i="6"/>
  <c r="I2100" i="6"/>
  <c r="H2100" i="6"/>
  <c r="F2100" i="6"/>
  <c r="G2100" i="6" s="1"/>
  <c r="D2100" i="6"/>
  <c r="E2100" i="6" s="1"/>
  <c r="B2100" i="6"/>
  <c r="C2100" i="6" s="1"/>
  <c r="A2100" i="6"/>
  <c r="I2099" i="6"/>
  <c r="H2099" i="6"/>
  <c r="F2099" i="6"/>
  <c r="G2099" i="6" s="1"/>
  <c r="D2099" i="6"/>
  <c r="E2099" i="6" s="1"/>
  <c r="B2099" i="6"/>
  <c r="C2099" i="6" s="1"/>
  <c r="A2099" i="6"/>
  <c r="I2098" i="6"/>
  <c r="H2098" i="6"/>
  <c r="F2098" i="6"/>
  <c r="G2098" i="6" s="1"/>
  <c r="E2098" i="6"/>
  <c r="D2098" i="6"/>
  <c r="B2098" i="6"/>
  <c r="C2098" i="6" s="1"/>
  <c r="A2098" i="6"/>
  <c r="I2097" i="6"/>
  <c r="H2097" i="6"/>
  <c r="F2097" i="6"/>
  <c r="G2097" i="6" s="1"/>
  <c r="E2097" i="6"/>
  <c r="D2097" i="6"/>
  <c r="B2097" i="6"/>
  <c r="C2097" i="6" s="1"/>
  <c r="A2097" i="6"/>
  <c r="I2096" i="6"/>
  <c r="H2096" i="6"/>
  <c r="F2096" i="6"/>
  <c r="G2096" i="6" s="1"/>
  <c r="D2096" i="6"/>
  <c r="E2096" i="6" s="1"/>
  <c r="B2096" i="6"/>
  <c r="C2096" i="6" s="1"/>
  <c r="A2096" i="6"/>
  <c r="I2095" i="6"/>
  <c r="H2095" i="6"/>
  <c r="F2095" i="6"/>
  <c r="G2095" i="6" s="1"/>
  <c r="D2095" i="6"/>
  <c r="E2095" i="6" s="1"/>
  <c r="B2095" i="6"/>
  <c r="C2095" i="6" s="1"/>
  <c r="A2095" i="6"/>
  <c r="I2094" i="6"/>
  <c r="H2094" i="6"/>
  <c r="F2094" i="6"/>
  <c r="G2094" i="6" s="1"/>
  <c r="D2094" i="6"/>
  <c r="E2094" i="6" s="1"/>
  <c r="B2094" i="6"/>
  <c r="C2094" i="6" s="1"/>
  <c r="A2094" i="6"/>
  <c r="I2093" i="6"/>
  <c r="H2093" i="6"/>
  <c r="F2093" i="6"/>
  <c r="G2093" i="6" s="1"/>
  <c r="D2093" i="6"/>
  <c r="E2093" i="6" s="1"/>
  <c r="B2093" i="6"/>
  <c r="C2093" i="6" s="1"/>
  <c r="A2093" i="6"/>
  <c r="I2092" i="6"/>
  <c r="H2092" i="6"/>
  <c r="F2092" i="6"/>
  <c r="G2092" i="6" s="1"/>
  <c r="E2092" i="6"/>
  <c r="D2092" i="6"/>
  <c r="B2092" i="6"/>
  <c r="C2092" i="6" s="1"/>
  <c r="A2092" i="6"/>
  <c r="I2091" i="6"/>
  <c r="H2091" i="6"/>
  <c r="F2091" i="6"/>
  <c r="G2091" i="6" s="1"/>
  <c r="D2091" i="6"/>
  <c r="E2091" i="6" s="1"/>
  <c r="B2091" i="6"/>
  <c r="C2091" i="6" s="1"/>
  <c r="A2091" i="6"/>
  <c r="I2090" i="6"/>
  <c r="H2090" i="6"/>
  <c r="G2090" i="6"/>
  <c r="F2090" i="6"/>
  <c r="D2090" i="6"/>
  <c r="E2090" i="6" s="1"/>
  <c r="B2090" i="6"/>
  <c r="C2090" i="6" s="1"/>
  <c r="A2090" i="6"/>
  <c r="I2089" i="6"/>
  <c r="H2089" i="6"/>
  <c r="G2089" i="6"/>
  <c r="F2089" i="6"/>
  <c r="D2089" i="6"/>
  <c r="E2089" i="6" s="1"/>
  <c r="C2089" i="6"/>
  <c r="B2089" i="6"/>
  <c r="A2089" i="6"/>
  <c r="I2088" i="6"/>
  <c r="H2088" i="6"/>
  <c r="F2088" i="6"/>
  <c r="G2088" i="6" s="1"/>
  <c r="D2088" i="6"/>
  <c r="E2088" i="6" s="1"/>
  <c r="B2088" i="6"/>
  <c r="C2088" i="6" s="1"/>
  <c r="A2088" i="6"/>
  <c r="I2087" i="6"/>
  <c r="H2087" i="6"/>
  <c r="F2087" i="6"/>
  <c r="G2087" i="6" s="1"/>
  <c r="D2087" i="6"/>
  <c r="E2087" i="6" s="1"/>
  <c r="B2087" i="6"/>
  <c r="C2087" i="6" s="1"/>
  <c r="A2087" i="6"/>
  <c r="I2086" i="6"/>
  <c r="H2086" i="6"/>
  <c r="F2086" i="6"/>
  <c r="G2086" i="6" s="1"/>
  <c r="D2086" i="6"/>
  <c r="E2086" i="6" s="1"/>
  <c r="B2086" i="6"/>
  <c r="C2086" i="6" s="1"/>
  <c r="A2086" i="6"/>
  <c r="I2085" i="6"/>
  <c r="H2085" i="6"/>
  <c r="F2085" i="6"/>
  <c r="G2085" i="6" s="1"/>
  <c r="D2085" i="6"/>
  <c r="E2085" i="6" s="1"/>
  <c r="B2085" i="6"/>
  <c r="C2085" i="6" s="1"/>
  <c r="A2085" i="6"/>
  <c r="I2084" i="6"/>
  <c r="H2084" i="6"/>
  <c r="F2084" i="6"/>
  <c r="G2084" i="6" s="1"/>
  <c r="D2084" i="6"/>
  <c r="E2084" i="6" s="1"/>
  <c r="B2084" i="6"/>
  <c r="C2084" i="6" s="1"/>
  <c r="A2084" i="6"/>
  <c r="I2083" i="6"/>
  <c r="H2083" i="6"/>
  <c r="F2083" i="6"/>
  <c r="G2083" i="6" s="1"/>
  <c r="D2083" i="6"/>
  <c r="E2083" i="6" s="1"/>
  <c r="B2083" i="6"/>
  <c r="C2083" i="6" s="1"/>
  <c r="A2083" i="6"/>
  <c r="I2082" i="6"/>
  <c r="H2082" i="6"/>
  <c r="F2082" i="6"/>
  <c r="G2082" i="6" s="1"/>
  <c r="D2082" i="6"/>
  <c r="E2082" i="6" s="1"/>
  <c r="B2082" i="6"/>
  <c r="C2082" i="6" s="1"/>
  <c r="A2082" i="6"/>
  <c r="I2081" i="6"/>
  <c r="H2081" i="6"/>
  <c r="F2081" i="6"/>
  <c r="G2081" i="6" s="1"/>
  <c r="D2081" i="6"/>
  <c r="E2081" i="6" s="1"/>
  <c r="B2081" i="6"/>
  <c r="C2081" i="6" s="1"/>
  <c r="A2081" i="6"/>
  <c r="I2080" i="6"/>
  <c r="H2080" i="6"/>
  <c r="F2080" i="6"/>
  <c r="G2080" i="6" s="1"/>
  <c r="D2080" i="6"/>
  <c r="E2080" i="6" s="1"/>
  <c r="B2080" i="6"/>
  <c r="C2080" i="6" s="1"/>
  <c r="A2080" i="6"/>
  <c r="I2079" i="6"/>
  <c r="H2079" i="6"/>
  <c r="F2079" i="6"/>
  <c r="G2079" i="6" s="1"/>
  <c r="D2079" i="6"/>
  <c r="E2079" i="6" s="1"/>
  <c r="B2079" i="6"/>
  <c r="C2079" i="6" s="1"/>
  <c r="A2079" i="6"/>
  <c r="I2078" i="6"/>
  <c r="H2078" i="6"/>
  <c r="F2078" i="6"/>
  <c r="G2078" i="6" s="1"/>
  <c r="D2078" i="6"/>
  <c r="E2078" i="6" s="1"/>
  <c r="B2078" i="6"/>
  <c r="C2078" i="6" s="1"/>
  <c r="A2078" i="6"/>
  <c r="I2077" i="6"/>
  <c r="H2077" i="6"/>
  <c r="F2077" i="6"/>
  <c r="G2077" i="6" s="1"/>
  <c r="D2077" i="6"/>
  <c r="E2077" i="6" s="1"/>
  <c r="B2077" i="6"/>
  <c r="C2077" i="6" s="1"/>
  <c r="A2077" i="6"/>
  <c r="I2076" i="6"/>
  <c r="H2076" i="6"/>
  <c r="F2076" i="6"/>
  <c r="G2076" i="6" s="1"/>
  <c r="D2076" i="6"/>
  <c r="E2076" i="6" s="1"/>
  <c r="C2076" i="6"/>
  <c r="B2076" i="6"/>
  <c r="A2076" i="6"/>
  <c r="I2075" i="6"/>
  <c r="H2075" i="6"/>
  <c r="F2075" i="6"/>
  <c r="G2075" i="6" s="1"/>
  <c r="D2075" i="6"/>
  <c r="E2075" i="6" s="1"/>
  <c r="B2075" i="6"/>
  <c r="C2075" i="6" s="1"/>
  <c r="A2075" i="6"/>
  <c r="I2074" i="6"/>
  <c r="H2074" i="6"/>
  <c r="F2074" i="6"/>
  <c r="G2074" i="6" s="1"/>
  <c r="D2074" i="6"/>
  <c r="E2074" i="6" s="1"/>
  <c r="B2074" i="6"/>
  <c r="C2074" i="6" s="1"/>
  <c r="A2074" i="6"/>
  <c r="I2073" i="6"/>
  <c r="H2073" i="6"/>
  <c r="F2073" i="6"/>
  <c r="G2073" i="6" s="1"/>
  <c r="D2073" i="6"/>
  <c r="E2073" i="6" s="1"/>
  <c r="B2073" i="6"/>
  <c r="C2073" i="6" s="1"/>
  <c r="A2073" i="6"/>
  <c r="I2072" i="6"/>
  <c r="H2072" i="6"/>
  <c r="F2072" i="6"/>
  <c r="G2072" i="6" s="1"/>
  <c r="D2072" i="6"/>
  <c r="E2072" i="6" s="1"/>
  <c r="B2072" i="6"/>
  <c r="C2072" i="6" s="1"/>
  <c r="A2072" i="6"/>
  <c r="I2071" i="6"/>
  <c r="H2071" i="6"/>
  <c r="F2071" i="6"/>
  <c r="G2071" i="6" s="1"/>
  <c r="D2071" i="6"/>
  <c r="E2071" i="6" s="1"/>
  <c r="B2071" i="6"/>
  <c r="C2071" i="6" s="1"/>
  <c r="A2071" i="6"/>
  <c r="I2070" i="6"/>
  <c r="H2070" i="6"/>
  <c r="F2070" i="6"/>
  <c r="G2070" i="6" s="1"/>
  <c r="D2070" i="6"/>
  <c r="E2070" i="6" s="1"/>
  <c r="B2070" i="6"/>
  <c r="C2070" i="6" s="1"/>
  <c r="A2070" i="6"/>
  <c r="I2069" i="6"/>
  <c r="H2069" i="6"/>
  <c r="F2069" i="6"/>
  <c r="G2069" i="6" s="1"/>
  <c r="D2069" i="6"/>
  <c r="E2069" i="6" s="1"/>
  <c r="B2069" i="6"/>
  <c r="C2069" i="6" s="1"/>
  <c r="A2069" i="6"/>
  <c r="I2068" i="6"/>
  <c r="H2068" i="6"/>
  <c r="F2068" i="6"/>
  <c r="G2068" i="6" s="1"/>
  <c r="D2068" i="6"/>
  <c r="E2068" i="6" s="1"/>
  <c r="B2068" i="6"/>
  <c r="C2068" i="6" s="1"/>
  <c r="A2068" i="6"/>
  <c r="I2067" i="6"/>
  <c r="H2067" i="6"/>
  <c r="F2067" i="6"/>
  <c r="G2067" i="6" s="1"/>
  <c r="E2067" i="6"/>
  <c r="D2067" i="6"/>
  <c r="B2067" i="6"/>
  <c r="C2067" i="6" s="1"/>
  <c r="A2067" i="6"/>
  <c r="I2066" i="6"/>
  <c r="H2066" i="6"/>
  <c r="F2066" i="6"/>
  <c r="G2066" i="6" s="1"/>
  <c r="E2066" i="6"/>
  <c r="D2066" i="6"/>
  <c r="B2066" i="6"/>
  <c r="C2066" i="6" s="1"/>
  <c r="A2066" i="6"/>
  <c r="I2065" i="6"/>
  <c r="H2065" i="6"/>
  <c r="F2065" i="6"/>
  <c r="G2065" i="6" s="1"/>
  <c r="E2065" i="6"/>
  <c r="D2065" i="6"/>
  <c r="B2065" i="6"/>
  <c r="C2065" i="6" s="1"/>
  <c r="A2065" i="6"/>
  <c r="I2064" i="6"/>
  <c r="H2064" i="6"/>
  <c r="F2064" i="6"/>
  <c r="G2064" i="6" s="1"/>
  <c r="D2064" i="6"/>
  <c r="E2064" i="6" s="1"/>
  <c r="B2064" i="6"/>
  <c r="C2064" i="6" s="1"/>
  <c r="A2064" i="6"/>
  <c r="I2063" i="6"/>
  <c r="H2063" i="6"/>
  <c r="G2063" i="6"/>
  <c r="F2063" i="6"/>
  <c r="D2063" i="6"/>
  <c r="E2063" i="6" s="1"/>
  <c r="C2063" i="6"/>
  <c r="B2063" i="6"/>
  <c r="A2063" i="6"/>
  <c r="I2062" i="6"/>
  <c r="H2062" i="6"/>
  <c r="F2062" i="6"/>
  <c r="G2062" i="6" s="1"/>
  <c r="D2062" i="6"/>
  <c r="E2062" i="6" s="1"/>
  <c r="B2062" i="6"/>
  <c r="C2062" i="6" s="1"/>
  <c r="A2062" i="6"/>
  <c r="I2061" i="6"/>
  <c r="H2061" i="6"/>
  <c r="F2061" i="6"/>
  <c r="G2061" i="6" s="1"/>
  <c r="E2061" i="6"/>
  <c r="D2061" i="6"/>
  <c r="B2061" i="6"/>
  <c r="C2061" i="6" s="1"/>
  <c r="A2061" i="6"/>
  <c r="I2060" i="6"/>
  <c r="H2060" i="6"/>
  <c r="F2060" i="6"/>
  <c r="G2060" i="6" s="1"/>
  <c r="E2060" i="6"/>
  <c r="D2060" i="6"/>
  <c r="B2060" i="6"/>
  <c r="C2060" i="6" s="1"/>
  <c r="A2060" i="6"/>
  <c r="I2059" i="6"/>
  <c r="H2059" i="6"/>
  <c r="F2059" i="6"/>
  <c r="G2059" i="6" s="1"/>
  <c r="D2059" i="6"/>
  <c r="E2059" i="6" s="1"/>
  <c r="B2059" i="6"/>
  <c r="C2059" i="6" s="1"/>
  <c r="A2059" i="6"/>
  <c r="I2058" i="6"/>
  <c r="H2058" i="6"/>
  <c r="F2058" i="6"/>
  <c r="G2058" i="6" s="1"/>
  <c r="D2058" i="6"/>
  <c r="E2058" i="6" s="1"/>
  <c r="B2058" i="6"/>
  <c r="C2058" i="6" s="1"/>
  <c r="A2058" i="6"/>
  <c r="I2057" i="6"/>
  <c r="H2057" i="6"/>
  <c r="F2057" i="6"/>
  <c r="G2057" i="6" s="1"/>
  <c r="D2057" i="6"/>
  <c r="E2057" i="6" s="1"/>
  <c r="B2057" i="6"/>
  <c r="C2057" i="6" s="1"/>
  <c r="A2057" i="6"/>
  <c r="I2056" i="6"/>
  <c r="H2056" i="6"/>
  <c r="G2056" i="6"/>
  <c r="F2056" i="6"/>
  <c r="D2056" i="6"/>
  <c r="E2056" i="6" s="1"/>
  <c r="B2056" i="6"/>
  <c r="C2056" i="6" s="1"/>
  <c r="A2056" i="6"/>
  <c r="I2055" i="6"/>
  <c r="H2055" i="6"/>
  <c r="F2055" i="6"/>
  <c r="G2055" i="6" s="1"/>
  <c r="D2055" i="6"/>
  <c r="E2055" i="6" s="1"/>
  <c r="B2055" i="6"/>
  <c r="C2055" i="6" s="1"/>
  <c r="A2055" i="6"/>
  <c r="I2054" i="6"/>
  <c r="H2054" i="6"/>
  <c r="F2054" i="6"/>
  <c r="G2054" i="6" s="1"/>
  <c r="D2054" i="6"/>
  <c r="E2054" i="6" s="1"/>
  <c r="B2054" i="6"/>
  <c r="C2054" i="6" s="1"/>
  <c r="A2054" i="6"/>
  <c r="I2053" i="6"/>
  <c r="H2053" i="6"/>
  <c r="F2053" i="6"/>
  <c r="G2053" i="6" s="1"/>
  <c r="D2053" i="6"/>
  <c r="E2053" i="6" s="1"/>
  <c r="B2053" i="6"/>
  <c r="C2053" i="6" s="1"/>
  <c r="A2053" i="6"/>
  <c r="I2052" i="6"/>
  <c r="H2052" i="6"/>
  <c r="F2052" i="6"/>
  <c r="G2052" i="6" s="1"/>
  <c r="D2052" i="6"/>
  <c r="E2052" i="6" s="1"/>
  <c r="B2052" i="6"/>
  <c r="C2052" i="6" s="1"/>
  <c r="A2052" i="6"/>
  <c r="I2051" i="6"/>
  <c r="H2051" i="6"/>
  <c r="F2051" i="6"/>
  <c r="G2051" i="6" s="1"/>
  <c r="E2051" i="6"/>
  <c r="D2051" i="6"/>
  <c r="B2051" i="6"/>
  <c r="C2051" i="6" s="1"/>
  <c r="A2051" i="6"/>
  <c r="I2050" i="6"/>
  <c r="H2050" i="6"/>
  <c r="F2050" i="6"/>
  <c r="G2050" i="6" s="1"/>
  <c r="D2050" i="6"/>
  <c r="E2050" i="6" s="1"/>
  <c r="B2050" i="6"/>
  <c r="C2050" i="6" s="1"/>
  <c r="A2050" i="6"/>
  <c r="I2049" i="6"/>
  <c r="H2049" i="6"/>
  <c r="F2049" i="6"/>
  <c r="G2049" i="6" s="1"/>
  <c r="D2049" i="6"/>
  <c r="E2049" i="6" s="1"/>
  <c r="B2049" i="6"/>
  <c r="C2049" i="6" s="1"/>
  <c r="A2049" i="6"/>
  <c r="I2048" i="6"/>
  <c r="H2048" i="6"/>
  <c r="F2048" i="6"/>
  <c r="G2048" i="6" s="1"/>
  <c r="D2048" i="6"/>
  <c r="E2048" i="6" s="1"/>
  <c r="B2048" i="6"/>
  <c r="C2048" i="6" s="1"/>
  <c r="A2048" i="6"/>
  <c r="I2047" i="6"/>
  <c r="H2047" i="6"/>
  <c r="F2047" i="6"/>
  <c r="G2047" i="6" s="1"/>
  <c r="D2047" i="6"/>
  <c r="E2047" i="6" s="1"/>
  <c r="B2047" i="6"/>
  <c r="C2047" i="6" s="1"/>
  <c r="A2047" i="6"/>
  <c r="I2046" i="6"/>
  <c r="H2046" i="6"/>
  <c r="F2046" i="6"/>
  <c r="G2046" i="6" s="1"/>
  <c r="D2046" i="6"/>
  <c r="E2046" i="6" s="1"/>
  <c r="B2046" i="6"/>
  <c r="C2046" i="6" s="1"/>
  <c r="A2046" i="6"/>
  <c r="I2045" i="6"/>
  <c r="H2045" i="6"/>
  <c r="F2045" i="6"/>
  <c r="G2045" i="6" s="1"/>
  <c r="D2045" i="6"/>
  <c r="E2045" i="6" s="1"/>
  <c r="B2045" i="6"/>
  <c r="C2045" i="6" s="1"/>
  <c r="A2045" i="6"/>
  <c r="I2044" i="6"/>
  <c r="H2044" i="6"/>
  <c r="F2044" i="6"/>
  <c r="G2044" i="6" s="1"/>
  <c r="D2044" i="6"/>
  <c r="E2044" i="6" s="1"/>
  <c r="B2044" i="6"/>
  <c r="C2044" i="6" s="1"/>
  <c r="A2044" i="6"/>
  <c r="I2043" i="6"/>
  <c r="H2043" i="6"/>
  <c r="G2043" i="6"/>
  <c r="F2043" i="6"/>
  <c r="D2043" i="6"/>
  <c r="E2043" i="6" s="1"/>
  <c r="B2043" i="6"/>
  <c r="C2043" i="6" s="1"/>
  <c r="A2043" i="6"/>
  <c r="I2042" i="6"/>
  <c r="H2042" i="6"/>
  <c r="F2042" i="6"/>
  <c r="G2042" i="6" s="1"/>
  <c r="D2042" i="6"/>
  <c r="E2042" i="6" s="1"/>
  <c r="B2042" i="6"/>
  <c r="C2042" i="6" s="1"/>
  <c r="A2042" i="6"/>
  <c r="I2041" i="6"/>
  <c r="H2041" i="6"/>
  <c r="F2041" i="6"/>
  <c r="G2041" i="6" s="1"/>
  <c r="D2041" i="6"/>
  <c r="E2041" i="6" s="1"/>
  <c r="C2041" i="6"/>
  <c r="B2041" i="6"/>
  <c r="A2041" i="6"/>
  <c r="I2040" i="6"/>
  <c r="H2040" i="6"/>
  <c r="F2040" i="6"/>
  <c r="G2040" i="6" s="1"/>
  <c r="D2040" i="6"/>
  <c r="E2040" i="6" s="1"/>
  <c r="B2040" i="6"/>
  <c r="C2040" i="6" s="1"/>
  <c r="A2040" i="6"/>
  <c r="I2039" i="6"/>
  <c r="H2039" i="6"/>
  <c r="G2039" i="6"/>
  <c r="F2039" i="6"/>
  <c r="D2039" i="6"/>
  <c r="E2039" i="6" s="1"/>
  <c r="B2039" i="6"/>
  <c r="C2039" i="6" s="1"/>
  <c r="A2039" i="6"/>
  <c r="I2038" i="6"/>
  <c r="H2038" i="6"/>
  <c r="F2038" i="6"/>
  <c r="G2038" i="6" s="1"/>
  <c r="D2038" i="6"/>
  <c r="E2038" i="6" s="1"/>
  <c r="B2038" i="6"/>
  <c r="C2038" i="6" s="1"/>
  <c r="A2038" i="6"/>
  <c r="I2037" i="6"/>
  <c r="H2037" i="6"/>
  <c r="G2037" i="6"/>
  <c r="F2037" i="6"/>
  <c r="D2037" i="6"/>
  <c r="E2037" i="6" s="1"/>
  <c r="B2037" i="6"/>
  <c r="C2037" i="6" s="1"/>
  <c r="A2037" i="6"/>
  <c r="I2036" i="6"/>
  <c r="H2036" i="6"/>
  <c r="F2036" i="6"/>
  <c r="G2036" i="6" s="1"/>
  <c r="D2036" i="6"/>
  <c r="E2036" i="6" s="1"/>
  <c r="B2036" i="6"/>
  <c r="C2036" i="6" s="1"/>
  <c r="A2036" i="6"/>
  <c r="I2035" i="6"/>
  <c r="H2035" i="6"/>
  <c r="F2035" i="6"/>
  <c r="G2035" i="6" s="1"/>
  <c r="D2035" i="6"/>
  <c r="E2035" i="6" s="1"/>
  <c r="B2035" i="6"/>
  <c r="C2035" i="6" s="1"/>
  <c r="A2035" i="6"/>
  <c r="I2034" i="6"/>
  <c r="H2034" i="6"/>
  <c r="F2034" i="6"/>
  <c r="G2034" i="6" s="1"/>
  <c r="D2034" i="6"/>
  <c r="E2034" i="6" s="1"/>
  <c r="B2034" i="6"/>
  <c r="C2034" i="6" s="1"/>
  <c r="A2034" i="6"/>
  <c r="I2033" i="6"/>
  <c r="H2033" i="6"/>
  <c r="F2033" i="6"/>
  <c r="G2033" i="6" s="1"/>
  <c r="D2033" i="6"/>
  <c r="E2033" i="6" s="1"/>
  <c r="B2033" i="6"/>
  <c r="C2033" i="6" s="1"/>
  <c r="A2033" i="6"/>
  <c r="I2032" i="6"/>
  <c r="H2032" i="6"/>
  <c r="G2032" i="6"/>
  <c r="F2032" i="6"/>
  <c r="D2032" i="6"/>
  <c r="E2032" i="6" s="1"/>
  <c r="B2032" i="6"/>
  <c r="C2032" i="6" s="1"/>
  <c r="A2032" i="6"/>
  <c r="I2031" i="6"/>
  <c r="H2031" i="6"/>
  <c r="F2031" i="6"/>
  <c r="G2031" i="6" s="1"/>
  <c r="D2031" i="6"/>
  <c r="E2031" i="6" s="1"/>
  <c r="B2031" i="6"/>
  <c r="C2031" i="6" s="1"/>
  <c r="A2031" i="6"/>
  <c r="I2030" i="6"/>
  <c r="H2030" i="6"/>
  <c r="F2030" i="6"/>
  <c r="G2030" i="6" s="1"/>
  <c r="D2030" i="6"/>
  <c r="E2030" i="6" s="1"/>
  <c r="B2030" i="6"/>
  <c r="C2030" i="6" s="1"/>
  <c r="A2030" i="6"/>
  <c r="I2029" i="6"/>
  <c r="H2029" i="6"/>
  <c r="F2029" i="6"/>
  <c r="G2029" i="6" s="1"/>
  <c r="D2029" i="6"/>
  <c r="E2029" i="6" s="1"/>
  <c r="B2029" i="6"/>
  <c r="C2029" i="6" s="1"/>
  <c r="A2029" i="6"/>
  <c r="I2028" i="6"/>
  <c r="H2028" i="6"/>
  <c r="F2028" i="6"/>
  <c r="G2028" i="6" s="1"/>
  <c r="D2028" i="6"/>
  <c r="E2028" i="6" s="1"/>
  <c r="B2028" i="6"/>
  <c r="C2028" i="6" s="1"/>
  <c r="A2028" i="6"/>
  <c r="I2027" i="6"/>
  <c r="H2027" i="6"/>
  <c r="F2027" i="6"/>
  <c r="G2027" i="6" s="1"/>
  <c r="E2027" i="6"/>
  <c r="D2027" i="6"/>
  <c r="B2027" i="6"/>
  <c r="C2027" i="6" s="1"/>
  <c r="A2027" i="6"/>
  <c r="I2026" i="6"/>
  <c r="H2026" i="6"/>
  <c r="F2026" i="6"/>
  <c r="G2026" i="6" s="1"/>
  <c r="D2026" i="6"/>
  <c r="E2026" i="6" s="1"/>
  <c r="B2026" i="6"/>
  <c r="C2026" i="6" s="1"/>
  <c r="A2026" i="6"/>
  <c r="I2025" i="6"/>
  <c r="H2025" i="6"/>
  <c r="F2025" i="6"/>
  <c r="G2025" i="6" s="1"/>
  <c r="D2025" i="6"/>
  <c r="E2025" i="6" s="1"/>
  <c r="B2025" i="6"/>
  <c r="C2025" i="6" s="1"/>
  <c r="A2025" i="6"/>
  <c r="I2024" i="6"/>
  <c r="H2024" i="6"/>
  <c r="F2024" i="6"/>
  <c r="G2024" i="6" s="1"/>
  <c r="D2024" i="6"/>
  <c r="E2024" i="6" s="1"/>
  <c r="B2024" i="6"/>
  <c r="C2024" i="6" s="1"/>
  <c r="A2024" i="6"/>
  <c r="I2023" i="6"/>
  <c r="H2023" i="6"/>
  <c r="F2023" i="6"/>
  <c r="G2023" i="6" s="1"/>
  <c r="D2023" i="6"/>
  <c r="E2023" i="6" s="1"/>
  <c r="B2023" i="6"/>
  <c r="C2023" i="6" s="1"/>
  <c r="A2023" i="6"/>
  <c r="I2022" i="6"/>
  <c r="H2022" i="6"/>
  <c r="F2022" i="6"/>
  <c r="G2022" i="6" s="1"/>
  <c r="D2022" i="6"/>
  <c r="E2022" i="6" s="1"/>
  <c r="B2022" i="6"/>
  <c r="C2022" i="6" s="1"/>
  <c r="A2022" i="6"/>
  <c r="I2021" i="6"/>
  <c r="H2021" i="6"/>
  <c r="F2021" i="6"/>
  <c r="G2021" i="6" s="1"/>
  <c r="D2021" i="6"/>
  <c r="E2021" i="6" s="1"/>
  <c r="B2021" i="6"/>
  <c r="C2021" i="6" s="1"/>
  <c r="A2021" i="6"/>
  <c r="I2020" i="6"/>
  <c r="H2020" i="6"/>
  <c r="F2020" i="6"/>
  <c r="G2020" i="6" s="1"/>
  <c r="D2020" i="6"/>
  <c r="E2020" i="6" s="1"/>
  <c r="C2020" i="6"/>
  <c r="B2020" i="6"/>
  <c r="A2020" i="6"/>
  <c r="I2019" i="6"/>
  <c r="H2019" i="6"/>
  <c r="F2019" i="6"/>
  <c r="G2019" i="6" s="1"/>
  <c r="D2019" i="6"/>
  <c r="E2019" i="6" s="1"/>
  <c r="B2019" i="6"/>
  <c r="C2019" i="6" s="1"/>
  <c r="A2019" i="6"/>
  <c r="I2018" i="6"/>
  <c r="H2018" i="6"/>
  <c r="G2018" i="6"/>
  <c r="F2018" i="6"/>
  <c r="D2018" i="6"/>
  <c r="E2018" i="6" s="1"/>
  <c r="B2018" i="6"/>
  <c r="C2018" i="6" s="1"/>
  <c r="A2018" i="6"/>
  <c r="I2017" i="6"/>
  <c r="H2017" i="6"/>
  <c r="F2017" i="6"/>
  <c r="G2017" i="6" s="1"/>
  <c r="D2017" i="6"/>
  <c r="E2017" i="6" s="1"/>
  <c r="B2017" i="6"/>
  <c r="C2017" i="6" s="1"/>
  <c r="A2017" i="6"/>
  <c r="I2016" i="6"/>
  <c r="H2016" i="6"/>
  <c r="F2016" i="6"/>
  <c r="G2016" i="6" s="1"/>
  <c r="D2016" i="6"/>
  <c r="E2016" i="6" s="1"/>
  <c r="B2016" i="6"/>
  <c r="C2016" i="6" s="1"/>
  <c r="A2016" i="6"/>
  <c r="I2015" i="6"/>
  <c r="H2015" i="6"/>
  <c r="F2015" i="6"/>
  <c r="G2015" i="6" s="1"/>
  <c r="D2015" i="6"/>
  <c r="E2015" i="6" s="1"/>
  <c r="B2015" i="6"/>
  <c r="C2015" i="6" s="1"/>
  <c r="A2015" i="6"/>
  <c r="I2014" i="6"/>
  <c r="H2014" i="6"/>
  <c r="F2014" i="6"/>
  <c r="G2014" i="6" s="1"/>
  <c r="D2014" i="6"/>
  <c r="E2014" i="6" s="1"/>
  <c r="B2014" i="6"/>
  <c r="C2014" i="6" s="1"/>
  <c r="A2014" i="6"/>
  <c r="I2013" i="6"/>
  <c r="H2013" i="6"/>
  <c r="F2013" i="6"/>
  <c r="G2013" i="6" s="1"/>
  <c r="D2013" i="6"/>
  <c r="E2013" i="6" s="1"/>
  <c r="B2013" i="6"/>
  <c r="C2013" i="6" s="1"/>
  <c r="A2013" i="6"/>
  <c r="I2012" i="6"/>
  <c r="H2012" i="6"/>
  <c r="F2012" i="6"/>
  <c r="G2012" i="6" s="1"/>
  <c r="D2012" i="6"/>
  <c r="E2012" i="6" s="1"/>
  <c r="B2012" i="6"/>
  <c r="C2012" i="6" s="1"/>
  <c r="A2012" i="6"/>
  <c r="I2011" i="6"/>
  <c r="H2011" i="6"/>
  <c r="F2011" i="6"/>
  <c r="G2011" i="6" s="1"/>
  <c r="D2011" i="6"/>
  <c r="E2011" i="6" s="1"/>
  <c r="B2011" i="6"/>
  <c r="C2011" i="6" s="1"/>
  <c r="A2011" i="6"/>
  <c r="I2010" i="6"/>
  <c r="H2010" i="6"/>
  <c r="F2010" i="6"/>
  <c r="G2010" i="6" s="1"/>
  <c r="D2010" i="6"/>
  <c r="E2010" i="6" s="1"/>
  <c r="B2010" i="6"/>
  <c r="C2010" i="6" s="1"/>
  <c r="A2010" i="6"/>
  <c r="I2009" i="6"/>
  <c r="H2009" i="6"/>
  <c r="F2009" i="6"/>
  <c r="G2009" i="6" s="1"/>
  <c r="D2009" i="6"/>
  <c r="E2009" i="6" s="1"/>
  <c r="B2009" i="6"/>
  <c r="C2009" i="6" s="1"/>
  <c r="A2009" i="6"/>
  <c r="I2008" i="6"/>
  <c r="H2008" i="6"/>
  <c r="F2008" i="6"/>
  <c r="G2008" i="6" s="1"/>
  <c r="D2008" i="6"/>
  <c r="E2008" i="6" s="1"/>
  <c r="B2008" i="6"/>
  <c r="C2008" i="6" s="1"/>
  <c r="A2008" i="6"/>
  <c r="I2007" i="6"/>
  <c r="H2007" i="6"/>
  <c r="F2007" i="6"/>
  <c r="G2007" i="6" s="1"/>
  <c r="D2007" i="6"/>
  <c r="E2007" i="6" s="1"/>
  <c r="B2007" i="6"/>
  <c r="C2007" i="6" s="1"/>
  <c r="A2007" i="6"/>
  <c r="I2006" i="6"/>
  <c r="H2006" i="6"/>
  <c r="F2006" i="6"/>
  <c r="G2006" i="6" s="1"/>
  <c r="D2006" i="6"/>
  <c r="E2006" i="6" s="1"/>
  <c r="B2006" i="6"/>
  <c r="C2006" i="6" s="1"/>
  <c r="A2006" i="6"/>
  <c r="I2005" i="6"/>
  <c r="H2005" i="6"/>
  <c r="F2005" i="6"/>
  <c r="G2005" i="6" s="1"/>
  <c r="D2005" i="6"/>
  <c r="E2005" i="6" s="1"/>
  <c r="B2005" i="6"/>
  <c r="C2005" i="6" s="1"/>
  <c r="A2005" i="6"/>
  <c r="I2004" i="6"/>
  <c r="H2004" i="6"/>
  <c r="F2004" i="6"/>
  <c r="G2004" i="6" s="1"/>
  <c r="D2004" i="6"/>
  <c r="E2004" i="6" s="1"/>
  <c r="C2004" i="6"/>
  <c r="B2004" i="6"/>
  <c r="A2004" i="6"/>
  <c r="I2003" i="6"/>
  <c r="H2003" i="6"/>
  <c r="F2003" i="6"/>
  <c r="G2003" i="6" s="1"/>
  <c r="D2003" i="6"/>
  <c r="E2003" i="6" s="1"/>
  <c r="C2003" i="6"/>
  <c r="B2003" i="6"/>
  <c r="A2003" i="6"/>
  <c r="I2002" i="6"/>
  <c r="H2002" i="6"/>
  <c r="F2002" i="6"/>
  <c r="G2002" i="6" s="1"/>
  <c r="D2002" i="6"/>
  <c r="E2002" i="6" s="1"/>
  <c r="B2002" i="6"/>
  <c r="C2002" i="6" s="1"/>
  <c r="A2002" i="6"/>
  <c r="I2001" i="6"/>
  <c r="H2001" i="6"/>
  <c r="G2001" i="6"/>
  <c r="F2001" i="6"/>
  <c r="D2001" i="6"/>
  <c r="E2001" i="6" s="1"/>
  <c r="C2001" i="6"/>
  <c r="B2001" i="6"/>
  <c r="A2001" i="6"/>
  <c r="I2000" i="6"/>
  <c r="H2000" i="6"/>
  <c r="F2000" i="6"/>
  <c r="G2000" i="6" s="1"/>
  <c r="D2000" i="6"/>
  <c r="E2000" i="6" s="1"/>
  <c r="B2000" i="6"/>
  <c r="C2000" i="6" s="1"/>
  <c r="A2000" i="6"/>
  <c r="I1999" i="6"/>
  <c r="H1999" i="6"/>
  <c r="F1999" i="6"/>
  <c r="G1999" i="6" s="1"/>
  <c r="D1999" i="6"/>
  <c r="E1999" i="6" s="1"/>
  <c r="B1999" i="6"/>
  <c r="C1999" i="6" s="1"/>
  <c r="A1999" i="6"/>
  <c r="I1998" i="6"/>
  <c r="H1998" i="6"/>
  <c r="F1998" i="6"/>
  <c r="G1998" i="6" s="1"/>
  <c r="D1998" i="6"/>
  <c r="E1998" i="6" s="1"/>
  <c r="B1998" i="6"/>
  <c r="C1998" i="6" s="1"/>
  <c r="A1998" i="6"/>
  <c r="I1997" i="6"/>
  <c r="H1997" i="6"/>
  <c r="F1997" i="6"/>
  <c r="G1997" i="6" s="1"/>
  <c r="D1997" i="6"/>
  <c r="E1997" i="6" s="1"/>
  <c r="B1997" i="6"/>
  <c r="C1997" i="6" s="1"/>
  <c r="A1997" i="6"/>
  <c r="I1996" i="6"/>
  <c r="H1996" i="6"/>
  <c r="F1996" i="6"/>
  <c r="G1996" i="6" s="1"/>
  <c r="D1996" i="6"/>
  <c r="E1996" i="6" s="1"/>
  <c r="B1996" i="6"/>
  <c r="C1996" i="6" s="1"/>
  <c r="A1996" i="6"/>
  <c r="I1995" i="6"/>
  <c r="H1995" i="6"/>
  <c r="G1995" i="6"/>
  <c r="F1995" i="6"/>
  <c r="D1995" i="6"/>
  <c r="E1995" i="6" s="1"/>
  <c r="C1995" i="6"/>
  <c r="B1995" i="6"/>
  <c r="A1995" i="6"/>
  <c r="I1994" i="6"/>
  <c r="H1994" i="6"/>
  <c r="F1994" i="6"/>
  <c r="G1994" i="6" s="1"/>
  <c r="D1994" i="6"/>
  <c r="E1994" i="6" s="1"/>
  <c r="B1994" i="6"/>
  <c r="C1994" i="6" s="1"/>
  <c r="A1994" i="6"/>
  <c r="I1993" i="6"/>
  <c r="H1993" i="6"/>
  <c r="F1993" i="6"/>
  <c r="G1993" i="6" s="1"/>
  <c r="D1993" i="6"/>
  <c r="E1993" i="6" s="1"/>
  <c r="B1993" i="6"/>
  <c r="C1993" i="6" s="1"/>
  <c r="A1993" i="6"/>
  <c r="I1992" i="6"/>
  <c r="H1992" i="6"/>
  <c r="F1992" i="6"/>
  <c r="G1992" i="6" s="1"/>
  <c r="D1992" i="6"/>
  <c r="E1992" i="6" s="1"/>
  <c r="B1992" i="6"/>
  <c r="C1992" i="6" s="1"/>
  <c r="A1992" i="6"/>
  <c r="I1991" i="6"/>
  <c r="H1991" i="6"/>
  <c r="F1991" i="6"/>
  <c r="G1991" i="6" s="1"/>
  <c r="D1991" i="6"/>
  <c r="E1991" i="6" s="1"/>
  <c r="B1991" i="6"/>
  <c r="C1991" i="6" s="1"/>
  <c r="A1991" i="6"/>
  <c r="I1990" i="6"/>
  <c r="H1990" i="6"/>
  <c r="F1990" i="6"/>
  <c r="G1990" i="6" s="1"/>
  <c r="D1990" i="6"/>
  <c r="E1990" i="6" s="1"/>
  <c r="B1990" i="6"/>
  <c r="C1990" i="6" s="1"/>
  <c r="A1990" i="6"/>
  <c r="I1989" i="6"/>
  <c r="H1989" i="6"/>
  <c r="F1989" i="6"/>
  <c r="G1989" i="6" s="1"/>
  <c r="D1989" i="6"/>
  <c r="E1989" i="6" s="1"/>
  <c r="B1989" i="6"/>
  <c r="C1989" i="6" s="1"/>
  <c r="A1989" i="6"/>
  <c r="I1988" i="6"/>
  <c r="H1988" i="6"/>
  <c r="F1988" i="6"/>
  <c r="G1988" i="6" s="1"/>
  <c r="D1988" i="6"/>
  <c r="E1988" i="6" s="1"/>
  <c r="B1988" i="6"/>
  <c r="C1988" i="6" s="1"/>
  <c r="A1988" i="6"/>
  <c r="I1987" i="6"/>
  <c r="H1987" i="6"/>
  <c r="F1987" i="6"/>
  <c r="G1987" i="6" s="1"/>
  <c r="D1987" i="6"/>
  <c r="E1987" i="6" s="1"/>
  <c r="B1987" i="6"/>
  <c r="C1987" i="6" s="1"/>
  <c r="A1987" i="6"/>
  <c r="I1986" i="6"/>
  <c r="H1986" i="6"/>
  <c r="F1986" i="6"/>
  <c r="G1986" i="6" s="1"/>
  <c r="E1986" i="6"/>
  <c r="D1986" i="6"/>
  <c r="B1986" i="6"/>
  <c r="C1986" i="6" s="1"/>
  <c r="A1986" i="6"/>
  <c r="I1985" i="6"/>
  <c r="H1985" i="6"/>
  <c r="F1985" i="6"/>
  <c r="G1985" i="6" s="1"/>
  <c r="E1985" i="6"/>
  <c r="D1985" i="6"/>
  <c r="B1985" i="6"/>
  <c r="C1985" i="6" s="1"/>
  <c r="A1985" i="6"/>
  <c r="I1984" i="6"/>
  <c r="H1984" i="6"/>
  <c r="F1984" i="6"/>
  <c r="G1984" i="6" s="1"/>
  <c r="D1984" i="6"/>
  <c r="E1984" i="6" s="1"/>
  <c r="B1984" i="6"/>
  <c r="C1984" i="6" s="1"/>
  <c r="A1984" i="6"/>
  <c r="I1983" i="6"/>
  <c r="H1983" i="6"/>
  <c r="F1983" i="6"/>
  <c r="G1983" i="6" s="1"/>
  <c r="D1983" i="6"/>
  <c r="E1983" i="6" s="1"/>
  <c r="B1983" i="6"/>
  <c r="C1983" i="6" s="1"/>
  <c r="A1983" i="6"/>
  <c r="I1982" i="6"/>
  <c r="H1982" i="6"/>
  <c r="F1982" i="6"/>
  <c r="G1982" i="6" s="1"/>
  <c r="D1982" i="6"/>
  <c r="E1982" i="6" s="1"/>
  <c r="B1982" i="6"/>
  <c r="C1982" i="6" s="1"/>
  <c r="A1982" i="6"/>
  <c r="I1981" i="6"/>
  <c r="H1981" i="6"/>
  <c r="F1981" i="6"/>
  <c r="G1981" i="6" s="1"/>
  <c r="D1981" i="6"/>
  <c r="E1981" i="6" s="1"/>
  <c r="B1981" i="6"/>
  <c r="C1981" i="6" s="1"/>
  <c r="A1981" i="6"/>
  <c r="I1980" i="6"/>
  <c r="H1980" i="6"/>
  <c r="F1980" i="6"/>
  <c r="G1980" i="6" s="1"/>
  <c r="D1980" i="6"/>
  <c r="E1980" i="6" s="1"/>
  <c r="B1980" i="6"/>
  <c r="C1980" i="6" s="1"/>
  <c r="A1980" i="6"/>
  <c r="I1979" i="6"/>
  <c r="H1979" i="6"/>
  <c r="F1979" i="6"/>
  <c r="G1979" i="6" s="1"/>
  <c r="D1979" i="6"/>
  <c r="E1979" i="6" s="1"/>
  <c r="B1979" i="6"/>
  <c r="C1979" i="6" s="1"/>
  <c r="A1979" i="6"/>
  <c r="I1978" i="6"/>
  <c r="H1978" i="6"/>
  <c r="F1978" i="6"/>
  <c r="G1978" i="6" s="1"/>
  <c r="D1978" i="6"/>
  <c r="E1978" i="6" s="1"/>
  <c r="B1978" i="6"/>
  <c r="C1978" i="6" s="1"/>
  <c r="A1978" i="6"/>
  <c r="I1977" i="6"/>
  <c r="H1977" i="6"/>
  <c r="F1977" i="6"/>
  <c r="G1977" i="6" s="1"/>
  <c r="D1977" i="6"/>
  <c r="E1977" i="6" s="1"/>
  <c r="B1977" i="6"/>
  <c r="C1977" i="6" s="1"/>
  <c r="A1977" i="6"/>
  <c r="I1976" i="6"/>
  <c r="H1976" i="6"/>
  <c r="F1976" i="6"/>
  <c r="G1976" i="6" s="1"/>
  <c r="D1976" i="6"/>
  <c r="E1976" i="6" s="1"/>
  <c r="B1976" i="6"/>
  <c r="C1976" i="6" s="1"/>
  <c r="A1976" i="6"/>
  <c r="I1975" i="6"/>
  <c r="H1975" i="6"/>
  <c r="F1975" i="6"/>
  <c r="G1975" i="6" s="1"/>
  <c r="D1975" i="6"/>
  <c r="E1975" i="6" s="1"/>
  <c r="B1975" i="6"/>
  <c r="C1975" i="6" s="1"/>
  <c r="A1975" i="6"/>
  <c r="I1974" i="6"/>
  <c r="H1974" i="6"/>
  <c r="F1974" i="6"/>
  <c r="G1974" i="6" s="1"/>
  <c r="D1974" i="6"/>
  <c r="E1974" i="6" s="1"/>
  <c r="B1974" i="6"/>
  <c r="C1974" i="6" s="1"/>
  <c r="A1974" i="6"/>
  <c r="I1973" i="6"/>
  <c r="H1973" i="6"/>
  <c r="F1973" i="6"/>
  <c r="G1973" i="6" s="1"/>
  <c r="D1973" i="6"/>
  <c r="E1973" i="6" s="1"/>
  <c r="B1973" i="6"/>
  <c r="C1973" i="6" s="1"/>
  <c r="A1973" i="6"/>
  <c r="I1972" i="6"/>
  <c r="H1972" i="6"/>
  <c r="F1972" i="6"/>
  <c r="G1972" i="6" s="1"/>
  <c r="D1972" i="6"/>
  <c r="E1972" i="6" s="1"/>
  <c r="C1972" i="6"/>
  <c r="B1972" i="6"/>
  <c r="A1972" i="6"/>
  <c r="I1971" i="6"/>
  <c r="H1971" i="6"/>
  <c r="F1971" i="6"/>
  <c r="G1971" i="6" s="1"/>
  <c r="D1971" i="6"/>
  <c r="E1971" i="6" s="1"/>
  <c r="B1971" i="6"/>
  <c r="C1971" i="6" s="1"/>
  <c r="A1971" i="6"/>
  <c r="I1970" i="6"/>
  <c r="H1970" i="6"/>
  <c r="F1970" i="6"/>
  <c r="G1970" i="6" s="1"/>
  <c r="D1970" i="6"/>
  <c r="E1970" i="6" s="1"/>
  <c r="B1970" i="6"/>
  <c r="C1970" i="6" s="1"/>
  <c r="A1970" i="6"/>
  <c r="I1969" i="6"/>
  <c r="H1969" i="6"/>
  <c r="F1969" i="6"/>
  <c r="G1969" i="6" s="1"/>
  <c r="D1969" i="6"/>
  <c r="E1969" i="6" s="1"/>
  <c r="B1969" i="6"/>
  <c r="C1969" i="6" s="1"/>
  <c r="A1969" i="6"/>
  <c r="I1968" i="6"/>
  <c r="H1968" i="6"/>
  <c r="F1968" i="6"/>
  <c r="G1968" i="6" s="1"/>
  <c r="D1968" i="6"/>
  <c r="E1968" i="6" s="1"/>
  <c r="B1968" i="6"/>
  <c r="C1968" i="6" s="1"/>
  <c r="A1968" i="6"/>
  <c r="I1967" i="6"/>
  <c r="H1967" i="6"/>
  <c r="G1967" i="6"/>
  <c r="F1967" i="6"/>
  <c r="D1967" i="6"/>
  <c r="E1967" i="6" s="1"/>
  <c r="B1967" i="6"/>
  <c r="C1967" i="6" s="1"/>
  <c r="A1967" i="6"/>
  <c r="I1966" i="6"/>
  <c r="H1966" i="6"/>
  <c r="F1966" i="6"/>
  <c r="G1966" i="6" s="1"/>
  <c r="D1966" i="6"/>
  <c r="E1966" i="6" s="1"/>
  <c r="B1966" i="6"/>
  <c r="C1966" i="6" s="1"/>
  <c r="A1966" i="6"/>
  <c r="I1965" i="6"/>
  <c r="H1965" i="6"/>
  <c r="F1965" i="6"/>
  <c r="G1965" i="6" s="1"/>
  <c r="E1965" i="6"/>
  <c r="D1965" i="6"/>
  <c r="B1965" i="6"/>
  <c r="C1965" i="6" s="1"/>
  <c r="A1965" i="6"/>
  <c r="I1964" i="6"/>
  <c r="H1964" i="6"/>
  <c r="F1964" i="6"/>
  <c r="G1964" i="6" s="1"/>
  <c r="D1964" i="6"/>
  <c r="E1964" i="6" s="1"/>
  <c r="B1964" i="6"/>
  <c r="C1964" i="6" s="1"/>
  <c r="A1964" i="6"/>
  <c r="I1963" i="6"/>
  <c r="H1963" i="6"/>
  <c r="G1963" i="6"/>
  <c r="F1963" i="6"/>
  <c r="D1963" i="6"/>
  <c r="E1963" i="6" s="1"/>
  <c r="B1963" i="6"/>
  <c r="C1963" i="6" s="1"/>
  <c r="A1963" i="6"/>
  <c r="I1962" i="6"/>
  <c r="H1962" i="6"/>
  <c r="F1962" i="6"/>
  <c r="G1962" i="6" s="1"/>
  <c r="D1962" i="6"/>
  <c r="E1962" i="6" s="1"/>
  <c r="B1962" i="6"/>
  <c r="C1962" i="6" s="1"/>
  <c r="A1962" i="6"/>
  <c r="I1961" i="6"/>
  <c r="H1961" i="6"/>
  <c r="F1961" i="6"/>
  <c r="G1961" i="6" s="1"/>
  <c r="D1961" i="6"/>
  <c r="E1961" i="6" s="1"/>
  <c r="B1961" i="6"/>
  <c r="C1961" i="6" s="1"/>
  <c r="A1961" i="6"/>
  <c r="I1960" i="6"/>
  <c r="H1960" i="6"/>
  <c r="F1960" i="6"/>
  <c r="G1960" i="6" s="1"/>
  <c r="D1960" i="6"/>
  <c r="E1960" i="6" s="1"/>
  <c r="B1960" i="6"/>
  <c r="C1960" i="6" s="1"/>
  <c r="A1960" i="6"/>
  <c r="I1959" i="6"/>
  <c r="H1959" i="6"/>
  <c r="F1959" i="6"/>
  <c r="G1959" i="6" s="1"/>
  <c r="D1959" i="6"/>
  <c r="E1959" i="6" s="1"/>
  <c r="B1959" i="6"/>
  <c r="C1959" i="6" s="1"/>
  <c r="A1959" i="6"/>
  <c r="I1958" i="6"/>
  <c r="H1958" i="6"/>
  <c r="F1958" i="6"/>
  <c r="G1958" i="6" s="1"/>
  <c r="D1958" i="6"/>
  <c r="E1958" i="6" s="1"/>
  <c r="B1958" i="6"/>
  <c r="C1958" i="6" s="1"/>
  <c r="A1958" i="6"/>
  <c r="I1957" i="6"/>
  <c r="H1957" i="6"/>
  <c r="F1957" i="6"/>
  <c r="G1957" i="6" s="1"/>
  <c r="D1957" i="6"/>
  <c r="E1957" i="6" s="1"/>
  <c r="B1957" i="6"/>
  <c r="C1957" i="6" s="1"/>
  <c r="A1957" i="6"/>
  <c r="I1956" i="6"/>
  <c r="H1956" i="6"/>
  <c r="F1956" i="6"/>
  <c r="G1956" i="6" s="1"/>
  <c r="D1956" i="6"/>
  <c r="E1956" i="6" s="1"/>
  <c r="B1956" i="6"/>
  <c r="C1956" i="6" s="1"/>
  <c r="A1956" i="6"/>
  <c r="I1955" i="6"/>
  <c r="H1955" i="6"/>
  <c r="F1955" i="6"/>
  <c r="G1955" i="6" s="1"/>
  <c r="E1955" i="6"/>
  <c r="D1955" i="6"/>
  <c r="B1955" i="6"/>
  <c r="C1955" i="6" s="1"/>
  <c r="A1955" i="6"/>
  <c r="I1954" i="6"/>
  <c r="H1954" i="6"/>
  <c r="F1954" i="6"/>
  <c r="G1954" i="6" s="1"/>
  <c r="E1954" i="6"/>
  <c r="D1954" i="6"/>
  <c r="B1954" i="6"/>
  <c r="C1954" i="6" s="1"/>
  <c r="A1954" i="6"/>
  <c r="I1953" i="6"/>
  <c r="H1953" i="6"/>
  <c r="F1953" i="6"/>
  <c r="G1953" i="6" s="1"/>
  <c r="D1953" i="6"/>
  <c r="E1953" i="6" s="1"/>
  <c r="B1953" i="6"/>
  <c r="C1953" i="6" s="1"/>
  <c r="A1953" i="6"/>
  <c r="I1952" i="6"/>
  <c r="H1952" i="6"/>
  <c r="G1952" i="6"/>
  <c r="F1952" i="6"/>
  <c r="D1952" i="6"/>
  <c r="E1952" i="6" s="1"/>
  <c r="B1952" i="6"/>
  <c r="C1952" i="6" s="1"/>
  <c r="A1952" i="6"/>
  <c r="I1951" i="6"/>
  <c r="H1951" i="6"/>
  <c r="F1951" i="6"/>
  <c r="G1951" i="6" s="1"/>
  <c r="E1951" i="6"/>
  <c r="D1951" i="6"/>
  <c r="B1951" i="6"/>
  <c r="C1951" i="6" s="1"/>
  <c r="A1951" i="6"/>
  <c r="I1950" i="6"/>
  <c r="H1950" i="6"/>
  <c r="F1950" i="6"/>
  <c r="G1950" i="6" s="1"/>
  <c r="D1950" i="6"/>
  <c r="E1950" i="6" s="1"/>
  <c r="C1950" i="6"/>
  <c r="B1950" i="6"/>
  <c r="A1950" i="6"/>
  <c r="I1949" i="6"/>
  <c r="H1949" i="6"/>
  <c r="F1949" i="6"/>
  <c r="G1949" i="6" s="1"/>
  <c r="D1949" i="6"/>
  <c r="E1949" i="6" s="1"/>
  <c r="C1949" i="6"/>
  <c r="B1949" i="6"/>
  <c r="A1949" i="6"/>
  <c r="I1948" i="6"/>
  <c r="H1948" i="6"/>
  <c r="F1948" i="6"/>
  <c r="G1948" i="6" s="1"/>
  <c r="D1948" i="6"/>
  <c r="E1948" i="6" s="1"/>
  <c r="B1948" i="6"/>
  <c r="C1948" i="6" s="1"/>
  <c r="A1948" i="6"/>
  <c r="I1947" i="6"/>
  <c r="H1947" i="6"/>
  <c r="F1947" i="6"/>
  <c r="G1947" i="6" s="1"/>
  <c r="D1947" i="6"/>
  <c r="E1947" i="6" s="1"/>
  <c r="B1947" i="6"/>
  <c r="C1947" i="6" s="1"/>
  <c r="A1947" i="6"/>
  <c r="I1946" i="6"/>
  <c r="H1946" i="6"/>
  <c r="F1946" i="6"/>
  <c r="G1946" i="6" s="1"/>
  <c r="D1946" i="6"/>
  <c r="E1946" i="6" s="1"/>
  <c r="B1946" i="6"/>
  <c r="C1946" i="6" s="1"/>
  <c r="A1946" i="6"/>
  <c r="I1945" i="6"/>
  <c r="H1945" i="6"/>
  <c r="G1945" i="6"/>
  <c r="F1945" i="6"/>
  <c r="D1945" i="6"/>
  <c r="E1945" i="6" s="1"/>
  <c r="B1945" i="6"/>
  <c r="C1945" i="6" s="1"/>
  <c r="A1945" i="6"/>
  <c r="I1944" i="6"/>
  <c r="H1944" i="6"/>
  <c r="F1944" i="6"/>
  <c r="G1944" i="6" s="1"/>
  <c r="D1944" i="6"/>
  <c r="E1944" i="6" s="1"/>
  <c r="B1944" i="6"/>
  <c r="C1944" i="6" s="1"/>
  <c r="A1944" i="6"/>
  <c r="I1943" i="6"/>
  <c r="H1943" i="6"/>
  <c r="G1943" i="6"/>
  <c r="F1943" i="6"/>
  <c r="D1943" i="6"/>
  <c r="E1943" i="6" s="1"/>
  <c r="C1943" i="6"/>
  <c r="B1943" i="6"/>
  <c r="A1943" i="6"/>
  <c r="I1942" i="6"/>
  <c r="H1942" i="6"/>
  <c r="F1942" i="6"/>
  <c r="G1942" i="6" s="1"/>
  <c r="D1942" i="6"/>
  <c r="E1942" i="6" s="1"/>
  <c r="B1942" i="6"/>
  <c r="C1942" i="6" s="1"/>
  <c r="A1942" i="6"/>
  <c r="I1941" i="6"/>
  <c r="H1941" i="6"/>
  <c r="F1941" i="6"/>
  <c r="G1941" i="6" s="1"/>
  <c r="D1941" i="6"/>
  <c r="E1941" i="6" s="1"/>
  <c r="B1941" i="6"/>
  <c r="C1941" i="6" s="1"/>
  <c r="A1941" i="6"/>
  <c r="I1940" i="6"/>
  <c r="H1940" i="6"/>
  <c r="F1940" i="6"/>
  <c r="G1940" i="6" s="1"/>
  <c r="D1940" i="6"/>
  <c r="E1940" i="6" s="1"/>
  <c r="C1940" i="6"/>
  <c r="B1940" i="6"/>
  <c r="A1940" i="6"/>
  <c r="I1939" i="6"/>
  <c r="H1939" i="6"/>
  <c r="F1939" i="6"/>
  <c r="G1939" i="6" s="1"/>
  <c r="D1939" i="6"/>
  <c r="E1939" i="6" s="1"/>
  <c r="B1939" i="6"/>
  <c r="C1939" i="6" s="1"/>
  <c r="A1939" i="6"/>
  <c r="I1938" i="6"/>
  <c r="H1938" i="6"/>
  <c r="F1938" i="6"/>
  <c r="G1938" i="6" s="1"/>
  <c r="D1938" i="6"/>
  <c r="E1938" i="6" s="1"/>
  <c r="B1938" i="6"/>
  <c r="C1938" i="6" s="1"/>
  <c r="A1938" i="6"/>
  <c r="I1937" i="6"/>
  <c r="H1937" i="6"/>
  <c r="F1937" i="6"/>
  <c r="G1937" i="6" s="1"/>
  <c r="D1937" i="6"/>
  <c r="E1937" i="6" s="1"/>
  <c r="B1937" i="6"/>
  <c r="C1937" i="6" s="1"/>
  <c r="A1937" i="6"/>
  <c r="I1936" i="6"/>
  <c r="H1936" i="6"/>
  <c r="F1936" i="6"/>
  <c r="G1936" i="6" s="1"/>
  <c r="D1936" i="6"/>
  <c r="E1936" i="6" s="1"/>
  <c r="B1936" i="6"/>
  <c r="C1936" i="6" s="1"/>
  <c r="A1936" i="6"/>
  <c r="I1935" i="6"/>
  <c r="H1935" i="6"/>
  <c r="F1935" i="6"/>
  <c r="G1935" i="6" s="1"/>
  <c r="D1935" i="6"/>
  <c r="E1935" i="6" s="1"/>
  <c r="B1935" i="6"/>
  <c r="C1935" i="6" s="1"/>
  <c r="A1935" i="6"/>
  <c r="I1934" i="6"/>
  <c r="H1934" i="6"/>
  <c r="F1934" i="6"/>
  <c r="G1934" i="6" s="1"/>
  <c r="D1934" i="6"/>
  <c r="E1934" i="6" s="1"/>
  <c r="B1934" i="6"/>
  <c r="C1934" i="6" s="1"/>
  <c r="A1934" i="6"/>
  <c r="I1933" i="6"/>
  <c r="H1933" i="6"/>
  <c r="F1933" i="6"/>
  <c r="G1933" i="6" s="1"/>
  <c r="D1933" i="6"/>
  <c r="E1933" i="6" s="1"/>
  <c r="B1933" i="6"/>
  <c r="C1933" i="6" s="1"/>
  <c r="A1933" i="6"/>
  <c r="I1932" i="6"/>
  <c r="H1932" i="6"/>
  <c r="F1932" i="6"/>
  <c r="G1932" i="6" s="1"/>
  <c r="D1932" i="6"/>
  <c r="E1932" i="6" s="1"/>
  <c r="B1932" i="6"/>
  <c r="C1932" i="6" s="1"/>
  <c r="A1932" i="6"/>
  <c r="I1931" i="6"/>
  <c r="H1931" i="6"/>
  <c r="F1931" i="6"/>
  <c r="G1931" i="6" s="1"/>
  <c r="D1931" i="6"/>
  <c r="E1931" i="6" s="1"/>
  <c r="C1931" i="6"/>
  <c r="B1931" i="6"/>
  <c r="A1931" i="6"/>
  <c r="I1930" i="6"/>
  <c r="H1930" i="6"/>
  <c r="F1930" i="6"/>
  <c r="G1930" i="6" s="1"/>
  <c r="D1930" i="6"/>
  <c r="E1930" i="6" s="1"/>
  <c r="B1930" i="6"/>
  <c r="C1930" i="6" s="1"/>
  <c r="A1930" i="6"/>
  <c r="I1929" i="6"/>
  <c r="H1929" i="6"/>
  <c r="F1929" i="6"/>
  <c r="G1929" i="6" s="1"/>
  <c r="D1929" i="6"/>
  <c r="E1929" i="6" s="1"/>
  <c r="B1929" i="6"/>
  <c r="C1929" i="6" s="1"/>
  <c r="A1929" i="6"/>
  <c r="I1928" i="6"/>
  <c r="H1928" i="6"/>
  <c r="F1928" i="6"/>
  <c r="G1928" i="6" s="1"/>
  <c r="D1928" i="6"/>
  <c r="E1928" i="6" s="1"/>
  <c r="B1928" i="6"/>
  <c r="C1928" i="6" s="1"/>
  <c r="A1928" i="6"/>
  <c r="I1927" i="6"/>
  <c r="H1927" i="6"/>
  <c r="G1927" i="6"/>
  <c r="F1927" i="6"/>
  <c r="D1927" i="6"/>
  <c r="E1927" i="6" s="1"/>
  <c r="B1927" i="6"/>
  <c r="C1927" i="6" s="1"/>
  <c r="A1927" i="6"/>
  <c r="I1926" i="6"/>
  <c r="H1926" i="6"/>
  <c r="F1926" i="6"/>
  <c r="G1926" i="6" s="1"/>
  <c r="D1926" i="6"/>
  <c r="E1926" i="6" s="1"/>
  <c r="B1926" i="6"/>
  <c r="C1926" i="6" s="1"/>
  <c r="A1926" i="6"/>
  <c r="I1925" i="6"/>
  <c r="H1925" i="6"/>
  <c r="F1925" i="6"/>
  <c r="G1925" i="6" s="1"/>
  <c r="D1925" i="6"/>
  <c r="E1925" i="6" s="1"/>
  <c r="B1925" i="6"/>
  <c r="C1925" i="6" s="1"/>
  <c r="A1925" i="6"/>
  <c r="I1924" i="6"/>
  <c r="H1924" i="6"/>
  <c r="F1924" i="6"/>
  <c r="G1924" i="6" s="1"/>
  <c r="D1924" i="6"/>
  <c r="E1924" i="6" s="1"/>
  <c r="B1924" i="6"/>
  <c r="C1924" i="6" s="1"/>
  <c r="A1924" i="6"/>
  <c r="I1923" i="6"/>
  <c r="H1923" i="6"/>
  <c r="F1923" i="6"/>
  <c r="G1923" i="6" s="1"/>
  <c r="D1923" i="6"/>
  <c r="E1923" i="6" s="1"/>
  <c r="B1923" i="6"/>
  <c r="C1923" i="6" s="1"/>
  <c r="A1923" i="6"/>
  <c r="I1922" i="6"/>
  <c r="H1922" i="6"/>
  <c r="F1922" i="6"/>
  <c r="G1922" i="6" s="1"/>
  <c r="D1922" i="6"/>
  <c r="E1922" i="6" s="1"/>
  <c r="B1922" i="6"/>
  <c r="C1922" i="6" s="1"/>
  <c r="A1922" i="6"/>
  <c r="I1921" i="6"/>
  <c r="H1921" i="6"/>
  <c r="F1921" i="6"/>
  <c r="G1921" i="6" s="1"/>
  <c r="D1921" i="6"/>
  <c r="E1921" i="6" s="1"/>
  <c r="B1921" i="6"/>
  <c r="C1921" i="6" s="1"/>
  <c r="A1921" i="6"/>
  <c r="I1920" i="6"/>
  <c r="H1920" i="6"/>
  <c r="G1920" i="6"/>
  <c r="F1920" i="6"/>
  <c r="D1920" i="6"/>
  <c r="E1920" i="6" s="1"/>
  <c r="B1920" i="6"/>
  <c r="C1920" i="6" s="1"/>
  <c r="A1920" i="6"/>
  <c r="I1919" i="6"/>
  <c r="H1919" i="6"/>
  <c r="F1919" i="6"/>
  <c r="G1919" i="6" s="1"/>
  <c r="D1919" i="6"/>
  <c r="E1919" i="6" s="1"/>
  <c r="B1919" i="6"/>
  <c r="C1919" i="6" s="1"/>
  <c r="A1919" i="6"/>
  <c r="I1918" i="6"/>
  <c r="H1918" i="6"/>
  <c r="F1918" i="6"/>
  <c r="G1918" i="6" s="1"/>
  <c r="D1918" i="6"/>
  <c r="E1918" i="6" s="1"/>
  <c r="B1918" i="6"/>
  <c r="C1918" i="6" s="1"/>
  <c r="A1918" i="6"/>
  <c r="I1917" i="6"/>
  <c r="H1917" i="6"/>
  <c r="F1917" i="6"/>
  <c r="G1917" i="6" s="1"/>
  <c r="D1917" i="6"/>
  <c r="E1917" i="6" s="1"/>
  <c r="B1917" i="6"/>
  <c r="C1917" i="6" s="1"/>
  <c r="A1917" i="6"/>
  <c r="I1916" i="6"/>
  <c r="H1916" i="6"/>
  <c r="F1916" i="6"/>
  <c r="G1916" i="6" s="1"/>
  <c r="D1916" i="6"/>
  <c r="E1916" i="6" s="1"/>
  <c r="B1916" i="6"/>
  <c r="C1916" i="6" s="1"/>
  <c r="A1916" i="6"/>
  <c r="I1915" i="6"/>
  <c r="H1915" i="6"/>
  <c r="F1915" i="6"/>
  <c r="G1915" i="6" s="1"/>
  <c r="D1915" i="6"/>
  <c r="E1915" i="6" s="1"/>
  <c r="B1915" i="6"/>
  <c r="C1915" i="6" s="1"/>
  <c r="A1915" i="6"/>
  <c r="I1914" i="6"/>
  <c r="H1914" i="6"/>
  <c r="F1914" i="6"/>
  <c r="G1914" i="6" s="1"/>
  <c r="D1914" i="6"/>
  <c r="E1914" i="6" s="1"/>
  <c r="B1914" i="6"/>
  <c r="C1914" i="6" s="1"/>
  <c r="A1914" i="6"/>
  <c r="I1913" i="6"/>
  <c r="H1913" i="6"/>
  <c r="G1913" i="6"/>
  <c r="F1913" i="6"/>
  <c r="D1913" i="6"/>
  <c r="E1913" i="6" s="1"/>
  <c r="B1913" i="6"/>
  <c r="C1913" i="6" s="1"/>
  <c r="A1913" i="6"/>
  <c r="I1912" i="6"/>
  <c r="H1912" i="6"/>
  <c r="F1912" i="6"/>
  <c r="G1912" i="6" s="1"/>
  <c r="D1912" i="6"/>
  <c r="E1912" i="6" s="1"/>
  <c r="B1912" i="6"/>
  <c r="C1912" i="6" s="1"/>
  <c r="A1912" i="6"/>
  <c r="I1911" i="6"/>
  <c r="H1911" i="6"/>
  <c r="F1911" i="6"/>
  <c r="G1911" i="6" s="1"/>
  <c r="D1911" i="6"/>
  <c r="E1911" i="6" s="1"/>
  <c r="B1911" i="6"/>
  <c r="C1911" i="6" s="1"/>
  <c r="A1911" i="6"/>
  <c r="I1910" i="6"/>
  <c r="H1910" i="6"/>
  <c r="F1910" i="6"/>
  <c r="G1910" i="6" s="1"/>
  <c r="D1910" i="6"/>
  <c r="E1910" i="6" s="1"/>
  <c r="B1910" i="6"/>
  <c r="C1910" i="6" s="1"/>
  <c r="A1910" i="6"/>
  <c r="I1909" i="6"/>
  <c r="H1909" i="6"/>
  <c r="F1909" i="6"/>
  <c r="G1909" i="6" s="1"/>
  <c r="D1909" i="6"/>
  <c r="E1909" i="6" s="1"/>
  <c r="B1909" i="6"/>
  <c r="C1909" i="6" s="1"/>
  <c r="A1909" i="6"/>
  <c r="I1908" i="6"/>
  <c r="H1908" i="6"/>
  <c r="F1908" i="6"/>
  <c r="G1908" i="6" s="1"/>
  <c r="D1908" i="6"/>
  <c r="E1908" i="6" s="1"/>
  <c r="C1908" i="6"/>
  <c r="B1908" i="6"/>
  <c r="A1908" i="6"/>
  <c r="I1907" i="6"/>
  <c r="H1907" i="6"/>
  <c r="F1907" i="6"/>
  <c r="G1907" i="6" s="1"/>
  <c r="D1907" i="6"/>
  <c r="E1907" i="6" s="1"/>
  <c r="B1907" i="6"/>
  <c r="C1907" i="6" s="1"/>
  <c r="A1907" i="6"/>
  <c r="I1906" i="6"/>
  <c r="H1906" i="6"/>
  <c r="F1906" i="6"/>
  <c r="G1906" i="6" s="1"/>
  <c r="D1906" i="6"/>
  <c r="E1906" i="6" s="1"/>
  <c r="B1906" i="6"/>
  <c r="C1906" i="6" s="1"/>
  <c r="A1906" i="6"/>
  <c r="I1905" i="6"/>
  <c r="H1905" i="6"/>
  <c r="F1905" i="6"/>
  <c r="G1905" i="6" s="1"/>
  <c r="E1905" i="6"/>
  <c r="D1905" i="6"/>
  <c r="B1905" i="6"/>
  <c r="C1905" i="6" s="1"/>
  <c r="A1905" i="6"/>
  <c r="I1904" i="6"/>
  <c r="H1904" i="6"/>
  <c r="F1904" i="6"/>
  <c r="G1904" i="6" s="1"/>
  <c r="D1904" i="6"/>
  <c r="E1904" i="6" s="1"/>
  <c r="B1904" i="6"/>
  <c r="C1904" i="6" s="1"/>
  <c r="A1904" i="6"/>
  <c r="I1903" i="6"/>
  <c r="H1903" i="6"/>
  <c r="F1903" i="6"/>
  <c r="G1903" i="6" s="1"/>
  <c r="D1903" i="6"/>
  <c r="E1903" i="6" s="1"/>
  <c r="B1903" i="6"/>
  <c r="C1903" i="6" s="1"/>
  <c r="A1903" i="6"/>
  <c r="I1902" i="6"/>
  <c r="H1902" i="6"/>
  <c r="F1902" i="6"/>
  <c r="G1902" i="6" s="1"/>
  <c r="D1902" i="6"/>
  <c r="E1902" i="6" s="1"/>
  <c r="B1902" i="6"/>
  <c r="C1902" i="6" s="1"/>
  <c r="A1902" i="6"/>
  <c r="I1901" i="6"/>
  <c r="H1901" i="6"/>
  <c r="F1901" i="6"/>
  <c r="G1901" i="6" s="1"/>
  <c r="D1901" i="6"/>
  <c r="E1901" i="6" s="1"/>
  <c r="C1901" i="6"/>
  <c r="B1901" i="6"/>
  <c r="A1901" i="6"/>
  <c r="I1900" i="6"/>
  <c r="H1900" i="6"/>
  <c r="F1900" i="6"/>
  <c r="G1900" i="6" s="1"/>
  <c r="D1900" i="6"/>
  <c r="E1900" i="6" s="1"/>
  <c r="B1900" i="6"/>
  <c r="C1900" i="6" s="1"/>
  <c r="A1900" i="6"/>
  <c r="I1899" i="6"/>
  <c r="H1899" i="6"/>
  <c r="F1899" i="6"/>
  <c r="G1899" i="6" s="1"/>
  <c r="D1899" i="6"/>
  <c r="E1899" i="6" s="1"/>
  <c r="C1899" i="6"/>
  <c r="B1899" i="6"/>
  <c r="A1899" i="6"/>
  <c r="I1898" i="6"/>
  <c r="H1898" i="6"/>
  <c r="F1898" i="6"/>
  <c r="G1898" i="6" s="1"/>
  <c r="D1898" i="6"/>
  <c r="E1898" i="6" s="1"/>
  <c r="B1898" i="6"/>
  <c r="C1898" i="6" s="1"/>
  <c r="A1898" i="6"/>
  <c r="I1897" i="6"/>
  <c r="H1897" i="6"/>
  <c r="F1897" i="6"/>
  <c r="G1897" i="6" s="1"/>
  <c r="D1897" i="6"/>
  <c r="E1897" i="6" s="1"/>
  <c r="B1897" i="6"/>
  <c r="C1897" i="6" s="1"/>
  <c r="A1897" i="6"/>
  <c r="I1896" i="6"/>
  <c r="H1896" i="6"/>
  <c r="F1896" i="6"/>
  <c r="G1896" i="6" s="1"/>
  <c r="D1896" i="6"/>
  <c r="E1896" i="6" s="1"/>
  <c r="B1896" i="6"/>
  <c r="C1896" i="6" s="1"/>
  <c r="A1896" i="6"/>
  <c r="I1895" i="6"/>
  <c r="H1895" i="6"/>
  <c r="F1895" i="6"/>
  <c r="G1895" i="6" s="1"/>
  <c r="D1895" i="6"/>
  <c r="E1895" i="6" s="1"/>
  <c r="B1895" i="6"/>
  <c r="C1895" i="6" s="1"/>
  <c r="A1895" i="6"/>
  <c r="I1894" i="6"/>
  <c r="H1894" i="6"/>
  <c r="F1894" i="6"/>
  <c r="G1894" i="6" s="1"/>
  <c r="D1894" i="6"/>
  <c r="E1894" i="6" s="1"/>
  <c r="B1894" i="6"/>
  <c r="C1894" i="6" s="1"/>
  <c r="A1894" i="6"/>
  <c r="I1893" i="6"/>
  <c r="H1893" i="6"/>
  <c r="F1893" i="6"/>
  <c r="G1893" i="6" s="1"/>
  <c r="D1893" i="6"/>
  <c r="E1893" i="6" s="1"/>
  <c r="B1893" i="6"/>
  <c r="C1893" i="6" s="1"/>
  <c r="A1893" i="6"/>
  <c r="I1892" i="6"/>
  <c r="H1892" i="6"/>
  <c r="F1892" i="6"/>
  <c r="G1892" i="6" s="1"/>
  <c r="D1892" i="6"/>
  <c r="E1892" i="6" s="1"/>
  <c r="B1892" i="6"/>
  <c r="C1892" i="6" s="1"/>
  <c r="A1892" i="6"/>
  <c r="I1891" i="6"/>
  <c r="H1891" i="6"/>
  <c r="F1891" i="6"/>
  <c r="G1891" i="6" s="1"/>
  <c r="D1891" i="6"/>
  <c r="E1891" i="6" s="1"/>
  <c r="B1891" i="6"/>
  <c r="C1891" i="6" s="1"/>
  <c r="A1891" i="6"/>
  <c r="I1890" i="6"/>
  <c r="H1890" i="6"/>
  <c r="F1890" i="6"/>
  <c r="G1890" i="6" s="1"/>
  <c r="D1890" i="6"/>
  <c r="E1890" i="6" s="1"/>
  <c r="B1890" i="6"/>
  <c r="C1890" i="6" s="1"/>
  <c r="A1890" i="6"/>
  <c r="I1889" i="6"/>
  <c r="H1889" i="6"/>
  <c r="F1889" i="6"/>
  <c r="G1889" i="6" s="1"/>
  <c r="D1889" i="6"/>
  <c r="E1889" i="6" s="1"/>
  <c r="B1889" i="6"/>
  <c r="C1889" i="6" s="1"/>
  <c r="A1889" i="6"/>
  <c r="I1888" i="6"/>
  <c r="H1888" i="6"/>
  <c r="F1888" i="6"/>
  <c r="G1888" i="6" s="1"/>
  <c r="D1888" i="6"/>
  <c r="E1888" i="6" s="1"/>
  <c r="B1888" i="6"/>
  <c r="C1888" i="6" s="1"/>
  <c r="A1888" i="6"/>
  <c r="I1887" i="6"/>
  <c r="H1887" i="6"/>
  <c r="G1887" i="6"/>
  <c r="F1887" i="6"/>
  <c r="D1887" i="6"/>
  <c r="E1887" i="6" s="1"/>
  <c r="B1887" i="6"/>
  <c r="C1887" i="6" s="1"/>
  <c r="A1887" i="6"/>
  <c r="I1886" i="6"/>
  <c r="H1886" i="6"/>
  <c r="F1886" i="6"/>
  <c r="G1886" i="6" s="1"/>
  <c r="D1886" i="6"/>
  <c r="E1886" i="6" s="1"/>
  <c r="B1886" i="6"/>
  <c r="C1886" i="6" s="1"/>
  <c r="A1886" i="6"/>
  <c r="I1885" i="6"/>
  <c r="H1885" i="6"/>
  <c r="F1885" i="6"/>
  <c r="G1885" i="6" s="1"/>
  <c r="D1885" i="6"/>
  <c r="E1885" i="6" s="1"/>
  <c r="B1885" i="6"/>
  <c r="C1885" i="6" s="1"/>
  <c r="A1885" i="6"/>
  <c r="I1884" i="6"/>
  <c r="H1884" i="6"/>
  <c r="F1884" i="6"/>
  <c r="G1884" i="6" s="1"/>
  <c r="D1884" i="6"/>
  <c r="E1884" i="6" s="1"/>
  <c r="B1884" i="6"/>
  <c r="C1884" i="6" s="1"/>
  <c r="A1884" i="6"/>
  <c r="I1883" i="6"/>
  <c r="H1883" i="6"/>
  <c r="F1883" i="6"/>
  <c r="G1883" i="6" s="1"/>
  <c r="D1883" i="6"/>
  <c r="E1883" i="6" s="1"/>
  <c r="B1883" i="6"/>
  <c r="C1883" i="6" s="1"/>
  <c r="A1883" i="6"/>
  <c r="I1882" i="6"/>
  <c r="H1882" i="6"/>
  <c r="F1882" i="6"/>
  <c r="G1882" i="6" s="1"/>
  <c r="D1882" i="6"/>
  <c r="E1882" i="6" s="1"/>
  <c r="B1882" i="6"/>
  <c r="C1882" i="6" s="1"/>
  <c r="A1882" i="6"/>
  <c r="I1881" i="6"/>
  <c r="H1881" i="6"/>
  <c r="F1881" i="6"/>
  <c r="G1881" i="6" s="1"/>
  <c r="D1881" i="6"/>
  <c r="E1881" i="6" s="1"/>
  <c r="B1881" i="6"/>
  <c r="C1881" i="6" s="1"/>
  <c r="A1881" i="6"/>
  <c r="I1880" i="6"/>
  <c r="H1880" i="6"/>
  <c r="F1880" i="6"/>
  <c r="G1880" i="6" s="1"/>
  <c r="D1880" i="6"/>
  <c r="E1880" i="6" s="1"/>
  <c r="B1880" i="6"/>
  <c r="C1880" i="6" s="1"/>
  <c r="A1880" i="6"/>
  <c r="I1879" i="6"/>
  <c r="H1879" i="6"/>
  <c r="F1879" i="6"/>
  <c r="G1879" i="6" s="1"/>
  <c r="D1879" i="6"/>
  <c r="E1879" i="6" s="1"/>
  <c r="B1879" i="6"/>
  <c r="C1879" i="6" s="1"/>
  <c r="A1879" i="6"/>
  <c r="I1878" i="6"/>
  <c r="H1878" i="6"/>
  <c r="F1878" i="6"/>
  <c r="G1878" i="6" s="1"/>
  <c r="D1878" i="6"/>
  <c r="E1878" i="6" s="1"/>
  <c r="B1878" i="6"/>
  <c r="C1878" i="6" s="1"/>
  <c r="A1878" i="6"/>
  <c r="I1877" i="6"/>
  <c r="H1877" i="6"/>
  <c r="F1877" i="6"/>
  <c r="G1877" i="6" s="1"/>
  <c r="D1877" i="6"/>
  <c r="E1877" i="6" s="1"/>
  <c r="B1877" i="6"/>
  <c r="C1877" i="6" s="1"/>
  <c r="A1877" i="6"/>
  <c r="I1876" i="6"/>
  <c r="H1876" i="6"/>
  <c r="F1876" i="6"/>
  <c r="G1876" i="6" s="1"/>
  <c r="D1876" i="6"/>
  <c r="E1876" i="6" s="1"/>
  <c r="B1876" i="6"/>
  <c r="C1876" i="6" s="1"/>
  <c r="A1876" i="6"/>
  <c r="I1875" i="6"/>
  <c r="H1875" i="6"/>
  <c r="F1875" i="6"/>
  <c r="G1875" i="6" s="1"/>
  <c r="D1875" i="6"/>
  <c r="E1875" i="6" s="1"/>
  <c r="B1875" i="6"/>
  <c r="C1875" i="6" s="1"/>
  <c r="A1875" i="6"/>
  <c r="I1874" i="6"/>
  <c r="H1874" i="6"/>
  <c r="F1874" i="6"/>
  <c r="G1874" i="6" s="1"/>
  <c r="D1874" i="6"/>
  <c r="E1874" i="6" s="1"/>
  <c r="B1874" i="6"/>
  <c r="C1874" i="6" s="1"/>
  <c r="A1874" i="6"/>
  <c r="I1873" i="6"/>
  <c r="H1873" i="6"/>
  <c r="F1873" i="6"/>
  <c r="G1873" i="6" s="1"/>
  <c r="D1873" i="6"/>
  <c r="E1873" i="6" s="1"/>
  <c r="B1873" i="6"/>
  <c r="C1873" i="6" s="1"/>
  <c r="A1873" i="6"/>
  <c r="I1872" i="6"/>
  <c r="H1872" i="6"/>
  <c r="F1872" i="6"/>
  <c r="G1872" i="6" s="1"/>
  <c r="D1872" i="6"/>
  <c r="E1872" i="6" s="1"/>
  <c r="B1872" i="6"/>
  <c r="C1872" i="6" s="1"/>
  <c r="A1872" i="6"/>
  <c r="I1871" i="6"/>
  <c r="H1871" i="6"/>
  <c r="F1871" i="6"/>
  <c r="G1871" i="6" s="1"/>
  <c r="D1871" i="6"/>
  <c r="E1871" i="6" s="1"/>
  <c r="B1871" i="6"/>
  <c r="C1871" i="6" s="1"/>
  <c r="A1871" i="6"/>
  <c r="I1870" i="6"/>
  <c r="H1870" i="6"/>
  <c r="F1870" i="6"/>
  <c r="G1870" i="6" s="1"/>
  <c r="D1870" i="6"/>
  <c r="E1870" i="6" s="1"/>
  <c r="B1870" i="6"/>
  <c r="C1870" i="6" s="1"/>
  <c r="A1870" i="6"/>
  <c r="I1869" i="6"/>
  <c r="H1869" i="6"/>
  <c r="F1869" i="6"/>
  <c r="G1869" i="6" s="1"/>
  <c r="D1869" i="6"/>
  <c r="E1869" i="6" s="1"/>
  <c r="B1869" i="6"/>
  <c r="C1869" i="6" s="1"/>
  <c r="A1869" i="6"/>
  <c r="I1868" i="6"/>
  <c r="H1868" i="6"/>
  <c r="F1868" i="6"/>
  <c r="G1868" i="6" s="1"/>
  <c r="D1868" i="6"/>
  <c r="E1868" i="6" s="1"/>
  <c r="B1868" i="6"/>
  <c r="C1868" i="6" s="1"/>
  <c r="A1868" i="6"/>
  <c r="I1867" i="6"/>
  <c r="H1867" i="6"/>
  <c r="F1867" i="6"/>
  <c r="G1867" i="6" s="1"/>
  <c r="D1867" i="6"/>
  <c r="E1867" i="6" s="1"/>
  <c r="B1867" i="6"/>
  <c r="C1867" i="6" s="1"/>
  <c r="A1867" i="6"/>
  <c r="I1866" i="6"/>
  <c r="H1866" i="6"/>
  <c r="F1866" i="6"/>
  <c r="G1866" i="6" s="1"/>
  <c r="D1866" i="6"/>
  <c r="E1866" i="6" s="1"/>
  <c r="B1866" i="6"/>
  <c r="C1866" i="6" s="1"/>
  <c r="A1866" i="6"/>
  <c r="I1865" i="6"/>
  <c r="H1865" i="6"/>
  <c r="F1865" i="6"/>
  <c r="G1865" i="6" s="1"/>
  <c r="D1865" i="6"/>
  <c r="E1865" i="6" s="1"/>
  <c r="B1865" i="6"/>
  <c r="C1865" i="6" s="1"/>
  <c r="A1865" i="6"/>
  <c r="I1864" i="6"/>
  <c r="H1864" i="6"/>
  <c r="F1864" i="6"/>
  <c r="G1864" i="6" s="1"/>
  <c r="D1864" i="6"/>
  <c r="E1864" i="6" s="1"/>
  <c r="B1864" i="6"/>
  <c r="C1864" i="6" s="1"/>
  <c r="A1864" i="6"/>
  <c r="I1863" i="6"/>
  <c r="H1863" i="6"/>
  <c r="F1863" i="6"/>
  <c r="G1863" i="6" s="1"/>
  <c r="D1863" i="6"/>
  <c r="E1863" i="6" s="1"/>
  <c r="B1863" i="6"/>
  <c r="C1863" i="6" s="1"/>
  <c r="A1863" i="6"/>
  <c r="I1862" i="6"/>
  <c r="H1862" i="6"/>
  <c r="F1862" i="6"/>
  <c r="G1862" i="6" s="1"/>
  <c r="D1862" i="6"/>
  <c r="E1862" i="6" s="1"/>
  <c r="B1862" i="6"/>
  <c r="C1862" i="6" s="1"/>
  <c r="A1862" i="6"/>
  <c r="I1861" i="6"/>
  <c r="H1861" i="6"/>
  <c r="F1861" i="6"/>
  <c r="G1861" i="6" s="1"/>
  <c r="D1861" i="6"/>
  <c r="E1861" i="6" s="1"/>
  <c r="B1861" i="6"/>
  <c r="C1861" i="6" s="1"/>
  <c r="A1861" i="6"/>
  <c r="I1860" i="6"/>
  <c r="H1860" i="6"/>
  <c r="F1860" i="6"/>
  <c r="G1860" i="6" s="1"/>
  <c r="D1860" i="6"/>
  <c r="E1860" i="6" s="1"/>
  <c r="B1860" i="6"/>
  <c r="C1860" i="6" s="1"/>
  <c r="A1860" i="6"/>
  <c r="I1859" i="6"/>
  <c r="H1859" i="6"/>
  <c r="F1859" i="6"/>
  <c r="G1859" i="6" s="1"/>
  <c r="E1859" i="6"/>
  <c r="D1859" i="6"/>
  <c r="B1859" i="6"/>
  <c r="C1859" i="6" s="1"/>
  <c r="A1859" i="6"/>
  <c r="I1858" i="6"/>
  <c r="H1858" i="6"/>
  <c r="F1858" i="6"/>
  <c r="G1858" i="6" s="1"/>
  <c r="D1858" i="6"/>
  <c r="E1858" i="6" s="1"/>
  <c r="B1858" i="6"/>
  <c r="C1858" i="6" s="1"/>
  <c r="A1858" i="6"/>
  <c r="I1857" i="6"/>
  <c r="H1857" i="6"/>
  <c r="F1857" i="6"/>
  <c r="G1857" i="6" s="1"/>
  <c r="D1857" i="6"/>
  <c r="E1857" i="6" s="1"/>
  <c r="B1857" i="6"/>
  <c r="C1857" i="6" s="1"/>
  <c r="A1857" i="6"/>
  <c r="I1856" i="6"/>
  <c r="H1856" i="6"/>
  <c r="F1856" i="6"/>
  <c r="G1856" i="6" s="1"/>
  <c r="D1856" i="6"/>
  <c r="E1856" i="6" s="1"/>
  <c r="B1856" i="6"/>
  <c r="C1856" i="6" s="1"/>
  <c r="A1856" i="6"/>
  <c r="I1855" i="6"/>
  <c r="H1855" i="6"/>
  <c r="F1855" i="6"/>
  <c r="G1855" i="6" s="1"/>
  <c r="D1855" i="6"/>
  <c r="E1855" i="6" s="1"/>
  <c r="B1855" i="6"/>
  <c r="C1855" i="6" s="1"/>
  <c r="A1855" i="6"/>
  <c r="I1854" i="6"/>
  <c r="H1854" i="6"/>
  <c r="F1854" i="6"/>
  <c r="G1854" i="6" s="1"/>
  <c r="D1854" i="6"/>
  <c r="E1854" i="6" s="1"/>
  <c r="B1854" i="6"/>
  <c r="C1854" i="6" s="1"/>
  <c r="A1854" i="6"/>
  <c r="I1853" i="6"/>
  <c r="H1853" i="6"/>
  <c r="F1853" i="6"/>
  <c r="G1853" i="6" s="1"/>
  <c r="D1853" i="6"/>
  <c r="E1853" i="6" s="1"/>
  <c r="B1853" i="6"/>
  <c r="C1853" i="6" s="1"/>
  <c r="A1853" i="6"/>
  <c r="I1852" i="6"/>
  <c r="H1852" i="6"/>
  <c r="F1852" i="6"/>
  <c r="G1852" i="6" s="1"/>
  <c r="D1852" i="6"/>
  <c r="E1852" i="6" s="1"/>
  <c r="B1852" i="6"/>
  <c r="C1852" i="6" s="1"/>
  <c r="A1852" i="6"/>
  <c r="I1851" i="6"/>
  <c r="H1851" i="6"/>
  <c r="F1851" i="6"/>
  <c r="G1851" i="6" s="1"/>
  <c r="D1851" i="6"/>
  <c r="E1851" i="6" s="1"/>
  <c r="B1851" i="6"/>
  <c r="C1851" i="6" s="1"/>
  <c r="A1851" i="6"/>
  <c r="I1850" i="6"/>
  <c r="H1850" i="6"/>
  <c r="F1850" i="6"/>
  <c r="G1850" i="6" s="1"/>
  <c r="D1850" i="6"/>
  <c r="E1850" i="6" s="1"/>
  <c r="B1850" i="6"/>
  <c r="C1850" i="6" s="1"/>
  <c r="A1850" i="6"/>
  <c r="I1849" i="6"/>
  <c r="H1849" i="6"/>
  <c r="F1849" i="6"/>
  <c r="G1849" i="6" s="1"/>
  <c r="D1849" i="6"/>
  <c r="E1849" i="6" s="1"/>
  <c r="B1849" i="6"/>
  <c r="C1849" i="6" s="1"/>
  <c r="A1849" i="6"/>
  <c r="I1848" i="6"/>
  <c r="H1848" i="6"/>
  <c r="F1848" i="6"/>
  <c r="G1848" i="6" s="1"/>
  <c r="D1848" i="6"/>
  <c r="E1848" i="6" s="1"/>
  <c r="B1848" i="6"/>
  <c r="C1848" i="6" s="1"/>
  <c r="A1848" i="6"/>
  <c r="I1847" i="6"/>
  <c r="H1847" i="6"/>
  <c r="F1847" i="6"/>
  <c r="G1847" i="6" s="1"/>
  <c r="D1847" i="6"/>
  <c r="E1847" i="6" s="1"/>
  <c r="B1847" i="6"/>
  <c r="C1847" i="6" s="1"/>
  <c r="A1847" i="6"/>
  <c r="I1846" i="6"/>
  <c r="H1846" i="6"/>
  <c r="F1846" i="6"/>
  <c r="G1846" i="6" s="1"/>
  <c r="D1846" i="6"/>
  <c r="E1846" i="6" s="1"/>
  <c r="B1846" i="6"/>
  <c r="C1846" i="6" s="1"/>
  <c r="A1846" i="6"/>
  <c r="I1845" i="6"/>
  <c r="H1845" i="6"/>
  <c r="F1845" i="6"/>
  <c r="G1845" i="6" s="1"/>
  <c r="D1845" i="6"/>
  <c r="E1845" i="6" s="1"/>
  <c r="B1845" i="6"/>
  <c r="C1845" i="6" s="1"/>
  <c r="A1845" i="6"/>
  <c r="I1844" i="6"/>
  <c r="H1844" i="6"/>
  <c r="F1844" i="6"/>
  <c r="G1844" i="6" s="1"/>
  <c r="D1844" i="6"/>
  <c r="E1844" i="6" s="1"/>
  <c r="B1844" i="6"/>
  <c r="C1844" i="6" s="1"/>
  <c r="A1844" i="6"/>
  <c r="I1843" i="6"/>
  <c r="H1843" i="6"/>
  <c r="F1843" i="6"/>
  <c r="G1843" i="6" s="1"/>
  <c r="D1843" i="6"/>
  <c r="E1843" i="6" s="1"/>
  <c r="B1843" i="6"/>
  <c r="C1843" i="6" s="1"/>
  <c r="A1843" i="6"/>
  <c r="I1842" i="6"/>
  <c r="H1842" i="6"/>
  <c r="F1842" i="6"/>
  <c r="G1842" i="6" s="1"/>
  <c r="D1842" i="6"/>
  <c r="E1842" i="6" s="1"/>
  <c r="B1842" i="6"/>
  <c r="C1842" i="6" s="1"/>
  <c r="A1842" i="6"/>
  <c r="I1841" i="6"/>
  <c r="H1841" i="6"/>
  <c r="G1841" i="6"/>
  <c r="F1841" i="6"/>
  <c r="D1841" i="6"/>
  <c r="E1841" i="6" s="1"/>
  <c r="B1841" i="6"/>
  <c r="C1841" i="6" s="1"/>
  <c r="A1841" i="6"/>
  <c r="I1840" i="6"/>
  <c r="H1840" i="6"/>
  <c r="F1840" i="6"/>
  <c r="G1840" i="6" s="1"/>
  <c r="D1840" i="6"/>
  <c r="E1840" i="6" s="1"/>
  <c r="B1840" i="6"/>
  <c r="C1840" i="6" s="1"/>
  <c r="A1840" i="6"/>
  <c r="I1839" i="6"/>
  <c r="H1839" i="6"/>
  <c r="F1839" i="6"/>
  <c r="G1839" i="6" s="1"/>
  <c r="D1839" i="6"/>
  <c r="E1839" i="6" s="1"/>
  <c r="B1839" i="6"/>
  <c r="C1839" i="6" s="1"/>
  <c r="A1839" i="6"/>
  <c r="I1838" i="6"/>
  <c r="H1838" i="6"/>
  <c r="F1838" i="6"/>
  <c r="G1838" i="6" s="1"/>
  <c r="D1838" i="6"/>
  <c r="E1838" i="6" s="1"/>
  <c r="B1838" i="6"/>
  <c r="C1838" i="6" s="1"/>
  <c r="A1838" i="6"/>
  <c r="I1837" i="6"/>
  <c r="H1837" i="6"/>
  <c r="F1837" i="6"/>
  <c r="G1837" i="6" s="1"/>
  <c r="D1837" i="6"/>
  <c r="E1837" i="6" s="1"/>
  <c r="B1837" i="6"/>
  <c r="C1837" i="6" s="1"/>
  <c r="A1837" i="6"/>
  <c r="I1836" i="6"/>
  <c r="H1836" i="6"/>
  <c r="F1836" i="6"/>
  <c r="G1836" i="6" s="1"/>
  <c r="D1836" i="6"/>
  <c r="E1836" i="6" s="1"/>
  <c r="B1836" i="6"/>
  <c r="C1836" i="6" s="1"/>
  <c r="A1836" i="6"/>
  <c r="I1835" i="6"/>
  <c r="H1835" i="6"/>
  <c r="F1835" i="6"/>
  <c r="G1835" i="6" s="1"/>
  <c r="D1835" i="6"/>
  <c r="E1835" i="6" s="1"/>
  <c r="C1835" i="6"/>
  <c r="B1835" i="6"/>
  <c r="A1835" i="6"/>
  <c r="I1834" i="6"/>
  <c r="H1834" i="6"/>
  <c r="F1834" i="6"/>
  <c r="G1834" i="6" s="1"/>
  <c r="D1834" i="6"/>
  <c r="E1834" i="6" s="1"/>
  <c r="B1834" i="6"/>
  <c r="C1834" i="6" s="1"/>
  <c r="A1834" i="6"/>
  <c r="I1833" i="6"/>
  <c r="H1833" i="6"/>
  <c r="F1833" i="6"/>
  <c r="G1833" i="6" s="1"/>
  <c r="D1833" i="6"/>
  <c r="E1833" i="6" s="1"/>
  <c r="B1833" i="6"/>
  <c r="C1833" i="6" s="1"/>
  <c r="A1833" i="6"/>
  <c r="I1832" i="6"/>
  <c r="H1832" i="6"/>
  <c r="F1832" i="6"/>
  <c r="G1832" i="6" s="1"/>
  <c r="D1832" i="6"/>
  <c r="E1832" i="6" s="1"/>
  <c r="B1832" i="6"/>
  <c r="C1832" i="6" s="1"/>
  <c r="A1832" i="6"/>
  <c r="I1831" i="6"/>
  <c r="H1831" i="6"/>
  <c r="F1831" i="6"/>
  <c r="G1831" i="6" s="1"/>
  <c r="D1831" i="6"/>
  <c r="E1831" i="6" s="1"/>
  <c r="B1831" i="6"/>
  <c r="C1831" i="6" s="1"/>
  <c r="A1831" i="6"/>
  <c r="I1830" i="6"/>
  <c r="H1830" i="6"/>
  <c r="F1830" i="6"/>
  <c r="G1830" i="6" s="1"/>
  <c r="D1830" i="6"/>
  <c r="E1830" i="6" s="1"/>
  <c r="B1830" i="6"/>
  <c r="C1830" i="6" s="1"/>
  <c r="A1830" i="6"/>
  <c r="I1829" i="6"/>
  <c r="H1829" i="6"/>
  <c r="F1829" i="6"/>
  <c r="G1829" i="6" s="1"/>
  <c r="D1829" i="6"/>
  <c r="E1829" i="6" s="1"/>
  <c r="B1829" i="6"/>
  <c r="C1829" i="6" s="1"/>
  <c r="A1829" i="6"/>
  <c r="I1828" i="6"/>
  <c r="H1828" i="6"/>
  <c r="F1828" i="6"/>
  <c r="G1828" i="6" s="1"/>
  <c r="D1828" i="6"/>
  <c r="E1828" i="6" s="1"/>
  <c r="B1828" i="6"/>
  <c r="C1828" i="6" s="1"/>
  <c r="A1828" i="6"/>
  <c r="I1827" i="6"/>
  <c r="H1827" i="6"/>
  <c r="F1827" i="6"/>
  <c r="G1827" i="6" s="1"/>
  <c r="D1827" i="6"/>
  <c r="E1827" i="6" s="1"/>
  <c r="B1827" i="6"/>
  <c r="C1827" i="6" s="1"/>
  <c r="A1827" i="6"/>
  <c r="I1826" i="6"/>
  <c r="H1826" i="6"/>
  <c r="F1826" i="6"/>
  <c r="G1826" i="6" s="1"/>
  <c r="D1826" i="6"/>
  <c r="E1826" i="6" s="1"/>
  <c r="B1826" i="6"/>
  <c r="C1826" i="6" s="1"/>
  <c r="A1826" i="6"/>
  <c r="I1825" i="6"/>
  <c r="H1825" i="6"/>
  <c r="F1825" i="6"/>
  <c r="G1825" i="6" s="1"/>
  <c r="D1825" i="6"/>
  <c r="E1825" i="6" s="1"/>
  <c r="B1825" i="6"/>
  <c r="C1825" i="6" s="1"/>
  <c r="A1825" i="6"/>
  <c r="I1824" i="6"/>
  <c r="H1824" i="6"/>
  <c r="F1824" i="6"/>
  <c r="G1824" i="6" s="1"/>
  <c r="D1824" i="6"/>
  <c r="E1824" i="6" s="1"/>
  <c r="B1824" i="6"/>
  <c r="C1824" i="6" s="1"/>
  <c r="A1824" i="6"/>
  <c r="I1823" i="6"/>
  <c r="H1823" i="6"/>
  <c r="F1823" i="6"/>
  <c r="G1823" i="6" s="1"/>
  <c r="D1823" i="6"/>
  <c r="E1823" i="6" s="1"/>
  <c r="B1823" i="6"/>
  <c r="C1823" i="6" s="1"/>
  <c r="A1823" i="6"/>
  <c r="I1822" i="6"/>
  <c r="H1822" i="6"/>
  <c r="F1822" i="6"/>
  <c r="G1822" i="6" s="1"/>
  <c r="D1822" i="6"/>
  <c r="E1822" i="6" s="1"/>
  <c r="B1822" i="6"/>
  <c r="C1822" i="6" s="1"/>
  <c r="A1822" i="6"/>
  <c r="I1821" i="6"/>
  <c r="H1821" i="6"/>
  <c r="F1821" i="6"/>
  <c r="G1821" i="6" s="1"/>
  <c r="D1821" i="6"/>
  <c r="E1821" i="6" s="1"/>
  <c r="B1821" i="6"/>
  <c r="C1821" i="6" s="1"/>
  <c r="A1821" i="6"/>
  <c r="I1820" i="6"/>
  <c r="H1820" i="6"/>
  <c r="F1820" i="6"/>
  <c r="G1820" i="6" s="1"/>
  <c r="D1820" i="6"/>
  <c r="E1820" i="6" s="1"/>
  <c r="C1820" i="6"/>
  <c r="B1820" i="6"/>
  <c r="A1820" i="6"/>
  <c r="I1819" i="6"/>
  <c r="H1819" i="6"/>
  <c r="F1819" i="6"/>
  <c r="G1819" i="6" s="1"/>
  <c r="D1819" i="6"/>
  <c r="E1819" i="6" s="1"/>
  <c r="B1819" i="6"/>
  <c r="C1819" i="6" s="1"/>
  <c r="A1819" i="6"/>
  <c r="I1818" i="6"/>
  <c r="H1818" i="6"/>
  <c r="F1818" i="6"/>
  <c r="G1818" i="6" s="1"/>
  <c r="D1818" i="6"/>
  <c r="E1818" i="6" s="1"/>
  <c r="B1818" i="6"/>
  <c r="C1818" i="6" s="1"/>
  <c r="A1818" i="6"/>
  <c r="I1817" i="6"/>
  <c r="H1817" i="6"/>
  <c r="F1817" i="6"/>
  <c r="G1817" i="6" s="1"/>
  <c r="D1817" i="6"/>
  <c r="E1817" i="6" s="1"/>
  <c r="B1817" i="6"/>
  <c r="C1817" i="6" s="1"/>
  <c r="A1817" i="6"/>
  <c r="I1816" i="6"/>
  <c r="H1816" i="6"/>
  <c r="F1816" i="6"/>
  <c r="G1816" i="6" s="1"/>
  <c r="D1816" i="6"/>
  <c r="E1816" i="6" s="1"/>
  <c r="B1816" i="6"/>
  <c r="C1816" i="6" s="1"/>
  <c r="A1816" i="6"/>
  <c r="I1815" i="6"/>
  <c r="H1815" i="6"/>
  <c r="F1815" i="6"/>
  <c r="G1815" i="6" s="1"/>
  <c r="D1815" i="6"/>
  <c r="E1815" i="6" s="1"/>
  <c r="B1815" i="6"/>
  <c r="C1815" i="6" s="1"/>
  <c r="A1815" i="6"/>
  <c r="I1814" i="6"/>
  <c r="H1814" i="6"/>
  <c r="F1814" i="6"/>
  <c r="G1814" i="6" s="1"/>
  <c r="D1814" i="6"/>
  <c r="E1814" i="6" s="1"/>
  <c r="B1814" i="6"/>
  <c r="C1814" i="6" s="1"/>
  <c r="A1814" i="6"/>
  <c r="I1813" i="6"/>
  <c r="H1813" i="6"/>
  <c r="F1813" i="6"/>
  <c r="G1813" i="6" s="1"/>
  <c r="D1813" i="6"/>
  <c r="E1813" i="6" s="1"/>
  <c r="B1813" i="6"/>
  <c r="C1813" i="6" s="1"/>
  <c r="A1813" i="6"/>
  <c r="I1812" i="6"/>
  <c r="H1812" i="6"/>
  <c r="F1812" i="6"/>
  <c r="G1812" i="6" s="1"/>
  <c r="D1812" i="6"/>
  <c r="E1812" i="6" s="1"/>
  <c r="B1812" i="6"/>
  <c r="C1812" i="6" s="1"/>
  <c r="A1812" i="6"/>
  <c r="I1811" i="6"/>
  <c r="H1811" i="6"/>
  <c r="F1811" i="6"/>
  <c r="G1811" i="6" s="1"/>
  <c r="D1811" i="6"/>
  <c r="E1811" i="6" s="1"/>
  <c r="B1811" i="6"/>
  <c r="C1811" i="6" s="1"/>
  <c r="A1811" i="6"/>
  <c r="I1810" i="6"/>
  <c r="H1810" i="6"/>
  <c r="F1810" i="6"/>
  <c r="G1810" i="6" s="1"/>
  <c r="D1810" i="6"/>
  <c r="E1810" i="6" s="1"/>
  <c r="B1810" i="6"/>
  <c r="C1810" i="6" s="1"/>
  <c r="A1810" i="6"/>
  <c r="I1809" i="6"/>
  <c r="H1809" i="6"/>
  <c r="F1809" i="6"/>
  <c r="G1809" i="6" s="1"/>
  <c r="D1809" i="6"/>
  <c r="E1809" i="6" s="1"/>
  <c r="B1809" i="6"/>
  <c r="C1809" i="6" s="1"/>
  <c r="A1809" i="6"/>
  <c r="I1808" i="6"/>
  <c r="H1808" i="6"/>
  <c r="F1808" i="6"/>
  <c r="G1808" i="6" s="1"/>
  <c r="D1808" i="6"/>
  <c r="E1808" i="6" s="1"/>
  <c r="B1808" i="6"/>
  <c r="C1808" i="6" s="1"/>
  <c r="A1808" i="6"/>
  <c r="I1807" i="6"/>
  <c r="H1807" i="6"/>
  <c r="F1807" i="6"/>
  <c r="G1807" i="6" s="1"/>
  <c r="D1807" i="6"/>
  <c r="E1807" i="6" s="1"/>
  <c r="B1807" i="6"/>
  <c r="C1807" i="6" s="1"/>
  <c r="A1807" i="6"/>
  <c r="I1806" i="6"/>
  <c r="H1806" i="6"/>
  <c r="F1806" i="6"/>
  <c r="G1806" i="6" s="1"/>
  <c r="D1806" i="6"/>
  <c r="E1806" i="6" s="1"/>
  <c r="B1806" i="6"/>
  <c r="C1806" i="6" s="1"/>
  <c r="A1806" i="6"/>
  <c r="I1805" i="6"/>
  <c r="H1805" i="6"/>
  <c r="F1805" i="6"/>
  <c r="G1805" i="6" s="1"/>
  <c r="D1805" i="6"/>
  <c r="E1805" i="6" s="1"/>
  <c r="B1805" i="6"/>
  <c r="C1805" i="6" s="1"/>
  <c r="A1805" i="6"/>
  <c r="I1804" i="6"/>
  <c r="H1804" i="6"/>
  <c r="F1804" i="6"/>
  <c r="G1804" i="6" s="1"/>
  <c r="D1804" i="6"/>
  <c r="E1804" i="6" s="1"/>
  <c r="B1804" i="6"/>
  <c r="C1804" i="6" s="1"/>
  <c r="A1804" i="6"/>
  <c r="I1803" i="6"/>
  <c r="H1803" i="6"/>
  <c r="F1803" i="6"/>
  <c r="G1803" i="6" s="1"/>
  <c r="D1803" i="6"/>
  <c r="E1803" i="6" s="1"/>
  <c r="B1803" i="6"/>
  <c r="C1803" i="6" s="1"/>
  <c r="A1803" i="6"/>
  <c r="I1802" i="6"/>
  <c r="H1802" i="6"/>
  <c r="F1802" i="6"/>
  <c r="G1802" i="6" s="1"/>
  <c r="E1802" i="6"/>
  <c r="D1802" i="6"/>
  <c r="B1802" i="6"/>
  <c r="C1802" i="6" s="1"/>
  <c r="A1802" i="6"/>
  <c r="I1801" i="6"/>
  <c r="H1801" i="6"/>
  <c r="F1801" i="6"/>
  <c r="G1801" i="6" s="1"/>
  <c r="D1801" i="6"/>
  <c r="E1801" i="6" s="1"/>
  <c r="B1801" i="6"/>
  <c r="C1801" i="6" s="1"/>
  <c r="A1801" i="6"/>
  <c r="I1800" i="6"/>
  <c r="H1800" i="6"/>
  <c r="F1800" i="6"/>
  <c r="G1800" i="6" s="1"/>
  <c r="D1800" i="6"/>
  <c r="E1800" i="6" s="1"/>
  <c r="B1800" i="6"/>
  <c r="C1800" i="6" s="1"/>
  <c r="A1800" i="6"/>
  <c r="I1799" i="6"/>
  <c r="H1799" i="6"/>
  <c r="F1799" i="6"/>
  <c r="G1799" i="6" s="1"/>
  <c r="D1799" i="6"/>
  <c r="E1799" i="6" s="1"/>
  <c r="B1799" i="6"/>
  <c r="C1799" i="6" s="1"/>
  <c r="A1799" i="6"/>
  <c r="I1798" i="6"/>
  <c r="H1798" i="6"/>
  <c r="F1798" i="6"/>
  <c r="G1798" i="6" s="1"/>
  <c r="D1798" i="6"/>
  <c r="E1798" i="6" s="1"/>
  <c r="B1798" i="6"/>
  <c r="C1798" i="6" s="1"/>
  <c r="A1798" i="6"/>
  <c r="I1797" i="6"/>
  <c r="H1797" i="6"/>
  <c r="F1797" i="6"/>
  <c r="G1797" i="6" s="1"/>
  <c r="D1797" i="6"/>
  <c r="E1797" i="6" s="1"/>
  <c r="B1797" i="6"/>
  <c r="C1797" i="6" s="1"/>
  <c r="A1797" i="6"/>
  <c r="I1796" i="6"/>
  <c r="H1796" i="6"/>
  <c r="F1796" i="6"/>
  <c r="G1796" i="6" s="1"/>
  <c r="D1796" i="6"/>
  <c r="E1796" i="6" s="1"/>
  <c r="B1796" i="6"/>
  <c r="C1796" i="6" s="1"/>
  <c r="A1796" i="6"/>
  <c r="I1795" i="6"/>
  <c r="H1795" i="6"/>
  <c r="F1795" i="6"/>
  <c r="G1795" i="6" s="1"/>
  <c r="E1795" i="6"/>
  <c r="D1795" i="6"/>
  <c r="B1795" i="6"/>
  <c r="C1795" i="6" s="1"/>
  <c r="A1795" i="6"/>
  <c r="I1794" i="6"/>
  <c r="H1794" i="6"/>
  <c r="F1794" i="6"/>
  <c r="G1794" i="6" s="1"/>
  <c r="D1794" i="6"/>
  <c r="E1794" i="6" s="1"/>
  <c r="B1794" i="6"/>
  <c r="C1794" i="6" s="1"/>
  <c r="A1794" i="6"/>
  <c r="I1793" i="6"/>
  <c r="H1793" i="6"/>
  <c r="F1793" i="6"/>
  <c r="G1793" i="6" s="1"/>
  <c r="D1793" i="6"/>
  <c r="E1793" i="6" s="1"/>
  <c r="B1793" i="6"/>
  <c r="C1793" i="6" s="1"/>
  <c r="A1793" i="6"/>
  <c r="I1792" i="6"/>
  <c r="H1792" i="6"/>
  <c r="F1792" i="6"/>
  <c r="G1792" i="6" s="1"/>
  <c r="D1792" i="6"/>
  <c r="E1792" i="6" s="1"/>
  <c r="B1792" i="6"/>
  <c r="C1792" i="6" s="1"/>
  <c r="A1792" i="6"/>
  <c r="I1791" i="6"/>
  <c r="H1791" i="6"/>
  <c r="F1791" i="6"/>
  <c r="G1791" i="6" s="1"/>
  <c r="D1791" i="6"/>
  <c r="E1791" i="6" s="1"/>
  <c r="B1791" i="6"/>
  <c r="C1791" i="6" s="1"/>
  <c r="A1791" i="6"/>
  <c r="I1790" i="6"/>
  <c r="H1790" i="6"/>
  <c r="F1790" i="6"/>
  <c r="G1790" i="6" s="1"/>
  <c r="D1790" i="6"/>
  <c r="E1790" i="6" s="1"/>
  <c r="B1790" i="6"/>
  <c r="C1790" i="6" s="1"/>
  <c r="A1790" i="6"/>
  <c r="I1789" i="6"/>
  <c r="H1789" i="6"/>
  <c r="F1789" i="6"/>
  <c r="G1789" i="6" s="1"/>
  <c r="D1789" i="6"/>
  <c r="E1789" i="6" s="1"/>
  <c r="B1789" i="6"/>
  <c r="C1789" i="6" s="1"/>
  <c r="A1789" i="6"/>
  <c r="I1788" i="6"/>
  <c r="H1788" i="6"/>
  <c r="F1788" i="6"/>
  <c r="G1788" i="6" s="1"/>
  <c r="D1788" i="6"/>
  <c r="E1788" i="6" s="1"/>
  <c r="B1788" i="6"/>
  <c r="C1788" i="6" s="1"/>
  <c r="A1788" i="6"/>
  <c r="I1787" i="6"/>
  <c r="H1787" i="6"/>
  <c r="F1787" i="6"/>
  <c r="G1787" i="6" s="1"/>
  <c r="D1787" i="6"/>
  <c r="E1787" i="6" s="1"/>
  <c r="B1787" i="6"/>
  <c r="C1787" i="6" s="1"/>
  <c r="A1787" i="6"/>
  <c r="I1786" i="6"/>
  <c r="H1786" i="6"/>
  <c r="F1786" i="6"/>
  <c r="G1786" i="6" s="1"/>
  <c r="D1786" i="6"/>
  <c r="E1786" i="6" s="1"/>
  <c r="B1786" i="6"/>
  <c r="C1786" i="6" s="1"/>
  <c r="A1786" i="6"/>
  <c r="I1785" i="6"/>
  <c r="H1785" i="6"/>
  <c r="F1785" i="6"/>
  <c r="G1785" i="6" s="1"/>
  <c r="D1785" i="6"/>
  <c r="E1785" i="6" s="1"/>
  <c r="B1785" i="6"/>
  <c r="C1785" i="6" s="1"/>
  <c r="A1785" i="6"/>
  <c r="I1784" i="6"/>
  <c r="H1784" i="6"/>
  <c r="F1784" i="6"/>
  <c r="G1784" i="6" s="1"/>
  <c r="D1784" i="6"/>
  <c r="E1784" i="6" s="1"/>
  <c r="B1784" i="6"/>
  <c r="C1784" i="6" s="1"/>
  <c r="A1784" i="6"/>
  <c r="I1783" i="6"/>
  <c r="H1783" i="6"/>
  <c r="F1783" i="6"/>
  <c r="G1783" i="6" s="1"/>
  <c r="D1783" i="6"/>
  <c r="E1783" i="6" s="1"/>
  <c r="B1783" i="6"/>
  <c r="C1783" i="6" s="1"/>
  <c r="A1783" i="6"/>
  <c r="I1782" i="6"/>
  <c r="H1782" i="6"/>
  <c r="F1782" i="6"/>
  <c r="G1782" i="6" s="1"/>
  <c r="D1782" i="6"/>
  <c r="E1782" i="6" s="1"/>
  <c r="B1782" i="6"/>
  <c r="C1782" i="6" s="1"/>
  <c r="A1782" i="6"/>
  <c r="I1781" i="6"/>
  <c r="H1781" i="6"/>
  <c r="F1781" i="6"/>
  <c r="G1781" i="6" s="1"/>
  <c r="D1781" i="6"/>
  <c r="E1781" i="6" s="1"/>
  <c r="B1781" i="6"/>
  <c r="C1781" i="6" s="1"/>
  <c r="A1781" i="6"/>
  <c r="I1780" i="6"/>
  <c r="H1780" i="6"/>
  <c r="F1780" i="6"/>
  <c r="G1780" i="6" s="1"/>
  <c r="D1780" i="6"/>
  <c r="E1780" i="6" s="1"/>
  <c r="B1780" i="6"/>
  <c r="C1780" i="6" s="1"/>
  <c r="A1780" i="6"/>
  <c r="I1779" i="6"/>
  <c r="H1779" i="6"/>
  <c r="F1779" i="6"/>
  <c r="G1779" i="6" s="1"/>
  <c r="D1779" i="6"/>
  <c r="E1779" i="6" s="1"/>
  <c r="B1779" i="6"/>
  <c r="C1779" i="6" s="1"/>
  <c r="A1779" i="6"/>
  <c r="I1778" i="6"/>
  <c r="H1778" i="6"/>
  <c r="F1778" i="6"/>
  <c r="G1778" i="6" s="1"/>
  <c r="D1778" i="6"/>
  <c r="E1778" i="6" s="1"/>
  <c r="B1778" i="6"/>
  <c r="C1778" i="6" s="1"/>
  <c r="A1778" i="6"/>
  <c r="I1777" i="6"/>
  <c r="H1777" i="6"/>
  <c r="F1777" i="6"/>
  <c r="G1777" i="6" s="1"/>
  <c r="E1777" i="6"/>
  <c r="D1777" i="6"/>
  <c r="B1777" i="6"/>
  <c r="C1777" i="6" s="1"/>
  <c r="A1777" i="6"/>
  <c r="I1776" i="6"/>
  <c r="H1776" i="6"/>
  <c r="F1776" i="6"/>
  <c r="G1776" i="6" s="1"/>
  <c r="D1776" i="6"/>
  <c r="E1776" i="6" s="1"/>
  <c r="B1776" i="6"/>
  <c r="C1776" i="6" s="1"/>
  <c r="A1776" i="6"/>
  <c r="I1775" i="6"/>
  <c r="H1775" i="6"/>
  <c r="G1775" i="6"/>
  <c r="F1775" i="6"/>
  <c r="D1775" i="6"/>
  <c r="E1775" i="6" s="1"/>
  <c r="B1775" i="6"/>
  <c r="C1775" i="6" s="1"/>
  <c r="A1775" i="6"/>
  <c r="I1774" i="6"/>
  <c r="H1774" i="6"/>
  <c r="F1774" i="6"/>
  <c r="G1774" i="6" s="1"/>
  <c r="D1774" i="6"/>
  <c r="E1774" i="6" s="1"/>
  <c r="B1774" i="6"/>
  <c r="C1774" i="6" s="1"/>
  <c r="A1774" i="6"/>
  <c r="I1773" i="6"/>
  <c r="H1773" i="6"/>
  <c r="F1773" i="6"/>
  <c r="G1773" i="6" s="1"/>
  <c r="D1773" i="6"/>
  <c r="E1773" i="6" s="1"/>
  <c r="B1773" i="6"/>
  <c r="C1773" i="6" s="1"/>
  <c r="A1773" i="6"/>
  <c r="I1772" i="6"/>
  <c r="H1772" i="6"/>
  <c r="F1772" i="6"/>
  <c r="G1772" i="6" s="1"/>
  <c r="D1772" i="6"/>
  <c r="E1772" i="6" s="1"/>
  <c r="B1772" i="6"/>
  <c r="C1772" i="6" s="1"/>
  <c r="A1772" i="6"/>
  <c r="I1771" i="6"/>
  <c r="H1771" i="6"/>
  <c r="F1771" i="6"/>
  <c r="G1771" i="6" s="1"/>
  <c r="D1771" i="6"/>
  <c r="E1771" i="6" s="1"/>
  <c r="B1771" i="6"/>
  <c r="C1771" i="6" s="1"/>
  <c r="A1771" i="6"/>
  <c r="I1770" i="6"/>
  <c r="H1770" i="6"/>
  <c r="F1770" i="6"/>
  <c r="G1770" i="6" s="1"/>
  <c r="D1770" i="6"/>
  <c r="E1770" i="6" s="1"/>
  <c r="B1770" i="6"/>
  <c r="C1770" i="6" s="1"/>
  <c r="A1770" i="6"/>
  <c r="I1769" i="6"/>
  <c r="H1769" i="6"/>
  <c r="F1769" i="6"/>
  <c r="G1769" i="6" s="1"/>
  <c r="D1769" i="6"/>
  <c r="E1769" i="6" s="1"/>
  <c r="B1769" i="6"/>
  <c r="C1769" i="6" s="1"/>
  <c r="A1769" i="6"/>
  <c r="I1768" i="6"/>
  <c r="H1768" i="6"/>
  <c r="F1768" i="6"/>
  <c r="G1768" i="6" s="1"/>
  <c r="D1768" i="6"/>
  <c r="E1768" i="6" s="1"/>
  <c r="B1768" i="6"/>
  <c r="C1768" i="6" s="1"/>
  <c r="A1768" i="6"/>
  <c r="I1767" i="6"/>
  <c r="H1767" i="6"/>
  <c r="F1767" i="6"/>
  <c r="G1767" i="6" s="1"/>
  <c r="D1767" i="6"/>
  <c r="E1767" i="6" s="1"/>
  <c r="B1767" i="6"/>
  <c r="C1767" i="6" s="1"/>
  <c r="A1767" i="6"/>
  <c r="I1766" i="6"/>
  <c r="H1766" i="6"/>
  <c r="F1766" i="6"/>
  <c r="G1766" i="6" s="1"/>
  <c r="D1766" i="6"/>
  <c r="E1766" i="6" s="1"/>
  <c r="B1766" i="6"/>
  <c r="C1766" i="6" s="1"/>
  <c r="A1766" i="6"/>
  <c r="I1765" i="6"/>
  <c r="H1765" i="6"/>
  <c r="F1765" i="6"/>
  <c r="G1765" i="6" s="1"/>
  <c r="E1765" i="6"/>
  <c r="D1765" i="6"/>
  <c r="B1765" i="6"/>
  <c r="C1765" i="6" s="1"/>
  <c r="A1765" i="6"/>
  <c r="I1764" i="6"/>
  <c r="H1764" i="6"/>
  <c r="F1764" i="6"/>
  <c r="G1764" i="6" s="1"/>
  <c r="E1764" i="6"/>
  <c r="D1764" i="6"/>
  <c r="B1764" i="6"/>
  <c r="C1764" i="6" s="1"/>
  <c r="A1764" i="6"/>
  <c r="I1763" i="6"/>
  <c r="H1763" i="6"/>
  <c r="F1763" i="6"/>
  <c r="G1763" i="6" s="1"/>
  <c r="E1763" i="6"/>
  <c r="D1763" i="6"/>
  <c r="B1763" i="6"/>
  <c r="C1763" i="6" s="1"/>
  <c r="A1763" i="6"/>
  <c r="I1762" i="6"/>
  <c r="H1762" i="6"/>
  <c r="F1762" i="6"/>
  <c r="G1762" i="6" s="1"/>
  <c r="D1762" i="6"/>
  <c r="E1762" i="6" s="1"/>
  <c r="B1762" i="6"/>
  <c r="C1762" i="6" s="1"/>
  <c r="A1762" i="6"/>
  <c r="I1761" i="6"/>
  <c r="H1761" i="6"/>
  <c r="G1761" i="6"/>
  <c r="F1761" i="6"/>
  <c r="D1761" i="6"/>
  <c r="E1761" i="6" s="1"/>
  <c r="B1761" i="6"/>
  <c r="C1761" i="6" s="1"/>
  <c r="A1761" i="6"/>
  <c r="I1760" i="6"/>
  <c r="H1760" i="6"/>
  <c r="G1760" i="6"/>
  <c r="F1760" i="6"/>
  <c r="D1760" i="6"/>
  <c r="E1760" i="6" s="1"/>
  <c r="B1760" i="6"/>
  <c r="C1760" i="6" s="1"/>
  <c r="A1760" i="6"/>
  <c r="I1759" i="6"/>
  <c r="H1759" i="6"/>
  <c r="F1759" i="6"/>
  <c r="G1759" i="6" s="1"/>
  <c r="D1759" i="6"/>
  <c r="E1759" i="6" s="1"/>
  <c r="B1759" i="6"/>
  <c r="C1759" i="6" s="1"/>
  <c r="A1759" i="6"/>
  <c r="I1758" i="6"/>
  <c r="H1758" i="6"/>
  <c r="F1758" i="6"/>
  <c r="G1758" i="6" s="1"/>
  <c r="D1758" i="6"/>
  <c r="E1758" i="6" s="1"/>
  <c r="B1758" i="6"/>
  <c r="C1758" i="6" s="1"/>
  <c r="A1758" i="6"/>
  <c r="I1757" i="6"/>
  <c r="H1757" i="6"/>
  <c r="F1757" i="6"/>
  <c r="G1757" i="6" s="1"/>
  <c r="D1757" i="6"/>
  <c r="E1757" i="6" s="1"/>
  <c r="B1757" i="6"/>
  <c r="C1757" i="6" s="1"/>
  <c r="A1757" i="6"/>
  <c r="I1756" i="6"/>
  <c r="H1756" i="6"/>
  <c r="F1756" i="6"/>
  <c r="G1756" i="6" s="1"/>
  <c r="D1756" i="6"/>
  <c r="E1756" i="6" s="1"/>
  <c r="B1756" i="6"/>
  <c r="C1756" i="6" s="1"/>
  <c r="A1756" i="6"/>
  <c r="I1755" i="6"/>
  <c r="H1755" i="6"/>
  <c r="G1755" i="6"/>
  <c r="F1755" i="6"/>
  <c r="D1755" i="6"/>
  <c r="E1755" i="6" s="1"/>
  <c r="B1755" i="6"/>
  <c r="C1755" i="6" s="1"/>
  <c r="A1755" i="6"/>
  <c r="I1754" i="6"/>
  <c r="H1754" i="6"/>
  <c r="F1754" i="6"/>
  <c r="G1754" i="6" s="1"/>
  <c r="D1754" i="6"/>
  <c r="E1754" i="6" s="1"/>
  <c r="B1754" i="6"/>
  <c r="C1754" i="6" s="1"/>
  <c r="A1754" i="6"/>
  <c r="I1753" i="6"/>
  <c r="H1753" i="6"/>
  <c r="F1753" i="6"/>
  <c r="G1753" i="6" s="1"/>
  <c r="D1753" i="6"/>
  <c r="E1753" i="6" s="1"/>
  <c r="B1753" i="6"/>
  <c r="C1753" i="6" s="1"/>
  <c r="A1753" i="6"/>
  <c r="I1752" i="6"/>
  <c r="H1752" i="6"/>
  <c r="G1752" i="6"/>
  <c r="F1752" i="6"/>
  <c r="D1752" i="6"/>
  <c r="E1752" i="6" s="1"/>
  <c r="B1752" i="6"/>
  <c r="C1752" i="6" s="1"/>
  <c r="A1752" i="6"/>
  <c r="I1751" i="6"/>
  <c r="H1751" i="6"/>
  <c r="F1751" i="6"/>
  <c r="G1751" i="6" s="1"/>
  <c r="D1751" i="6"/>
  <c r="E1751" i="6" s="1"/>
  <c r="B1751" i="6"/>
  <c r="C1751" i="6" s="1"/>
  <c r="A1751" i="6"/>
  <c r="I1750" i="6"/>
  <c r="H1750" i="6"/>
  <c r="F1750" i="6"/>
  <c r="G1750" i="6" s="1"/>
  <c r="D1750" i="6"/>
  <c r="E1750" i="6" s="1"/>
  <c r="B1750" i="6"/>
  <c r="C1750" i="6" s="1"/>
  <c r="A1750" i="6"/>
  <c r="I1749" i="6"/>
  <c r="H1749" i="6"/>
  <c r="F1749" i="6"/>
  <c r="G1749" i="6" s="1"/>
  <c r="D1749" i="6"/>
  <c r="E1749" i="6" s="1"/>
  <c r="B1749" i="6"/>
  <c r="C1749" i="6" s="1"/>
  <c r="A1749" i="6"/>
  <c r="I1748" i="6"/>
  <c r="H1748" i="6"/>
  <c r="F1748" i="6"/>
  <c r="G1748" i="6" s="1"/>
  <c r="D1748" i="6"/>
  <c r="E1748" i="6" s="1"/>
  <c r="B1748" i="6"/>
  <c r="C1748" i="6" s="1"/>
  <c r="A1748" i="6"/>
  <c r="I1747" i="6"/>
  <c r="H1747" i="6"/>
  <c r="F1747" i="6"/>
  <c r="G1747" i="6" s="1"/>
  <c r="D1747" i="6"/>
  <c r="E1747" i="6" s="1"/>
  <c r="B1747" i="6"/>
  <c r="C1747" i="6" s="1"/>
  <c r="A1747" i="6"/>
  <c r="I1746" i="6"/>
  <c r="H1746" i="6"/>
  <c r="F1746" i="6"/>
  <c r="G1746" i="6" s="1"/>
  <c r="D1746" i="6"/>
  <c r="E1746" i="6" s="1"/>
  <c r="B1746" i="6"/>
  <c r="C1746" i="6" s="1"/>
  <c r="A1746" i="6"/>
  <c r="I1745" i="6"/>
  <c r="H1745" i="6"/>
  <c r="F1745" i="6"/>
  <c r="G1745" i="6" s="1"/>
  <c r="D1745" i="6"/>
  <c r="E1745" i="6" s="1"/>
  <c r="B1745" i="6"/>
  <c r="C1745" i="6" s="1"/>
  <c r="A1745" i="6"/>
  <c r="I1744" i="6"/>
  <c r="H1744" i="6"/>
  <c r="F1744" i="6"/>
  <c r="G1744" i="6" s="1"/>
  <c r="D1744" i="6"/>
  <c r="E1744" i="6" s="1"/>
  <c r="B1744" i="6"/>
  <c r="C1744" i="6" s="1"/>
  <c r="A1744" i="6"/>
  <c r="I1743" i="6"/>
  <c r="H1743" i="6"/>
  <c r="F1743" i="6"/>
  <c r="G1743" i="6" s="1"/>
  <c r="D1743" i="6"/>
  <c r="E1743" i="6" s="1"/>
  <c r="B1743" i="6"/>
  <c r="C1743" i="6" s="1"/>
  <c r="A1743" i="6"/>
  <c r="I1742" i="6"/>
  <c r="H1742" i="6"/>
  <c r="F1742" i="6"/>
  <c r="G1742" i="6" s="1"/>
  <c r="D1742" i="6"/>
  <c r="E1742" i="6" s="1"/>
  <c r="B1742" i="6"/>
  <c r="C1742" i="6" s="1"/>
  <c r="A1742" i="6"/>
  <c r="I1741" i="6"/>
  <c r="H1741" i="6"/>
  <c r="F1741" i="6"/>
  <c r="G1741" i="6" s="1"/>
  <c r="D1741" i="6"/>
  <c r="E1741" i="6" s="1"/>
  <c r="B1741" i="6"/>
  <c r="C1741" i="6" s="1"/>
  <c r="A1741" i="6"/>
  <c r="I1740" i="6"/>
  <c r="H1740" i="6"/>
  <c r="F1740" i="6"/>
  <c r="G1740" i="6" s="1"/>
  <c r="D1740" i="6"/>
  <c r="E1740" i="6" s="1"/>
  <c r="B1740" i="6"/>
  <c r="C1740" i="6" s="1"/>
  <c r="A1740" i="6"/>
  <c r="I1739" i="6"/>
  <c r="H1739" i="6"/>
  <c r="F1739" i="6"/>
  <c r="G1739" i="6" s="1"/>
  <c r="D1739" i="6"/>
  <c r="E1739" i="6" s="1"/>
  <c r="B1739" i="6"/>
  <c r="C1739" i="6" s="1"/>
  <c r="A1739" i="6"/>
  <c r="I1738" i="6"/>
  <c r="H1738" i="6"/>
  <c r="F1738" i="6"/>
  <c r="G1738" i="6" s="1"/>
  <c r="D1738" i="6"/>
  <c r="E1738" i="6" s="1"/>
  <c r="B1738" i="6"/>
  <c r="C1738" i="6" s="1"/>
  <c r="A1738" i="6"/>
  <c r="I1737" i="6"/>
  <c r="H1737" i="6"/>
  <c r="F1737" i="6"/>
  <c r="G1737" i="6" s="1"/>
  <c r="D1737" i="6"/>
  <c r="E1737" i="6" s="1"/>
  <c r="B1737" i="6"/>
  <c r="C1737" i="6" s="1"/>
  <c r="A1737" i="6"/>
  <c r="I1736" i="6"/>
  <c r="H1736" i="6"/>
  <c r="F1736" i="6"/>
  <c r="G1736" i="6" s="1"/>
  <c r="D1736" i="6"/>
  <c r="E1736" i="6" s="1"/>
  <c r="B1736" i="6"/>
  <c r="C1736" i="6" s="1"/>
  <c r="A1736" i="6"/>
  <c r="I1735" i="6"/>
  <c r="H1735" i="6"/>
  <c r="F1735" i="6"/>
  <c r="G1735" i="6" s="1"/>
  <c r="D1735" i="6"/>
  <c r="E1735" i="6" s="1"/>
  <c r="B1735" i="6"/>
  <c r="C1735" i="6" s="1"/>
  <c r="A1735" i="6"/>
  <c r="I1734" i="6"/>
  <c r="H1734" i="6"/>
  <c r="F1734" i="6"/>
  <c r="G1734" i="6" s="1"/>
  <c r="D1734" i="6"/>
  <c r="E1734" i="6" s="1"/>
  <c r="B1734" i="6"/>
  <c r="C1734" i="6" s="1"/>
  <c r="A1734" i="6"/>
  <c r="I1733" i="6"/>
  <c r="H1733" i="6"/>
  <c r="F1733" i="6"/>
  <c r="G1733" i="6" s="1"/>
  <c r="D1733" i="6"/>
  <c r="E1733" i="6" s="1"/>
  <c r="B1733" i="6"/>
  <c r="C1733" i="6" s="1"/>
  <c r="A1733" i="6"/>
  <c r="I1732" i="6"/>
  <c r="H1732" i="6"/>
  <c r="F1732" i="6"/>
  <c r="G1732" i="6" s="1"/>
  <c r="D1732" i="6"/>
  <c r="E1732" i="6" s="1"/>
  <c r="B1732" i="6"/>
  <c r="C1732" i="6" s="1"/>
  <c r="A1732" i="6"/>
  <c r="I1731" i="6"/>
  <c r="H1731" i="6"/>
  <c r="F1731" i="6"/>
  <c r="G1731" i="6" s="1"/>
  <c r="D1731" i="6"/>
  <c r="E1731" i="6" s="1"/>
  <c r="B1731" i="6"/>
  <c r="C1731" i="6" s="1"/>
  <c r="A1731" i="6"/>
  <c r="I1730" i="6"/>
  <c r="H1730" i="6"/>
  <c r="F1730" i="6"/>
  <c r="G1730" i="6" s="1"/>
  <c r="D1730" i="6"/>
  <c r="E1730" i="6" s="1"/>
  <c r="B1730" i="6"/>
  <c r="C1730" i="6" s="1"/>
  <c r="A1730" i="6"/>
  <c r="I1729" i="6"/>
  <c r="H1729" i="6"/>
  <c r="F1729" i="6"/>
  <c r="G1729" i="6" s="1"/>
  <c r="D1729" i="6"/>
  <c r="E1729" i="6" s="1"/>
  <c r="B1729" i="6"/>
  <c r="C1729" i="6" s="1"/>
  <c r="A1729" i="6"/>
  <c r="I1728" i="6"/>
  <c r="H1728" i="6"/>
  <c r="G1728" i="6"/>
  <c r="F1728" i="6"/>
  <c r="D1728" i="6"/>
  <c r="E1728" i="6" s="1"/>
  <c r="B1728" i="6"/>
  <c r="C1728" i="6" s="1"/>
  <c r="A1728" i="6"/>
  <c r="I1727" i="6"/>
  <c r="H1727" i="6"/>
  <c r="F1727" i="6"/>
  <c r="G1727" i="6" s="1"/>
  <c r="D1727" i="6"/>
  <c r="E1727" i="6" s="1"/>
  <c r="B1727" i="6"/>
  <c r="C1727" i="6" s="1"/>
  <c r="A1727" i="6"/>
  <c r="I1726" i="6"/>
  <c r="H1726" i="6"/>
  <c r="F1726" i="6"/>
  <c r="G1726" i="6" s="1"/>
  <c r="D1726" i="6"/>
  <c r="E1726" i="6" s="1"/>
  <c r="C1726" i="6"/>
  <c r="B1726" i="6"/>
  <c r="A1726" i="6"/>
  <c r="I1725" i="6"/>
  <c r="H1725" i="6"/>
  <c r="F1725" i="6"/>
  <c r="G1725" i="6" s="1"/>
  <c r="D1725" i="6"/>
  <c r="E1725" i="6" s="1"/>
  <c r="B1725" i="6"/>
  <c r="C1725" i="6" s="1"/>
  <c r="A1725" i="6"/>
  <c r="I1724" i="6"/>
  <c r="H1724" i="6"/>
  <c r="F1724" i="6"/>
  <c r="G1724" i="6" s="1"/>
  <c r="D1724" i="6"/>
  <c r="E1724" i="6" s="1"/>
  <c r="B1724" i="6"/>
  <c r="C1724" i="6" s="1"/>
  <c r="A1724" i="6"/>
  <c r="I1723" i="6"/>
  <c r="H1723" i="6"/>
  <c r="F1723" i="6"/>
  <c r="G1723" i="6" s="1"/>
  <c r="D1723" i="6"/>
  <c r="E1723" i="6" s="1"/>
  <c r="B1723" i="6"/>
  <c r="C1723" i="6" s="1"/>
  <c r="A1723" i="6"/>
  <c r="I1722" i="6"/>
  <c r="H1722" i="6"/>
  <c r="F1722" i="6"/>
  <c r="G1722" i="6" s="1"/>
  <c r="D1722" i="6"/>
  <c r="E1722" i="6" s="1"/>
  <c r="B1722" i="6"/>
  <c r="C1722" i="6" s="1"/>
  <c r="A1722" i="6"/>
  <c r="I1721" i="6"/>
  <c r="H1721" i="6"/>
  <c r="F1721" i="6"/>
  <c r="G1721" i="6" s="1"/>
  <c r="D1721" i="6"/>
  <c r="E1721" i="6" s="1"/>
  <c r="B1721" i="6"/>
  <c r="C1721" i="6" s="1"/>
  <c r="A1721" i="6"/>
  <c r="I1720" i="6"/>
  <c r="H1720" i="6"/>
  <c r="F1720" i="6"/>
  <c r="G1720" i="6" s="1"/>
  <c r="D1720" i="6"/>
  <c r="E1720" i="6" s="1"/>
  <c r="B1720" i="6"/>
  <c r="C1720" i="6" s="1"/>
  <c r="A1720" i="6"/>
  <c r="I1719" i="6"/>
  <c r="H1719" i="6"/>
  <c r="F1719" i="6"/>
  <c r="G1719" i="6" s="1"/>
  <c r="D1719" i="6"/>
  <c r="E1719" i="6" s="1"/>
  <c r="B1719" i="6"/>
  <c r="C1719" i="6" s="1"/>
  <c r="A1719" i="6"/>
  <c r="I1718" i="6"/>
  <c r="H1718" i="6"/>
  <c r="F1718" i="6"/>
  <c r="G1718" i="6" s="1"/>
  <c r="D1718" i="6"/>
  <c r="E1718" i="6" s="1"/>
  <c r="B1718" i="6"/>
  <c r="C1718" i="6" s="1"/>
  <c r="A1718" i="6"/>
  <c r="I1717" i="6"/>
  <c r="H1717" i="6"/>
  <c r="F1717" i="6"/>
  <c r="G1717" i="6" s="1"/>
  <c r="D1717" i="6"/>
  <c r="E1717" i="6" s="1"/>
  <c r="B1717" i="6"/>
  <c r="C1717" i="6" s="1"/>
  <c r="A1717" i="6"/>
  <c r="I1716" i="6"/>
  <c r="H1716" i="6"/>
  <c r="F1716" i="6"/>
  <c r="G1716" i="6" s="1"/>
  <c r="D1716" i="6"/>
  <c r="E1716" i="6" s="1"/>
  <c r="B1716" i="6"/>
  <c r="C1716" i="6" s="1"/>
  <c r="A1716" i="6"/>
  <c r="I1715" i="6"/>
  <c r="H1715" i="6"/>
  <c r="F1715" i="6"/>
  <c r="G1715" i="6" s="1"/>
  <c r="D1715" i="6"/>
  <c r="E1715" i="6" s="1"/>
  <c r="B1715" i="6"/>
  <c r="C1715" i="6" s="1"/>
  <c r="A1715" i="6"/>
  <c r="I1714" i="6"/>
  <c r="H1714" i="6"/>
  <c r="F1714" i="6"/>
  <c r="G1714" i="6" s="1"/>
  <c r="D1714" i="6"/>
  <c r="E1714" i="6" s="1"/>
  <c r="B1714" i="6"/>
  <c r="C1714" i="6" s="1"/>
  <c r="A1714" i="6"/>
  <c r="I1713" i="6"/>
  <c r="H1713" i="6"/>
  <c r="G1713" i="6"/>
  <c r="F1713" i="6"/>
  <c r="D1713" i="6"/>
  <c r="E1713" i="6" s="1"/>
  <c r="B1713" i="6"/>
  <c r="C1713" i="6" s="1"/>
  <c r="A1713" i="6"/>
  <c r="I1712" i="6"/>
  <c r="H1712" i="6"/>
  <c r="G1712" i="6"/>
  <c r="F1712" i="6"/>
  <c r="D1712" i="6"/>
  <c r="E1712" i="6" s="1"/>
  <c r="B1712" i="6"/>
  <c r="C1712" i="6" s="1"/>
  <c r="A1712" i="6"/>
  <c r="I1711" i="6"/>
  <c r="H1711" i="6"/>
  <c r="G1711" i="6"/>
  <c r="F1711" i="6"/>
  <c r="D1711" i="6"/>
  <c r="E1711" i="6" s="1"/>
  <c r="B1711" i="6"/>
  <c r="C1711" i="6" s="1"/>
  <c r="A1711" i="6"/>
  <c r="I1710" i="6"/>
  <c r="H1710" i="6"/>
  <c r="F1710" i="6"/>
  <c r="G1710" i="6" s="1"/>
  <c r="D1710" i="6"/>
  <c r="E1710" i="6" s="1"/>
  <c r="B1710" i="6"/>
  <c r="C1710" i="6" s="1"/>
  <c r="A1710" i="6"/>
  <c r="I1709" i="6"/>
  <c r="H1709" i="6"/>
  <c r="F1709" i="6"/>
  <c r="G1709" i="6" s="1"/>
  <c r="D1709" i="6"/>
  <c r="E1709" i="6" s="1"/>
  <c r="C1709" i="6"/>
  <c r="B1709" i="6"/>
  <c r="A1709" i="6"/>
  <c r="I1708" i="6"/>
  <c r="H1708" i="6"/>
  <c r="F1708" i="6"/>
  <c r="G1708" i="6" s="1"/>
  <c r="D1708" i="6"/>
  <c r="E1708" i="6" s="1"/>
  <c r="B1708" i="6"/>
  <c r="C1708" i="6" s="1"/>
  <c r="A1708" i="6"/>
  <c r="I1707" i="6"/>
  <c r="H1707" i="6"/>
  <c r="F1707" i="6"/>
  <c r="G1707" i="6" s="1"/>
  <c r="E1707" i="6"/>
  <c r="D1707" i="6"/>
  <c r="B1707" i="6"/>
  <c r="C1707" i="6" s="1"/>
  <c r="A1707" i="6"/>
  <c r="I1706" i="6"/>
  <c r="H1706" i="6"/>
  <c r="F1706" i="6"/>
  <c r="G1706" i="6" s="1"/>
  <c r="D1706" i="6"/>
  <c r="E1706" i="6" s="1"/>
  <c r="B1706" i="6"/>
  <c r="C1706" i="6" s="1"/>
  <c r="A1706" i="6"/>
  <c r="I1705" i="6"/>
  <c r="H1705" i="6"/>
  <c r="F1705" i="6"/>
  <c r="G1705" i="6" s="1"/>
  <c r="D1705" i="6"/>
  <c r="E1705" i="6" s="1"/>
  <c r="B1705" i="6"/>
  <c r="C1705" i="6" s="1"/>
  <c r="A1705" i="6"/>
  <c r="I1704" i="6"/>
  <c r="H1704" i="6"/>
  <c r="F1704" i="6"/>
  <c r="G1704" i="6" s="1"/>
  <c r="D1704" i="6"/>
  <c r="E1704" i="6" s="1"/>
  <c r="B1704" i="6"/>
  <c r="C1704" i="6" s="1"/>
  <c r="A1704" i="6"/>
  <c r="I1703" i="6"/>
  <c r="H1703" i="6"/>
  <c r="F1703" i="6"/>
  <c r="G1703" i="6" s="1"/>
  <c r="D1703" i="6"/>
  <c r="E1703" i="6" s="1"/>
  <c r="B1703" i="6"/>
  <c r="C1703" i="6" s="1"/>
  <c r="A1703" i="6"/>
  <c r="I1702" i="6"/>
  <c r="H1702" i="6"/>
  <c r="F1702" i="6"/>
  <c r="G1702" i="6" s="1"/>
  <c r="D1702" i="6"/>
  <c r="E1702" i="6" s="1"/>
  <c r="B1702" i="6"/>
  <c r="C1702" i="6" s="1"/>
  <c r="A1702" i="6"/>
  <c r="I1701" i="6"/>
  <c r="H1701" i="6"/>
  <c r="F1701" i="6"/>
  <c r="G1701" i="6" s="1"/>
  <c r="D1701" i="6"/>
  <c r="E1701" i="6" s="1"/>
  <c r="B1701" i="6"/>
  <c r="C1701" i="6" s="1"/>
  <c r="A1701" i="6"/>
  <c r="I1700" i="6"/>
  <c r="H1700" i="6"/>
  <c r="F1700" i="6"/>
  <c r="G1700" i="6" s="1"/>
  <c r="D1700" i="6"/>
  <c r="E1700" i="6" s="1"/>
  <c r="B1700" i="6"/>
  <c r="C1700" i="6" s="1"/>
  <c r="A1700" i="6"/>
  <c r="I1699" i="6"/>
  <c r="H1699" i="6"/>
  <c r="F1699" i="6"/>
  <c r="G1699" i="6" s="1"/>
  <c r="D1699" i="6"/>
  <c r="E1699" i="6" s="1"/>
  <c r="B1699" i="6"/>
  <c r="C1699" i="6" s="1"/>
  <c r="A1699" i="6"/>
  <c r="I1698" i="6"/>
  <c r="H1698" i="6"/>
  <c r="F1698" i="6"/>
  <c r="G1698" i="6" s="1"/>
  <c r="D1698" i="6"/>
  <c r="E1698" i="6" s="1"/>
  <c r="B1698" i="6"/>
  <c r="C1698" i="6" s="1"/>
  <c r="A1698" i="6"/>
  <c r="I1697" i="6"/>
  <c r="H1697" i="6"/>
  <c r="F1697" i="6"/>
  <c r="G1697" i="6" s="1"/>
  <c r="E1697" i="6"/>
  <c r="D1697" i="6"/>
  <c r="B1697" i="6"/>
  <c r="C1697" i="6" s="1"/>
  <c r="A1697" i="6"/>
  <c r="I1696" i="6"/>
  <c r="H1696" i="6"/>
  <c r="F1696" i="6"/>
  <c r="G1696" i="6" s="1"/>
  <c r="E1696" i="6"/>
  <c r="D1696" i="6"/>
  <c r="B1696" i="6"/>
  <c r="C1696" i="6" s="1"/>
  <c r="A1696" i="6"/>
  <c r="I1695" i="6"/>
  <c r="H1695" i="6"/>
  <c r="F1695" i="6"/>
  <c r="G1695" i="6" s="1"/>
  <c r="D1695" i="6"/>
  <c r="E1695" i="6" s="1"/>
  <c r="B1695" i="6"/>
  <c r="C1695" i="6" s="1"/>
  <c r="A1695" i="6"/>
  <c r="I1694" i="6"/>
  <c r="H1694" i="6"/>
  <c r="F1694" i="6"/>
  <c r="G1694" i="6" s="1"/>
  <c r="D1694" i="6"/>
  <c r="E1694" i="6" s="1"/>
  <c r="B1694" i="6"/>
  <c r="C1694" i="6" s="1"/>
  <c r="A1694" i="6"/>
  <c r="I1693" i="6"/>
  <c r="H1693" i="6"/>
  <c r="F1693" i="6"/>
  <c r="G1693" i="6" s="1"/>
  <c r="D1693" i="6"/>
  <c r="E1693" i="6" s="1"/>
  <c r="B1693" i="6"/>
  <c r="C1693" i="6" s="1"/>
  <c r="A1693" i="6"/>
  <c r="I1692" i="6"/>
  <c r="H1692" i="6"/>
  <c r="F1692" i="6"/>
  <c r="G1692" i="6" s="1"/>
  <c r="D1692" i="6"/>
  <c r="E1692" i="6" s="1"/>
  <c r="B1692" i="6"/>
  <c r="C1692" i="6" s="1"/>
  <c r="A1692" i="6"/>
  <c r="I1691" i="6"/>
  <c r="H1691" i="6"/>
  <c r="F1691" i="6"/>
  <c r="G1691" i="6" s="1"/>
  <c r="D1691" i="6"/>
  <c r="E1691" i="6" s="1"/>
  <c r="B1691" i="6"/>
  <c r="C1691" i="6" s="1"/>
  <c r="A1691" i="6"/>
  <c r="I1690" i="6"/>
  <c r="H1690" i="6"/>
  <c r="F1690" i="6"/>
  <c r="G1690" i="6" s="1"/>
  <c r="D1690" i="6"/>
  <c r="E1690" i="6" s="1"/>
  <c r="B1690" i="6"/>
  <c r="C1690" i="6" s="1"/>
  <c r="A1690" i="6"/>
  <c r="I1689" i="6"/>
  <c r="H1689" i="6"/>
  <c r="F1689" i="6"/>
  <c r="G1689" i="6" s="1"/>
  <c r="D1689" i="6"/>
  <c r="E1689" i="6" s="1"/>
  <c r="B1689" i="6"/>
  <c r="C1689" i="6" s="1"/>
  <c r="A1689" i="6"/>
  <c r="I1688" i="6"/>
  <c r="H1688" i="6"/>
  <c r="F1688" i="6"/>
  <c r="G1688" i="6" s="1"/>
  <c r="D1688" i="6"/>
  <c r="E1688" i="6" s="1"/>
  <c r="B1688" i="6"/>
  <c r="C1688" i="6" s="1"/>
  <c r="A1688" i="6"/>
  <c r="I1687" i="6"/>
  <c r="H1687" i="6"/>
  <c r="F1687" i="6"/>
  <c r="G1687" i="6" s="1"/>
  <c r="D1687" i="6"/>
  <c r="E1687" i="6" s="1"/>
  <c r="B1687" i="6"/>
  <c r="C1687" i="6" s="1"/>
  <c r="A1687" i="6"/>
  <c r="I1686" i="6"/>
  <c r="H1686" i="6"/>
  <c r="F1686" i="6"/>
  <c r="G1686" i="6" s="1"/>
  <c r="D1686" i="6"/>
  <c r="E1686" i="6" s="1"/>
  <c r="B1686" i="6"/>
  <c r="C1686" i="6" s="1"/>
  <c r="A1686" i="6"/>
  <c r="I1685" i="6"/>
  <c r="H1685" i="6"/>
  <c r="F1685" i="6"/>
  <c r="G1685" i="6" s="1"/>
  <c r="D1685" i="6"/>
  <c r="E1685" i="6" s="1"/>
  <c r="B1685" i="6"/>
  <c r="C1685" i="6" s="1"/>
  <c r="A1685" i="6"/>
  <c r="I1684" i="6"/>
  <c r="H1684" i="6"/>
  <c r="F1684" i="6"/>
  <c r="G1684" i="6" s="1"/>
  <c r="D1684" i="6"/>
  <c r="E1684" i="6" s="1"/>
  <c r="B1684" i="6"/>
  <c r="C1684" i="6" s="1"/>
  <c r="A1684" i="6"/>
  <c r="I1683" i="6"/>
  <c r="H1683" i="6"/>
  <c r="F1683" i="6"/>
  <c r="G1683" i="6" s="1"/>
  <c r="D1683" i="6"/>
  <c r="E1683" i="6" s="1"/>
  <c r="B1683" i="6"/>
  <c r="C1683" i="6" s="1"/>
  <c r="A1683" i="6"/>
  <c r="I1682" i="6"/>
  <c r="H1682" i="6"/>
  <c r="F1682" i="6"/>
  <c r="G1682" i="6" s="1"/>
  <c r="D1682" i="6"/>
  <c r="E1682" i="6" s="1"/>
  <c r="B1682" i="6"/>
  <c r="C1682" i="6" s="1"/>
  <c r="A1682" i="6"/>
  <c r="I1681" i="6"/>
  <c r="H1681" i="6"/>
  <c r="F1681" i="6"/>
  <c r="G1681" i="6" s="1"/>
  <c r="E1681" i="6"/>
  <c r="D1681" i="6"/>
  <c r="B1681" i="6"/>
  <c r="C1681" i="6" s="1"/>
  <c r="A1681" i="6"/>
  <c r="I1680" i="6"/>
  <c r="H1680" i="6"/>
  <c r="F1680" i="6"/>
  <c r="G1680" i="6" s="1"/>
  <c r="E1680" i="6"/>
  <c r="D1680" i="6"/>
  <c r="B1680" i="6"/>
  <c r="C1680" i="6" s="1"/>
  <c r="A1680" i="6"/>
  <c r="I1679" i="6"/>
  <c r="H1679" i="6"/>
  <c r="F1679" i="6"/>
  <c r="G1679" i="6" s="1"/>
  <c r="D1679" i="6"/>
  <c r="E1679" i="6" s="1"/>
  <c r="B1679" i="6"/>
  <c r="C1679" i="6" s="1"/>
  <c r="A1679" i="6"/>
  <c r="I1678" i="6"/>
  <c r="H1678" i="6"/>
  <c r="F1678" i="6"/>
  <c r="G1678" i="6" s="1"/>
  <c r="D1678" i="6"/>
  <c r="E1678" i="6" s="1"/>
  <c r="B1678" i="6"/>
  <c r="C1678" i="6" s="1"/>
  <c r="A1678" i="6"/>
  <c r="I1677" i="6"/>
  <c r="H1677" i="6"/>
  <c r="F1677" i="6"/>
  <c r="G1677" i="6" s="1"/>
  <c r="D1677" i="6"/>
  <c r="E1677" i="6" s="1"/>
  <c r="B1677" i="6"/>
  <c r="C1677" i="6" s="1"/>
  <c r="A1677" i="6"/>
  <c r="I1676" i="6"/>
  <c r="H1676" i="6"/>
  <c r="F1676" i="6"/>
  <c r="G1676" i="6" s="1"/>
  <c r="D1676" i="6"/>
  <c r="E1676" i="6" s="1"/>
  <c r="B1676" i="6"/>
  <c r="C1676" i="6" s="1"/>
  <c r="A1676" i="6"/>
  <c r="I1675" i="6"/>
  <c r="H1675" i="6"/>
  <c r="F1675" i="6"/>
  <c r="G1675" i="6" s="1"/>
  <c r="D1675" i="6"/>
  <c r="E1675" i="6" s="1"/>
  <c r="C1675" i="6"/>
  <c r="B1675" i="6"/>
  <c r="A1675" i="6"/>
  <c r="I1674" i="6"/>
  <c r="H1674" i="6"/>
  <c r="F1674" i="6"/>
  <c r="G1674" i="6" s="1"/>
  <c r="D1674" i="6"/>
  <c r="E1674" i="6" s="1"/>
  <c r="C1674" i="6"/>
  <c r="B1674" i="6"/>
  <c r="A1674" i="6"/>
  <c r="I1673" i="6"/>
  <c r="H1673" i="6"/>
  <c r="F1673" i="6"/>
  <c r="G1673" i="6" s="1"/>
  <c r="D1673" i="6"/>
  <c r="E1673" i="6" s="1"/>
  <c r="B1673" i="6"/>
  <c r="C1673" i="6" s="1"/>
  <c r="A1673" i="6"/>
  <c r="I1672" i="6"/>
  <c r="H1672" i="6"/>
  <c r="F1672" i="6"/>
  <c r="G1672" i="6" s="1"/>
  <c r="D1672" i="6"/>
  <c r="E1672" i="6" s="1"/>
  <c r="B1672" i="6"/>
  <c r="C1672" i="6" s="1"/>
  <c r="A1672" i="6"/>
  <c r="I1671" i="6"/>
  <c r="H1671" i="6"/>
  <c r="F1671" i="6"/>
  <c r="G1671" i="6" s="1"/>
  <c r="D1671" i="6"/>
  <c r="E1671" i="6" s="1"/>
  <c r="B1671" i="6"/>
  <c r="C1671" i="6" s="1"/>
  <c r="A1671" i="6"/>
  <c r="I1670" i="6"/>
  <c r="H1670" i="6"/>
  <c r="F1670" i="6"/>
  <c r="G1670" i="6" s="1"/>
  <c r="D1670" i="6"/>
  <c r="E1670" i="6" s="1"/>
  <c r="B1670" i="6"/>
  <c r="C1670" i="6" s="1"/>
  <c r="A1670" i="6"/>
  <c r="I1669" i="6"/>
  <c r="H1669" i="6"/>
  <c r="F1669" i="6"/>
  <c r="G1669" i="6" s="1"/>
  <c r="D1669" i="6"/>
  <c r="E1669" i="6" s="1"/>
  <c r="B1669" i="6"/>
  <c r="C1669" i="6" s="1"/>
  <c r="A1669" i="6"/>
  <c r="I1668" i="6"/>
  <c r="H1668" i="6"/>
  <c r="F1668" i="6"/>
  <c r="G1668" i="6" s="1"/>
  <c r="E1668" i="6"/>
  <c r="D1668" i="6"/>
  <c r="B1668" i="6"/>
  <c r="C1668" i="6" s="1"/>
  <c r="A1668" i="6"/>
  <c r="I1667" i="6"/>
  <c r="H1667" i="6"/>
  <c r="F1667" i="6"/>
  <c r="G1667" i="6" s="1"/>
  <c r="D1667" i="6"/>
  <c r="E1667" i="6" s="1"/>
  <c r="B1667" i="6"/>
  <c r="C1667" i="6" s="1"/>
  <c r="A1667" i="6"/>
  <c r="I1666" i="6"/>
  <c r="H1666" i="6"/>
  <c r="F1666" i="6"/>
  <c r="G1666" i="6" s="1"/>
  <c r="D1666" i="6"/>
  <c r="E1666" i="6" s="1"/>
  <c r="B1666" i="6"/>
  <c r="C1666" i="6" s="1"/>
  <c r="A1666" i="6"/>
  <c r="I1665" i="6"/>
  <c r="H1665" i="6"/>
  <c r="F1665" i="6"/>
  <c r="G1665" i="6" s="1"/>
  <c r="D1665" i="6"/>
  <c r="E1665" i="6" s="1"/>
  <c r="B1665" i="6"/>
  <c r="C1665" i="6" s="1"/>
  <c r="A1665" i="6"/>
  <c r="I1664" i="6"/>
  <c r="H1664" i="6"/>
  <c r="F1664" i="6"/>
  <c r="G1664" i="6" s="1"/>
  <c r="D1664" i="6"/>
  <c r="E1664" i="6" s="1"/>
  <c r="B1664" i="6"/>
  <c r="C1664" i="6" s="1"/>
  <c r="A1664" i="6"/>
  <c r="I1663" i="6"/>
  <c r="H1663" i="6"/>
  <c r="F1663" i="6"/>
  <c r="G1663" i="6" s="1"/>
  <c r="D1663" i="6"/>
  <c r="E1663" i="6" s="1"/>
  <c r="B1663" i="6"/>
  <c r="C1663" i="6" s="1"/>
  <c r="A1663" i="6"/>
  <c r="I1662" i="6"/>
  <c r="H1662" i="6"/>
  <c r="F1662" i="6"/>
  <c r="G1662" i="6" s="1"/>
  <c r="D1662" i="6"/>
  <c r="E1662" i="6" s="1"/>
  <c r="B1662" i="6"/>
  <c r="C1662" i="6" s="1"/>
  <c r="A1662" i="6"/>
  <c r="I1661" i="6"/>
  <c r="H1661" i="6"/>
  <c r="F1661" i="6"/>
  <c r="G1661" i="6" s="1"/>
  <c r="D1661" i="6"/>
  <c r="E1661" i="6" s="1"/>
  <c r="C1661" i="6"/>
  <c r="B1661" i="6"/>
  <c r="A1661" i="6"/>
  <c r="I1660" i="6"/>
  <c r="H1660" i="6"/>
  <c r="F1660" i="6"/>
  <c r="G1660" i="6" s="1"/>
  <c r="D1660" i="6"/>
  <c r="E1660" i="6" s="1"/>
  <c r="B1660" i="6"/>
  <c r="C1660" i="6" s="1"/>
  <c r="A1660" i="6"/>
  <c r="I1659" i="6"/>
  <c r="H1659" i="6"/>
  <c r="F1659" i="6"/>
  <c r="G1659" i="6" s="1"/>
  <c r="E1659" i="6"/>
  <c r="D1659" i="6"/>
  <c r="B1659" i="6"/>
  <c r="C1659" i="6" s="1"/>
  <c r="A1659" i="6"/>
  <c r="I1658" i="6"/>
  <c r="H1658" i="6"/>
  <c r="F1658" i="6"/>
  <c r="G1658" i="6" s="1"/>
  <c r="D1658" i="6"/>
  <c r="E1658" i="6" s="1"/>
  <c r="B1658" i="6"/>
  <c r="C1658" i="6" s="1"/>
  <c r="A1658" i="6"/>
  <c r="I1657" i="6"/>
  <c r="H1657" i="6"/>
  <c r="F1657" i="6"/>
  <c r="G1657" i="6" s="1"/>
  <c r="D1657" i="6"/>
  <c r="E1657" i="6" s="1"/>
  <c r="B1657" i="6"/>
  <c r="C1657" i="6" s="1"/>
  <c r="A1657" i="6"/>
  <c r="I1656" i="6"/>
  <c r="H1656" i="6"/>
  <c r="F1656" i="6"/>
  <c r="G1656" i="6" s="1"/>
  <c r="D1656" i="6"/>
  <c r="E1656" i="6" s="1"/>
  <c r="B1656" i="6"/>
  <c r="C1656" i="6" s="1"/>
  <c r="A1656" i="6"/>
  <c r="I1655" i="6"/>
  <c r="H1655" i="6"/>
  <c r="F1655" i="6"/>
  <c r="G1655" i="6" s="1"/>
  <c r="D1655" i="6"/>
  <c r="E1655" i="6" s="1"/>
  <c r="B1655" i="6"/>
  <c r="C1655" i="6" s="1"/>
  <c r="A1655" i="6"/>
  <c r="I1654" i="6"/>
  <c r="H1654" i="6"/>
  <c r="F1654" i="6"/>
  <c r="G1654" i="6" s="1"/>
  <c r="D1654" i="6"/>
  <c r="E1654" i="6" s="1"/>
  <c r="B1654" i="6"/>
  <c r="C1654" i="6" s="1"/>
  <c r="A1654" i="6"/>
  <c r="I1653" i="6"/>
  <c r="H1653" i="6"/>
  <c r="F1653" i="6"/>
  <c r="G1653" i="6" s="1"/>
  <c r="D1653" i="6"/>
  <c r="E1653" i="6" s="1"/>
  <c r="B1653" i="6"/>
  <c r="C1653" i="6" s="1"/>
  <c r="A1653" i="6"/>
  <c r="I1652" i="6"/>
  <c r="H1652" i="6"/>
  <c r="F1652" i="6"/>
  <c r="G1652" i="6" s="1"/>
  <c r="D1652" i="6"/>
  <c r="E1652" i="6" s="1"/>
  <c r="B1652" i="6"/>
  <c r="C1652" i="6" s="1"/>
  <c r="A1652" i="6"/>
  <c r="I1651" i="6"/>
  <c r="H1651" i="6"/>
  <c r="F1651" i="6"/>
  <c r="G1651" i="6" s="1"/>
  <c r="D1651" i="6"/>
  <c r="E1651" i="6" s="1"/>
  <c r="B1651" i="6"/>
  <c r="C1651" i="6" s="1"/>
  <c r="A1651" i="6"/>
  <c r="I1650" i="6"/>
  <c r="H1650" i="6"/>
  <c r="F1650" i="6"/>
  <c r="G1650" i="6" s="1"/>
  <c r="D1650" i="6"/>
  <c r="E1650" i="6" s="1"/>
  <c r="B1650" i="6"/>
  <c r="C1650" i="6" s="1"/>
  <c r="A1650" i="6"/>
  <c r="I1649" i="6"/>
  <c r="H1649" i="6"/>
  <c r="F1649" i="6"/>
  <c r="G1649" i="6" s="1"/>
  <c r="D1649" i="6"/>
  <c r="E1649" i="6" s="1"/>
  <c r="B1649" i="6"/>
  <c r="C1649" i="6" s="1"/>
  <c r="A1649" i="6"/>
  <c r="I1648" i="6"/>
  <c r="H1648" i="6"/>
  <c r="G1648" i="6"/>
  <c r="F1648" i="6"/>
  <c r="D1648" i="6"/>
  <c r="E1648" i="6" s="1"/>
  <c r="B1648" i="6"/>
  <c r="C1648" i="6" s="1"/>
  <c r="A1648" i="6"/>
  <c r="I1647" i="6"/>
  <c r="H1647" i="6"/>
  <c r="F1647" i="6"/>
  <c r="G1647" i="6" s="1"/>
  <c r="D1647" i="6"/>
  <c r="E1647" i="6" s="1"/>
  <c r="B1647" i="6"/>
  <c r="C1647" i="6" s="1"/>
  <c r="A1647" i="6"/>
  <c r="I1646" i="6"/>
  <c r="H1646" i="6"/>
  <c r="F1646" i="6"/>
  <c r="G1646" i="6" s="1"/>
  <c r="D1646" i="6"/>
  <c r="E1646" i="6" s="1"/>
  <c r="B1646" i="6"/>
  <c r="C1646" i="6" s="1"/>
  <c r="A1646" i="6"/>
  <c r="I1645" i="6"/>
  <c r="H1645" i="6"/>
  <c r="F1645" i="6"/>
  <c r="G1645" i="6" s="1"/>
  <c r="E1645" i="6"/>
  <c r="D1645" i="6"/>
  <c r="B1645" i="6"/>
  <c r="C1645" i="6" s="1"/>
  <c r="A1645" i="6"/>
  <c r="I1644" i="6"/>
  <c r="H1644" i="6"/>
  <c r="F1644" i="6"/>
  <c r="G1644" i="6" s="1"/>
  <c r="E1644" i="6"/>
  <c r="D1644" i="6"/>
  <c r="B1644" i="6"/>
  <c r="C1644" i="6" s="1"/>
  <c r="A1644" i="6"/>
  <c r="I1643" i="6"/>
  <c r="H1643" i="6"/>
  <c r="F1643" i="6"/>
  <c r="G1643" i="6" s="1"/>
  <c r="D1643" i="6"/>
  <c r="E1643" i="6" s="1"/>
  <c r="B1643" i="6"/>
  <c r="C1643" i="6" s="1"/>
  <c r="A1643" i="6"/>
  <c r="I1642" i="6"/>
  <c r="H1642" i="6"/>
  <c r="F1642" i="6"/>
  <c r="G1642" i="6" s="1"/>
  <c r="D1642" i="6"/>
  <c r="E1642" i="6" s="1"/>
  <c r="B1642" i="6"/>
  <c r="C1642" i="6" s="1"/>
  <c r="A1642" i="6"/>
  <c r="I1641" i="6"/>
  <c r="H1641" i="6"/>
  <c r="F1641" i="6"/>
  <c r="G1641" i="6" s="1"/>
  <c r="D1641" i="6"/>
  <c r="E1641" i="6" s="1"/>
  <c r="B1641" i="6"/>
  <c r="C1641" i="6" s="1"/>
  <c r="A1641" i="6"/>
  <c r="I1640" i="6"/>
  <c r="H1640" i="6"/>
  <c r="F1640" i="6"/>
  <c r="G1640" i="6" s="1"/>
  <c r="D1640" i="6"/>
  <c r="E1640" i="6" s="1"/>
  <c r="B1640" i="6"/>
  <c r="C1640" i="6" s="1"/>
  <c r="A1640" i="6"/>
  <c r="I1639" i="6"/>
  <c r="H1639" i="6"/>
  <c r="F1639" i="6"/>
  <c r="G1639" i="6" s="1"/>
  <c r="D1639" i="6"/>
  <c r="E1639" i="6" s="1"/>
  <c r="B1639" i="6"/>
  <c r="C1639" i="6" s="1"/>
  <c r="A1639" i="6"/>
  <c r="I1638" i="6"/>
  <c r="H1638" i="6"/>
  <c r="F1638" i="6"/>
  <c r="G1638" i="6" s="1"/>
  <c r="D1638" i="6"/>
  <c r="E1638" i="6" s="1"/>
  <c r="B1638" i="6"/>
  <c r="C1638" i="6" s="1"/>
  <c r="A1638" i="6"/>
  <c r="I1637" i="6"/>
  <c r="H1637" i="6"/>
  <c r="F1637" i="6"/>
  <c r="G1637" i="6" s="1"/>
  <c r="D1637" i="6"/>
  <c r="E1637" i="6" s="1"/>
  <c r="B1637" i="6"/>
  <c r="C1637" i="6" s="1"/>
  <c r="A1637" i="6"/>
  <c r="I1636" i="6"/>
  <c r="H1636" i="6"/>
  <c r="F1636" i="6"/>
  <c r="G1636" i="6" s="1"/>
  <c r="D1636" i="6"/>
  <c r="E1636" i="6" s="1"/>
  <c r="B1636" i="6"/>
  <c r="C1636" i="6" s="1"/>
  <c r="A1636" i="6"/>
  <c r="I1635" i="6"/>
  <c r="H1635" i="6"/>
  <c r="F1635" i="6"/>
  <c r="G1635" i="6" s="1"/>
  <c r="D1635" i="6"/>
  <c r="E1635" i="6" s="1"/>
  <c r="B1635" i="6"/>
  <c r="C1635" i="6" s="1"/>
  <c r="A1635" i="6"/>
  <c r="I1634" i="6"/>
  <c r="H1634" i="6"/>
  <c r="F1634" i="6"/>
  <c r="G1634" i="6" s="1"/>
  <c r="D1634" i="6"/>
  <c r="E1634" i="6" s="1"/>
  <c r="C1634" i="6"/>
  <c r="B1634" i="6"/>
  <c r="A1634" i="6"/>
  <c r="I1633" i="6"/>
  <c r="H1633" i="6"/>
  <c r="F1633" i="6"/>
  <c r="G1633" i="6" s="1"/>
  <c r="D1633" i="6"/>
  <c r="E1633" i="6" s="1"/>
  <c r="B1633" i="6"/>
  <c r="C1633" i="6" s="1"/>
  <c r="A1633" i="6"/>
  <c r="I1632" i="6"/>
  <c r="H1632" i="6"/>
  <c r="F1632" i="6"/>
  <c r="G1632" i="6" s="1"/>
  <c r="D1632" i="6"/>
  <c r="E1632" i="6" s="1"/>
  <c r="B1632" i="6"/>
  <c r="C1632" i="6" s="1"/>
  <c r="A1632" i="6"/>
  <c r="I1631" i="6"/>
  <c r="H1631" i="6"/>
  <c r="F1631" i="6"/>
  <c r="G1631" i="6" s="1"/>
  <c r="D1631" i="6"/>
  <c r="E1631" i="6" s="1"/>
  <c r="B1631" i="6"/>
  <c r="C1631" i="6" s="1"/>
  <c r="A1631" i="6"/>
  <c r="I1630" i="6"/>
  <c r="H1630" i="6"/>
  <c r="F1630" i="6"/>
  <c r="G1630" i="6" s="1"/>
  <c r="D1630" i="6"/>
  <c r="E1630" i="6" s="1"/>
  <c r="B1630" i="6"/>
  <c r="C1630" i="6" s="1"/>
  <c r="A1630" i="6"/>
  <c r="I1629" i="6"/>
  <c r="H1629" i="6"/>
  <c r="F1629" i="6"/>
  <c r="G1629" i="6" s="1"/>
  <c r="D1629" i="6"/>
  <c r="E1629" i="6" s="1"/>
  <c r="C1629" i="6"/>
  <c r="B1629" i="6"/>
  <c r="A1629" i="6"/>
  <c r="I1628" i="6"/>
  <c r="H1628" i="6"/>
  <c r="F1628" i="6"/>
  <c r="G1628" i="6" s="1"/>
  <c r="D1628" i="6"/>
  <c r="E1628" i="6" s="1"/>
  <c r="B1628" i="6"/>
  <c r="C1628" i="6" s="1"/>
  <c r="A1628" i="6"/>
  <c r="I1627" i="6"/>
  <c r="H1627" i="6"/>
  <c r="F1627" i="6"/>
  <c r="G1627" i="6" s="1"/>
  <c r="D1627" i="6"/>
  <c r="E1627" i="6" s="1"/>
  <c r="B1627" i="6"/>
  <c r="C1627" i="6" s="1"/>
  <c r="A1627" i="6"/>
  <c r="I1626" i="6"/>
  <c r="H1626" i="6"/>
  <c r="F1626" i="6"/>
  <c r="G1626" i="6" s="1"/>
  <c r="D1626" i="6"/>
  <c r="E1626" i="6" s="1"/>
  <c r="B1626" i="6"/>
  <c r="C1626" i="6" s="1"/>
  <c r="A1626" i="6"/>
  <c r="I1625" i="6"/>
  <c r="H1625" i="6"/>
  <c r="F1625" i="6"/>
  <c r="G1625" i="6" s="1"/>
  <c r="D1625" i="6"/>
  <c r="E1625" i="6" s="1"/>
  <c r="B1625" i="6"/>
  <c r="C1625" i="6" s="1"/>
  <c r="A1625" i="6"/>
  <c r="I1624" i="6"/>
  <c r="H1624" i="6"/>
  <c r="F1624" i="6"/>
  <c r="G1624" i="6" s="1"/>
  <c r="D1624" i="6"/>
  <c r="E1624" i="6" s="1"/>
  <c r="B1624" i="6"/>
  <c r="C1624" i="6" s="1"/>
  <c r="A1624" i="6"/>
  <c r="I1623" i="6"/>
  <c r="H1623" i="6"/>
  <c r="G1623" i="6"/>
  <c r="F1623" i="6"/>
  <c r="D1623" i="6"/>
  <c r="E1623" i="6" s="1"/>
  <c r="B1623" i="6"/>
  <c r="C1623" i="6" s="1"/>
  <c r="A1623" i="6"/>
  <c r="I1622" i="6"/>
  <c r="H1622" i="6"/>
  <c r="F1622" i="6"/>
  <c r="G1622" i="6" s="1"/>
  <c r="D1622" i="6"/>
  <c r="E1622" i="6" s="1"/>
  <c r="B1622" i="6"/>
  <c r="C1622" i="6" s="1"/>
  <c r="A1622" i="6"/>
  <c r="I1621" i="6"/>
  <c r="H1621" i="6"/>
  <c r="F1621" i="6"/>
  <c r="G1621" i="6" s="1"/>
  <c r="D1621" i="6"/>
  <c r="E1621" i="6" s="1"/>
  <c r="B1621" i="6"/>
  <c r="C1621" i="6" s="1"/>
  <c r="A1621" i="6"/>
  <c r="I1620" i="6"/>
  <c r="H1620" i="6"/>
  <c r="F1620" i="6"/>
  <c r="G1620" i="6" s="1"/>
  <c r="D1620" i="6"/>
  <c r="E1620" i="6" s="1"/>
  <c r="B1620" i="6"/>
  <c r="C1620" i="6" s="1"/>
  <c r="A1620" i="6"/>
  <c r="I1619" i="6"/>
  <c r="H1619" i="6"/>
  <c r="F1619" i="6"/>
  <c r="G1619" i="6" s="1"/>
  <c r="D1619" i="6"/>
  <c r="E1619" i="6" s="1"/>
  <c r="C1619" i="6"/>
  <c r="B1619" i="6"/>
  <c r="A1619" i="6"/>
  <c r="I1618" i="6"/>
  <c r="H1618" i="6"/>
  <c r="F1618" i="6"/>
  <c r="G1618" i="6" s="1"/>
  <c r="D1618" i="6"/>
  <c r="E1618" i="6" s="1"/>
  <c r="B1618" i="6"/>
  <c r="C1618" i="6" s="1"/>
  <c r="A1618" i="6"/>
  <c r="I1617" i="6"/>
  <c r="H1617" i="6"/>
  <c r="F1617" i="6"/>
  <c r="G1617" i="6" s="1"/>
  <c r="D1617" i="6"/>
  <c r="E1617" i="6" s="1"/>
  <c r="B1617" i="6"/>
  <c r="C1617" i="6" s="1"/>
  <c r="A1617" i="6"/>
  <c r="I1616" i="6"/>
  <c r="H1616" i="6"/>
  <c r="F1616" i="6"/>
  <c r="G1616" i="6" s="1"/>
  <c r="D1616" i="6"/>
  <c r="E1616" i="6" s="1"/>
  <c r="B1616" i="6"/>
  <c r="C1616" i="6" s="1"/>
  <c r="A1616" i="6"/>
  <c r="I1615" i="6"/>
  <c r="H1615" i="6"/>
  <c r="F1615" i="6"/>
  <c r="G1615" i="6" s="1"/>
  <c r="D1615" i="6"/>
  <c r="E1615" i="6" s="1"/>
  <c r="B1615" i="6"/>
  <c r="C1615" i="6" s="1"/>
  <c r="A1615" i="6"/>
  <c r="I1614" i="6"/>
  <c r="H1614" i="6"/>
  <c r="F1614" i="6"/>
  <c r="G1614" i="6" s="1"/>
  <c r="D1614" i="6"/>
  <c r="E1614" i="6" s="1"/>
  <c r="B1614" i="6"/>
  <c r="C1614" i="6" s="1"/>
  <c r="A1614" i="6"/>
  <c r="I1613" i="6"/>
  <c r="H1613" i="6"/>
  <c r="F1613" i="6"/>
  <c r="G1613" i="6" s="1"/>
  <c r="D1613" i="6"/>
  <c r="E1613" i="6" s="1"/>
  <c r="B1613" i="6"/>
  <c r="C1613" i="6" s="1"/>
  <c r="A1613" i="6"/>
  <c r="I1612" i="6"/>
  <c r="H1612" i="6"/>
  <c r="F1612" i="6"/>
  <c r="G1612" i="6" s="1"/>
  <c r="D1612" i="6"/>
  <c r="E1612" i="6" s="1"/>
  <c r="B1612" i="6"/>
  <c r="C1612" i="6" s="1"/>
  <c r="A1612" i="6"/>
  <c r="I1611" i="6"/>
  <c r="H1611" i="6"/>
  <c r="F1611" i="6"/>
  <c r="G1611" i="6" s="1"/>
  <c r="D1611" i="6"/>
  <c r="E1611" i="6" s="1"/>
  <c r="B1611" i="6"/>
  <c r="C1611" i="6" s="1"/>
  <c r="A1611" i="6"/>
  <c r="I1610" i="6"/>
  <c r="H1610" i="6"/>
  <c r="F1610" i="6"/>
  <c r="G1610" i="6" s="1"/>
  <c r="D1610" i="6"/>
  <c r="E1610" i="6" s="1"/>
  <c r="B1610" i="6"/>
  <c r="C1610" i="6" s="1"/>
  <c r="A1610" i="6"/>
  <c r="I1609" i="6"/>
  <c r="H1609" i="6"/>
  <c r="F1609" i="6"/>
  <c r="G1609" i="6" s="1"/>
  <c r="D1609" i="6"/>
  <c r="E1609" i="6" s="1"/>
  <c r="B1609" i="6"/>
  <c r="C1609" i="6" s="1"/>
  <c r="A1609" i="6"/>
  <c r="I1608" i="6"/>
  <c r="H1608" i="6"/>
  <c r="F1608" i="6"/>
  <c r="G1608" i="6" s="1"/>
  <c r="D1608" i="6"/>
  <c r="E1608" i="6" s="1"/>
  <c r="B1608" i="6"/>
  <c r="C1608" i="6" s="1"/>
  <c r="A1608" i="6"/>
  <c r="I1607" i="6"/>
  <c r="H1607" i="6"/>
  <c r="F1607" i="6"/>
  <c r="G1607" i="6" s="1"/>
  <c r="D1607" i="6"/>
  <c r="E1607" i="6" s="1"/>
  <c r="B1607" i="6"/>
  <c r="C1607" i="6" s="1"/>
  <c r="A1607" i="6"/>
  <c r="I1606" i="6"/>
  <c r="H1606" i="6"/>
  <c r="F1606" i="6"/>
  <c r="G1606" i="6" s="1"/>
  <c r="D1606" i="6"/>
  <c r="E1606" i="6" s="1"/>
  <c r="B1606" i="6"/>
  <c r="C1606" i="6" s="1"/>
  <c r="A1606" i="6"/>
  <c r="I1605" i="6"/>
  <c r="H1605" i="6"/>
  <c r="F1605" i="6"/>
  <c r="G1605" i="6" s="1"/>
  <c r="D1605" i="6"/>
  <c r="E1605" i="6" s="1"/>
  <c r="B1605" i="6"/>
  <c r="C1605" i="6" s="1"/>
  <c r="A1605" i="6"/>
  <c r="I1604" i="6"/>
  <c r="H1604" i="6"/>
  <c r="F1604" i="6"/>
  <c r="G1604" i="6" s="1"/>
  <c r="D1604" i="6"/>
  <c r="E1604" i="6" s="1"/>
  <c r="B1604" i="6"/>
  <c r="C1604" i="6" s="1"/>
  <c r="A1604" i="6"/>
  <c r="I1603" i="6"/>
  <c r="H1603" i="6"/>
  <c r="F1603" i="6"/>
  <c r="G1603" i="6" s="1"/>
  <c r="D1603" i="6"/>
  <c r="E1603" i="6" s="1"/>
  <c r="B1603" i="6"/>
  <c r="C1603" i="6" s="1"/>
  <c r="A1603" i="6"/>
  <c r="I1602" i="6"/>
  <c r="H1602" i="6"/>
  <c r="F1602" i="6"/>
  <c r="G1602" i="6" s="1"/>
  <c r="D1602" i="6"/>
  <c r="E1602" i="6" s="1"/>
  <c r="B1602" i="6"/>
  <c r="C1602" i="6" s="1"/>
  <c r="A1602" i="6"/>
  <c r="I1601" i="6"/>
  <c r="H1601" i="6"/>
  <c r="F1601" i="6"/>
  <c r="G1601" i="6" s="1"/>
  <c r="D1601" i="6"/>
  <c r="E1601" i="6" s="1"/>
  <c r="B1601" i="6"/>
  <c r="C1601" i="6" s="1"/>
  <c r="A1601" i="6"/>
  <c r="I1600" i="6"/>
  <c r="H1600" i="6"/>
  <c r="F1600" i="6"/>
  <c r="G1600" i="6" s="1"/>
  <c r="D1600" i="6"/>
  <c r="E1600" i="6" s="1"/>
  <c r="B1600" i="6"/>
  <c r="C1600" i="6" s="1"/>
  <c r="A1600" i="6"/>
  <c r="I1599" i="6"/>
  <c r="H1599" i="6"/>
  <c r="F1599" i="6"/>
  <c r="G1599" i="6" s="1"/>
  <c r="D1599" i="6"/>
  <c r="E1599" i="6" s="1"/>
  <c r="B1599" i="6"/>
  <c r="C1599" i="6" s="1"/>
  <c r="A1599" i="6"/>
  <c r="I1598" i="6"/>
  <c r="H1598" i="6"/>
  <c r="F1598" i="6"/>
  <c r="G1598" i="6" s="1"/>
  <c r="D1598" i="6"/>
  <c r="E1598" i="6" s="1"/>
  <c r="B1598" i="6"/>
  <c r="C1598" i="6" s="1"/>
  <c r="A1598" i="6"/>
  <c r="I1597" i="6"/>
  <c r="H1597" i="6"/>
  <c r="F1597" i="6"/>
  <c r="G1597" i="6" s="1"/>
  <c r="D1597" i="6"/>
  <c r="E1597" i="6" s="1"/>
  <c r="B1597" i="6"/>
  <c r="C1597" i="6" s="1"/>
  <c r="A1597" i="6"/>
  <c r="I1596" i="6"/>
  <c r="H1596" i="6"/>
  <c r="F1596" i="6"/>
  <c r="G1596" i="6" s="1"/>
  <c r="D1596" i="6"/>
  <c r="E1596" i="6" s="1"/>
  <c r="B1596" i="6"/>
  <c r="C1596" i="6" s="1"/>
  <c r="A1596" i="6"/>
  <c r="I1595" i="6"/>
  <c r="H1595" i="6"/>
  <c r="F1595" i="6"/>
  <c r="G1595" i="6" s="1"/>
  <c r="D1595" i="6"/>
  <c r="E1595" i="6" s="1"/>
  <c r="B1595" i="6"/>
  <c r="C1595" i="6" s="1"/>
  <c r="A1595" i="6"/>
  <c r="I1594" i="6"/>
  <c r="H1594" i="6"/>
  <c r="F1594" i="6"/>
  <c r="G1594" i="6" s="1"/>
  <c r="D1594" i="6"/>
  <c r="E1594" i="6" s="1"/>
  <c r="B1594" i="6"/>
  <c r="C1594" i="6" s="1"/>
  <c r="A1594" i="6"/>
  <c r="I1593" i="6"/>
  <c r="H1593" i="6"/>
  <c r="F1593" i="6"/>
  <c r="G1593" i="6" s="1"/>
  <c r="D1593" i="6"/>
  <c r="E1593" i="6" s="1"/>
  <c r="B1593" i="6"/>
  <c r="C1593" i="6" s="1"/>
  <c r="A1593" i="6"/>
  <c r="I1592" i="6"/>
  <c r="H1592" i="6"/>
  <c r="F1592" i="6"/>
  <c r="G1592" i="6" s="1"/>
  <c r="D1592" i="6"/>
  <c r="E1592" i="6" s="1"/>
  <c r="B1592" i="6"/>
  <c r="C1592" i="6" s="1"/>
  <c r="A1592" i="6"/>
  <c r="I1591" i="6"/>
  <c r="H1591" i="6"/>
  <c r="F1591" i="6"/>
  <c r="G1591" i="6" s="1"/>
  <c r="D1591" i="6"/>
  <c r="E1591" i="6" s="1"/>
  <c r="B1591" i="6"/>
  <c r="C1591" i="6" s="1"/>
  <c r="A1591" i="6"/>
  <c r="I1590" i="6"/>
  <c r="H1590" i="6"/>
  <c r="F1590" i="6"/>
  <c r="G1590" i="6" s="1"/>
  <c r="D1590" i="6"/>
  <c r="E1590" i="6" s="1"/>
  <c r="B1590" i="6"/>
  <c r="C1590" i="6" s="1"/>
  <c r="A1590" i="6"/>
  <c r="I1589" i="6"/>
  <c r="H1589" i="6"/>
  <c r="F1589" i="6"/>
  <c r="G1589" i="6" s="1"/>
  <c r="D1589" i="6"/>
  <c r="E1589" i="6" s="1"/>
  <c r="B1589" i="6"/>
  <c r="C1589" i="6" s="1"/>
  <c r="A1589" i="6"/>
  <c r="I1588" i="6"/>
  <c r="H1588" i="6"/>
  <c r="F1588" i="6"/>
  <c r="G1588" i="6" s="1"/>
  <c r="D1588" i="6"/>
  <c r="E1588" i="6" s="1"/>
  <c r="B1588" i="6"/>
  <c r="C1588" i="6" s="1"/>
  <c r="A1588" i="6"/>
  <c r="I1587" i="6"/>
  <c r="H1587" i="6"/>
  <c r="F1587" i="6"/>
  <c r="G1587" i="6" s="1"/>
  <c r="D1587" i="6"/>
  <c r="E1587" i="6" s="1"/>
  <c r="C1587" i="6"/>
  <c r="B1587" i="6"/>
  <c r="A1587" i="6"/>
  <c r="I1586" i="6"/>
  <c r="H1586" i="6"/>
  <c r="F1586" i="6"/>
  <c r="G1586" i="6" s="1"/>
  <c r="D1586" i="6"/>
  <c r="E1586" i="6" s="1"/>
  <c r="B1586" i="6"/>
  <c r="C1586" i="6" s="1"/>
  <c r="A1586" i="6"/>
  <c r="I1585" i="6"/>
  <c r="H1585" i="6"/>
  <c r="F1585" i="6"/>
  <c r="G1585" i="6" s="1"/>
  <c r="D1585" i="6"/>
  <c r="E1585" i="6" s="1"/>
  <c r="B1585" i="6"/>
  <c r="C1585" i="6" s="1"/>
  <c r="A1585" i="6"/>
  <c r="I1584" i="6"/>
  <c r="H1584" i="6"/>
  <c r="F1584" i="6"/>
  <c r="G1584" i="6" s="1"/>
  <c r="D1584" i="6"/>
  <c r="E1584" i="6" s="1"/>
  <c r="B1584" i="6"/>
  <c r="C1584" i="6" s="1"/>
  <c r="A1584" i="6"/>
  <c r="I1583" i="6"/>
  <c r="H1583" i="6"/>
  <c r="F1583" i="6"/>
  <c r="G1583" i="6" s="1"/>
  <c r="D1583" i="6"/>
  <c r="E1583" i="6" s="1"/>
  <c r="B1583" i="6"/>
  <c r="C1583" i="6" s="1"/>
  <c r="A1583" i="6"/>
  <c r="I1582" i="6"/>
  <c r="H1582" i="6"/>
  <c r="F1582" i="6"/>
  <c r="G1582" i="6" s="1"/>
  <c r="D1582" i="6"/>
  <c r="E1582" i="6" s="1"/>
  <c r="B1582" i="6"/>
  <c r="C1582" i="6" s="1"/>
  <c r="A1582" i="6"/>
  <c r="I1581" i="6"/>
  <c r="H1581" i="6"/>
  <c r="F1581" i="6"/>
  <c r="G1581" i="6" s="1"/>
  <c r="D1581" i="6"/>
  <c r="E1581" i="6" s="1"/>
  <c r="B1581" i="6"/>
  <c r="C1581" i="6" s="1"/>
  <c r="A1581" i="6"/>
  <c r="I1580" i="6"/>
  <c r="H1580" i="6"/>
  <c r="F1580" i="6"/>
  <c r="G1580" i="6" s="1"/>
  <c r="D1580" i="6"/>
  <c r="E1580" i="6" s="1"/>
  <c r="B1580" i="6"/>
  <c r="C1580" i="6" s="1"/>
  <c r="A1580" i="6"/>
  <c r="I1579" i="6"/>
  <c r="H1579" i="6"/>
  <c r="F1579" i="6"/>
  <c r="G1579" i="6" s="1"/>
  <c r="D1579" i="6"/>
  <c r="E1579" i="6" s="1"/>
  <c r="B1579" i="6"/>
  <c r="C1579" i="6" s="1"/>
  <c r="A1579" i="6"/>
  <c r="I1578" i="6"/>
  <c r="H1578" i="6"/>
  <c r="F1578" i="6"/>
  <c r="G1578" i="6" s="1"/>
  <c r="D1578" i="6"/>
  <c r="E1578" i="6" s="1"/>
  <c r="B1578" i="6"/>
  <c r="C1578" i="6" s="1"/>
  <c r="A1578" i="6"/>
  <c r="I1577" i="6"/>
  <c r="H1577" i="6"/>
  <c r="F1577" i="6"/>
  <c r="G1577" i="6" s="1"/>
  <c r="D1577" i="6"/>
  <c r="E1577" i="6" s="1"/>
  <c r="B1577" i="6"/>
  <c r="C1577" i="6" s="1"/>
  <c r="A1577" i="6"/>
  <c r="I1576" i="6"/>
  <c r="H1576" i="6"/>
  <c r="F1576" i="6"/>
  <c r="G1576" i="6" s="1"/>
  <c r="D1576" i="6"/>
  <c r="E1576" i="6" s="1"/>
  <c r="B1576" i="6"/>
  <c r="C1576" i="6" s="1"/>
  <c r="A1576" i="6"/>
  <c r="I1575" i="6"/>
  <c r="H1575" i="6"/>
  <c r="F1575" i="6"/>
  <c r="G1575" i="6" s="1"/>
  <c r="D1575" i="6"/>
  <c r="E1575" i="6" s="1"/>
  <c r="B1575" i="6"/>
  <c r="C1575" i="6" s="1"/>
  <c r="A1575" i="6"/>
  <c r="I1574" i="6"/>
  <c r="H1574" i="6"/>
  <c r="F1574" i="6"/>
  <c r="G1574" i="6" s="1"/>
  <c r="D1574" i="6"/>
  <c r="E1574" i="6" s="1"/>
  <c r="B1574" i="6"/>
  <c r="C1574" i="6" s="1"/>
  <c r="A1574" i="6"/>
  <c r="I1573" i="6"/>
  <c r="H1573" i="6"/>
  <c r="F1573" i="6"/>
  <c r="G1573" i="6" s="1"/>
  <c r="D1573" i="6"/>
  <c r="E1573" i="6" s="1"/>
  <c r="B1573" i="6"/>
  <c r="C1573" i="6" s="1"/>
  <c r="A1573" i="6"/>
  <c r="I1572" i="6"/>
  <c r="H1572" i="6"/>
  <c r="F1572" i="6"/>
  <c r="G1572" i="6" s="1"/>
  <c r="E1572" i="6"/>
  <c r="D1572" i="6"/>
  <c r="B1572" i="6"/>
  <c r="C1572" i="6" s="1"/>
  <c r="A1572" i="6"/>
  <c r="I1571" i="6"/>
  <c r="H1571" i="6"/>
  <c r="F1571" i="6"/>
  <c r="G1571" i="6" s="1"/>
  <c r="D1571" i="6"/>
  <c r="E1571" i="6" s="1"/>
  <c r="B1571" i="6"/>
  <c r="C1571" i="6" s="1"/>
  <c r="A1571" i="6"/>
  <c r="I1570" i="6"/>
  <c r="H1570" i="6"/>
  <c r="F1570" i="6"/>
  <c r="G1570" i="6" s="1"/>
  <c r="D1570" i="6"/>
  <c r="E1570" i="6" s="1"/>
  <c r="B1570" i="6"/>
  <c r="C1570" i="6" s="1"/>
  <c r="A1570" i="6"/>
  <c r="I1569" i="6"/>
  <c r="H1569" i="6"/>
  <c r="F1569" i="6"/>
  <c r="G1569" i="6" s="1"/>
  <c r="D1569" i="6"/>
  <c r="E1569" i="6" s="1"/>
  <c r="B1569" i="6"/>
  <c r="C1569" i="6" s="1"/>
  <c r="A1569" i="6"/>
  <c r="I1568" i="6"/>
  <c r="H1568" i="6"/>
  <c r="F1568" i="6"/>
  <c r="G1568" i="6" s="1"/>
  <c r="D1568" i="6"/>
  <c r="E1568" i="6" s="1"/>
  <c r="B1568" i="6"/>
  <c r="C1568" i="6" s="1"/>
  <c r="A1568" i="6"/>
  <c r="I1567" i="6"/>
  <c r="H1567" i="6"/>
  <c r="F1567" i="6"/>
  <c r="G1567" i="6" s="1"/>
  <c r="D1567" i="6"/>
  <c r="E1567" i="6" s="1"/>
  <c r="B1567" i="6"/>
  <c r="C1567" i="6" s="1"/>
  <c r="A1567" i="6"/>
  <c r="I1566" i="6"/>
  <c r="H1566" i="6"/>
  <c r="F1566" i="6"/>
  <c r="G1566" i="6" s="1"/>
  <c r="D1566" i="6"/>
  <c r="E1566" i="6" s="1"/>
  <c r="B1566" i="6"/>
  <c r="C1566" i="6" s="1"/>
  <c r="A1566" i="6"/>
  <c r="I1565" i="6"/>
  <c r="H1565" i="6"/>
  <c r="F1565" i="6"/>
  <c r="G1565" i="6" s="1"/>
  <c r="D1565" i="6"/>
  <c r="E1565" i="6" s="1"/>
  <c r="B1565" i="6"/>
  <c r="C1565" i="6" s="1"/>
  <c r="A1565" i="6"/>
  <c r="I1564" i="6"/>
  <c r="H1564" i="6"/>
  <c r="F1564" i="6"/>
  <c r="G1564" i="6" s="1"/>
  <c r="D1564" i="6"/>
  <c r="E1564" i="6" s="1"/>
  <c r="B1564" i="6"/>
  <c r="C1564" i="6" s="1"/>
  <c r="A1564" i="6"/>
  <c r="I1563" i="6"/>
  <c r="H1563" i="6"/>
  <c r="F1563" i="6"/>
  <c r="G1563" i="6" s="1"/>
  <c r="D1563" i="6"/>
  <c r="E1563" i="6" s="1"/>
  <c r="B1563" i="6"/>
  <c r="C1563" i="6" s="1"/>
  <c r="A1563" i="6"/>
  <c r="I1562" i="6"/>
  <c r="H1562" i="6"/>
  <c r="F1562" i="6"/>
  <c r="G1562" i="6" s="1"/>
  <c r="D1562" i="6"/>
  <c r="E1562" i="6" s="1"/>
  <c r="B1562" i="6"/>
  <c r="C1562" i="6" s="1"/>
  <c r="A1562" i="6"/>
  <c r="I1561" i="6"/>
  <c r="H1561" i="6"/>
  <c r="F1561" i="6"/>
  <c r="G1561" i="6" s="1"/>
  <c r="D1561" i="6"/>
  <c r="E1561" i="6" s="1"/>
  <c r="B1561" i="6"/>
  <c r="C1561" i="6" s="1"/>
  <c r="A1561" i="6"/>
  <c r="I1560" i="6"/>
  <c r="H1560" i="6"/>
  <c r="F1560" i="6"/>
  <c r="G1560" i="6" s="1"/>
  <c r="D1560" i="6"/>
  <c r="E1560" i="6" s="1"/>
  <c r="B1560" i="6"/>
  <c r="C1560" i="6" s="1"/>
  <c r="A1560" i="6"/>
  <c r="I1559" i="6"/>
  <c r="H1559" i="6"/>
  <c r="F1559" i="6"/>
  <c r="G1559" i="6" s="1"/>
  <c r="D1559" i="6"/>
  <c r="E1559" i="6" s="1"/>
  <c r="C1559" i="6"/>
  <c r="B1559" i="6"/>
  <c r="A1559" i="6"/>
  <c r="I1558" i="6"/>
  <c r="H1558" i="6"/>
  <c r="F1558" i="6"/>
  <c r="G1558" i="6" s="1"/>
  <c r="D1558" i="6"/>
  <c r="E1558" i="6" s="1"/>
  <c r="C1558" i="6"/>
  <c r="B1558" i="6"/>
  <c r="A1558" i="6"/>
  <c r="I1557" i="6"/>
  <c r="H1557" i="6"/>
  <c r="F1557" i="6"/>
  <c r="G1557" i="6" s="1"/>
  <c r="D1557" i="6"/>
  <c r="E1557" i="6" s="1"/>
  <c r="B1557" i="6"/>
  <c r="C1557" i="6" s="1"/>
  <c r="A1557" i="6"/>
  <c r="I1556" i="6"/>
  <c r="H1556" i="6"/>
  <c r="F1556" i="6"/>
  <c r="G1556" i="6" s="1"/>
  <c r="D1556" i="6"/>
  <c r="E1556" i="6" s="1"/>
  <c r="B1556" i="6"/>
  <c r="C1556" i="6" s="1"/>
  <c r="A1556" i="6"/>
  <c r="I1555" i="6"/>
  <c r="H1555" i="6"/>
  <c r="F1555" i="6"/>
  <c r="G1555" i="6" s="1"/>
  <c r="D1555" i="6"/>
  <c r="E1555" i="6" s="1"/>
  <c r="B1555" i="6"/>
  <c r="C1555" i="6" s="1"/>
  <c r="A1555" i="6"/>
  <c r="I1554" i="6"/>
  <c r="H1554" i="6"/>
  <c r="F1554" i="6"/>
  <c r="G1554" i="6" s="1"/>
  <c r="D1554" i="6"/>
  <c r="E1554" i="6" s="1"/>
  <c r="B1554" i="6"/>
  <c r="C1554" i="6" s="1"/>
  <c r="A1554" i="6"/>
  <c r="I1553" i="6"/>
  <c r="H1553" i="6"/>
  <c r="F1553" i="6"/>
  <c r="G1553" i="6" s="1"/>
  <c r="D1553" i="6"/>
  <c r="E1553" i="6" s="1"/>
  <c r="B1553" i="6"/>
  <c r="C1553" i="6" s="1"/>
  <c r="A1553" i="6"/>
  <c r="I1552" i="6"/>
  <c r="H1552" i="6"/>
  <c r="F1552" i="6"/>
  <c r="G1552" i="6" s="1"/>
  <c r="D1552" i="6"/>
  <c r="E1552" i="6" s="1"/>
  <c r="B1552" i="6"/>
  <c r="C1552" i="6" s="1"/>
  <c r="A1552" i="6"/>
  <c r="I1551" i="6"/>
  <c r="H1551" i="6"/>
  <c r="F1551" i="6"/>
  <c r="G1551" i="6" s="1"/>
  <c r="D1551" i="6"/>
  <c r="E1551" i="6" s="1"/>
  <c r="B1551" i="6"/>
  <c r="C1551" i="6" s="1"/>
  <c r="A1551" i="6"/>
  <c r="I1550" i="6"/>
  <c r="H1550" i="6"/>
  <c r="F1550" i="6"/>
  <c r="G1550" i="6" s="1"/>
  <c r="D1550" i="6"/>
  <c r="E1550" i="6" s="1"/>
  <c r="B1550" i="6"/>
  <c r="C1550" i="6" s="1"/>
  <c r="A1550" i="6"/>
  <c r="I1549" i="6"/>
  <c r="H1549" i="6"/>
  <c r="F1549" i="6"/>
  <c r="G1549" i="6" s="1"/>
  <c r="D1549" i="6"/>
  <c r="E1549" i="6" s="1"/>
  <c r="B1549" i="6"/>
  <c r="C1549" i="6" s="1"/>
  <c r="A1549" i="6"/>
  <c r="I1548" i="6"/>
  <c r="H1548" i="6"/>
  <c r="F1548" i="6"/>
  <c r="G1548" i="6" s="1"/>
  <c r="D1548" i="6"/>
  <c r="E1548" i="6" s="1"/>
  <c r="B1548" i="6"/>
  <c r="C1548" i="6" s="1"/>
  <c r="A1548" i="6"/>
  <c r="I1547" i="6"/>
  <c r="H1547" i="6"/>
  <c r="F1547" i="6"/>
  <c r="G1547" i="6" s="1"/>
  <c r="D1547" i="6"/>
  <c r="E1547" i="6" s="1"/>
  <c r="B1547" i="6"/>
  <c r="C1547" i="6" s="1"/>
  <c r="A1547" i="6"/>
  <c r="I1546" i="6"/>
  <c r="H1546" i="6"/>
  <c r="F1546" i="6"/>
  <c r="G1546" i="6" s="1"/>
  <c r="D1546" i="6"/>
  <c r="E1546" i="6" s="1"/>
  <c r="B1546" i="6"/>
  <c r="C1546" i="6" s="1"/>
  <c r="A1546" i="6"/>
  <c r="I1545" i="6"/>
  <c r="H1545" i="6"/>
  <c r="F1545" i="6"/>
  <c r="G1545" i="6" s="1"/>
  <c r="D1545" i="6"/>
  <c r="E1545" i="6" s="1"/>
  <c r="B1545" i="6"/>
  <c r="C1545" i="6" s="1"/>
  <c r="A1545" i="6"/>
  <c r="I1544" i="6"/>
  <c r="H1544" i="6"/>
  <c r="F1544" i="6"/>
  <c r="G1544" i="6" s="1"/>
  <c r="D1544" i="6"/>
  <c r="E1544" i="6" s="1"/>
  <c r="B1544" i="6"/>
  <c r="C1544" i="6" s="1"/>
  <c r="A1544" i="6"/>
  <c r="I1543" i="6"/>
  <c r="H1543" i="6"/>
  <c r="F1543" i="6"/>
  <c r="G1543" i="6" s="1"/>
  <c r="D1543" i="6"/>
  <c r="E1543" i="6" s="1"/>
  <c r="B1543" i="6"/>
  <c r="C1543" i="6" s="1"/>
  <c r="A1543" i="6"/>
  <c r="I1542" i="6"/>
  <c r="H1542" i="6"/>
  <c r="F1542" i="6"/>
  <c r="G1542" i="6" s="1"/>
  <c r="D1542" i="6"/>
  <c r="E1542" i="6" s="1"/>
  <c r="B1542" i="6"/>
  <c r="C1542" i="6" s="1"/>
  <c r="A1542" i="6"/>
  <c r="I1541" i="6"/>
  <c r="H1541" i="6"/>
  <c r="F1541" i="6"/>
  <c r="G1541" i="6" s="1"/>
  <c r="D1541" i="6"/>
  <c r="E1541" i="6" s="1"/>
  <c r="B1541" i="6"/>
  <c r="C1541" i="6" s="1"/>
  <c r="A1541" i="6"/>
  <c r="I1540" i="6"/>
  <c r="H1540" i="6"/>
  <c r="F1540" i="6"/>
  <c r="G1540" i="6" s="1"/>
  <c r="D1540" i="6"/>
  <c r="E1540" i="6" s="1"/>
  <c r="B1540" i="6"/>
  <c r="C1540" i="6" s="1"/>
  <c r="A1540" i="6"/>
  <c r="I1539" i="6"/>
  <c r="H1539" i="6"/>
  <c r="F1539" i="6"/>
  <c r="G1539" i="6" s="1"/>
  <c r="D1539" i="6"/>
  <c r="E1539" i="6" s="1"/>
  <c r="B1539" i="6"/>
  <c r="C1539" i="6" s="1"/>
  <c r="A1539" i="6"/>
  <c r="I1538" i="6"/>
  <c r="H1538" i="6"/>
  <c r="F1538" i="6"/>
  <c r="G1538" i="6" s="1"/>
  <c r="D1538" i="6"/>
  <c r="E1538" i="6" s="1"/>
  <c r="B1538" i="6"/>
  <c r="C1538" i="6" s="1"/>
  <c r="A1538" i="6"/>
  <c r="I1537" i="6"/>
  <c r="H1537" i="6"/>
  <c r="F1537" i="6"/>
  <c r="G1537" i="6" s="1"/>
  <c r="D1537" i="6"/>
  <c r="E1537" i="6" s="1"/>
  <c r="B1537" i="6"/>
  <c r="C1537" i="6" s="1"/>
  <c r="A1537" i="6"/>
  <c r="I1536" i="6"/>
  <c r="H1536" i="6"/>
  <c r="F1536" i="6"/>
  <c r="G1536" i="6" s="1"/>
  <c r="D1536" i="6"/>
  <c r="E1536" i="6" s="1"/>
  <c r="B1536" i="6"/>
  <c r="C1536" i="6" s="1"/>
  <c r="A1536" i="6"/>
  <c r="I1535" i="6"/>
  <c r="H1535" i="6"/>
  <c r="F1535" i="6"/>
  <c r="G1535" i="6" s="1"/>
  <c r="D1535" i="6"/>
  <c r="E1535" i="6" s="1"/>
  <c r="B1535" i="6"/>
  <c r="C1535" i="6" s="1"/>
  <c r="A1535" i="6"/>
  <c r="I1534" i="6"/>
  <c r="H1534" i="6"/>
  <c r="F1534" i="6"/>
  <c r="G1534" i="6" s="1"/>
  <c r="D1534" i="6"/>
  <c r="E1534" i="6" s="1"/>
  <c r="B1534" i="6"/>
  <c r="C1534" i="6" s="1"/>
  <c r="A1534" i="6"/>
  <c r="I1533" i="6"/>
  <c r="H1533" i="6"/>
  <c r="F1533" i="6"/>
  <c r="G1533" i="6" s="1"/>
  <c r="D1533" i="6"/>
  <c r="E1533" i="6" s="1"/>
  <c r="B1533" i="6"/>
  <c r="C1533" i="6" s="1"/>
  <c r="A1533" i="6"/>
  <c r="I1532" i="6"/>
  <c r="H1532" i="6"/>
  <c r="F1532" i="6"/>
  <c r="G1532" i="6" s="1"/>
  <c r="D1532" i="6"/>
  <c r="E1532" i="6" s="1"/>
  <c r="B1532" i="6"/>
  <c r="C1532" i="6" s="1"/>
  <c r="A1532" i="6"/>
  <c r="I1531" i="6"/>
  <c r="H1531" i="6"/>
  <c r="G1531" i="6"/>
  <c r="F1531" i="6"/>
  <c r="D1531" i="6"/>
  <c r="E1531" i="6" s="1"/>
  <c r="B1531" i="6"/>
  <c r="C1531" i="6" s="1"/>
  <c r="A1531" i="6"/>
  <c r="I1530" i="6"/>
  <c r="H1530" i="6"/>
  <c r="F1530" i="6"/>
  <c r="G1530" i="6" s="1"/>
  <c r="D1530" i="6"/>
  <c r="E1530" i="6" s="1"/>
  <c r="B1530" i="6"/>
  <c r="C1530" i="6" s="1"/>
  <c r="A1530" i="6"/>
  <c r="I1529" i="6"/>
  <c r="H1529" i="6"/>
  <c r="F1529" i="6"/>
  <c r="G1529" i="6" s="1"/>
  <c r="D1529" i="6"/>
  <c r="E1529" i="6" s="1"/>
  <c r="B1529" i="6"/>
  <c r="C1529" i="6" s="1"/>
  <c r="A1529" i="6"/>
  <c r="I1528" i="6"/>
  <c r="H1528" i="6"/>
  <c r="F1528" i="6"/>
  <c r="G1528" i="6" s="1"/>
  <c r="D1528" i="6"/>
  <c r="E1528" i="6" s="1"/>
  <c r="B1528" i="6"/>
  <c r="C1528" i="6" s="1"/>
  <c r="A1528" i="6"/>
  <c r="I1527" i="6"/>
  <c r="H1527" i="6"/>
  <c r="F1527" i="6"/>
  <c r="G1527" i="6" s="1"/>
  <c r="D1527" i="6"/>
  <c r="E1527" i="6" s="1"/>
  <c r="B1527" i="6"/>
  <c r="C1527" i="6" s="1"/>
  <c r="A1527" i="6"/>
  <c r="I1526" i="6"/>
  <c r="H1526" i="6"/>
  <c r="F1526" i="6"/>
  <c r="G1526" i="6" s="1"/>
  <c r="D1526" i="6"/>
  <c r="E1526" i="6" s="1"/>
  <c r="B1526" i="6"/>
  <c r="C1526" i="6" s="1"/>
  <c r="A1526" i="6"/>
  <c r="I1525" i="6"/>
  <c r="H1525" i="6"/>
  <c r="F1525" i="6"/>
  <c r="G1525" i="6" s="1"/>
  <c r="D1525" i="6"/>
  <c r="E1525" i="6" s="1"/>
  <c r="B1525" i="6"/>
  <c r="C1525" i="6" s="1"/>
  <c r="A1525" i="6"/>
  <c r="I1524" i="6"/>
  <c r="H1524" i="6"/>
  <c r="F1524" i="6"/>
  <c r="G1524" i="6" s="1"/>
  <c r="D1524" i="6"/>
  <c r="E1524" i="6" s="1"/>
  <c r="B1524" i="6"/>
  <c r="C1524" i="6" s="1"/>
  <c r="A1524" i="6"/>
  <c r="I1523" i="6"/>
  <c r="H1523" i="6"/>
  <c r="F1523" i="6"/>
  <c r="G1523" i="6" s="1"/>
  <c r="D1523" i="6"/>
  <c r="E1523" i="6" s="1"/>
  <c r="C1523" i="6"/>
  <c r="B1523" i="6"/>
  <c r="A1523" i="6"/>
  <c r="I1522" i="6"/>
  <c r="H1522" i="6"/>
  <c r="F1522" i="6"/>
  <c r="G1522" i="6" s="1"/>
  <c r="D1522" i="6"/>
  <c r="E1522" i="6" s="1"/>
  <c r="B1522" i="6"/>
  <c r="C1522" i="6" s="1"/>
  <c r="A1522" i="6"/>
  <c r="I1521" i="6"/>
  <c r="H1521" i="6"/>
  <c r="F1521" i="6"/>
  <c r="G1521" i="6" s="1"/>
  <c r="D1521" i="6"/>
  <c r="E1521" i="6" s="1"/>
  <c r="B1521" i="6"/>
  <c r="C1521" i="6" s="1"/>
  <c r="A1521" i="6"/>
  <c r="I1520" i="6"/>
  <c r="H1520" i="6"/>
  <c r="F1520" i="6"/>
  <c r="G1520" i="6" s="1"/>
  <c r="D1520" i="6"/>
  <c r="E1520" i="6" s="1"/>
  <c r="B1520" i="6"/>
  <c r="C1520" i="6" s="1"/>
  <c r="A1520" i="6"/>
  <c r="I1519" i="6"/>
  <c r="H1519" i="6"/>
  <c r="F1519" i="6"/>
  <c r="G1519" i="6" s="1"/>
  <c r="D1519" i="6"/>
  <c r="E1519" i="6" s="1"/>
  <c r="B1519" i="6"/>
  <c r="C1519" i="6" s="1"/>
  <c r="A1519" i="6"/>
  <c r="I1518" i="6"/>
  <c r="H1518" i="6"/>
  <c r="F1518" i="6"/>
  <c r="G1518" i="6" s="1"/>
  <c r="D1518" i="6"/>
  <c r="E1518" i="6" s="1"/>
  <c r="B1518" i="6"/>
  <c r="C1518" i="6" s="1"/>
  <c r="A1518" i="6"/>
  <c r="I1517" i="6"/>
  <c r="H1517" i="6"/>
  <c r="F1517" i="6"/>
  <c r="G1517" i="6" s="1"/>
  <c r="D1517" i="6"/>
  <c r="E1517" i="6" s="1"/>
  <c r="B1517" i="6"/>
  <c r="C1517" i="6" s="1"/>
  <c r="A1517" i="6"/>
  <c r="I1516" i="6"/>
  <c r="H1516" i="6"/>
  <c r="F1516" i="6"/>
  <c r="G1516" i="6" s="1"/>
  <c r="D1516" i="6"/>
  <c r="E1516" i="6" s="1"/>
  <c r="B1516" i="6"/>
  <c r="C1516" i="6" s="1"/>
  <c r="A1516" i="6"/>
  <c r="I1515" i="6"/>
  <c r="H1515" i="6"/>
  <c r="F1515" i="6"/>
  <c r="G1515" i="6" s="1"/>
  <c r="D1515" i="6"/>
  <c r="E1515" i="6" s="1"/>
  <c r="B1515" i="6"/>
  <c r="C1515" i="6" s="1"/>
  <c r="A1515" i="6"/>
  <c r="I1514" i="6"/>
  <c r="H1514" i="6"/>
  <c r="F1514" i="6"/>
  <c r="G1514" i="6" s="1"/>
  <c r="D1514" i="6"/>
  <c r="E1514" i="6" s="1"/>
  <c r="C1514" i="6"/>
  <c r="B1514" i="6"/>
  <c r="A1514" i="6"/>
  <c r="I1513" i="6"/>
  <c r="H1513" i="6"/>
  <c r="F1513" i="6"/>
  <c r="G1513" i="6" s="1"/>
  <c r="D1513" i="6"/>
  <c r="E1513" i="6" s="1"/>
  <c r="B1513" i="6"/>
  <c r="C1513" i="6" s="1"/>
  <c r="A1513" i="6"/>
  <c r="I1512" i="6"/>
  <c r="H1512" i="6"/>
  <c r="F1512" i="6"/>
  <c r="G1512" i="6" s="1"/>
  <c r="E1512" i="6"/>
  <c r="D1512" i="6"/>
  <c r="B1512" i="6"/>
  <c r="C1512" i="6" s="1"/>
  <c r="A1512" i="6"/>
  <c r="I1511" i="6"/>
  <c r="H1511" i="6"/>
  <c r="F1511" i="6"/>
  <c r="G1511" i="6" s="1"/>
  <c r="D1511" i="6"/>
  <c r="E1511" i="6" s="1"/>
  <c r="B1511" i="6"/>
  <c r="C1511" i="6" s="1"/>
  <c r="A1511" i="6"/>
  <c r="I1510" i="6"/>
  <c r="H1510" i="6"/>
  <c r="F1510" i="6"/>
  <c r="G1510" i="6" s="1"/>
  <c r="D1510" i="6"/>
  <c r="E1510" i="6" s="1"/>
  <c r="B1510" i="6"/>
  <c r="C1510" i="6" s="1"/>
  <c r="A1510" i="6"/>
  <c r="I1509" i="6"/>
  <c r="H1509" i="6"/>
  <c r="F1509" i="6"/>
  <c r="G1509" i="6" s="1"/>
  <c r="D1509" i="6"/>
  <c r="E1509" i="6" s="1"/>
  <c r="B1509" i="6"/>
  <c r="C1509" i="6" s="1"/>
  <c r="A1509" i="6"/>
  <c r="I1508" i="6"/>
  <c r="H1508" i="6"/>
  <c r="F1508" i="6"/>
  <c r="G1508" i="6" s="1"/>
  <c r="D1508" i="6"/>
  <c r="E1508" i="6" s="1"/>
  <c r="B1508" i="6"/>
  <c r="C1508" i="6" s="1"/>
  <c r="A1508" i="6"/>
  <c r="I1507" i="6"/>
  <c r="H1507" i="6"/>
  <c r="F1507" i="6"/>
  <c r="G1507" i="6" s="1"/>
  <c r="D1507" i="6"/>
  <c r="E1507" i="6" s="1"/>
  <c r="B1507" i="6"/>
  <c r="C1507" i="6" s="1"/>
  <c r="A1507" i="6"/>
  <c r="I1506" i="6"/>
  <c r="H1506" i="6"/>
  <c r="F1506" i="6"/>
  <c r="G1506" i="6" s="1"/>
  <c r="D1506" i="6"/>
  <c r="E1506" i="6" s="1"/>
  <c r="B1506" i="6"/>
  <c r="C1506" i="6" s="1"/>
  <c r="A1506" i="6"/>
  <c r="I1505" i="6"/>
  <c r="H1505" i="6"/>
  <c r="F1505" i="6"/>
  <c r="G1505" i="6" s="1"/>
  <c r="D1505" i="6"/>
  <c r="E1505" i="6" s="1"/>
  <c r="B1505" i="6"/>
  <c r="C1505" i="6" s="1"/>
  <c r="A1505" i="6"/>
  <c r="I1504" i="6"/>
  <c r="H1504" i="6"/>
  <c r="F1504" i="6"/>
  <c r="G1504" i="6" s="1"/>
  <c r="D1504" i="6"/>
  <c r="E1504" i="6" s="1"/>
  <c r="B1504" i="6"/>
  <c r="C1504" i="6" s="1"/>
  <c r="A1504" i="6"/>
  <c r="I1503" i="6"/>
  <c r="H1503" i="6"/>
  <c r="G1503" i="6"/>
  <c r="F1503" i="6"/>
  <c r="D1503" i="6"/>
  <c r="E1503" i="6" s="1"/>
  <c r="B1503" i="6"/>
  <c r="C1503" i="6" s="1"/>
  <c r="A1503" i="6"/>
  <c r="I1502" i="6"/>
  <c r="H1502" i="6"/>
  <c r="F1502" i="6"/>
  <c r="G1502" i="6" s="1"/>
  <c r="D1502" i="6"/>
  <c r="E1502" i="6" s="1"/>
  <c r="B1502" i="6"/>
  <c r="C1502" i="6" s="1"/>
  <c r="A1502" i="6"/>
  <c r="I1501" i="6"/>
  <c r="H1501" i="6"/>
  <c r="F1501" i="6"/>
  <c r="G1501" i="6" s="1"/>
  <c r="D1501" i="6"/>
  <c r="E1501" i="6" s="1"/>
  <c r="B1501" i="6"/>
  <c r="C1501" i="6" s="1"/>
  <c r="A1501" i="6"/>
  <c r="I1500" i="6"/>
  <c r="H1500" i="6"/>
  <c r="F1500" i="6"/>
  <c r="G1500" i="6" s="1"/>
  <c r="D1500" i="6"/>
  <c r="E1500" i="6" s="1"/>
  <c r="B1500" i="6"/>
  <c r="C1500" i="6" s="1"/>
  <c r="A1500" i="6"/>
  <c r="I1499" i="6"/>
  <c r="H1499" i="6"/>
  <c r="F1499" i="6"/>
  <c r="G1499" i="6" s="1"/>
  <c r="D1499" i="6"/>
  <c r="E1499" i="6" s="1"/>
  <c r="B1499" i="6"/>
  <c r="C1499" i="6" s="1"/>
  <c r="A1499" i="6"/>
  <c r="I1498" i="6"/>
  <c r="H1498" i="6"/>
  <c r="G1498" i="6"/>
  <c r="F1498" i="6"/>
  <c r="D1498" i="6"/>
  <c r="E1498" i="6" s="1"/>
  <c r="B1498" i="6"/>
  <c r="C1498" i="6" s="1"/>
  <c r="A1498" i="6"/>
  <c r="I1497" i="6"/>
  <c r="H1497" i="6"/>
  <c r="G1497" i="6"/>
  <c r="F1497" i="6"/>
  <c r="D1497" i="6"/>
  <c r="E1497" i="6" s="1"/>
  <c r="B1497" i="6"/>
  <c r="C1497" i="6" s="1"/>
  <c r="A1497" i="6"/>
  <c r="I1496" i="6"/>
  <c r="H1496" i="6"/>
  <c r="F1496" i="6"/>
  <c r="G1496" i="6" s="1"/>
  <c r="D1496" i="6"/>
  <c r="E1496" i="6" s="1"/>
  <c r="B1496" i="6"/>
  <c r="C1496" i="6" s="1"/>
  <c r="A1496" i="6"/>
  <c r="I1495" i="6"/>
  <c r="H1495" i="6"/>
  <c r="F1495" i="6"/>
  <c r="G1495" i="6" s="1"/>
  <c r="D1495" i="6"/>
  <c r="E1495" i="6" s="1"/>
  <c r="B1495" i="6"/>
  <c r="C1495" i="6" s="1"/>
  <c r="A1495" i="6"/>
  <c r="I1494" i="6"/>
  <c r="H1494" i="6"/>
  <c r="F1494" i="6"/>
  <c r="G1494" i="6" s="1"/>
  <c r="D1494" i="6"/>
  <c r="E1494" i="6" s="1"/>
  <c r="B1494" i="6"/>
  <c r="C1494" i="6" s="1"/>
  <c r="A1494" i="6"/>
  <c r="I1493" i="6"/>
  <c r="H1493" i="6"/>
  <c r="F1493" i="6"/>
  <c r="G1493" i="6" s="1"/>
  <c r="D1493" i="6"/>
  <c r="E1493" i="6" s="1"/>
  <c r="B1493" i="6"/>
  <c r="C1493" i="6" s="1"/>
  <c r="A1493" i="6"/>
  <c r="I1492" i="6"/>
  <c r="H1492" i="6"/>
  <c r="F1492" i="6"/>
  <c r="G1492" i="6" s="1"/>
  <c r="D1492" i="6"/>
  <c r="E1492" i="6" s="1"/>
  <c r="B1492" i="6"/>
  <c r="C1492" i="6" s="1"/>
  <c r="A1492" i="6"/>
  <c r="I1491" i="6"/>
  <c r="H1491" i="6"/>
  <c r="F1491" i="6"/>
  <c r="G1491" i="6" s="1"/>
  <c r="D1491" i="6"/>
  <c r="E1491" i="6" s="1"/>
  <c r="B1491" i="6"/>
  <c r="C1491" i="6" s="1"/>
  <c r="A1491" i="6"/>
  <c r="I1490" i="6"/>
  <c r="H1490" i="6"/>
  <c r="F1490" i="6"/>
  <c r="G1490" i="6" s="1"/>
  <c r="D1490" i="6"/>
  <c r="E1490" i="6" s="1"/>
  <c r="B1490" i="6"/>
  <c r="C1490" i="6" s="1"/>
  <c r="A1490" i="6"/>
  <c r="I1489" i="6"/>
  <c r="H1489" i="6"/>
  <c r="F1489" i="6"/>
  <c r="G1489" i="6" s="1"/>
  <c r="D1489" i="6"/>
  <c r="E1489" i="6" s="1"/>
  <c r="B1489" i="6"/>
  <c r="C1489" i="6" s="1"/>
  <c r="A1489" i="6"/>
  <c r="I1488" i="6"/>
  <c r="H1488" i="6"/>
  <c r="F1488" i="6"/>
  <c r="G1488" i="6" s="1"/>
  <c r="D1488" i="6"/>
  <c r="E1488" i="6" s="1"/>
  <c r="B1488" i="6"/>
  <c r="C1488" i="6" s="1"/>
  <c r="A1488" i="6"/>
  <c r="I1487" i="6"/>
  <c r="H1487" i="6"/>
  <c r="F1487" i="6"/>
  <c r="G1487" i="6" s="1"/>
  <c r="D1487" i="6"/>
  <c r="E1487" i="6" s="1"/>
  <c r="B1487" i="6"/>
  <c r="C1487" i="6" s="1"/>
  <c r="A1487" i="6"/>
  <c r="I1486" i="6"/>
  <c r="H1486" i="6"/>
  <c r="F1486" i="6"/>
  <c r="G1486" i="6" s="1"/>
  <c r="D1486" i="6"/>
  <c r="E1486" i="6" s="1"/>
  <c r="B1486" i="6"/>
  <c r="C1486" i="6" s="1"/>
  <c r="A1486" i="6"/>
  <c r="I1485" i="6"/>
  <c r="H1485" i="6"/>
  <c r="F1485" i="6"/>
  <c r="G1485" i="6" s="1"/>
  <c r="D1485" i="6"/>
  <c r="E1485" i="6" s="1"/>
  <c r="B1485" i="6"/>
  <c r="C1485" i="6" s="1"/>
  <c r="A1485" i="6"/>
  <c r="I1484" i="6"/>
  <c r="H1484" i="6"/>
  <c r="F1484" i="6"/>
  <c r="G1484" i="6" s="1"/>
  <c r="D1484" i="6"/>
  <c r="E1484" i="6" s="1"/>
  <c r="B1484" i="6"/>
  <c r="C1484" i="6" s="1"/>
  <c r="A1484" i="6"/>
  <c r="I1483" i="6"/>
  <c r="H1483" i="6"/>
  <c r="F1483" i="6"/>
  <c r="G1483" i="6" s="1"/>
  <c r="D1483" i="6"/>
  <c r="E1483" i="6" s="1"/>
  <c r="B1483" i="6"/>
  <c r="C1483" i="6" s="1"/>
  <c r="A1483" i="6"/>
  <c r="I1482" i="6"/>
  <c r="H1482" i="6"/>
  <c r="F1482" i="6"/>
  <c r="G1482" i="6" s="1"/>
  <c r="D1482" i="6"/>
  <c r="E1482" i="6" s="1"/>
  <c r="C1482" i="6"/>
  <c r="B1482" i="6"/>
  <c r="A1482" i="6"/>
  <c r="I1481" i="6"/>
  <c r="H1481" i="6"/>
  <c r="F1481" i="6"/>
  <c r="G1481" i="6" s="1"/>
  <c r="D1481" i="6"/>
  <c r="E1481" i="6" s="1"/>
  <c r="B1481" i="6"/>
  <c r="C1481" i="6" s="1"/>
  <c r="A1481" i="6"/>
  <c r="I1480" i="6"/>
  <c r="H1480" i="6"/>
  <c r="F1480" i="6"/>
  <c r="G1480" i="6" s="1"/>
  <c r="E1480" i="6"/>
  <c r="D1480" i="6"/>
  <c r="B1480" i="6"/>
  <c r="C1480" i="6" s="1"/>
  <c r="A1480" i="6"/>
  <c r="I1479" i="6"/>
  <c r="H1479" i="6"/>
  <c r="F1479" i="6"/>
  <c r="G1479" i="6" s="1"/>
  <c r="D1479" i="6"/>
  <c r="E1479" i="6" s="1"/>
  <c r="B1479" i="6"/>
  <c r="C1479" i="6" s="1"/>
  <c r="A1479" i="6"/>
  <c r="I1478" i="6"/>
  <c r="H1478" i="6"/>
  <c r="G1478" i="6"/>
  <c r="F1478" i="6"/>
  <c r="D1478" i="6"/>
  <c r="E1478" i="6" s="1"/>
  <c r="B1478" i="6"/>
  <c r="C1478" i="6" s="1"/>
  <c r="A1478" i="6"/>
  <c r="I1477" i="6"/>
  <c r="H1477" i="6"/>
  <c r="F1477" i="6"/>
  <c r="G1477" i="6" s="1"/>
  <c r="E1477" i="6"/>
  <c r="D1477" i="6"/>
  <c r="B1477" i="6"/>
  <c r="C1477" i="6" s="1"/>
  <c r="A1477" i="6"/>
  <c r="I1476" i="6"/>
  <c r="H1476" i="6"/>
  <c r="F1476" i="6"/>
  <c r="G1476" i="6" s="1"/>
  <c r="D1476" i="6"/>
  <c r="E1476" i="6" s="1"/>
  <c r="B1476" i="6"/>
  <c r="C1476" i="6" s="1"/>
  <c r="A1476" i="6"/>
  <c r="I1475" i="6"/>
  <c r="H1475" i="6"/>
  <c r="F1475" i="6"/>
  <c r="G1475" i="6" s="1"/>
  <c r="D1475" i="6"/>
  <c r="E1475" i="6" s="1"/>
  <c r="B1475" i="6"/>
  <c r="C1475" i="6" s="1"/>
  <c r="A1475" i="6"/>
  <c r="I1474" i="6"/>
  <c r="H1474" i="6"/>
  <c r="F1474" i="6"/>
  <c r="G1474" i="6" s="1"/>
  <c r="D1474" i="6"/>
  <c r="E1474" i="6" s="1"/>
  <c r="B1474" i="6"/>
  <c r="C1474" i="6" s="1"/>
  <c r="A1474" i="6"/>
  <c r="I1473" i="6"/>
  <c r="H1473" i="6"/>
  <c r="F1473" i="6"/>
  <c r="G1473" i="6" s="1"/>
  <c r="D1473" i="6"/>
  <c r="E1473" i="6" s="1"/>
  <c r="B1473" i="6"/>
  <c r="C1473" i="6" s="1"/>
  <c r="A1473" i="6"/>
  <c r="I1472" i="6"/>
  <c r="H1472" i="6"/>
  <c r="F1472" i="6"/>
  <c r="G1472" i="6" s="1"/>
  <c r="D1472" i="6"/>
  <c r="E1472" i="6" s="1"/>
  <c r="B1472" i="6"/>
  <c r="C1472" i="6" s="1"/>
  <c r="A1472" i="6"/>
  <c r="I1471" i="6"/>
  <c r="H1471" i="6"/>
  <c r="F1471" i="6"/>
  <c r="G1471" i="6" s="1"/>
  <c r="D1471" i="6"/>
  <c r="E1471" i="6" s="1"/>
  <c r="B1471" i="6"/>
  <c r="C1471" i="6" s="1"/>
  <c r="A1471" i="6"/>
  <c r="I1470" i="6"/>
  <c r="H1470" i="6"/>
  <c r="F1470" i="6"/>
  <c r="G1470" i="6" s="1"/>
  <c r="D1470" i="6"/>
  <c r="E1470" i="6" s="1"/>
  <c r="B1470" i="6"/>
  <c r="C1470" i="6" s="1"/>
  <c r="A1470" i="6"/>
  <c r="I1469" i="6"/>
  <c r="H1469" i="6"/>
  <c r="F1469" i="6"/>
  <c r="G1469" i="6" s="1"/>
  <c r="D1469" i="6"/>
  <c r="E1469" i="6" s="1"/>
  <c r="B1469" i="6"/>
  <c r="C1469" i="6" s="1"/>
  <c r="A1469" i="6"/>
  <c r="I1468" i="6"/>
  <c r="H1468" i="6"/>
  <c r="F1468" i="6"/>
  <c r="G1468" i="6" s="1"/>
  <c r="D1468" i="6"/>
  <c r="E1468" i="6" s="1"/>
  <c r="B1468" i="6"/>
  <c r="C1468" i="6" s="1"/>
  <c r="A1468" i="6"/>
  <c r="I1467" i="6"/>
  <c r="H1467" i="6"/>
  <c r="F1467" i="6"/>
  <c r="G1467" i="6" s="1"/>
  <c r="D1467" i="6"/>
  <c r="E1467" i="6" s="1"/>
  <c r="B1467" i="6"/>
  <c r="C1467" i="6" s="1"/>
  <c r="A1467" i="6"/>
  <c r="I1466" i="6"/>
  <c r="H1466" i="6"/>
  <c r="F1466" i="6"/>
  <c r="G1466" i="6" s="1"/>
  <c r="D1466" i="6"/>
  <c r="E1466" i="6" s="1"/>
  <c r="B1466" i="6"/>
  <c r="C1466" i="6" s="1"/>
  <c r="A1466" i="6"/>
  <c r="I1465" i="6"/>
  <c r="H1465" i="6"/>
  <c r="F1465" i="6"/>
  <c r="G1465" i="6" s="1"/>
  <c r="D1465" i="6"/>
  <c r="E1465" i="6" s="1"/>
  <c r="B1465" i="6"/>
  <c r="C1465" i="6" s="1"/>
  <c r="A1465" i="6"/>
  <c r="I1464" i="6"/>
  <c r="H1464" i="6"/>
  <c r="F1464" i="6"/>
  <c r="G1464" i="6" s="1"/>
  <c r="D1464" i="6"/>
  <c r="E1464" i="6" s="1"/>
  <c r="B1464" i="6"/>
  <c r="C1464" i="6" s="1"/>
  <c r="A1464" i="6"/>
  <c r="I1463" i="6"/>
  <c r="H1463" i="6"/>
  <c r="F1463" i="6"/>
  <c r="G1463" i="6" s="1"/>
  <c r="D1463" i="6"/>
  <c r="E1463" i="6" s="1"/>
  <c r="B1463" i="6"/>
  <c r="C1463" i="6" s="1"/>
  <c r="A1463" i="6"/>
  <c r="I1462" i="6"/>
  <c r="H1462" i="6"/>
  <c r="F1462" i="6"/>
  <c r="G1462" i="6" s="1"/>
  <c r="D1462" i="6"/>
  <c r="E1462" i="6" s="1"/>
  <c r="B1462" i="6"/>
  <c r="C1462" i="6" s="1"/>
  <c r="A1462" i="6"/>
  <c r="I1461" i="6"/>
  <c r="H1461" i="6"/>
  <c r="F1461" i="6"/>
  <c r="G1461" i="6" s="1"/>
  <c r="D1461" i="6"/>
  <c r="E1461" i="6" s="1"/>
  <c r="B1461" i="6"/>
  <c r="C1461" i="6" s="1"/>
  <c r="A1461" i="6"/>
  <c r="I1460" i="6"/>
  <c r="H1460" i="6"/>
  <c r="F1460" i="6"/>
  <c r="G1460" i="6" s="1"/>
  <c r="D1460" i="6"/>
  <c r="E1460" i="6" s="1"/>
  <c r="B1460" i="6"/>
  <c r="C1460" i="6" s="1"/>
  <c r="A1460" i="6"/>
  <c r="I1459" i="6"/>
  <c r="H1459" i="6"/>
  <c r="G1459" i="6"/>
  <c r="F1459" i="6"/>
  <c r="D1459" i="6"/>
  <c r="E1459" i="6" s="1"/>
  <c r="B1459" i="6"/>
  <c r="C1459" i="6" s="1"/>
  <c r="A1459" i="6"/>
  <c r="I1458" i="6"/>
  <c r="H1458" i="6"/>
  <c r="F1458" i="6"/>
  <c r="G1458" i="6" s="1"/>
  <c r="D1458" i="6"/>
  <c r="E1458" i="6" s="1"/>
  <c r="C1458" i="6"/>
  <c r="B1458" i="6"/>
  <c r="A1458" i="6"/>
  <c r="I1457" i="6"/>
  <c r="H1457" i="6"/>
  <c r="F1457" i="6"/>
  <c r="G1457" i="6" s="1"/>
  <c r="D1457" i="6"/>
  <c r="E1457" i="6" s="1"/>
  <c r="B1457" i="6"/>
  <c r="C1457" i="6" s="1"/>
  <c r="A1457" i="6"/>
  <c r="I1456" i="6"/>
  <c r="H1456" i="6"/>
  <c r="G1456" i="6"/>
  <c r="F1456" i="6"/>
  <c r="D1456" i="6"/>
  <c r="E1456" i="6" s="1"/>
  <c r="B1456" i="6"/>
  <c r="C1456" i="6" s="1"/>
  <c r="A1456" i="6"/>
  <c r="I1455" i="6"/>
  <c r="H1455" i="6"/>
  <c r="G1455" i="6"/>
  <c r="F1455" i="6"/>
  <c r="D1455" i="6"/>
  <c r="E1455" i="6" s="1"/>
  <c r="B1455" i="6"/>
  <c r="C1455" i="6" s="1"/>
  <c r="A1455" i="6"/>
  <c r="I1454" i="6"/>
  <c r="H1454" i="6"/>
  <c r="F1454" i="6"/>
  <c r="G1454" i="6" s="1"/>
  <c r="D1454" i="6"/>
  <c r="E1454" i="6" s="1"/>
  <c r="B1454" i="6"/>
  <c r="C1454" i="6" s="1"/>
  <c r="A1454" i="6"/>
  <c r="I1453" i="6"/>
  <c r="H1453" i="6"/>
  <c r="F1453" i="6"/>
  <c r="G1453" i="6" s="1"/>
  <c r="D1453" i="6"/>
  <c r="E1453" i="6" s="1"/>
  <c r="B1453" i="6"/>
  <c r="C1453" i="6" s="1"/>
  <c r="A1453" i="6"/>
  <c r="I1452" i="6"/>
  <c r="H1452" i="6"/>
  <c r="F1452" i="6"/>
  <c r="G1452" i="6" s="1"/>
  <c r="D1452" i="6"/>
  <c r="E1452" i="6" s="1"/>
  <c r="B1452" i="6"/>
  <c r="C1452" i="6" s="1"/>
  <c r="A1452" i="6"/>
  <c r="I1451" i="6"/>
  <c r="H1451" i="6"/>
  <c r="G1451" i="6"/>
  <c r="F1451" i="6"/>
  <c r="D1451" i="6"/>
  <c r="E1451" i="6" s="1"/>
  <c r="B1451" i="6"/>
  <c r="C1451" i="6" s="1"/>
  <c r="A1451" i="6"/>
  <c r="I1450" i="6"/>
  <c r="H1450" i="6"/>
  <c r="F1450" i="6"/>
  <c r="G1450" i="6" s="1"/>
  <c r="D1450" i="6"/>
  <c r="E1450" i="6" s="1"/>
  <c r="B1450" i="6"/>
  <c r="C1450" i="6" s="1"/>
  <c r="A1450" i="6"/>
  <c r="I1449" i="6"/>
  <c r="H1449" i="6"/>
  <c r="F1449" i="6"/>
  <c r="G1449" i="6" s="1"/>
  <c r="D1449" i="6"/>
  <c r="E1449" i="6" s="1"/>
  <c r="B1449" i="6"/>
  <c r="C1449" i="6" s="1"/>
  <c r="A1449" i="6"/>
  <c r="I1448" i="6"/>
  <c r="H1448" i="6"/>
  <c r="F1448" i="6"/>
  <c r="G1448" i="6" s="1"/>
  <c r="E1448" i="6"/>
  <c r="D1448" i="6"/>
  <c r="B1448" i="6"/>
  <c r="C1448" i="6" s="1"/>
  <c r="A1448" i="6"/>
  <c r="I1447" i="6"/>
  <c r="H1447" i="6"/>
  <c r="F1447" i="6"/>
  <c r="G1447" i="6" s="1"/>
  <c r="D1447" i="6"/>
  <c r="E1447" i="6" s="1"/>
  <c r="B1447" i="6"/>
  <c r="C1447" i="6" s="1"/>
  <c r="A1447" i="6"/>
  <c r="I1446" i="6"/>
  <c r="H1446" i="6"/>
  <c r="G1446" i="6"/>
  <c r="F1446" i="6"/>
  <c r="D1446" i="6"/>
  <c r="E1446" i="6" s="1"/>
  <c r="B1446" i="6"/>
  <c r="C1446" i="6" s="1"/>
  <c r="A1446" i="6"/>
  <c r="I1445" i="6"/>
  <c r="H1445" i="6"/>
  <c r="F1445" i="6"/>
  <c r="G1445" i="6" s="1"/>
  <c r="E1445" i="6"/>
  <c r="D1445" i="6"/>
  <c r="B1445" i="6"/>
  <c r="C1445" i="6" s="1"/>
  <c r="A1445" i="6"/>
  <c r="I1444" i="6"/>
  <c r="H1444" i="6"/>
  <c r="F1444" i="6"/>
  <c r="G1444" i="6" s="1"/>
  <c r="D1444" i="6"/>
  <c r="E1444" i="6" s="1"/>
  <c r="B1444" i="6"/>
  <c r="C1444" i="6" s="1"/>
  <c r="A1444" i="6"/>
  <c r="I1443" i="6"/>
  <c r="H1443" i="6"/>
  <c r="F1443" i="6"/>
  <c r="G1443" i="6" s="1"/>
  <c r="D1443" i="6"/>
  <c r="E1443" i="6" s="1"/>
  <c r="B1443" i="6"/>
  <c r="C1443" i="6" s="1"/>
  <c r="A1443" i="6"/>
  <c r="I1442" i="6"/>
  <c r="H1442" i="6"/>
  <c r="F1442" i="6"/>
  <c r="G1442" i="6" s="1"/>
  <c r="D1442" i="6"/>
  <c r="E1442" i="6" s="1"/>
  <c r="C1442" i="6"/>
  <c r="B1442" i="6"/>
  <c r="A1442" i="6"/>
  <c r="I1441" i="6"/>
  <c r="H1441" i="6"/>
  <c r="F1441" i="6"/>
  <c r="G1441" i="6" s="1"/>
  <c r="D1441" i="6"/>
  <c r="E1441" i="6" s="1"/>
  <c r="B1441" i="6"/>
  <c r="C1441" i="6" s="1"/>
  <c r="A1441" i="6"/>
  <c r="I1440" i="6"/>
  <c r="H1440" i="6"/>
  <c r="F1440" i="6"/>
  <c r="G1440" i="6" s="1"/>
  <c r="E1440" i="6"/>
  <c r="D1440" i="6"/>
  <c r="B1440" i="6"/>
  <c r="C1440" i="6" s="1"/>
  <c r="A1440" i="6"/>
  <c r="I1439" i="6"/>
  <c r="H1439" i="6"/>
  <c r="F1439" i="6"/>
  <c r="G1439" i="6" s="1"/>
  <c r="D1439" i="6"/>
  <c r="E1439" i="6" s="1"/>
  <c r="B1439" i="6"/>
  <c r="C1439" i="6" s="1"/>
  <c r="A1439" i="6"/>
  <c r="I1438" i="6"/>
  <c r="H1438" i="6"/>
  <c r="F1438" i="6"/>
  <c r="G1438" i="6" s="1"/>
  <c r="D1438" i="6"/>
  <c r="E1438" i="6" s="1"/>
  <c r="B1438" i="6"/>
  <c r="C1438" i="6" s="1"/>
  <c r="A1438" i="6"/>
  <c r="I1437" i="6"/>
  <c r="H1437" i="6"/>
  <c r="F1437" i="6"/>
  <c r="G1437" i="6" s="1"/>
  <c r="D1437" i="6"/>
  <c r="E1437" i="6" s="1"/>
  <c r="B1437" i="6"/>
  <c r="C1437" i="6" s="1"/>
  <c r="A1437" i="6"/>
  <c r="I1436" i="6"/>
  <c r="H1436" i="6"/>
  <c r="F1436" i="6"/>
  <c r="G1436" i="6" s="1"/>
  <c r="D1436" i="6"/>
  <c r="E1436" i="6" s="1"/>
  <c r="B1436" i="6"/>
  <c r="C1436" i="6" s="1"/>
  <c r="A1436" i="6"/>
  <c r="I1435" i="6"/>
  <c r="H1435" i="6"/>
  <c r="F1435" i="6"/>
  <c r="G1435" i="6" s="1"/>
  <c r="E1435" i="6"/>
  <c r="D1435" i="6"/>
  <c r="B1435" i="6"/>
  <c r="C1435" i="6" s="1"/>
  <c r="A1435" i="6"/>
  <c r="I1434" i="6"/>
  <c r="H1434" i="6"/>
  <c r="F1434" i="6"/>
  <c r="G1434" i="6" s="1"/>
  <c r="D1434" i="6"/>
  <c r="E1434" i="6" s="1"/>
  <c r="B1434" i="6"/>
  <c r="C1434" i="6" s="1"/>
  <c r="A1434" i="6"/>
  <c r="I1433" i="6"/>
  <c r="H1433" i="6"/>
  <c r="F1433" i="6"/>
  <c r="G1433" i="6" s="1"/>
  <c r="D1433" i="6"/>
  <c r="E1433" i="6" s="1"/>
  <c r="B1433" i="6"/>
  <c r="C1433" i="6" s="1"/>
  <c r="A1433" i="6"/>
  <c r="I1432" i="6"/>
  <c r="H1432" i="6"/>
  <c r="F1432" i="6"/>
  <c r="G1432" i="6" s="1"/>
  <c r="E1432" i="6"/>
  <c r="D1432" i="6"/>
  <c r="B1432" i="6"/>
  <c r="C1432" i="6" s="1"/>
  <c r="A1432" i="6"/>
  <c r="I1431" i="6"/>
  <c r="H1431" i="6"/>
  <c r="F1431" i="6"/>
  <c r="G1431" i="6" s="1"/>
  <c r="D1431" i="6"/>
  <c r="E1431" i="6" s="1"/>
  <c r="B1431" i="6"/>
  <c r="C1431" i="6" s="1"/>
  <c r="A1431" i="6"/>
  <c r="I1430" i="6"/>
  <c r="H1430" i="6"/>
  <c r="G1430" i="6"/>
  <c r="F1430" i="6"/>
  <c r="D1430" i="6"/>
  <c r="E1430" i="6" s="1"/>
  <c r="B1430" i="6"/>
  <c r="C1430" i="6" s="1"/>
  <c r="A1430" i="6"/>
  <c r="I1429" i="6"/>
  <c r="H1429" i="6"/>
  <c r="F1429" i="6"/>
  <c r="G1429" i="6" s="1"/>
  <c r="D1429" i="6"/>
  <c r="E1429" i="6" s="1"/>
  <c r="B1429" i="6"/>
  <c r="C1429" i="6" s="1"/>
  <c r="A1429" i="6"/>
  <c r="I1428" i="6"/>
  <c r="H1428" i="6"/>
  <c r="F1428" i="6"/>
  <c r="G1428" i="6" s="1"/>
  <c r="D1428" i="6"/>
  <c r="E1428" i="6" s="1"/>
  <c r="B1428" i="6"/>
  <c r="C1428" i="6" s="1"/>
  <c r="A1428" i="6"/>
  <c r="I1427" i="6"/>
  <c r="H1427" i="6"/>
  <c r="F1427" i="6"/>
  <c r="G1427" i="6" s="1"/>
  <c r="D1427" i="6"/>
  <c r="E1427" i="6" s="1"/>
  <c r="B1427" i="6"/>
  <c r="C1427" i="6" s="1"/>
  <c r="A1427" i="6"/>
  <c r="I1426" i="6"/>
  <c r="H1426" i="6"/>
  <c r="F1426" i="6"/>
  <c r="G1426" i="6" s="1"/>
  <c r="D1426" i="6"/>
  <c r="E1426" i="6" s="1"/>
  <c r="B1426" i="6"/>
  <c r="C1426" i="6" s="1"/>
  <c r="A1426" i="6"/>
  <c r="I1425" i="6"/>
  <c r="H1425" i="6"/>
  <c r="F1425" i="6"/>
  <c r="G1425" i="6" s="1"/>
  <c r="D1425" i="6"/>
  <c r="E1425" i="6" s="1"/>
  <c r="B1425" i="6"/>
  <c r="C1425" i="6" s="1"/>
  <c r="A1425" i="6"/>
  <c r="I1424" i="6"/>
  <c r="H1424" i="6"/>
  <c r="F1424" i="6"/>
  <c r="G1424" i="6" s="1"/>
  <c r="D1424" i="6"/>
  <c r="E1424" i="6" s="1"/>
  <c r="B1424" i="6"/>
  <c r="C1424" i="6" s="1"/>
  <c r="A1424" i="6"/>
  <c r="I1423" i="6"/>
  <c r="H1423" i="6"/>
  <c r="F1423" i="6"/>
  <c r="G1423" i="6" s="1"/>
  <c r="D1423" i="6"/>
  <c r="E1423" i="6" s="1"/>
  <c r="B1423" i="6"/>
  <c r="C1423" i="6" s="1"/>
  <c r="A1423" i="6"/>
  <c r="I1422" i="6"/>
  <c r="H1422" i="6"/>
  <c r="F1422" i="6"/>
  <c r="G1422" i="6" s="1"/>
  <c r="D1422" i="6"/>
  <c r="E1422" i="6" s="1"/>
  <c r="C1422" i="6"/>
  <c r="B1422" i="6"/>
  <c r="A1422" i="6"/>
  <c r="I1421" i="6"/>
  <c r="H1421" i="6"/>
  <c r="F1421" i="6"/>
  <c r="G1421" i="6" s="1"/>
  <c r="D1421" i="6"/>
  <c r="E1421" i="6" s="1"/>
  <c r="B1421" i="6"/>
  <c r="C1421" i="6" s="1"/>
  <c r="A1421" i="6"/>
  <c r="I1420" i="6"/>
  <c r="H1420" i="6"/>
  <c r="F1420" i="6"/>
  <c r="G1420" i="6" s="1"/>
  <c r="D1420" i="6"/>
  <c r="E1420" i="6" s="1"/>
  <c r="B1420" i="6"/>
  <c r="C1420" i="6" s="1"/>
  <c r="A1420" i="6"/>
  <c r="I1419" i="6"/>
  <c r="H1419" i="6"/>
  <c r="F1419" i="6"/>
  <c r="G1419" i="6" s="1"/>
  <c r="D1419" i="6"/>
  <c r="E1419" i="6" s="1"/>
  <c r="B1419" i="6"/>
  <c r="C1419" i="6" s="1"/>
  <c r="A1419" i="6"/>
  <c r="I1418" i="6"/>
  <c r="H1418" i="6"/>
  <c r="F1418" i="6"/>
  <c r="G1418" i="6" s="1"/>
  <c r="D1418" i="6"/>
  <c r="E1418" i="6" s="1"/>
  <c r="B1418" i="6"/>
  <c r="C1418" i="6" s="1"/>
  <c r="A1418" i="6"/>
  <c r="I1417" i="6"/>
  <c r="H1417" i="6"/>
  <c r="F1417" i="6"/>
  <c r="G1417" i="6" s="1"/>
  <c r="D1417" i="6"/>
  <c r="E1417" i="6" s="1"/>
  <c r="B1417" i="6"/>
  <c r="C1417" i="6" s="1"/>
  <c r="A1417" i="6"/>
  <c r="I1416" i="6"/>
  <c r="H1416" i="6"/>
  <c r="F1416" i="6"/>
  <c r="G1416" i="6" s="1"/>
  <c r="D1416" i="6"/>
  <c r="E1416" i="6" s="1"/>
  <c r="B1416" i="6"/>
  <c r="C1416" i="6" s="1"/>
  <c r="A1416" i="6"/>
  <c r="I1415" i="6"/>
  <c r="H1415" i="6"/>
  <c r="F1415" i="6"/>
  <c r="G1415" i="6" s="1"/>
  <c r="D1415" i="6"/>
  <c r="E1415" i="6" s="1"/>
  <c r="B1415" i="6"/>
  <c r="C1415" i="6" s="1"/>
  <c r="A1415" i="6"/>
  <c r="I1414" i="6"/>
  <c r="H1414" i="6"/>
  <c r="F1414" i="6"/>
  <c r="G1414" i="6" s="1"/>
  <c r="D1414" i="6"/>
  <c r="E1414" i="6" s="1"/>
  <c r="B1414" i="6"/>
  <c r="C1414" i="6" s="1"/>
  <c r="A1414" i="6"/>
  <c r="I1413" i="6"/>
  <c r="H1413" i="6"/>
  <c r="F1413" i="6"/>
  <c r="G1413" i="6" s="1"/>
  <c r="D1413" i="6"/>
  <c r="E1413" i="6" s="1"/>
  <c r="B1413" i="6"/>
  <c r="C1413" i="6" s="1"/>
  <c r="A1413" i="6"/>
  <c r="I1412" i="6"/>
  <c r="H1412" i="6"/>
  <c r="F1412" i="6"/>
  <c r="G1412" i="6" s="1"/>
  <c r="D1412" i="6"/>
  <c r="E1412" i="6" s="1"/>
  <c r="B1412" i="6"/>
  <c r="C1412" i="6" s="1"/>
  <c r="A1412" i="6"/>
  <c r="I1411" i="6"/>
  <c r="H1411" i="6"/>
  <c r="F1411" i="6"/>
  <c r="G1411" i="6" s="1"/>
  <c r="D1411" i="6"/>
  <c r="E1411" i="6" s="1"/>
  <c r="B1411" i="6"/>
  <c r="C1411" i="6" s="1"/>
  <c r="A1411" i="6"/>
  <c r="I1410" i="6"/>
  <c r="H1410" i="6"/>
  <c r="F1410" i="6"/>
  <c r="G1410" i="6" s="1"/>
  <c r="D1410" i="6"/>
  <c r="E1410" i="6" s="1"/>
  <c r="B1410" i="6"/>
  <c r="C1410" i="6" s="1"/>
  <c r="A1410" i="6"/>
  <c r="I1409" i="6"/>
  <c r="H1409" i="6"/>
  <c r="F1409" i="6"/>
  <c r="G1409" i="6" s="1"/>
  <c r="D1409" i="6"/>
  <c r="E1409" i="6" s="1"/>
  <c r="B1409" i="6"/>
  <c r="C1409" i="6" s="1"/>
  <c r="A1409" i="6"/>
  <c r="I1408" i="6"/>
  <c r="H1408" i="6"/>
  <c r="F1408" i="6"/>
  <c r="G1408" i="6" s="1"/>
  <c r="D1408" i="6"/>
  <c r="E1408" i="6" s="1"/>
  <c r="B1408" i="6"/>
  <c r="C1408" i="6" s="1"/>
  <c r="A1408" i="6"/>
  <c r="I1407" i="6"/>
  <c r="H1407" i="6"/>
  <c r="F1407" i="6"/>
  <c r="G1407" i="6" s="1"/>
  <c r="D1407" i="6"/>
  <c r="E1407" i="6" s="1"/>
  <c r="B1407" i="6"/>
  <c r="C1407" i="6" s="1"/>
  <c r="A1407" i="6"/>
  <c r="I1406" i="6"/>
  <c r="H1406" i="6"/>
  <c r="F1406" i="6"/>
  <c r="G1406" i="6" s="1"/>
  <c r="D1406" i="6"/>
  <c r="E1406" i="6" s="1"/>
  <c r="B1406" i="6"/>
  <c r="C1406" i="6" s="1"/>
  <c r="A1406" i="6"/>
  <c r="I1405" i="6"/>
  <c r="H1405" i="6"/>
  <c r="F1405" i="6"/>
  <c r="G1405" i="6" s="1"/>
  <c r="D1405" i="6"/>
  <c r="E1405" i="6" s="1"/>
  <c r="B1405" i="6"/>
  <c r="C1405" i="6" s="1"/>
  <c r="A1405" i="6"/>
  <c r="I1404" i="6"/>
  <c r="H1404" i="6"/>
  <c r="F1404" i="6"/>
  <c r="G1404" i="6" s="1"/>
  <c r="D1404" i="6"/>
  <c r="E1404" i="6" s="1"/>
  <c r="B1404" i="6"/>
  <c r="C1404" i="6" s="1"/>
  <c r="A1404" i="6"/>
  <c r="I1403" i="6"/>
  <c r="H1403" i="6"/>
  <c r="F1403" i="6"/>
  <c r="G1403" i="6" s="1"/>
  <c r="D1403" i="6"/>
  <c r="E1403" i="6" s="1"/>
  <c r="B1403" i="6"/>
  <c r="C1403" i="6" s="1"/>
  <c r="A1403" i="6"/>
  <c r="I1402" i="6"/>
  <c r="H1402" i="6"/>
  <c r="G1402" i="6"/>
  <c r="F1402" i="6"/>
  <c r="D1402" i="6"/>
  <c r="E1402" i="6" s="1"/>
  <c r="B1402" i="6"/>
  <c r="C1402" i="6" s="1"/>
  <c r="A1402" i="6"/>
  <c r="I1401" i="6"/>
  <c r="H1401" i="6"/>
  <c r="F1401" i="6"/>
  <c r="G1401" i="6" s="1"/>
  <c r="D1401" i="6"/>
  <c r="E1401" i="6" s="1"/>
  <c r="B1401" i="6"/>
  <c r="C1401" i="6" s="1"/>
  <c r="A1401" i="6"/>
  <c r="I1400" i="6"/>
  <c r="H1400" i="6"/>
  <c r="F1400" i="6"/>
  <c r="G1400" i="6" s="1"/>
  <c r="D1400" i="6"/>
  <c r="E1400" i="6" s="1"/>
  <c r="B1400" i="6"/>
  <c r="C1400" i="6" s="1"/>
  <c r="A1400" i="6"/>
  <c r="I1399" i="6"/>
  <c r="H1399" i="6"/>
  <c r="G1399" i="6"/>
  <c r="F1399" i="6"/>
  <c r="D1399" i="6"/>
  <c r="E1399" i="6" s="1"/>
  <c r="B1399" i="6"/>
  <c r="C1399" i="6" s="1"/>
  <c r="A1399" i="6"/>
  <c r="I1398" i="6"/>
  <c r="H1398" i="6"/>
  <c r="F1398" i="6"/>
  <c r="G1398" i="6" s="1"/>
  <c r="D1398" i="6"/>
  <c r="E1398" i="6" s="1"/>
  <c r="B1398" i="6"/>
  <c r="C1398" i="6" s="1"/>
  <c r="A1398" i="6"/>
  <c r="I1397" i="6"/>
  <c r="H1397" i="6"/>
  <c r="F1397" i="6"/>
  <c r="G1397" i="6" s="1"/>
  <c r="D1397" i="6"/>
  <c r="E1397" i="6" s="1"/>
  <c r="B1397" i="6"/>
  <c r="C1397" i="6" s="1"/>
  <c r="A1397" i="6"/>
  <c r="I1396" i="6"/>
  <c r="H1396" i="6"/>
  <c r="F1396" i="6"/>
  <c r="G1396" i="6" s="1"/>
  <c r="D1396" i="6"/>
  <c r="E1396" i="6" s="1"/>
  <c r="B1396" i="6"/>
  <c r="C1396" i="6" s="1"/>
  <c r="A1396" i="6"/>
  <c r="I1395" i="6"/>
  <c r="H1395" i="6"/>
  <c r="F1395" i="6"/>
  <c r="G1395" i="6" s="1"/>
  <c r="D1395" i="6"/>
  <c r="E1395" i="6" s="1"/>
  <c r="B1395" i="6"/>
  <c r="C1395" i="6" s="1"/>
  <c r="A1395" i="6"/>
  <c r="I1394" i="6"/>
  <c r="H1394" i="6"/>
  <c r="F1394" i="6"/>
  <c r="G1394" i="6" s="1"/>
  <c r="D1394" i="6"/>
  <c r="E1394" i="6" s="1"/>
  <c r="B1394" i="6"/>
  <c r="C1394" i="6" s="1"/>
  <c r="A1394" i="6"/>
  <c r="I1393" i="6"/>
  <c r="H1393" i="6"/>
  <c r="F1393" i="6"/>
  <c r="G1393" i="6" s="1"/>
  <c r="D1393" i="6"/>
  <c r="E1393" i="6" s="1"/>
  <c r="B1393" i="6"/>
  <c r="C1393" i="6" s="1"/>
  <c r="A1393" i="6"/>
  <c r="I1392" i="6"/>
  <c r="H1392" i="6"/>
  <c r="F1392" i="6"/>
  <c r="G1392" i="6" s="1"/>
  <c r="D1392" i="6"/>
  <c r="E1392" i="6" s="1"/>
  <c r="B1392" i="6"/>
  <c r="C1392" i="6" s="1"/>
  <c r="A1392" i="6"/>
  <c r="I1391" i="6"/>
  <c r="H1391" i="6"/>
  <c r="F1391" i="6"/>
  <c r="G1391" i="6" s="1"/>
  <c r="D1391" i="6"/>
  <c r="E1391" i="6" s="1"/>
  <c r="B1391" i="6"/>
  <c r="C1391" i="6" s="1"/>
  <c r="A1391" i="6"/>
  <c r="I1390" i="6"/>
  <c r="H1390" i="6"/>
  <c r="F1390" i="6"/>
  <c r="G1390" i="6" s="1"/>
  <c r="D1390" i="6"/>
  <c r="E1390" i="6" s="1"/>
  <c r="B1390" i="6"/>
  <c r="C1390" i="6" s="1"/>
  <c r="A1390" i="6"/>
  <c r="I1389" i="6"/>
  <c r="H1389" i="6"/>
  <c r="F1389" i="6"/>
  <c r="G1389" i="6" s="1"/>
  <c r="D1389" i="6"/>
  <c r="E1389" i="6" s="1"/>
  <c r="B1389" i="6"/>
  <c r="C1389" i="6" s="1"/>
  <c r="A1389" i="6"/>
  <c r="I1388" i="6"/>
  <c r="H1388" i="6"/>
  <c r="F1388" i="6"/>
  <c r="G1388" i="6" s="1"/>
  <c r="D1388" i="6"/>
  <c r="E1388" i="6" s="1"/>
  <c r="C1388" i="6"/>
  <c r="B1388" i="6"/>
  <c r="A1388" i="6"/>
  <c r="I1387" i="6"/>
  <c r="H1387" i="6"/>
  <c r="F1387" i="6"/>
  <c r="G1387" i="6" s="1"/>
  <c r="D1387" i="6"/>
  <c r="E1387" i="6" s="1"/>
  <c r="C1387" i="6"/>
  <c r="B1387" i="6"/>
  <c r="A1387" i="6"/>
  <c r="I1386" i="6"/>
  <c r="H1386" i="6"/>
  <c r="F1386" i="6"/>
  <c r="G1386" i="6" s="1"/>
  <c r="D1386" i="6"/>
  <c r="E1386" i="6" s="1"/>
  <c r="B1386" i="6"/>
  <c r="C1386" i="6" s="1"/>
  <c r="A1386" i="6"/>
  <c r="I1385" i="6"/>
  <c r="H1385" i="6"/>
  <c r="F1385" i="6"/>
  <c r="G1385" i="6" s="1"/>
  <c r="D1385" i="6"/>
  <c r="E1385" i="6" s="1"/>
  <c r="B1385" i="6"/>
  <c r="C1385" i="6" s="1"/>
  <c r="A1385" i="6"/>
  <c r="I1384" i="6"/>
  <c r="H1384" i="6"/>
  <c r="F1384" i="6"/>
  <c r="G1384" i="6" s="1"/>
  <c r="D1384" i="6"/>
  <c r="E1384" i="6" s="1"/>
  <c r="B1384" i="6"/>
  <c r="C1384" i="6" s="1"/>
  <c r="A1384" i="6"/>
  <c r="I1383" i="6"/>
  <c r="H1383" i="6"/>
  <c r="F1383" i="6"/>
  <c r="G1383" i="6" s="1"/>
  <c r="D1383" i="6"/>
  <c r="E1383" i="6" s="1"/>
  <c r="B1383" i="6"/>
  <c r="C1383" i="6" s="1"/>
  <c r="A1383" i="6"/>
  <c r="I1382" i="6"/>
  <c r="H1382" i="6"/>
  <c r="F1382" i="6"/>
  <c r="G1382" i="6" s="1"/>
  <c r="D1382" i="6"/>
  <c r="E1382" i="6" s="1"/>
  <c r="B1382" i="6"/>
  <c r="C1382" i="6" s="1"/>
  <c r="A1382" i="6"/>
  <c r="I1381" i="6"/>
  <c r="H1381" i="6"/>
  <c r="F1381" i="6"/>
  <c r="G1381" i="6" s="1"/>
  <c r="D1381" i="6"/>
  <c r="E1381" i="6" s="1"/>
  <c r="B1381" i="6"/>
  <c r="C1381" i="6" s="1"/>
  <c r="A1381" i="6"/>
  <c r="I1380" i="6"/>
  <c r="H1380" i="6"/>
  <c r="F1380" i="6"/>
  <c r="G1380" i="6" s="1"/>
  <c r="D1380" i="6"/>
  <c r="E1380" i="6" s="1"/>
  <c r="B1380" i="6"/>
  <c r="C1380" i="6" s="1"/>
  <c r="A1380" i="6"/>
  <c r="I1379" i="6"/>
  <c r="H1379" i="6"/>
  <c r="F1379" i="6"/>
  <c r="G1379" i="6" s="1"/>
  <c r="D1379" i="6"/>
  <c r="E1379" i="6" s="1"/>
  <c r="B1379" i="6"/>
  <c r="C1379" i="6" s="1"/>
  <c r="A1379" i="6"/>
  <c r="I1378" i="6"/>
  <c r="H1378" i="6"/>
  <c r="F1378" i="6"/>
  <c r="G1378" i="6" s="1"/>
  <c r="D1378" i="6"/>
  <c r="E1378" i="6" s="1"/>
  <c r="B1378" i="6"/>
  <c r="C1378" i="6" s="1"/>
  <c r="A1378" i="6"/>
  <c r="I1377" i="6"/>
  <c r="H1377" i="6"/>
  <c r="F1377" i="6"/>
  <c r="G1377" i="6" s="1"/>
  <c r="E1377" i="6"/>
  <c r="D1377" i="6"/>
  <c r="B1377" i="6"/>
  <c r="C1377" i="6" s="1"/>
  <c r="A1377" i="6"/>
  <c r="I1376" i="6"/>
  <c r="H1376" i="6"/>
  <c r="F1376" i="6"/>
  <c r="G1376" i="6" s="1"/>
  <c r="D1376" i="6"/>
  <c r="E1376" i="6" s="1"/>
  <c r="B1376" i="6"/>
  <c r="C1376" i="6" s="1"/>
  <c r="A1376" i="6"/>
  <c r="I1375" i="6"/>
  <c r="H1375" i="6"/>
  <c r="G1375" i="6"/>
  <c r="F1375" i="6"/>
  <c r="D1375" i="6"/>
  <c r="E1375" i="6" s="1"/>
  <c r="B1375" i="6"/>
  <c r="C1375" i="6" s="1"/>
  <c r="A1375" i="6"/>
  <c r="I1374" i="6"/>
  <c r="H1374" i="6"/>
  <c r="F1374" i="6"/>
  <c r="G1374" i="6" s="1"/>
  <c r="D1374" i="6"/>
  <c r="E1374" i="6" s="1"/>
  <c r="B1374" i="6"/>
  <c r="C1374" i="6" s="1"/>
  <c r="A1374" i="6"/>
  <c r="I1373" i="6"/>
  <c r="H1373" i="6"/>
  <c r="F1373" i="6"/>
  <c r="G1373" i="6" s="1"/>
  <c r="D1373" i="6"/>
  <c r="E1373" i="6" s="1"/>
  <c r="B1373" i="6"/>
  <c r="C1373" i="6" s="1"/>
  <c r="A1373" i="6"/>
  <c r="I1372" i="6"/>
  <c r="H1372" i="6"/>
  <c r="F1372" i="6"/>
  <c r="G1372" i="6" s="1"/>
  <c r="D1372" i="6"/>
  <c r="E1372" i="6" s="1"/>
  <c r="B1372" i="6"/>
  <c r="C1372" i="6" s="1"/>
  <c r="A1372" i="6"/>
  <c r="I1371" i="6"/>
  <c r="H1371" i="6"/>
  <c r="F1371" i="6"/>
  <c r="G1371" i="6" s="1"/>
  <c r="D1371" i="6"/>
  <c r="E1371" i="6" s="1"/>
  <c r="B1371" i="6"/>
  <c r="C1371" i="6" s="1"/>
  <c r="A1371" i="6"/>
  <c r="I1370" i="6"/>
  <c r="H1370" i="6"/>
  <c r="F1370" i="6"/>
  <c r="G1370" i="6" s="1"/>
  <c r="D1370" i="6"/>
  <c r="E1370" i="6" s="1"/>
  <c r="B1370" i="6"/>
  <c r="C1370" i="6" s="1"/>
  <c r="A1370" i="6"/>
  <c r="I1369" i="6"/>
  <c r="H1369" i="6"/>
  <c r="F1369" i="6"/>
  <c r="G1369" i="6" s="1"/>
  <c r="D1369" i="6"/>
  <c r="E1369" i="6" s="1"/>
  <c r="B1369" i="6"/>
  <c r="C1369" i="6" s="1"/>
  <c r="A1369" i="6"/>
  <c r="I1368" i="6"/>
  <c r="H1368" i="6"/>
  <c r="F1368" i="6"/>
  <c r="G1368" i="6" s="1"/>
  <c r="D1368" i="6"/>
  <c r="E1368" i="6" s="1"/>
  <c r="B1368" i="6"/>
  <c r="C1368" i="6" s="1"/>
  <c r="A1368" i="6"/>
  <c r="I1367" i="6"/>
  <c r="H1367" i="6"/>
  <c r="F1367" i="6"/>
  <c r="G1367" i="6" s="1"/>
  <c r="D1367" i="6"/>
  <c r="E1367" i="6" s="1"/>
  <c r="B1367" i="6"/>
  <c r="C1367" i="6" s="1"/>
  <c r="A1367" i="6"/>
  <c r="I1366" i="6"/>
  <c r="H1366" i="6"/>
  <c r="F1366" i="6"/>
  <c r="G1366" i="6" s="1"/>
  <c r="D1366" i="6"/>
  <c r="E1366" i="6" s="1"/>
  <c r="B1366" i="6"/>
  <c r="C1366" i="6" s="1"/>
  <c r="A1366" i="6"/>
  <c r="I1365" i="6"/>
  <c r="H1365" i="6"/>
  <c r="F1365" i="6"/>
  <c r="G1365" i="6" s="1"/>
  <c r="D1365" i="6"/>
  <c r="E1365" i="6" s="1"/>
  <c r="B1365" i="6"/>
  <c r="C1365" i="6" s="1"/>
  <c r="A1365" i="6"/>
  <c r="I1364" i="6"/>
  <c r="H1364" i="6"/>
  <c r="F1364" i="6"/>
  <c r="G1364" i="6" s="1"/>
  <c r="D1364" i="6"/>
  <c r="E1364" i="6" s="1"/>
  <c r="B1364" i="6"/>
  <c r="C1364" i="6" s="1"/>
  <c r="A1364" i="6"/>
  <c r="I1363" i="6"/>
  <c r="H1363" i="6"/>
  <c r="F1363" i="6"/>
  <c r="G1363" i="6" s="1"/>
  <c r="D1363" i="6"/>
  <c r="E1363" i="6" s="1"/>
  <c r="B1363" i="6"/>
  <c r="C1363" i="6" s="1"/>
  <c r="A1363" i="6"/>
  <c r="I1362" i="6"/>
  <c r="H1362" i="6"/>
  <c r="F1362" i="6"/>
  <c r="G1362" i="6" s="1"/>
  <c r="D1362" i="6"/>
  <c r="E1362" i="6" s="1"/>
  <c r="B1362" i="6"/>
  <c r="C1362" i="6" s="1"/>
  <c r="A1362" i="6"/>
  <c r="I1361" i="6"/>
  <c r="H1361" i="6"/>
  <c r="F1361" i="6"/>
  <c r="G1361" i="6" s="1"/>
  <c r="D1361" i="6"/>
  <c r="E1361" i="6" s="1"/>
  <c r="B1361" i="6"/>
  <c r="C1361" i="6" s="1"/>
  <c r="A1361" i="6"/>
  <c r="I1360" i="6"/>
  <c r="H1360" i="6"/>
  <c r="F1360" i="6"/>
  <c r="G1360" i="6" s="1"/>
  <c r="E1360" i="6"/>
  <c r="D1360" i="6"/>
  <c r="B1360" i="6"/>
  <c r="C1360" i="6" s="1"/>
  <c r="A1360" i="6"/>
  <c r="I1359" i="6"/>
  <c r="H1359" i="6"/>
  <c r="F1359" i="6"/>
  <c r="G1359" i="6" s="1"/>
  <c r="D1359" i="6"/>
  <c r="E1359" i="6" s="1"/>
  <c r="B1359" i="6"/>
  <c r="C1359" i="6" s="1"/>
  <c r="A1359" i="6"/>
  <c r="I1358" i="6"/>
  <c r="H1358" i="6"/>
  <c r="F1358" i="6"/>
  <c r="G1358" i="6" s="1"/>
  <c r="D1358" i="6"/>
  <c r="E1358" i="6" s="1"/>
  <c r="B1358" i="6"/>
  <c r="C1358" i="6" s="1"/>
  <c r="A1358" i="6"/>
  <c r="I1357" i="6"/>
  <c r="H1357" i="6"/>
  <c r="F1357" i="6"/>
  <c r="G1357" i="6" s="1"/>
  <c r="D1357" i="6"/>
  <c r="E1357" i="6" s="1"/>
  <c r="C1357" i="6"/>
  <c r="B1357" i="6"/>
  <c r="A1357" i="6"/>
  <c r="I1356" i="6"/>
  <c r="H1356" i="6"/>
  <c r="F1356" i="6"/>
  <c r="G1356" i="6" s="1"/>
  <c r="D1356" i="6"/>
  <c r="E1356" i="6" s="1"/>
  <c r="B1356" i="6"/>
  <c r="C1356" i="6" s="1"/>
  <c r="A1356" i="6"/>
  <c r="I1355" i="6"/>
  <c r="H1355" i="6"/>
  <c r="F1355" i="6"/>
  <c r="G1355" i="6" s="1"/>
  <c r="D1355" i="6"/>
  <c r="E1355" i="6" s="1"/>
  <c r="B1355" i="6"/>
  <c r="C1355" i="6" s="1"/>
  <c r="A1355" i="6"/>
  <c r="I1354" i="6"/>
  <c r="H1354" i="6"/>
  <c r="F1354" i="6"/>
  <c r="G1354" i="6" s="1"/>
  <c r="D1354" i="6"/>
  <c r="E1354" i="6" s="1"/>
  <c r="B1354" i="6"/>
  <c r="C1354" i="6" s="1"/>
  <c r="A1354" i="6"/>
  <c r="I1353" i="6"/>
  <c r="H1353" i="6"/>
  <c r="F1353" i="6"/>
  <c r="G1353" i="6" s="1"/>
  <c r="D1353" i="6"/>
  <c r="E1353" i="6" s="1"/>
  <c r="B1353" i="6"/>
  <c r="C1353" i="6" s="1"/>
  <c r="A1353" i="6"/>
  <c r="I1352" i="6"/>
  <c r="H1352" i="6"/>
  <c r="F1352" i="6"/>
  <c r="G1352" i="6" s="1"/>
  <c r="D1352" i="6"/>
  <c r="E1352" i="6" s="1"/>
  <c r="B1352" i="6"/>
  <c r="C1352" i="6" s="1"/>
  <c r="A1352" i="6"/>
  <c r="I1351" i="6"/>
  <c r="H1351" i="6"/>
  <c r="F1351" i="6"/>
  <c r="G1351" i="6" s="1"/>
  <c r="D1351" i="6"/>
  <c r="E1351" i="6" s="1"/>
  <c r="B1351" i="6"/>
  <c r="C1351" i="6" s="1"/>
  <c r="A1351" i="6"/>
  <c r="I1350" i="6"/>
  <c r="H1350" i="6"/>
  <c r="F1350" i="6"/>
  <c r="G1350" i="6" s="1"/>
  <c r="D1350" i="6"/>
  <c r="E1350" i="6" s="1"/>
  <c r="B1350" i="6"/>
  <c r="C1350" i="6" s="1"/>
  <c r="A1350" i="6"/>
  <c r="I1349" i="6"/>
  <c r="H1349" i="6"/>
  <c r="F1349" i="6"/>
  <c r="G1349" i="6" s="1"/>
  <c r="D1349" i="6"/>
  <c r="E1349" i="6" s="1"/>
  <c r="B1349" i="6"/>
  <c r="C1349" i="6" s="1"/>
  <c r="A1349" i="6"/>
  <c r="I1348" i="6"/>
  <c r="H1348" i="6"/>
  <c r="F1348" i="6"/>
  <c r="G1348" i="6" s="1"/>
  <c r="D1348" i="6"/>
  <c r="E1348" i="6" s="1"/>
  <c r="B1348" i="6"/>
  <c r="C1348" i="6" s="1"/>
  <c r="A1348" i="6"/>
  <c r="I1347" i="6"/>
  <c r="H1347" i="6"/>
  <c r="F1347" i="6"/>
  <c r="G1347" i="6" s="1"/>
  <c r="D1347" i="6"/>
  <c r="E1347" i="6" s="1"/>
  <c r="B1347" i="6"/>
  <c r="C1347" i="6" s="1"/>
  <c r="A1347" i="6"/>
  <c r="I1346" i="6"/>
  <c r="H1346" i="6"/>
  <c r="F1346" i="6"/>
  <c r="G1346" i="6" s="1"/>
  <c r="D1346" i="6"/>
  <c r="E1346" i="6" s="1"/>
  <c r="B1346" i="6"/>
  <c r="C1346" i="6" s="1"/>
  <c r="A1346" i="6"/>
  <c r="I1345" i="6"/>
  <c r="H1345" i="6"/>
  <c r="F1345" i="6"/>
  <c r="G1345" i="6" s="1"/>
  <c r="D1345" i="6"/>
  <c r="E1345" i="6" s="1"/>
  <c r="B1345" i="6"/>
  <c r="C1345" i="6" s="1"/>
  <c r="A1345" i="6"/>
  <c r="I1344" i="6"/>
  <c r="H1344" i="6"/>
  <c r="F1344" i="6"/>
  <c r="G1344" i="6" s="1"/>
  <c r="D1344" i="6"/>
  <c r="E1344" i="6" s="1"/>
  <c r="B1344" i="6"/>
  <c r="C1344" i="6" s="1"/>
  <c r="A1344" i="6"/>
  <c r="I1343" i="6"/>
  <c r="H1343" i="6"/>
  <c r="G1343" i="6"/>
  <c r="F1343" i="6"/>
  <c r="D1343" i="6"/>
  <c r="E1343" i="6" s="1"/>
  <c r="B1343" i="6"/>
  <c r="C1343" i="6" s="1"/>
  <c r="A1343" i="6"/>
  <c r="I1342" i="6"/>
  <c r="H1342" i="6"/>
  <c r="F1342" i="6"/>
  <c r="G1342" i="6" s="1"/>
  <c r="D1342" i="6"/>
  <c r="E1342" i="6" s="1"/>
  <c r="B1342" i="6"/>
  <c r="C1342" i="6" s="1"/>
  <c r="A1342" i="6"/>
  <c r="I1341" i="6"/>
  <c r="H1341" i="6"/>
  <c r="F1341" i="6"/>
  <c r="G1341" i="6" s="1"/>
  <c r="D1341" i="6"/>
  <c r="E1341" i="6" s="1"/>
  <c r="B1341" i="6"/>
  <c r="C1341" i="6" s="1"/>
  <c r="A1341" i="6"/>
  <c r="I1340" i="6"/>
  <c r="H1340" i="6"/>
  <c r="F1340" i="6"/>
  <c r="G1340" i="6" s="1"/>
  <c r="D1340" i="6"/>
  <c r="E1340" i="6" s="1"/>
  <c r="B1340" i="6"/>
  <c r="C1340" i="6" s="1"/>
  <c r="A1340" i="6"/>
  <c r="I1339" i="6"/>
  <c r="H1339" i="6"/>
  <c r="F1339" i="6"/>
  <c r="G1339" i="6" s="1"/>
  <c r="D1339" i="6"/>
  <c r="E1339" i="6" s="1"/>
  <c r="B1339" i="6"/>
  <c r="C1339" i="6" s="1"/>
  <c r="A1339" i="6"/>
  <c r="I1338" i="6"/>
  <c r="H1338" i="6"/>
  <c r="F1338" i="6"/>
  <c r="G1338" i="6" s="1"/>
  <c r="D1338" i="6"/>
  <c r="E1338" i="6" s="1"/>
  <c r="B1338" i="6"/>
  <c r="C1338" i="6" s="1"/>
  <c r="A1338" i="6"/>
  <c r="I1337" i="6"/>
  <c r="H1337" i="6"/>
  <c r="F1337" i="6"/>
  <c r="G1337" i="6" s="1"/>
  <c r="D1337" i="6"/>
  <c r="E1337" i="6" s="1"/>
  <c r="B1337" i="6"/>
  <c r="C1337" i="6" s="1"/>
  <c r="A1337" i="6"/>
  <c r="I1336" i="6"/>
  <c r="H1336" i="6"/>
  <c r="F1336" i="6"/>
  <c r="G1336" i="6" s="1"/>
  <c r="D1336" i="6"/>
  <c r="E1336" i="6" s="1"/>
  <c r="B1336" i="6"/>
  <c r="C1336" i="6" s="1"/>
  <c r="A1336" i="6"/>
  <c r="I1335" i="6"/>
  <c r="H1335" i="6"/>
  <c r="F1335" i="6"/>
  <c r="G1335" i="6" s="1"/>
  <c r="D1335" i="6"/>
  <c r="E1335" i="6" s="1"/>
  <c r="B1335" i="6"/>
  <c r="C1335" i="6" s="1"/>
  <c r="A1335" i="6"/>
  <c r="I1334" i="6"/>
  <c r="H1334" i="6"/>
  <c r="F1334" i="6"/>
  <c r="G1334" i="6" s="1"/>
  <c r="D1334" i="6"/>
  <c r="E1334" i="6" s="1"/>
  <c r="B1334" i="6"/>
  <c r="C1334" i="6" s="1"/>
  <c r="A1334" i="6"/>
  <c r="I1333" i="6"/>
  <c r="H1333" i="6"/>
  <c r="F1333" i="6"/>
  <c r="G1333" i="6" s="1"/>
  <c r="D1333" i="6"/>
  <c r="E1333" i="6" s="1"/>
  <c r="B1333" i="6"/>
  <c r="C1333" i="6" s="1"/>
  <c r="A1333" i="6"/>
  <c r="I1332" i="6"/>
  <c r="H1332" i="6"/>
  <c r="F1332" i="6"/>
  <c r="G1332" i="6" s="1"/>
  <c r="D1332" i="6"/>
  <c r="E1332" i="6" s="1"/>
  <c r="B1332" i="6"/>
  <c r="C1332" i="6" s="1"/>
  <c r="A1332" i="6"/>
  <c r="I1331" i="6"/>
  <c r="H1331" i="6"/>
  <c r="F1331" i="6"/>
  <c r="G1331" i="6" s="1"/>
  <c r="D1331" i="6"/>
  <c r="E1331" i="6" s="1"/>
  <c r="B1331" i="6"/>
  <c r="C1331" i="6" s="1"/>
  <c r="A1331" i="6"/>
  <c r="I1330" i="6"/>
  <c r="H1330" i="6"/>
  <c r="F1330" i="6"/>
  <c r="G1330" i="6" s="1"/>
  <c r="D1330" i="6"/>
  <c r="E1330" i="6" s="1"/>
  <c r="B1330" i="6"/>
  <c r="C1330" i="6" s="1"/>
  <c r="A1330" i="6"/>
  <c r="I1329" i="6"/>
  <c r="H1329" i="6"/>
  <c r="F1329" i="6"/>
  <c r="G1329" i="6" s="1"/>
  <c r="D1329" i="6"/>
  <c r="E1329" i="6" s="1"/>
  <c r="B1329" i="6"/>
  <c r="C1329" i="6" s="1"/>
  <c r="A1329" i="6"/>
  <c r="I1328" i="6"/>
  <c r="H1328" i="6"/>
  <c r="F1328" i="6"/>
  <c r="G1328" i="6" s="1"/>
  <c r="D1328" i="6"/>
  <c r="E1328" i="6" s="1"/>
  <c r="B1328" i="6"/>
  <c r="C1328" i="6" s="1"/>
  <c r="A1328" i="6"/>
  <c r="I1327" i="6"/>
  <c r="H1327" i="6"/>
  <c r="F1327" i="6"/>
  <c r="G1327" i="6" s="1"/>
  <c r="D1327" i="6"/>
  <c r="E1327" i="6" s="1"/>
  <c r="B1327" i="6"/>
  <c r="C1327" i="6" s="1"/>
  <c r="A1327" i="6"/>
  <c r="I1326" i="6"/>
  <c r="H1326" i="6"/>
  <c r="F1326" i="6"/>
  <c r="G1326" i="6" s="1"/>
  <c r="D1326" i="6"/>
  <c r="E1326" i="6" s="1"/>
  <c r="B1326" i="6"/>
  <c r="C1326" i="6" s="1"/>
  <c r="A1326" i="6"/>
  <c r="I1325" i="6"/>
  <c r="H1325" i="6"/>
  <c r="F1325" i="6"/>
  <c r="G1325" i="6" s="1"/>
  <c r="D1325" i="6"/>
  <c r="E1325" i="6" s="1"/>
  <c r="B1325" i="6"/>
  <c r="C1325" i="6" s="1"/>
  <c r="A1325" i="6"/>
  <c r="I1324" i="6"/>
  <c r="H1324" i="6"/>
  <c r="F1324" i="6"/>
  <c r="G1324" i="6" s="1"/>
  <c r="D1324" i="6"/>
  <c r="E1324" i="6" s="1"/>
  <c r="B1324" i="6"/>
  <c r="C1324" i="6" s="1"/>
  <c r="A1324" i="6"/>
  <c r="I1323" i="6"/>
  <c r="H1323" i="6"/>
  <c r="F1323" i="6"/>
  <c r="G1323" i="6" s="1"/>
  <c r="D1323" i="6"/>
  <c r="E1323" i="6" s="1"/>
  <c r="B1323" i="6"/>
  <c r="C1323" i="6" s="1"/>
  <c r="A1323" i="6"/>
  <c r="I1322" i="6"/>
  <c r="H1322" i="6"/>
  <c r="F1322" i="6"/>
  <c r="G1322" i="6" s="1"/>
  <c r="D1322" i="6"/>
  <c r="E1322" i="6" s="1"/>
  <c r="B1322" i="6"/>
  <c r="C1322" i="6" s="1"/>
  <c r="A1322" i="6"/>
  <c r="I1321" i="6"/>
  <c r="H1321" i="6"/>
  <c r="F1321" i="6"/>
  <c r="G1321" i="6" s="1"/>
  <c r="D1321" i="6"/>
  <c r="E1321" i="6" s="1"/>
  <c r="B1321" i="6"/>
  <c r="C1321" i="6" s="1"/>
  <c r="A1321" i="6"/>
  <c r="I1320" i="6"/>
  <c r="H1320" i="6"/>
  <c r="F1320" i="6"/>
  <c r="G1320" i="6" s="1"/>
  <c r="D1320" i="6"/>
  <c r="E1320" i="6" s="1"/>
  <c r="B1320" i="6"/>
  <c r="C1320" i="6" s="1"/>
  <c r="A1320" i="6"/>
  <c r="I1319" i="6"/>
  <c r="H1319" i="6"/>
  <c r="F1319" i="6"/>
  <c r="G1319" i="6" s="1"/>
  <c r="D1319" i="6"/>
  <c r="E1319" i="6" s="1"/>
  <c r="B1319" i="6"/>
  <c r="C1319" i="6" s="1"/>
  <c r="A1319" i="6"/>
  <c r="I1318" i="6"/>
  <c r="H1318" i="6"/>
  <c r="F1318" i="6"/>
  <c r="G1318" i="6" s="1"/>
  <c r="D1318" i="6"/>
  <c r="E1318" i="6" s="1"/>
  <c r="B1318" i="6"/>
  <c r="C1318" i="6" s="1"/>
  <c r="A1318" i="6"/>
  <c r="I1317" i="6"/>
  <c r="H1317" i="6"/>
  <c r="F1317" i="6"/>
  <c r="G1317" i="6" s="1"/>
  <c r="D1317" i="6"/>
  <c r="E1317" i="6" s="1"/>
  <c r="B1317" i="6"/>
  <c r="C1317" i="6" s="1"/>
  <c r="A1317" i="6"/>
  <c r="I1316" i="6"/>
  <c r="H1316" i="6"/>
  <c r="F1316" i="6"/>
  <c r="G1316" i="6" s="1"/>
  <c r="D1316" i="6"/>
  <c r="E1316" i="6" s="1"/>
  <c r="B1316" i="6"/>
  <c r="C1316" i="6" s="1"/>
  <c r="A1316" i="6"/>
  <c r="I1315" i="6"/>
  <c r="H1315" i="6"/>
  <c r="F1315" i="6"/>
  <c r="G1315" i="6" s="1"/>
  <c r="D1315" i="6"/>
  <c r="E1315" i="6" s="1"/>
  <c r="B1315" i="6"/>
  <c r="C1315" i="6" s="1"/>
  <c r="A1315" i="6"/>
  <c r="I1314" i="6"/>
  <c r="H1314" i="6"/>
  <c r="F1314" i="6"/>
  <c r="G1314" i="6" s="1"/>
  <c r="D1314" i="6"/>
  <c r="E1314" i="6" s="1"/>
  <c r="B1314" i="6"/>
  <c r="C1314" i="6" s="1"/>
  <c r="A1314" i="6"/>
  <c r="I1313" i="6"/>
  <c r="H1313" i="6"/>
  <c r="F1313" i="6"/>
  <c r="G1313" i="6" s="1"/>
  <c r="D1313" i="6"/>
  <c r="E1313" i="6" s="1"/>
  <c r="B1313" i="6"/>
  <c r="C1313" i="6" s="1"/>
  <c r="A1313" i="6"/>
  <c r="I1312" i="6"/>
  <c r="H1312" i="6"/>
  <c r="F1312" i="6"/>
  <c r="G1312" i="6" s="1"/>
  <c r="D1312" i="6"/>
  <c r="E1312" i="6" s="1"/>
  <c r="B1312" i="6"/>
  <c r="C1312" i="6" s="1"/>
  <c r="A1312" i="6"/>
  <c r="I1311" i="6"/>
  <c r="H1311" i="6"/>
  <c r="F1311" i="6"/>
  <c r="G1311" i="6" s="1"/>
  <c r="D1311" i="6"/>
  <c r="E1311" i="6" s="1"/>
  <c r="B1311" i="6"/>
  <c r="C1311" i="6" s="1"/>
  <c r="A1311" i="6"/>
  <c r="I1310" i="6"/>
  <c r="H1310" i="6"/>
  <c r="F1310" i="6"/>
  <c r="G1310" i="6" s="1"/>
  <c r="D1310" i="6"/>
  <c r="E1310" i="6" s="1"/>
  <c r="B1310" i="6"/>
  <c r="C1310" i="6" s="1"/>
  <c r="A1310" i="6"/>
  <c r="I1309" i="6"/>
  <c r="H1309" i="6"/>
  <c r="F1309" i="6"/>
  <c r="G1309" i="6" s="1"/>
  <c r="D1309" i="6"/>
  <c r="E1309" i="6" s="1"/>
  <c r="B1309" i="6"/>
  <c r="C1309" i="6" s="1"/>
  <c r="A1309" i="6"/>
  <c r="I1308" i="6"/>
  <c r="H1308" i="6"/>
  <c r="F1308" i="6"/>
  <c r="G1308" i="6" s="1"/>
  <c r="E1308" i="6"/>
  <c r="D1308" i="6"/>
  <c r="B1308" i="6"/>
  <c r="C1308" i="6" s="1"/>
  <c r="A1308" i="6"/>
  <c r="I1307" i="6"/>
  <c r="H1307" i="6"/>
  <c r="F1307" i="6"/>
  <c r="G1307" i="6" s="1"/>
  <c r="D1307" i="6"/>
  <c r="E1307" i="6" s="1"/>
  <c r="B1307" i="6"/>
  <c r="C1307" i="6" s="1"/>
  <c r="A1307" i="6"/>
  <c r="I1306" i="6"/>
  <c r="H1306" i="6"/>
  <c r="F1306" i="6"/>
  <c r="G1306" i="6" s="1"/>
  <c r="D1306" i="6"/>
  <c r="E1306" i="6" s="1"/>
  <c r="B1306" i="6"/>
  <c r="C1306" i="6" s="1"/>
  <c r="A1306" i="6"/>
  <c r="I1305" i="6"/>
  <c r="H1305" i="6"/>
  <c r="F1305" i="6"/>
  <c r="G1305" i="6" s="1"/>
  <c r="D1305" i="6"/>
  <c r="E1305" i="6" s="1"/>
  <c r="B1305" i="6"/>
  <c r="C1305" i="6" s="1"/>
  <c r="A1305" i="6"/>
  <c r="I1304" i="6"/>
  <c r="H1304" i="6"/>
  <c r="F1304" i="6"/>
  <c r="G1304" i="6" s="1"/>
  <c r="D1304" i="6"/>
  <c r="E1304" i="6" s="1"/>
  <c r="B1304" i="6"/>
  <c r="C1304" i="6" s="1"/>
  <c r="A1304" i="6"/>
  <c r="I1303" i="6"/>
  <c r="H1303" i="6"/>
  <c r="F1303" i="6"/>
  <c r="G1303" i="6" s="1"/>
  <c r="D1303" i="6"/>
  <c r="E1303" i="6" s="1"/>
  <c r="B1303" i="6"/>
  <c r="C1303" i="6" s="1"/>
  <c r="A1303" i="6"/>
  <c r="I1302" i="6"/>
  <c r="H1302" i="6"/>
  <c r="F1302" i="6"/>
  <c r="G1302" i="6" s="1"/>
  <c r="D1302" i="6"/>
  <c r="E1302" i="6" s="1"/>
  <c r="B1302" i="6"/>
  <c r="C1302" i="6" s="1"/>
  <c r="A1302" i="6"/>
  <c r="I1301" i="6"/>
  <c r="H1301" i="6"/>
  <c r="F1301" i="6"/>
  <c r="G1301" i="6" s="1"/>
  <c r="D1301" i="6"/>
  <c r="E1301" i="6" s="1"/>
  <c r="B1301" i="6"/>
  <c r="C1301" i="6" s="1"/>
  <c r="A1301" i="6"/>
  <c r="I1300" i="6"/>
  <c r="H1300" i="6"/>
  <c r="F1300" i="6"/>
  <c r="G1300" i="6" s="1"/>
  <c r="D1300" i="6"/>
  <c r="E1300" i="6" s="1"/>
  <c r="B1300" i="6"/>
  <c r="C1300" i="6" s="1"/>
  <c r="A1300" i="6"/>
  <c r="I1299" i="6"/>
  <c r="H1299" i="6"/>
  <c r="F1299" i="6"/>
  <c r="G1299" i="6" s="1"/>
  <c r="D1299" i="6"/>
  <c r="E1299" i="6" s="1"/>
  <c r="B1299" i="6"/>
  <c r="C1299" i="6" s="1"/>
  <c r="A1299" i="6"/>
  <c r="I1298" i="6"/>
  <c r="H1298" i="6"/>
  <c r="F1298" i="6"/>
  <c r="G1298" i="6" s="1"/>
  <c r="D1298" i="6"/>
  <c r="E1298" i="6" s="1"/>
  <c r="B1298" i="6"/>
  <c r="C1298" i="6" s="1"/>
  <c r="A1298" i="6"/>
  <c r="I1297" i="6"/>
  <c r="H1297" i="6"/>
  <c r="F1297" i="6"/>
  <c r="G1297" i="6" s="1"/>
  <c r="D1297" i="6"/>
  <c r="E1297" i="6" s="1"/>
  <c r="B1297" i="6"/>
  <c r="C1297" i="6" s="1"/>
  <c r="A1297" i="6"/>
  <c r="I1296" i="6"/>
  <c r="H1296" i="6"/>
  <c r="F1296" i="6"/>
  <c r="G1296" i="6" s="1"/>
  <c r="D1296" i="6"/>
  <c r="E1296" i="6" s="1"/>
  <c r="B1296" i="6"/>
  <c r="C1296" i="6" s="1"/>
  <c r="A1296" i="6"/>
  <c r="I1295" i="6"/>
  <c r="H1295" i="6"/>
  <c r="F1295" i="6"/>
  <c r="G1295" i="6" s="1"/>
  <c r="D1295" i="6"/>
  <c r="E1295" i="6" s="1"/>
  <c r="B1295" i="6"/>
  <c r="C1295" i="6" s="1"/>
  <c r="A1295" i="6"/>
  <c r="I1294" i="6"/>
  <c r="H1294" i="6"/>
  <c r="F1294" i="6"/>
  <c r="G1294" i="6" s="1"/>
  <c r="D1294" i="6"/>
  <c r="E1294" i="6" s="1"/>
  <c r="C1294" i="6"/>
  <c r="B1294" i="6"/>
  <c r="A1294" i="6"/>
  <c r="I1293" i="6"/>
  <c r="H1293" i="6"/>
  <c r="F1293" i="6"/>
  <c r="G1293" i="6" s="1"/>
  <c r="D1293" i="6"/>
  <c r="E1293" i="6" s="1"/>
  <c r="B1293" i="6"/>
  <c r="C1293" i="6" s="1"/>
  <c r="A1293" i="6"/>
  <c r="I1292" i="6"/>
  <c r="H1292" i="6"/>
  <c r="F1292" i="6"/>
  <c r="G1292" i="6" s="1"/>
  <c r="D1292" i="6"/>
  <c r="E1292" i="6" s="1"/>
  <c r="B1292" i="6"/>
  <c r="C1292" i="6" s="1"/>
  <c r="A1292" i="6"/>
  <c r="I1291" i="6"/>
  <c r="H1291" i="6"/>
  <c r="F1291" i="6"/>
  <c r="G1291" i="6" s="1"/>
  <c r="D1291" i="6"/>
  <c r="E1291" i="6" s="1"/>
  <c r="B1291" i="6"/>
  <c r="C1291" i="6" s="1"/>
  <c r="A1291" i="6"/>
  <c r="I1290" i="6"/>
  <c r="H1290" i="6"/>
  <c r="F1290" i="6"/>
  <c r="G1290" i="6" s="1"/>
  <c r="D1290" i="6"/>
  <c r="E1290" i="6" s="1"/>
  <c r="B1290" i="6"/>
  <c r="C1290" i="6" s="1"/>
  <c r="A1290" i="6"/>
  <c r="I1289" i="6"/>
  <c r="H1289" i="6"/>
  <c r="F1289" i="6"/>
  <c r="G1289" i="6" s="1"/>
  <c r="D1289" i="6"/>
  <c r="E1289" i="6" s="1"/>
  <c r="B1289" i="6"/>
  <c r="C1289" i="6" s="1"/>
  <c r="A1289" i="6"/>
  <c r="I1288" i="6"/>
  <c r="H1288" i="6"/>
  <c r="F1288" i="6"/>
  <c r="G1288" i="6" s="1"/>
  <c r="D1288" i="6"/>
  <c r="E1288" i="6" s="1"/>
  <c r="B1288" i="6"/>
  <c r="C1288" i="6" s="1"/>
  <c r="A1288" i="6"/>
  <c r="I1287" i="6"/>
  <c r="H1287" i="6"/>
  <c r="F1287" i="6"/>
  <c r="G1287" i="6" s="1"/>
  <c r="D1287" i="6"/>
  <c r="E1287" i="6" s="1"/>
  <c r="B1287" i="6"/>
  <c r="C1287" i="6" s="1"/>
  <c r="A1287" i="6"/>
  <c r="I1286" i="6"/>
  <c r="H1286" i="6"/>
  <c r="F1286" i="6"/>
  <c r="G1286" i="6" s="1"/>
  <c r="D1286" i="6"/>
  <c r="E1286" i="6" s="1"/>
  <c r="B1286" i="6"/>
  <c r="C1286" i="6" s="1"/>
  <c r="A1286" i="6"/>
  <c r="I1285" i="6"/>
  <c r="H1285" i="6"/>
  <c r="F1285" i="6"/>
  <c r="G1285" i="6" s="1"/>
  <c r="D1285" i="6"/>
  <c r="E1285" i="6" s="1"/>
  <c r="B1285" i="6"/>
  <c r="C1285" i="6" s="1"/>
  <c r="A1285" i="6"/>
  <c r="I1284" i="6"/>
  <c r="H1284" i="6"/>
  <c r="F1284" i="6"/>
  <c r="G1284" i="6" s="1"/>
  <c r="D1284" i="6"/>
  <c r="E1284" i="6" s="1"/>
  <c r="B1284" i="6"/>
  <c r="C1284" i="6" s="1"/>
  <c r="A1284" i="6"/>
  <c r="I1283" i="6"/>
  <c r="H1283" i="6"/>
  <c r="F1283" i="6"/>
  <c r="G1283" i="6" s="1"/>
  <c r="D1283" i="6"/>
  <c r="E1283" i="6" s="1"/>
  <c r="B1283" i="6"/>
  <c r="C1283" i="6" s="1"/>
  <c r="A1283" i="6"/>
  <c r="I1282" i="6"/>
  <c r="H1282" i="6"/>
  <c r="F1282" i="6"/>
  <c r="G1282" i="6" s="1"/>
  <c r="D1282" i="6"/>
  <c r="E1282" i="6" s="1"/>
  <c r="B1282" i="6"/>
  <c r="C1282" i="6" s="1"/>
  <c r="A1282" i="6"/>
  <c r="I1281" i="6"/>
  <c r="H1281" i="6"/>
  <c r="F1281" i="6"/>
  <c r="G1281" i="6" s="1"/>
  <c r="D1281" i="6"/>
  <c r="E1281" i="6" s="1"/>
  <c r="B1281" i="6"/>
  <c r="C1281" i="6" s="1"/>
  <c r="A1281" i="6"/>
  <c r="I1280" i="6"/>
  <c r="H1280" i="6"/>
  <c r="F1280" i="6"/>
  <c r="G1280" i="6" s="1"/>
  <c r="D1280" i="6"/>
  <c r="E1280" i="6" s="1"/>
  <c r="B1280" i="6"/>
  <c r="C1280" i="6" s="1"/>
  <c r="A1280" i="6"/>
  <c r="I1279" i="6"/>
  <c r="H1279" i="6"/>
  <c r="F1279" i="6"/>
  <c r="G1279" i="6" s="1"/>
  <c r="D1279" i="6"/>
  <c r="E1279" i="6" s="1"/>
  <c r="B1279" i="6"/>
  <c r="C1279" i="6" s="1"/>
  <c r="A1279" i="6"/>
  <c r="I1278" i="6"/>
  <c r="H1278" i="6"/>
  <c r="F1278" i="6"/>
  <c r="G1278" i="6" s="1"/>
  <c r="D1278" i="6"/>
  <c r="E1278" i="6" s="1"/>
  <c r="B1278" i="6"/>
  <c r="C1278" i="6" s="1"/>
  <c r="A1278" i="6"/>
  <c r="I1277" i="6"/>
  <c r="H1277" i="6"/>
  <c r="F1277" i="6"/>
  <c r="G1277" i="6" s="1"/>
  <c r="D1277" i="6"/>
  <c r="E1277" i="6" s="1"/>
  <c r="B1277" i="6"/>
  <c r="C1277" i="6" s="1"/>
  <c r="A1277" i="6"/>
  <c r="I1276" i="6"/>
  <c r="H1276" i="6"/>
  <c r="F1276" i="6"/>
  <c r="G1276" i="6" s="1"/>
  <c r="D1276" i="6"/>
  <c r="E1276" i="6" s="1"/>
  <c r="B1276" i="6"/>
  <c r="C1276" i="6" s="1"/>
  <c r="A1276" i="6"/>
  <c r="I1275" i="6"/>
  <c r="H1275" i="6"/>
  <c r="F1275" i="6"/>
  <c r="G1275" i="6" s="1"/>
  <c r="D1275" i="6"/>
  <c r="E1275" i="6" s="1"/>
  <c r="B1275" i="6"/>
  <c r="C1275" i="6" s="1"/>
  <c r="A1275" i="6"/>
  <c r="I1274" i="6"/>
  <c r="H1274" i="6"/>
  <c r="F1274" i="6"/>
  <c r="G1274" i="6" s="1"/>
  <c r="D1274" i="6"/>
  <c r="E1274" i="6" s="1"/>
  <c r="B1274" i="6"/>
  <c r="C1274" i="6" s="1"/>
  <c r="A1274" i="6"/>
  <c r="I1273" i="6"/>
  <c r="H1273" i="6"/>
  <c r="F1273" i="6"/>
  <c r="G1273" i="6" s="1"/>
  <c r="D1273" i="6"/>
  <c r="E1273" i="6" s="1"/>
  <c r="B1273" i="6"/>
  <c r="C1273" i="6" s="1"/>
  <c r="A1273" i="6"/>
  <c r="I1272" i="6"/>
  <c r="H1272" i="6"/>
  <c r="F1272" i="6"/>
  <c r="G1272" i="6" s="1"/>
  <c r="D1272" i="6"/>
  <c r="E1272" i="6" s="1"/>
  <c r="B1272" i="6"/>
  <c r="C1272" i="6" s="1"/>
  <c r="A1272" i="6"/>
  <c r="I1271" i="6"/>
  <c r="H1271" i="6"/>
  <c r="F1271" i="6"/>
  <c r="G1271" i="6" s="1"/>
  <c r="D1271" i="6"/>
  <c r="E1271" i="6" s="1"/>
  <c r="B1271" i="6"/>
  <c r="C1271" i="6" s="1"/>
  <c r="A1271" i="6"/>
  <c r="I1270" i="6"/>
  <c r="H1270" i="6"/>
  <c r="F1270" i="6"/>
  <c r="G1270" i="6" s="1"/>
  <c r="D1270" i="6"/>
  <c r="E1270" i="6" s="1"/>
  <c r="B1270" i="6"/>
  <c r="C1270" i="6" s="1"/>
  <c r="A1270" i="6"/>
  <c r="I1269" i="6"/>
  <c r="H1269" i="6"/>
  <c r="F1269" i="6"/>
  <c r="G1269" i="6" s="1"/>
  <c r="D1269" i="6"/>
  <c r="E1269" i="6" s="1"/>
  <c r="B1269" i="6"/>
  <c r="C1269" i="6" s="1"/>
  <c r="A1269" i="6"/>
  <c r="I1268" i="6"/>
  <c r="H1268" i="6"/>
  <c r="F1268" i="6"/>
  <c r="G1268" i="6" s="1"/>
  <c r="D1268" i="6"/>
  <c r="E1268" i="6" s="1"/>
  <c r="B1268" i="6"/>
  <c r="C1268" i="6" s="1"/>
  <c r="A1268" i="6"/>
  <c r="I1267" i="6"/>
  <c r="H1267" i="6"/>
  <c r="F1267" i="6"/>
  <c r="G1267" i="6" s="1"/>
  <c r="D1267" i="6"/>
  <c r="E1267" i="6" s="1"/>
  <c r="B1267" i="6"/>
  <c r="C1267" i="6" s="1"/>
  <c r="A1267" i="6"/>
  <c r="I1266" i="6"/>
  <c r="H1266" i="6"/>
  <c r="F1266" i="6"/>
  <c r="G1266" i="6" s="1"/>
  <c r="D1266" i="6"/>
  <c r="E1266" i="6" s="1"/>
  <c r="B1266" i="6"/>
  <c r="C1266" i="6" s="1"/>
  <c r="A1266" i="6"/>
  <c r="I1265" i="6"/>
  <c r="H1265" i="6"/>
  <c r="F1265" i="6"/>
  <c r="G1265" i="6" s="1"/>
  <c r="D1265" i="6"/>
  <c r="E1265" i="6" s="1"/>
  <c r="B1265" i="6"/>
  <c r="C1265" i="6" s="1"/>
  <c r="A1265" i="6"/>
  <c r="I1264" i="6"/>
  <c r="H1264" i="6"/>
  <c r="F1264" i="6"/>
  <c r="G1264" i="6" s="1"/>
  <c r="D1264" i="6"/>
  <c r="E1264" i="6" s="1"/>
  <c r="B1264" i="6"/>
  <c r="C1264" i="6" s="1"/>
  <c r="A1264" i="6"/>
  <c r="I1263" i="6"/>
  <c r="H1263" i="6"/>
  <c r="F1263" i="6"/>
  <c r="G1263" i="6" s="1"/>
  <c r="D1263" i="6"/>
  <c r="E1263" i="6" s="1"/>
  <c r="B1263" i="6"/>
  <c r="C1263" i="6" s="1"/>
  <c r="A1263" i="6"/>
  <c r="I1262" i="6"/>
  <c r="H1262" i="6"/>
  <c r="F1262" i="6"/>
  <c r="G1262" i="6" s="1"/>
  <c r="D1262" i="6"/>
  <c r="E1262" i="6" s="1"/>
  <c r="B1262" i="6"/>
  <c r="C1262" i="6" s="1"/>
  <c r="A1262" i="6"/>
  <c r="I1261" i="6"/>
  <c r="H1261" i="6"/>
  <c r="F1261" i="6"/>
  <c r="G1261" i="6" s="1"/>
  <c r="D1261" i="6"/>
  <c r="E1261" i="6" s="1"/>
  <c r="B1261" i="6"/>
  <c r="C1261" i="6" s="1"/>
  <c r="A1261" i="6"/>
  <c r="I1260" i="6"/>
  <c r="H1260" i="6"/>
  <c r="F1260" i="6"/>
  <c r="G1260" i="6" s="1"/>
  <c r="D1260" i="6"/>
  <c r="E1260" i="6" s="1"/>
  <c r="B1260" i="6"/>
  <c r="C1260" i="6" s="1"/>
  <c r="A1260" i="6"/>
  <c r="I1259" i="6"/>
  <c r="H1259" i="6"/>
  <c r="F1259" i="6"/>
  <c r="G1259" i="6" s="1"/>
  <c r="D1259" i="6"/>
  <c r="E1259" i="6" s="1"/>
  <c r="B1259" i="6"/>
  <c r="C1259" i="6" s="1"/>
  <c r="A1259" i="6"/>
  <c r="I1258" i="6"/>
  <c r="H1258" i="6"/>
  <c r="F1258" i="6"/>
  <c r="G1258" i="6" s="1"/>
  <c r="D1258" i="6"/>
  <c r="E1258" i="6" s="1"/>
  <c r="B1258" i="6"/>
  <c r="C1258" i="6" s="1"/>
  <c r="A1258" i="6"/>
  <c r="I1257" i="6"/>
  <c r="H1257" i="6"/>
  <c r="F1257" i="6"/>
  <c r="G1257" i="6" s="1"/>
  <c r="D1257" i="6"/>
  <c r="E1257" i="6" s="1"/>
  <c r="B1257" i="6"/>
  <c r="C1257" i="6" s="1"/>
  <c r="A1257" i="6"/>
  <c r="I1256" i="6"/>
  <c r="H1256" i="6"/>
  <c r="F1256" i="6"/>
  <c r="G1256" i="6" s="1"/>
  <c r="D1256" i="6"/>
  <c r="E1256" i="6" s="1"/>
  <c r="B1256" i="6"/>
  <c r="C1256" i="6" s="1"/>
  <c r="A1256" i="6"/>
  <c r="I1255" i="6"/>
  <c r="H1255" i="6"/>
  <c r="F1255" i="6"/>
  <c r="G1255" i="6" s="1"/>
  <c r="D1255" i="6"/>
  <c r="E1255" i="6" s="1"/>
  <c r="B1255" i="6"/>
  <c r="C1255" i="6" s="1"/>
  <c r="A1255" i="6"/>
  <c r="I1254" i="6"/>
  <c r="H1254" i="6"/>
  <c r="F1254" i="6"/>
  <c r="G1254" i="6" s="1"/>
  <c r="D1254" i="6"/>
  <c r="E1254" i="6" s="1"/>
  <c r="B1254" i="6"/>
  <c r="C1254" i="6" s="1"/>
  <c r="A1254" i="6"/>
  <c r="I1253" i="6"/>
  <c r="H1253" i="6"/>
  <c r="F1253" i="6"/>
  <c r="G1253" i="6" s="1"/>
  <c r="D1253" i="6"/>
  <c r="E1253" i="6" s="1"/>
  <c r="B1253" i="6"/>
  <c r="C1253" i="6" s="1"/>
  <c r="A1253" i="6"/>
  <c r="I1252" i="6"/>
  <c r="H1252" i="6"/>
  <c r="F1252" i="6"/>
  <c r="G1252" i="6" s="1"/>
  <c r="D1252" i="6"/>
  <c r="E1252" i="6" s="1"/>
  <c r="B1252" i="6"/>
  <c r="C1252" i="6" s="1"/>
  <c r="A1252" i="6"/>
  <c r="I1251" i="6"/>
  <c r="H1251" i="6"/>
  <c r="F1251" i="6"/>
  <c r="G1251" i="6" s="1"/>
  <c r="D1251" i="6"/>
  <c r="E1251" i="6" s="1"/>
  <c r="B1251" i="6"/>
  <c r="C1251" i="6" s="1"/>
  <c r="A1251" i="6"/>
  <c r="I1250" i="6"/>
  <c r="H1250" i="6"/>
  <c r="F1250" i="6"/>
  <c r="G1250" i="6" s="1"/>
  <c r="D1250" i="6"/>
  <c r="E1250" i="6" s="1"/>
  <c r="B1250" i="6"/>
  <c r="C1250" i="6" s="1"/>
  <c r="A1250" i="6"/>
  <c r="I1249" i="6"/>
  <c r="H1249" i="6"/>
  <c r="F1249" i="6"/>
  <c r="G1249" i="6" s="1"/>
  <c r="D1249" i="6"/>
  <c r="E1249" i="6" s="1"/>
  <c r="B1249" i="6"/>
  <c r="C1249" i="6" s="1"/>
  <c r="A1249" i="6"/>
  <c r="I1248" i="6"/>
  <c r="H1248" i="6"/>
  <c r="F1248" i="6"/>
  <c r="G1248" i="6" s="1"/>
  <c r="D1248" i="6"/>
  <c r="E1248" i="6" s="1"/>
  <c r="B1248" i="6"/>
  <c r="C1248" i="6" s="1"/>
  <c r="A1248" i="6"/>
  <c r="I1247" i="6"/>
  <c r="H1247" i="6"/>
  <c r="F1247" i="6"/>
  <c r="G1247" i="6" s="1"/>
  <c r="D1247" i="6"/>
  <c r="E1247" i="6" s="1"/>
  <c r="B1247" i="6"/>
  <c r="C1247" i="6" s="1"/>
  <c r="A1247" i="6"/>
  <c r="I1246" i="6"/>
  <c r="H1246" i="6"/>
  <c r="F1246" i="6"/>
  <c r="G1246" i="6" s="1"/>
  <c r="D1246" i="6"/>
  <c r="E1246" i="6" s="1"/>
  <c r="B1246" i="6"/>
  <c r="C1246" i="6" s="1"/>
  <c r="A1246" i="6"/>
  <c r="I1245" i="6"/>
  <c r="H1245" i="6"/>
  <c r="F1245" i="6"/>
  <c r="G1245" i="6" s="1"/>
  <c r="D1245" i="6"/>
  <c r="E1245" i="6" s="1"/>
  <c r="B1245" i="6"/>
  <c r="C1245" i="6" s="1"/>
  <c r="A1245" i="6"/>
  <c r="I1244" i="6"/>
  <c r="H1244" i="6"/>
  <c r="F1244" i="6"/>
  <c r="G1244" i="6" s="1"/>
  <c r="D1244" i="6"/>
  <c r="E1244" i="6" s="1"/>
  <c r="B1244" i="6"/>
  <c r="C1244" i="6" s="1"/>
  <c r="A1244" i="6"/>
  <c r="I1243" i="6"/>
  <c r="H1243" i="6"/>
  <c r="F1243" i="6"/>
  <c r="G1243" i="6" s="1"/>
  <c r="D1243" i="6"/>
  <c r="E1243" i="6" s="1"/>
  <c r="B1243" i="6"/>
  <c r="C1243" i="6" s="1"/>
  <c r="A1243" i="6"/>
  <c r="I1242" i="6"/>
  <c r="H1242" i="6"/>
  <c r="F1242" i="6"/>
  <c r="G1242" i="6" s="1"/>
  <c r="D1242" i="6"/>
  <c r="E1242" i="6" s="1"/>
  <c r="B1242" i="6"/>
  <c r="C1242" i="6" s="1"/>
  <c r="A1242" i="6"/>
  <c r="I1241" i="6"/>
  <c r="H1241" i="6"/>
  <c r="F1241" i="6"/>
  <c r="G1241" i="6" s="1"/>
  <c r="D1241" i="6"/>
  <c r="E1241" i="6" s="1"/>
  <c r="B1241" i="6"/>
  <c r="C1241" i="6" s="1"/>
  <c r="A1241" i="6"/>
  <c r="I1240" i="6"/>
  <c r="H1240" i="6"/>
  <c r="F1240" i="6"/>
  <c r="G1240" i="6" s="1"/>
  <c r="D1240" i="6"/>
  <c r="E1240" i="6" s="1"/>
  <c r="B1240" i="6"/>
  <c r="C1240" i="6" s="1"/>
  <c r="A1240" i="6"/>
  <c r="I1239" i="6"/>
  <c r="H1239" i="6"/>
  <c r="F1239" i="6"/>
  <c r="G1239" i="6" s="1"/>
  <c r="D1239" i="6"/>
  <c r="E1239" i="6" s="1"/>
  <c r="B1239" i="6"/>
  <c r="C1239" i="6" s="1"/>
  <c r="A1239" i="6"/>
  <c r="I1238" i="6"/>
  <c r="H1238" i="6"/>
  <c r="F1238" i="6"/>
  <c r="G1238" i="6" s="1"/>
  <c r="D1238" i="6"/>
  <c r="E1238" i="6" s="1"/>
  <c r="B1238" i="6"/>
  <c r="C1238" i="6" s="1"/>
  <c r="A1238" i="6"/>
  <c r="I1237" i="6"/>
  <c r="H1237" i="6"/>
  <c r="F1237" i="6"/>
  <c r="G1237" i="6" s="1"/>
  <c r="D1237" i="6"/>
  <c r="E1237" i="6" s="1"/>
  <c r="B1237" i="6"/>
  <c r="C1237" i="6" s="1"/>
  <c r="A1237" i="6"/>
  <c r="I1236" i="6"/>
  <c r="H1236" i="6"/>
  <c r="F1236" i="6"/>
  <c r="G1236" i="6" s="1"/>
  <c r="D1236" i="6"/>
  <c r="E1236" i="6" s="1"/>
  <c r="B1236" i="6"/>
  <c r="C1236" i="6" s="1"/>
  <c r="A1236" i="6"/>
  <c r="I1235" i="6"/>
  <c r="H1235" i="6"/>
  <c r="F1235" i="6"/>
  <c r="G1235" i="6" s="1"/>
  <c r="E1235" i="6"/>
  <c r="D1235" i="6"/>
  <c r="B1235" i="6"/>
  <c r="C1235" i="6" s="1"/>
  <c r="A1235" i="6"/>
  <c r="I1234" i="6"/>
  <c r="H1234" i="6"/>
  <c r="F1234" i="6"/>
  <c r="G1234" i="6" s="1"/>
  <c r="D1234" i="6"/>
  <c r="E1234" i="6" s="1"/>
  <c r="B1234" i="6"/>
  <c r="C1234" i="6" s="1"/>
  <c r="A1234" i="6"/>
  <c r="I1233" i="6"/>
  <c r="H1233" i="6"/>
  <c r="G1233" i="6"/>
  <c r="F1233" i="6"/>
  <c r="D1233" i="6"/>
  <c r="E1233" i="6" s="1"/>
  <c r="B1233" i="6"/>
  <c r="C1233" i="6" s="1"/>
  <c r="A1233" i="6"/>
  <c r="I1232" i="6"/>
  <c r="H1232" i="6"/>
  <c r="G1232" i="6"/>
  <c r="F1232" i="6"/>
  <c r="D1232" i="6"/>
  <c r="E1232" i="6" s="1"/>
  <c r="B1232" i="6"/>
  <c r="C1232" i="6" s="1"/>
  <c r="A1232" i="6"/>
  <c r="I1231" i="6"/>
  <c r="H1231" i="6"/>
  <c r="G1231" i="6"/>
  <c r="F1231" i="6"/>
  <c r="D1231" i="6"/>
  <c r="E1231" i="6" s="1"/>
  <c r="B1231" i="6"/>
  <c r="C1231" i="6" s="1"/>
  <c r="A1231" i="6"/>
  <c r="I1230" i="6"/>
  <c r="H1230" i="6"/>
  <c r="F1230" i="6"/>
  <c r="G1230" i="6" s="1"/>
  <c r="D1230" i="6"/>
  <c r="E1230" i="6" s="1"/>
  <c r="B1230" i="6"/>
  <c r="C1230" i="6" s="1"/>
  <c r="A1230" i="6"/>
  <c r="I1229" i="6"/>
  <c r="H1229" i="6"/>
  <c r="F1229" i="6"/>
  <c r="G1229" i="6" s="1"/>
  <c r="D1229" i="6"/>
  <c r="E1229" i="6" s="1"/>
  <c r="B1229" i="6"/>
  <c r="C1229" i="6" s="1"/>
  <c r="A1229" i="6"/>
  <c r="I1228" i="6"/>
  <c r="H1228" i="6"/>
  <c r="F1228" i="6"/>
  <c r="G1228" i="6" s="1"/>
  <c r="D1228" i="6"/>
  <c r="E1228" i="6" s="1"/>
  <c r="B1228" i="6"/>
  <c r="C1228" i="6" s="1"/>
  <c r="A1228" i="6"/>
  <c r="I1227" i="6"/>
  <c r="H1227" i="6"/>
  <c r="F1227" i="6"/>
  <c r="G1227" i="6" s="1"/>
  <c r="D1227" i="6"/>
  <c r="E1227" i="6" s="1"/>
  <c r="B1227" i="6"/>
  <c r="C1227" i="6" s="1"/>
  <c r="A1227" i="6"/>
  <c r="I1226" i="6"/>
  <c r="H1226" i="6"/>
  <c r="F1226" i="6"/>
  <c r="G1226" i="6" s="1"/>
  <c r="D1226" i="6"/>
  <c r="E1226" i="6" s="1"/>
  <c r="B1226" i="6"/>
  <c r="C1226" i="6" s="1"/>
  <c r="A1226" i="6"/>
  <c r="I1225" i="6"/>
  <c r="H1225" i="6"/>
  <c r="F1225" i="6"/>
  <c r="G1225" i="6" s="1"/>
  <c r="D1225" i="6"/>
  <c r="E1225" i="6" s="1"/>
  <c r="B1225" i="6"/>
  <c r="C1225" i="6" s="1"/>
  <c r="A1225" i="6"/>
  <c r="I1224" i="6"/>
  <c r="H1224" i="6"/>
  <c r="F1224" i="6"/>
  <c r="G1224" i="6" s="1"/>
  <c r="D1224" i="6"/>
  <c r="E1224" i="6" s="1"/>
  <c r="B1224" i="6"/>
  <c r="C1224" i="6" s="1"/>
  <c r="A1224" i="6"/>
  <c r="I1223" i="6"/>
  <c r="H1223" i="6"/>
  <c r="F1223" i="6"/>
  <c r="G1223" i="6" s="1"/>
  <c r="D1223" i="6"/>
  <c r="E1223" i="6" s="1"/>
  <c r="B1223" i="6"/>
  <c r="C1223" i="6" s="1"/>
  <c r="A1223" i="6"/>
  <c r="I1222" i="6"/>
  <c r="H1222" i="6"/>
  <c r="G1222" i="6"/>
  <c r="F1222" i="6"/>
  <c r="D1222" i="6"/>
  <c r="E1222" i="6" s="1"/>
  <c r="B1222" i="6"/>
  <c r="C1222" i="6" s="1"/>
  <c r="A1222" i="6"/>
  <c r="I1221" i="6"/>
  <c r="H1221" i="6"/>
  <c r="F1221" i="6"/>
  <c r="G1221" i="6" s="1"/>
  <c r="D1221" i="6"/>
  <c r="E1221" i="6" s="1"/>
  <c r="B1221" i="6"/>
  <c r="C1221" i="6" s="1"/>
  <c r="A1221" i="6"/>
  <c r="I1220" i="6"/>
  <c r="H1220" i="6"/>
  <c r="F1220" i="6"/>
  <c r="G1220" i="6" s="1"/>
  <c r="D1220" i="6"/>
  <c r="E1220" i="6" s="1"/>
  <c r="C1220" i="6"/>
  <c r="B1220" i="6"/>
  <c r="A1220" i="6"/>
  <c r="I1219" i="6"/>
  <c r="H1219" i="6"/>
  <c r="F1219" i="6"/>
  <c r="G1219" i="6" s="1"/>
  <c r="D1219" i="6"/>
  <c r="E1219" i="6" s="1"/>
  <c r="B1219" i="6"/>
  <c r="C1219" i="6" s="1"/>
  <c r="A1219" i="6"/>
  <c r="I1218" i="6"/>
  <c r="H1218" i="6"/>
  <c r="F1218" i="6"/>
  <c r="G1218" i="6" s="1"/>
  <c r="D1218" i="6"/>
  <c r="E1218" i="6" s="1"/>
  <c r="B1218" i="6"/>
  <c r="C1218" i="6" s="1"/>
  <c r="A1218" i="6"/>
  <c r="I1217" i="6"/>
  <c r="H1217" i="6"/>
  <c r="F1217" i="6"/>
  <c r="G1217" i="6" s="1"/>
  <c r="D1217" i="6"/>
  <c r="E1217" i="6" s="1"/>
  <c r="B1217" i="6"/>
  <c r="C1217" i="6" s="1"/>
  <c r="A1217" i="6"/>
  <c r="I1216" i="6"/>
  <c r="H1216" i="6"/>
  <c r="F1216" i="6"/>
  <c r="G1216" i="6" s="1"/>
  <c r="D1216" i="6"/>
  <c r="E1216" i="6" s="1"/>
  <c r="B1216" i="6"/>
  <c r="C1216" i="6" s="1"/>
  <c r="A1216" i="6"/>
  <c r="I1215" i="6"/>
  <c r="H1215" i="6"/>
  <c r="F1215" i="6"/>
  <c r="G1215" i="6" s="1"/>
  <c r="D1215" i="6"/>
  <c r="E1215" i="6" s="1"/>
  <c r="B1215" i="6"/>
  <c r="C1215" i="6" s="1"/>
  <c r="A1215" i="6"/>
  <c r="I1214" i="6"/>
  <c r="H1214" i="6"/>
  <c r="F1214" i="6"/>
  <c r="G1214" i="6" s="1"/>
  <c r="D1214" i="6"/>
  <c r="E1214" i="6" s="1"/>
  <c r="B1214" i="6"/>
  <c r="C1214" i="6" s="1"/>
  <c r="A1214" i="6"/>
  <c r="I1213" i="6"/>
  <c r="H1213" i="6"/>
  <c r="F1213" i="6"/>
  <c r="G1213" i="6" s="1"/>
  <c r="D1213" i="6"/>
  <c r="E1213" i="6" s="1"/>
  <c r="B1213" i="6"/>
  <c r="C1213" i="6" s="1"/>
  <c r="A1213" i="6"/>
  <c r="I1212" i="6"/>
  <c r="H1212" i="6"/>
  <c r="F1212" i="6"/>
  <c r="G1212" i="6" s="1"/>
  <c r="D1212" i="6"/>
  <c r="E1212" i="6" s="1"/>
  <c r="B1212" i="6"/>
  <c r="C1212" i="6" s="1"/>
  <c r="A1212" i="6"/>
  <c r="I1211" i="6"/>
  <c r="H1211" i="6"/>
  <c r="F1211" i="6"/>
  <c r="G1211" i="6" s="1"/>
  <c r="D1211" i="6"/>
  <c r="E1211" i="6" s="1"/>
  <c r="C1211" i="6"/>
  <c r="B1211" i="6"/>
  <c r="A1211" i="6"/>
  <c r="I1210" i="6"/>
  <c r="H1210" i="6"/>
  <c r="F1210" i="6"/>
  <c r="G1210" i="6" s="1"/>
  <c r="D1210" i="6"/>
  <c r="E1210" i="6" s="1"/>
  <c r="B1210" i="6"/>
  <c r="C1210" i="6" s="1"/>
  <c r="A1210" i="6"/>
  <c r="I1209" i="6"/>
  <c r="H1209" i="6"/>
  <c r="F1209" i="6"/>
  <c r="G1209" i="6" s="1"/>
  <c r="D1209" i="6"/>
  <c r="E1209" i="6" s="1"/>
  <c r="B1209" i="6"/>
  <c r="C1209" i="6" s="1"/>
  <c r="A1209" i="6"/>
  <c r="I1208" i="6"/>
  <c r="H1208" i="6"/>
  <c r="F1208" i="6"/>
  <c r="G1208" i="6" s="1"/>
  <c r="D1208" i="6"/>
  <c r="E1208" i="6" s="1"/>
  <c r="B1208" i="6"/>
  <c r="C1208" i="6" s="1"/>
  <c r="A1208" i="6"/>
  <c r="I1207" i="6"/>
  <c r="H1207" i="6"/>
  <c r="F1207" i="6"/>
  <c r="G1207" i="6" s="1"/>
  <c r="D1207" i="6"/>
  <c r="E1207" i="6" s="1"/>
  <c r="B1207" i="6"/>
  <c r="C1207" i="6" s="1"/>
  <c r="A1207" i="6"/>
  <c r="I1206" i="6"/>
  <c r="H1206" i="6"/>
  <c r="F1206" i="6"/>
  <c r="G1206" i="6" s="1"/>
  <c r="D1206" i="6"/>
  <c r="E1206" i="6" s="1"/>
  <c r="B1206" i="6"/>
  <c r="C1206" i="6" s="1"/>
  <c r="A1206" i="6"/>
  <c r="I1205" i="6"/>
  <c r="H1205" i="6"/>
  <c r="F1205" i="6"/>
  <c r="G1205" i="6" s="1"/>
  <c r="D1205" i="6"/>
  <c r="E1205" i="6" s="1"/>
  <c r="B1205" i="6"/>
  <c r="C1205" i="6" s="1"/>
  <c r="A1205" i="6"/>
  <c r="I1204" i="6"/>
  <c r="H1204" i="6"/>
  <c r="F1204" i="6"/>
  <c r="G1204" i="6" s="1"/>
  <c r="D1204" i="6"/>
  <c r="E1204" i="6" s="1"/>
  <c r="B1204" i="6"/>
  <c r="C1204" i="6" s="1"/>
  <c r="A1204" i="6"/>
  <c r="I1203" i="6"/>
  <c r="H1203" i="6"/>
  <c r="F1203" i="6"/>
  <c r="G1203" i="6" s="1"/>
  <c r="D1203" i="6"/>
  <c r="E1203" i="6" s="1"/>
  <c r="B1203" i="6"/>
  <c r="C1203" i="6" s="1"/>
  <c r="A1203" i="6"/>
  <c r="I1202" i="6"/>
  <c r="H1202" i="6"/>
  <c r="F1202" i="6"/>
  <c r="G1202" i="6" s="1"/>
  <c r="D1202" i="6"/>
  <c r="E1202" i="6" s="1"/>
  <c r="B1202" i="6"/>
  <c r="C1202" i="6" s="1"/>
  <c r="A1202" i="6"/>
  <c r="I1201" i="6"/>
  <c r="H1201" i="6"/>
  <c r="F1201" i="6"/>
  <c r="G1201" i="6" s="1"/>
  <c r="D1201" i="6"/>
  <c r="E1201" i="6" s="1"/>
  <c r="B1201" i="6"/>
  <c r="C1201" i="6" s="1"/>
  <c r="A1201" i="6"/>
  <c r="I1200" i="6"/>
  <c r="H1200" i="6"/>
  <c r="F1200" i="6"/>
  <c r="G1200" i="6" s="1"/>
  <c r="D1200" i="6"/>
  <c r="E1200" i="6" s="1"/>
  <c r="B1200" i="6"/>
  <c r="C1200" i="6" s="1"/>
  <c r="A1200" i="6"/>
  <c r="I1199" i="6"/>
  <c r="H1199" i="6"/>
  <c r="F1199" i="6"/>
  <c r="G1199" i="6" s="1"/>
  <c r="D1199" i="6"/>
  <c r="E1199" i="6" s="1"/>
  <c r="B1199" i="6"/>
  <c r="C1199" i="6" s="1"/>
  <c r="A1199" i="6"/>
  <c r="I1198" i="6"/>
  <c r="H1198" i="6"/>
  <c r="F1198" i="6"/>
  <c r="G1198" i="6" s="1"/>
  <c r="D1198" i="6"/>
  <c r="E1198" i="6" s="1"/>
  <c r="B1198" i="6"/>
  <c r="C1198" i="6" s="1"/>
  <c r="A1198" i="6"/>
  <c r="I1197" i="6"/>
  <c r="H1197" i="6"/>
  <c r="F1197" i="6"/>
  <c r="G1197" i="6" s="1"/>
  <c r="D1197" i="6"/>
  <c r="E1197" i="6" s="1"/>
  <c r="B1197" i="6"/>
  <c r="C1197" i="6" s="1"/>
  <c r="A1197" i="6"/>
  <c r="I1196" i="6"/>
  <c r="H1196" i="6"/>
  <c r="F1196" i="6"/>
  <c r="G1196" i="6" s="1"/>
  <c r="D1196" i="6"/>
  <c r="E1196" i="6" s="1"/>
  <c r="C1196" i="6"/>
  <c r="B1196" i="6"/>
  <c r="A1196" i="6"/>
  <c r="I1195" i="6"/>
  <c r="H1195" i="6"/>
  <c r="F1195" i="6"/>
  <c r="G1195" i="6" s="1"/>
  <c r="D1195" i="6"/>
  <c r="E1195" i="6" s="1"/>
  <c r="C1195" i="6"/>
  <c r="B1195" i="6"/>
  <c r="A1195" i="6"/>
  <c r="I1194" i="6"/>
  <c r="H1194" i="6"/>
  <c r="F1194" i="6"/>
  <c r="G1194" i="6" s="1"/>
  <c r="D1194" i="6"/>
  <c r="E1194" i="6" s="1"/>
  <c r="B1194" i="6"/>
  <c r="C1194" i="6" s="1"/>
  <c r="A1194" i="6"/>
  <c r="I1193" i="6"/>
  <c r="H1193" i="6"/>
  <c r="F1193" i="6"/>
  <c r="G1193" i="6" s="1"/>
  <c r="D1193" i="6"/>
  <c r="E1193" i="6" s="1"/>
  <c r="B1193" i="6"/>
  <c r="C1193" i="6" s="1"/>
  <c r="A1193" i="6"/>
  <c r="I1192" i="6"/>
  <c r="H1192" i="6"/>
  <c r="F1192" i="6"/>
  <c r="G1192" i="6" s="1"/>
  <c r="D1192" i="6"/>
  <c r="E1192" i="6" s="1"/>
  <c r="B1192" i="6"/>
  <c r="C1192" i="6" s="1"/>
  <c r="A1192" i="6"/>
  <c r="I1191" i="6"/>
  <c r="H1191" i="6"/>
  <c r="F1191" i="6"/>
  <c r="G1191" i="6" s="1"/>
  <c r="D1191" i="6"/>
  <c r="E1191" i="6" s="1"/>
  <c r="B1191" i="6"/>
  <c r="C1191" i="6" s="1"/>
  <c r="A1191" i="6"/>
  <c r="I1190" i="6"/>
  <c r="H1190" i="6"/>
  <c r="F1190" i="6"/>
  <c r="G1190" i="6" s="1"/>
  <c r="D1190" i="6"/>
  <c r="E1190" i="6" s="1"/>
  <c r="B1190" i="6"/>
  <c r="C1190" i="6" s="1"/>
  <c r="A1190" i="6"/>
  <c r="I1189" i="6"/>
  <c r="H1189" i="6"/>
  <c r="F1189" i="6"/>
  <c r="G1189" i="6" s="1"/>
  <c r="D1189" i="6"/>
  <c r="E1189" i="6" s="1"/>
  <c r="B1189" i="6"/>
  <c r="C1189" i="6" s="1"/>
  <c r="A1189" i="6"/>
  <c r="I1188" i="6"/>
  <c r="H1188" i="6"/>
  <c r="F1188" i="6"/>
  <c r="G1188" i="6" s="1"/>
  <c r="D1188" i="6"/>
  <c r="E1188" i="6" s="1"/>
  <c r="B1188" i="6"/>
  <c r="C1188" i="6" s="1"/>
  <c r="A1188" i="6"/>
  <c r="I1187" i="6"/>
  <c r="H1187" i="6"/>
  <c r="F1187" i="6"/>
  <c r="G1187" i="6" s="1"/>
  <c r="D1187" i="6"/>
  <c r="E1187" i="6" s="1"/>
  <c r="B1187" i="6"/>
  <c r="C1187" i="6" s="1"/>
  <c r="A1187" i="6"/>
  <c r="I1186" i="6"/>
  <c r="H1186" i="6"/>
  <c r="F1186" i="6"/>
  <c r="G1186" i="6" s="1"/>
  <c r="D1186" i="6"/>
  <c r="E1186" i="6" s="1"/>
  <c r="B1186" i="6"/>
  <c r="C1186" i="6" s="1"/>
  <c r="A1186" i="6"/>
  <c r="I1185" i="6"/>
  <c r="H1185" i="6"/>
  <c r="F1185" i="6"/>
  <c r="G1185" i="6" s="1"/>
  <c r="D1185" i="6"/>
  <c r="E1185" i="6" s="1"/>
  <c r="B1185" i="6"/>
  <c r="C1185" i="6" s="1"/>
  <c r="A1185" i="6"/>
  <c r="I1184" i="6"/>
  <c r="H1184" i="6"/>
  <c r="F1184" i="6"/>
  <c r="G1184" i="6" s="1"/>
  <c r="D1184" i="6"/>
  <c r="E1184" i="6" s="1"/>
  <c r="B1184" i="6"/>
  <c r="C1184" i="6" s="1"/>
  <c r="A1184" i="6"/>
  <c r="I1183" i="6"/>
  <c r="H1183" i="6"/>
  <c r="F1183" i="6"/>
  <c r="G1183" i="6" s="1"/>
  <c r="D1183" i="6"/>
  <c r="E1183" i="6" s="1"/>
  <c r="B1183" i="6"/>
  <c r="C1183" i="6" s="1"/>
  <c r="A1183" i="6"/>
  <c r="I1182" i="6"/>
  <c r="H1182" i="6"/>
  <c r="F1182" i="6"/>
  <c r="G1182" i="6" s="1"/>
  <c r="D1182" i="6"/>
  <c r="E1182" i="6" s="1"/>
  <c r="B1182" i="6"/>
  <c r="C1182" i="6" s="1"/>
  <c r="A1182" i="6"/>
  <c r="I1181" i="6"/>
  <c r="H1181" i="6"/>
  <c r="F1181" i="6"/>
  <c r="G1181" i="6" s="1"/>
  <c r="D1181" i="6"/>
  <c r="E1181" i="6" s="1"/>
  <c r="B1181" i="6"/>
  <c r="C1181" i="6" s="1"/>
  <c r="A1181" i="6"/>
  <c r="I1180" i="6"/>
  <c r="H1180" i="6"/>
  <c r="F1180" i="6"/>
  <c r="G1180" i="6" s="1"/>
  <c r="D1180" i="6"/>
  <c r="E1180" i="6" s="1"/>
  <c r="B1180" i="6"/>
  <c r="C1180" i="6" s="1"/>
  <c r="A1180" i="6"/>
  <c r="I1179" i="6"/>
  <c r="H1179" i="6"/>
  <c r="F1179" i="6"/>
  <c r="G1179" i="6" s="1"/>
  <c r="D1179" i="6"/>
  <c r="E1179" i="6" s="1"/>
  <c r="B1179" i="6"/>
  <c r="C1179" i="6" s="1"/>
  <c r="A1179" i="6"/>
  <c r="I1178" i="6"/>
  <c r="H1178" i="6"/>
  <c r="F1178" i="6"/>
  <c r="G1178" i="6" s="1"/>
  <c r="D1178" i="6"/>
  <c r="E1178" i="6" s="1"/>
  <c r="B1178" i="6"/>
  <c r="C1178" i="6" s="1"/>
  <c r="A1178" i="6"/>
  <c r="I1177" i="6"/>
  <c r="H1177" i="6"/>
  <c r="F1177" i="6"/>
  <c r="G1177" i="6" s="1"/>
  <c r="D1177" i="6"/>
  <c r="E1177" i="6" s="1"/>
  <c r="B1177" i="6"/>
  <c r="C1177" i="6" s="1"/>
  <c r="A1177" i="6"/>
  <c r="I1176" i="6"/>
  <c r="H1176" i="6"/>
  <c r="F1176" i="6"/>
  <c r="G1176" i="6" s="1"/>
  <c r="D1176" i="6"/>
  <c r="E1176" i="6" s="1"/>
  <c r="B1176" i="6"/>
  <c r="C1176" i="6" s="1"/>
  <c r="A1176" i="6"/>
  <c r="I1175" i="6"/>
  <c r="H1175" i="6"/>
  <c r="F1175" i="6"/>
  <c r="G1175" i="6" s="1"/>
  <c r="D1175" i="6"/>
  <c r="E1175" i="6" s="1"/>
  <c r="B1175" i="6"/>
  <c r="C1175" i="6" s="1"/>
  <c r="A1175" i="6"/>
  <c r="I1174" i="6"/>
  <c r="H1174" i="6"/>
  <c r="F1174" i="6"/>
  <c r="G1174" i="6" s="1"/>
  <c r="D1174" i="6"/>
  <c r="E1174" i="6" s="1"/>
  <c r="B1174" i="6"/>
  <c r="C1174" i="6" s="1"/>
  <c r="A1174" i="6"/>
  <c r="I1173" i="6"/>
  <c r="H1173" i="6"/>
  <c r="F1173" i="6"/>
  <c r="G1173" i="6" s="1"/>
  <c r="D1173" i="6"/>
  <c r="E1173" i="6" s="1"/>
  <c r="B1173" i="6"/>
  <c r="C1173" i="6" s="1"/>
  <c r="A1173" i="6"/>
  <c r="I1172" i="6"/>
  <c r="H1172" i="6"/>
  <c r="F1172" i="6"/>
  <c r="G1172" i="6" s="1"/>
  <c r="D1172" i="6"/>
  <c r="E1172" i="6" s="1"/>
  <c r="B1172" i="6"/>
  <c r="C1172" i="6" s="1"/>
  <c r="A1172" i="6"/>
  <c r="I1171" i="6"/>
  <c r="H1171" i="6"/>
  <c r="F1171" i="6"/>
  <c r="G1171" i="6" s="1"/>
  <c r="D1171" i="6"/>
  <c r="E1171" i="6" s="1"/>
  <c r="B1171" i="6"/>
  <c r="C1171" i="6" s="1"/>
  <c r="A1171" i="6"/>
  <c r="I1170" i="6"/>
  <c r="H1170" i="6"/>
  <c r="F1170" i="6"/>
  <c r="G1170" i="6" s="1"/>
  <c r="D1170" i="6"/>
  <c r="E1170" i="6" s="1"/>
  <c r="B1170" i="6"/>
  <c r="C1170" i="6" s="1"/>
  <c r="A1170" i="6"/>
  <c r="I1169" i="6"/>
  <c r="H1169" i="6"/>
  <c r="F1169" i="6"/>
  <c r="G1169" i="6" s="1"/>
  <c r="D1169" i="6"/>
  <c r="E1169" i="6" s="1"/>
  <c r="B1169" i="6"/>
  <c r="C1169" i="6" s="1"/>
  <c r="A1169" i="6"/>
  <c r="I1168" i="6"/>
  <c r="H1168" i="6"/>
  <c r="F1168" i="6"/>
  <c r="G1168" i="6" s="1"/>
  <c r="D1168" i="6"/>
  <c r="E1168" i="6" s="1"/>
  <c r="B1168" i="6"/>
  <c r="C1168" i="6" s="1"/>
  <c r="A1168" i="6"/>
  <c r="I1167" i="6"/>
  <c r="H1167" i="6"/>
  <c r="F1167" i="6"/>
  <c r="G1167" i="6" s="1"/>
  <c r="D1167" i="6"/>
  <c r="E1167" i="6" s="1"/>
  <c r="B1167" i="6"/>
  <c r="C1167" i="6" s="1"/>
  <c r="A1167" i="6"/>
  <c r="I1166" i="6"/>
  <c r="H1166" i="6"/>
  <c r="F1166" i="6"/>
  <c r="G1166" i="6" s="1"/>
  <c r="D1166" i="6"/>
  <c r="E1166" i="6" s="1"/>
  <c r="B1166" i="6"/>
  <c r="C1166" i="6" s="1"/>
  <c r="A1166" i="6"/>
  <c r="I1165" i="6"/>
  <c r="H1165" i="6"/>
  <c r="F1165" i="6"/>
  <c r="G1165" i="6" s="1"/>
  <c r="D1165" i="6"/>
  <c r="E1165" i="6" s="1"/>
  <c r="B1165" i="6"/>
  <c r="C1165" i="6" s="1"/>
  <c r="A1165" i="6"/>
  <c r="I1164" i="6"/>
  <c r="H1164" i="6"/>
  <c r="F1164" i="6"/>
  <c r="G1164" i="6" s="1"/>
  <c r="D1164" i="6"/>
  <c r="E1164" i="6" s="1"/>
  <c r="B1164" i="6"/>
  <c r="C1164" i="6" s="1"/>
  <c r="A1164" i="6"/>
  <c r="I1163" i="6"/>
  <c r="H1163" i="6"/>
  <c r="F1163" i="6"/>
  <c r="G1163" i="6" s="1"/>
  <c r="D1163" i="6"/>
  <c r="E1163" i="6" s="1"/>
  <c r="B1163" i="6"/>
  <c r="C1163" i="6" s="1"/>
  <c r="A1163" i="6"/>
  <c r="I1162" i="6"/>
  <c r="H1162" i="6"/>
  <c r="F1162" i="6"/>
  <c r="G1162" i="6" s="1"/>
  <c r="D1162" i="6"/>
  <c r="E1162" i="6" s="1"/>
  <c r="B1162" i="6"/>
  <c r="C1162" i="6" s="1"/>
  <c r="A1162" i="6"/>
  <c r="I1161" i="6"/>
  <c r="H1161" i="6"/>
  <c r="F1161" i="6"/>
  <c r="G1161" i="6" s="1"/>
  <c r="D1161" i="6"/>
  <c r="E1161" i="6" s="1"/>
  <c r="B1161" i="6"/>
  <c r="C1161" i="6" s="1"/>
  <c r="A1161" i="6"/>
  <c r="I1160" i="6"/>
  <c r="H1160" i="6"/>
  <c r="F1160" i="6"/>
  <c r="G1160" i="6" s="1"/>
  <c r="D1160" i="6"/>
  <c r="E1160" i="6" s="1"/>
  <c r="B1160" i="6"/>
  <c r="C1160" i="6" s="1"/>
  <c r="A1160" i="6"/>
  <c r="I1159" i="6"/>
  <c r="H1159" i="6"/>
  <c r="F1159" i="6"/>
  <c r="G1159" i="6" s="1"/>
  <c r="D1159" i="6"/>
  <c r="E1159" i="6" s="1"/>
  <c r="B1159" i="6"/>
  <c r="C1159" i="6" s="1"/>
  <c r="A1159" i="6"/>
  <c r="I1158" i="6"/>
  <c r="H1158" i="6"/>
  <c r="F1158" i="6"/>
  <c r="G1158" i="6" s="1"/>
  <c r="D1158" i="6"/>
  <c r="E1158" i="6" s="1"/>
  <c r="B1158" i="6"/>
  <c r="C1158" i="6" s="1"/>
  <c r="A1158" i="6"/>
  <c r="I1157" i="6"/>
  <c r="H1157" i="6"/>
  <c r="F1157" i="6"/>
  <c r="G1157" i="6" s="1"/>
  <c r="D1157" i="6"/>
  <c r="E1157" i="6" s="1"/>
  <c r="B1157" i="6"/>
  <c r="C1157" i="6" s="1"/>
  <c r="A1157" i="6"/>
  <c r="I1156" i="6"/>
  <c r="H1156" i="6"/>
  <c r="F1156" i="6"/>
  <c r="G1156" i="6" s="1"/>
  <c r="D1156" i="6"/>
  <c r="E1156" i="6" s="1"/>
  <c r="B1156" i="6"/>
  <c r="C1156" i="6" s="1"/>
  <c r="A1156" i="6"/>
  <c r="I1155" i="6"/>
  <c r="H1155" i="6"/>
  <c r="F1155" i="6"/>
  <c r="G1155" i="6" s="1"/>
  <c r="D1155" i="6"/>
  <c r="E1155" i="6" s="1"/>
  <c r="B1155" i="6"/>
  <c r="C1155" i="6" s="1"/>
  <c r="A1155" i="6"/>
  <c r="I1154" i="6"/>
  <c r="H1154" i="6"/>
  <c r="F1154" i="6"/>
  <c r="G1154" i="6" s="1"/>
  <c r="D1154" i="6"/>
  <c r="E1154" i="6" s="1"/>
  <c r="B1154" i="6"/>
  <c r="C1154" i="6" s="1"/>
  <c r="A1154" i="6"/>
  <c r="I1153" i="6"/>
  <c r="H1153" i="6"/>
  <c r="F1153" i="6"/>
  <c r="G1153" i="6" s="1"/>
  <c r="D1153" i="6"/>
  <c r="E1153" i="6" s="1"/>
  <c r="B1153" i="6"/>
  <c r="C1153" i="6" s="1"/>
  <c r="A1153" i="6"/>
  <c r="I1152" i="6"/>
  <c r="H1152" i="6"/>
  <c r="F1152" i="6"/>
  <c r="G1152" i="6" s="1"/>
  <c r="D1152" i="6"/>
  <c r="E1152" i="6" s="1"/>
  <c r="B1152" i="6"/>
  <c r="C1152" i="6" s="1"/>
  <c r="A1152" i="6"/>
  <c r="I1151" i="6"/>
  <c r="H1151" i="6"/>
  <c r="F1151" i="6"/>
  <c r="G1151" i="6" s="1"/>
  <c r="D1151" i="6"/>
  <c r="E1151" i="6" s="1"/>
  <c r="B1151" i="6"/>
  <c r="C1151" i="6" s="1"/>
  <c r="A1151" i="6"/>
  <c r="I1150" i="6"/>
  <c r="H1150" i="6"/>
  <c r="F1150" i="6"/>
  <c r="G1150" i="6" s="1"/>
  <c r="D1150" i="6"/>
  <c r="E1150" i="6" s="1"/>
  <c r="B1150" i="6"/>
  <c r="C1150" i="6" s="1"/>
  <c r="A1150" i="6"/>
  <c r="I1149" i="6"/>
  <c r="H1149" i="6"/>
  <c r="F1149" i="6"/>
  <c r="G1149" i="6" s="1"/>
  <c r="D1149" i="6"/>
  <c r="E1149" i="6" s="1"/>
  <c r="B1149" i="6"/>
  <c r="C1149" i="6" s="1"/>
  <c r="A1149" i="6"/>
  <c r="I1148" i="6"/>
  <c r="H1148" i="6"/>
  <c r="F1148" i="6"/>
  <c r="G1148" i="6" s="1"/>
  <c r="D1148" i="6"/>
  <c r="E1148" i="6" s="1"/>
  <c r="B1148" i="6"/>
  <c r="C1148" i="6" s="1"/>
  <c r="A1148" i="6"/>
  <c r="I1147" i="6"/>
  <c r="H1147" i="6"/>
  <c r="F1147" i="6"/>
  <c r="G1147" i="6" s="1"/>
  <c r="E1147" i="6"/>
  <c r="D1147" i="6"/>
  <c r="B1147" i="6"/>
  <c r="C1147" i="6" s="1"/>
  <c r="A1147" i="6"/>
  <c r="I1146" i="6"/>
  <c r="H1146" i="6"/>
  <c r="F1146" i="6"/>
  <c r="G1146" i="6" s="1"/>
  <c r="D1146" i="6"/>
  <c r="E1146" i="6" s="1"/>
  <c r="B1146" i="6"/>
  <c r="C1146" i="6" s="1"/>
  <c r="A1146" i="6"/>
  <c r="I1145" i="6"/>
  <c r="H1145" i="6"/>
  <c r="F1145" i="6"/>
  <c r="G1145" i="6" s="1"/>
  <c r="D1145" i="6"/>
  <c r="E1145" i="6" s="1"/>
  <c r="B1145" i="6"/>
  <c r="C1145" i="6" s="1"/>
  <c r="A1145" i="6"/>
  <c r="I1144" i="6"/>
  <c r="H1144" i="6"/>
  <c r="F1144" i="6"/>
  <c r="G1144" i="6" s="1"/>
  <c r="E1144" i="6"/>
  <c r="D1144" i="6"/>
  <c r="B1144" i="6"/>
  <c r="C1144" i="6" s="1"/>
  <c r="A1144" i="6"/>
  <c r="I1143" i="6"/>
  <c r="H1143" i="6"/>
  <c r="F1143" i="6"/>
  <c r="G1143" i="6" s="1"/>
  <c r="D1143" i="6"/>
  <c r="E1143" i="6" s="1"/>
  <c r="B1143" i="6"/>
  <c r="C1143" i="6" s="1"/>
  <c r="A1143" i="6"/>
  <c r="I1142" i="6"/>
  <c r="H1142" i="6"/>
  <c r="G1142" i="6"/>
  <c r="F1142" i="6"/>
  <c r="D1142" i="6"/>
  <c r="E1142" i="6" s="1"/>
  <c r="B1142" i="6"/>
  <c r="C1142" i="6" s="1"/>
  <c r="A1142" i="6"/>
  <c r="I1141" i="6"/>
  <c r="H1141" i="6"/>
  <c r="F1141" i="6"/>
  <c r="G1141" i="6" s="1"/>
  <c r="D1141" i="6"/>
  <c r="E1141" i="6" s="1"/>
  <c r="B1141" i="6"/>
  <c r="C1141" i="6" s="1"/>
  <c r="A1141" i="6"/>
  <c r="I1140" i="6"/>
  <c r="H1140" i="6"/>
  <c r="F1140" i="6"/>
  <c r="G1140" i="6" s="1"/>
  <c r="D1140" i="6"/>
  <c r="E1140" i="6" s="1"/>
  <c r="B1140" i="6"/>
  <c r="C1140" i="6" s="1"/>
  <c r="A1140" i="6"/>
  <c r="I1139" i="6"/>
  <c r="H1139" i="6"/>
  <c r="G1139" i="6"/>
  <c r="F1139" i="6"/>
  <c r="D1139" i="6"/>
  <c r="E1139" i="6" s="1"/>
  <c r="B1139" i="6"/>
  <c r="C1139" i="6" s="1"/>
  <c r="A1139" i="6"/>
  <c r="I1138" i="6"/>
  <c r="H1138" i="6"/>
  <c r="F1138" i="6"/>
  <c r="G1138" i="6" s="1"/>
  <c r="D1138" i="6"/>
  <c r="E1138" i="6" s="1"/>
  <c r="B1138" i="6"/>
  <c r="C1138" i="6" s="1"/>
  <c r="A1138" i="6"/>
  <c r="I1137" i="6"/>
  <c r="H1137" i="6"/>
  <c r="F1137" i="6"/>
  <c r="G1137" i="6" s="1"/>
  <c r="E1137" i="6"/>
  <c r="D1137" i="6"/>
  <c r="B1137" i="6"/>
  <c r="C1137" i="6" s="1"/>
  <c r="A1137" i="6"/>
  <c r="I1136" i="6"/>
  <c r="H1136" i="6"/>
  <c r="F1136" i="6"/>
  <c r="G1136" i="6" s="1"/>
  <c r="E1136" i="6"/>
  <c r="D1136" i="6"/>
  <c r="B1136" i="6"/>
  <c r="C1136" i="6" s="1"/>
  <c r="A1136" i="6"/>
  <c r="I1135" i="6"/>
  <c r="H1135" i="6"/>
  <c r="F1135" i="6"/>
  <c r="G1135" i="6" s="1"/>
  <c r="D1135" i="6"/>
  <c r="E1135" i="6" s="1"/>
  <c r="B1135" i="6"/>
  <c r="C1135" i="6" s="1"/>
  <c r="A1135" i="6"/>
  <c r="I1134" i="6"/>
  <c r="H1134" i="6"/>
  <c r="G1134" i="6"/>
  <c r="F1134" i="6"/>
  <c r="D1134" i="6"/>
  <c r="E1134" i="6" s="1"/>
  <c r="B1134" i="6"/>
  <c r="C1134" i="6" s="1"/>
  <c r="A1134" i="6"/>
  <c r="I1133" i="6"/>
  <c r="H1133" i="6"/>
  <c r="F1133" i="6"/>
  <c r="G1133" i="6" s="1"/>
  <c r="D1133" i="6"/>
  <c r="E1133" i="6" s="1"/>
  <c r="B1133" i="6"/>
  <c r="C1133" i="6" s="1"/>
  <c r="A1133" i="6"/>
  <c r="I1132" i="6"/>
  <c r="H1132" i="6"/>
  <c r="F1132" i="6"/>
  <c r="G1132" i="6" s="1"/>
  <c r="D1132" i="6"/>
  <c r="E1132" i="6" s="1"/>
  <c r="B1132" i="6"/>
  <c r="C1132" i="6" s="1"/>
  <c r="A1132" i="6"/>
  <c r="I1131" i="6"/>
  <c r="H1131" i="6"/>
  <c r="F1131" i="6"/>
  <c r="G1131" i="6" s="1"/>
  <c r="D1131" i="6"/>
  <c r="E1131" i="6" s="1"/>
  <c r="B1131" i="6"/>
  <c r="C1131" i="6" s="1"/>
  <c r="A1131" i="6"/>
  <c r="I1130" i="6"/>
  <c r="H1130" i="6"/>
  <c r="F1130" i="6"/>
  <c r="G1130" i="6" s="1"/>
  <c r="E1130" i="6"/>
  <c r="D1130" i="6"/>
  <c r="B1130" i="6"/>
  <c r="C1130" i="6" s="1"/>
  <c r="A1130" i="6"/>
  <c r="I1129" i="6"/>
  <c r="H1129" i="6"/>
  <c r="F1129" i="6"/>
  <c r="G1129" i="6" s="1"/>
  <c r="D1129" i="6"/>
  <c r="E1129" i="6" s="1"/>
  <c r="B1129" i="6"/>
  <c r="C1129" i="6" s="1"/>
  <c r="A1129" i="6"/>
  <c r="I1128" i="6"/>
  <c r="H1128" i="6"/>
  <c r="F1128" i="6"/>
  <c r="G1128" i="6" s="1"/>
  <c r="D1128" i="6"/>
  <c r="E1128" i="6" s="1"/>
  <c r="B1128" i="6"/>
  <c r="C1128" i="6" s="1"/>
  <c r="A1128" i="6"/>
  <c r="I1127" i="6"/>
  <c r="H1127" i="6"/>
  <c r="F1127" i="6"/>
  <c r="G1127" i="6" s="1"/>
  <c r="D1127" i="6"/>
  <c r="E1127" i="6" s="1"/>
  <c r="B1127" i="6"/>
  <c r="C1127" i="6" s="1"/>
  <c r="A1127" i="6"/>
  <c r="I1126" i="6"/>
  <c r="H1126" i="6"/>
  <c r="F1126" i="6"/>
  <c r="G1126" i="6" s="1"/>
  <c r="D1126" i="6"/>
  <c r="E1126" i="6" s="1"/>
  <c r="B1126" i="6"/>
  <c r="C1126" i="6" s="1"/>
  <c r="A1126" i="6"/>
  <c r="I1125" i="6"/>
  <c r="H1125" i="6"/>
  <c r="F1125" i="6"/>
  <c r="G1125" i="6" s="1"/>
  <c r="D1125" i="6"/>
  <c r="E1125" i="6" s="1"/>
  <c r="B1125" i="6"/>
  <c r="C1125" i="6" s="1"/>
  <c r="A1125" i="6"/>
  <c r="I1124" i="6"/>
  <c r="H1124" i="6"/>
  <c r="F1124" i="6"/>
  <c r="G1124" i="6" s="1"/>
  <c r="E1124" i="6"/>
  <c r="D1124" i="6"/>
  <c r="B1124" i="6"/>
  <c r="C1124" i="6" s="1"/>
  <c r="A1124" i="6"/>
  <c r="I1123" i="6"/>
  <c r="H1123" i="6"/>
  <c r="F1123" i="6"/>
  <c r="G1123" i="6" s="1"/>
  <c r="D1123" i="6"/>
  <c r="E1123" i="6" s="1"/>
  <c r="C1123" i="6"/>
  <c r="B1123" i="6"/>
  <c r="A1123" i="6"/>
  <c r="I1122" i="6"/>
  <c r="H1122" i="6"/>
  <c r="F1122" i="6"/>
  <c r="G1122" i="6" s="1"/>
  <c r="D1122" i="6"/>
  <c r="E1122" i="6" s="1"/>
  <c r="B1122" i="6"/>
  <c r="C1122" i="6" s="1"/>
  <c r="A1122" i="6"/>
  <c r="I1121" i="6"/>
  <c r="H1121" i="6"/>
  <c r="F1121" i="6"/>
  <c r="G1121" i="6" s="1"/>
  <c r="D1121" i="6"/>
  <c r="E1121" i="6" s="1"/>
  <c r="B1121" i="6"/>
  <c r="C1121" i="6" s="1"/>
  <c r="A1121" i="6"/>
  <c r="I1120" i="6"/>
  <c r="H1120" i="6"/>
  <c r="F1120" i="6"/>
  <c r="G1120" i="6" s="1"/>
  <c r="D1120" i="6"/>
  <c r="E1120" i="6" s="1"/>
  <c r="B1120" i="6"/>
  <c r="C1120" i="6" s="1"/>
  <c r="A1120" i="6"/>
  <c r="I1119" i="6"/>
  <c r="H1119" i="6"/>
  <c r="F1119" i="6"/>
  <c r="G1119" i="6" s="1"/>
  <c r="D1119" i="6"/>
  <c r="E1119" i="6" s="1"/>
  <c r="B1119" i="6"/>
  <c r="C1119" i="6" s="1"/>
  <c r="A1119" i="6"/>
  <c r="I1118" i="6"/>
  <c r="H1118" i="6"/>
  <c r="F1118" i="6"/>
  <c r="G1118" i="6" s="1"/>
  <c r="D1118" i="6"/>
  <c r="E1118" i="6" s="1"/>
  <c r="B1118" i="6"/>
  <c r="C1118" i="6" s="1"/>
  <c r="A1118" i="6"/>
  <c r="I1117" i="6"/>
  <c r="H1117" i="6"/>
  <c r="F1117" i="6"/>
  <c r="G1117" i="6" s="1"/>
  <c r="D1117" i="6"/>
  <c r="E1117" i="6" s="1"/>
  <c r="B1117" i="6"/>
  <c r="C1117" i="6" s="1"/>
  <c r="A1117" i="6"/>
  <c r="I1116" i="6"/>
  <c r="H1116" i="6"/>
  <c r="F1116" i="6"/>
  <c r="G1116" i="6" s="1"/>
  <c r="D1116" i="6"/>
  <c r="E1116" i="6" s="1"/>
  <c r="B1116" i="6"/>
  <c r="C1116" i="6" s="1"/>
  <c r="A1116" i="6"/>
  <c r="I1115" i="6"/>
  <c r="H1115" i="6"/>
  <c r="F1115" i="6"/>
  <c r="G1115" i="6" s="1"/>
  <c r="D1115" i="6"/>
  <c r="E1115" i="6" s="1"/>
  <c r="B1115" i="6"/>
  <c r="C1115" i="6" s="1"/>
  <c r="A1115" i="6"/>
  <c r="I1114" i="6"/>
  <c r="H1114" i="6"/>
  <c r="F1114" i="6"/>
  <c r="G1114" i="6" s="1"/>
  <c r="D1114" i="6"/>
  <c r="E1114" i="6" s="1"/>
  <c r="B1114" i="6"/>
  <c r="C1114" i="6" s="1"/>
  <c r="A1114" i="6"/>
  <c r="I1113" i="6"/>
  <c r="H1113" i="6"/>
  <c r="F1113" i="6"/>
  <c r="G1113" i="6" s="1"/>
  <c r="D1113" i="6"/>
  <c r="E1113" i="6" s="1"/>
  <c r="B1113" i="6"/>
  <c r="C1113" i="6" s="1"/>
  <c r="A1113" i="6"/>
  <c r="I1112" i="6"/>
  <c r="H1112" i="6"/>
  <c r="F1112" i="6"/>
  <c r="G1112" i="6" s="1"/>
  <c r="D1112" i="6"/>
  <c r="E1112" i="6" s="1"/>
  <c r="B1112" i="6"/>
  <c r="C1112" i="6" s="1"/>
  <c r="A1112" i="6"/>
  <c r="I1111" i="6"/>
  <c r="H1111" i="6"/>
  <c r="F1111" i="6"/>
  <c r="G1111" i="6" s="1"/>
  <c r="D1111" i="6"/>
  <c r="E1111" i="6" s="1"/>
  <c r="B1111" i="6"/>
  <c r="C1111" i="6" s="1"/>
  <c r="A1111" i="6"/>
  <c r="I1110" i="6"/>
  <c r="H1110" i="6"/>
  <c r="G1110" i="6"/>
  <c r="F1110" i="6"/>
  <c r="D1110" i="6"/>
  <c r="E1110" i="6" s="1"/>
  <c r="B1110" i="6"/>
  <c r="C1110" i="6" s="1"/>
  <c r="A1110" i="6"/>
  <c r="I1109" i="6"/>
  <c r="H1109" i="6"/>
  <c r="F1109" i="6"/>
  <c r="G1109" i="6" s="1"/>
  <c r="D1109" i="6"/>
  <c r="E1109" i="6" s="1"/>
  <c r="B1109" i="6"/>
  <c r="C1109" i="6" s="1"/>
  <c r="A1109" i="6"/>
  <c r="I1108" i="6"/>
  <c r="H1108" i="6"/>
  <c r="F1108" i="6"/>
  <c r="G1108" i="6" s="1"/>
  <c r="D1108" i="6"/>
  <c r="E1108" i="6" s="1"/>
  <c r="B1108" i="6"/>
  <c r="C1108" i="6" s="1"/>
  <c r="A1108" i="6"/>
  <c r="I1107" i="6"/>
  <c r="H1107" i="6"/>
  <c r="F1107" i="6"/>
  <c r="G1107" i="6" s="1"/>
  <c r="D1107" i="6"/>
  <c r="E1107" i="6" s="1"/>
  <c r="B1107" i="6"/>
  <c r="C1107" i="6" s="1"/>
  <c r="A1107" i="6"/>
  <c r="I1106" i="6"/>
  <c r="H1106" i="6"/>
  <c r="F1106" i="6"/>
  <c r="G1106" i="6" s="1"/>
  <c r="D1106" i="6"/>
  <c r="E1106" i="6" s="1"/>
  <c r="B1106" i="6"/>
  <c r="C1106" i="6" s="1"/>
  <c r="A1106" i="6"/>
  <c r="I1105" i="6"/>
  <c r="H1105" i="6"/>
  <c r="F1105" i="6"/>
  <c r="G1105" i="6" s="1"/>
  <c r="D1105" i="6"/>
  <c r="E1105" i="6" s="1"/>
  <c r="B1105" i="6"/>
  <c r="C1105" i="6" s="1"/>
  <c r="A1105" i="6"/>
  <c r="I1104" i="6"/>
  <c r="H1104" i="6"/>
  <c r="F1104" i="6"/>
  <c r="G1104" i="6" s="1"/>
  <c r="D1104" i="6"/>
  <c r="E1104" i="6" s="1"/>
  <c r="B1104" i="6"/>
  <c r="C1104" i="6" s="1"/>
  <c r="A1104" i="6"/>
  <c r="I1103" i="6"/>
  <c r="H1103" i="6"/>
  <c r="F1103" i="6"/>
  <c r="G1103" i="6" s="1"/>
  <c r="D1103" i="6"/>
  <c r="E1103" i="6" s="1"/>
  <c r="B1103" i="6"/>
  <c r="C1103" i="6" s="1"/>
  <c r="A1103" i="6"/>
  <c r="I1102" i="6"/>
  <c r="H1102" i="6"/>
  <c r="F1102" i="6"/>
  <c r="G1102" i="6" s="1"/>
  <c r="D1102" i="6"/>
  <c r="E1102" i="6" s="1"/>
  <c r="C1102" i="6"/>
  <c r="B1102" i="6"/>
  <c r="A1102" i="6"/>
  <c r="I1101" i="6"/>
  <c r="H1101" i="6"/>
  <c r="F1101" i="6"/>
  <c r="G1101" i="6" s="1"/>
  <c r="D1101" i="6"/>
  <c r="E1101" i="6" s="1"/>
  <c r="B1101" i="6"/>
  <c r="C1101" i="6" s="1"/>
  <c r="A1101" i="6"/>
  <c r="I1100" i="6"/>
  <c r="H1100" i="6"/>
  <c r="F1100" i="6"/>
  <c r="G1100" i="6" s="1"/>
  <c r="D1100" i="6"/>
  <c r="E1100" i="6" s="1"/>
  <c r="B1100" i="6"/>
  <c r="C1100" i="6" s="1"/>
  <c r="A1100" i="6"/>
  <c r="I1099" i="6"/>
  <c r="H1099" i="6"/>
  <c r="F1099" i="6"/>
  <c r="G1099" i="6" s="1"/>
  <c r="D1099" i="6"/>
  <c r="E1099" i="6" s="1"/>
  <c r="B1099" i="6"/>
  <c r="C1099" i="6" s="1"/>
  <c r="A1099" i="6"/>
  <c r="I1098" i="6"/>
  <c r="H1098" i="6"/>
  <c r="F1098" i="6"/>
  <c r="G1098" i="6" s="1"/>
  <c r="D1098" i="6"/>
  <c r="E1098" i="6" s="1"/>
  <c r="B1098" i="6"/>
  <c r="C1098" i="6" s="1"/>
  <c r="A1098" i="6"/>
  <c r="I1097" i="6"/>
  <c r="H1097" i="6"/>
  <c r="F1097" i="6"/>
  <c r="G1097" i="6" s="1"/>
  <c r="D1097" i="6"/>
  <c r="E1097" i="6" s="1"/>
  <c r="B1097" i="6"/>
  <c r="C1097" i="6" s="1"/>
  <c r="A1097" i="6"/>
  <c r="I1096" i="6"/>
  <c r="H1096" i="6"/>
  <c r="F1096" i="6"/>
  <c r="G1096" i="6" s="1"/>
  <c r="D1096" i="6"/>
  <c r="E1096" i="6" s="1"/>
  <c r="B1096" i="6"/>
  <c r="C1096" i="6" s="1"/>
  <c r="A1096" i="6"/>
  <c r="I1095" i="6"/>
  <c r="H1095" i="6"/>
  <c r="F1095" i="6"/>
  <c r="G1095" i="6" s="1"/>
  <c r="D1095" i="6"/>
  <c r="E1095" i="6" s="1"/>
  <c r="B1095" i="6"/>
  <c r="C1095" i="6" s="1"/>
  <c r="A1095" i="6"/>
  <c r="I1094" i="6"/>
  <c r="H1094" i="6"/>
  <c r="F1094" i="6"/>
  <c r="G1094" i="6" s="1"/>
  <c r="D1094" i="6"/>
  <c r="E1094" i="6" s="1"/>
  <c r="B1094" i="6"/>
  <c r="C1094" i="6" s="1"/>
  <c r="A1094" i="6"/>
  <c r="I1093" i="6"/>
  <c r="H1093" i="6"/>
  <c r="F1093" i="6"/>
  <c r="G1093" i="6" s="1"/>
  <c r="D1093" i="6"/>
  <c r="E1093" i="6" s="1"/>
  <c r="B1093" i="6"/>
  <c r="C1093" i="6" s="1"/>
  <c r="A1093" i="6"/>
  <c r="I1092" i="6"/>
  <c r="H1092" i="6"/>
  <c r="F1092" i="6"/>
  <c r="G1092" i="6" s="1"/>
  <c r="D1092" i="6"/>
  <c r="E1092" i="6" s="1"/>
  <c r="B1092" i="6"/>
  <c r="C1092" i="6" s="1"/>
  <c r="A1092" i="6"/>
  <c r="I1091" i="6"/>
  <c r="H1091" i="6"/>
  <c r="F1091" i="6"/>
  <c r="G1091" i="6" s="1"/>
  <c r="D1091" i="6"/>
  <c r="E1091" i="6" s="1"/>
  <c r="B1091" i="6"/>
  <c r="C1091" i="6" s="1"/>
  <c r="A1091" i="6"/>
  <c r="I1090" i="6"/>
  <c r="H1090" i="6"/>
  <c r="F1090" i="6"/>
  <c r="G1090" i="6" s="1"/>
  <c r="D1090" i="6"/>
  <c r="E1090" i="6" s="1"/>
  <c r="B1090" i="6"/>
  <c r="C1090" i="6" s="1"/>
  <c r="A1090" i="6"/>
  <c r="I1089" i="6"/>
  <c r="H1089" i="6"/>
  <c r="F1089" i="6"/>
  <c r="G1089" i="6" s="1"/>
  <c r="D1089" i="6"/>
  <c r="E1089" i="6" s="1"/>
  <c r="B1089" i="6"/>
  <c r="C1089" i="6" s="1"/>
  <c r="A1089" i="6"/>
  <c r="I1088" i="6"/>
  <c r="H1088" i="6"/>
  <c r="F1088" i="6"/>
  <c r="G1088" i="6" s="1"/>
  <c r="D1088" i="6"/>
  <c r="E1088" i="6" s="1"/>
  <c r="B1088" i="6"/>
  <c r="C1088" i="6" s="1"/>
  <c r="A1088" i="6"/>
  <c r="I1087" i="6"/>
  <c r="H1087" i="6"/>
  <c r="F1087" i="6"/>
  <c r="G1087" i="6" s="1"/>
  <c r="D1087" i="6"/>
  <c r="E1087" i="6" s="1"/>
  <c r="B1087" i="6"/>
  <c r="C1087" i="6" s="1"/>
  <c r="A1087" i="6"/>
  <c r="I1086" i="6"/>
  <c r="H1086" i="6"/>
  <c r="F1086" i="6"/>
  <c r="G1086" i="6" s="1"/>
  <c r="D1086" i="6"/>
  <c r="E1086" i="6" s="1"/>
  <c r="B1086" i="6"/>
  <c r="C1086" i="6" s="1"/>
  <c r="A1086" i="6"/>
  <c r="I1085" i="6"/>
  <c r="H1085" i="6"/>
  <c r="F1085" i="6"/>
  <c r="G1085" i="6" s="1"/>
  <c r="D1085" i="6"/>
  <c r="E1085" i="6" s="1"/>
  <c r="B1085" i="6"/>
  <c r="C1085" i="6" s="1"/>
  <c r="A1085" i="6"/>
  <c r="I1084" i="6"/>
  <c r="H1084" i="6"/>
  <c r="F1084" i="6"/>
  <c r="G1084" i="6" s="1"/>
  <c r="D1084" i="6"/>
  <c r="E1084" i="6" s="1"/>
  <c r="B1084" i="6"/>
  <c r="C1084" i="6" s="1"/>
  <c r="A1084" i="6"/>
  <c r="I1083" i="6"/>
  <c r="H1083" i="6"/>
  <c r="F1083" i="6"/>
  <c r="G1083" i="6" s="1"/>
  <c r="D1083" i="6"/>
  <c r="E1083" i="6" s="1"/>
  <c r="B1083" i="6"/>
  <c r="C1083" i="6" s="1"/>
  <c r="A1083" i="6"/>
  <c r="I1082" i="6"/>
  <c r="H1082" i="6"/>
  <c r="F1082" i="6"/>
  <c r="G1082" i="6" s="1"/>
  <c r="D1082" i="6"/>
  <c r="E1082" i="6" s="1"/>
  <c r="B1082" i="6"/>
  <c r="C1082" i="6" s="1"/>
  <c r="A1082" i="6"/>
  <c r="I1081" i="6"/>
  <c r="H1081" i="6"/>
  <c r="F1081" i="6"/>
  <c r="G1081" i="6" s="1"/>
  <c r="D1081" i="6"/>
  <c r="E1081" i="6" s="1"/>
  <c r="B1081" i="6"/>
  <c r="C1081" i="6" s="1"/>
  <c r="A1081" i="6"/>
  <c r="I1080" i="6"/>
  <c r="H1080" i="6"/>
  <c r="F1080" i="6"/>
  <c r="G1080" i="6" s="1"/>
  <c r="D1080" i="6"/>
  <c r="E1080" i="6" s="1"/>
  <c r="B1080" i="6"/>
  <c r="C1080" i="6" s="1"/>
  <c r="A1080" i="6"/>
  <c r="I1079" i="6"/>
  <c r="H1079" i="6"/>
  <c r="F1079" i="6"/>
  <c r="G1079" i="6" s="1"/>
  <c r="D1079" i="6"/>
  <c r="E1079" i="6" s="1"/>
  <c r="B1079" i="6"/>
  <c r="C1079" i="6" s="1"/>
  <c r="A1079" i="6"/>
  <c r="I1078" i="6"/>
  <c r="H1078" i="6"/>
  <c r="F1078" i="6"/>
  <c r="G1078" i="6" s="1"/>
  <c r="D1078" i="6"/>
  <c r="E1078" i="6" s="1"/>
  <c r="B1078" i="6"/>
  <c r="C1078" i="6" s="1"/>
  <c r="A1078" i="6"/>
  <c r="I1077" i="6"/>
  <c r="H1077" i="6"/>
  <c r="F1077" i="6"/>
  <c r="G1077" i="6" s="1"/>
  <c r="D1077" i="6"/>
  <c r="E1077" i="6" s="1"/>
  <c r="B1077" i="6"/>
  <c r="C1077" i="6" s="1"/>
  <c r="A1077" i="6"/>
  <c r="I1076" i="6"/>
  <c r="H1076" i="6"/>
  <c r="F1076" i="6"/>
  <c r="G1076" i="6" s="1"/>
  <c r="D1076" i="6"/>
  <c r="E1076" i="6" s="1"/>
  <c r="B1076" i="6"/>
  <c r="C1076" i="6" s="1"/>
  <c r="A1076" i="6"/>
  <c r="I1075" i="6"/>
  <c r="H1075" i="6"/>
  <c r="F1075" i="6"/>
  <c r="G1075" i="6" s="1"/>
  <c r="D1075" i="6"/>
  <c r="E1075" i="6" s="1"/>
  <c r="B1075" i="6"/>
  <c r="C1075" i="6" s="1"/>
  <c r="A1075" i="6"/>
  <c r="I1074" i="6"/>
  <c r="H1074" i="6"/>
  <c r="F1074" i="6"/>
  <c r="G1074" i="6" s="1"/>
  <c r="D1074" i="6"/>
  <c r="E1074" i="6" s="1"/>
  <c r="B1074" i="6"/>
  <c r="C1074" i="6" s="1"/>
  <c r="A1074" i="6"/>
  <c r="I1073" i="6"/>
  <c r="H1073" i="6"/>
  <c r="F1073" i="6"/>
  <c r="G1073" i="6" s="1"/>
  <c r="D1073" i="6"/>
  <c r="E1073" i="6" s="1"/>
  <c r="B1073" i="6"/>
  <c r="C1073" i="6" s="1"/>
  <c r="A1073" i="6"/>
  <c r="I1072" i="6"/>
  <c r="H1072" i="6"/>
  <c r="F1072" i="6"/>
  <c r="G1072" i="6" s="1"/>
  <c r="D1072" i="6"/>
  <c r="E1072" i="6" s="1"/>
  <c r="B1072" i="6"/>
  <c r="C1072" i="6" s="1"/>
  <c r="A1072" i="6"/>
  <c r="I1071" i="6"/>
  <c r="H1071" i="6"/>
  <c r="F1071" i="6"/>
  <c r="G1071" i="6" s="1"/>
  <c r="D1071" i="6"/>
  <c r="E1071" i="6" s="1"/>
  <c r="C1071" i="6"/>
  <c r="B1071" i="6"/>
  <c r="A1071" i="6"/>
  <c r="I1070" i="6"/>
  <c r="H1070" i="6"/>
  <c r="F1070" i="6"/>
  <c r="G1070" i="6" s="1"/>
  <c r="D1070" i="6"/>
  <c r="E1070" i="6" s="1"/>
  <c r="B1070" i="6"/>
  <c r="C1070" i="6" s="1"/>
  <c r="A1070" i="6"/>
  <c r="I1069" i="6"/>
  <c r="H1069" i="6"/>
  <c r="F1069" i="6"/>
  <c r="G1069" i="6" s="1"/>
  <c r="D1069" i="6"/>
  <c r="E1069" i="6" s="1"/>
  <c r="B1069" i="6"/>
  <c r="C1069" i="6" s="1"/>
  <c r="A1069" i="6"/>
  <c r="I1068" i="6"/>
  <c r="H1068" i="6"/>
  <c r="F1068" i="6"/>
  <c r="G1068" i="6" s="1"/>
  <c r="D1068" i="6"/>
  <c r="E1068" i="6" s="1"/>
  <c r="B1068" i="6"/>
  <c r="C1068" i="6" s="1"/>
  <c r="A1068" i="6"/>
  <c r="I1067" i="6"/>
  <c r="H1067" i="6"/>
  <c r="G1067" i="6"/>
  <c r="F1067" i="6"/>
  <c r="D1067" i="6"/>
  <c r="E1067" i="6" s="1"/>
  <c r="B1067" i="6"/>
  <c r="C1067" i="6" s="1"/>
  <c r="A1067" i="6"/>
  <c r="I1066" i="6"/>
  <c r="H1066" i="6"/>
  <c r="F1066" i="6"/>
  <c r="G1066" i="6" s="1"/>
  <c r="D1066" i="6"/>
  <c r="E1066" i="6" s="1"/>
  <c r="B1066" i="6"/>
  <c r="C1066" i="6" s="1"/>
  <c r="A1066" i="6"/>
  <c r="I1065" i="6"/>
  <c r="H1065" i="6"/>
  <c r="F1065" i="6"/>
  <c r="G1065" i="6" s="1"/>
  <c r="D1065" i="6"/>
  <c r="E1065" i="6" s="1"/>
  <c r="B1065" i="6"/>
  <c r="C1065" i="6" s="1"/>
  <c r="A1065" i="6"/>
  <c r="I1064" i="6"/>
  <c r="H1064" i="6"/>
  <c r="F1064" i="6"/>
  <c r="G1064" i="6" s="1"/>
  <c r="D1064" i="6"/>
  <c r="E1064" i="6" s="1"/>
  <c r="B1064" i="6"/>
  <c r="C1064" i="6" s="1"/>
  <c r="A1064" i="6"/>
  <c r="I1063" i="6"/>
  <c r="H1063" i="6"/>
  <c r="F1063" i="6"/>
  <c r="G1063" i="6" s="1"/>
  <c r="D1063" i="6"/>
  <c r="E1063" i="6" s="1"/>
  <c r="B1063" i="6"/>
  <c r="C1063" i="6" s="1"/>
  <c r="A1063" i="6"/>
  <c r="I1062" i="6"/>
  <c r="H1062" i="6"/>
  <c r="F1062" i="6"/>
  <c r="G1062" i="6" s="1"/>
  <c r="D1062" i="6"/>
  <c r="E1062" i="6" s="1"/>
  <c r="B1062" i="6"/>
  <c r="C1062" i="6" s="1"/>
  <c r="A1062" i="6"/>
  <c r="I1061" i="6"/>
  <c r="H1061" i="6"/>
  <c r="F1061" i="6"/>
  <c r="G1061" i="6" s="1"/>
  <c r="D1061" i="6"/>
  <c r="E1061" i="6" s="1"/>
  <c r="B1061" i="6"/>
  <c r="C1061" i="6" s="1"/>
  <c r="A1061" i="6"/>
  <c r="I1060" i="6"/>
  <c r="H1060" i="6"/>
  <c r="F1060" i="6"/>
  <c r="G1060" i="6" s="1"/>
  <c r="D1060" i="6"/>
  <c r="E1060" i="6" s="1"/>
  <c r="B1060" i="6"/>
  <c r="C1060" i="6" s="1"/>
  <c r="A1060" i="6"/>
  <c r="I1059" i="6"/>
  <c r="H1059" i="6"/>
  <c r="F1059" i="6"/>
  <c r="G1059" i="6" s="1"/>
  <c r="D1059" i="6"/>
  <c r="E1059" i="6" s="1"/>
  <c r="B1059" i="6"/>
  <c r="C1059" i="6" s="1"/>
  <c r="A1059" i="6"/>
  <c r="I1058" i="6"/>
  <c r="H1058" i="6"/>
  <c r="F1058" i="6"/>
  <c r="G1058" i="6" s="1"/>
  <c r="D1058" i="6"/>
  <c r="E1058" i="6" s="1"/>
  <c r="B1058" i="6"/>
  <c r="C1058" i="6" s="1"/>
  <c r="A1058" i="6"/>
  <c r="I1057" i="6"/>
  <c r="H1057" i="6"/>
  <c r="F1057" i="6"/>
  <c r="G1057" i="6" s="1"/>
  <c r="D1057" i="6"/>
  <c r="E1057" i="6" s="1"/>
  <c r="B1057" i="6"/>
  <c r="C1057" i="6" s="1"/>
  <c r="A1057" i="6"/>
  <c r="I1056" i="6"/>
  <c r="H1056" i="6"/>
  <c r="F1056" i="6"/>
  <c r="G1056" i="6" s="1"/>
  <c r="D1056" i="6"/>
  <c r="E1056" i="6" s="1"/>
  <c r="B1056" i="6"/>
  <c r="C1056" i="6" s="1"/>
  <c r="A1056" i="6"/>
  <c r="I1055" i="6"/>
  <c r="H1055" i="6"/>
  <c r="F1055" i="6"/>
  <c r="G1055" i="6" s="1"/>
  <c r="D1055" i="6"/>
  <c r="E1055" i="6" s="1"/>
  <c r="B1055" i="6"/>
  <c r="C1055" i="6" s="1"/>
  <c r="A1055" i="6"/>
  <c r="I1054" i="6"/>
  <c r="H1054" i="6"/>
  <c r="F1054" i="6"/>
  <c r="G1054" i="6" s="1"/>
  <c r="D1054" i="6"/>
  <c r="E1054" i="6" s="1"/>
  <c r="B1054" i="6"/>
  <c r="C1054" i="6" s="1"/>
  <c r="A1054" i="6"/>
  <c r="I1053" i="6"/>
  <c r="H1053" i="6"/>
  <c r="F1053" i="6"/>
  <c r="G1053" i="6" s="1"/>
  <c r="D1053" i="6"/>
  <c r="E1053" i="6" s="1"/>
  <c r="B1053" i="6"/>
  <c r="C1053" i="6" s="1"/>
  <c r="A1053" i="6"/>
  <c r="I1052" i="6"/>
  <c r="H1052" i="6"/>
  <c r="F1052" i="6"/>
  <c r="G1052" i="6" s="1"/>
  <c r="D1052" i="6"/>
  <c r="E1052" i="6" s="1"/>
  <c r="B1052" i="6"/>
  <c r="C1052" i="6" s="1"/>
  <c r="A1052" i="6"/>
  <c r="I1051" i="6"/>
  <c r="H1051" i="6"/>
  <c r="F1051" i="6"/>
  <c r="G1051" i="6" s="1"/>
  <c r="D1051" i="6"/>
  <c r="E1051" i="6" s="1"/>
  <c r="B1051" i="6"/>
  <c r="C1051" i="6" s="1"/>
  <c r="A1051" i="6"/>
  <c r="I1050" i="6"/>
  <c r="H1050" i="6"/>
  <c r="F1050" i="6"/>
  <c r="G1050" i="6" s="1"/>
  <c r="D1050" i="6"/>
  <c r="E1050" i="6" s="1"/>
  <c r="B1050" i="6"/>
  <c r="C1050" i="6" s="1"/>
  <c r="A1050" i="6"/>
  <c r="I1049" i="6"/>
  <c r="H1049" i="6"/>
  <c r="F1049" i="6"/>
  <c r="G1049" i="6" s="1"/>
  <c r="D1049" i="6"/>
  <c r="E1049" i="6" s="1"/>
  <c r="B1049" i="6"/>
  <c r="C1049" i="6" s="1"/>
  <c r="A1049" i="6"/>
  <c r="I1048" i="6"/>
  <c r="H1048" i="6"/>
  <c r="F1048" i="6"/>
  <c r="G1048" i="6" s="1"/>
  <c r="D1048" i="6"/>
  <c r="E1048" i="6" s="1"/>
  <c r="B1048" i="6"/>
  <c r="C1048" i="6" s="1"/>
  <c r="A1048" i="6"/>
  <c r="I1047" i="6"/>
  <c r="H1047" i="6"/>
  <c r="F1047" i="6"/>
  <c r="G1047" i="6" s="1"/>
  <c r="D1047" i="6"/>
  <c r="E1047" i="6" s="1"/>
  <c r="B1047" i="6"/>
  <c r="C1047" i="6" s="1"/>
  <c r="A1047" i="6"/>
  <c r="I1046" i="6"/>
  <c r="H1046" i="6"/>
  <c r="F1046" i="6"/>
  <c r="G1046" i="6" s="1"/>
  <c r="D1046" i="6"/>
  <c r="E1046" i="6" s="1"/>
  <c r="B1046" i="6"/>
  <c r="C1046" i="6" s="1"/>
  <c r="A1046" i="6"/>
  <c r="I1045" i="6"/>
  <c r="H1045" i="6"/>
  <c r="F1045" i="6"/>
  <c r="G1045" i="6" s="1"/>
  <c r="D1045" i="6"/>
  <c r="E1045" i="6" s="1"/>
  <c r="B1045" i="6"/>
  <c r="C1045" i="6" s="1"/>
  <c r="A1045" i="6"/>
  <c r="I1044" i="6"/>
  <c r="H1044" i="6"/>
  <c r="F1044" i="6"/>
  <c r="G1044" i="6" s="1"/>
  <c r="D1044" i="6"/>
  <c r="E1044" i="6" s="1"/>
  <c r="B1044" i="6"/>
  <c r="C1044" i="6" s="1"/>
  <c r="A1044" i="6"/>
  <c r="I1043" i="6"/>
  <c r="H1043" i="6"/>
  <c r="F1043" i="6"/>
  <c r="G1043" i="6" s="1"/>
  <c r="D1043" i="6"/>
  <c r="E1043" i="6" s="1"/>
  <c r="B1043" i="6"/>
  <c r="C1043" i="6" s="1"/>
  <c r="A1043" i="6"/>
  <c r="I1042" i="6"/>
  <c r="H1042" i="6"/>
  <c r="F1042" i="6"/>
  <c r="G1042" i="6" s="1"/>
  <c r="D1042" i="6"/>
  <c r="E1042" i="6" s="1"/>
  <c r="B1042" i="6"/>
  <c r="C1042" i="6" s="1"/>
  <c r="A1042" i="6"/>
  <c r="I1041" i="6"/>
  <c r="H1041" i="6"/>
  <c r="F1041" i="6"/>
  <c r="G1041" i="6" s="1"/>
  <c r="D1041" i="6"/>
  <c r="E1041" i="6" s="1"/>
  <c r="B1041" i="6"/>
  <c r="C1041" i="6" s="1"/>
  <c r="A1041" i="6"/>
  <c r="I1040" i="6"/>
  <c r="H1040" i="6"/>
  <c r="F1040" i="6"/>
  <c r="G1040" i="6" s="1"/>
  <c r="E1040" i="6"/>
  <c r="D1040" i="6"/>
  <c r="B1040" i="6"/>
  <c r="C1040" i="6" s="1"/>
  <c r="A1040" i="6"/>
  <c r="I1039" i="6"/>
  <c r="H1039" i="6"/>
  <c r="F1039" i="6"/>
  <c r="G1039" i="6" s="1"/>
  <c r="D1039" i="6"/>
  <c r="E1039" i="6" s="1"/>
  <c r="B1039" i="6"/>
  <c r="C1039" i="6" s="1"/>
  <c r="A1039" i="6"/>
  <c r="I1038" i="6"/>
  <c r="H1038" i="6"/>
  <c r="F1038" i="6"/>
  <c r="G1038" i="6" s="1"/>
  <c r="D1038" i="6"/>
  <c r="E1038" i="6" s="1"/>
  <c r="B1038" i="6"/>
  <c r="C1038" i="6" s="1"/>
  <c r="A1038" i="6"/>
  <c r="I1037" i="6"/>
  <c r="H1037" i="6"/>
  <c r="F1037" i="6"/>
  <c r="G1037" i="6" s="1"/>
  <c r="D1037" i="6"/>
  <c r="E1037" i="6" s="1"/>
  <c r="C1037" i="6"/>
  <c r="B1037" i="6"/>
  <c r="A1037" i="6"/>
  <c r="I1036" i="6"/>
  <c r="H1036" i="6"/>
  <c r="F1036" i="6"/>
  <c r="G1036" i="6" s="1"/>
  <c r="D1036" i="6"/>
  <c r="E1036" i="6" s="1"/>
  <c r="B1036" i="6"/>
  <c r="C1036" i="6" s="1"/>
  <c r="A1036" i="6"/>
  <c r="I1035" i="6"/>
  <c r="H1035" i="6"/>
  <c r="F1035" i="6"/>
  <c r="G1035" i="6" s="1"/>
  <c r="D1035" i="6"/>
  <c r="E1035" i="6" s="1"/>
  <c r="B1035" i="6"/>
  <c r="C1035" i="6" s="1"/>
  <c r="A1035" i="6"/>
  <c r="I1034" i="6"/>
  <c r="H1034" i="6"/>
  <c r="F1034" i="6"/>
  <c r="G1034" i="6" s="1"/>
  <c r="D1034" i="6"/>
  <c r="E1034" i="6" s="1"/>
  <c r="B1034" i="6"/>
  <c r="C1034" i="6" s="1"/>
  <c r="A1034" i="6"/>
  <c r="I1033" i="6"/>
  <c r="H1033" i="6"/>
  <c r="F1033" i="6"/>
  <c r="G1033" i="6" s="1"/>
  <c r="D1033" i="6"/>
  <c r="E1033" i="6" s="1"/>
  <c r="B1033" i="6"/>
  <c r="C1033" i="6" s="1"/>
  <c r="A1033" i="6"/>
  <c r="I1032" i="6"/>
  <c r="H1032" i="6"/>
  <c r="F1032" i="6"/>
  <c r="G1032" i="6" s="1"/>
  <c r="D1032" i="6"/>
  <c r="E1032" i="6" s="1"/>
  <c r="B1032" i="6"/>
  <c r="C1032" i="6" s="1"/>
  <c r="A1032" i="6"/>
  <c r="I1031" i="6"/>
  <c r="H1031" i="6"/>
  <c r="F1031" i="6"/>
  <c r="G1031" i="6" s="1"/>
  <c r="D1031" i="6"/>
  <c r="E1031" i="6" s="1"/>
  <c r="B1031" i="6"/>
  <c r="C1031" i="6" s="1"/>
  <c r="A1031" i="6"/>
  <c r="I1030" i="6"/>
  <c r="H1030" i="6"/>
  <c r="F1030" i="6"/>
  <c r="G1030" i="6" s="1"/>
  <c r="D1030" i="6"/>
  <c r="E1030" i="6" s="1"/>
  <c r="B1030" i="6"/>
  <c r="C1030" i="6" s="1"/>
  <c r="A1030" i="6"/>
  <c r="I1029" i="6"/>
  <c r="H1029" i="6"/>
  <c r="F1029" i="6"/>
  <c r="G1029" i="6" s="1"/>
  <c r="D1029" i="6"/>
  <c r="E1029" i="6" s="1"/>
  <c r="B1029" i="6"/>
  <c r="C1029" i="6" s="1"/>
  <c r="A1029" i="6"/>
  <c r="I1028" i="6"/>
  <c r="H1028" i="6"/>
  <c r="F1028" i="6"/>
  <c r="G1028" i="6" s="1"/>
  <c r="D1028" i="6"/>
  <c r="E1028" i="6" s="1"/>
  <c r="B1028" i="6"/>
  <c r="C1028" i="6" s="1"/>
  <c r="A1028" i="6"/>
  <c r="I1027" i="6"/>
  <c r="H1027" i="6"/>
  <c r="F1027" i="6"/>
  <c r="G1027" i="6" s="1"/>
  <c r="D1027" i="6"/>
  <c r="E1027" i="6" s="1"/>
  <c r="B1027" i="6"/>
  <c r="C1027" i="6" s="1"/>
  <c r="A1027" i="6"/>
  <c r="I1026" i="6"/>
  <c r="H1026" i="6"/>
  <c r="F1026" i="6"/>
  <c r="G1026" i="6" s="1"/>
  <c r="D1026" i="6"/>
  <c r="E1026" i="6" s="1"/>
  <c r="B1026" i="6"/>
  <c r="C1026" i="6" s="1"/>
  <c r="A1026" i="6"/>
  <c r="I1025" i="6"/>
  <c r="H1025" i="6"/>
  <c r="F1025" i="6"/>
  <c r="G1025" i="6" s="1"/>
  <c r="D1025" i="6"/>
  <c r="E1025" i="6" s="1"/>
  <c r="B1025" i="6"/>
  <c r="C1025" i="6" s="1"/>
  <c r="A1025" i="6"/>
  <c r="I1024" i="6"/>
  <c r="H1024" i="6"/>
  <c r="F1024" i="6"/>
  <c r="G1024" i="6" s="1"/>
  <c r="D1024" i="6"/>
  <c r="E1024" i="6" s="1"/>
  <c r="B1024" i="6"/>
  <c r="C1024" i="6" s="1"/>
  <c r="A1024" i="6"/>
  <c r="I1023" i="6"/>
  <c r="H1023" i="6"/>
  <c r="F1023" i="6"/>
  <c r="G1023" i="6" s="1"/>
  <c r="D1023" i="6"/>
  <c r="E1023" i="6" s="1"/>
  <c r="B1023" i="6"/>
  <c r="C1023" i="6" s="1"/>
  <c r="A1023" i="6"/>
  <c r="I1022" i="6"/>
  <c r="H1022" i="6"/>
  <c r="F1022" i="6"/>
  <c r="G1022" i="6" s="1"/>
  <c r="D1022" i="6"/>
  <c r="E1022" i="6" s="1"/>
  <c r="B1022" i="6"/>
  <c r="C1022" i="6" s="1"/>
  <c r="A1022" i="6"/>
  <c r="I1021" i="6"/>
  <c r="H1021" i="6"/>
  <c r="F1021" i="6"/>
  <c r="G1021" i="6" s="1"/>
  <c r="D1021" i="6"/>
  <c r="E1021" i="6" s="1"/>
  <c r="B1021" i="6"/>
  <c r="C1021" i="6" s="1"/>
  <c r="A1021" i="6"/>
  <c r="I1020" i="6"/>
  <c r="H1020" i="6"/>
  <c r="F1020" i="6"/>
  <c r="G1020" i="6" s="1"/>
  <c r="D1020" i="6"/>
  <c r="E1020" i="6" s="1"/>
  <c r="B1020" i="6"/>
  <c r="C1020" i="6" s="1"/>
  <c r="A1020" i="6"/>
  <c r="I1019" i="6"/>
  <c r="H1019" i="6"/>
  <c r="F1019" i="6"/>
  <c r="G1019" i="6" s="1"/>
  <c r="D1019" i="6"/>
  <c r="E1019" i="6" s="1"/>
  <c r="B1019" i="6"/>
  <c r="C1019" i="6" s="1"/>
  <c r="A1019" i="6"/>
  <c r="I1018" i="6"/>
  <c r="H1018" i="6"/>
  <c r="F1018" i="6"/>
  <c r="G1018" i="6" s="1"/>
  <c r="D1018" i="6"/>
  <c r="E1018" i="6" s="1"/>
  <c r="B1018" i="6"/>
  <c r="C1018" i="6" s="1"/>
  <c r="A1018" i="6"/>
  <c r="I1017" i="6"/>
  <c r="H1017" i="6"/>
  <c r="F1017" i="6"/>
  <c r="G1017" i="6" s="1"/>
  <c r="E1017" i="6"/>
  <c r="D1017" i="6"/>
  <c r="B1017" i="6"/>
  <c r="C1017" i="6" s="1"/>
  <c r="A1017" i="6"/>
  <c r="I1016" i="6"/>
  <c r="H1016" i="6"/>
  <c r="F1016" i="6"/>
  <c r="G1016" i="6" s="1"/>
  <c r="E1016" i="6"/>
  <c r="D1016" i="6"/>
  <c r="B1016" i="6"/>
  <c r="C1016" i="6" s="1"/>
  <c r="A1016" i="6"/>
  <c r="I1015" i="6"/>
  <c r="H1015" i="6"/>
  <c r="F1015" i="6"/>
  <c r="G1015" i="6" s="1"/>
  <c r="D1015" i="6"/>
  <c r="E1015" i="6" s="1"/>
  <c r="B1015" i="6"/>
  <c r="C1015" i="6" s="1"/>
  <c r="A1015" i="6"/>
  <c r="I1014" i="6"/>
  <c r="H1014" i="6"/>
  <c r="G1014" i="6"/>
  <c r="F1014" i="6"/>
  <c r="D1014" i="6"/>
  <c r="E1014" i="6" s="1"/>
  <c r="B1014" i="6"/>
  <c r="C1014" i="6" s="1"/>
  <c r="A1014" i="6"/>
  <c r="I1013" i="6"/>
  <c r="H1013" i="6"/>
  <c r="F1013" i="6"/>
  <c r="G1013" i="6" s="1"/>
  <c r="D1013" i="6"/>
  <c r="E1013" i="6" s="1"/>
  <c r="B1013" i="6"/>
  <c r="C1013" i="6" s="1"/>
  <c r="A1013" i="6"/>
  <c r="I1012" i="6"/>
  <c r="H1012" i="6"/>
  <c r="F1012" i="6"/>
  <c r="G1012" i="6" s="1"/>
  <c r="D1012" i="6"/>
  <c r="E1012" i="6" s="1"/>
  <c r="B1012" i="6"/>
  <c r="C1012" i="6" s="1"/>
  <c r="A1012" i="6"/>
  <c r="I1011" i="6"/>
  <c r="H1011" i="6"/>
  <c r="F1011" i="6"/>
  <c r="G1011" i="6" s="1"/>
  <c r="E1011" i="6"/>
  <c r="D1011" i="6"/>
  <c r="B1011" i="6"/>
  <c r="C1011" i="6" s="1"/>
  <c r="A1011" i="6"/>
  <c r="I1010" i="6"/>
  <c r="H1010" i="6"/>
  <c r="F1010" i="6"/>
  <c r="G1010" i="6" s="1"/>
  <c r="D1010" i="6"/>
  <c r="E1010" i="6" s="1"/>
  <c r="B1010" i="6"/>
  <c r="C1010" i="6" s="1"/>
  <c r="A1010" i="6"/>
  <c r="I1009" i="6"/>
  <c r="H1009" i="6"/>
  <c r="F1009" i="6"/>
  <c r="G1009" i="6" s="1"/>
  <c r="D1009" i="6"/>
  <c r="E1009" i="6" s="1"/>
  <c r="B1009" i="6"/>
  <c r="C1009" i="6" s="1"/>
  <c r="A1009" i="6"/>
  <c r="I1008" i="6"/>
  <c r="H1008" i="6"/>
  <c r="F1008" i="6"/>
  <c r="G1008" i="6" s="1"/>
  <c r="D1008" i="6"/>
  <c r="E1008" i="6" s="1"/>
  <c r="B1008" i="6"/>
  <c r="C1008" i="6" s="1"/>
  <c r="A1008" i="6"/>
  <c r="I1007" i="6"/>
  <c r="H1007" i="6"/>
  <c r="F1007" i="6"/>
  <c r="G1007" i="6" s="1"/>
  <c r="D1007" i="6"/>
  <c r="E1007" i="6" s="1"/>
  <c r="B1007" i="6"/>
  <c r="C1007" i="6" s="1"/>
  <c r="A1007" i="6"/>
  <c r="I1006" i="6"/>
  <c r="H1006" i="6"/>
  <c r="F1006" i="6"/>
  <c r="G1006" i="6" s="1"/>
  <c r="D1006" i="6"/>
  <c r="E1006" i="6" s="1"/>
  <c r="B1006" i="6"/>
  <c r="C1006" i="6" s="1"/>
  <c r="A1006" i="6"/>
  <c r="I1005" i="6"/>
  <c r="H1005" i="6"/>
  <c r="F1005" i="6"/>
  <c r="G1005" i="6" s="1"/>
  <c r="D1005" i="6"/>
  <c r="E1005" i="6" s="1"/>
  <c r="B1005" i="6"/>
  <c r="C1005" i="6" s="1"/>
  <c r="A1005" i="6"/>
  <c r="I1004" i="6"/>
  <c r="H1004" i="6"/>
  <c r="F1004" i="6"/>
  <c r="G1004" i="6" s="1"/>
  <c r="D1004" i="6"/>
  <c r="E1004" i="6" s="1"/>
  <c r="B1004" i="6"/>
  <c r="C1004" i="6" s="1"/>
  <c r="A1004" i="6"/>
  <c r="I1003" i="6"/>
  <c r="H1003" i="6"/>
  <c r="F1003" i="6"/>
  <c r="G1003" i="6" s="1"/>
  <c r="D1003" i="6"/>
  <c r="E1003" i="6" s="1"/>
  <c r="B1003" i="6"/>
  <c r="C1003" i="6" s="1"/>
  <c r="A1003" i="6"/>
  <c r="I1002" i="6"/>
  <c r="H1002" i="6"/>
  <c r="F1002" i="6"/>
  <c r="G1002" i="6" s="1"/>
  <c r="D1002" i="6"/>
  <c r="E1002" i="6" s="1"/>
  <c r="B1002" i="6"/>
  <c r="C1002" i="6" s="1"/>
  <c r="A1002" i="6"/>
  <c r="I1001" i="6"/>
  <c r="H1001" i="6"/>
  <c r="F1001" i="6"/>
  <c r="G1001" i="6" s="1"/>
  <c r="D1001" i="6"/>
  <c r="E1001" i="6" s="1"/>
  <c r="C1001" i="6"/>
  <c r="B1001" i="6"/>
  <c r="A1001" i="6"/>
  <c r="I1000" i="6"/>
  <c r="H1000" i="6"/>
  <c r="F1000" i="6"/>
  <c r="G1000" i="6" s="1"/>
  <c r="D1000" i="6"/>
  <c r="E1000" i="6" s="1"/>
  <c r="B1000" i="6"/>
  <c r="C1000" i="6" s="1"/>
  <c r="A1000" i="6"/>
  <c r="I999" i="6"/>
  <c r="H999" i="6"/>
  <c r="F999" i="6"/>
  <c r="G999" i="6" s="1"/>
  <c r="D999" i="6"/>
  <c r="E999" i="6" s="1"/>
  <c r="B999" i="6"/>
  <c r="C999" i="6" s="1"/>
  <c r="A999" i="6"/>
  <c r="I998" i="6"/>
  <c r="H998" i="6"/>
  <c r="F998" i="6"/>
  <c r="G998" i="6" s="1"/>
  <c r="D998" i="6"/>
  <c r="E998" i="6" s="1"/>
  <c r="B998" i="6"/>
  <c r="C998" i="6" s="1"/>
  <c r="A998" i="6"/>
  <c r="I997" i="6"/>
  <c r="H997" i="6"/>
  <c r="G997" i="6"/>
  <c r="F997" i="6"/>
  <c r="D997" i="6"/>
  <c r="E997" i="6" s="1"/>
  <c r="B997" i="6"/>
  <c r="C997" i="6" s="1"/>
  <c r="A997" i="6"/>
  <c r="I996" i="6"/>
  <c r="H996" i="6"/>
  <c r="F996" i="6"/>
  <c r="G996" i="6" s="1"/>
  <c r="D996" i="6"/>
  <c r="E996" i="6" s="1"/>
  <c r="B996" i="6"/>
  <c r="C996" i="6" s="1"/>
  <c r="A996" i="6"/>
  <c r="I995" i="6"/>
  <c r="H995" i="6"/>
  <c r="F995" i="6"/>
  <c r="G995" i="6" s="1"/>
  <c r="D995" i="6"/>
  <c r="E995" i="6" s="1"/>
  <c r="B995" i="6"/>
  <c r="C995" i="6" s="1"/>
  <c r="A995" i="6"/>
  <c r="I994" i="6"/>
  <c r="H994" i="6"/>
  <c r="F994" i="6"/>
  <c r="G994" i="6" s="1"/>
  <c r="D994" i="6"/>
  <c r="E994" i="6" s="1"/>
  <c r="B994" i="6"/>
  <c r="C994" i="6" s="1"/>
  <c r="A994" i="6"/>
  <c r="I993" i="6"/>
  <c r="H993" i="6"/>
  <c r="F993" i="6"/>
  <c r="G993" i="6" s="1"/>
  <c r="D993" i="6"/>
  <c r="E993" i="6" s="1"/>
  <c r="C993" i="6"/>
  <c r="B993" i="6"/>
  <c r="A993" i="6"/>
  <c r="I992" i="6"/>
  <c r="H992" i="6"/>
  <c r="F992" i="6"/>
  <c r="G992" i="6" s="1"/>
  <c r="D992" i="6"/>
  <c r="E992" i="6" s="1"/>
  <c r="B992" i="6"/>
  <c r="C992" i="6" s="1"/>
  <c r="A992" i="6"/>
  <c r="I991" i="6"/>
  <c r="H991" i="6"/>
  <c r="F991" i="6"/>
  <c r="G991" i="6" s="1"/>
  <c r="E991" i="6"/>
  <c r="D991" i="6"/>
  <c r="B991" i="6"/>
  <c r="C991" i="6" s="1"/>
  <c r="A991" i="6"/>
  <c r="I990" i="6"/>
  <c r="H990" i="6"/>
  <c r="F990" i="6"/>
  <c r="G990" i="6" s="1"/>
  <c r="D990" i="6"/>
  <c r="E990" i="6" s="1"/>
  <c r="C990" i="6"/>
  <c r="B990" i="6"/>
  <c r="A990" i="6"/>
  <c r="I989" i="6"/>
  <c r="H989" i="6"/>
  <c r="F989" i="6"/>
  <c r="G989" i="6" s="1"/>
  <c r="D989" i="6"/>
  <c r="E989" i="6" s="1"/>
  <c r="B989" i="6"/>
  <c r="C989" i="6" s="1"/>
  <c r="A989" i="6"/>
  <c r="I988" i="6"/>
  <c r="H988" i="6"/>
  <c r="F988" i="6"/>
  <c r="G988" i="6" s="1"/>
  <c r="D988" i="6"/>
  <c r="E988" i="6" s="1"/>
  <c r="B988" i="6"/>
  <c r="C988" i="6" s="1"/>
  <c r="A988" i="6"/>
  <c r="I987" i="6"/>
  <c r="H987" i="6"/>
  <c r="F987" i="6"/>
  <c r="G987" i="6" s="1"/>
  <c r="D987" i="6"/>
  <c r="E987" i="6" s="1"/>
  <c r="B987" i="6"/>
  <c r="C987" i="6" s="1"/>
  <c r="A987" i="6"/>
  <c r="I986" i="6"/>
  <c r="H986" i="6"/>
  <c r="G986" i="6"/>
  <c r="F986" i="6"/>
  <c r="D986" i="6"/>
  <c r="E986" i="6" s="1"/>
  <c r="B986" i="6"/>
  <c r="C986" i="6" s="1"/>
  <c r="A986" i="6"/>
  <c r="I985" i="6"/>
  <c r="H985" i="6"/>
  <c r="F985" i="6"/>
  <c r="G985" i="6" s="1"/>
  <c r="E985" i="6"/>
  <c r="D985" i="6"/>
  <c r="B985" i="6"/>
  <c r="C985" i="6" s="1"/>
  <c r="A985" i="6"/>
  <c r="I984" i="6"/>
  <c r="H984" i="6"/>
  <c r="F984" i="6"/>
  <c r="G984" i="6" s="1"/>
  <c r="D984" i="6"/>
  <c r="E984" i="6" s="1"/>
  <c r="B984" i="6"/>
  <c r="C984" i="6" s="1"/>
  <c r="A984" i="6"/>
  <c r="I983" i="6"/>
  <c r="H983" i="6"/>
  <c r="G983" i="6"/>
  <c r="F983" i="6"/>
  <c r="D983" i="6"/>
  <c r="E983" i="6" s="1"/>
  <c r="B983" i="6"/>
  <c r="C983" i="6" s="1"/>
  <c r="A983" i="6"/>
  <c r="I982" i="6"/>
  <c r="H982" i="6"/>
  <c r="F982" i="6"/>
  <c r="G982" i="6" s="1"/>
  <c r="D982" i="6"/>
  <c r="E982" i="6" s="1"/>
  <c r="B982" i="6"/>
  <c r="C982" i="6" s="1"/>
  <c r="A982" i="6"/>
  <c r="I981" i="6"/>
  <c r="H981" i="6"/>
  <c r="F981" i="6"/>
  <c r="G981" i="6" s="1"/>
  <c r="D981" i="6"/>
  <c r="E981" i="6" s="1"/>
  <c r="B981" i="6"/>
  <c r="C981" i="6" s="1"/>
  <c r="A981" i="6"/>
  <c r="I980" i="6"/>
  <c r="H980" i="6"/>
  <c r="F980" i="6"/>
  <c r="G980" i="6" s="1"/>
  <c r="D980" i="6"/>
  <c r="E980" i="6" s="1"/>
  <c r="B980" i="6"/>
  <c r="C980" i="6" s="1"/>
  <c r="A980" i="6"/>
  <c r="I979" i="6"/>
  <c r="H979" i="6"/>
  <c r="F979" i="6"/>
  <c r="G979" i="6" s="1"/>
  <c r="D979" i="6"/>
  <c r="E979" i="6" s="1"/>
  <c r="B979" i="6"/>
  <c r="C979" i="6" s="1"/>
  <c r="A979" i="6"/>
  <c r="I978" i="6"/>
  <c r="H978" i="6"/>
  <c r="F978" i="6"/>
  <c r="G978" i="6" s="1"/>
  <c r="D978" i="6"/>
  <c r="E978" i="6" s="1"/>
  <c r="B978" i="6"/>
  <c r="C978" i="6" s="1"/>
  <c r="A978" i="6"/>
  <c r="I977" i="6"/>
  <c r="H977" i="6"/>
  <c r="F977" i="6"/>
  <c r="G977" i="6" s="1"/>
  <c r="D977" i="6"/>
  <c r="E977" i="6" s="1"/>
  <c r="B977" i="6"/>
  <c r="C977" i="6" s="1"/>
  <c r="A977" i="6"/>
  <c r="I976" i="6"/>
  <c r="H976" i="6"/>
  <c r="F976" i="6"/>
  <c r="G976" i="6" s="1"/>
  <c r="D976" i="6"/>
  <c r="E976" i="6" s="1"/>
  <c r="B976" i="6"/>
  <c r="C976" i="6" s="1"/>
  <c r="A976" i="6"/>
  <c r="I975" i="6"/>
  <c r="H975" i="6"/>
  <c r="F975" i="6"/>
  <c r="G975" i="6" s="1"/>
  <c r="D975" i="6"/>
  <c r="E975" i="6" s="1"/>
  <c r="B975" i="6"/>
  <c r="C975" i="6" s="1"/>
  <c r="A975" i="6"/>
  <c r="I974" i="6"/>
  <c r="H974" i="6"/>
  <c r="F974" i="6"/>
  <c r="G974" i="6" s="1"/>
  <c r="D974" i="6"/>
  <c r="E974" i="6" s="1"/>
  <c r="B974" i="6"/>
  <c r="C974" i="6" s="1"/>
  <c r="A974" i="6"/>
  <c r="I973" i="6"/>
  <c r="H973" i="6"/>
  <c r="F973" i="6"/>
  <c r="G973" i="6" s="1"/>
  <c r="D973" i="6"/>
  <c r="E973" i="6" s="1"/>
  <c r="B973" i="6"/>
  <c r="C973" i="6" s="1"/>
  <c r="A973" i="6"/>
  <c r="I972" i="6"/>
  <c r="H972" i="6"/>
  <c r="F972" i="6"/>
  <c r="G972" i="6" s="1"/>
  <c r="D972" i="6"/>
  <c r="E972" i="6" s="1"/>
  <c r="B972" i="6"/>
  <c r="C972" i="6" s="1"/>
  <c r="A972" i="6"/>
  <c r="I971" i="6"/>
  <c r="H971" i="6"/>
  <c r="F971" i="6"/>
  <c r="G971" i="6" s="1"/>
  <c r="D971" i="6"/>
  <c r="E971" i="6" s="1"/>
  <c r="B971" i="6"/>
  <c r="C971" i="6" s="1"/>
  <c r="A971" i="6"/>
  <c r="I970" i="6"/>
  <c r="H970" i="6"/>
  <c r="F970" i="6"/>
  <c r="G970" i="6" s="1"/>
  <c r="D970" i="6"/>
  <c r="E970" i="6" s="1"/>
  <c r="B970" i="6"/>
  <c r="C970" i="6" s="1"/>
  <c r="A970" i="6"/>
  <c r="I969" i="6"/>
  <c r="H969" i="6"/>
  <c r="F969" i="6"/>
  <c r="G969" i="6" s="1"/>
  <c r="D969" i="6"/>
  <c r="E969" i="6" s="1"/>
  <c r="B969" i="6"/>
  <c r="C969" i="6" s="1"/>
  <c r="A969" i="6"/>
  <c r="I968" i="6"/>
  <c r="H968" i="6"/>
  <c r="F968" i="6"/>
  <c r="G968" i="6" s="1"/>
  <c r="D968" i="6"/>
  <c r="E968" i="6" s="1"/>
  <c r="B968" i="6"/>
  <c r="C968" i="6" s="1"/>
  <c r="A968" i="6"/>
  <c r="I967" i="6"/>
  <c r="H967" i="6"/>
  <c r="F967" i="6"/>
  <c r="G967" i="6" s="1"/>
  <c r="D967" i="6"/>
  <c r="E967" i="6" s="1"/>
  <c r="B967" i="6"/>
  <c r="C967" i="6" s="1"/>
  <c r="A967" i="6"/>
  <c r="I966" i="6"/>
  <c r="H966" i="6"/>
  <c r="F966" i="6"/>
  <c r="G966" i="6" s="1"/>
  <c r="D966" i="6"/>
  <c r="E966" i="6" s="1"/>
  <c r="B966" i="6"/>
  <c r="C966" i="6" s="1"/>
  <c r="A966" i="6"/>
  <c r="I965" i="6"/>
  <c r="H965" i="6"/>
  <c r="F965" i="6"/>
  <c r="G965" i="6" s="1"/>
  <c r="D965" i="6"/>
  <c r="E965" i="6" s="1"/>
  <c r="B965" i="6"/>
  <c r="C965" i="6" s="1"/>
  <c r="A965" i="6"/>
  <c r="I964" i="6"/>
  <c r="H964" i="6"/>
  <c r="F964" i="6"/>
  <c r="G964" i="6" s="1"/>
  <c r="D964" i="6"/>
  <c r="E964" i="6" s="1"/>
  <c r="B964" i="6"/>
  <c r="C964" i="6" s="1"/>
  <c r="A964" i="6"/>
  <c r="I963" i="6"/>
  <c r="H963" i="6"/>
  <c r="F963" i="6"/>
  <c r="G963" i="6" s="1"/>
  <c r="D963" i="6"/>
  <c r="E963" i="6" s="1"/>
  <c r="B963" i="6"/>
  <c r="C963" i="6" s="1"/>
  <c r="A963" i="6"/>
  <c r="I962" i="6"/>
  <c r="H962" i="6"/>
  <c r="F962" i="6"/>
  <c r="G962" i="6" s="1"/>
  <c r="D962" i="6"/>
  <c r="E962" i="6" s="1"/>
  <c r="B962" i="6"/>
  <c r="C962" i="6" s="1"/>
  <c r="A962" i="6"/>
  <c r="I961" i="6"/>
  <c r="H961" i="6"/>
  <c r="F961" i="6"/>
  <c r="G961" i="6" s="1"/>
  <c r="D961" i="6"/>
  <c r="E961" i="6" s="1"/>
  <c r="B961" i="6"/>
  <c r="C961" i="6" s="1"/>
  <c r="A961" i="6"/>
  <c r="I960" i="6"/>
  <c r="H960" i="6"/>
  <c r="F960" i="6"/>
  <c r="G960" i="6" s="1"/>
  <c r="D960" i="6"/>
  <c r="E960" i="6" s="1"/>
  <c r="B960" i="6"/>
  <c r="C960" i="6" s="1"/>
  <c r="A960" i="6"/>
  <c r="I959" i="6"/>
  <c r="H959" i="6"/>
  <c r="F959" i="6"/>
  <c r="G959" i="6" s="1"/>
  <c r="D959" i="6"/>
  <c r="E959" i="6" s="1"/>
  <c r="B959" i="6"/>
  <c r="C959" i="6" s="1"/>
  <c r="A959" i="6"/>
  <c r="I958" i="6"/>
  <c r="H958" i="6"/>
  <c r="F958" i="6"/>
  <c r="G958" i="6" s="1"/>
  <c r="D958" i="6"/>
  <c r="E958" i="6" s="1"/>
  <c r="B958" i="6"/>
  <c r="C958" i="6" s="1"/>
  <c r="A958" i="6"/>
  <c r="I957" i="6"/>
  <c r="H957" i="6"/>
  <c r="F957" i="6"/>
  <c r="G957" i="6" s="1"/>
  <c r="D957" i="6"/>
  <c r="E957" i="6" s="1"/>
  <c r="B957" i="6"/>
  <c r="C957" i="6" s="1"/>
  <c r="A957" i="6"/>
  <c r="I956" i="6"/>
  <c r="H956" i="6"/>
  <c r="F956" i="6"/>
  <c r="G956" i="6" s="1"/>
  <c r="D956" i="6"/>
  <c r="E956" i="6" s="1"/>
  <c r="B956" i="6"/>
  <c r="C956" i="6" s="1"/>
  <c r="A956" i="6"/>
  <c r="I955" i="6"/>
  <c r="H955" i="6"/>
  <c r="F955" i="6"/>
  <c r="G955" i="6" s="1"/>
  <c r="D955" i="6"/>
  <c r="E955" i="6" s="1"/>
  <c r="C955" i="6"/>
  <c r="B955" i="6"/>
  <c r="A955" i="6"/>
  <c r="I954" i="6"/>
  <c r="H954" i="6"/>
  <c r="F954" i="6"/>
  <c r="G954" i="6" s="1"/>
  <c r="D954" i="6"/>
  <c r="E954" i="6" s="1"/>
  <c r="B954" i="6"/>
  <c r="C954" i="6" s="1"/>
  <c r="A954" i="6"/>
  <c r="I953" i="6"/>
  <c r="H953" i="6"/>
  <c r="F953" i="6"/>
  <c r="G953" i="6" s="1"/>
  <c r="E953" i="6"/>
  <c r="D953" i="6"/>
  <c r="B953" i="6"/>
  <c r="C953" i="6" s="1"/>
  <c r="A953" i="6"/>
  <c r="I952" i="6"/>
  <c r="H952" i="6"/>
  <c r="F952" i="6"/>
  <c r="G952" i="6" s="1"/>
  <c r="D952" i="6"/>
  <c r="E952" i="6" s="1"/>
  <c r="B952" i="6"/>
  <c r="C952" i="6" s="1"/>
  <c r="A952" i="6"/>
  <c r="I951" i="6"/>
  <c r="H951" i="6"/>
  <c r="F951" i="6"/>
  <c r="G951" i="6" s="1"/>
  <c r="D951" i="6"/>
  <c r="E951" i="6" s="1"/>
  <c r="B951" i="6"/>
  <c r="C951" i="6" s="1"/>
  <c r="A951" i="6"/>
  <c r="I950" i="6"/>
  <c r="H950" i="6"/>
  <c r="F950" i="6"/>
  <c r="G950" i="6" s="1"/>
  <c r="D950" i="6"/>
  <c r="E950" i="6" s="1"/>
  <c r="B950" i="6"/>
  <c r="C950" i="6" s="1"/>
  <c r="A950" i="6"/>
  <c r="I949" i="6"/>
  <c r="H949" i="6"/>
  <c r="F949" i="6"/>
  <c r="G949" i="6" s="1"/>
  <c r="D949" i="6"/>
  <c r="E949" i="6" s="1"/>
  <c r="B949" i="6"/>
  <c r="C949" i="6" s="1"/>
  <c r="A949" i="6"/>
  <c r="I948" i="6"/>
  <c r="H948" i="6"/>
  <c r="F948" i="6"/>
  <c r="G948" i="6" s="1"/>
  <c r="D948" i="6"/>
  <c r="E948" i="6" s="1"/>
  <c r="B948" i="6"/>
  <c r="C948" i="6" s="1"/>
  <c r="A948" i="6"/>
  <c r="I947" i="6"/>
  <c r="H947" i="6"/>
  <c r="F947" i="6"/>
  <c r="G947" i="6" s="1"/>
  <c r="D947" i="6"/>
  <c r="E947" i="6" s="1"/>
  <c r="B947" i="6"/>
  <c r="C947" i="6" s="1"/>
  <c r="A947" i="6"/>
  <c r="I946" i="6"/>
  <c r="H946" i="6"/>
  <c r="F946" i="6"/>
  <c r="G946" i="6" s="1"/>
  <c r="D946" i="6"/>
  <c r="E946" i="6" s="1"/>
  <c r="B946" i="6"/>
  <c r="C946" i="6" s="1"/>
  <c r="A946" i="6"/>
  <c r="I945" i="6"/>
  <c r="H945" i="6"/>
  <c r="F945" i="6"/>
  <c r="G945" i="6" s="1"/>
  <c r="D945" i="6"/>
  <c r="E945" i="6" s="1"/>
  <c r="B945" i="6"/>
  <c r="C945" i="6" s="1"/>
  <c r="A945" i="6"/>
  <c r="I944" i="6"/>
  <c r="H944" i="6"/>
  <c r="F944" i="6"/>
  <c r="G944" i="6" s="1"/>
  <c r="D944" i="6"/>
  <c r="E944" i="6" s="1"/>
  <c r="B944" i="6"/>
  <c r="C944" i="6" s="1"/>
  <c r="A944" i="6"/>
  <c r="I943" i="6"/>
  <c r="H943" i="6"/>
  <c r="G943" i="6"/>
  <c r="F943" i="6"/>
  <c r="D943" i="6"/>
  <c r="E943" i="6" s="1"/>
  <c r="B943" i="6"/>
  <c r="C943" i="6" s="1"/>
  <c r="A943" i="6"/>
  <c r="I942" i="6"/>
  <c r="H942" i="6"/>
  <c r="F942" i="6"/>
  <c r="G942" i="6" s="1"/>
  <c r="D942" i="6"/>
  <c r="E942" i="6" s="1"/>
  <c r="B942" i="6"/>
  <c r="C942" i="6" s="1"/>
  <c r="A942" i="6"/>
  <c r="I941" i="6"/>
  <c r="H941" i="6"/>
  <c r="F941" i="6"/>
  <c r="G941" i="6" s="1"/>
  <c r="D941" i="6"/>
  <c r="E941" i="6" s="1"/>
  <c r="B941" i="6"/>
  <c r="C941" i="6" s="1"/>
  <c r="A941" i="6"/>
  <c r="I940" i="6"/>
  <c r="H940" i="6"/>
  <c r="F940" i="6"/>
  <c r="G940" i="6" s="1"/>
  <c r="D940" i="6"/>
  <c r="E940" i="6" s="1"/>
  <c r="B940" i="6"/>
  <c r="C940" i="6" s="1"/>
  <c r="A940" i="6"/>
  <c r="I939" i="6"/>
  <c r="H939" i="6"/>
  <c r="F939" i="6"/>
  <c r="G939" i="6" s="1"/>
  <c r="D939" i="6"/>
  <c r="E939" i="6" s="1"/>
  <c r="B939" i="6"/>
  <c r="C939" i="6" s="1"/>
  <c r="A939" i="6"/>
  <c r="I938" i="6"/>
  <c r="H938" i="6"/>
  <c r="F938" i="6"/>
  <c r="G938" i="6" s="1"/>
  <c r="D938" i="6"/>
  <c r="E938" i="6" s="1"/>
  <c r="B938" i="6"/>
  <c r="C938" i="6" s="1"/>
  <c r="A938" i="6"/>
  <c r="I937" i="6"/>
  <c r="H937" i="6"/>
  <c r="F937" i="6"/>
  <c r="G937" i="6" s="1"/>
  <c r="D937" i="6"/>
  <c r="E937" i="6" s="1"/>
  <c r="B937" i="6"/>
  <c r="C937" i="6" s="1"/>
  <c r="A937" i="6"/>
  <c r="I936" i="6"/>
  <c r="H936" i="6"/>
  <c r="F936" i="6"/>
  <c r="G936" i="6" s="1"/>
  <c r="D936" i="6"/>
  <c r="E936" i="6" s="1"/>
  <c r="B936" i="6"/>
  <c r="C936" i="6" s="1"/>
  <c r="A936" i="6"/>
  <c r="I935" i="6"/>
  <c r="H935" i="6"/>
  <c r="F935" i="6"/>
  <c r="G935" i="6" s="1"/>
  <c r="D935" i="6"/>
  <c r="E935" i="6" s="1"/>
  <c r="B935" i="6"/>
  <c r="C935" i="6" s="1"/>
  <c r="A935" i="6"/>
  <c r="I934" i="6"/>
  <c r="H934" i="6"/>
  <c r="F934" i="6"/>
  <c r="G934" i="6" s="1"/>
  <c r="D934" i="6"/>
  <c r="E934" i="6" s="1"/>
  <c r="B934" i="6"/>
  <c r="C934" i="6" s="1"/>
  <c r="A934" i="6"/>
  <c r="I933" i="6"/>
  <c r="H933" i="6"/>
  <c r="F933" i="6"/>
  <c r="G933" i="6" s="1"/>
  <c r="D933" i="6"/>
  <c r="E933" i="6" s="1"/>
  <c r="B933" i="6"/>
  <c r="C933" i="6" s="1"/>
  <c r="A933" i="6"/>
  <c r="I932" i="6"/>
  <c r="H932" i="6"/>
  <c r="F932" i="6"/>
  <c r="G932" i="6" s="1"/>
  <c r="D932" i="6"/>
  <c r="E932" i="6" s="1"/>
  <c r="B932" i="6"/>
  <c r="C932" i="6" s="1"/>
  <c r="A932" i="6"/>
  <c r="I931" i="6"/>
  <c r="H931" i="6"/>
  <c r="F931" i="6"/>
  <c r="G931" i="6" s="1"/>
  <c r="D931" i="6"/>
  <c r="E931" i="6" s="1"/>
  <c r="B931" i="6"/>
  <c r="C931" i="6" s="1"/>
  <c r="A931" i="6"/>
  <c r="I930" i="6"/>
  <c r="H930" i="6"/>
  <c r="F930" i="6"/>
  <c r="G930" i="6" s="1"/>
  <c r="D930" i="6"/>
  <c r="E930" i="6" s="1"/>
  <c r="B930" i="6"/>
  <c r="C930" i="6" s="1"/>
  <c r="A930" i="6"/>
  <c r="I929" i="6"/>
  <c r="H929" i="6"/>
  <c r="F929" i="6"/>
  <c r="G929" i="6" s="1"/>
  <c r="D929" i="6"/>
  <c r="E929" i="6" s="1"/>
  <c r="B929" i="6"/>
  <c r="C929" i="6" s="1"/>
  <c r="A929" i="6"/>
  <c r="I928" i="6"/>
  <c r="H928" i="6"/>
  <c r="F928" i="6"/>
  <c r="G928" i="6" s="1"/>
  <c r="D928" i="6"/>
  <c r="E928" i="6" s="1"/>
  <c r="B928" i="6"/>
  <c r="C928" i="6" s="1"/>
  <c r="A928" i="6"/>
  <c r="I927" i="6"/>
  <c r="H927" i="6"/>
  <c r="F927" i="6"/>
  <c r="G927" i="6" s="1"/>
  <c r="D927" i="6"/>
  <c r="E927" i="6" s="1"/>
  <c r="B927" i="6"/>
  <c r="C927" i="6" s="1"/>
  <c r="A927" i="6"/>
  <c r="I926" i="6"/>
  <c r="H926" i="6"/>
  <c r="F926" i="6"/>
  <c r="G926" i="6" s="1"/>
  <c r="D926" i="6"/>
  <c r="E926" i="6" s="1"/>
  <c r="B926" i="6"/>
  <c r="C926" i="6" s="1"/>
  <c r="A926" i="6"/>
  <c r="I925" i="6"/>
  <c r="H925" i="6"/>
  <c r="F925" i="6"/>
  <c r="G925" i="6" s="1"/>
  <c r="D925" i="6"/>
  <c r="E925" i="6" s="1"/>
  <c r="B925" i="6"/>
  <c r="C925" i="6" s="1"/>
  <c r="A925" i="6"/>
  <c r="I924" i="6"/>
  <c r="H924" i="6"/>
  <c r="F924" i="6"/>
  <c r="G924" i="6" s="1"/>
  <c r="D924" i="6"/>
  <c r="E924" i="6" s="1"/>
  <c r="B924" i="6"/>
  <c r="C924" i="6" s="1"/>
  <c r="A924" i="6"/>
  <c r="I923" i="6"/>
  <c r="H923" i="6"/>
  <c r="F923" i="6"/>
  <c r="G923" i="6" s="1"/>
  <c r="D923" i="6"/>
  <c r="E923" i="6" s="1"/>
  <c r="B923" i="6"/>
  <c r="C923" i="6" s="1"/>
  <c r="A923" i="6"/>
  <c r="I922" i="6"/>
  <c r="H922" i="6"/>
  <c r="F922" i="6"/>
  <c r="G922" i="6" s="1"/>
  <c r="D922" i="6"/>
  <c r="E922" i="6" s="1"/>
  <c r="B922" i="6"/>
  <c r="C922" i="6" s="1"/>
  <c r="A922" i="6"/>
  <c r="I921" i="6"/>
  <c r="H921" i="6"/>
  <c r="F921" i="6"/>
  <c r="G921" i="6" s="1"/>
  <c r="D921" i="6"/>
  <c r="E921" i="6" s="1"/>
  <c r="B921" i="6"/>
  <c r="C921" i="6" s="1"/>
  <c r="A921" i="6"/>
  <c r="I920" i="6"/>
  <c r="H920" i="6"/>
  <c r="F920" i="6"/>
  <c r="G920" i="6" s="1"/>
  <c r="D920" i="6"/>
  <c r="E920" i="6" s="1"/>
  <c r="B920" i="6"/>
  <c r="C920" i="6" s="1"/>
  <c r="A920" i="6"/>
  <c r="I919" i="6"/>
  <c r="H919" i="6"/>
  <c r="F919" i="6"/>
  <c r="G919" i="6" s="1"/>
  <c r="D919" i="6"/>
  <c r="E919" i="6" s="1"/>
  <c r="B919" i="6"/>
  <c r="C919" i="6" s="1"/>
  <c r="A919" i="6"/>
  <c r="I918" i="6"/>
  <c r="H918" i="6"/>
  <c r="F918" i="6"/>
  <c r="G918" i="6" s="1"/>
  <c r="D918" i="6"/>
  <c r="E918" i="6" s="1"/>
  <c r="B918" i="6"/>
  <c r="C918" i="6" s="1"/>
  <c r="A918" i="6"/>
  <c r="I917" i="6"/>
  <c r="H917" i="6"/>
  <c r="F917" i="6"/>
  <c r="G917" i="6" s="1"/>
  <c r="D917" i="6"/>
  <c r="E917" i="6" s="1"/>
  <c r="B917" i="6"/>
  <c r="C917" i="6" s="1"/>
  <c r="A917" i="6"/>
  <c r="I916" i="6"/>
  <c r="H916" i="6"/>
  <c r="F916" i="6"/>
  <c r="G916" i="6" s="1"/>
  <c r="D916" i="6"/>
  <c r="E916" i="6" s="1"/>
  <c r="B916" i="6"/>
  <c r="C916" i="6" s="1"/>
  <c r="A916" i="6"/>
  <c r="I915" i="6"/>
  <c r="H915" i="6"/>
  <c r="F915" i="6"/>
  <c r="G915" i="6" s="1"/>
  <c r="D915" i="6"/>
  <c r="E915" i="6" s="1"/>
  <c r="B915" i="6"/>
  <c r="C915" i="6" s="1"/>
  <c r="A915" i="6"/>
  <c r="I914" i="6"/>
  <c r="H914" i="6"/>
  <c r="F914" i="6"/>
  <c r="G914" i="6" s="1"/>
  <c r="D914" i="6"/>
  <c r="E914" i="6" s="1"/>
  <c r="B914" i="6"/>
  <c r="C914" i="6" s="1"/>
  <c r="A914" i="6"/>
  <c r="I913" i="6"/>
  <c r="H913" i="6"/>
  <c r="F913" i="6"/>
  <c r="G913" i="6" s="1"/>
  <c r="D913" i="6"/>
  <c r="E913" i="6" s="1"/>
  <c r="C913" i="6"/>
  <c r="B913" i="6"/>
  <c r="A913" i="6"/>
  <c r="I912" i="6"/>
  <c r="H912" i="6"/>
  <c r="F912" i="6"/>
  <c r="G912" i="6" s="1"/>
  <c r="D912" i="6"/>
  <c r="E912" i="6" s="1"/>
  <c r="B912" i="6"/>
  <c r="C912" i="6" s="1"/>
  <c r="A912" i="6"/>
  <c r="I911" i="6"/>
  <c r="H911" i="6"/>
  <c r="F911" i="6"/>
  <c r="G911" i="6" s="1"/>
  <c r="D911" i="6"/>
  <c r="E911" i="6" s="1"/>
  <c r="B911" i="6"/>
  <c r="C911" i="6" s="1"/>
  <c r="A911" i="6"/>
  <c r="I910" i="6"/>
  <c r="H910" i="6"/>
  <c r="F910" i="6"/>
  <c r="G910" i="6" s="1"/>
  <c r="D910" i="6"/>
  <c r="E910" i="6" s="1"/>
  <c r="B910" i="6"/>
  <c r="C910" i="6" s="1"/>
  <c r="A910" i="6"/>
  <c r="I909" i="6"/>
  <c r="H909" i="6"/>
  <c r="F909" i="6"/>
  <c r="G909" i="6" s="1"/>
  <c r="D909" i="6"/>
  <c r="E909" i="6" s="1"/>
  <c r="B909" i="6"/>
  <c r="C909" i="6" s="1"/>
  <c r="A909" i="6"/>
  <c r="I908" i="6"/>
  <c r="H908" i="6"/>
  <c r="F908" i="6"/>
  <c r="G908" i="6" s="1"/>
  <c r="D908" i="6"/>
  <c r="E908" i="6" s="1"/>
  <c r="B908" i="6"/>
  <c r="C908" i="6" s="1"/>
  <c r="A908" i="6"/>
  <c r="I907" i="6"/>
  <c r="H907" i="6"/>
  <c r="G907" i="6"/>
  <c r="F907" i="6"/>
  <c r="D907" i="6"/>
  <c r="E907" i="6" s="1"/>
  <c r="B907" i="6"/>
  <c r="C907" i="6" s="1"/>
  <c r="A907" i="6"/>
  <c r="I906" i="6"/>
  <c r="H906" i="6"/>
  <c r="F906" i="6"/>
  <c r="G906" i="6" s="1"/>
  <c r="E906" i="6"/>
  <c r="D906" i="6"/>
  <c r="B906" i="6"/>
  <c r="C906" i="6" s="1"/>
  <c r="A906" i="6"/>
  <c r="I905" i="6"/>
  <c r="H905" i="6"/>
  <c r="F905" i="6"/>
  <c r="G905" i="6" s="1"/>
  <c r="D905" i="6"/>
  <c r="E905" i="6" s="1"/>
  <c r="B905" i="6"/>
  <c r="C905" i="6" s="1"/>
  <c r="A905" i="6"/>
  <c r="I904" i="6"/>
  <c r="H904" i="6"/>
  <c r="F904" i="6"/>
  <c r="G904" i="6" s="1"/>
  <c r="D904" i="6"/>
  <c r="E904" i="6" s="1"/>
  <c r="B904" i="6"/>
  <c r="C904" i="6" s="1"/>
  <c r="A904" i="6"/>
  <c r="I903" i="6"/>
  <c r="H903" i="6"/>
  <c r="F903" i="6"/>
  <c r="G903" i="6" s="1"/>
  <c r="D903" i="6"/>
  <c r="E903" i="6" s="1"/>
  <c r="B903" i="6"/>
  <c r="C903" i="6" s="1"/>
  <c r="A903" i="6"/>
  <c r="I902" i="6"/>
  <c r="H902" i="6"/>
  <c r="F902" i="6"/>
  <c r="G902" i="6" s="1"/>
  <c r="D902" i="6"/>
  <c r="E902" i="6" s="1"/>
  <c r="B902" i="6"/>
  <c r="C902" i="6" s="1"/>
  <c r="A902" i="6"/>
  <c r="I901" i="6"/>
  <c r="H901" i="6"/>
  <c r="F901" i="6"/>
  <c r="G901" i="6" s="1"/>
  <c r="D901" i="6"/>
  <c r="E901" i="6" s="1"/>
  <c r="B901" i="6"/>
  <c r="C901" i="6" s="1"/>
  <c r="A901" i="6"/>
  <c r="I900" i="6"/>
  <c r="H900" i="6"/>
  <c r="F900" i="6"/>
  <c r="G900" i="6" s="1"/>
  <c r="D900" i="6"/>
  <c r="E900" i="6" s="1"/>
  <c r="B900" i="6"/>
  <c r="C900" i="6" s="1"/>
  <c r="A900" i="6"/>
  <c r="I899" i="6"/>
  <c r="H899" i="6"/>
  <c r="F899" i="6"/>
  <c r="G899" i="6" s="1"/>
  <c r="D899" i="6"/>
  <c r="E899" i="6" s="1"/>
  <c r="B899" i="6"/>
  <c r="C899" i="6" s="1"/>
  <c r="A899" i="6"/>
  <c r="I898" i="6"/>
  <c r="H898" i="6"/>
  <c r="F898" i="6"/>
  <c r="G898" i="6" s="1"/>
  <c r="D898" i="6"/>
  <c r="E898" i="6" s="1"/>
  <c r="B898" i="6"/>
  <c r="C898" i="6" s="1"/>
  <c r="A898" i="6"/>
  <c r="I897" i="6"/>
  <c r="H897" i="6"/>
  <c r="F897" i="6"/>
  <c r="G897" i="6" s="1"/>
  <c r="D897" i="6"/>
  <c r="E897" i="6" s="1"/>
  <c r="C897" i="6"/>
  <c r="B897" i="6"/>
  <c r="A897" i="6"/>
  <c r="I896" i="6"/>
  <c r="H896" i="6"/>
  <c r="F896" i="6"/>
  <c r="G896" i="6" s="1"/>
  <c r="D896" i="6"/>
  <c r="E896" i="6" s="1"/>
  <c r="B896" i="6"/>
  <c r="C896" i="6" s="1"/>
  <c r="A896" i="6"/>
  <c r="I895" i="6"/>
  <c r="H895" i="6"/>
  <c r="F895" i="6"/>
  <c r="G895" i="6" s="1"/>
  <c r="E895" i="6"/>
  <c r="D895" i="6"/>
  <c r="B895" i="6"/>
  <c r="C895" i="6" s="1"/>
  <c r="A895" i="6"/>
  <c r="I894" i="6"/>
  <c r="H894" i="6"/>
  <c r="F894" i="6"/>
  <c r="G894" i="6" s="1"/>
  <c r="D894" i="6"/>
  <c r="E894" i="6" s="1"/>
  <c r="C894" i="6"/>
  <c r="B894" i="6"/>
  <c r="A894" i="6"/>
  <c r="I893" i="6"/>
  <c r="H893" i="6"/>
  <c r="F893" i="6"/>
  <c r="G893" i="6" s="1"/>
  <c r="D893" i="6"/>
  <c r="E893" i="6" s="1"/>
  <c r="B893" i="6"/>
  <c r="C893" i="6" s="1"/>
  <c r="A893" i="6"/>
  <c r="I892" i="6"/>
  <c r="H892" i="6"/>
  <c r="F892" i="6"/>
  <c r="G892" i="6" s="1"/>
  <c r="D892" i="6"/>
  <c r="E892" i="6" s="1"/>
  <c r="B892" i="6"/>
  <c r="C892" i="6" s="1"/>
  <c r="A892" i="6"/>
  <c r="I891" i="6"/>
  <c r="H891" i="6"/>
  <c r="F891" i="6"/>
  <c r="G891" i="6" s="1"/>
  <c r="D891" i="6"/>
  <c r="E891" i="6" s="1"/>
  <c r="B891" i="6"/>
  <c r="C891" i="6" s="1"/>
  <c r="A891" i="6"/>
  <c r="I890" i="6"/>
  <c r="H890" i="6"/>
  <c r="F890" i="6"/>
  <c r="G890" i="6" s="1"/>
  <c r="D890" i="6"/>
  <c r="E890" i="6" s="1"/>
  <c r="B890" i="6"/>
  <c r="C890" i="6" s="1"/>
  <c r="A890" i="6"/>
  <c r="I889" i="6"/>
  <c r="H889" i="6"/>
  <c r="F889" i="6"/>
  <c r="G889" i="6" s="1"/>
  <c r="D889" i="6"/>
  <c r="E889" i="6" s="1"/>
  <c r="B889" i="6"/>
  <c r="C889" i="6" s="1"/>
  <c r="A889" i="6"/>
  <c r="I888" i="6"/>
  <c r="H888" i="6"/>
  <c r="F888" i="6"/>
  <c r="G888" i="6" s="1"/>
  <c r="D888" i="6"/>
  <c r="E888" i="6" s="1"/>
  <c r="B888" i="6"/>
  <c r="C888" i="6" s="1"/>
  <c r="A888" i="6"/>
  <c r="I887" i="6"/>
  <c r="H887" i="6"/>
  <c r="F887" i="6"/>
  <c r="G887" i="6" s="1"/>
  <c r="D887" i="6"/>
  <c r="E887" i="6" s="1"/>
  <c r="B887" i="6"/>
  <c r="C887" i="6" s="1"/>
  <c r="A887" i="6"/>
  <c r="I886" i="6"/>
  <c r="H886" i="6"/>
  <c r="F886" i="6"/>
  <c r="G886" i="6" s="1"/>
  <c r="D886" i="6"/>
  <c r="E886" i="6" s="1"/>
  <c r="B886" i="6"/>
  <c r="C886" i="6" s="1"/>
  <c r="A886" i="6"/>
  <c r="I885" i="6"/>
  <c r="H885" i="6"/>
  <c r="F885" i="6"/>
  <c r="G885" i="6" s="1"/>
  <c r="D885" i="6"/>
  <c r="E885" i="6" s="1"/>
  <c r="B885" i="6"/>
  <c r="C885" i="6" s="1"/>
  <c r="A885" i="6"/>
  <c r="I884" i="6"/>
  <c r="H884" i="6"/>
  <c r="F884" i="6"/>
  <c r="G884" i="6" s="1"/>
  <c r="D884" i="6"/>
  <c r="E884" i="6" s="1"/>
  <c r="B884" i="6"/>
  <c r="C884" i="6" s="1"/>
  <c r="A884" i="6"/>
  <c r="I883" i="6"/>
  <c r="H883" i="6"/>
  <c r="F883" i="6"/>
  <c r="G883" i="6" s="1"/>
  <c r="D883" i="6"/>
  <c r="E883" i="6" s="1"/>
  <c r="B883" i="6"/>
  <c r="C883" i="6" s="1"/>
  <c r="A883" i="6"/>
  <c r="I882" i="6"/>
  <c r="H882" i="6"/>
  <c r="F882" i="6"/>
  <c r="G882" i="6" s="1"/>
  <c r="D882" i="6"/>
  <c r="E882" i="6" s="1"/>
  <c r="B882" i="6"/>
  <c r="C882" i="6" s="1"/>
  <c r="A882" i="6"/>
  <c r="I881" i="6"/>
  <c r="H881" i="6"/>
  <c r="F881" i="6"/>
  <c r="G881" i="6" s="1"/>
  <c r="D881" i="6"/>
  <c r="E881" i="6" s="1"/>
  <c r="B881" i="6"/>
  <c r="C881" i="6" s="1"/>
  <c r="A881" i="6"/>
  <c r="I880" i="6"/>
  <c r="H880" i="6"/>
  <c r="F880" i="6"/>
  <c r="G880" i="6" s="1"/>
  <c r="D880" i="6"/>
  <c r="E880" i="6" s="1"/>
  <c r="B880" i="6"/>
  <c r="C880" i="6" s="1"/>
  <c r="A880" i="6"/>
  <c r="I879" i="6"/>
  <c r="H879" i="6"/>
  <c r="F879" i="6"/>
  <c r="G879" i="6" s="1"/>
  <c r="D879" i="6"/>
  <c r="E879" i="6" s="1"/>
  <c r="B879" i="6"/>
  <c r="C879" i="6" s="1"/>
  <c r="A879" i="6"/>
  <c r="I878" i="6"/>
  <c r="H878" i="6"/>
  <c r="F878" i="6"/>
  <c r="G878" i="6" s="1"/>
  <c r="D878" i="6"/>
  <c r="E878" i="6" s="1"/>
  <c r="B878" i="6"/>
  <c r="C878" i="6" s="1"/>
  <c r="A878" i="6"/>
  <c r="I877" i="6"/>
  <c r="H877" i="6"/>
  <c r="G877" i="6"/>
  <c r="F877" i="6"/>
  <c r="D877" i="6"/>
  <c r="E877" i="6" s="1"/>
  <c r="B877" i="6"/>
  <c r="C877" i="6" s="1"/>
  <c r="A877" i="6"/>
  <c r="I876" i="6"/>
  <c r="H876" i="6"/>
  <c r="F876" i="6"/>
  <c r="G876" i="6" s="1"/>
  <c r="E876" i="6"/>
  <c r="D876" i="6"/>
  <c r="B876" i="6"/>
  <c r="C876" i="6" s="1"/>
  <c r="A876" i="6"/>
  <c r="I875" i="6"/>
  <c r="H875" i="6"/>
  <c r="F875" i="6"/>
  <c r="G875" i="6" s="1"/>
  <c r="D875" i="6"/>
  <c r="E875" i="6" s="1"/>
  <c r="B875" i="6"/>
  <c r="C875" i="6" s="1"/>
  <c r="A875" i="6"/>
  <c r="I874" i="6"/>
  <c r="H874" i="6"/>
  <c r="F874" i="6"/>
  <c r="G874" i="6" s="1"/>
  <c r="D874" i="6"/>
  <c r="E874" i="6" s="1"/>
  <c r="B874" i="6"/>
  <c r="C874" i="6" s="1"/>
  <c r="A874" i="6"/>
  <c r="I873" i="6"/>
  <c r="H873" i="6"/>
  <c r="F873" i="6"/>
  <c r="G873" i="6" s="1"/>
  <c r="D873" i="6"/>
  <c r="E873" i="6" s="1"/>
  <c r="B873" i="6"/>
  <c r="C873" i="6" s="1"/>
  <c r="A873" i="6"/>
  <c r="I872" i="6"/>
  <c r="H872" i="6"/>
  <c r="F872" i="6"/>
  <c r="G872" i="6" s="1"/>
  <c r="D872" i="6"/>
  <c r="E872" i="6" s="1"/>
  <c r="B872" i="6"/>
  <c r="C872" i="6" s="1"/>
  <c r="A872" i="6"/>
  <c r="I871" i="6"/>
  <c r="H871" i="6"/>
  <c r="F871" i="6"/>
  <c r="G871" i="6" s="1"/>
  <c r="D871" i="6"/>
  <c r="E871" i="6" s="1"/>
  <c r="B871" i="6"/>
  <c r="C871" i="6" s="1"/>
  <c r="A871" i="6"/>
  <c r="I870" i="6"/>
  <c r="H870" i="6"/>
  <c r="F870" i="6"/>
  <c r="G870" i="6" s="1"/>
  <c r="D870" i="6"/>
  <c r="E870" i="6" s="1"/>
  <c r="B870" i="6"/>
  <c r="C870" i="6" s="1"/>
  <c r="A870" i="6"/>
  <c r="I869" i="6"/>
  <c r="H869" i="6"/>
  <c r="F869" i="6"/>
  <c r="G869" i="6" s="1"/>
  <c r="D869" i="6"/>
  <c r="E869" i="6" s="1"/>
  <c r="B869" i="6"/>
  <c r="C869" i="6" s="1"/>
  <c r="A869" i="6"/>
  <c r="I868" i="6"/>
  <c r="H868" i="6"/>
  <c r="F868" i="6"/>
  <c r="G868" i="6" s="1"/>
  <c r="D868" i="6"/>
  <c r="E868" i="6" s="1"/>
  <c r="B868" i="6"/>
  <c r="C868" i="6" s="1"/>
  <c r="A868" i="6"/>
  <c r="I867" i="6"/>
  <c r="H867" i="6"/>
  <c r="F867" i="6"/>
  <c r="G867" i="6" s="1"/>
  <c r="D867" i="6"/>
  <c r="E867" i="6" s="1"/>
  <c r="B867" i="6"/>
  <c r="C867" i="6" s="1"/>
  <c r="A867" i="6"/>
  <c r="I866" i="6"/>
  <c r="H866" i="6"/>
  <c r="F866" i="6"/>
  <c r="G866" i="6" s="1"/>
  <c r="D866" i="6"/>
  <c r="E866" i="6" s="1"/>
  <c r="B866" i="6"/>
  <c r="C866" i="6" s="1"/>
  <c r="A866" i="6"/>
  <c r="I865" i="6"/>
  <c r="H865" i="6"/>
  <c r="G865" i="6"/>
  <c r="F865" i="6"/>
  <c r="D865" i="6"/>
  <c r="E865" i="6" s="1"/>
  <c r="B865" i="6"/>
  <c r="C865" i="6" s="1"/>
  <c r="A865" i="6"/>
  <c r="I864" i="6"/>
  <c r="H864" i="6"/>
  <c r="F864" i="6"/>
  <c r="G864" i="6" s="1"/>
  <c r="D864" i="6"/>
  <c r="E864" i="6" s="1"/>
  <c r="B864" i="6"/>
  <c r="C864" i="6" s="1"/>
  <c r="A864" i="6"/>
  <c r="I863" i="6"/>
  <c r="H863" i="6"/>
  <c r="F863" i="6"/>
  <c r="G863" i="6" s="1"/>
  <c r="D863" i="6"/>
  <c r="E863" i="6" s="1"/>
  <c r="B863" i="6"/>
  <c r="C863" i="6" s="1"/>
  <c r="A863" i="6"/>
  <c r="I862" i="6"/>
  <c r="H862" i="6"/>
  <c r="F862" i="6"/>
  <c r="G862" i="6" s="1"/>
  <c r="D862" i="6"/>
  <c r="E862" i="6" s="1"/>
  <c r="B862" i="6"/>
  <c r="C862" i="6" s="1"/>
  <c r="A862" i="6"/>
  <c r="I861" i="6"/>
  <c r="H861" i="6"/>
  <c r="F861" i="6"/>
  <c r="G861" i="6" s="1"/>
  <c r="D861" i="6"/>
  <c r="E861" i="6" s="1"/>
  <c r="B861" i="6"/>
  <c r="C861" i="6" s="1"/>
  <c r="A861" i="6"/>
  <c r="I860" i="6"/>
  <c r="H860" i="6"/>
  <c r="F860" i="6"/>
  <c r="G860" i="6" s="1"/>
  <c r="D860" i="6"/>
  <c r="E860" i="6" s="1"/>
  <c r="B860" i="6"/>
  <c r="C860" i="6" s="1"/>
  <c r="A860" i="6"/>
  <c r="I859" i="6"/>
  <c r="H859" i="6"/>
  <c r="F859" i="6"/>
  <c r="G859" i="6" s="1"/>
  <c r="D859" i="6"/>
  <c r="E859" i="6" s="1"/>
  <c r="B859" i="6"/>
  <c r="C859" i="6" s="1"/>
  <c r="A859" i="6"/>
  <c r="I858" i="6"/>
  <c r="H858" i="6"/>
  <c r="F858" i="6"/>
  <c r="G858" i="6" s="1"/>
  <c r="D858" i="6"/>
  <c r="E858" i="6" s="1"/>
  <c r="B858" i="6"/>
  <c r="C858" i="6" s="1"/>
  <c r="A858" i="6"/>
  <c r="I857" i="6"/>
  <c r="H857" i="6"/>
  <c r="F857" i="6"/>
  <c r="G857" i="6" s="1"/>
  <c r="D857" i="6"/>
  <c r="E857" i="6" s="1"/>
  <c r="B857" i="6"/>
  <c r="C857" i="6" s="1"/>
  <c r="A857" i="6"/>
  <c r="I856" i="6"/>
  <c r="H856" i="6"/>
  <c r="F856" i="6"/>
  <c r="G856" i="6" s="1"/>
  <c r="D856" i="6"/>
  <c r="E856" i="6" s="1"/>
  <c r="B856" i="6"/>
  <c r="C856" i="6" s="1"/>
  <c r="A856" i="6"/>
  <c r="I855" i="6"/>
  <c r="H855" i="6"/>
  <c r="F855" i="6"/>
  <c r="G855" i="6" s="1"/>
  <c r="E855" i="6"/>
  <c r="D855" i="6"/>
  <c r="B855" i="6"/>
  <c r="C855" i="6" s="1"/>
  <c r="A855" i="6"/>
  <c r="I854" i="6"/>
  <c r="H854" i="6"/>
  <c r="F854" i="6"/>
  <c r="G854" i="6" s="1"/>
  <c r="D854" i="6"/>
  <c r="E854" i="6" s="1"/>
  <c r="B854" i="6"/>
  <c r="C854" i="6" s="1"/>
  <c r="A854" i="6"/>
  <c r="I853" i="6"/>
  <c r="H853" i="6"/>
  <c r="F853" i="6"/>
  <c r="G853" i="6" s="1"/>
  <c r="D853" i="6"/>
  <c r="E853" i="6" s="1"/>
  <c r="B853" i="6"/>
  <c r="C853" i="6" s="1"/>
  <c r="A853" i="6"/>
  <c r="I852" i="6"/>
  <c r="H852" i="6"/>
  <c r="F852" i="6"/>
  <c r="G852" i="6" s="1"/>
  <c r="D852" i="6"/>
  <c r="E852" i="6" s="1"/>
  <c r="B852" i="6"/>
  <c r="C852" i="6" s="1"/>
  <c r="A852" i="6"/>
  <c r="I851" i="6"/>
  <c r="H851" i="6"/>
  <c r="F851" i="6"/>
  <c r="G851" i="6" s="1"/>
  <c r="D851" i="6"/>
  <c r="E851" i="6" s="1"/>
  <c r="B851" i="6"/>
  <c r="C851" i="6" s="1"/>
  <c r="A851" i="6"/>
  <c r="I850" i="6"/>
  <c r="H850" i="6"/>
  <c r="F850" i="6"/>
  <c r="G850" i="6" s="1"/>
  <c r="D850" i="6"/>
  <c r="E850" i="6" s="1"/>
  <c r="B850" i="6"/>
  <c r="C850" i="6" s="1"/>
  <c r="A850" i="6"/>
  <c r="I849" i="6"/>
  <c r="H849" i="6"/>
  <c r="G849" i="6"/>
  <c r="F849" i="6"/>
  <c r="D849" i="6"/>
  <c r="E849" i="6" s="1"/>
  <c r="B849" i="6"/>
  <c r="C849" i="6" s="1"/>
  <c r="A849" i="6"/>
  <c r="I848" i="6"/>
  <c r="H848" i="6"/>
  <c r="F848" i="6"/>
  <c r="G848" i="6" s="1"/>
  <c r="D848" i="6"/>
  <c r="E848" i="6" s="1"/>
  <c r="B848" i="6"/>
  <c r="C848" i="6" s="1"/>
  <c r="A848" i="6"/>
  <c r="I847" i="6"/>
  <c r="H847" i="6"/>
  <c r="F847" i="6"/>
  <c r="G847" i="6" s="1"/>
  <c r="D847" i="6"/>
  <c r="E847" i="6" s="1"/>
  <c r="B847" i="6"/>
  <c r="C847" i="6" s="1"/>
  <c r="A847" i="6"/>
  <c r="I846" i="6"/>
  <c r="H846" i="6"/>
  <c r="F846" i="6"/>
  <c r="G846" i="6" s="1"/>
  <c r="D846" i="6"/>
  <c r="E846" i="6" s="1"/>
  <c r="B846" i="6"/>
  <c r="C846" i="6" s="1"/>
  <c r="A846" i="6"/>
  <c r="I845" i="6"/>
  <c r="H845" i="6"/>
  <c r="F845" i="6"/>
  <c r="G845" i="6" s="1"/>
  <c r="D845" i="6"/>
  <c r="E845" i="6" s="1"/>
  <c r="B845" i="6"/>
  <c r="C845" i="6" s="1"/>
  <c r="A845" i="6"/>
  <c r="I844" i="6"/>
  <c r="H844" i="6"/>
  <c r="G844" i="6"/>
  <c r="F844" i="6"/>
  <c r="D844" i="6"/>
  <c r="E844" i="6" s="1"/>
  <c r="B844" i="6"/>
  <c r="C844" i="6" s="1"/>
  <c r="A844" i="6"/>
  <c r="I843" i="6"/>
  <c r="H843" i="6"/>
  <c r="F843" i="6"/>
  <c r="G843" i="6" s="1"/>
  <c r="D843" i="6"/>
  <c r="E843" i="6" s="1"/>
  <c r="B843" i="6"/>
  <c r="C843" i="6" s="1"/>
  <c r="A843" i="6"/>
  <c r="I842" i="6"/>
  <c r="H842" i="6"/>
  <c r="F842" i="6"/>
  <c r="G842" i="6" s="1"/>
  <c r="D842" i="6"/>
  <c r="E842" i="6" s="1"/>
  <c r="B842" i="6"/>
  <c r="C842" i="6" s="1"/>
  <c r="A842" i="6"/>
  <c r="I841" i="6"/>
  <c r="H841" i="6"/>
  <c r="F841" i="6"/>
  <c r="G841" i="6" s="1"/>
  <c r="D841" i="6"/>
  <c r="E841" i="6" s="1"/>
  <c r="B841" i="6"/>
  <c r="C841" i="6" s="1"/>
  <c r="A841" i="6"/>
  <c r="I840" i="6"/>
  <c r="H840" i="6"/>
  <c r="F840" i="6"/>
  <c r="G840" i="6" s="1"/>
  <c r="D840" i="6"/>
  <c r="E840" i="6" s="1"/>
  <c r="B840" i="6"/>
  <c r="C840" i="6" s="1"/>
  <c r="A840" i="6"/>
  <c r="I839" i="6"/>
  <c r="H839" i="6"/>
  <c r="F839" i="6"/>
  <c r="G839" i="6" s="1"/>
  <c r="D839" i="6"/>
  <c r="E839" i="6" s="1"/>
  <c r="B839" i="6"/>
  <c r="C839" i="6" s="1"/>
  <c r="A839" i="6"/>
  <c r="I838" i="6"/>
  <c r="H838" i="6"/>
  <c r="F838" i="6"/>
  <c r="G838" i="6" s="1"/>
  <c r="D838" i="6"/>
  <c r="E838" i="6" s="1"/>
  <c r="B838" i="6"/>
  <c r="C838" i="6" s="1"/>
  <c r="A838" i="6"/>
  <c r="I837" i="6"/>
  <c r="H837" i="6"/>
  <c r="F837" i="6"/>
  <c r="G837" i="6" s="1"/>
  <c r="D837" i="6"/>
  <c r="E837" i="6" s="1"/>
  <c r="B837" i="6"/>
  <c r="C837" i="6" s="1"/>
  <c r="A837" i="6"/>
  <c r="I836" i="6"/>
  <c r="H836" i="6"/>
  <c r="F836" i="6"/>
  <c r="G836" i="6" s="1"/>
  <c r="D836" i="6"/>
  <c r="E836" i="6" s="1"/>
  <c r="B836" i="6"/>
  <c r="C836" i="6" s="1"/>
  <c r="A836" i="6"/>
  <c r="I835" i="6"/>
  <c r="H835" i="6"/>
  <c r="F835" i="6"/>
  <c r="G835" i="6" s="1"/>
  <c r="D835" i="6"/>
  <c r="E835" i="6" s="1"/>
  <c r="B835" i="6"/>
  <c r="C835" i="6" s="1"/>
  <c r="A835" i="6"/>
  <c r="I834" i="6"/>
  <c r="H834" i="6"/>
  <c r="F834" i="6"/>
  <c r="G834" i="6" s="1"/>
  <c r="D834" i="6"/>
  <c r="E834" i="6" s="1"/>
  <c r="B834" i="6"/>
  <c r="C834" i="6" s="1"/>
  <c r="A834" i="6"/>
  <c r="I833" i="6"/>
  <c r="H833" i="6"/>
  <c r="F833" i="6"/>
  <c r="G833" i="6" s="1"/>
  <c r="D833" i="6"/>
  <c r="E833" i="6" s="1"/>
  <c r="B833" i="6"/>
  <c r="C833" i="6" s="1"/>
  <c r="A833" i="6"/>
  <c r="I832" i="6"/>
  <c r="H832" i="6"/>
  <c r="G832" i="6"/>
  <c r="F832" i="6"/>
  <c r="D832" i="6"/>
  <c r="E832" i="6" s="1"/>
  <c r="B832" i="6"/>
  <c r="C832" i="6" s="1"/>
  <c r="A832" i="6"/>
  <c r="I831" i="6"/>
  <c r="H831" i="6"/>
  <c r="G831" i="6"/>
  <c r="F831" i="6"/>
  <c r="D831" i="6"/>
  <c r="E831" i="6" s="1"/>
  <c r="B831" i="6"/>
  <c r="C831" i="6" s="1"/>
  <c r="A831" i="6"/>
  <c r="I830" i="6"/>
  <c r="H830" i="6"/>
  <c r="F830" i="6"/>
  <c r="G830" i="6" s="1"/>
  <c r="E830" i="6"/>
  <c r="D830" i="6"/>
  <c r="B830" i="6"/>
  <c r="C830" i="6" s="1"/>
  <c r="A830" i="6"/>
  <c r="I829" i="6"/>
  <c r="H829" i="6"/>
  <c r="F829" i="6"/>
  <c r="G829" i="6" s="1"/>
  <c r="D829" i="6"/>
  <c r="E829" i="6" s="1"/>
  <c r="B829" i="6"/>
  <c r="C829" i="6" s="1"/>
  <c r="A829" i="6"/>
  <c r="I828" i="6"/>
  <c r="H828" i="6"/>
  <c r="F828" i="6"/>
  <c r="G828" i="6" s="1"/>
  <c r="D828" i="6"/>
  <c r="E828" i="6" s="1"/>
  <c r="B828" i="6"/>
  <c r="C828" i="6" s="1"/>
  <c r="A828" i="6"/>
  <c r="I827" i="6"/>
  <c r="H827" i="6"/>
  <c r="F827" i="6"/>
  <c r="G827" i="6" s="1"/>
  <c r="D827" i="6"/>
  <c r="E827" i="6" s="1"/>
  <c r="C827" i="6"/>
  <c r="B827" i="6"/>
  <c r="A827" i="6"/>
  <c r="I826" i="6"/>
  <c r="H826" i="6"/>
  <c r="F826" i="6"/>
  <c r="G826" i="6" s="1"/>
  <c r="D826" i="6"/>
  <c r="E826" i="6" s="1"/>
  <c r="B826" i="6"/>
  <c r="C826" i="6" s="1"/>
  <c r="A826" i="6"/>
  <c r="I825" i="6"/>
  <c r="H825" i="6"/>
  <c r="F825" i="6"/>
  <c r="G825" i="6" s="1"/>
  <c r="E825" i="6"/>
  <c r="D825" i="6"/>
  <c r="B825" i="6"/>
  <c r="C825" i="6" s="1"/>
  <c r="A825" i="6"/>
  <c r="I824" i="6"/>
  <c r="H824" i="6"/>
  <c r="F824" i="6"/>
  <c r="G824" i="6" s="1"/>
  <c r="D824" i="6"/>
  <c r="E824" i="6" s="1"/>
  <c r="B824" i="6"/>
  <c r="C824" i="6" s="1"/>
  <c r="A824" i="6"/>
  <c r="I823" i="6"/>
  <c r="H823" i="6"/>
  <c r="G823" i="6"/>
  <c r="F823" i="6"/>
  <c r="D823" i="6"/>
  <c r="E823" i="6" s="1"/>
  <c r="B823" i="6"/>
  <c r="C823" i="6" s="1"/>
  <c r="A823" i="6"/>
  <c r="I822" i="6"/>
  <c r="H822" i="6"/>
  <c r="F822" i="6"/>
  <c r="G822" i="6" s="1"/>
  <c r="D822" i="6"/>
  <c r="E822" i="6" s="1"/>
  <c r="B822" i="6"/>
  <c r="C822" i="6" s="1"/>
  <c r="A822" i="6"/>
  <c r="I821" i="6"/>
  <c r="H821" i="6"/>
  <c r="F821" i="6"/>
  <c r="G821" i="6" s="1"/>
  <c r="D821" i="6"/>
  <c r="E821" i="6" s="1"/>
  <c r="B821" i="6"/>
  <c r="C821" i="6" s="1"/>
  <c r="A821" i="6"/>
  <c r="I820" i="6"/>
  <c r="H820" i="6"/>
  <c r="F820" i="6"/>
  <c r="G820" i="6" s="1"/>
  <c r="D820" i="6"/>
  <c r="E820" i="6" s="1"/>
  <c r="B820" i="6"/>
  <c r="C820" i="6" s="1"/>
  <c r="A820" i="6"/>
  <c r="I819" i="6"/>
  <c r="H819" i="6"/>
  <c r="F819" i="6"/>
  <c r="G819" i="6" s="1"/>
  <c r="D819" i="6"/>
  <c r="E819" i="6" s="1"/>
  <c r="C819" i="6"/>
  <c r="B819" i="6"/>
  <c r="A819" i="6"/>
  <c r="I818" i="6"/>
  <c r="H818" i="6"/>
  <c r="F818" i="6"/>
  <c r="G818" i="6" s="1"/>
  <c r="D818" i="6"/>
  <c r="E818" i="6" s="1"/>
  <c r="B818" i="6"/>
  <c r="C818" i="6" s="1"/>
  <c r="A818" i="6"/>
  <c r="I817" i="6"/>
  <c r="H817" i="6"/>
  <c r="F817" i="6"/>
  <c r="G817" i="6" s="1"/>
  <c r="E817" i="6"/>
  <c r="D817" i="6"/>
  <c r="B817" i="6"/>
  <c r="C817" i="6" s="1"/>
  <c r="A817" i="6"/>
  <c r="I816" i="6"/>
  <c r="H816" i="6"/>
  <c r="F816" i="6"/>
  <c r="G816" i="6" s="1"/>
  <c r="D816" i="6"/>
  <c r="E816" i="6" s="1"/>
  <c r="B816" i="6"/>
  <c r="C816" i="6" s="1"/>
  <c r="A816" i="6"/>
  <c r="I815" i="6"/>
  <c r="H815" i="6"/>
  <c r="G815" i="6"/>
  <c r="F815" i="6"/>
  <c r="D815" i="6"/>
  <c r="E815" i="6" s="1"/>
  <c r="B815" i="6"/>
  <c r="C815" i="6" s="1"/>
  <c r="A815" i="6"/>
  <c r="I814" i="6"/>
  <c r="H814" i="6"/>
  <c r="F814" i="6"/>
  <c r="G814" i="6" s="1"/>
  <c r="D814" i="6"/>
  <c r="E814" i="6" s="1"/>
  <c r="B814" i="6"/>
  <c r="C814" i="6" s="1"/>
  <c r="A814" i="6"/>
  <c r="I813" i="6"/>
  <c r="H813" i="6"/>
  <c r="F813" i="6"/>
  <c r="G813" i="6" s="1"/>
  <c r="D813" i="6"/>
  <c r="E813" i="6" s="1"/>
  <c r="B813" i="6"/>
  <c r="C813" i="6" s="1"/>
  <c r="A813" i="6"/>
  <c r="I812" i="6"/>
  <c r="H812" i="6"/>
  <c r="F812" i="6"/>
  <c r="G812" i="6" s="1"/>
  <c r="D812" i="6"/>
  <c r="E812" i="6" s="1"/>
  <c r="B812" i="6"/>
  <c r="C812" i="6" s="1"/>
  <c r="A812" i="6"/>
  <c r="I811" i="6"/>
  <c r="H811" i="6"/>
  <c r="F811" i="6"/>
  <c r="G811" i="6" s="1"/>
  <c r="D811" i="6"/>
  <c r="E811" i="6" s="1"/>
  <c r="B811" i="6"/>
  <c r="C811" i="6" s="1"/>
  <c r="A811" i="6"/>
  <c r="I810" i="6"/>
  <c r="H810" i="6"/>
  <c r="F810" i="6"/>
  <c r="G810" i="6" s="1"/>
  <c r="D810" i="6"/>
  <c r="E810" i="6" s="1"/>
  <c r="B810" i="6"/>
  <c r="C810" i="6" s="1"/>
  <c r="A810" i="6"/>
  <c r="I809" i="6"/>
  <c r="H809" i="6"/>
  <c r="F809" i="6"/>
  <c r="G809" i="6" s="1"/>
  <c r="D809" i="6"/>
  <c r="E809" i="6" s="1"/>
  <c r="B809" i="6"/>
  <c r="C809" i="6" s="1"/>
  <c r="A809" i="6"/>
  <c r="I808" i="6"/>
  <c r="H808" i="6"/>
  <c r="F808" i="6"/>
  <c r="G808" i="6" s="1"/>
  <c r="D808" i="6"/>
  <c r="E808" i="6" s="1"/>
  <c r="B808" i="6"/>
  <c r="C808" i="6" s="1"/>
  <c r="A808" i="6"/>
  <c r="I807" i="6"/>
  <c r="H807" i="6"/>
  <c r="F807" i="6"/>
  <c r="G807" i="6" s="1"/>
  <c r="D807" i="6"/>
  <c r="E807" i="6" s="1"/>
  <c r="B807" i="6"/>
  <c r="C807" i="6" s="1"/>
  <c r="A807" i="6"/>
  <c r="I806" i="6"/>
  <c r="H806" i="6"/>
  <c r="F806" i="6"/>
  <c r="G806" i="6" s="1"/>
  <c r="D806" i="6"/>
  <c r="E806" i="6" s="1"/>
  <c r="B806" i="6"/>
  <c r="C806" i="6" s="1"/>
  <c r="A806" i="6"/>
  <c r="I805" i="6"/>
  <c r="H805" i="6"/>
  <c r="F805" i="6"/>
  <c r="G805" i="6" s="1"/>
  <c r="D805" i="6"/>
  <c r="E805" i="6" s="1"/>
  <c r="B805" i="6"/>
  <c r="C805" i="6" s="1"/>
  <c r="A805" i="6"/>
  <c r="I804" i="6"/>
  <c r="H804" i="6"/>
  <c r="F804" i="6"/>
  <c r="G804" i="6" s="1"/>
  <c r="D804" i="6"/>
  <c r="E804" i="6" s="1"/>
  <c r="B804" i="6"/>
  <c r="C804" i="6" s="1"/>
  <c r="A804" i="6"/>
  <c r="I803" i="6"/>
  <c r="H803" i="6"/>
  <c r="F803" i="6"/>
  <c r="G803" i="6" s="1"/>
  <c r="D803" i="6"/>
  <c r="E803" i="6" s="1"/>
  <c r="B803" i="6"/>
  <c r="C803" i="6" s="1"/>
  <c r="A803" i="6"/>
  <c r="I802" i="6"/>
  <c r="H802" i="6"/>
  <c r="F802" i="6"/>
  <c r="G802" i="6" s="1"/>
  <c r="E802" i="6"/>
  <c r="D802" i="6"/>
  <c r="B802" i="6"/>
  <c r="C802" i="6" s="1"/>
  <c r="A802" i="6"/>
  <c r="I801" i="6"/>
  <c r="H801" i="6"/>
  <c r="F801" i="6"/>
  <c r="G801" i="6" s="1"/>
  <c r="D801" i="6"/>
  <c r="E801" i="6" s="1"/>
  <c r="B801" i="6"/>
  <c r="C801" i="6" s="1"/>
  <c r="A801" i="6"/>
  <c r="I800" i="6"/>
  <c r="H800" i="6"/>
  <c r="F800" i="6"/>
  <c r="G800" i="6" s="1"/>
  <c r="D800" i="6"/>
  <c r="E800" i="6" s="1"/>
  <c r="B800" i="6"/>
  <c r="C800" i="6" s="1"/>
  <c r="A800" i="6"/>
  <c r="I799" i="6"/>
  <c r="H799" i="6"/>
  <c r="F799" i="6"/>
  <c r="G799" i="6" s="1"/>
  <c r="D799" i="6"/>
  <c r="E799" i="6" s="1"/>
  <c r="B799" i="6"/>
  <c r="C799" i="6" s="1"/>
  <c r="A799" i="6"/>
  <c r="I798" i="6"/>
  <c r="H798" i="6"/>
  <c r="F798" i="6"/>
  <c r="G798" i="6" s="1"/>
  <c r="D798" i="6"/>
  <c r="E798" i="6" s="1"/>
  <c r="B798" i="6"/>
  <c r="C798" i="6" s="1"/>
  <c r="A798" i="6"/>
  <c r="I797" i="6"/>
  <c r="H797" i="6"/>
  <c r="F797" i="6"/>
  <c r="G797" i="6" s="1"/>
  <c r="D797" i="6"/>
  <c r="E797" i="6" s="1"/>
  <c r="B797" i="6"/>
  <c r="C797" i="6" s="1"/>
  <c r="A797" i="6"/>
  <c r="I796" i="6"/>
  <c r="H796" i="6"/>
  <c r="F796" i="6"/>
  <c r="G796" i="6" s="1"/>
  <c r="E796" i="6"/>
  <c r="D796" i="6"/>
  <c r="B796" i="6"/>
  <c r="C796" i="6" s="1"/>
  <c r="A796" i="6"/>
  <c r="I795" i="6"/>
  <c r="H795" i="6"/>
  <c r="F795" i="6"/>
  <c r="G795" i="6" s="1"/>
  <c r="D795" i="6"/>
  <c r="E795" i="6" s="1"/>
  <c r="B795" i="6"/>
  <c r="C795" i="6" s="1"/>
  <c r="A795" i="6"/>
  <c r="I794" i="6"/>
  <c r="H794" i="6"/>
  <c r="F794" i="6"/>
  <c r="G794" i="6" s="1"/>
  <c r="D794" i="6"/>
  <c r="E794" i="6" s="1"/>
  <c r="B794" i="6"/>
  <c r="C794" i="6" s="1"/>
  <c r="A794" i="6"/>
  <c r="I793" i="6"/>
  <c r="H793" i="6"/>
  <c r="F793" i="6"/>
  <c r="G793" i="6" s="1"/>
  <c r="E793" i="6"/>
  <c r="D793" i="6"/>
  <c r="B793" i="6"/>
  <c r="C793" i="6" s="1"/>
  <c r="A793" i="6"/>
  <c r="I792" i="6"/>
  <c r="H792" i="6"/>
  <c r="F792" i="6"/>
  <c r="G792" i="6" s="1"/>
  <c r="D792" i="6"/>
  <c r="E792" i="6" s="1"/>
  <c r="B792" i="6"/>
  <c r="C792" i="6" s="1"/>
  <c r="A792" i="6"/>
  <c r="I791" i="6"/>
  <c r="H791" i="6"/>
  <c r="G791" i="6"/>
  <c r="F791" i="6"/>
  <c r="D791" i="6"/>
  <c r="E791" i="6" s="1"/>
  <c r="B791" i="6"/>
  <c r="C791" i="6" s="1"/>
  <c r="A791" i="6"/>
  <c r="I790" i="6"/>
  <c r="H790" i="6"/>
  <c r="F790" i="6"/>
  <c r="G790" i="6" s="1"/>
  <c r="D790" i="6"/>
  <c r="E790" i="6" s="1"/>
  <c r="B790" i="6"/>
  <c r="C790" i="6" s="1"/>
  <c r="A790" i="6"/>
  <c r="I789" i="6"/>
  <c r="H789" i="6"/>
  <c r="F789" i="6"/>
  <c r="G789" i="6" s="1"/>
  <c r="D789" i="6"/>
  <c r="E789" i="6" s="1"/>
  <c r="B789" i="6"/>
  <c r="C789" i="6" s="1"/>
  <c r="A789" i="6"/>
  <c r="I788" i="6"/>
  <c r="H788" i="6"/>
  <c r="F788" i="6"/>
  <c r="G788" i="6" s="1"/>
  <c r="D788" i="6"/>
  <c r="E788" i="6" s="1"/>
  <c r="B788" i="6"/>
  <c r="C788" i="6" s="1"/>
  <c r="A788" i="6"/>
  <c r="I787" i="6"/>
  <c r="H787" i="6"/>
  <c r="F787" i="6"/>
  <c r="G787" i="6" s="1"/>
  <c r="D787" i="6"/>
  <c r="E787" i="6" s="1"/>
  <c r="B787" i="6"/>
  <c r="C787" i="6" s="1"/>
  <c r="A787" i="6"/>
  <c r="I786" i="6"/>
  <c r="H786" i="6"/>
  <c r="F786" i="6"/>
  <c r="G786" i="6" s="1"/>
  <c r="D786" i="6"/>
  <c r="E786" i="6" s="1"/>
  <c r="B786" i="6"/>
  <c r="C786" i="6" s="1"/>
  <c r="A786" i="6"/>
  <c r="I785" i="6"/>
  <c r="H785" i="6"/>
  <c r="F785" i="6"/>
  <c r="G785" i="6" s="1"/>
  <c r="D785" i="6"/>
  <c r="E785" i="6" s="1"/>
  <c r="B785" i="6"/>
  <c r="C785" i="6" s="1"/>
  <c r="A785" i="6"/>
  <c r="I784" i="6"/>
  <c r="H784" i="6"/>
  <c r="F784" i="6"/>
  <c r="G784" i="6" s="1"/>
  <c r="D784" i="6"/>
  <c r="E784" i="6" s="1"/>
  <c r="B784" i="6"/>
  <c r="C784" i="6" s="1"/>
  <c r="A784" i="6"/>
  <c r="I783" i="6"/>
  <c r="H783" i="6"/>
  <c r="F783" i="6"/>
  <c r="G783" i="6" s="1"/>
  <c r="D783" i="6"/>
  <c r="E783" i="6" s="1"/>
  <c r="B783" i="6"/>
  <c r="C783" i="6" s="1"/>
  <c r="A783" i="6"/>
  <c r="I782" i="6"/>
  <c r="H782" i="6"/>
  <c r="F782" i="6"/>
  <c r="G782" i="6" s="1"/>
  <c r="D782" i="6"/>
  <c r="E782" i="6" s="1"/>
  <c r="B782" i="6"/>
  <c r="C782" i="6" s="1"/>
  <c r="A782" i="6"/>
  <c r="I781" i="6"/>
  <c r="H781" i="6"/>
  <c r="F781" i="6"/>
  <c r="G781" i="6" s="1"/>
  <c r="D781" i="6"/>
  <c r="E781" i="6" s="1"/>
  <c r="B781" i="6"/>
  <c r="C781" i="6" s="1"/>
  <c r="A781" i="6"/>
  <c r="I780" i="6"/>
  <c r="H780" i="6"/>
  <c r="F780" i="6"/>
  <c r="G780" i="6" s="1"/>
  <c r="D780" i="6"/>
  <c r="E780" i="6" s="1"/>
  <c r="B780" i="6"/>
  <c r="C780" i="6" s="1"/>
  <c r="A780" i="6"/>
  <c r="I779" i="6"/>
  <c r="H779" i="6"/>
  <c r="F779" i="6"/>
  <c r="G779" i="6" s="1"/>
  <c r="D779" i="6"/>
  <c r="E779" i="6" s="1"/>
  <c r="B779" i="6"/>
  <c r="C779" i="6" s="1"/>
  <c r="A779" i="6"/>
  <c r="I778" i="6"/>
  <c r="H778" i="6"/>
  <c r="F778" i="6"/>
  <c r="G778" i="6" s="1"/>
  <c r="D778" i="6"/>
  <c r="E778" i="6" s="1"/>
  <c r="B778" i="6"/>
  <c r="C778" i="6" s="1"/>
  <c r="A778" i="6"/>
  <c r="I777" i="6"/>
  <c r="H777" i="6"/>
  <c r="F777" i="6"/>
  <c r="G777" i="6" s="1"/>
  <c r="D777" i="6"/>
  <c r="E777" i="6" s="1"/>
  <c r="B777" i="6"/>
  <c r="C777" i="6" s="1"/>
  <c r="A777" i="6"/>
  <c r="I776" i="6"/>
  <c r="H776" i="6"/>
  <c r="G776" i="6"/>
  <c r="F776" i="6"/>
  <c r="D776" i="6"/>
  <c r="E776" i="6" s="1"/>
  <c r="B776" i="6"/>
  <c r="C776" i="6" s="1"/>
  <c r="A776" i="6"/>
  <c r="I775" i="6"/>
  <c r="H775" i="6"/>
  <c r="G775" i="6"/>
  <c r="F775" i="6"/>
  <c r="D775" i="6"/>
  <c r="E775" i="6" s="1"/>
  <c r="B775" i="6"/>
  <c r="C775" i="6" s="1"/>
  <c r="A775" i="6"/>
  <c r="I774" i="6"/>
  <c r="H774" i="6"/>
  <c r="F774" i="6"/>
  <c r="G774" i="6" s="1"/>
  <c r="E774" i="6"/>
  <c r="D774" i="6"/>
  <c r="B774" i="6"/>
  <c r="C774" i="6" s="1"/>
  <c r="A774" i="6"/>
  <c r="I773" i="6"/>
  <c r="H773" i="6"/>
  <c r="F773" i="6"/>
  <c r="G773" i="6" s="1"/>
  <c r="D773" i="6"/>
  <c r="E773" i="6" s="1"/>
  <c r="B773" i="6"/>
  <c r="C773" i="6" s="1"/>
  <c r="A773" i="6"/>
  <c r="I772" i="6"/>
  <c r="H772" i="6"/>
  <c r="G772" i="6"/>
  <c r="F772" i="6"/>
  <c r="D772" i="6"/>
  <c r="E772" i="6" s="1"/>
  <c r="B772" i="6"/>
  <c r="C772" i="6" s="1"/>
  <c r="A772" i="6"/>
  <c r="I771" i="6"/>
  <c r="H771" i="6"/>
  <c r="F771" i="6"/>
  <c r="G771" i="6" s="1"/>
  <c r="D771" i="6"/>
  <c r="E771" i="6" s="1"/>
  <c r="B771" i="6"/>
  <c r="C771" i="6" s="1"/>
  <c r="A771" i="6"/>
  <c r="I770" i="6"/>
  <c r="H770" i="6"/>
  <c r="F770" i="6"/>
  <c r="G770" i="6" s="1"/>
  <c r="D770" i="6"/>
  <c r="E770" i="6" s="1"/>
  <c r="B770" i="6"/>
  <c r="C770" i="6" s="1"/>
  <c r="A770" i="6"/>
  <c r="I769" i="6"/>
  <c r="H769" i="6"/>
  <c r="F769" i="6"/>
  <c r="G769" i="6" s="1"/>
  <c r="D769" i="6"/>
  <c r="E769" i="6" s="1"/>
  <c r="B769" i="6"/>
  <c r="C769" i="6" s="1"/>
  <c r="A769" i="6"/>
  <c r="I768" i="6"/>
  <c r="H768" i="6"/>
  <c r="F768" i="6"/>
  <c r="G768" i="6" s="1"/>
  <c r="D768" i="6"/>
  <c r="E768" i="6" s="1"/>
  <c r="B768" i="6"/>
  <c r="C768" i="6" s="1"/>
  <c r="A768" i="6"/>
  <c r="I767" i="6"/>
  <c r="H767" i="6"/>
  <c r="F767" i="6"/>
  <c r="G767" i="6" s="1"/>
  <c r="E767" i="6"/>
  <c r="D767" i="6"/>
  <c r="B767" i="6"/>
  <c r="C767" i="6" s="1"/>
  <c r="A767" i="6"/>
  <c r="I766" i="6"/>
  <c r="H766" i="6"/>
  <c r="F766" i="6"/>
  <c r="G766" i="6" s="1"/>
  <c r="D766" i="6"/>
  <c r="E766" i="6" s="1"/>
  <c r="B766" i="6"/>
  <c r="C766" i="6" s="1"/>
  <c r="A766" i="6"/>
  <c r="I765" i="6"/>
  <c r="H765" i="6"/>
  <c r="F765" i="6"/>
  <c r="G765" i="6" s="1"/>
  <c r="D765" i="6"/>
  <c r="E765" i="6" s="1"/>
  <c r="B765" i="6"/>
  <c r="C765" i="6" s="1"/>
  <c r="A765" i="6"/>
  <c r="I764" i="6"/>
  <c r="H764" i="6"/>
  <c r="F764" i="6"/>
  <c r="G764" i="6" s="1"/>
  <c r="D764" i="6"/>
  <c r="E764" i="6" s="1"/>
  <c r="B764" i="6"/>
  <c r="C764" i="6" s="1"/>
  <c r="A764" i="6"/>
  <c r="I763" i="6"/>
  <c r="H763" i="6"/>
  <c r="F763" i="6"/>
  <c r="G763" i="6" s="1"/>
  <c r="D763" i="6"/>
  <c r="E763" i="6" s="1"/>
  <c r="B763" i="6"/>
  <c r="C763" i="6" s="1"/>
  <c r="A763" i="6"/>
  <c r="I762" i="6"/>
  <c r="H762" i="6"/>
  <c r="F762" i="6"/>
  <c r="G762" i="6" s="1"/>
  <c r="D762" i="6"/>
  <c r="E762" i="6" s="1"/>
  <c r="B762" i="6"/>
  <c r="C762" i="6" s="1"/>
  <c r="A762" i="6"/>
  <c r="I761" i="6"/>
  <c r="H761" i="6"/>
  <c r="F761" i="6"/>
  <c r="G761" i="6" s="1"/>
  <c r="D761" i="6"/>
  <c r="E761" i="6" s="1"/>
  <c r="B761" i="6"/>
  <c r="C761" i="6" s="1"/>
  <c r="A761" i="6"/>
  <c r="I760" i="6"/>
  <c r="H760" i="6"/>
  <c r="F760" i="6"/>
  <c r="G760" i="6" s="1"/>
  <c r="D760" i="6"/>
  <c r="E760" i="6" s="1"/>
  <c r="B760" i="6"/>
  <c r="C760" i="6" s="1"/>
  <c r="A760" i="6"/>
  <c r="I759" i="6"/>
  <c r="H759" i="6"/>
  <c r="F759" i="6"/>
  <c r="G759" i="6" s="1"/>
  <c r="D759" i="6"/>
  <c r="E759" i="6" s="1"/>
  <c r="B759" i="6"/>
  <c r="C759" i="6" s="1"/>
  <c r="A759" i="6"/>
  <c r="I758" i="6"/>
  <c r="H758" i="6"/>
  <c r="G758" i="6"/>
  <c r="F758" i="6"/>
  <c r="D758" i="6"/>
  <c r="E758" i="6" s="1"/>
  <c r="B758" i="6"/>
  <c r="C758" i="6" s="1"/>
  <c r="A758" i="6"/>
  <c r="I757" i="6"/>
  <c r="H757" i="6"/>
  <c r="F757" i="6"/>
  <c r="G757" i="6" s="1"/>
  <c r="E757" i="6"/>
  <c r="D757" i="6"/>
  <c r="B757" i="6"/>
  <c r="C757" i="6" s="1"/>
  <c r="A757" i="6"/>
  <c r="I756" i="6"/>
  <c r="H756" i="6"/>
  <c r="F756" i="6"/>
  <c r="G756" i="6" s="1"/>
  <c r="D756" i="6"/>
  <c r="E756" i="6" s="1"/>
  <c r="B756" i="6"/>
  <c r="C756" i="6" s="1"/>
  <c r="A756" i="6"/>
  <c r="I755" i="6"/>
  <c r="H755" i="6"/>
  <c r="F755" i="6"/>
  <c r="G755" i="6" s="1"/>
  <c r="D755" i="6"/>
  <c r="E755" i="6" s="1"/>
  <c r="B755" i="6"/>
  <c r="C755" i="6" s="1"/>
  <c r="A755" i="6"/>
  <c r="I754" i="6"/>
  <c r="H754" i="6"/>
  <c r="F754" i="6"/>
  <c r="G754" i="6" s="1"/>
  <c r="D754" i="6"/>
  <c r="E754" i="6" s="1"/>
  <c r="B754" i="6"/>
  <c r="C754" i="6" s="1"/>
  <c r="A754" i="6"/>
  <c r="I753" i="6"/>
  <c r="H753" i="6"/>
  <c r="G753" i="6"/>
  <c r="F753" i="6"/>
  <c r="D753" i="6"/>
  <c r="E753" i="6" s="1"/>
  <c r="B753" i="6"/>
  <c r="C753" i="6" s="1"/>
  <c r="A753" i="6"/>
  <c r="I752" i="6"/>
  <c r="H752" i="6"/>
  <c r="F752" i="6"/>
  <c r="G752" i="6" s="1"/>
  <c r="E752" i="6"/>
  <c r="D752" i="6"/>
  <c r="B752" i="6"/>
  <c r="C752" i="6" s="1"/>
  <c r="A752" i="6"/>
  <c r="I751" i="6"/>
  <c r="H751" i="6"/>
  <c r="F751" i="6"/>
  <c r="G751" i="6" s="1"/>
  <c r="D751" i="6"/>
  <c r="E751" i="6" s="1"/>
  <c r="B751" i="6"/>
  <c r="C751" i="6" s="1"/>
  <c r="A751" i="6"/>
  <c r="I750" i="6"/>
  <c r="H750" i="6"/>
  <c r="F750" i="6"/>
  <c r="G750" i="6" s="1"/>
  <c r="D750" i="6"/>
  <c r="E750" i="6" s="1"/>
  <c r="B750" i="6"/>
  <c r="C750" i="6" s="1"/>
  <c r="A750" i="6"/>
  <c r="I749" i="6"/>
  <c r="H749" i="6"/>
  <c r="F749" i="6"/>
  <c r="G749" i="6" s="1"/>
  <c r="D749" i="6"/>
  <c r="E749" i="6" s="1"/>
  <c r="C749" i="6"/>
  <c r="B749" i="6"/>
  <c r="A749" i="6"/>
  <c r="I748" i="6"/>
  <c r="H748" i="6"/>
  <c r="F748" i="6"/>
  <c r="G748" i="6" s="1"/>
  <c r="D748" i="6"/>
  <c r="E748" i="6" s="1"/>
  <c r="B748" i="6"/>
  <c r="C748" i="6" s="1"/>
  <c r="A748" i="6"/>
  <c r="I747" i="6"/>
  <c r="H747" i="6"/>
  <c r="F747" i="6"/>
  <c r="G747" i="6" s="1"/>
  <c r="D747" i="6"/>
  <c r="E747" i="6" s="1"/>
  <c r="B747" i="6"/>
  <c r="C747" i="6" s="1"/>
  <c r="A747" i="6"/>
  <c r="I746" i="6"/>
  <c r="H746" i="6"/>
  <c r="F746" i="6"/>
  <c r="G746" i="6" s="1"/>
  <c r="D746" i="6"/>
  <c r="E746" i="6" s="1"/>
  <c r="B746" i="6"/>
  <c r="C746" i="6" s="1"/>
  <c r="A746" i="6"/>
  <c r="I745" i="6"/>
  <c r="H745" i="6"/>
  <c r="F745" i="6"/>
  <c r="G745" i="6" s="1"/>
  <c r="D745" i="6"/>
  <c r="E745" i="6" s="1"/>
  <c r="B745" i="6"/>
  <c r="C745" i="6" s="1"/>
  <c r="A745" i="6"/>
  <c r="I744" i="6"/>
  <c r="H744" i="6"/>
  <c r="F744" i="6"/>
  <c r="G744" i="6" s="1"/>
  <c r="D744" i="6"/>
  <c r="E744" i="6" s="1"/>
  <c r="B744" i="6"/>
  <c r="C744" i="6" s="1"/>
  <c r="A744" i="6"/>
  <c r="I743" i="6"/>
  <c r="H743" i="6"/>
  <c r="F743" i="6"/>
  <c r="G743" i="6" s="1"/>
  <c r="D743" i="6"/>
  <c r="E743" i="6" s="1"/>
  <c r="B743" i="6"/>
  <c r="C743" i="6" s="1"/>
  <c r="A743" i="6"/>
  <c r="I742" i="6"/>
  <c r="H742" i="6"/>
  <c r="F742" i="6"/>
  <c r="G742" i="6" s="1"/>
  <c r="D742" i="6"/>
  <c r="E742" i="6" s="1"/>
  <c r="B742" i="6"/>
  <c r="C742" i="6" s="1"/>
  <c r="A742" i="6"/>
  <c r="I741" i="6"/>
  <c r="H741" i="6"/>
  <c r="F741" i="6"/>
  <c r="G741" i="6" s="1"/>
  <c r="D741" i="6"/>
  <c r="E741" i="6" s="1"/>
  <c r="B741" i="6"/>
  <c r="C741" i="6" s="1"/>
  <c r="A741" i="6"/>
  <c r="I740" i="6"/>
  <c r="H740" i="6"/>
  <c r="F740" i="6"/>
  <c r="G740" i="6" s="1"/>
  <c r="D740" i="6"/>
  <c r="E740" i="6" s="1"/>
  <c r="B740" i="6"/>
  <c r="C740" i="6" s="1"/>
  <c r="A740" i="6"/>
  <c r="I739" i="6"/>
  <c r="H739" i="6"/>
  <c r="F739" i="6"/>
  <c r="G739" i="6" s="1"/>
  <c r="D739" i="6"/>
  <c r="E739" i="6" s="1"/>
  <c r="B739" i="6"/>
  <c r="C739" i="6" s="1"/>
  <c r="A739" i="6"/>
  <c r="I738" i="6"/>
  <c r="H738" i="6"/>
  <c r="F738" i="6"/>
  <c r="G738" i="6" s="1"/>
  <c r="D738" i="6"/>
  <c r="E738" i="6" s="1"/>
  <c r="B738" i="6"/>
  <c r="C738" i="6" s="1"/>
  <c r="A738" i="6"/>
  <c r="I737" i="6"/>
  <c r="H737" i="6"/>
  <c r="F737" i="6"/>
  <c r="G737" i="6" s="1"/>
  <c r="D737" i="6"/>
  <c r="E737" i="6" s="1"/>
  <c r="B737" i="6"/>
  <c r="C737" i="6" s="1"/>
  <c r="A737" i="6"/>
  <c r="I736" i="6"/>
  <c r="H736" i="6"/>
  <c r="F736" i="6"/>
  <c r="G736" i="6" s="1"/>
  <c r="D736" i="6"/>
  <c r="E736" i="6" s="1"/>
  <c r="B736" i="6"/>
  <c r="C736" i="6" s="1"/>
  <c r="A736" i="6"/>
  <c r="I735" i="6"/>
  <c r="H735" i="6"/>
  <c r="F735" i="6"/>
  <c r="G735" i="6" s="1"/>
  <c r="D735" i="6"/>
  <c r="E735" i="6" s="1"/>
  <c r="B735" i="6"/>
  <c r="C735" i="6" s="1"/>
  <c r="A735" i="6"/>
  <c r="I734" i="6"/>
  <c r="H734" i="6"/>
  <c r="F734" i="6"/>
  <c r="G734" i="6" s="1"/>
  <c r="D734" i="6"/>
  <c r="E734" i="6" s="1"/>
  <c r="B734" i="6"/>
  <c r="C734" i="6" s="1"/>
  <c r="A734" i="6"/>
  <c r="I733" i="6"/>
  <c r="H733" i="6"/>
  <c r="F733" i="6"/>
  <c r="G733" i="6" s="1"/>
  <c r="D733" i="6"/>
  <c r="E733" i="6" s="1"/>
  <c r="B733" i="6"/>
  <c r="C733" i="6" s="1"/>
  <c r="A733" i="6"/>
  <c r="I732" i="6"/>
  <c r="H732" i="6"/>
  <c r="F732" i="6"/>
  <c r="G732" i="6" s="1"/>
  <c r="D732" i="6"/>
  <c r="E732" i="6" s="1"/>
  <c r="B732" i="6"/>
  <c r="C732" i="6" s="1"/>
  <c r="A732" i="6"/>
  <c r="I731" i="6"/>
  <c r="H731" i="6"/>
  <c r="G731" i="6"/>
  <c r="F731" i="6"/>
  <c r="D731" i="6"/>
  <c r="E731" i="6" s="1"/>
  <c r="B731" i="6"/>
  <c r="C731" i="6" s="1"/>
  <c r="A731" i="6"/>
  <c r="I730" i="6"/>
  <c r="H730" i="6"/>
  <c r="F730" i="6"/>
  <c r="G730" i="6" s="1"/>
  <c r="E730" i="6"/>
  <c r="D730" i="6"/>
  <c r="B730" i="6"/>
  <c r="C730" i="6" s="1"/>
  <c r="A730" i="6"/>
  <c r="I729" i="6"/>
  <c r="H729" i="6"/>
  <c r="F729" i="6"/>
  <c r="G729" i="6" s="1"/>
  <c r="D729" i="6"/>
  <c r="E729" i="6" s="1"/>
  <c r="B729" i="6"/>
  <c r="C729" i="6" s="1"/>
  <c r="A729" i="6"/>
  <c r="I728" i="6"/>
  <c r="H728" i="6"/>
  <c r="F728" i="6"/>
  <c r="G728" i="6" s="1"/>
  <c r="D728" i="6"/>
  <c r="E728" i="6" s="1"/>
  <c r="B728" i="6"/>
  <c r="C728" i="6" s="1"/>
  <c r="A728" i="6"/>
  <c r="I727" i="6"/>
  <c r="H727" i="6"/>
  <c r="F727" i="6"/>
  <c r="G727" i="6" s="1"/>
  <c r="D727" i="6"/>
  <c r="E727" i="6" s="1"/>
  <c r="B727" i="6"/>
  <c r="C727" i="6" s="1"/>
  <c r="A727" i="6"/>
  <c r="I726" i="6"/>
  <c r="H726" i="6"/>
  <c r="F726" i="6"/>
  <c r="G726" i="6" s="1"/>
  <c r="D726" i="6"/>
  <c r="E726" i="6" s="1"/>
  <c r="B726" i="6"/>
  <c r="C726" i="6" s="1"/>
  <c r="A726" i="6"/>
  <c r="I725" i="6"/>
  <c r="H725" i="6"/>
  <c r="F725" i="6"/>
  <c r="G725" i="6" s="1"/>
  <c r="D725" i="6"/>
  <c r="E725" i="6" s="1"/>
  <c r="B725" i="6"/>
  <c r="C725" i="6" s="1"/>
  <c r="A725" i="6"/>
  <c r="I724" i="6"/>
  <c r="H724" i="6"/>
  <c r="F724" i="6"/>
  <c r="G724" i="6" s="1"/>
  <c r="D724" i="6"/>
  <c r="E724" i="6" s="1"/>
  <c r="B724" i="6"/>
  <c r="C724" i="6" s="1"/>
  <c r="A724" i="6"/>
  <c r="I723" i="6"/>
  <c r="H723" i="6"/>
  <c r="F723" i="6"/>
  <c r="G723" i="6" s="1"/>
  <c r="D723" i="6"/>
  <c r="E723" i="6" s="1"/>
  <c r="B723" i="6"/>
  <c r="C723" i="6" s="1"/>
  <c r="A723" i="6"/>
  <c r="I722" i="6"/>
  <c r="H722" i="6"/>
  <c r="F722" i="6"/>
  <c r="G722" i="6" s="1"/>
  <c r="D722" i="6"/>
  <c r="E722" i="6" s="1"/>
  <c r="B722" i="6"/>
  <c r="C722" i="6" s="1"/>
  <c r="A722" i="6"/>
  <c r="I721" i="6"/>
  <c r="H721" i="6"/>
  <c r="F721" i="6"/>
  <c r="G721" i="6" s="1"/>
  <c r="D721" i="6"/>
  <c r="E721" i="6" s="1"/>
  <c r="B721" i="6"/>
  <c r="C721" i="6" s="1"/>
  <c r="A721" i="6"/>
  <c r="I720" i="6"/>
  <c r="H720" i="6"/>
  <c r="F720" i="6"/>
  <c r="G720" i="6" s="1"/>
  <c r="D720" i="6"/>
  <c r="E720" i="6" s="1"/>
  <c r="B720" i="6"/>
  <c r="C720" i="6" s="1"/>
  <c r="A720" i="6"/>
  <c r="I719" i="6"/>
  <c r="H719" i="6"/>
  <c r="F719" i="6"/>
  <c r="G719" i="6" s="1"/>
  <c r="D719" i="6"/>
  <c r="E719" i="6" s="1"/>
  <c r="B719" i="6"/>
  <c r="C719" i="6" s="1"/>
  <c r="A719" i="6"/>
  <c r="I718" i="6"/>
  <c r="H718" i="6"/>
  <c r="F718" i="6"/>
  <c r="G718" i="6" s="1"/>
  <c r="D718" i="6"/>
  <c r="E718" i="6" s="1"/>
  <c r="B718" i="6"/>
  <c r="C718" i="6" s="1"/>
  <c r="A718" i="6"/>
  <c r="I717" i="6"/>
  <c r="H717" i="6"/>
  <c r="F717" i="6"/>
  <c r="G717" i="6" s="1"/>
  <c r="D717" i="6"/>
  <c r="E717" i="6" s="1"/>
  <c r="B717" i="6"/>
  <c r="C717" i="6" s="1"/>
  <c r="A717" i="6"/>
  <c r="I716" i="6"/>
  <c r="H716" i="6"/>
  <c r="F716" i="6"/>
  <c r="G716" i="6" s="1"/>
  <c r="D716" i="6"/>
  <c r="E716" i="6" s="1"/>
  <c r="B716" i="6"/>
  <c r="C716" i="6" s="1"/>
  <c r="A716" i="6"/>
  <c r="I715" i="6"/>
  <c r="H715" i="6"/>
  <c r="F715" i="6"/>
  <c r="G715" i="6" s="1"/>
  <c r="D715" i="6"/>
  <c r="E715" i="6" s="1"/>
  <c r="B715" i="6"/>
  <c r="C715" i="6" s="1"/>
  <c r="A715" i="6"/>
  <c r="I714" i="6"/>
  <c r="H714" i="6"/>
  <c r="F714" i="6"/>
  <c r="G714" i="6" s="1"/>
  <c r="D714" i="6"/>
  <c r="E714" i="6" s="1"/>
  <c r="B714" i="6"/>
  <c r="C714" i="6" s="1"/>
  <c r="A714" i="6"/>
  <c r="I713" i="6"/>
  <c r="H713" i="6"/>
  <c r="F713" i="6"/>
  <c r="G713" i="6" s="1"/>
  <c r="D713" i="6"/>
  <c r="E713" i="6" s="1"/>
  <c r="B713" i="6"/>
  <c r="C713" i="6" s="1"/>
  <c r="A713" i="6"/>
  <c r="I712" i="6"/>
  <c r="H712" i="6"/>
  <c r="F712" i="6"/>
  <c r="G712" i="6" s="1"/>
  <c r="D712" i="6"/>
  <c r="E712" i="6" s="1"/>
  <c r="B712" i="6"/>
  <c r="C712" i="6" s="1"/>
  <c r="A712" i="6"/>
  <c r="I711" i="6"/>
  <c r="H711" i="6"/>
  <c r="F711" i="6"/>
  <c r="G711" i="6" s="1"/>
  <c r="D711" i="6"/>
  <c r="E711" i="6" s="1"/>
  <c r="B711" i="6"/>
  <c r="C711" i="6" s="1"/>
  <c r="A711" i="6"/>
  <c r="I710" i="6"/>
  <c r="H710" i="6"/>
  <c r="F710" i="6"/>
  <c r="G710" i="6" s="1"/>
  <c r="D710" i="6"/>
  <c r="E710" i="6" s="1"/>
  <c r="B710" i="6"/>
  <c r="C710" i="6" s="1"/>
  <c r="A710" i="6"/>
  <c r="I709" i="6"/>
  <c r="H709" i="6"/>
  <c r="F709" i="6"/>
  <c r="G709" i="6" s="1"/>
  <c r="D709" i="6"/>
  <c r="E709" i="6" s="1"/>
  <c r="B709" i="6"/>
  <c r="C709" i="6" s="1"/>
  <c r="A709" i="6"/>
  <c r="I708" i="6"/>
  <c r="H708" i="6"/>
  <c r="F708" i="6"/>
  <c r="G708" i="6" s="1"/>
  <c r="D708" i="6"/>
  <c r="E708" i="6" s="1"/>
  <c r="B708" i="6"/>
  <c r="C708" i="6" s="1"/>
  <c r="A708" i="6"/>
  <c r="I707" i="6"/>
  <c r="H707" i="6"/>
  <c r="F707" i="6"/>
  <c r="G707" i="6" s="1"/>
  <c r="D707" i="6"/>
  <c r="E707" i="6" s="1"/>
  <c r="B707" i="6"/>
  <c r="C707" i="6" s="1"/>
  <c r="A707" i="6"/>
  <c r="I706" i="6"/>
  <c r="H706" i="6"/>
  <c r="F706" i="6"/>
  <c r="G706" i="6" s="1"/>
  <c r="D706" i="6"/>
  <c r="E706" i="6" s="1"/>
  <c r="B706" i="6"/>
  <c r="C706" i="6" s="1"/>
  <c r="A706" i="6"/>
  <c r="I705" i="6"/>
  <c r="H705" i="6"/>
  <c r="F705" i="6"/>
  <c r="G705" i="6" s="1"/>
  <c r="D705" i="6"/>
  <c r="E705" i="6" s="1"/>
  <c r="B705" i="6"/>
  <c r="C705" i="6" s="1"/>
  <c r="A705" i="6"/>
  <c r="I704" i="6"/>
  <c r="H704" i="6"/>
  <c r="F704" i="6"/>
  <c r="G704" i="6" s="1"/>
  <c r="D704" i="6"/>
  <c r="E704" i="6" s="1"/>
  <c r="B704" i="6"/>
  <c r="C704" i="6" s="1"/>
  <c r="A704" i="6"/>
  <c r="I703" i="6"/>
  <c r="H703" i="6"/>
  <c r="F703" i="6"/>
  <c r="G703" i="6" s="1"/>
  <c r="D703" i="6"/>
  <c r="E703" i="6" s="1"/>
  <c r="B703" i="6"/>
  <c r="C703" i="6" s="1"/>
  <c r="A703" i="6"/>
  <c r="I702" i="6"/>
  <c r="H702" i="6"/>
  <c r="F702" i="6"/>
  <c r="G702" i="6" s="1"/>
  <c r="D702" i="6"/>
  <c r="E702" i="6" s="1"/>
  <c r="B702" i="6"/>
  <c r="C702" i="6" s="1"/>
  <c r="A702" i="6"/>
  <c r="I701" i="6"/>
  <c r="H701" i="6"/>
  <c r="F701" i="6"/>
  <c r="G701" i="6" s="1"/>
  <c r="D701" i="6"/>
  <c r="E701" i="6" s="1"/>
  <c r="B701" i="6"/>
  <c r="C701" i="6" s="1"/>
  <c r="A701" i="6"/>
  <c r="I700" i="6"/>
  <c r="H700" i="6"/>
  <c r="F700" i="6"/>
  <c r="G700" i="6" s="1"/>
  <c r="D700" i="6"/>
  <c r="E700" i="6" s="1"/>
  <c r="B700" i="6"/>
  <c r="C700" i="6" s="1"/>
  <c r="A700" i="6"/>
  <c r="I699" i="6"/>
  <c r="H699" i="6"/>
  <c r="G699" i="6"/>
  <c r="F699" i="6"/>
  <c r="D699" i="6"/>
  <c r="E699" i="6" s="1"/>
  <c r="B699" i="6"/>
  <c r="C699" i="6" s="1"/>
  <c r="A699" i="6"/>
  <c r="I698" i="6"/>
  <c r="H698" i="6"/>
  <c r="F698" i="6"/>
  <c r="G698" i="6" s="1"/>
  <c r="D698" i="6"/>
  <c r="E698" i="6" s="1"/>
  <c r="B698" i="6"/>
  <c r="C698" i="6" s="1"/>
  <c r="A698" i="6"/>
  <c r="I697" i="6"/>
  <c r="H697" i="6"/>
  <c r="F697" i="6"/>
  <c r="G697" i="6" s="1"/>
  <c r="D697" i="6"/>
  <c r="E697" i="6" s="1"/>
  <c r="B697" i="6"/>
  <c r="C697" i="6" s="1"/>
  <c r="A697" i="6"/>
  <c r="I696" i="6"/>
  <c r="H696" i="6"/>
  <c r="F696" i="6"/>
  <c r="G696" i="6" s="1"/>
  <c r="D696" i="6"/>
  <c r="E696" i="6" s="1"/>
  <c r="B696" i="6"/>
  <c r="C696" i="6" s="1"/>
  <c r="A696" i="6"/>
  <c r="I695" i="6"/>
  <c r="H695" i="6"/>
  <c r="F695" i="6"/>
  <c r="G695" i="6" s="1"/>
  <c r="D695" i="6"/>
  <c r="E695" i="6" s="1"/>
  <c r="B695" i="6"/>
  <c r="C695" i="6" s="1"/>
  <c r="A695" i="6"/>
  <c r="I694" i="6"/>
  <c r="H694" i="6"/>
  <c r="F694" i="6"/>
  <c r="G694" i="6" s="1"/>
  <c r="E694" i="6"/>
  <c r="D694" i="6"/>
  <c r="B694" i="6"/>
  <c r="C694" i="6" s="1"/>
  <c r="A694" i="6"/>
  <c r="I693" i="6"/>
  <c r="H693" i="6"/>
  <c r="F693" i="6"/>
  <c r="G693" i="6" s="1"/>
  <c r="D693" i="6"/>
  <c r="E693" i="6" s="1"/>
  <c r="B693" i="6"/>
  <c r="C693" i="6" s="1"/>
  <c r="A693" i="6"/>
  <c r="I692" i="6"/>
  <c r="H692" i="6"/>
  <c r="G692" i="6"/>
  <c r="F692" i="6"/>
  <c r="D692" i="6"/>
  <c r="E692" i="6" s="1"/>
  <c r="B692" i="6"/>
  <c r="C692" i="6" s="1"/>
  <c r="A692" i="6"/>
  <c r="I691" i="6"/>
  <c r="H691" i="6"/>
  <c r="F691" i="6"/>
  <c r="G691" i="6" s="1"/>
  <c r="E691" i="6"/>
  <c r="D691" i="6"/>
  <c r="B691" i="6"/>
  <c r="C691" i="6" s="1"/>
  <c r="A691" i="6"/>
  <c r="I690" i="6"/>
  <c r="H690" i="6"/>
  <c r="F690" i="6"/>
  <c r="G690" i="6" s="1"/>
  <c r="D690" i="6"/>
  <c r="E690" i="6" s="1"/>
  <c r="B690" i="6"/>
  <c r="C690" i="6" s="1"/>
  <c r="A690" i="6"/>
  <c r="I689" i="6"/>
  <c r="H689" i="6"/>
  <c r="G689" i="6"/>
  <c r="F689" i="6"/>
  <c r="D689" i="6"/>
  <c r="E689" i="6" s="1"/>
  <c r="B689" i="6"/>
  <c r="C689" i="6" s="1"/>
  <c r="A689" i="6"/>
  <c r="I688" i="6"/>
  <c r="H688" i="6"/>
  <c r="F688" i="6"/>
  <c r="G688" i="6" s="1"/>
  <c r="D688" i="6"/>
  <c r="E688" i="6" s="1"/>
  <c r="B688" i="6"/>
  <c r="C688" i="6" s="1"/>
  <c r="A688" i="6"/>
  <c r="I687" i="6"/>
  <c r="H687" i="6"/>
  <c r="F687" i="6"/>
  <c r="G687" i="6" s="1"/>
  <c r="D687" i="6"/>
  <c r="E687" i="6" s="1"/>
  <c r="B687" i="6"/>
  <c r="C687" i="6" s="1"/>
  <c r="A687" i="6"/>
  <c r="I686" i="6"/>
  <c r="H686" i="6"/>
  <c r="F686" i="6"/>
  <c r="G686" i="6" s="1"/>
  <c r="D686" i="6"/>
  <c r="E686" i="6" s="1"/>
  <c r="B686" i="6"/>
  <c r="C686" i="6" s="1"/>
  <c r="A686" i="6"/>
  <c r="I685" i="6"/>
  <c r="H685" i="6"/>
  <c r="F685" i="6"/>
  <c r="G685" i="6" s="1"/>
  <c r="D685" i="6"/>
  <c r="E685" i="6" s="1"/>
  <c r="B685" i="6"/>
  <c r="C685" i="6" s="1"/>
  <c r="A685" i="6"/>
  <c r="I684" i="6"/>
  <c r="H684" i="6"/>
  <c r="F684" i="6"/>
  <c r="G684" i="6" s="1"/>
  <c r="D684" i="6"/>
  <c r="E684" i="6" s="1"/>
  <c r="B684" i="6"/>
  <c r="C684" i="6" s="1"/>
  <c r="A684" i="6"/>
  <c r="I683" i="6"/>
  <c r="H683" i="6"/>
  <c r="F683" i="6"/>
  <c r="G683" i="6" s="1"/>
  <c r="D683" i="6"/>
  <c r="E683" i="6" s="1"/>
  <c r="B683" i="6"/>
  <c r="C683" i="6" s="1"/>
  <c r="A683" i="6"/>
  <c r="I682" i="6"/>
  <c r="H682" i="6"/>
  <c r="F682" i="6"/>
  <c r="G682" i="6" s="1"/>
  <c r="D682" i="6"/>
  <c r="E682" i="6" s="1"/>
  <c r="B682" i="6"/>
  <c r="C682" i="6" s="1"/>
  <c r="A682" i="6"/>
  <c r="I681" i="6"/>
  <c r="H681" i="6"/>
  <c r="F681" i="6"/>
  <c r="G681" i="6" s="1"/>
  <c r="D681" i="6"/>
  <c r="E681" i="6" s="1"/>
  <c r="B681" i="6"/>
  <c r="C681" i="6" s="1"/>
  <c r="A681" i="6"/>
  <c r="I680" i="6"/>
  <c r="H680" i="6"/>
  <c r="F680" i="6"/>
  <c r="G680" i="6" s="1"/>
  <c r="D680" i="6"/>
  <c r="E680" i="6" s="1"/>
  <c r="B680" i="6"/>
  <c r="C680" i="6" s="1"/>
  <c r="A680" i="6"/>
  <c r="I679" i="6"/>
  <c r="H679" i="6"/>
  <c r="F679" i="6"/>
  <c r="G679" i="6" s="1"/>
  <c r="D679" i="6"/>
  <c r="E679" i="6" s="1"/>
  <c r="B679" i="6"/>
  <c r="C679" i="6" s="1"/>
  <c r="A679" i="6"/>
  <c r="I678" i="6"/>
  <c r="H678" i="6"/>
  <c r="F678" i="6"/>
  <c r="G678" i="6" s="1"/>
  <c r="D678" i="6"/>
  <c r="E678" i="6" s="1"/>
  <c r="B678" i="6"/>
  <c r="C678" i="6" s="1"/>
  <c r="A678" i="6"/>
  <c r="I677" i="6"/>
  <c r="H677" i="6"/>
  <c r="F677" i="6"/>
  <c r="G677" i="6" s="1"/>
  <c r="D677" i="6"/>
  <c r="E677" i="6" s="1"/>
  <c r="B677" i="6"/>
  <c r="C677" i="6" s="1"/>
  <c r="A677" i="6"/>
  <c r="I676" i="6"/>
  <c r="H676" i="6"/>
  <c r="F676" i="6"/>
  <c r="G676" i="6" s="1"/>
  <c r="D676" i="6"/>
  <c r="E676" i="6" s="1"/>
  <c r="B676" i="6"/>
  <c r="C676" i="6" s="1"/>
  <c r="A676" i="6"/>
  <c r="I675" i="6"/>
  <c r="H675" i="6"/>
  <c r="F675" i="6"/>
  <c r="G675" i="6" s="1"/>
  <c r="E675" i="6"/>
  <c r="D675" i="6"/>
  <c r="B675" i="6"/>
  <c r="C675" i="6" s="1"/>
  <c r="A675" i="6"/>
  <c r="I674" i="6"/>
  <c r="H674" i="6"/>
  <c r="F674" i="6"/>
  <c r="G674" i="6" s="1"/>
  <c r="D674" i="6"/>
  <c r="E674" i="6" s="1"/>
  <c r="B674" i="6"/>
  <c r="C674" i="6" s="1"/>
  <c r="A674" i="6"/>
  <c r="I673" i="6"/>
  <c r="H673" i="6"/>
  <c r="F673" i="6"/>
  <c r="G673" i="6" s="1"/>
  <c r="D673" i="6"/>
  <c r="E673" i="6" s="1"/>
  <c r="B673" i="6"/>
  <c r="C673" i="6" s="1"/>
  <c r="A673" i="6"/>
  <c r="I672" i="6"/>
  <c r="H672" i="6"/>
  <c r="F672" i="6"/>
  <c r="G672" i="6" s="1"/>
  <c r="D672" i="6"/>
  <c r="E672" i="6" s="1"/>
  <c r="B672" i="6"/>
  <c r="C672" i="6" s="1"/>
  <c r="A672" i="6"/>
  <c r="I671" i="6"/>
  <c r="H671" i="6"/>
  <c r="F671" i="6"/>
  <c r="G671" i="6" s="1"/>
  <c r="D671" i="6"/>
  <c r="E671" i="6" s="1"/>
  <c r="B671" i="6"/>
  <c r="C671" i="6" s="1"/>
  <c r="A671" i="6"/>
  <c r="I670" i="6"/>
  <c r="H670" i="6"/>
  <c r="F670" i="6"/>
  <c r="G670" i="6" s="1"/>
  <c r="D670" i="6"/>
  <c r="E670" i="6" s="1"/>
  <c r="B670" i="6"/>
  <c r="C670" i="6" s="1"/>
  <c r="A670" i="6"/>
  <c r="I669" i="6"/>
  <c r="H669" i="6"/>
  <c r="F669" i="6"/>
  <c r="G669" i="6" s="1"/>
  <c r="D669" i="6"/>
  <c r="E669" i="6" s="1"/>
  <c r="B669" i="6"/>
  <c r="C669" i="6" s="1"/>
  <c r="A669" i="6"/>
  <c r="I668" i="6"/>
  <c r="H668" i="6"/>
  <c r="F668" i="6"/>
  <c r="G668" i="6" s="1"/>
  <c r="D668" i="6"/>
  <c r="E668" i="6" s="1"/>
  <c r="B668" i="6"/>
  <c r="C668" i="6" s="1"/>
  <c r="A668" i="6"/>
  <c r="I667" i="6"/>
  <c r="H667" i="6"/>
  <c r="F667" i="6"/>
  <c r="G667" i="6" s="1"/>
  <c r="D667" i="6"/>
  <c r="E667" i="6" s="1"/>
  <c r="B667" i="6"/>
  <c r="C667" i="6" s="1"/>
  <c r="A667" i="6"/>
  <c r="I666" i="6"/>
  <c r="H666" i="6"/>
  <c r="F666" i="6"/>
  <c r="G666" i="6" s="1"/>
  <c r="D666" i="6"/>
  <c r="E666" i="6" s="1"/>
  <c r="B666" i="6"/>
  <c r="C666" i="6" s="1"/>
  <c r="A666" i="6"/>
  <c r="I665" i="6"/>
  <c r="H665" i="6"/>
  <c r="F665" i="6"/>
  <c r="G665" i="6" s="1"/>
  <c r="D665" i="6"/>
  <c r="E665" i="6" s="1"/>
  <c r="B665" i="6"/>
  <c r="C665" i="6" s="1"/>
  <c r="A665" i="6"/>
  <c r="I664" i="6"/>
  <c r="H664" i="6"/>
  <c r="F664" i="6"/>
  <c r="G664" i="6" s="1"/>
  <c r="D664" i="6"/>
  <c r="E664" i="6" s="1"/>
  <c r="B664" i="6"/>
  <c r="C664" i="6" s="1"/>
  <c r="A664" i="6"/>
  <c r="I663" i="6"/>
  <c r="H663" i="6"/>
  <c r="F663" i="6"/>
  <c r="G663" i="6" s="1"/>
  <c r="D663" i="6"/>
  <c r="E663" i="6" s="1"/>
  <c r="B663" i="6"/>
  <c r="C663" i="6" s="1"/>
  <c r="A663" i="6"/>
  <c r="I662" i="6"/>
  <c r="H662" i="6"/>
  <c r="G662" i="6"/>
  <c r="F662" i="6"/>
  <c r="D662" i="6"/>
  <c r="E662" i="6" s="1"/>
  <c r="B662" i="6"/>
  <c r="C662" i="6" s="1"/>
  <c r="A662" i="6"/>
  <c r="I661" i="6"/>
  <c r="H661" i="6"/>
  <c r="F661" i="6"/>
  <c r="G661" i="6" s="1"/>
  <c r="E661" i="6"/>
  <c r="D661" i="6"/>
  <c r="B661" i="6"/>
  <c r="C661" i="6" s="1"/>
  <c r="A661" i="6"/>
  <c r="I660" i="6"/>
  <c r="H660" i="6"/>
  <c r="F660" i="6"/>
  <c r="G660" i="6" s="1"/>
  <c r="D660" i="6"/>
  <c r="E660" i="6" s="1"/>
  <c r="B660" i="6"/>
  <c r="C660" i="6" s="1"/>
  <c r="A660" i="6"/>
  <c r="I659" i="6"/>
  <c r="H659" i="6"/>
  <c r="F659" i="6"/>
  <c r="G659" i="6" s="1"/>
  <c r="D659" i="6"/>
  <c r="E659" i="6" s="1"/>
  <c r="B659" i="6"/>
  <c r="C659" i="6" s="1"/>
  <c r="A659" i="6"/>
  <c r="I658" i="6"/>
  <c r="H658" i="6"/>
  <c r="F658" i="6"/>
  <c r="G658" i="6" s="1"/>
  <c r="D658" i="6"/>
  <c r="E658" i="6" s="1"/>
  <c r="B658" i="6"/>
  <c r="C658" i="6" s="1"/>
  <c r="A658" i="6"/>
  <c r="I657" i="6"/>
  <c r="H657" i="6"/>
  <c r="F657" i="6"/>
  <c r="G657" i="6" s="1"/>
  <c r="D657" i="6"/>
  <c r="E657" i="6" s="1"/>
  <c r="B657" i="6"/>
  <c r="C657" i="6" s="1"/>
  <c r="A657" i="6"/>
  <c r="I656" i="6"/>
  <c r="H656" i="6"/>
  <c r="F656" i="6"/>
  <c r="G656" i="6" s="1"/>
  <c r="D656" i="6"/>
  <c r="E656" i="6" s="1"/>
  <c r="B656" i="6"/>
  <c r="C656" i="6" s="1"/>
  <c r="A656" i="6"/>
  <c r="I655" i="6"/>
  <c r="H655" i="6"/>
  <c r="F655" i="6"/>
  <c r="G655" i="6" s="1"/>
  <c r="D655" i="6"/>
  <c r="E655" i="6" s="1"/>
  <c r="B655" i="6"/>
  <c r="C655" i="6" s="1"/>
  <c r="A655" i="6"/>
  <c r="I654" i="6"/>
  <c r="H654" i="6"/>
  <c r="F654" i="6"/>
  <c r="G654" i="6" s="1"/>
  <c r="D654" i="6"/>
  <c r="E654" i="6" s="1"/>
  <c r="B654" i="6"/>
  <c r="C654" i="6" s="1"/>
  <c r="A654" i="6"/>
  <c r="I653" i="6"/>
  <c r="H653" i="6"/>
  <c r="F653" i="6"/>
  <c r="G653" i="6" s="1"/>
  <c r="D653" i="6"/>
  <c r="E653" i="6" s="1"/>
  <c r="B653" i="6"/>
  <c r="C653" i="6" s="1"/>
  <c r="A653" i="6"/>
  <c r="I652" i="6"/>
  <c r="H652" i="6"/>
  <c r="F652" i="6"/>
  <c r="G652" i="6" s="1"/>
  <c r="D652" i="6"/>
  <c r="E652" i="6" s="1"/>
  <c r="B652" i="6"/>
  <c r="C652" i="6" s="1"/>
  <c r="A652" i="6"/>
  <c r="I651" i="6"/>
  <c r="H651" i="6"/>
  <c r="F651" i="6"/>
  <c r="G651" i="6" s="1"/>
  <c r="D651" i="6"/>
  <c r="E651" i="6" s="1"/>
  <c r="B651" i="6"/>
  <c r="C651" i="6" s="1"/>
  <c r="A651" i="6"/>
  <c r="I650" i="6"/>
  <c r="H650" i="6"/>
  <c r="F650" i="6"/>
  <c r="G650" i="6" s="1"/>
  <c r="D650" i="6"/>
  <c r="E650" i="6" s="1"/>
  <c r="B650" i="6"/>
  <c r="C650" i="6" s="1"/>
  <c r="A650" i="6"/>
  <c r="I649" i="6"/>
  <c r="H649" i="6"/>
  <c r="F649" i="6"/>
  <c r="G649" i="6" s="1"/>
  <c r="D649" i="6"/>
  <c r="E649" i="6" s="1"/>
  <c r="B649" i="6"/>
  <c r="C649" i="6" s="1"/>
  <c r="A649" i="6"/>
  <c r="I648" i="6"/>
  <c r="H648" i="6"/>
  <c r="F648" i="6"/>
  <c r="G648" i="6" s="1"/>
  <c r="D648" i="6"/>
  <c r="E648" i="6" s="1"/>
  <c r="B648" i="6"/>
  <c r="C648" i="6" s="1"/>
  <c r="A648" i="6"/>
  <c r="I647" i="6"/>
  <c r="H647" i="6"/>
  <c r="F647" i="6"/>
  <c r="G647" i="6" s="1"/>
  <c r="D647" i="6"/>
  <c r="E647" i="6" s="1"/>
  <c r="B647" i="6"/>
  <c r="C647" i="6" s="1"/>
  <c r="A647" i="6"/>
  <c r="I646" i="6"/>
  <c r="H646" i="6"/>
  <c r="F646" i="6"/>
  <c r="G646" i="6" s="1"/>
  <c r="D646" i="6"/>
  <c r="E646" i="6" s="1"/>
  <c r="B646" i="6"/>
  <c r="C646" i="6" s="1"/>
  <c r="A646" i="6"/>
  <c r="I645" i="6"/>
  <c r="H645" i="6"/>
  <c r="F645" i="6"/>
  <c r="G645" i="6" s="1"/>
  <c r="D645" i="6"/>
  <c r="E645" i="6" s="1"/>
  <c r="B645" i="6"/>
  <c r="C645" i="6" s="1"/>
  <c r="A645" i="6"/>
  <c r="I644" i="6"/>
  <c r="H644" i="6"/>
  <c r="F644" i="6"/>
  <c r="G644" i="6" s="1"/>
  <c r="D644" i="6"/>
  <c r="E644" i="6" s="1"/>
  <c r="B644" i="6"/>
  <c r="C644" i="6" s="1"/>
  <c r="A644" i="6"/>
  <c r="I643" i="6"/>
  <c r="H643" i="6"/>
  <c r="F643" i="6"/>
  <c r="G643" i="6" s="1"/>
  <c r="D643" i="6"/>
  <c r="E643" i="6" s="1"/>
  <c r="B643" i="6"/>
  <c r="C643" i="6" s="1"/>
  <c r="A643" i="6"/>
  <c r="I642" i="6"/>
  <c r="H642" i="6"/>
  <c r="F642" i="6"/>
  <c r="G642" i="6" s="1"/>
  <c r="D642" i="6"/>
  <c r="E642" i="6" s="1"/>
  <c r="B642" i="6"/>
  <c r="C642" i="6" s="1"/>
  <c r="A642" i="6"/>
  <c r="I641" i="6"/>
  <c r="H641" i="6"/>
  <c r="F641" i="6"/>
  <c r="G641" i="6" s="1"/>
  <c r="D641" i="6"/>
  <c r="E641" i="6" s="1"/>
  <c r="B641" i="6"/>
  <c r="C641" i="6" s="1"/>
  <c r="A641" i="6"/>
  <c r="I640" i="6"/>
  <c r="H640" i="6"/>
  <c r="F640" i="6"/>
  <c r="G640" i="6" s="1"/>
  <c r="D640" i="6"/>
  <c r="E640" i="6" s="1"/>
  <c r="B640" i="6"/>
  <c r="C640" i="6" s="1"/>
  <c r="A640" i="6"/>
  <c r="I639" i="6"/>
  <c r="H639" i="6"/>
  <c r="F639" i="6"/>
  <c r="G639" i="6" s="1"/>
  <c r="D639" i="6"/>
  <c r="E639" i="6" s="1"/>
  <c r="B639" i="6"/>
  <c r="C639" i="6" s="1"/>
  <c r="A639" i="6"/>
  <c r="I638" i="6"/>
  <c r="H638" i="6"/>
  <c r="F638" i="6"/>
  <c r="G638" i="6" s="1"/>
  <c r="D638" i="6"/>
  <c r="E638" i="6" s="1"/>
  <c r="B638" i="6"/>
  <c r="C638" i="6" s="1"/>
  <c r="A638" i="6"/>
  <c r="I637" i="6"/>
  <c r="H637" i="6"/>
  <c r="F637" i="6"/>
  <c r="G637" i="6" s="1"/>
  <c r="D637" i="6"/>
  <c r="E637" i="6" s="1"/>
  <c r="B637" i="6"/>
  <c r="C637" i="6" s="1"/>
  <c r="A637" i="6"/>
  <c r="I636" i="6"/>
  <c r="H636" i="6"/>
  <c r="F636" i="6"/>
  <c r="G636" i="6" s="1"/>
  <c r="D636" i="6"/>
  <c r="E636" i="6" s="1"/>
  <c r="B636" i="6"/>
  <c r="C636" i="6" s="1"/>
  <c r="A636" i="6"/>
  <c r="I635" i="6"/>
  <c r="H635" i="6"/>
  <c r="F635" i="6"/>
  <c r="G635" i="6" s="1"/>
  <c r="E635" i="6"/>
  <c r="D635" i="6"/>
  <c r="B635" i="6"/>
  <c r="C635" i="6" s="1"/>
  <c r="A635" i="6"/>
  <c r="I634" i="6"/>
  <c r="H634" i="6"/>
  <c r="F634" i="6"/>
  <c r="G634" i="6" s="1"/>
  <c r="D634" i="6"/>
  <c r="E634" i="6" s="1"/>
  <c r="B634" i="6"/>
  <c r="C634" i="6" s="1"/>
  <c r="A634" i="6"/>
  <c r="I633" i="6"/>
  <c r="H633" i="6"/>
  <c r="F633" i="6"/>
  <c r="G633" i="6" s="1"/>
  <c r="D633" i="6"/>
  <c r="E633" i="6" s="1"/>
  <c r="B633" i="6"/>
  <c r="C633" i="6" s="1"/>
  <c r="A633" i="6"/>
  <c r="I632" i="6"/>
  <c r="H632" i="6"/>
  <c r="F632" i="6"/>
  <c r="G632" i="6" s="1"/>
  <c r="D632" i="6"/>
  <c r="E632" i="6" s="1"/>
  <c r="B632" i="6"/>
  <c r="C632" i="6" s="1"/>
  <c r="A632" i="6"/>
  <c r="I631" i="6"/>
  <c r="H631" i="6"/>
  <c r="F631" i="6"/>
  <c r="G631" i="6" s="1"/>
  <c r="D631" i="6"/>
  <c r="E631" i="6" s="1"/>
  <c r="B631" i="6"/>
  <c r="C631" i="6" s="1"/>
  <c r="A631" i="6"/>
  <c r="I630" i="6"/>
  <c r="H630" i="6"/>
  <c r="F630" i="6"/>
  <c r="G630" i="6" s="1"/>
  <c r="D630" i="6"/>
  <c r="E630" i="6" s="1"/>
  <c r="B630" i="6"/>
  <c r="C630" i="6" s="1"/>
  <c r="A630" i="6"/>
  <c r="I629" i="6"/>
  <c r="H629" i="6"/>
  <c r="F629" i="6"/>
  <c r="G629" i="6" s="1"/>
  <c r="D629" i="6"/>
  <c r="E629" i="6" s="1"/>
  <c r="B629" i="6"/>
  <c r="C629" i="6" s="1"/>
  <c r="A629" i="6"/>
  <c r="I628" i="6"/>
  <c r="H628" i="6"/>
  <c r="F628" i="6"/>
  <c r="G628" i="6" s="1"/>
  <c r="D628" i="6"/>
  <c r="E628" i="6" s="1"/>
  <c r="B628" i="6"/>
  <c r="C628" i="6" s="1"/>
  <c r="A628" i="6"/>
  <c r="I627" i="6"/>
  <c r="H627" i="6"/>
  <c r="F627" i="6"/>
  <c r="G627" i="6" s="1"/>
  <c r="D627" i="6"/>
  <c r="E627" i="6" s="1"/>
  <c r="B627" i="6"/>
  <c r="C627" i="6" s="1"/>
  <c r="A627" i="6"/>
  <c r="I626" i="6"/>
  <c r="H626" i="6"/>
  <c r="F626" i="6"/>
  <c r="G626" i="6" s="1"/>
  <c r="D626" i="6"/>
  <c r="E626" i="6" s="1"/>
  <c r="B626" i="6"/>
  <c r="C626" i="6" s="1"/>
  <c r="A626" i="6"/>
  <c r="I625" i="6"/>
  <c r="H625" i="6"/>
  <c r="F625" i="6"/>
  <c r="G625" i="6" s="1"/>
  <c r="D625" i="6"/>
  <c r="E625" i="6" s="1"/>
  <c r="B625" i="6"/>
  <c r="C625" i="6" s="1"/>
  <c r="A625" i="6"/>
  <c r="I624" i="6"/>
  <c r="H624" i="6"/>
  <c r="F624" i="6"/>
  <c r="G624" i="6" s="1"/>
  <c r="D624" i="6"/>
  <c r="E624" i="6" s="1"/>
  <c r="B624" i="6"/>
  <c r="C624" i="6" s="1"/>
  <c r="A624" i="6"/>
  <c r="I623" i="6"/>
  <c r="H623" i="6"/>
  <c r="F623" i="6"/>
  <c r="G623" i="6" s="1"/>
  <c r="D623" i="6"/>
  <c r="E623" i="6" s="1"/>
  <c r="B623" i="6"/>
  <c r="C623" i="6" s="1"/>
  <c r="A623" i="6"/>
  <c r="I622" i="6"/>
  <c r="H622" i="6"/>
  <c r="F622" i="6"/>
  <c r="G622" i="6" s="1"/>
  <c r="D622" i="6"/>
  <c r="E622" i="6" s="1"/>
  <c r="B622" i="6"/>
  <c r="C622" i="6" s="1"/>
  <c r="A622" i="6"/>
  <c r="I621" i="6"/>
  <c r="H621" i="6"/>
  <c r="F621" i="6"/>
  <c r="G621" i="6" s="1"/>
  <c r="D621" i="6"/>
  <c r="E621" i="6" s="1"/>
  <c r="B621" i="6"/>
  <c r="C621" i="6" s="1"/>
  <c r="A621" i="6"/>
  <c r="I620" i="6"/>
  <c r="H620" i="6"/>
  <c r="F620" i="6"/>
  <c r="G620" i="6" s="1"/>
  <c r="D620" i="6"/>
  <c r="E620" i="6" s="1"/>
  <c r="B620" i="6"/>
  <c r="C620" i="6" s="1"/>
  <c r="A620" i="6"/>
  <c r="I619" i="6"/>
  <c r="H619" i="6"/>
  <c r="F619" i="6"/>
  <c r="G619" i="6" s="1"/>
  <c r="D619" i="6"/>
  <c r="E619" i="6" s="1"/>
  <c r="B619" i="6"/>
  <c r="C619" i="6" s="1"/>
  <c r="A619" i="6"/>
  <c r="I618" i="6"/>
  <c r="H618" i="6"/>
  <c r="F618" i="6"/>
  <c r="G618" i="6" s="1"/>
  <c r="D618" i="6"/>
  <c r="E618" i="6" s="1"/>
  <c r="B618" i="6"/>
  <c r="C618" i="6" s="1"/>
  <c r="A618" i="6"/>
  <c r="I617" i="6"/>
  <c r="H617" i="6"/>
  <c r="F617" i="6"/>
  <c r="G617" i="6" s="1"/>
  <c r="D617" i="6"/>
  <c r="E617" i="6" s="1"/>
  <c r="B617" i="6"/>
  <c r="C617" i="6" s="1"/>
  <c r="A617" i="6"/>
  <c r="I616" i="6"/>
  <c r="H616" i="6"/>
  <c r="F616" i="6"/>
  <c r="G616" i="6" s="1"/>
  <c r="D616" i="6"/>
  <c r="E616" i="6" s="1"/>
  <c r="B616" i="6"/>
  <c r="C616" i="6" s="1"/>
  <c r="A616" i="6"/>
  <c r="I615" i="6"/>
  <c r="H615" i="6"/>
  <c r="F615" i="6"/>
  <c r="G615" i="6" s="1"/>
  <c r="D615" i="6"/>
  <c r="E615" i="6" s="1"/>
  <c r="B615" i="6"/>
  <c r="C615" i="6" s="1"/>
  <c r="A615" i="6"/>
  <c r="I614" i="6"/>
  <c r="H614" i="6"/>
  <c r="F614" i="6"/>
  <c r="G614" i="6" s="1"/>
  <c r="D614" i="6"/>
  <c r="E614" i="6" s="1"/>
  <c r="B614" i="6"/>
  <c r="C614" i="6" s="1"/>
  <c r="A614" i="6"/>
  <c r="I613" i="6"/>
  <c r="H613" i="6"/>
  <c r="F613" i="6"/>
  <c r="G613" i="6" s="1"/>
  <c r="D613" i="6"/>
  <c r="E613" i="6" s="1"/>
  <c r="B613" i="6"/>
  <c r="C613" i="6" s="1"/>
  <c r="A613" i="6"/>
  <c r="I612" i="6"/>
  <c r="H612" i="6"/>
  <c r="F612" i="6"/>
  <c r="G612" i="6" s="1"/>
  <c r="D612" i="6"/>
  <c r="E612" i="6" s="1"/>
  <c r="B612" i="6"/>
  <c r="C612" i="6" s="1"/>
  <c r="A612" i="6"/>
  <c r="I611" i="6"/>
  <c r="H611" i="6"/>
  <c r="F611" i="6"/>
  <c r="G611" i="6" s="1"/>
  <c r="D611" i="6"/>
  <c r="E611" i="6" s="1"/>
  <c r="B611" i="6"/>
  <c r="C611" i="6" s="1"/>
  <c r="A611" i="6"/>
  <c r="I610" i="6"/>
  <c r="H610" i="6"/>
  <c r="F610" i="6"/>
  <c r="G610" i="6" s="1"/>
  <c r="D610" i="6"/>
  <c r="E610" i="6" s="1"/>
  <c r="B610" i="6"/>
  <c r="C610" i="6" s="1"/>
  <c r="A610" i="6"/>
  <c r="I609" i="6"/>
  <c r="H609" i="6"/>
  <c r="F609" i="6"/>
  <c r="G609" i="6" s="1"/>
  <c r="D609" i="6"/>
  <c r="E609" i="6" s="1"/>
  <c r="B609" i="6"/>
  <c r="C609" i="6" s="1"/>
  <c r="A609" i="6"/>
  <c r="I608" i="6"/>
  <c r="H608" i="6"/>
  <c r="F608" i="6"/>
  <c r="G608" i="6" s="1"/>
  <c r="D608" i="6"/>
  <c r="E608" i="6" s="1"/>
  <c r="B608" i="6"/>
  <c r="C608" i="6" s="1"/>
  <c r="A608" i="6"/>
  <c r="I607" i="6"/>
  <c r="H607" i="6"/>
  <c r="F607" i="6"/>
  <c r="G607" i="6" s="1"/>
  <c r="D607" i="6"/>
  <c r="E607" i="6" s="1"/>
  <c r="B607" i="6"/>
  <c r="C607" i="6" s="1"/>
  <c r="A607" i="6"/>
  <c r="I606" i="6"/>
  <c r="H606" i="6"/>
  <c r="F606" i="6"/>
  <c r="G606" i="6" s="1"/>
  <c r="D606" i="6"/>
  <c r="E606" i="6" s="1"/>
  <c r="B606" i="6"/>
  <c r="C606" i="6" s="1"/>
  <c r="A606" i="6"/>
  <c r="I605" i="6"/>
  <c r="H605" i="6"/>
  <c r="F605" i="6"/>
  <c r="G605" i="6" s="1"/>
  <c r="D605" i="6"/>
  <c r="E605" i="6" s="1"/>
  <c r="B605" i="6"/>
  <c r="C605" i="6" s="1"/>
  <c r="A605" i="6"/>
  <c r="I604" i="6"/>
  <c r="H604" i="6"/>
  <c r="F604" i="6"/>
  <c r="G604" i="6" s="1"/>
  <c r="D604" i="6"/>
  <c r="E604" i="6" s="1"/>
  <c r="B604" i="6"/>
  <c r="C604" i="6" s="1"/>
  <c r="A604" i="6"/>
  <c r="I603" i="6"/>
  <c r="H603" i="6"/>
  <c r="F603" i="6"/>
  <c r="G603" i="6" s="1"/>
  <c r="D603" i="6"/>
  <c r="E603" i="6" s="1"/>
  <c r="B603" i="6"/>
  <c r="C603" i="6" s="1"/>
  <c r="A603" i="6"/>
  <c r="I602" i="6"/>
  <c r="H602" i="6"/>
  <c r="F602" i="6"/>
  <c r="G602" i="6" s="1"/>
  <c r="D602" i="6"/>
  <c r="E602" i="6" s="1"/>
  <c r="B602" i="6"/>
  <c r="C602" i="6" s="1"/>
  <c r="A602" i="6"/>
  <c r="I601" i="6"/>
  <c r="H601" i="6"/>
  <c r="F601" i="6"/>
  <c r="G601" i="6" s="1"/>
  <c r="D601" i="6"/>
  <c r="E601" i="6" s="1"/>
  <c r="B601" i="6"/>
  <c r="C601" i="6" s="1"/>
  <c r="A601" i="6"/>
  <c r="I600" i="6"/>
  <c r="H600" i="6"/>
  <c r="F600" i="6"/>
  <c r="G600" i="6" s="1"/>
  <c r="D600" i="6"/>
  <c r="E600" i="6" s="1"/>
  <c r="B600" i="6"/>
  <c r="C600" i="6" s="1"/>
  <c r="A600" i="6"/>
  <c r="I599" i="6"/>
  <c r="H599" i="6"/>
  <c r="F599" i="6"/>
  <c r="G599" i="6" s="1"/>
  <c r="D599" i="6"/>
  <c r="E599" i="6" s="1"/>
  <c r="B599" i="6"/>
  <c r="C599" i="6" s="1"/>
  <c r="A599" i="6"/>
  <c r="I598" i="6"/>
  <c r="H598" i="6"/>
  <c r="F598" i="6"/>
  <c r="G598" i="6" s="1"/>
  <c r="D598" i="6"/>
  <c r="E598" i="6" s="1"/>
  <c r="B598" i="6"/>
  <c r="C598" i="6" s="1"/>
  <c r="A598" i="6"/>
  <c r="I597" i="6"/>
  <c r="H597" i="6"/>
  <c r="F597" i="6"/>
  <c r="G597" i="6" s="1"/>
  <c r="D597" i="6"/>
  <c r="E597" i="6" s="1"/>
  <c r="B597" i="6"/>
  <c r="C597" i="6" s="1"/>
  <c r="A597" i="6"/>
  <c r="I596" i="6"/>
  <c r="H596" i="6"/>
  <c r="F596" i="6"/>
  <c r="G596" i="6" s="1"/>
  <c r="D596" i="6"/>
  <c r="E596" i="6" s="1"/>
  <c r="B596" i="6"/>
  <c r="C596" i="6" s="1"/>
  <c r="A596" i="6"/>
  <c r="I595" i="6"/>
  <c r="H595" i="6"/>
  <c r="F595" i="6"/>
  <c r="G595" i="6" s="1"/>
  <c r="D595" i="6"/>
  <c r="E595" i="6" s="1"/>
  <c r="B595" i="6"/>
  <c r="C595" i="6" s="1"/>
  <c r="A595" i="6"/>
  <c r="I594" i="6"/>
  <c r="H594" i="6"/>
  <c r="F594" i="6"/>
  <c r="G594" i="6" s="1"/>
  <c r="D594" i="6"/>
  <c r="E594" i="6" s="1"/>
  <c r="B594" i="6"/>
  <c r="C594" i="6" s="1"/>
  <c r="A594" i="6"/>
  <c r="I593" i="6"/>
  <c r="H593" i="6"/>
  <c r="F593" i="6"/>
  <c r="G593" i="6" s="1"/>
  <c r="D593" i="6"/>
  <c r="E593" i="6" s="1"/>
  <c r="B593" i="6"/>
  <c r="C593" i="6" s="1"/>
  <c r="A593" i="6"/>
  <c r="I592" i="6"/>
  <c r="H592" i="6"/>
  <c r="F592" i="6"/>
  <c r="G592" i="6" s="1"/>
  <c r="D592" i="6"/>
  <c r="E592" i="6" s="1"/>
  <c r="B592" i="6"/>
  <c r="C592" i="6" s="1"/>
  <c r="A592" i="6"/>
  <c r="I591" i="6"/>
  <c r="H591" i="6"/>
  <c r="F591" i="6"/>
  <c r="G591" i="6" s="1"/>
  <c r="D591" i="6"/>
  <c r="E591" i="6" s="1"/>
  <c r="B591" i="6"/>
  <c r="C591" i="6" s="1"/>
  <c r="A591" i="6"/>
  <c r="I590" i="6"/>
  <c r="H590" i="6"/>
  <c r="F590" i="6"/>
  <c r="G590" i="6" s="1"/>
  <c r="D590" i="6"/>
  <c r="E590" i="6" s="1"/>
  <c r="B590" i="6"/>
  <c r="C590" i="6" s="1"/>
  <c r="A590" i="6"/>
  <c r="I589" i="6"/>
  <c r="H589" i="6"/>
  <c r="F589" i="6"/>
  <c r="G589" i="6" s="1"/>
  <c r="D589" i="6"/>
  <c r="E589" i="6" s="1"/>
  <c r="B589" i="6"/>
  <c r="C589" i="6" s="1"/>
  <c r="A589" i="6"/>
  <c r="I588" i="6"/>
  <c r="H588" i="6"/>
  <c r="F588" i="6"/>
  <c r="G588" i="6" s="1"/>
  <c r="D588" i="6"/>
  <c r="E588" i="6" s="1"/>
  <c r="B588" i="6"/>
  <c r="C588" i="6" s="1"/>
  <c r="A588" i="6"/>
  <c r="I587" i="6"/>
  <c r="H587" i="6"/>
  <c r="F587" i="6"/>
  <c r="G587" i="6" s="1"/>
  <c r="D587" i="6"/>
  <c r="E587" i="6" s="1"/>
  <c r="B587" i="6"/>
  <c r="C587" i="6" s="1"/>
  <c r="A587" i="6"/>
  <c r="I586" i="6"/>
  <c r="H586" i="6"/>
  <c r="F586" i="6"/>
  <c r="G586" i="6" s="1"/>
  <c r="D586" i="6"/>
  <c r="E586" i="6" s="1"/>
  <c r="B586" i="6"/>
  <c r="C586" i="6" s="1"/>
  <c r="A586" i="6"/>
  <c r="I585" i="6"/>
  <c r="H585" i="6"/>
  <c r="F585" i="6"/>
  <c r="G585" i="6" s="1"/>
  <c r="D585" i="6"/>
  <c r="E585" i="6" s="1"/>
  <c r="B585" i="6"/>
  <c r="C585" i="6" s="1"/>
  <c r="A585" i="6"/>
  <c r="I584" i="6"/>
  <c r="H584" i="6"/>
  <c r="F584" i="6"/>
  <c r="G584" i="6" s="1"/>
  <c r="D584" i="6"/>
  <c r="E584" i="6" s="1"/>
  <c r="B584" i="6"/>
  <c r="C584" i="6" s="1"/>
  <c r="A584" i="6"/>
  <c r="I583" i="6"/>
  <c r="H583" i="6"/>
  <c r="F583" i="6"/>
  <c r="G583" i="6" s="1"/>
  <c r="D583" i="6"/>
  <c r="E583" i="6" s="1"/>
  <c r="B583" i="6"/>
  <c r="C583" i="6" s="1"/>
  <c r="A583" i="6"/>
  <c r="I582" i="6"/>
  <c r="H582" i="6"/>
  <c r="F582" i="6"/>
  <c r="G582" i="6" s="1"/>
  <c r="D582" i="6"/>
  <c r="E582" i="6" s="1"/>
  <c r="B582" i="6"/>
  <c r="C582" i="6" s="1"/>
  <c r="A582" i="6"/>
  <c r="I581" i="6"/>
  <c r="H581" i="6"/>
  <c r="F581" i="6"/>
  <c r="G581" i="6" s="1"/>
  <c r="D581" i="6"/>
  <c r="E581" i="6" s="1"/>
  <c r="B581" i="6"/>
  <c r="C581" i="6" s="1"/>
  <c r="A581" i="6"/>
  <c r="I580" i="6"/>
  <c r="H580" i="6"/>
  <c r="F580" i="6"/>
  <c r="G580" i="6" s="1"/>
  <c r="D580" i="6"/>
  <c r="E580" i="6" s="1"/>
  <c r="B580" i="6"/>
  <c r="C580" i="6" s="1"/>
  <c r="A580" i="6"/>
  <c r="I579" i="6"/>
  <c r="H579" i="6"/>
  <c r="F579" i="6"/>
  <c r="G579" i="6" s="1"/>
  <c r="E579" i="6"/>
  <c r="D579" i="6"/>
  <c r="B579" i="6"/>
  <c r="C579" i="6" s="1"/>
  <c r="A579" i="6"/>
  <c r="I578" i="6"/>
  <c r="H578" i="6"/>
  <c r="F578" i="6"/>
  <c r="G578" i="6" s="1"/>
  <c r="D578" i="6"/>
  <c r="E578" i="6" s="1"/>
  <c r="B578" i="6"/>
  <c r="C578" i="6" s="1"/>
  <c r="A578" i="6"/>
  <c r="I577" i="6"/>
  <c r="H577" i="6"/>
  <c r="G577" i="6"/>
  <c r="F577" i="6"/>
  <c r="D577" i="6"/>
  <c r="E577" i="6" s="1"/>
  <c r="B577" i="6"/>
  <c r="C577" i="6" s="1"/>
  <c r="A577" i="6"/>
  <c r="I576" i="6"/>
  <c r="H576" i="6"/>
  <c r="F576" i="6"/>
  <c r="G576" i="6" s="1"/>
  <c r="D576" i="6"/>
  <c r="E576" i="6" s="1"/>
  <c r="B576" i="6"/>
  <c r="C576" i="6" s="1"/>
  <c r="A576" i="6"/>
  <c r="I575" i="6"/>
  <c r="H575" i="6"/>
  <c r="F575" i="6"/>
  <c r="G575" i="6" s="1"/>
  <c r="D575" i="6"/>
  <c r="E575" i="6" s="1"/>
  <c r="B575" i="6"/>
  <c r="C575" i="6" s="1"/>
  <c r="A575" i="6"/>
  <c r="I574" i="6"/>
  <c r="H574" i="6"/>
  <c r="F574" i="6"/>
  <c r="G574" i="6" s="1"/>
  <c r="D574" i="6"/>
  <c r="E574" i="6" s="1"/>
  <c r="B574" i="6"/>
  <c r="C574" i="6" s="1"/>
  <c r="A574" i="6"/>
  <c r="I573" i="6"/>
  <c r="H573" i="6"/>
  <c r="F573" i="6"/>
  <c r="G573" i="6" s="1"/>
  <c r="D573" i="6"/>
  <c r="E573" i="6" s="1"/>
  <c r="B573" i="6"/>
  <c r="C573" i="6" s="1"/>
  <c r="A573" i="6"/>
  <c r="I572" i="6"/>
  <c r="H572" i="6"/>
  <c r="F572" i="6"/>
  <c r="G572" i="6" s="1"/>
  <c r="D572" i="6"/>
  <c r="E572" i="6" s="1"/>
  <c r="B572" i="6"/>
  <c r="C572" i="6" s="1"/>
  <c r="A572" i="6"/>
  <c r="I571" i="6"/>
  <c r="H571" i="6"/>
  <c r="F571" i="6"/>
  <c r="G571" i="6" s="1"/>
  <c r="D571" i="6"/>
  <c r="E571" i="6" s="1"/>
  <c r="B571" i="6"/>
  <c r="C571" i="6" s="1"/>
  <c r="A571" i="6"/>
  <c r="I570" i="6"/>
  <c r="H570" i="6"/>
  <c r="F570" i="6"/>
  <c r="G570" i="6" s="1"/>
  <c r="D570" i="6"/>
  <c r="E570" i="6" s="1"/>
  <c r="B570" i="6"/>
  <c r="C570" i="6" s="1"/>
  <c r="A570" i="6"/>
  <c r="I569" i="6"/>
  <c r="H569" i="6"/>
  <c r="F569" i="6"/>
  <c r="G569" i="6" s="1"/>
  <c r="D569" i="6"/>
  <c r="E569" i="6" s="1"/>
  <c r="B569" i="6"/>
  <c r="C569" i="6" s="1"/>
  <c r="A569" i="6"/>
  <c r="I568" i="6"/>
  <c r="H568" i="6"/>
  <c r="F568" i="6"/>
  <c r="G568" i="6" s="1"/>
  <c r="D568" i="6"/>
  <c r="E568" i="6" s="1"/>
  <c r="B568" i="6"/>
  <c r="C568" i="6" s="1"/>
  <c r="A568" i="6"/>
  <c r="I567" i="6"/>
  <c r="H567" i="6"/>
  <c r="F567" i="6"/>
  <c r="G567" i="6" s="1"/>
  <c r="D567" i="6"/>
  <c r="E567" i="6" s="1"/>
  <c r="B567" i="6"/>
  <c r="C567" i="6" s="1"/>
  <c r="A567" i="6"/>
  <c r="I566" i="6"/>
  <c r="H566" i="6"/>
  <c r="F566" i="6"/>
  <c r="G566" i="6" s="1"/>
  <c r="D566" i="6"/>
  <c r="E566" i="6" s="1"/>
  <c r="B566" i="6"/>
  <c r="C566" i="6" s="1"/>
  <c r="A566" i="6"/>
  <c r="I565" i="6"/>
  <c r="H565" i="6"/>
  <c r="F565" i="6"/>
  <c r="G565" i="6" s="1"/>
  <c r="D565" i="6"/>
  <c r="E565" i="6" s="1"/>
  <c r="B565" i="6"/>
  <c r="C565" i="6" s="1"/>
  <c r="A565" i="6"/>
  <c r="I564" i="6"/>
  <c r="H564" i="6"/>
  <c r="F564" i="6"/>
  <c r="G564" i="6" s="1"/>
  <c r="D564" i="6"/>
  <c r="E564" i="6" s="1"/>
  <c r="B564" i="6"/>
  <c r="C564" i="6" s="1"/>
  <c r="A564" i="6"/>
  <c r="I563" i="6"/>
  <c r="H563" i="6"/>
  <c r="F563" i="6"/>
  <c r="G563" i="6" s="1"/>
  <c r="D563" i="6"/>
  <c r="E563" i="6" s="1"/>
  <c r="B563" i="6"/>
  <c r="C563" i="6" s="1"/>
  <c r="A563" i="6"/>
  <c r="I562" i="6"/>
  <c r="H562" i="6"/>
  <c r="F562" i="6"/>
  <c r="G562" i="6" s="1"/>
  <c r="D562" i="6"/>
  <c r="E562" i="6" s="1"/>
  <c r="B562" i="6"/>
  <c r="C562" i="6" s="1"/>
  <c r="A562" i="6"/>
  <c r="I561" i="6"/>
  <c r="H561" i="6"/>
  <c r="F561" i="6"/>
  <c r="G561" i="6" s="1"/>
  <c r="D561" i="6"/>
  <c r="E561" i="6" s="1"/>
  <c r="B561" i="6"/>
  <c r="C561" i="6" s="1"/>
  <c r="A561" i="6"/>
  <c r="I560" i="6"/>
  <c r="H560" i="6"/>
  <c r="F560" i="6"/>
  <c r="G560" i="6" s="1"/>
  <c r="D560" i="6"/>
  <c r="E560" i="6" s="1"/>
  <c r="B560" i="6"/>
  <c r="C560" i="6" s="1"/>
  <c r="A560" i="6"/>
  <c r="I559" i="6"/>
  <c r="H559" i="6"/>
  <c r="F559" i="6"/>
  <c r="G559" i="6" s="1"/>
  <c r="D559" i="6"/>
  <c r="E559" i="6" s="1"/>
  <c r="B559" i="6"/>
  <c r="C559" i="6" s="1"/>
  <c r="A559" i="6"/>
  <c r="I558" i="6"/>
  <c r="H558" i="6"/>
  <c r="F558" i="6"/>
  <c r="G558" i="6" s="1"/>
  <c r="D558" i="6"/>
  <c r="E558" i="6" s="1"/>
  <c r="B558" i="6"/>
  <c r="C558" i="6" s="1"/>
  <c r="A558" i="6"/>
  <c r="I557" i="6"/>
  <c r="H557" i="6"/>
  <c r="F557" i="6"/>
  <c r="G557" i="6" s="1"/>
  <c r="D557" i="6"/>
  <c r="E557" i="6" s="1"/>
  <c r="B557" i="6"/>
  <c r="C557" i="6" s="1"/>
  <c r="A557" i="6"/>
  <c r="I556" i="6"/>
  <c r="H556" i="6"/>
  <c r="F556" i="6"/>
  <c r="G556" i="6" s="1"/>
  <c r="D556" i="6"/>
  <c r="E556" i="6" s="1"/>
  <c r="B556" i="6"/>
  <c r="C556" i="6" s="1"/>
  <c r="A556" i="6"/>
  <c r="I555" i="6"/>
  <c r="H555" i="6"/>
  <c r="F555" i="6"/>
  <c r="G555" i="6" s="1"/>
  <c r="D555" i="6"/>
  <c r="E555" i="6" s="1"/>
  <c r="B555" i="6"/>
  <c r="C555" i="6" s="1"/>
  <c r="A555" i="6"/>
  <c r="I554" i="6"/>
  <c r="H554" i="6"/>
  <c r="F554" i="6"/>
  <c r="G554" i="6" s="1"/>
  <c r="D554" i="6"/>
  <c r="E554" i="6" s="1"/>
  <c r="B554" i="6"/>
  <c r="C554" i="6" s="1"/>
  <c r="A554" i="6"/>
  <c r="I553" i="6"/>
  <c r="H553" i="6"/>
  <c r="F553" i="6"/>
  <c r="G553" i="6" s="1"/>
  <c r="D553" i="6"/>
  <c r="E553" i="6" s="1"/>
  <c r="B553" i="6"/>
  <c r="C553" i="6" s="1"/>
  <c r="A553" i="6"/>
  <c r="I552" i="6"/>
  <c r="H552" i="6"/>
  <c r="F552" i="6"/>
  <c r="G552" i="6" s="1"/>
  <c r="D552" i="6"/>
  <c r="E552" i="6" s="1"/>
  <c r="B552" i="6"/>
  <c r="C552" i="6" s="1"/>
  <c r="A552" i="6"/>
  <c r="I551" i="6"/>
  <c r="H551" i="6"/>
  <c r="F551" i="6"/>
  <c r="G551" i="6" s="1"/>
  <c r="D551" i="6"/>
  <c r="E551" i="6" s="1"/>
  <c r="B551" i="6"/>
  <c r="C551" i="6" s="1"/>
  <c r="A551" i="6"/>
  <c r="I550" i="6"/>
  <c r="H550" i="6"/>
  <c r="F550" i="6"/>
  <c r="G550" i="6" s="1"/>
  <c r="D550" i="6"/>
  <c r="E550" i="6" s="1"/>
  <c r="B550" i="6"/>
  <c r="C550" i="6" s="1"/>
  <c r="A550" i="6"/>
  <c r="I549" i="6"/>
  <c r="H549" i="6"/>
  <c r="F549" i="6"/>
  <c r="G549" i="6" s="1"/>
  <c r="D549" i="6"/>
  <c r="E549" i="6" s="1"/>
  <c r="B549" i="6"/>
  <c r="C549" i="6" s="1"/>
  <c r="A549" i="6"/>
  <c r="I548" i="6"/>
  <c r="H548" i="6"/>
  <c r="F548" i="6"/>
  <c r="G548" i="6" s="1"/>
  <c r="D548" i="6"/>
  <c r="E548" i="6" s="1"/>
  <c r="B548" i="6"/>
  <c r="C548" i="6" s="1"/>
  <c r="A548" i="6"/>
  <c r="I547" i="6"/>
  <c r="H547" i="6"/>
  <c r="F547" i="6"/>
  <c r="G547" i="6" s="1"/>
  <c r="D547" i="6"/>
  <c r="E547" i="6" s="1"/>
  <c r="B547" i="6"/>
  <c r="C547" i="6" s="1"/>
  <c r="A547" i="6"/>
  <c r="I546" i="6"/>
  <c r="H546" i="6"/>
  <c r="F546" i="6"/>
  <c r="G546" i="6" s="1"/>
  <c r="D546" i="6"/>
  <c r="E546" i="6" s="1"/>
  <c r="B546" i="6"/>
  <c r="C546" i="6" s="1"/>
  <c r="A546" i="6"/>
  <c r="I545" i="6"/>
  <c r="H545" i="6"/>
  <c r="F545" i="6"/>
  <c r="G545" i="6" s="1"/>
  <c r="D545" i="6"/>
  <c r="E545" i="6" s="1"/>
  <c r="B545" i="6"/>
  <c r="C545" i="6" s="1"/>
  <c r="A545" i="6"/>
  <c r="I544" i="6"/>
  <c r="H544" i="6"/>
  <c r="F544" i="6"/>
  <c r="G544" i="6" s="1"/>
  <c r="D544" i="6"/>
  <c r="E544" i="6" s="1"/>
  <c r="B544" i="6"/>
  <c r="C544" i="6" s="1"/>
  <c r="A544" i="6"/>
  <c r="I543" i="6"/>
  <c r="H543" i="6"/>
  <c r="F543" i="6"/>
  <c r="G543" i="6" s="1"/>
  <c r="D543" i="6"/>
  <c r="E543" i="6" s="1"/>
  <c r="C543" i="6"/>
  <c r="B543" i="6"/>
  <c r="A543" i="6"/>
  <c r="I542" i="6"/>
  <c r="H542" i="6"/>
  <c r="F542" i="6"/>
  <c r="G542" i="6" s="1"/>
  <c r="D542" i="6"/>
  <c r="E542" i="6" s="1"/>
  <c r="B542" i="6"/>
  <c r="C542" i="6" s="1"/>
  <c r="A542" i="6"/>
  <c r="I541" i="6"/>
  <c r="H541" i="6"/>
  <c r="F541" i="6"/>
  <c r="G541" i="6" s="1"/>
  <c r="D541" i="6"/>
  <c r="E541" i="6" s="1"/>
  <c r="B541" i="6"/>
  <c r="C541" i="6" s="1"/>
  <c r="A541" i="6"/>
  <c r="I540" i="6"/>
  <c r="H540" i="6"/>
  <c r="F540" i="6"/>
  <c r="G540" i="6" s="1"/>
  <c r="D540" i="6"/>
  <c r="E540" i="6" s="1"/>
  <c r="B540" i="6"/>
  <c r="C540" i="6" s="1"/>
  <c r="A540" i="6"/>
  <c r="I539" i="6"/>
  <c r="H539" i="6"/>
  <c r="F539" i="6"/>
  <c r="G539" i="6" s="1"/>
  <c r="D539" i="6"/>
  <c r="E539" i="6" s="1"/>
  <c r="B539" i="6"/>
  <c r="C539" i="6" s="1"/>
  <c r="A539" i="6"/>
  <c r="I538" i="6"/>
  <c r="H538" i="6"/>
  <c r="F538" i="6"/>
  <c r="G538" i="6" s="1"/>
  <c r="D538" i="6"/>
  <c r="E538" i="6" s="1"/>
  <c r="B538" i="6"/>
  <c r="C538" i="6" s="1"/>
  <c r="A538" i="6"/>
  <c r="I537" i="6"/>
  <c r="H537" i="6"/>
  <c r="F537" i="6"/>
  <c r="G537" i="6" s="1"/>
  <c r="D537" i="6"/>
  <c r="E537" i="6" s="1"/>
  <c r="B537" i="6"/>
  <c r="C537" i="6" s="1"/>
  <c r="A537" i="6"/>
  <c r="I536" i="6"/>
  <c r="H536" i="6"/>
  <c r="F536" i="6"/>
  <c r="G536" i="6" s="1"/>
  <c r="D536" i="6"/>
  <c r="E536" i="6" s="1"/>
  <c r="B536" i="6"/>
  <c r="C536" i="6" s="1"/>
  <c r="A536" i="6"/>
  <c r="I535" i="6"/>
  <c r="H535" i="6"/>
  <c r="F535" i="6"/>
  <c r="G535" i="6" s="1"/>
  <c r="D535" i="6"/>
  <c r="E535" i="6" s="1"/>
  <c r="B535" i="6"/>
  <c r="C535" i="6" s="1"/>
  <c r="A535" i="6"/>
  <c r="I534" i="6"/>
  <c r="H534" i="6"/>
  <c r="F534" i="6"/>
  <c r="G534" i="6" s="1"/>
  <c r="D534" i="6"/>
  <c r="E534" i="6" s="1"/>
  <c r="B534" i="6"/>
  <c r="C534" i="6" s="1"/>
  <c r="A534" i="6"/>
  <c r="I533" i="6"/>
  <c r="H533" i="6"/>
  <c r="F533" i="6"/>
  <c r="G533" i="6" s="1"/>
  <c r="D533" i="6"/>
  <c r="E533" i="6" s="1"/>
  <c r="B533" i="6"/>
  <c r="C533" i="6" s="1"/>
  <c r="A533" i="6"/>
  <c r="I532" i="6"/>
  <c r="H532" i="6"/>
  <c r="F532" i="6"/>
  <c r="G532" i="6" s="1"/>
  <c r="D532" i="6"/>
  <c r="E532" i="6" s="1"/>
  <c r="B532" i="6"/>
  <c r="C532" i="6" s="1"/>
  <c r="A532" i="6"/>
  <c r="I531" i="6"/>
  <c r="H531" i="6"/>
  <c r="F531" i="6"/>
  <c r="G531" i="6" s="1"/>
  <c r="D531" i="6"/>
  <c r="E531" i="6" s="1"/>
  <c r="B531" i="6"/>
  <c r="C531" i="6" s="1"/>
  <c r="A531" i="6"/>
  <c r="I530" i="6"/>
  <c r="H530" i="6"/>
  <c r="F530" i="6"/>
  <c r="G530" i="6" s="1"/>
  <c r="D530" i="6"/>
  <c r="E530" i="6" s="1"/>
  <c r="B530" i="6"/>
  <c r="C530" i="6" s="1"/>
  <c r="A530" i="6"/>
  <c r="I529" i="6"/>
  <c r="H529" i="6"/>
  <c r="F529" i="6"/>
  <c r="G529" i="6" s="1"/>
  <c r="D529" i="6"/>
  <c r="E529" i="6" s="1"/>
  <c r="C529" i="6"/>
  <c r="B529" i="6"/>
  <c r="A529" i="6"/>
  <c r="I528" i="6"/>
  <c r="H528" i="6"/>
  <c r="F528" i="6"/>
  <c r="G528" i="6" s="1"/>
  <c r="D528" i="6"/>
  <c r="E528" i="6" s="1"/>
  <c r="B528" i="6"/>
  <c r="C528" i="6" s="1"/>
  <c r="A528" i="6"/>
  <c r="I527" i="6"/>
  <c r="H527" i="6"/>
  <c r="F527" i="6"/>
  <c r="G527" i="6" s="1"/>
  <c r="D527" i="6"/>
  <c r="E527" i="6" s="1"/>
  <c r="B527" i="6"/>
  <c r="C527" i="6" s="1"/>
  <c r="A527" i="6"/>
  <c r="I526" i="6"/>
  <c r="H526" i="6"/>
  <c r="F526" i="6"/>
  <c r="G526" i="6" s="1"/>
  <c r="D526" i="6"/>
  <c r="E526" i="6" s="1"/>
  <c r="B526" i="6"/>
  <c r="C526" i="6" s="1"/>
  <c r="A526" i="6"/>
  <c r="I525" i="6"/>
  <c r="H525" i="6"/>
  <c r="F525" i="6"/>
  <c r="G525" i="6" s="1"/>
  <c r="D525" i="6"/>
  <c r="E525" i="6" s="1"/>
  <c r="B525" i="6"/>
  <c r="C525" i="6" s="1"/>
  <c r="A525" i="6"/>
  <c r="I524" i="6"/>
  <c r="H524" i="6"/>
  <c r="F524" i="6"/>
  <c r="G524" i="6" s="1"/>
  <c r="D524" i="6"/>
  <c r="E524" i="6" s="1"/>
  <c r="B524" i="6"/>
  <c r="C524" i="6" s="1"/>
  <c r="A524" i="6"/>
  <c r="I523" i="6"/>
  <c r="H523" i="6"/>
  <c r="F523" i="6"/>
  <c r="G523" i="6" s="1"/>
  <c r="D523" i="6"/>
  <c r="E523" i="6" s="1"/>
  <c r="B523" i="6"/>
  <c r="C523" i="6" s="1"/>
  <c r="A523" i="6"/>
  <c r="I522" i="6"/>
  <c r="H522" i="6"/>
  <c r="F522" i="6"/>
  <c r="G522" i="6" s="1"/>
  <c r="D522" i="6"/>
  <c r="E522" i="6" s="1"/>
  <c r="B522" i="6"/>
  <c r="C522" i="6" s="1"/>
  <c r="A522" i="6"/>
  <c r="I521" i="6"/>
  <c r="H521" i="6"/>
  <c r="F521" i="6"/>
  <c r="G521" i="6" s="1"/>
  <c r="D521" i="6"/>
  <c r="E521" i="6" s="1"/>
  <c r="B521" i="6"/>
  <c r="C521" i="6" s="1"/>
  <c r="A521" i="6"/>
  <c r="I520" i="6"/>
  <c r="H520" i="6"/>
  <c r="F520" i="6"/>
  <c r="G520" i="6" s="1"/>
  <c r="D520" i="6"/>
  <c r="E520" i="6" s="1"/>
  <c r="B520" i="6"/>
  <c r="C520" i="6" s="1"/>
  <c r="A520" i="6"/>
  <c r="I519" i="6"/>
  <c r="H519" i="6"/>
  <c r="F519" i="6"/>
  <c r="G519" i="6" s="1"/>
  <c r="D519" i="6"/>
  <c r="E519" i="6" s="1"/>
  <c r="B519" i="6"/>
  <c r="C519" i="6" s="1"/>
  <c r="A519" i="6"/>
  <c r="I518" i="6"/>
  <c r="H518" i="6"/>
  <c r="F518" i="6"/>
  <c r="G518" i="6" s="1"/>
  <c r="D518" i="6"/>
  <c r="E518" i="6" s="1"/>
  <c r="B518" i="6"/>
  <c r="C518" i="6" s="1"/>
  <c r="A518" i="6"/>
  <c r="I517" i="6"/>
  <c r="H517" i="6"/>
  <c r="F517" i="6"/>
  <c r="G517" i="6" s="1"/>
  <c r="D517" i="6"/>
  <c r="E517" i="6" s="1"/>
  <c r="B517" i="6"/>
  <c r="C517" i="6" s="1"/>
  <c r="A517" i="6"/>
  <c r="I516" i="6"/>
  <c r="H516" i="6"/>
  <c r="F516" i="6"/>
  <c r="G516" i="6" s="1"/>
  <c r="D516" i="6"/>
  <c r="E516" i="6" s="1"/>
  <c r="B516" i="6"/>
  <c r="C516" i="6" s="1"/>
  <c r="A516" i="6"/>
  <c r="I515" i="6"/>
  <c r="H515" i="6"/>
  <c r="F515" i="6"/>
  <c r="G515" i="6" s="1"/>
  <c r="D515" i="6"/>
  <c r="E515" i="6" s="1"/>
  <c r="B515" i="6"/>
  <c r="C515" i="6" s="1"/>
  <c r="A515" i="6"/>
  <c r="I514" i="6"/>
  <c r="H514" i="6"/>
  <c r="F514" i="6"/>
  <c r="G514" i="6" s="1"/>
  <c r="D514" i="6"/>
  <c r="E514" i="6" s="1"/>
  <c r="B514" i="6"/>
  <c r="C514" i="6" s="1"/>
  <c r="A514" i="6"/>
  <c r="I513" i="6"/>
  <c r="H513" i="6"/>
  <c r="F513" i="6"/>
  <c r="G513" i="6" s="1"/>
  <c r="D513" i="6"/>
  <c r="E513" i="6" s="1"/>
  <c r="B513" i="6"/>
  <c r="C513" i="6" s="1"/>
  <c r="A513" i="6"/>
  <c r="I512" i="6"/>
  <c r="H512" i="6"/>
  <c r="F512" i="6"/>
  <c r="G512" i="6" s="1"/>
  <c r="D512" i="6"/>
  <c r="E512" i="6" s="1"/>
  <c r="B512" i="6"/>
  <c r="C512" i="6" s="1"/>
  <c r="A512" i="6"/>
  <c r="I511" i="6"/>
  <c r="H511" i="6"/>
  <c r="F511" i="6"/>
  <c r="G511" i="6" s="1"/>
  <c r="D511" i="6"/>
  <c r="E511" i="6" s="1"/>
  <c r="B511" i="6"/>
  <c r="C511" i="6" s="1"/>
  <c r="A511" i="6"/>
  <c r="I510" i="6"/>
  <c r="H510" i="6"/>
  <c r="F510" i="6"/>
  <c r="G510" i="6" s="1"/>
  <c r="D510" i="6"/>
  <c r="E510" i="6" s="1"/>
  <c r="B510" i="6"/>
  <c r="C510" i="6" s="1"/>
  <c r="A510" i="6"/>
  <c r="I509" i="6"/>
  <c r="H509" i="6"/>
  <c r="F509" i="6"/>
  <c r="G509" i="6" s="1"/>
  <c r="D509" i="6"/>
  <c r="E509" i="6" s="1"/>
  <c r="B509" i="6"/>
  <c r="C509" i="6" s="1"/>
  <c r="A509" i="6"/>
  <c r="I508" i="6"/>
  <c r="H508" i="6"/>
  <c r="F508" i="6"/>
  <c r="G508" i="6" s="1"/>
  <c r="D508" i="6"/>
  <c r="E508" i="6" s="1"/>
  <c r="B508" i="6"/>
  <c r="C508" i="6" s="1"/>
  <c r="A508" i="6"/>
  <c r="I507" i="6"/>
  <c r="H507" i="6"/>
  <c r="F507" i="6"/>
  <c r="G507" i="6" s="1"/>
  <c r="D507" i="6"/>
  <c r="E507" i="6" s="1"/>
  <c r="B507" i="6"/>
  <c r="C507" i="6" s="1"/>
  <c r="A507" i="6"/>
  <c r="I506" i="6"/>
  <c r="H506" i="6"/>
  <c r="F506" i="6"/>
  <c r="G506" i="6" s="1"/>
  <c r="D506" i="6"/>
  <c r="E506" i="6" s="1"/>
  <c r="B506" i="6"/>
  <c r="C506" i="6" s="1"/>
  <c r="A506" i="6"/>
  <c r="I505" i="6"/>
  <c r="H505" i="6"/>
  <c r="F505" i="6"/>
  <c r="G505" i="6" s="1"/>
  <c r="D505" i="6"/>
  <c r="E505" i="6" s="1"/>
  <c r="B505" i="6"/>
  <c r="C505" i="6" s="1"/>
  <c r="A505" i="6"/>
  <c r="I504" i="6"/>
  <c r="H504" i="6"/>
  <c r="F504" i="6"/>
  <c r="G504" i="6" s="1"/>
  <c r="D504" i="6"/>
  <c r="E504" i="6" s="1"/>
  <c r="B504" i="6"/>
  <c r="C504" i="6" s="1"/>
  <c r="A504" i="6"/>
  <c r="I503" i="6"/>
  <c r="H503" i="6"/>
  <c r="F503" i="6"/>
  <c r="G503" i="6" s="1"/>
  <c r="D503" i="6"/>
  <c r="E503" i="6" s="1"/>
  <c r="B503" i="6"/>
  <c r="C503" i="6" s="1"/>
  <c r="A503" i="6"/>
  <c r="I502" i="6"/>
  <c r="H502" i="6"/>
  <c r="F502" i="6"/>
  <c r="G502" i="6" s="1"/>
  <c r="D502" i="6"/>
  <c r="E502" i="6" s="1"/>
  <c r="B502" i="6"/>
  <c r="C502" i="6" s="1"/>
  <c r="A502" i="6"/>
  <c r="I501" i="6"/>
  <c r="H501" i="6"/>
  <c r="F501" i="6"/>
  <c r="G501" i="6" s="1"/>
  <c r="D501" i="6"/>
  <c r="E501" i="6" s="1"/>
  <c r="B501" i="6"/>
  <c r="C501" i="6" s="1"/>
  <c r="A501" i="6"/>
  <c r="I500" i="6"/>
  <c r="H500" i="6"/>
  <c r="F500" i="6"/>
  <c r="G500" i="6" s="1"/>
  <c r="D500" i="6"/>
  <c r="E500" i="6" s="1"/>
  <c r="C500" i="6"/>
  <c r="B500" i="6"/>
  <c r="A500" i="6"/>
  <c r="I499" i="6"/>
  <c r="H499" i="6"/>
  <c r="F499" i="6"/>
  <c r="G499" i="6" s="1"/>
  <c r="D499" i="6"/>
  <c r="E499" i="6" s="1"/>
  <c r="B499" i="6"/>
  <c r="C499" i="6" s="1"/>
  <c r="A499" i="6"/>
  <c r="I498" i="6"/>
  <c r="H498" i="6"/>
  <c r="F498" i="6"/>
  <c r="G498" i="6" s="1"/>
  <c r="E498" i="6"/>
  <c r="D498" i="6"/>
  <c r="B498" i="6"/>
  <c r="C498" i="6" s="1"/>
  <c r="A498" i="6"/>
  <c r="I497" i="6"/>
  <c r="H497" i="6"/>
  <c r="F497" i="6"/>
  <c r="G497" i="6" s="1"/>
  <c r="D497" i="6"/>
  <c r="E497" i="6" s="1"/>
  <c r="B497" i="6"/>
  <c r="C497" i="6" s="1"/>
  <c r="A497" i="6"/>
  <c r="I496" i="6"/>
  <c r="H496" i="6"/>
  <c r="F496" i="6"/>
  <c r="G496" i="6" s="1"/>
  <c r="D496" i="6"/>
  <c r="E496" i="6" s="1"/>
  <c r="B496" i="6"/>
  <c r="C496" i="6" s="1"/>
  <c r="A496" i="6"/>
  <c r="I495" i="6"/>
  <c r="H495" i="6"/>
  <c r="F495" i="6"/>
  <c r="G495" i="6" s="1"/>
  <c r="D495" i="6"/>
  <c r="E495" i="6" s="1"/>
  <c r="B495" i="6"/>
  <c r="C495" i="6" s="1"/>
  <c r="A495" i="6"/>
  <c r="I494" i="6"/>
  <c r="H494" i="6"/>
  <c r="F494" i="6"/>
  <c r="G494" i="6" s="1"/>
  <c r="D494" i="6"/>
  <c r="E494" i="6" s="1"/>
  <c r="B494" i="6"/>
  <c r="C494" i="6" s="1"/>
  <c r="A494" i="6"/>
  <c r="I493" i="6"/>
  <c r="H493" i="6"/>
  <c r="F493" i="6"/>
  <c r="G493" i="6" s="1"/>
  <c r="D493" i="6"/>
  <c r="E493" i="6" s="1"/>
  <c r="B493" i="6"/>
  <c r="C493" i="6" s="1"/>
  <c r="A493" i="6"/>
  <c r="I492" i="6"/>
  <c r="H492" i="6"/>
  <c r="F492" i="6"/>
  <c r="G492" i="6" s="1"/>
  <c r="D492" i="6"/>
  <c r="E492" i="6" s="1"/>
  <c r="B492" i="6"/>
  <c r="C492" i="6" s="1"/>
  <c r="A492" i="6"/>
  <c r="I491" i="6"/>
  <c r="H491" i="6"/>
  <c r="F491" i="6"/>
  <c r="G491" i="6" s="1"/>
  <c r="D491" i="6"/>
  <c r="E491" i="6" s="1"/>
  <c r="B491" i="6"/>
  <c r="C491" i="6" s="1"/>
  <c r="A491" i="6"/>
  <c r="I490" i="6"/>
  <c r="H490" i="6"/>
  <c r="F490" i="6"/>
  <c r="G490" i="6" s="1"/>
  <c r="D490" i="6"/>
  <c r="E490" i="6" s="1"/>
  <c r="B490" i="6"/>
  <c r="C490" i="6" s="1"/>
  <c r="A490" i="6"/>
  <c r="I489" i="6"/>
  <c r="H489" i="6"/>
  <c r="F489" i="6"/>
  <c r="G489" i="6" s="1"/>
  <c r="D489" i="6"/>
  <c r="E489" i="6" s="1"/>
  <c r="B489" i="6"/>
  <c r="C489" i="6" s="1"/>
  <c r="A489" i="6"/>
  <c r="I488" i="6"/>
  <c r="H488" i="6"/>
  <c r="F488" i="6"/>
  <c r="G488" i="6" s="1"/>
  <c r="D488" i="6"/>
  <c r="E488" i="6" s="1"/>
  <c r="B488" i="6"/>
  <c r="C488" i="6" s="1"/>
  <c r="A488" i="6"/>
  <c r="I487" i="6"/>
  <c r="H487" i="6"/>
  <c r="F487" i="6"/>
  <c r="G487" i="6" s="1"/>
  <c r="D487" i="6"/>
  <c r="E487" i="6" s="1"/>
  <c r="B487" i="6"/>
  <c r="C487" i="6" s="1"/>
  <c r="A487" i="6"/>
  <c r="I486" i="6"/>
  <c r="H486" i="6"/>
  <c r="F486" i="6"/>
  <c r="G486" i="6" s="1"/>
  <c r="D486" i="6"/>
  <c r="E486" i="6" s="1"/>
  <c r="B486" i="6"/>
  <c r="C486" i="6" s="1"/>
  <c r="A486" i="6"/>
  <c r="I485" i="6"/>
  <c r="H485" i="6"/>
  <c r="F485" i="6"/>
  <c r="G485" i="6" s="1"/>
  <c r="D485" i="6"/>
  <c r="E485" i="6" s="1"/>
  <c r="B485" i="6"/>
  <c r="C485" i="6" s="1"/>
  <c r="A485" i="6"/>
  <c r="I484" i="6"/>
  <c r="H484" i="6"/>
  <c r="F484" i="6"/>
  <c r="G484" i="6" s="1"/>
  <c r="D484" i="6"/>
  <c r="E484" i="6" s="1"/>
  <c r="B484" i="6"/>
  <c r="C484" i="6" s="1"/>
  <c r="A484" i="6"/>
  <c r="I483" i="6"/>
  <c r="H483" i="6"/>
  <c r="F483" i="6"/>
  <c r="G483" i="6" s="1"/>
  <c r="D483" i="6"/>
  <c r="E483" i="6" s="1"/>
  <c r="B483" i="6"/>
  <c r="C483" i="6" s="1"/>
  <c r="A483" i="6"/>
  <c r="I482" i="6"/>
  <c r="H482" i="6"/>
  <c r="F482" i="6"/>
  <c r="G482" i="6" s="1"/>
  <c r="D482" i="6"/>
  <c r="E482" i="6" s="1"/>
  <c r="B482" i="6"/>
  <c r="C482" i="6" s="1"/>
  <c r="A482" i="6"/>
  <c r="I481" i="6"/>
  <c r="H481" i="6"/>
  <c r="F481" i="6"/>
  <c r="G481" i="6" s="1"/>
  <c r="D481" i="6"/>
  <c r="E481" i="6" s="1"/>
  <c r="B481" i="6"/>
  <c r="C481" i="6" s="1"/>
  <c r="A481" i="6"/>
  <c r="I480" i="6"/>
  <c r="H480" i="6"/>
  <c r="F480" i="6"/>
  <c r="G480" i="6" s="1"/>
  <c r="D480" i="6"/>
  <c r="E480" i="6" s="1"/>
  <c r="B480" i="6"/>
  <c r="C480" i="6" s="1"/>
  <c r="A480" i="6"/>
  <c r="I479" i="6"/>
  <c r="H479" i="6"/>
  <c r="F479" i="6"/>
  <c r="G479" i="6" s="1"/>
  <c r="D479" i="6"/>
  <c r="E479" i="6" s="1"/>
  <c r="B479" i="6"/>
  <c r="C479" i="6" s="1"/>
  <c r="A479" i="6"/>
  <c r="I478" i="6"/>
  <c r="H478" i="6"/>
  <c r="F478" i="6"/>
  <c r="G478" i="6" s="1"/>
  <c r="D478" i="6"/>
  <c r="E478" i="6" s="1"/>
  <c r="B478" i="6"/>
  <c r="C478" i="6" s="1"/>
  <c r="A478" i="6"/>
  <c r="I477" i="6"/>
  <c r="H477" i="6"/>
  <c r="F477" i="6"/>
  <c r="G477" i="6" s="1"/>
  <c r="D477" i="6"/>
  <c r="E477" i="6" s="1"/>
  <c r="B477" i="6"/>
  <c r="C477" i="6" s="1"/>
  <c r="A477" i="6"/>
  <c r="I476" i="6"/>
  <c r="H476" i="6"/>
  <c r="F476" i="6"/>
  <c r="G476" i="6" s="1"/>
  <c r="D476" i="6"/>
  <c r="E476" i="6" s="1"/>
  <c r="B476" i="6"/>
  <c r="C476" i="6" s="1"/>
  <c r="A476" i="6"/>
  <c r="I475" i="6"/>
  <c r="H475" i="6"/>
  <c r="F475" i="6"/>
  <c r="G475" i="6" s="1"/>
  <c r="D475" i="6"/>
  <c r="E475" i="6" s="1"/>
  <c r="B475" i="6"/>
  <c r="C475" i="6" s="1"/>
  <c r="A475" i="6"/>
  <c r="I474" i="6"/>
  <c r="H474" i="6"/>
  <c r="F474" i="6"/>
  <c r="G474" i="6" s="1"/>
  <c r="D474" i="6"/>
  <c r="E474" i="6" s="1"/>
  <c r="B474" i="6"/>
  <c r="C474" i="6" s="1"/>
  <c r="A474" i="6"/>
  <c r="I473" i="6"/>
  <c r="H473" i="6"/>
  <c r="F473" i="6"/>
  <c r="G473" i="6" s="1"/>
  <c r="D473" i="6"/>
  <c r="E473" i="6" s="1"/>
  <c r="B473" i="6"/>
  <c r="C473" i="6" s="1"/>
  <c r="A473" i="6"/>
  <c r="I472" i="6"/>
  <c r="H472" i="6"/>
  <c r="F472" i="6"/>
  <c r="G472" i="6" s="1"/>
  <c r="D472" i="6"/>
  <c r="E472" i="6" s="1"/>
  <c r="B472" i="6"/>
  <c r="C472" i="6" s="1"/>
  <c r="A472" i="6"/>
  <c r="I471" i="6"/>
  <c r="H471" i="6"/>
  <c r="F471" i="6"/>
  <c r="G471" i="6" s="1"/>
  <c r="D471" i="6"/>
  <c r="E471" i="6" s="1"/>
  <c r="B471" i="6"/>
  <c r="C471" i="6" s="1"/>
  <c r="A471" i="6"/>
  <c r="I470" i="6"/>
  <c r="H470" i="6"/>
  <c r="F470" i="6"/>
  <c r="G470" i="6" s="1"/>
  <c r="D470" i="6"/>
  <c r="E470" i="6" s="1"/>
  <c r="B470" i="6"/>
  <c r="C470" i="6" s="1"/>
  <c r="A470" i="6"/>
  <c r="I469" i="6"/>
  <c r="H469" i="6"/>
  <c r="F469" i="6"/>
  <c r="G469" i="6" s="1"/>
  <c r="D469" i="6"/>
  <c r="E469" i="6" s="1"/>
  <c r="B469" i="6"/>
  <c r="C469" i="6" s="1"/>
  <c r="A469" i="6"/>
  <c r="I468" i="6"/>
  <c r="H468" i="6"/>
  <c r="F468" i="6"/>
  <c r="G468" i="6" s="1"/>
  <c r="D468" i="6"/>
  <c r="E468" i="6" s="1"/>
  <c r="B468" i="6"/>
  <c r="C468" i="6" s="1"/>
  <c r="A468" i="6"/>
  <c r="I467" i="6"/>
  <c r="H467" i="6"/>
  <c r="F467" i="6"/>
  <c r="G467" i="6" s="1"/>
  <c r="D467" i="6"/>
  <c r="E467" i="6" s="1"/>
  <c r="B467" i="6"/>
  <c r="C467" i="6" s="1"/>
  <c r="A467" i="6"/>
  <c r="I466" i="6"/>
  <c r="H466" i="6"/>
  <c r="F466" i="6"/>
  <c r="G466" i="6" s="1"/>
  <c r="D466" i="6"/>
  <c r="E466" i="6" s="1"/>
  <c r="B466" i="6"/>
  <c r="C466" i="6" s="1"/>
  <c r="A466" i="6"/>
  <c r="I465" i="6"/>
  <c r="H465" i="6"/>
  <c r="F465" i="6"/>
  <c r="G465" i="6" s="1"/>
  <c r="D465" i="6"/>
  <c r="E465" i="6" s="1"/>
  <c r="B465" i="6"/>
  <c r="C465" i="6" s="1"/>
  <c r="A465" i="6"/>
  <c r="I464" i="6"/>
  <c r="H464" i="6"/>
  <c r="F464" i="6"/>
  <c r="G464" i="6" s="1"/>
  <c r="D464" i="6"/>
  <c r="E464" i="6" s="1"/>
  <c r="B464" i="6"/>
  <c r="C464" i="6" s="1"/>
  <c r="A464" i="6"/>
  <c r="I463" i="6"/>
  <c r="H463" i="6"/>
  <c r="F463" i="6"/>
  <c r="G463" i="6" s="1"/>
  <c r="D463" i="6"/>
  <c r="E463" i="6" s="1"/>
  <c r="B463" i="6"/>
  <c r="C463" i="6" s="1"/>
  <c r="A463" i="6"/>
  <c r="I462" i="6"/>
  <c r="H462" i="6"/>
  <c r="F462" i="6"/>
  <c r="G462" i="6" s="1"/>
  <c r="D462" i="6"/>
  <c r="E462" i="6" s="1"/>
  <c r="B462" i="6"/>
  <c r="C462" i="6" s="1"/>
  <c r="A462" i="6"/>
  <c r="I461" i="6"/>
  <c r="H461" i="6"/>
  <c r="F461" i="6"/>
  <c r="G461" i="6" s="1"/>
  <c r="D461" i="6"/>
  <c r="E461" i="6" s="1"/>
  <c r="B461" i="6"/>
  <c r="C461" i="6" s="1"/>
  <c r="A461" i="6"/>
  <c r="I460" i="6"/>
  <c r="H460" i="6"/>
  <c r="F460" i="6"/>
  <c r="G460" i="6" s="1"/>
  <c r="D460" i="6"/>
  <c r="E460" i="6" s="1"/>
  <c r="B460" i="6"/>
  <c r="C460" i="6" s="1"/>
  <c r="A460" i="6"/>
  <c r="I459" i="6"/>
  <c r="H459" i="6"/>
  <c r="F459" i="6"/>
  <c r="G459" i="6" s="1"/>
  <c r="D459" i="6"/>
  <c r="E459" i="6" s="1"/>
  <c r="B459" i="6"/>
  <c r="C459" i="6" s="1"/>
  <c r="A459" i="6"/>
  <c r="I458" i="6"/>
  <c r="H458" i="6"/>
  <c r="F458" i="6"/>
  <c r="G458" i="6" s="1"/>
  <c r="D458" i="6"/>
  <c r="E458" i="6" s="1"/>
  <c r="B458" i="6"/>
  <c r="C458" i="6" s="1"/>
  <c r="A458" i="6"/>
  <c r="I457" i="6"/>
  <c r="H457" i="6"/>
  <c r="F457" i="6"/>
  <c r="G457" i="6" s="1"/>
  <c r="D457" i="6"/>
  <c r="E457" i="6" s="1"/>
  <c r="B457" i="6"/>
  <c r="C457" i="6" s="1"/>
  <c r="A457" i="6"/>
  <c r="I456" i="6"/>
  <c r="H456" i="6"/>
  <c r="F456" i="6"/>
  <c r="G456" i="6" s="1"/>
  <c r="D456" i="6"/>
  <c r="E456" i="6" s="1"/>
  <c r="B456" i="6"/>
  <c r="C456" i="6" s="1"/>
  <c r="A456" i="6"/>
  <c r="I455" i="6"/>
  <c r="H455" i="6"/>
  <c r="F455" i="6"/>
  <c r="G455" i="6" s="1"/>
  <c r="D455" i="6"/>
  <c r="E455" i="6" s="1"/>
  <c r="B455" i="6"/>
  <c r="C455" i="6" s="1"/>
  <c r="A455" i="6"/>
  <c r="I454" i="6"/>
  <c r="H454" i="6"/>
  <c r="F454" i="6"/>
  <c r="G454" i="6" s="1"/>
  <c r="D454" i="6"/>
  <c r="E454" i="6" s="1"/>
  <c r="B454" i="6"/>
  <c r="C454" i="6" s="1"/>
  <c r="A454" i="6"/>
  <c r="I453" i="6"/>
  <c r="H453" i="6"/>
  <c r="F453" i="6"/>
  <c r="G453" i="6" s="1"/>
  <c r="D453" i="6"/>
  <c r="E453" i="6" s="1"/>
  <c r="B453" i="6"/>
  <c r="C453" i="6" s="1"/>
  <c r="A453" i="6"/>
  <c r="I452" i="6"/>
  <c r="H452" i="6"/>
  <c r="F452" i="6"/>
  <c r="G452" i="6" s="1"/>
  <c r="D452" i="6"/>
  <c r="E452" i="6" s="1"/>
  <c r="C452" i="6"/>
  <c r="B452" i="6"/>
  <c r="A452" i="6"/>
  <c r="I451" i="6"/>
  <c r="H451" i="6"/>
  <c r="F451" i="6"/>
  <c r="G451" i="6" s="1"/>
  <c r="D451" i="6"/>
  <c r="E451" i="6" s="1"/>
  <c r="B451" i="6"/>
  <c r="C451" i="6" s="1"/>
  <c r="A451" i="6"/>
  <c r="I450" i="6"/>
  <c r="H450" i="6"/>
  <c r="F450" i="6"/>
  <c r="G450" i="6" s="1"/>
  <c r="D450" i="6"/>
  <c r="E450" i="6" s="1"/>
  <c r="B450" i="6"/>
  <c r="C450" i="6" s="1"/>
  <c r="A450" i="6"/>
  <c r="I449" i="6"/>
  <c r="H449" i="6"/>
  <c r="F449" i="6"/>
  <c r="G449" i="6" s="1"/>
  <c r="D449" i="6"/>
  <c r="E449" i="6" s="1"/>
  <c r="B449" i="6"/>
  <c r="C449" i="6" s="1"/>
  <c r="A449" i="6"/>
  <c r="I448" i="6"/>
  <c r="H448" i="6"/>
  <c r="F448" i="6"/>
  <c r="G448" i="6" s="1"/>
  <c r="E448" i="6"/>
  <c r="D448" i="6"/>
  <c r="B448" i="6"/>
  <c r="C448" i="6" s="1"/>
  <c r="A448" i="6"/>
  <c r="I447" i="6"/>
  <c r="H447" i="6"/>
  <c r="F447" i="6"/>
  <c r="G447" i="6" s="1"/>
  <c r="D447" i="6"/>
  <c r="E447" i="6" s="1"/>
  <c r="B447" i="6"/>
  <c r="C447" i="6" s="1"/>
  <c r="A447" i="6"/>
  <c r="I446" i="6"/>
  <c r="H446" i="6"/>
  <c r="F446" i="6"/>
  <c r="G446" i="6" s="1"/>
  <c r="D446" i="6"/>
  <c r="E446" i="6" s="1"/>
  <c r="B446" i="6"/>
  <c r="C446" i="6" s="1"/>
  <c r="A446" i="6"/>
  <c r="I445" i="6"/>
  <c r="H445" i="6"/>
  <c r="F445" i="6"/>
  <c r="G445" i="6" s="1"/>
  <c r="D445" i="6"/>
  <c r="E445" i="6" s="1"/>
  <c r="B445" i="6"/>
  <c r="C445" i="6" s="1"/>
  <c r="A445" i="6"/>
  <c r="I444" i="6"/>
  <c r="H444" i="6"/>
  <c r="F444" i="6"/>
  <c r="G444" i="6" s="1"/>
  <c r="D444" i="6"/>
  <c r="E444" i="6" s="1"/>
  <c r="B444" i="6"/>
  <c r="C444" i="6" s="1"/>
  <c r="A444" i="6"/>
  <c r="I443" i="6"/>
  <c r="H443" i="6"/>
  <c r="F443" i="6"/>
  <c r="G443" i="6" s="1"/>
  <c r="D443" i="6"/>
  <c r="E443" i="6" s="1"/>
  <c r="B443" i="6"/>
  <c r="C443" i="6" s="1"/>
  <c r="A443" i="6"/>
  <c r="I442" i="6"/>
  <c r="H442" i="6"/>
  <c r="F442" i="6"/>
  <c r="G442" i="6" s="1"/>
  <c r="D442" i="6"/>
  <c r="E442" i="6" s="1"/>
  <c r="B442" i="6"/>
  <c r="C442" i="6" s="1"/>
  <c r="A442" i="6"/>
  <c r="I441" i="6"/>
  <c r="H441" i="6"/>
  <c r="F441" i="6"/>
  <c r="G441" i="6" s="1"/>
  <c r="D441" i="6"/>
  <c r="E441" i="6" s="1"/>
  <c r="B441" i="6"/>
  <c r="C441" i="6" s="1"/>
  <c r="A441" i="6"/>
  <c r="I440" i="6"/>
  <c r="H440" i="6"/>
  <c r="F440" i="6"/>
  <c r="G440" i="6" s="1"/>
  <c r="D440" i="6"/>
  <c r="E440" i="6" s="1"/>
  <c r="B440" i="6"/>
  <c r="C440" i="6" s="1"/>
  <c r="A440" i="6"/>
  <c r="I439" i="6"/>
  <c r="H439" i="6"/>
  <c r="F439" i="6"/>
  <c r="G439" i="6" s="1"/>
  <c r="D439" i="6"/>
  <c r="E439" i="6" s="1"/>
  <c r="B439" i="6"/>
  <c r="C439" i="6" s="1"/>
  <c r="A439" i="6"/>
  <c r="I438" i="6"/>
  <c r="H438" i="6"/>
  <c r="F438" i="6"/>
  <c r="G438" i="6" s="1"/>
  <c r="D438" i="6"/>
  <c r="E438" i="6" s="1"/>
  <c r="B438" i="6"/>
  <c r="C438" i="6" s="1"/>
  <c r="A438" i="6"/>
  <c r="I437" i="6"/>
  <c r="H437" i="6"/>
  <c r="F437" i="6"/>
  <c r="G437" i="6" s="1"/>
  <c r="D437" i="6"/>
  <c r="E437" i="6" s="1"/>
  <c r="B437" i="6"/>
  <c r="C437" i="6" s="1"/>
  <c r="A437" i="6"/>
  <c r="I436" i="6"/>
  <c r="H436" i="6"/>
  <c r="F436" i="6"/>
  <c r="G436" i="6" s="1"/>
  <c r="D436" i="6"/>
  <c r="E436" i="6" s="1"/>
  <c r="B436" i="6"/>
  <c r="C436" i="6" s="1"/>
  <c r="A436" i="6"/>
  <c r="I435" i="6"/>
  <c r="H435" i="6"/>
  <c r="F435" i="6"/>
  <c r="G435" i="6" s="1"/>
  <c r="D435" i="6"/>
  <c r="E435" i="6" s="1"/>
  <c r="B435" i="6"/>
  <c r="C435" i="6" s="1"/>
  <c r="A435" i="6"/>
  <c r="I434" i="6"/>
  <c r="H434" i="6"/>
  <c r="F434" i="6"/>
  <c r="G434" i="6" s="1"/>
  <c r="D434" i="6"/>
  <c r="E434" i="6" s="1"/>
  <c r="B434" i="6"/>
  <c r="C434" i="6" s="1"/>
  <c r="A434" i="6"/>
  <c r="I433" i="6"/>
  <c r="H433" i="6"/>
  <c r="F433" i="6"/>
  <c r="G433" i="6" s="1"/>
  <c r="D433" i="6"/>
  <c r="E433" i="6" s="1"/>
  <c r="B433" i="6"/>
  <c r="C433" i="6" s="1"/>
  <c r="A433" i="6"/>
  <c r="I432" i="6"/>
  <c r="H432" i="6"/>
  <c r="F432" i="6"/>
  <c r="G432" i="6" s="1"/>
  <c r="D432" i="6"/>
  <c r="E432" i="6" s="1"/>
  <c r="B432" i="6"/>
  <c r="C432" i="6" s="1"/>
  <c r="A432" i="6"/>
  <c r="I431" i="6"/>
  <c r="H431" i="6"/>
  <c r="F431" i="6"/>
  <c r="G431" i="6" s="1"/>
  <c r="D431" i="6"/>
  <c r="E431" i="6" s="1"/>
  <c r="B431" i="6"/>
  <c r="C431" i="6" s="1"/>
  <c r="A431" i="6"/>
  <c r="I430" i="6"/>
  <c r="H430" i="6"/>
  <c r="F430" i="6"/>
  <c r="G430" i="6" s="1"/>
  <c r="D430" i="6"/>
  <c r="E430" i="6" s="1"/>
  <c r="B430" i="6"/>
  <c r="C430" i="6" s="1"/>
  <c r="A430" i="6"/>
  <c r="I429" i="6"/>
  <c r="H429" i="6"/>
  <c r="F429" i="6"/>
  <c r="G429" i="6" s="1"/>
  <c r="D429" i="6"/>
  <c r="E429" i="6" s="1"/>
  <c r="B429" i="6"/>
  <c r="C429" i="6" s="1"/>
  <c r="A429" i="6"/>
  <c r="I428" i="6"/>
  <c r="H428" i="6"/>
  <c r="F428" i="6"/>
  <c r="G428" i="6" s="1"/>
  <c r="D428" i="6"/>
  <c r="E428" i="6" s="1"/>
  <c r="B428" i="6"/>
  <c r="C428" i="6" s="1"/>
  <c r="A428" i="6"/>
  <c r="I427" i="6"/>
  <c r="H427" i="6"/>
  <c r="F427" i="6"/>
  <c r="G427" i="6" s="1"/>
  <c r="D427" i="6"/>
  <c r="E427" i="6" s="1"/>
  <c r="B427" i="6"/>
  <c r="C427" i="6" s="1"/>
  <c r="A427" i="6"/>
  <c r="I426" i="6"/>
  <c r="H426" i="6"/>
  <c r="F426" i="6"/>
  <c r="G426" i="6" s="1"/>
  <c r="D426" i="6"/>
  <c r="E426" i="6" s="1"/>
  <c r="B426" i="6"/>
  <c r="C426" i="6" s="1"/>
  <c r="A426" i="6"/>
  <c r="I425" i="6"/>
  <c r="H425" i="6"/>
  <c r="F425" i="6"/>
  <c r="G425" i="6" s="1"/>
  <c r="D425" i="6"/>
  <c r="E425" i="6" s="1"/>
  <c r="B425" i="6"/>
  <c r="C425" i="6" s="1"/>
  <c r="A425" i="6"/>
  <c r="I424" i="6"/>
  <c r="H424" i="6"/>
  <c r="F424" i="6"/>
  <c r="G424" i="6" s="1"/>
  <c r="D424" i="6"/>
  <c r="E424" i="6" s="1"/>
  <c r="B424" i="6"/>
  <c r="C424" i="6" s="1"/>
  <c r="A424" i="6"/>
  <c r="I423" i="6"/>
  <c r="H423" i="6"/>
  <c r="F423" i="6"/>
  <c r="G423" i="6" s="1"/>
  <c r="D423" i="6"/>
  <c r="E423" i="6" s="1"/>
  <c r="B423" i="6"/>
  <c r="C423" i="6" s="1"/>
  <c r="A423" i="6"/>
  <c r="I422" i="6"/>
  <c r="H422" i="6"/>
  <c r="F422" i="6"/>
  <c r="G422" i="6" s="1"/>
  <c r="D422" i="6"/>
  <c r="E422" i="6" s="1"/>
  <c r="B422" i="6"/>
  <c r="C422" i="6" s="1"/>
  <c r="A422" i="6"/>
  <c r="I421" i="6"/>
  <c r="H421" i="6"/>
  <c r="F421" i="6"/>
  <c r="G421" i="6" s="1"/>
  <c r="D421" i="6"/>
  <c r="E421" i="6" s="1"/>
  <c r="B421" i="6"/>
  <c r="C421" i="6" s="1"/>
  <c r="A421" i="6"/>
  <c r="I420" i="6"/>
  <c r="H420" i="6"/>
  <c r="F420" i="6"/>
  <c r="G420" i="6" s="1"/>
  <c r="D420" i="6"/>
  <c r="E420" i="6" s="1"/>
  <c r="B420" i="6"/>
  <c r="C420" i="6" s="1"/>
  <c r="A420" i="6"/>
  <c r="I419" i="6"/>
  <c r="H419" i="6"/>
  <c r="F419" i="6"/>
  <c r="G419" i="6" s="1"/>
  <c r="D419" i="6"/>
  <c r="E419" i="6" s="1"/>
  <c r="B419" i="6"/>
  <c r="C419" i="6" s="1"/>
  <c r="A419" i="6"/>
  <c r="I418" i="6"/>
  <c r="H418" i="6"/>
  <c r="F418" i="6"/>
  <c r="G418" i="6" s="1"/>
  <c r="D418" i="6"/>
  <c r="E418" i="6" s="1"/>
  <c r="B418" i="6"/>
  <c r="C418" i="6" s="1"/>
  <c r="A418" i="6"/>
  <c r="I417" i="6"/>
  <c r="H417" i="6"/>
  <c r="F417" i="6"/>
  <c r="G417" i="6" s="1"/>
  <c r="D417" i="6"/>
  <c r="E417" i="6" s="1"/>
  <c r="C417" i="6"/>
  <c r="B417" i="6"/>
  <c r="A417" i="6"/>
  <c r="I416" i="6"/>
  <c r="H416" i="6"/>
  <c r="F416" i="6"/>
  <c r="G416" i="6" s="1"/>
  <c r="D416" i="6"/>
  <c r="E416" i="6" s="1"/>
  <c r="B416" i="6"/>
  <c r="C416" i="6" s="1"/>
  <c r="A416" i="6"/>
  <c r="I415" i="6"/>
  <c r="H415" i="6"/>
  <c r="F415" i="6"/>
  <c r="G415" i="6" s="1"/>
  <c r="D415" i="6"/>
  <c r="E415" i="6" s="1"/>
  <c r="B415" i="6"/>
  <c r="C415" i="6" s="1"/>
  <c r="A415" i="6"/>
  <c r="I414" i="6"/>
  <c r="H414" i="6"/>
  <c r="F414" i="6"/>
  <c r="G414" i="6" s="1"/>
  <c r="D414" i="6"/>
  <c r="E414" i="6" s="1"/>
  <c r="B414" i="6"/>
  <c r="C414" i="6" s="1"/>
  <c r="A414" i="6"/>
  <c r="I413" i="6"/>
  <c r="H413" i="6"/>
  <c r="F413" i="6"/>
  <c r="G413" i="6" s="1"/>
  <c r="D413" i="6"/>
  <c r="E413" i="6" s="1"/>
  <c r="B413" i="6"/>
  <c r="C413" i="6" s="1"/>
  <c r="A413" i="6"/>
  <c r="I412" i="6"/>
  <c r="H412" i="6"/>
  <c r="F412" i="6"/>
  <c r="G412" i="6" s="1"/>
  <c r="D412" i="6"/>
  <c r="E412" i="6" s="1"/>
  <c r="B412" i="6"/>
  <c r="C412" i="6" s="1"/>
  <c r="A412" i="6"/>
  <c r="I411" i="6"/>
  <c r="H411" i="6"/>
  <c r="F411" i="6"/>
  <c r="G411" i="6" s="1"/>
  <c r="D411" i="6"/>
  <c r="E411" i="6" s="1"/>
  <c r="B411" i="6"/>
  <c r="C411" i="6" s="1"/>
  <c r="A411" i="6"/>
  <c r="I410" i="6"/>
  <c r="H410" i="6"/>
  <c r="F410" i="6"/>
  <c r="G410" i="6" s="1"/>
  <c r="D410" i="6"/>
  <c r="E410" i="6" s="1"/>
  <c r="B410" i="6"/>
  <c r="C410" i="6" s="1"/>
  <c r="A410" i="6"/>
  <c r="I409" i="6"/>
  <c r="H409" i="6"/>
  <c r="F409" i="6"/>
  <c r="G409" i="6" s="1"/>
  <c r="D409" i="6"/>
  <c r="E409" i="6" s="1"/>
  <c r="B409" i="6"/>
  <c r="C409" i="6" s="1"/>
  <c r="A409" i="6"/>
  <c r="I408" i="6"/>
  <c r="H408" i="6"/>
  <c r="F408" i="6"/>
  <c r="G408" i="6" s="1"/>
  <c r="D408" i="6"/>
  <c r="E408" i="6" s="1"/>
  <c r="B408" i="6"/>
  <c r="C408" i="6" s="1"/>
  <c r="A408" i="6"/>
  <c r="I407" i="6"/>
  <c r="H407" i="6"/>
  <c r="F407" i="6"/>
  <c r="G407" i="6" s="1"/>
  <c r="D407" i="6"/>
  <c r="E407" i="6" s="1"/>
  <c r="B407" i="6"/>
  <c r="C407" i="6" s="1"/>
  <c r="A407" i="6"/>
  <c r="I406" i="6"/>
  <c r="H406" i="6"/>
  <c r="F406" i="6"/>
  <c r="G406" i="6" s="1"/>
  <c r="D406" i="6"/>
  <c r="E406" i="6" s="1"/>
  <c r="B406" i="6"/>
  <c r="C406" i="6" s="1"/>
  <c r="A406" i="6"/>
  <c r="I405" i="6"/>
  <c r="H405" i="6"/>
  <c r="F405" i="6"/>
  <c r="G405" i="6" s="1"/>
  <c r="D405" i="6"/>
  <c r="E405" i="6" s="1"/>
  <c r="B405" i="6"/>
  <c r="C405" i="6" s="1"/>
  <c r="A405" i="6"/>
  <c r="I404" i="6"/>
  <c r="H404" i="6"/>
  <c r="F404" i="6"/>
  <c r="G404" i="6" s="1"/>
  <c r="D404" i="6"/>
  <c r="E404" i="6" s="1"/>
  <c r="B404" i="6"/>
  <c r="C404" i="6" s="1"/>
  <c r="A404" i="6"/>
  <c r="I403" i="6"/>
  <c r="H403" i="6"/>
  <c r="F403" i="6"/>
  <c r="G403" i="6" s="1"/>
  <c r="D403" i="6"/>
  <c r="E403" i="6" s="1"/>
  <c r="B403" i="6"/>
  <c r="C403" i="6" s="1"/>
  <c r="A403" i="6"/>
  <c r="I402" i="6"/>
  <c r="H402" i="6"/>
  <c r="F402" i="6"/>
  <c r="G402" i="6" s="1"/>
  <c r="D402" i="6"/>
  <c r="E402" i="6" s="1"/>
  <c r="B402" i="6"/>
  <c r="C402" i="6" s="1"/>
  <c r="A402" i="6"/>
  <c r="I401" i="6"/>
  <c r="H401" i="6"/>
  <c r="F401" i="6"/>
  <c r="G401" i="6" s="1"/>
  <c r="D401" i="6"/>
  <c r="E401" i="6" s="1"/>
  <c r="B401" i="6"/>
  <c r="C401" i="6" s="1"/>
  <c r="A401" i="6"/>
  <c r="I400" i="6"/>
  <c r="H400" i="6"/>
  <c r="F400" i="6"/>
  <c r="G400" i="6" s="1"/>
  <c r="D400" i="6"/>
  <c r="E400" i="6" s="1"/>
  <c r="B400" i="6"/>
  <c r="C400" i="6" s="1"/>
  <c r="A400" i="6"/>
  <c r="I399" i="6"/>
  <c r="H399" i="6"/>
  <c r="F399" i="6"/>
  <c r="G399" i="6" s="1"/>
  <c r="D399" i="6"/>
  <c r="E399" i="6" s="1"/>
  <c r="B399" i="6"/>
  <c r="C399" i="6" s="1"/>
  <c r="A399" i="6"/>
  <c r="I398" i="6"/>
  <c r="H398" i="6"/>
  <c r="F398" i="6"/>
  <c r="G398" i="6" s="1"/>
  <c r="D398" i="6"/>
  <c r="E398" i="6" s="1"/>
  <c r="B398" i="6"/>
  <c r="C398" i="6" s="1"/>
  <c r="A398" i="6"/>
  <c r="I397" i="6"/>
  <c r="H397" i="6"/>
  <c r="F397" i="6"/>
  <c r="G397" i="6" s="1"/>
  <c r="D397" i="6"/>
  <c r="E397" i="6" s="1"/>
  <c r="B397" i="6"/>
  <c r="C397" i="6" s="1"/>
  <c r="A397" i="6"/>
  <c r="I396" i="6"/>
  <c r="H396" i="6"/>
  <c r="F396" i="6"/>
  <c r="G396" i="6" s="1"/>
  <c r="D396" i="6"/>
  <c r="E396" i="6" s="1"/>
  <c r="B396" i="6"/>
  <c r="C396" i="6" s="1"/>
  <c r="A396" i="6"/>
  <c r="I395" i="6"/>
  <c r="H395" i="6"/>
  <c r="F395" i="6"/>
  <c r="G395" i="6" s="1"/>
  <c r="D395" i="6"/>
  <c r="E395" i="6" s="1"/>
  <c r="B395" i="6"/>
  <c r="C395" i="6" s="1"/>
  <c r="A395" i="6"/>
  <c r="I394" i="6"/>
  <c r="H394" i="6"/>
  <c r="F394" i="6"/>
  <c r="G394" i="6" s="1"/>
  <c r="D394" i="6"/>
  <c r="E394" i="6" s="1"/>
  <c r="B394" i="6"/>
  <c r="C394" i="6" s="1"/>
  <c r="A394" i="6"/>
  <c r="I393" i="6"/>
  <c r="H393" i="6"/>
  <c r="F393" i="6"/>
  <c r="G393" i="6" s="1"/>
  <c r="D393" i="6"/>
  <c r="E393" i="6" s="1"/>
  <c r="B393" i="6"/>
  <c r="C393" i="6" s="1"/>
  <c r="A393" i="6"/>
  <c r="I392" i="6"/>
  <c r="H392" i="6"/>
  <c r="F392" i="6"/>
  <c r="G392" i="6" s="1"/>
  <c r="D392" i="6"/>
  <c r="E392" i="6" s="1"/>
  <c r="B392" i="6"/>
  <c r="C392" i="6" s="1"/>
  <c r="A392" i="6"/>
  <c r="I391" i="6"/>
  <c r="H391" i="6"/>
  <c r="F391" i="6"/>
  <c r="G391" i="6" s="1"/>
  <c r="D391" i="6"/>
  <c r="E391" i="6" s="1"/>
  <c r="B391" i="6"/>
  <c r="C391" i="6" s="1"/>
  <c r="A391" i="6"/>
  <c r="I390" i="6"/>
  <c r="H390" i="6"/>
  <c r="F390" i="6"/>
  <c r="G390" i="6" s="1"/>
  <c r="D390" i="6"/>
  <c r="E390" i="6" s="1"/>
  <c r="B390" i="6"/>
  <c r="C390" i="6" s="1"/>
  <c r="A390" i="6"/>
  <c r="I389" i="6"/>
  <c r="H389" i="6"/>
  <c r="F389" i="6"/>
  <c r="G389" i="6" s="1"/>
  <c r="D389" i="6"/>
  <c r="E389" i="6" s="1"/>
  <c r="B389" i="6"/>
  <c r="C389" i="6" s="1"/>
  <c r="A389" i="6"/>
  <c r="I388" i="6"/>
  <c r="H388" i="6"/>
  <c r="F388" i="6"/>
  <c r="G388" i="6" s="1"/>
  <c r="D388" i="6"/>
  <c r="E388" i="6" s="1"/>
  <c r="B388" i="6"/>
  <c r="C388" i="6" s="1"/>
  <c r="A388" i="6"/>
  <c r="I387" i="6"/>
  <c r="H387" i="6"/>
  <c r="F387" i="6"/>
  <c r="G387" i="6" s="1"/>
  <c r="D387" i="6"/>
  <c r="E387" i="6" s="1"/>
  <c r="B387" i="6"/>
  <c r="C387" i="6" s="1"/>
  <c r="A387" i="6"/>
  <c r="I386" i="6"/>
  <c r="H386" i="6"/>
  <c r="F386" i="6"/>
  <c r="G386" i="6" s="1"/>
  <c r="D386" i="6"/>
  <c r="E386" i="6" s="1"/>
  <c r="B386" i="6"/>
  <c r="C386" i="6" s="1"/>
  <c r="A386" i="6"/>
  <c r="I385" i="6"/>
  <c r="H385" i="6"/>
  <c r="F385" i="6"/>
  <c r="G385" i="6" s="1"/>
  <c r="D385" i="6"/>
  <c r="E385" i="6" s="1"/>
  <c r="B385" i="6"/>
  <c r="C385" i="6" s="1"/>
  <c r="A385" i="6"/>
  <c r="I384" i="6"/>
  <c r="H384" i="6"/>
  <c r="F384" i="6"/>
  <c r="G384" i="6" s="1"/>
  <c r="D384" i="6"/>
  <c r="E384" i="6" s="1"/>
  <c r="B384" i="6"/>
  <c r="C384" i="6" s="1"/>
  <c r="A384" i="6"/>
  <c r="I383" i="6"/>
  <c r="H383" i="6"/>
  <c r="F383" i="6"/>
  <c r="G383" i="6" s="1"/>
  <c r="D383" i="6"/>
  <c r="E383" i="6" s="1"/>
  <c r="B383" i="6"/>
  <c r="C383" i="6" s="1"/>
  <c r="A383" i="6"/>
  <c r="I382" i="6"/>
  <c r="H382" i="6"/>
  <c r="F382" i="6"/>
  <c r="G382" i="6" s="1"/>
  <c r="D382" i="6"/>
  <c r="E382" i="6" s="1"/>
  <c r="B382" i="6"/>
  <c r="C382" i="6" s="1"/>
  <c r="A382" i="6"/>
  <c r="I381" i="6"/>
  <c r="H381" i="6"/>
  <c r="F381" i="6"/>
  <c r="G381" i="6" s="1"/>
  <c r="D381" i="6"/>
  <c r="E381" i="6" s="1"/>
  <c r="B381" i="6"/>
  <c r="C381" i="6" s="1"/>
  <c r="A381" i="6"/>
  <c r="I380" i="6"/>
  <c r="H380" i="6"/>
  <c r="F380" i="6"/>
  <c r="G380" i="6" s="1"/>
  <c r="D380" i="6"/>
  <c r="E380" i="6" s="1"/>
  <c r="B380" i="6"/>
  <c r="C380" i="6" s="1"/>
  <c r="A380" i="6"/>
  <c r="I379" i="6"/>
  <c r="H379" i="6"/>
  <c r="F379" i="6"/>
  <c r="G379" i="6" s="1"/>
  <c r="D379" i="6"/>
  <c r="E379" i="6" s="1"/>
  <c r="B379" i="6"/>
  <c r="C379" i="6" s="1"/>
  <c r="A379" i="6"/>
  <c r="I378" i="6"/>
  <c r="H378" i="6"/>
  <c r="F378" i="6"/>
  <c r="G378" i="6" s="1"/>
  <c r="D378" i="6"/>
  <c r="E378" i="6" s="1"/>
  <c r="B378" i="6"/>
  <c r="C378" i="6" s="1"/>
  <c r="A378" i="6"/>
  <c r="I377" i="6"/>
  <c r="H377" i="6"/>
  <c r="F377" i="6"/>
  <c r="G377" i="6" s="1"/>
  <c r="D377" i="6"/>
  <c r="E377" i="6" s="1"/>
  <c r="B377" i="6"/>
  <c r="C377" i="6" s="1"/>
  <c r="A377" i="6"/>
  <c r="I376" i="6"/>
  <c r="H376" i="6"/>
  <c r="F376" i="6"/>
  <c r="G376" i="6" s="1"/>
  <c r="D376" i="6"/>
  <c r="E376" i="6" s="1"/>
  <c r="B376" i="6"/>
  <c r="C376" i="6" s="1"/>
  <c r="A376" i="6"/>
  <c r="I375" i="6"/>
  <c r="H375" i="6"/>
  <c r="F375" i="6"/>
  <c r="G375" i="6" s="1"/>
  <c r="D375" i="6"/>
  <c r="E375" i="6" s="1"/>
  <c r="B375" i="6"/>
  <c r="C375" i="6" s="1"/>
  <c r="A375" i="6"/>
  <c r="I374" i="6"/>
  <c r="H374" i="6"/>
  <c r="F374" i="6"/>
  <c r="G374" i="6" s="1"/>
  <c r="D374" i="6"/>
  <c r="E374" i="6" s="1"/>
  <c r="B374" i="6"/>
  <c r="C374" i="6" s="1"/>
  <c r="A374" i="6"/>
  <c r="I373" i="6"/>
  <c r="H373" i="6"/>
  <c r="F373" i="6"/>
  <c r="G373" i="6" s="1"/>
  <c r="D373" i="6"/>
  <c r="E373" i="6" s="1"/>
  <c r="B373" i="6"/>
  <c r="C373" i="6" s="1"/>
  <c r="A373" i="6"/>
  <c r="I372" i="6"/>
  <c r="H372" i="6"/>
  <c r="F372" i="6"/>
  <c r="G372" i="6" s="1"/>
  <c r="D372" i="6"/>
  <c r="E372" i="6" s="1"/>
  <c r="B372" i="6"/>
  <c r="C372" i="6" s="1"/>
  <c r="A372" i="6"/>
  <c r="I371" i="6"/>
  <c r="H371" i="6"/>
  <c r="F371" i="6"/>
  <c r="G371" i="6" s="1"/>
  <c r="D371" i="6"/>
  <c r="E371" i="6" s="1"/>
  <c r="B371" i="6"/>
  <c r="C371" i="6" s="1"/>
  <c r="A371" i="6"/>
  <c r="I370" i="6"/>
  <c r="H370" i="6"/>
  <c r="F370" i="6"/>
  <c r="G370" i="6" s="1"/>
  <c r="D370" i="6"/>
  <c r="E370" i="6" s="1"/>
  <c r="B370" i="6"/>
  <c r="C370" i="6" s="1"/>
  <c r="A370" i="6"/>
  <c r="I369" i="6"/>
  <c r="H369" i="6"/>
  <c r="F369" i="6"/>
  <c r="G369" i="6" s="1"/>
  <c r="D369" i="6"/>
  <c r="E369" i="6" s="1"/>
  <c r="B369" i="6"/>
  <c r="C369" i="6" s="1"/>
  <c r="A369" i="6"/>
  <c r="I368" i="6"/>
  <c r="H368" i="6"/>
  <c r="F368" i="6"/>
  <c r="G368" i="6" s="1"/>
  <c r="D368" i="6"/>
  <c r="E368" i="6" s="1"/>
  <c r="B368" i="6"/>
  <c r="C368" i="6" s="1"/>
  <c r="A368" i="6"/>
  <c r="I367" i="6"/>
  <c r="H367" i="6"/>
  <c r="F367" i="6"/>
  <c r="G367" i="6" s="1"/>
  <c r="D367" i="6"/>
  <c r="E367" i="6" s="1"/>
  <c r="B367" i="6"/>
  <c r="C367" i="6" s="1"/>
  <c r="A367" i="6"/>
  <c r="I366" i="6"/>
  <c r="H366" i="6"/>
  <c r="F366" i="6"/>
  <c r="G366" i="6" s="1"/>
  <c r="D366" i="6"/>
  <c r="E366" i="6" s="1"/>
  <c r="B366" i="6"/>
  <c r="C366" i="6" s="1"/>
  <c r="A366" i="6"/>
  <c r="I365" i="6"/>
  <c r="H365" i="6"/>
  <c r="F365" i="6"/>
  <c r="G365" i="6" s="1"/>
  <c r="D365" i="6"/>
  <c r="E365" i="6" s="1"/>
  <c r="B365" i="6"/>
  <c r="C365" i="6" s="1"/>
  <c r="A365" i="6"/>
  <c r="I364" i="6"/>
  <c r="H364" i="6"/>
  <c r="F364" i="6"/>
  <c r="G364" i="6" s="1"/>
  <c r="D364" i="6"/>
  <c r="E364" i="6" s="1"/>
  <c r="B364" i="6"/>
  <c r="C364" i="6" s="1"/>
  <c r="A364" i="6"/>
  <c r="I363" i="6"/>
  <c r="H363" i="6"/>
  <c r="F363" i="6"/>
  <c r="G363" i="6" s="1"/>
  <c r="D363" i="6"/>
  <c r="E363" i="6" s="1"/>
  <c r="B363" i="6"/>
  <c r="C363" i="6" s="1"/>
  <c r="A363" i="6"/>
  <c r="I362" i="6"/>
  <c r="H362" i="6"/>
  <c r="F362" i="6"/>
  <c r="G362" i="6" s="1"/>
  <c r="D362" i="6"/>
  <c r="E362" i="6" s="1"/>
  <c r="B362" i="6"/>
  <c r="C362" i="6" s="1"/>
  <c r="A362" i="6"/>
  <c r="I361" i="6"/>
  <c r="H361" i="6"/>
  <c r="F361" i="6"/>
  <c r="G361" i="6" s="1"/>
  <c r="D361" i="6"/>
  <c r="E361" i="6" s="1"/>
  <c r="B361" i="6"/>
  <c r="C361" i="6" s="1"/>
  <c r="A361" i="6"/>
  <c r="I360" i="6"/>
  <c r="H360" i="6"/>
  <c r="F360" i="6"/>
  <c r="G360" i="6" s="1"/>
  <c r="D360" i="6"/>
  <c r="E360" i="6" s="1"/>
  <c r="B360" i="6"/>
  <c r="C360" i="6" s="1"/>
  <c r="A360" i="6"/>
  <c r="I359" i="6"/>
  <c r="H359" i="6"/>
  <c r="F359" i="6"/>
  <c r="G359" i="6" s="1"/>
  <c r="D359" i="6"/>
  <c r="E359" i="6" s="1"/>
  <c r="B359" i="6"/>
  <c r="C359" i="6" s="1"/>
  <c r="A359" i="6"/>
  <c r="I358" i="6"/>
  <c r="H358" i="6"/>
  <c r="F358" i="6"/>
  <c r="G358" i="6" s="1"/>
  <c r="D358" i="6"/>
  <c r="E358" i="6" s="1"/>
  <c r="B358" i="6"/>
  <c r="C358" i="6" s="1"/>
  <c r="A358" i="6"/>
  <c r="I357" i="6"/>
  <c r="H357" i="6"/>
  <c r="F357" i="6"/>
  <c r="G357" i="6" s="1"/>
  <c r="D357" i="6"/>
  <c r="E357" i="6" s="1"/>
  <c r="B357" i="6"/>
  <c r="C357" i="6" s="1"/>
  <c r="A357" i="6"/>
  <c r="I356" i="6"/>
  <c r="H356" i="6"/>
  <c r="F356" i="6"/>
  <c r="G356" i="6" s="1"/>
  <c r="D356" i="6"/>
  <c r="E356" i="6" s="1"/>
  <c r="B356" i="6"/>
  <c r="C356" i="6" s="1"/>
  <c r="A356" i="6"/>
  <c r="I355" i="6"/>
  <c r="H355" i="6"/>
  <c r="F355" i="6"/>
  <c r="G355" i="6" s="1"/>
  <c r="D355" i="6"/>
  <c r="E355" i="6" s="1"/>
  <c r="B355" i="6"/>
  <c r="C355" i="6" s="1"/>
  <c r="A355" i="6"/>
  <c r="I354" i="6"/>
  <c r="H354" i="6"/>
  <c r="F354" i="6"/>
  <c r="G354" i="6" s="1"/>
  <c r="D354" i="6"/>
  <c r="E354" i="6" s="1"/>
  <c r="B354" i="6"/>
  <c r="C354" i="6" s="1"/>
  <c r="A354" i="6"/>
  <c r="I353" i="6"/>
  <c r="H353" i="6"/>
  <c r="F353" i="6"/>
  <c r="G353" i="6" s="1"/>
  <c r="D353" i="6"/>
  <c r="E353" i="6" s="1"/>
  <c r="B353" i="6"/>
  <c r="C353" i="6" s="1"/>
  <c r="A353" i="6"/>
  <c r="I352" i="6"/>
  <c r="H352" i="6"/>
  <c r="F352" i="6"/>
  <c r="G352" i="6" s="1"/>
  <c r="D352" i="6"/>
  <c r="E352" i="6" s="1"/>
  <c r="B352" i="6"/>
  <c r="C352" i="6" s="1"/>
  <c r="A352" i="6"/>
  <c r="I351" i="6"/>
  <c r="H351" i="6"/>
  <c r="F351" i="6"/>
  <c r="G351" i="6" s="1"/>
  <c r="D351" i="6"/>
  <c r="E351" i="6" s="1"/>
  <c r="B351" i="6"/>
  <c r="C351" i="6" s="1"/>
  <c r="A351" i="6"/>
  <c r="I350" i="6"/>
  <c r="H350" i="6"/>
  <c r="F350" i="6"/>
  <c r="G350" i="6" s="1"/>
  <c r="D350" i="6"/>
  <c r="E350" i="6" s="1"/>
  <c r="B350" i="6"/>
  <c r="C350" i="6" s="1"/>
  <c r="A350" i="6"/>
  <c r="I349" i="6"/>
  <c r="H349" i="6"/>
  <c r="F349" i="6"/>
  <c r="G349" i="6" s="1"/>
  <c r="D349" i="6"/>
  <c r="E349" i="6" s="1"/>
  <c r="B349" i="6"/>
  <c r="C349" i="6" s="1"/>
  <c r="A349" i="6"/>
  <c r="I348" i="6"/>
  <c r="H348" i="6"/>
  <c r="F348" i="6"/>
  <c r="G348" i="6" s="1"/>
  <c r="D348" i="6"/>
  <c r="E348" i="6" s="1"/>
  <c r="B348" i="6"/>
  <c r="C348" i="6" s="1"/>
  <c r="A348" i="6"/>
  <c r="I347" i="6"/>
  <c r="H347" i="6"/>
  <c r="F347" i="6"/>
  <c r="G347" i="6" s="1"/>
  <c r="D347" i="6"/>
  <c r="E347" i="6" s="1"/>
  <c r="B347" i="6"/>
  <c r="C347" i="6" s="1"/>
  <c r="A347" i="6"/>
  <c r="I346" i="6"/>
  <c r="H346" i="6"/>
  <c r="F346" i="6"/>
  <c r="G346" i="6" s="1"/>
  <c r="D346" i="6"/>
  <c r="E346" i="6" s="1"/>
  <c r="B346" i="6"/>
  <c r="C346" i="6" s="1"/>
  <c r="A346" i="6"/>
  <c r="I345" i="6"/>
  <c r="H345" i="6"/>
  <c r="F345" i="6"/>
  <c r="G345" i="6" s="1"/>
  <c r="E345" i="6"/>
  <c r="D345" i="6"/>
  <c r="B345" i="6"/>
  <c r="C345" i="6" s="1"/>
  <c r="A345" i="6"/>
  <c r="I344" i="6"/>
  <c r="H344" i="6"/>
  <c r="F344" i="6"/>
  <c r="G344" i="6" s="1"/>
  <c r="D344" i="6"/>
  <c r="E344" i="6" s="1"/>
  <c r="B344" i="6"/>
  <c r="C344" i="6" s="1"/>
  <c r="A344" i="6"/>
  <c r="I343" i="6"/>
  <c r="H343" i="6"/>
  <c r="F343" i="6"/>
  <c r="G343" i="6" s="1"/>
  <c r="D343" i="6"/>
  <c r="E343" i="6" s="1"/>
  <c r="B343" i="6"/>
  <c r="C343" i="6" s="1"/>
  <c r="A343" i="6"/>
  <c r="I342" i="6"/>
  <c r="H342" i="6"/>
  <c r="F342" i="6"/>
  <c r="G342" i="6" s="1"/>
  <c r="D342" i="6"/>
  <c r="E342" i="6" s="1"/>
  <c r="B342" i="6"/>
  <c r="C342" i="6" s="1"/>
  <c r="A342" i="6"/>
  <c r="I341" i="6"/>
  <c r="H341" i="6"/>
  <c r="F341" i="6"/>
  <c r="G341" i="6" s="1"/>
  <c r="D341" i="6"/>
  <c r="E341" i="6" s="1"/>
  <c r="B341" i="6"/>
  <c r="C341" i="6" s="1"/>
  <c r="A341" i="6"/>
  <c r="I340" i="6"/>
  <c r="H340" i="6"/>
  <c r="F340" i="6"/>
  <c r="G340" i="6" s="1"/>
  <c r="D340" i="6"/>
  <c r="E340" i="6" s="1"/>
  <c r="B340" i="6"/>
  <c r="C340" i="6" s="1"/>
  <c r="A340" i="6"/>
  <c r="I339" i="6"/>
  <c r="H339" i="6"/>
  <c r="F339" i="6"/>
  <c r="G339" i="6" s="1"/>
  <c r="D339" i="6"/>
  <c r="E339" i="6" s="1"/>
  <c r="B339" i="6"/>
  <c r="C339" i="6" s="1"/>
  <c r="A339" i="6"/>
  <c r="I338" i="6"/>
  <c r="H338" i="6"/>
  <c r="F338" i="6"/>
  <c r="G338" i="6" s="1"/>
  <c r="D338" i="6"/>
  <c r="E338" i="6" s="1"/>
  <c r="B338" i="6"/>
  <c r="C338" i="6" s="1"/>
  <c r="A338" i="6"/>
  <c r="I337" i="6"/>
  <c r="H337" i="6"/>
  <c r="F337" i="6"/>
  <c r="G337" i="6" s="1"/>
  <c r="D337" i="6"/>
  <c r="E337" i="6" s="1"/>
  <c r="B337" i="6"/>
  <c r="C337" i="6" s="1"/>
  <c r="A337" i="6"/>
  <c r="I336" i="6"/>
  <c r="H336" i="6"/>
  <c r="F336" i="6"/>
  <c r="G336" i="6" s="1"/>
  <c r="D336" i="6"/>
  <c r="E336" i="6" s="1"/>
  <c r="B336" i="6"/>
  <c r="C336" i="6" s="1"/>
  <c r="A336" i="6"/>
  <c r="I335" i="6"/>
  <c r="H335" i="6"/>
  <c r="F335" i="6"/>
  <c r="G335" i="6" s="1"/>
  <c r="D335" i="6"/>
  <c r="E335" i="6" s="1"/>
  <c r="B335" i="6"/>
  <c r="C335" i="6" s="1"/>
  <c r="A335" i="6"/>
  <c r="I334" i="6"/>
  <c r="H334" i="6"/>
  <c r="F334" i="6"/>
  <c r="G334" i="6" s="1"/>
  <c r="D334" i="6"/>
  <c r="E334" i="6" s="1"/>
  <c r="B334" i="6"/>
  <c r="C334" i="6" s="1"/>
  <c r="A334" i="6"/>
  <c r="I333" i="6"/>
  <c r="H333" i="6"/>
  <c r="F333" i="6"/>
  <c r="G333" i="6" s="1"/>
  <c r="D333" i="6"/>
  <c r="E333" i="6" s="1"/>
  <c r="B333" i="6"/>
  <c r="C333" i="6" s="1"/>
  <c r="A333" i="6"/>
  <c r="I332" i="6"/>
  <c r="H332" i="6"/>
  <c r="F332" i="6"/>
  <c r="G332" i="6" s="1"/>
  <c r="D332" i="6"/>
  <c r="E332" i="6" s="1"/>
  <c r="B332" i="6"/>
  <c r="C332" i="6" s="1"/>
  <c r="A332" i="6"/>
  <c r="I331" i="6"/>
  <c r="H331" i="6"/>
  <c r="F331" i="6"/>
  <c r="G331" i="6" s="1"/>
  <c r="D331" i="6"/>
  <c r="E331" i="6" s="1"/>
  <c r="B331" i="6"/>
  <c r="C331" i="6" s="1"/>
  <c r="A331" i="6"/>
  <c r="I330" i="6"/>
  <c r="H330" i="6"/>
  <c r="F330" i="6"/>
  <c r="G330" i="6" s="1"/>
  <c r="D330" i="6"/>
  <c r="E330" i="6" s="1"/>
  <c r="B330" i="6"/>
  <c r="C330" i="6" s="1"/>
  <c r="A330" i="6"/>
  <c r="I329" i="6"/>
  <c r="H329" i="6"/>
  <c r="F329" i="6"/>
  <c r="G329" i="6" s="1"/>
  <c r="D329" i="6"/>
  <c r="E329" i="6" s="1"/>
  <c r="B329" i="6"/>
  <c r="C329" i="6" s="1"/>
  <c r="A329" i="6"/>
  <c r="I328" i="6"/>
  <c r="H328" i="6"/>
  <c r="F328" i="6"/>
  <c r="G328" i="6" s="1"/>
  <c r="D328" i="6"/>
  <c r="E328" i="6" s="1"/>
  <c r="B328" i="6"/>
  <c r="C328" i="6" s="1"/>
  <c r="A328" i="6"/>
  <c r="I327" i="6"/>
  <c r="H327" i="6"/>
  <c r="F327" i="6"/>
  <c r="G327" i="6" s="1"/>
  <c r="D327" i="6"/>
  <c r="E327" i="6" s="1"/>
  <c r="B327" i="6"/>
  <c r="C327" i="6" s="1"/>
  <c r="A327" i="6"/>
  <c r="I326" i="6"/>
  <c r="H326" i="6"/>
  <c r="F326" i="6"/>
  <c r="G326" i="6" s="1"/>
  <c r="D326" i="6"/>
  <c r="E326" i="6" s="1"/>
  <c r="B326" i="6"/>
  <c r="C326" i="6" s="1"/>
  <c r="A326" i="6"/>
  <c r="I325" i="6"/>
  <c r="H325" i="6"/>
  <c r="F325" i="6"/>
  <c r="G325" i="6" s="1"/>
  <c r="D325" i="6"/>
  <c r="E325" i="6" s="1"/>
  <c r="B325" i="6"/>
  <c r="C325" i="6" s="1"/>
  <c r="A325" i="6"/>
  <c r="I324" i="6"/>
  <c r="H324" i="6"/>
  <c r="F324" i="6"/>
  <c r="G324" i="6" s="1"/>
  <c r="D324" i="6"/>
  <c r="E324" i="6" s="1"/>
  <c r="B324" i="6"/>
  <c r="C324" i="6" s="1"/>
  <c r="A324" i="6"/>
  <c r="I323" i="6"/>
  <c r="H323" i="6"/>
  <c r="F323" i="6"/>
  <c r="G323" i="6" s="1"/>
  <c r="D323" i="6"/>
  <c r="E323" i="6" s="1"/>
  <c r="B323" i="6"/>
  <c r="C323" i="6" s="1"/>
  <c r="A323" i="6"/>
  <c r="I322" i="6"/>
  <c r="H322" i="6"/>
  <c r="F322" i="6"/>
  <c r="G322" i="6" s="1"/>
  <c r="D322" i="6"/>
  <c r="E322" i="6" s="1"/>
  <c r="B322" i="6"/>
  <c r="C322" i="6" s="1"/>
  <c r="A322" i="6"/>
  <c r="I321" i="6"/>
  <c r="H321" i="6"/>
  <c r="F321" i="6"/>
  <c r="G321" i="6" s="1"/>
  <c r="D321" i="6"/>
  <c r="E321" i="6" s="1"/>
  <c r="B321" i="6"/>
  <c r="C321" i="6" s="1"/>
  <c r="A321" i="6"/>
  <c r="I320" i="6"/>
  <c r="H320" i="6"/>
  <c r="F320" i="6"/>
  <c r="G320" i="6" s="1"/>
  <c r="D320" i="6"/>
  <c r="E320" i="6" s="1"/>
  <c r="B320" i="6"/>
  <c r="C320" i="6" s="1"/>
  <c r="A320" i="6"/>
  <c r="I319" i="6"/>
  <c r="H319" i="6"/>
  <c r="F319" i="6"/>
  <c r="G319" i="6" s="1"/>
  <c r="D319" i="6"/>
  <c r="E319" i="6" s="1"/>
  <c r="B319" i="6"/>
  <c r="C319" i="6" s="1"/>
  <c r="A319" i="6"/>
  <c r="I318" i="6"/>
  <c r="H318" i="6"/>
  <c r="F318" i="6"/>
  <c r="G318" i="6" s="1"/>
  <c r="D318" i="6"/>
  <c r="E318" i="6" s="1"/>
  <c r="B318" i="6"/>
  <c r="C318" i="6" s="1"/>
  <c r="A318" i="6"/>
  <c r="I317" i="6"/>
  <c r="H317" i="6"/>
  <c r="F317" i="6"/>
  <c r="G317" i="6" s="1"/>
  <c r="D317" i="6"/>
  <c r="E317" i="6" s="1"/>
  <c r="B317" i="6"/>
  <c r="C317" i="6" s="1"/>
  <c r="A317" i="6"/>
  <c r="I316" i="6"/>
  <c r="H316" i="6"/>
  <c r="F316" i="6"/>
  <c r="G316" i="6" s="1"/>
  <c r="D316" i="6"/>
  <c r="E316" i="6" s="1"/>
  <c r="B316" i="6"/>
  <c r="C316" i="6" s="1"/>
  <c r="A316" i="6"/>
  <c r="I315" i="6"/>
  <c r="H315" i="6"/>
  <c r="F315" i="6"/>
  <c r="G315" i="6" s="1"/>
  <c r="D315" i="6"/>
  <c r="E315" i="6" s="1"/>
  <c r="B315" i="6"/>
  <c r="C315" i="6" s="1"/>
  <c r="A315" i="6"/>
  <c r="I314" i="6"/>
  <c r="H314" i="6"/>
  <c r="F314" i="6"/>
  <c r="G314" i="6" s="1"/>
  <c r="D314" i="6"/>
  <c r="E314" i="6" s="1"/>
  <c r="B314" i="6"/>
  <c r="C314" i="6" s="1"/>
  <c r="A314" i="6"/>
  <c r="I313" i="6"/>
  <c r="H313" i="6"/>
  <c r="F313" i="6"/>
  <c r="G313" i="6" s="1"/>
  <c r="D313" i="6"/>
  <c r="E313" i="6" s="1"/>
  <c r="B313" i="6"/>
  <c r="C313" i="6" s="1"/>
  <c r="A313" i="6"/>
  <c r="I312" i="6"/>
  <c r="H312" i="6"/>
  <c r="F312" i="6"/>
  <c r="G312" i="6" s="1"/>
  <c r="D312" i="6"/>
  <c r="E312" i="6" s="1"/>
  <c r="B312" i="6"/>
  <c r="C312" i="6" s="1"/>
  <c r="A312" i="6"/>
  <c r="I311" i="6"/>
  <c r="H311" i="6"/>
  <c r="F311" i="6"/>
  <c r="G311" i="6" s="1"/>
  <c r="D311" i="6"/>
  <c r="E311" i="6" s="1"/>
  <c r="B311" i="6"/>
  <c r="C311" i="6" s="1"/>
  <c r="A311" i="6"/>
  <c r="I310" i="6"/>
  <c r="H310" i="6"/>
  <c r="F310" i="6"/>
  <c r="G310" i="6" s="1"/>
  <c r="D310" i="6"/>
  <c r="E310" i="6" s="1"/>
  <c r="B310" i="6"/>
  <c r="C310" i="6" s="1"/>
  <c r="A310" i="6"/>
  <c r="I309" i="6"/>
  <c r="H309" i="6"/>
  <c r="F309" i="6"/>
  <c r="G309" i="6" s="1"/>
  <c r="D309" i="6"/>
  <c r="E309" i="6" s="1"/>
  <c r="B309" i="6"/>
  <c r="C309" i="6" s="1"/>
  <c r="A309" i="6"/>
  <c r="I308" i="6"/>
  <c r="H308" i="6"/>
  <c r="F308" i="6"/>
  <c r="G308" i="6" s="1"/>
  <c r="D308" i="6"/>
  <c r="E308" i="6" s="1"/>
  <c r="B308" i="6"/>
  <c r="C308" i="6" s="1"/>
  <c r="A308" i="6"/>
  <c r="I307" i="6"/>
  <c r="H307" i="6"/>
  <c r="F307" i="6"/>
  <c r="G307" i="6" s="1"/>
  <c r="D307" i="6"/>
  <c r="E307" i="6" s="1"/>
  <c r="B307" i="6"/>
  <c r="C307" i="6" s="1"/>
  <c r="A307" i="6"/>
  <c r="I306" i="6"/>
  <c r="H306" i="6"/>
  <c r="F306" i="6"/>
  <c r="G306" i="6" s="1"/>
  <c r="D306" i="6"/>
  <c r="E306" i="6" s="1"/>
  <c r="B306" i="6"/>
  <c r="C306" i="6" s="1"/>
  <c r="A306" i="6"/>
  <c r="I305" i="6"/>
  <c r="H305" i="6"/>
  <c r="F305" i="6"/>
  <c r="G305" i="6" s="1"/>
  <c r="D305" i="6"/>
  <c r="E305" i="6" s="1"/>
  <c r="B305" i="6"/>
  <c r="C305" i="6" s="1"/>
  <c r="A305" i="6"/>
  <c r="I304" i="6"/>
  <c r="H304" i="6"/>
  <c r="F304" i="6"/>
  <c r="G304" i="6" s="1"/>
  <c r="D304" i="6"/>
  <c r="E304" i="6" s="1"/>
  <c r="B304" i="6"/>
  <c r="C304" i="6" s="1"/>
  <c r="A304" i="6"/>
  <c r="I303" i="6"/>
  <c r="H303" i="6"/>
  <c r="F303" i="6"/>
  <c r="G303" i="6" s="1"/>
  <c r="D303" i="6"/>
  <c r="E303" i="6" s="1"/>
  <c r="B303" i="6"/>
  <c r="C303" i="6" s="1"/>
  <c r="A303" i="6"/>
  <c r="I302" i="6"/>
  <c r="H302" i="6"/>
  <c r="F302" i="6"/>
  <c r="G302" i="6" s="1"/>
  <c r="D302" i="6"/>
  <c r="E302" i="6" s="1"/>
  <c r="B302" i="6"/>
  <c r="C302" i="6" s="1"/>
  <c r="A302" i="6"/>
  <c r="I301" i="6"/>
  <c r="H301" i="6"/>
  <c r="F301" i="6"/>
  <c r="G301" i="6" s="1"/>
  <c r="D301" i="6"/>
  <c r="E301" i="6" s="1"/>
  <c r="B301" i="6"/>
  <c r="C301" i="6" s="1"/>
  <c r="A301" i="6"/>
  <c r="I300" i="6"/>
  <c r="H300" i="6"/>
  <c r="F300" i="6"/>
  <c r="G300" i="6" s="1"/>
  <c r="D300" i="6"/>
  <c r="E300" i="6" s="1"/>
  <c r="B300" i="6"/>
  <c r="C300" i="6" s="1"/>
  <c r="A300" i="6"/>
  <c r="I299" i="6"/>
  <c r="H299" i="6"/>
  <c r="F299" i="6"/>
  <c r="G299" i="6" s="1"/>
  <c r="D299" i="6"/>
  <c r="E299" i="6" s="1"/>
  <c r="B299" i="6"/>
  <c r="C299" i="6" s="1"/>
  <c r="A299" i="6"/>
  <c r="I298" i="6"/>
  <c r="H298" i="6"/>
  <c r="F298" i="6"/>
  <c r="G298" i="6" s="1"/>
  <c r="D298" i="6"/>
  <c r="E298" i="6" s="1"/>
  <c r="B298" i="6"/>
  <c r="C298" i="6" s="1"/>
  <c r="A298" i="6"/>
  <c r="I297" i="6"/>
  <c r="H297" i="6"/>
  <c r="F297" i="6"/>
  <c r="G297" i="6" s="1"/>
  <c r="D297" i="6"/>
  <c r="E297" i="6" s="1"/>
  <c r="B297" i="6"/>
  <c r="C297" i="6" s="1"/>
  <c r="A297" i="6"/>
  <c r="I296" i="6"/>
  <c r="H296" i="6"/>
  <c r="F296" i="6"/>
  <c r="G296" i="6" s="1"/>
  <c r="D296" i="6"/>
  <c r="E296" i="6" s="1"/>
  <c r="B296" i="6"/>
  <c r="C296" i="6" s="1"/>
  <c r="A296" i="6"/>
  <c r="I295" i="6"/>
  <c r="H295" i="6"/>
  <c r="F295" i="6"/>
  <c r="G295" i="6" s="1"/>
  <c r="D295" i="6"/>
  <c r="E295" i="6" s="1"/>
  <c r="B295" i="6"/>
  <c r="C295" i="6" s="1"/>
  <c r="A295" i="6"/>
  <c r="I294" i="6"/>
  <c r="H294" i="6"/>
  <c r="F294" i="6"/>
  <c r="G294" i="6" s="1"/>
  <c r="D294" i="6"/>
  <c r="E294" i="6" s="1"/>
  <c r="B294" i="6"/>
  <c r="C294" i="6" s="1"/>
  <c r="A294" i="6"/>
  <c r="I293" i="6"/>
  <c r="H293" i="6"/>
  <c r="F293" i="6"/>
  <c r="G293" i="6" s="1"/>
  <c r="D293" i="6"/>
  <c r="E293" i="6" s="1"/>
  <c r="B293" i="6"/>
  <c r="C293" i="6" s="1"/>
  <c r="A293" i="6"/>
  <c r="I292" i="6"/>
  <c r="H292" i="6"/>
  <c r="F292" i="6"/>
  <c r="G292" i="6" s="1"/>
  <c r="D292" i="6"/>
  <c r="E292" i="6" s="1"/>
  <c r="B292" i="6"/>
  <c r="C292" i="6" s="1"/>
  <c r="A292" i="6"/>
  <c r="I291" i="6"/>
  <c r="H291" i="6"/>
  <c r="F291" i="6"/>
  <c r="G291" i="6" s="1"/>
  <c r="D291" i="6"/>
  <c r="E291" i="6" s="1"/>
  <c r="B291" i="6"/>
  <c r="C291" i="6" s="1"/>
  <c r="A291" i="6"/>
  <c r="I290" i="6"/>
  <c r="H290" i="6"/>
  <c r="F290" i="6"/>
  <c r="G290" i="6" s="1"/>
  <c r="D290" i="6"/>
  <c r="E290" i="6" s="1"/>
  <c r="B290" i="6"/>
  <c r="C290" i="6" s="1"/>
  <c r="A290" i="6"/>
  <c r="I289" i="6"/>
  <c r="H289" i="6"/>
  <c r="F289" i="6"/>
  <c r="G289" i="6" s="1"/>
  <c r="D289" i="6"/>
  <c r="E289" i="6" s="1"/>
  <c r="B289" i="6"/>
  <c r="C289" i="6" s="1"/>
  <c r="A289" i="6"/>
  <c r="I288" i="6"/>
  <c r="H288" i="6"/>
  <c r="F288" i="6"/>
  <c r="G288" i="6" s="1"/>
  <c r="D288" i="6"/>
  <c r="E288" i="6" s="1"/>
  <c r="B288" i="6"/>
  <c r="C288" i="6" s="1"/>
  <c r="A288" i="6"/>
  <c r="I287" i="6"/>
  <c r="H287" i="6"/>
  <c r="F287" i="6"/>
  <c r="G287" i="6" s="1"/>
  <c r="D287" i="6"/>
  <c r="E287" i="6" s="1"/>
  <c r="B287" i="6"/>
  <c r="C287" i="6" s="1"/>
  <c r="A287" i="6"/>
  <c r="I286" i="6"/>
  <c r="H286" i="6"/>
  <c r="F286" i="6"/>
  <c r="G286" i="6" s="1"/>
  <c r="D286" i="6"/>
  <c r="E286" i="6" s="1"/>
  <c r="B286" i="6"/>
  <c r="C286" i="6" s="1"/>
  <c r="A286" i="6"/>
  <c r="I285" i="6"/>
  <c r="H285" i="6"/>
  <c r="F285" i="6"/>
  <c r="G285" i="6" s="1"/>
  <c r="D285" i="6"/>
  <c r="E285" i="6" s="1"/>
  <c r="B285" i="6"/>
  <c r="C285" i="6" s="1"/>
  <c r="A285" i="6"/>
  <c r="I284" i="6"/>
  <c r="H284" i="6"/>
  <c r="F284" i="6"/>
  <c r="G284" i="6" s="1"/>
  <c r="D284" i="6"/>
  <c r="E284" i="6" s="1"/>
  <c r="B284" i="6"/>
  <c r="C284" i="6" s="1"/>
  <c r="A284" i="6"/>
  <c r="I283" i="6"/>
  <c r="H283" i="6"/>
  <c r="F283" i="6"/>
  <c r="G283" i="6" s="1"/>
  <c r="D283" i="6"/>
  <c r="E283" i="6" s="1"/>
  <c r="B283" i="6"/>
  <c r="C283" i="6" s="1"/>
  <c r="A283" i="6"/>
  <c r="I282" i="6"/>
  <c r="H282" i="6"/>
  <c r="F282" i="6"/>
  <c r="G282" i="6" s="1"/>
  <c r="D282" i="6"/>
  <c r="E282" i="6" s="1"/>
  <c r="B282" i="6"/>
  <c r="C282" i="6" s="1"/>
  <c r="A282" i="6"/>
  <c r="I281" i="6"/>
  <c r="H281" i="6"/>
  <c r="F281" i="6"/>
  <c r="G281" i="6" s="1"/>
  <c r="D281" i="6"/>
  <c r="E281" i="6" s="1"/>
  <c r="B281" i="6"/>
  <c r="C281" i="6" s="1"/>
  <c r="A281" i="6"/>
  <c r="I280" i="6"/>
  <c r="H280" i="6"/>
  <c r="F280" i="6"/>
  <c r="G280" i="6" s="1"/>
  <c r="D280" i="6"/>
  <c r="E280" i="6" s="1"/>
  <c r="B280" i="6"/>
  <c r="C280" i="6" s="1"/>
  <c r="A280" i="6"/>
  <c r="I279" i="6"/>
  <c r="H279" i="6"/>
  <c r="F279" i="6"/>
  <c r="G279" i="6" s="1"/>
  <c r="D279" i="6"/>
  <c r="E279" i="6" s="1"/>
  <c r="B279" i="6"/>
  <c r="C279" i="6" s="1"/>
  <c r="A279" i="6"/>
  <c r="I278" i="6"/>
  <c r="H278" i="6"/>
  <c r="F278" i="6"/>
  <c r="G278" i="6" s="1"/>
  <c r="D278" i="6"/>
  <c r="E278" i="6" s="1"/>
  <c r="B278" i="6"/>
  <c r="C278" i="6" s="1"/>
  <c r="A278" i="6"/>
  <c r="I277" i="6"/>
  <c r="H277" i="6"/>
  <c r="F277" i="6"/>
  <c r="G277" i="6" s="1"/>
  <c r="D277" i="6"/>
  <c r="E277" i="6" s="1"/>
  <c r="B277" i="6"/>
  <c r="C277" i="6" s="1"/>
  <c r="A277" i="6"/>
  <c r="I276" i="6"/>
  <c r="H276" i="6"/>
  <c r="F276" i="6"/>
  <c r="G276" i="6" s="1"/>
  <c r="D276" i="6"/>
  <c r="E276" i="6" s="1"/>
  <c r="B276" i="6"/>
  <c r="C276" i="6" s="1"/>
  <c r="A276" i="6"/>
  <c r="I275" i="6"/>
  <c r="H275" i="6"/>
  <c r="F275" i="6"/>
  <c r="G275" i="6" s="1"/>
  <c r="D275" i="6"/>
  <c r="E275" i="6" s="1"/>
  <c r="B275" i="6"/>
  <c r="C275" i="6" s="1"/>
  <c r="A275" i="6"/>
  <c r="I274" i="6"/>
  <c r="H274" i="6"/>
  <c r="F274" i="6"/>
  <c r="G274" i="6" s="1"/>
  <c r="D274" i="6"/>
  <c r="E274" i="6" s="1"/>
  <c r="B274" i="6"/>
  <c r="C274" i="6" s="1"/>
  <c r="A274" i="6"/>
  <c r="I273" i="6"/>
  <c r="H273" i="6"/>
  <c r="F273" i="6"/>
  <c r="G273" i="6" s="1"/>
  <c r="E273" i="6"/>
  <c r="D273" i="6"/>
  <c r="B273" i="6"/>
  <c r="C273" i="6" s="1"/>
  <c r="A273" i="6"/>
  <c r="I272" i="6"/>
  <c r="H272" i="6"/>
  <c r="F272" i="6"/>
  <c r="G272" i="6" s="1"/>
  <c r="D272" i="6"/>
  <c r="E272" i="6" s="1"/>
  <c r="B272" i="6"/>
  <c r="C272" i="6" s="1"/>
  <c r="A272" i="6"/>
  <c r="I271" i="6"/>
  <c r="H271" i="6"/>
  <c r="F271" i="6"/>
  <c r="G271" i="6" s="1"/>
  <c r="D271" i="6"/>
  <c r="E271" i="6" s="1"/>
  <c r="B271" i="6"/>
  <c r="C271" i="6" s="1"/>
  <c r="A271" i="6"/>
  <c r="I270" i="6"/>
  <c r="H270" i="6"/>
  <c r="F270" i="6"/>
  <c r="G270" i="6" s="1"/>
  <c r="D270" i="6"/>
  <c r="E270" i="6" s="1"/>
  <c r="B270" i="6"/>
  <c r="C270" i="6" s="1"/>
  <c r="A270" i="6"/>
  <c r="I269" i="6"/>
  <c r="H269" i="6"/>
  <c r="F269" i="6"/>
  <c r="G269" i="6" s="1"/>
  <c r="D269" i="6"/>
  <c r="E269" i="6" s="1"/>
  <c r="B269" i="6"/>
  <c r="C269" i="6" s="1"/>
  <c r="A269" i="6"/>
  <c r="I268" i="6"/>
  <c r="H268" i="6"/>
  <c r="F268" i="6"/>
  <c r="G268" i="6" s="1"/>
  <c r="D268" i="6"/>
  <c r="E268" i="6" s="1"/>
  <c r="B268" i="6"/>
  <c r="C268" i="6" s="1"/>
  <c r="A268" i="6"/>
  <c r="I267" i="6"/>
  <c r="H267" i="6"/>
  <c r="F267" i="6"/>
  <c r="G267" i="6" s="1"/>
  <c r="D267" i="6"/>
  <c r="E267" i="6" s="1"/>
  <c r="B267" i="6"/>
  <c r="C267" i="6" s="1"/>
  <c r="A267" i="6"/>
  <c r="I266" i="6"/>
  <c r="H266" i="6"/>
  <c r="F266" i="6"/>
  <c r="G266" i="6" s="1"/>
  <c r="D266" i="6"/>
  <c r="E266" i="6" s="1"/>
  <c r="B266" i="6"/>
  <c r="C266" i="6" s="1"/>
  <c r="A266" i="6"/>
  <c r="I265" i="6"/>
  <c r="H265" i="6"/>
  <c r="F265" i="6"/>
  <c r="G265" i="6" s="1"/>
  <c r="D265" i="6"/>
  <c r="E265" i="6" s="1"/>
  <c r="B265" i="6"/>
  <c r="C265" i="6" s="1"/>
  <c r="A265" i="6"/>
  <c r="I264" i="6"/>
  <c r="H264" i="6"/>
  <c r="F264" i="6"/>
  <c r="G264" i="6" s="1"/>
  <c r="E264" i="6"/>
  <c r="D264" i="6"/>
  <c r="B264" i="6"/>
  <c r="C264" i="6" s="1"/>
  <c r="A264" i="6"/>
  <c r="I263" i="6"/>
  <c r="H263" i="6"/>
  <c r="F263" i="6"/>
  <c r="G263" i="6" s="1"/>
  <c r="D263" i="6"/>
  <c r="E263" i="6" s="1"/>
  <c r="B263" i="6"/>
  <c r="C263" i="6" s="1"/>
  <c r="A263" i="6"/>
  <c r="I262" i="6"/>
  <c r="H262" i="6"/>
  <c r="F262" i="6"/>
  <c r="G262" i="6" s="1"/>
  <c r="D262" i="6"/>
  <c r="E262" i="6" s="1"/>
  <c r="B262" i="6"/>
  <c r="C262" i="6" s="1"/>
  <c r="A262" i="6"/>
  <c r="I261" i="6"/>
  <c r="H261" i="6"/>
  <c r="F261" i="6"/>
  <c r="G261" i="6" s="1"/>
  <c r="D261" i="6"/>
  <c r="E261" i="6" s="1"/>
  <c r="B261" i="6"/>
  <c r="C261" i="6" s="1"/>
  <c r="A261" i="6"/>
  <c r="I260" i="6"/>
  <c r="H260" i="6"/>
  <c r="F260" i="6"/>
  <c r="G260" i="6" s="1"/>
  <c r="D260" i="6"/>
  <c r="E260" i="6" s="1"/>
  <c r="B260" i="6"/>
  <c r="C260" i="6" s="1"/>
  <c r="A260" i="6"/>
  <c r="I259" i="6"/>
  <c r="H259" i="6"/>
  <c r="F259" i="6"/>
  <c r="G259" i="6" s="1"/>
  <c r="D259" i="6"/>
  <c r="E259" i="6" s="1"/>
  <c r="B259" i="6"/>
  <c r="C259" i="6" s="1"/>
  <c r="A259" i="6"/>
  <c r="I258" i="6"/>
  <c r="H258" i="6"/>
  <c r="F258" i="6"/>
  <c r="G258" i="6" s="1"/>
  <c r="D258" i="6"/>
  <c r="E258" i="6" s="1"/>
  <c r="B258" i="6"/>
  <c r="C258" i="6" s="1"/>
  <c r="A258" i="6"/>
  <c r="I257" i="6"/>
  <c r="H257" i="6"/>
  <c r="F257" i="6"/>
  <c r="G257" i="6" s="1"/>
  <c r="D257" i="6"/>
  <c r="E257" i="6" s="1"/>
  <c r="B257" i="6"/>
  <c r="C257" i="6" s="1"/>
  <c r="A257" i="6"/>
  <c r="I256" i="6"/>
  <c r="H256" i="6"/>
  <c r="F256" i="6"/>
  <c r="G256" i="6" s="1"/>
  <c r="D256" i="6"/>
  <c r="E256" i="6" s="1"/>
  <c r="B256" i="6"/>
  <c r="C256" i="6" s="1"/>
  <c r="A256" i="6"/>
  <c r="I255" i="6"/>
  <c r="H255" i="6"/>
  <c r="F255" i="6"/>
  <c r="G255" i="6" s="1"/>
  <c r="D255" i="6"/>
  <c r="E255" i="6" s="1"/>
  <c r="B255" i="6"/>
  <c r="C255" i="6" s="1"/>
  <c r="A255" i="6"/>
  <c r="I254" i="6"/>
  <c r="H254" i="6"/>
  <c r="F254" i="6"/>
  <c r="G254" i="6" s="1"/>
  <c r="D254" i="6"/>
  <c r="E254" i="6" s="1"/>
  <c r="B254" i="6"/>
  <c r="C254" i="6" s="1"/>
  <c r="A254" i="6"/>
  <c r="I253" i="6"/>
  <c r="H253" i="6"/>
  <c r="F253" i="6"/>
  <c r="G253" i="6" s="1"/>
  <c r="D253" i="6"/>
  <c r="E253" i="6" s="1"/>
  <c r="B253" i="6"/>
  <c r="C253" i="6" s="1"/>
  <c r="A253" i="6"/>
  <c r="I252" i="6"/>
  <c r="H252" i="6"/>
  <c r="F252" i="6"/>
  <c r="G252" i="6" s="1"/>
  <c r="D252" i="6"/>
  <c r="E252" i="6" s="1"/>
  <c r="B252" i="6"/>
  <c r="C252" i="6" s="1"/>
  <c r="A252" i="6"/>
  <c r="I251" i="6"/>
  <c r="H251" i="6"/>
  <c r="F251" i="6"/>
  <c r="G251" i="6" s="1"/>
  <c r="D251" i="6"/>
  <c r="E251" i="6" s="1"/>
  <c r="C251" i="6"/>
  <c r="B251" i="6"/>
  <c r="A251" i="6"/>
  <c r="I250" i="6"/>
  <c r="H250" i="6"/>
  <c r="F250" i="6"/>
  <c r="G250" i="6" s="1"/>
  <c r="D250" i="6"/>
  <c r="E250" i="6" s="1"/>
  <c r="B250" i="6"/>
  <c r="C250" i="6" s="1"/>
  <c r="A250" i="6"/>
  <c r="I249" i="6"/>
  <c r="H249" i="6"/>
  <c r="F249" i="6"/>
  <c r="G249" i="6" s="1"/>
  <c r="D249" i="6"/>
  <c r="E249" i="6" s="1"/>
  <c r="B249" i="6"/>
  <c r="C249" i="6" s="1"/>
  <c r="A249" i="6"/>
  <c r="I248" i="6"/>
  <c r="H248" i="6"/>
  <c r="F248" i="6"/>
  <c r="G248" i="6" s="1"/>
  <c r="D248" i="6"/>
  <c r="E248" i="6" s="1"/>
  <c r="B248" i="6"/>
  <c r="C248" i="6" s="1"/>
  <c r="A248" i="6"/>
  <c r="I247" i="6"/>
  <c r="H247" i="6"/>
  <c r="F247" i="6"/>
  <c r="G247" i="6" s="1"/>
  <c r="D247" i="6"/>
  <c r="E247" i="6" s="1"/>
  <c r="B247" i="6"/>
  <c r="C247" i="6" s="1"/>
  <c r="A247" i="6"/>
  <c r="I246" i="6"/>
  <c r="H246" i="6"/>
  <c r="F246" i="6"/>
  <c r="G246" i="6" s="1"/>
  <c r="D246" i="6"/>
  <c r="E246" i="6" s="1"/>
  <c r="B246" i="6"/>
  <c r="C246" i="6" s="1"/>
  <c r="A246" i="6"/>
  <c r="I245" i="6"/>
  <c r="H245" i="6"/>
  <c r="F245" i="6"/>
  <c r="G245" i="6" s="1"/>
  <c r="D245" i="6"/>
  <c r="E245" i="6" s="1"/>
  <c r="B245" i="6"/>
  <c r="C245" i="6" s="1"/>
  <c r="A245" i="6"/>
  <c r="I244" i="6"/>
  <c r="H244" i="6"/>
  <c r="F244" i="6"/>
  <c r="G244" i="6" s="1"/>
  <c r="D244" i="6"/>
  <c r="E244" i="6" s="1"/>
  <c r="B244" i="6"/>
  <c r="C244" i="6" s="1"/>
  <c r="A244" i="6"/>
  <c r="I243" i="6"/>
  <c r="H243" i="6"/>
  <c r="F243" i="6"/>
  <c r="G243" i="6" s="1"/>
  <c r="D243" i="6"/>
  <c r="E243" i="6" s="1"/>
  <c r="B243" i="6"/>
  <c r="C243" i="6" s="1"/>
  <c r="A243" i="6"/>
  <c r="I242" i="6"/>
  <c r="H242" i="6"/>
  <c r="F242" i="6"/>
  <c r="G242" i="6" s="1"/>
  <c r="D242" i="6"/>
  <c r="E242" i="6" s="1"/>
  <c r="B242" i="6"/>
  <c r="C242" i="6" s="1"/>
  <c r="A242" i="6"/>
  <c r="I241" i="6"/>
  <c r="H241" i="6"/>
  <c r="F241" i="6"/>
  <c r="G241" i="6" s="1"/>
  <c r="D241" i="6"/>
  <c r="E241" i="6" s="1"/>
  <c r="B241" i="6"/>
  <c r="C241" i="6" s="1"/>
  <c r="A241" i="6"/>
  <c r="I240" i="6"/>
  <c r="H240" i="6"/>
  <c r="F240" i="6"/>
  <c r="G240" i="6" s="1"/>
  <c r="D240" i="6"/>
  <c r="E240" i="6" s="1"/>
  <c r="B240" i="6"/>
  <c r="C240" i="6" s="1"/>
  <c r="A240" i="6"/>
  <c r="I239" i="6"/>
  <c r="H239" i="6"/>
  <c r="F239" i="6"/>
  <c r="G239" i="6" s="1"/>
  <c r="D239" i="6"/>
  <c r="E239" i="6" s="1"/>
  <c r="B239" i="6"/>
  <c r="C239" i="6" s="1"/>
  <c r="A239" i="6"/>
  <c r="I238" i="6"/>
  <c r="H238" i="6"/>
  <c r="G238" i="6"/>
  <c r="F238" i="6"/>
  <c r="D238" i="6"/>
  <c r="E238" i="6" s="1"/>
  <c r="B238" i="6"/>
  <c r="C238" i="6" s="1"/>
  <c r="A238" i="6"/>
  <c r="I237" i="6"/>
  <c r="H237" i="6"/>
  <c r="F237" i="6"/>
  <c r="G237" i="6" s="1"/>
  <c r="D237" i="6"/>
  <c r="E237" i="6" s="1"/>
  <c r="B237" i="6"/>
  <c r="C237" i="6" s="1"/>
  <c r="A237" i="6"/>
  <c r="I236" i="6"/>
  <c r="H236" i="6"/>
  <c r="F236" i="6"/>
  <c r="G236" i="6" s="1"/>
  <c r="D236" i="6"/>
  <c r="E236" i="6" s="1"/>
  <c r="B236" i="6"/>
  <c r="C236" i="6" s="1"/>
  <c r="A236" i="6"/>
  <c r="I235" i="6"/>
  <c r="H235" i="6"/>
  <c r="F235" i="6"/>
  <c r="G235" i="6" s="1"/>
  <c r="D235" i="6"/>
  <c r="E235" i="6" s="1"/>
  <c r="B235" i="6"/>
  <c r="C235" i="6" s="1"/>
  <c r="A235" i="6"/>
  <c r="I234" i="6"/>
  <c r="H234" i="6"/>
  <c r="F234" i="6"/>
  <c r="G234" i="6" s="1"/>
  <c r="D234" i="6"/>
  <c r="E234" i="6" s="1"/>
  <c r="B234" i="6"/>
  <c r="C234" i="6" s="1"/>
  <c r="A234" i="6"/>
  <c r="I233" i="6"/>
  <c r="H233" i="6"/>
  <c r="F233" i="6"/>
  <c r="G233" i="6" s="1"/>
  <c r="D233" i="6"/>
  <c r="E233" i="6" s="1"/>
  <c r="B233" i="6"/>
  <c r="C233" i="6" s="1"/>
  <c r="A233" i="6"/>
  <c r="I232" i="6"/>
  <c r="H232" i="6"/>
  <c r="F232" i="6"/>
  <c r="G232" i="6" s="1"/>
  <c r="D232" i="6"/>
  <c r="E232" i="6" s="1"/>
  <c r="B232" i="6"/>
  <c r="C232" i="6" s="1"/>
  <c r="A232" i="6"/>
  <c r="I231" i="6"/>
  <c r="H231" i="6"/>
  <c r="F231" i="6"/>
  <c r="G231" i="6" s="1"/>
  <c r="D231" i="6"/>
  <c r="E231" i="6" s="1"/>
  <c r="B231" i="6"/>
  <c r="C231" i="6" s="1"/>
  <c r="A231" i="6"/>
  <c r="I230" i="6"/>
  <c r="H230" i="6"/>
  <c r="F230" i="6"/>
  <c r="G230" i="6" s="1"/>
  <c r="D230" i="6"/>
  <c r="E230" i="6" s="1"/>
  <c r="B230" i="6"/>
  <c r="C230" i="6" s="1"/>
  <c r="A230" i="6"/>
  <c r="I229" i="6"/>
  <c r="H229" i="6"/>
  <c r="F229" i="6"/>
  <c r="G229" i="6" s="1"/>
  <c r="D229" i="6"/>
  <c r="E229" i="6" s="1"/>
  <c r="B229" i="6"/>
  <c r="C229" i="6" s="1"/>
  <c r="A229" i="6"/>
  <c r="I228" i="6"/>
  <c r="H228" i="6"/>
  <c r="F228" i="6"/>
  <c r="G228" i="6" s="1"/>
  <c r="D228" i="6"/>
  <c r="E228" i="6" s="1"/>
  <c r="C228" i="6"/>
  <c r="B228" i="6"/>
  <c r="A228" i="6"/>
  <c r="I227" i="6"/>
  <c r="H227" i="6"/>
  <c r="F227" i="6"/>
  <c r="G227" i="6" s="1"/>
  <c r="D227" i="6"/>
  <c r="E227" i="6" s="1"/>
  <c r="B227" i="6"/>
  <c r="C227" i="6" s="1"/>
  <c r="A227" i="6"/>
  <c r="I226" i="6"/>
  <c r="H226" i="6"/>
  <c r="F226" i="6"/>
  <c r="G226" i="6" s="1"/>
  <c r="D226" i="6"/>
  <c r="E226" i="6" s="1"/>
  <c r="B226" i="6"/>
  <c r="C226" i="6" s="1"/>
  <c r="A226" i="6"/>
  <c r="I225" i="6"/>
  <c r="H225" i="6"/>
  <c r="F225" i="6"/>
  <c r="G225" i="6" s="1"/>
  <c r="D225" i="6"/>
  <c r="E225" i="6" s="1"/>
  <c r="B225" i="6"/>
  <c r="C225" i="6" s="1"/>
  <c r="A225" i="6"/>
  <c r="I224" i="6"/>
  <c r="H224" i="6"/>
  <c r="F224" i="6"/>
  <c r="G224" i="6" s="1"/>
  <c r="D224" i="6"/>
  <c r="E224" i="6" s="1"/>
  <c r="B224" i="6"/>
  <c r="C224" i="6" s="1"/>
  <c r="A224" i="6"/>
  <c r="I223" i="6"/>
  <c r="H223" i="6"/>
  <c r="F223" i="6"/>
  <c r="G223" i="6" s="1"/>
  <c r="D223" i="6"/>
  <c r="E223" i="6" s="1"/>
  <c r="B223" i="6"/>
  <c r="C223" i="6" s="1"/>
  <c r="A223" i="6"/>
  <c r="I222" i="6"/>
  <c r="H222" i="6"/>
  <c r="F222" i="6"/>
  <c r="G222" i="6" s="1"/>
  <c r="D222" i="6"/>
  <c r="E222" i="6" s="1"/>
  <c r="B222" i="6"/>
  <c r="C222" i="6" s="1"/>
  <c r="A222" i="6"/>
  <c r="I221" i="6"/>
  <c r="H221" i="6"/>
  <c r="F221" i="6"/>
  <c r="G221" i="6" s="1"/>
  <c r="D221" i="6"/>
  <c r="E221" i="6" s="1"/>
  <c r="B221" i="6"/>
  <c r="C221" i="6" s="1"/>
  <c r="A221" i="6"/>
  <c r="I220" i="6"/>
  <c r="H220" i="6"/>
  <c r="F220" i="6"/>
  <c r="G220" i="6" s="1"/>
  <c r="D220" i="6"/>
  <c r="E220" i="6" s="1"/>
  <c r="B220" i="6"/>
  <c r="C220" i="6" s="1"/>
  <c r="A220" i="6"/>
  <c r="I219" i="6"/>
  <c r="H219" i="6"/>
  <c r="F219" i="6"/>
  <c r="G219" i="6" s="1"/>
  <c r="D219" i="6"/>
  <c r="E219" i="6" s="1"/>
  <c r="B219" i="6"/>
  <c r="C219" i="6" s="1"/>
  <c r="A219" i="6"/>
  <c r="I218" i="6"/>
  <c r="H218" i="6"/>
  <c r="F218" i="6"/>
  <c r="G218" i="6" s="1"/>
  <c r="D218" i="6"/>
  <c r="E218" i="6" s="1"/>
  <c r="B218" i="6"/>
  <c r="C218" i="6" s="1"/>
  <c r="A218" i="6"/>
  <c r="I217" i="6"/>
  <c r="H217" i="6"/>
  <c r="F217" i="6"/>
  <c r="G217" i="6" s="1"/>
  <c r="D217" i="6"/>
  <c r="E217" i="6" s="1"/>
  <c r="B217" i="6"/>
  <c r="C217" i="6" s="1"/>
  <c r="A217" i="6"/>
  <c r="I216" i="6"/>
  <c r="H216" i="6"/>
  <c r="F216" i="6"/>
  <c r="G216" i="6" s="1"/>
  <c r="D216" i="6"/>
  <c r="E216" i="6" s="1"/>
  <c r="B216" i="6"/>
  <c r="C216" i="6" s="1"/>
  <c r="A216" i="6"/>
  <c r="I215" i="6"/>
  <c r="H215" i="6"/>
  <c r="F215" i="6"/>
  <c r="G215" i="6" s="1"/>
  <c r="D215" i="6"/>
  <c r="E215" i="6" s="1"/>
  <c r="B215" i="6"/>
  <c r="C215" i="6" s="1"/>
  <c r="A215" i="6"/>
  <c r="I214" i="6"/>
  <c r="H214" i="6"/>
  <c r="F214" i="6"/>
  <c r="G214" i="6" s="1"/>
  <c r="D214" i="6"/>
  <c r="E214" i="6" s="1"/>
  <c r="B214" i="6"/>
  <c r="C214" i="6" s="1"/>
  <c r="A214" i="6"/>
  <c r="I213" i="6"/>
  <c r="H213" i="6"/>
  <c r="F213" i="6"/>
  <c r="G213" i="6" s="1"/>
  <c r="D213" i="6"/>
  <c r="E213" i="6" s="1"/>
  <c r="B213" i="6"/>
  <c r="C213" i="6" s="1"/>
  <c r="A213" i="6"/>
  <c r="I212" i="6"/>
  <c r="H212" i="6"/>
  <c r="F212" i="6"/>
  <c r="G212" i="6" s="1"/>
  <c r="D212" i="6"/>
  <c r="E212" i="6" s="1"/>
  <c r="B212" i="6"/>
  <c r="C212" i="6" s="1"/>
  <c r="A212" i="6"/>
  <c r="I211" i="6"/>
  <c r="H211" i="6"/>
  <c r="F211" i="6"/>
  <c r="G211" i="6" s="1"/>
  <c r="D211" i="6"/>
  <c r="E211" i="6" s="1"/>
  <c r="B211" i="6"/>
  <c r="C211" i="6" s="1"/>
  <c r="A211" i="6"/>
  <c r="I210" i="6"/>
  <c r="H210" i="6"/>
  <c r="F210" i="6"/>
  <c r="G210" i="6" s="1"/>
  <c r="D210" i="6"/>
  <c r="E210" i="6" s="1"/>
  <c r="B210" i="6"/>
  <c r="C210" i="6" s="1"/>
  <c r="A210" i="6"/>
  <c r="I209" i="6"/>
  <c r="H209" i="6"/>
  <c r="F209" i="6"/>
  <c r="G209" i="6" s="1"/>
  <c r="D209" i="6"/>
  <c r="E209" i="6" s="1"/>
  <c r="B209" i="6"/>
  <c r="C209" i="6" s="1"/>
  <c r="A209" i="6"/>
  <c r="I208" i="6"/>
  <c r="H208" i="6"/>
  <c r="F208" i="6"/>
  <c r="G208" i="6" s="1"/>
  <c r="D208" i="6"/>
  <c r="E208" i="6" s="1"/>
  <c r="B208" i="6"/>
  <c r="C208" i="6" s="1"/>
  <c r="A208" i="6"/>
  <c r="I207" i="6"/>
  <c r="H207" i="6"/>
  <c r="F207" i="6"/>
  <c r="G207" i="6" s="1"/>
  <c r="D207" i="6"/>
  <c r="E207" i="6" s="1"/>
  <c r="B207" i="6"/>
  <c r="C207" i="6" s="1"/>
  <c r="A207" i="6"/>
  <c r="I206" i="6"/>
  <c r="H206" i="6"/>
  <c r="F206" i="6"/>
  <c r="G206" i="6" s="1"/>
  <c r="D206" i="6"/>
  <c r="E206" i="6" s="1"/>
  <c r="B206" i="6"/>
  <c r="C206" i="6" s="1"/>
  <c r="A206" i="6"/>
  <c r="I205" i="6"/>
  <c r="H205" i="6"/>
  <c r="F205" i="6"/>
  <c r="G205" i="6" s="1"/>
  <c r="D205" i="6"/>
  <c r="E205" i="6" s="1"/>
  <c r="B205" i="6"/>
  <c r="C205" i="6" s="1"/>
  <c r="A205" i="6"/>
  <c r="I204" i="6"/>
  <c r="H204" i="6"/>
  <c r="F204" i="6"/>
  <c r="G204" i="6" s="1"/>
  <c r="D204" i="6"/>
  <c r="E204" i="6" s="1"/>
  <c r="B204" i="6"/>
  <c r="C204" i="6" s="1"/>
  <c r="A204" i="6"/>
  <c r="I203" i="6"/>
  <c r="H203" i="6"/>
  <c r="F203" i="6"/>
  <c r="G203" i="6" s="1"/>
  <c r="D203" i="6"/>
  <c r="E203" i="6" s="1"/>
  <c r="B203" i="6"/>
  <c r="C203" i="6" s="1"/>
  <c r="A203" i="6"/>
  <c r="I202" i="6"/>
  <c r="H202" i="6"/>
  <c r="F202" i="6"/>
  <c r="G202" i="6" s="1"/>
  <c r="D202" i="6"/>
  <c r="E202" i="6" s="1"/>
  <c r="B202" i="6"/>
  <c r="C202" i="6" s="1"/>
  <c r="A202" i="6"/>
  <c r="I201" i="6"/>
  <c r="H201" i="6"/>
  <c r="F201" i="6"/>
  <c r="G201" i="6" s="1"/>
  <c r="D201" i="6"/>
  <c r="E201" i="6" s="1"/>
  <c r="B201" i="6"/>
  <c r="C201" i="6" s="1"/>
  <c r="A201" i="6"/>
  <c r="I200" i="6"/>
  <c r="H200" i="6"/>
  <c r="F200" i="6"/>
  <c r="G200" i="6" s="1"/>
  <c r="D200" i="6"/>
  <c r="E200" i="6" s="1"/>
  <c r="B200" i="6"/>
  <c r="C200" i="6" s="1"/>
  <c r="A200" i="6"/>
  <c r="I199" i="6"/>
  <c r="H199" i="6"/>
  <c r="F199" i="6"/>
  <c r="G199" i="6" s="1"/>
  <c r="D199" i="6"/>
  <c r="E199" i="6" s="1"/>
  <c r="B199" i="6"/>
  <c r="C199" i="6" s="1"/>
  <c r="A199" i="6"/>
  <c r="I198" i="6"/>
  <c r="H198" i="6"/>
  <c r="F198" i="6"/>
  <c r="G198" i="6" s="1"/>
  <c r="D198" i="6"/>
  <c r="E198" i="6" s="1"/>
  <c r="B198" i="6"/>
  <c r="C198" i="6" s="1"/>
  <c r="A198" i="6"/>
  <c r="I197" i="6"/>
  <c r="H197" i="6"/>
  <c r="F197" i="6"/>
  <c r="G197" i="6" s="1"/>
  <c r="D197" i="6"/>
  <c r="E197" i="6" s="1"/>
  <c r="B197" i="6"/>
  <c r="C197" i="6" s="1"/>
  <c r="A197" i="6"/>
  <c r="I196" i="6"/>
  <c r="H196" i="6"/>
  <c r="F196" i="6"/>
  <c r="G196" i="6" s="1"/>
  <c r="D196" i="6"/>
  <c r="E196" i="6" s="1"/>
  <c r="B196" i="6"/>
  <c r="C196" i="6" s="1"/>
  <c r="A196" i="6"/>
  <c r="I195" i="6"/>
  <c r="H195" i="6"/>
  <c r="F195" i="6"/>
  <c r="G195" i="6" s="1"/>
  <c r="D195" i="6"/>
  <c r="E195" i="6" s="1"/>
  <c r="B195" i="6"/>
  <c r="C195" i="6" s="1"/>
  <c r="A195" i="6"/>
  <c r="I194" i="6"/>
  <c r="H194" i="6"/>
  <c r="F194" i="6"/>
  <c r="G194" i="6" s="1"/>
  <c r="D194" i="6"/>
  <c r="E194" i="6" s="1"/>
  <c r="B194" i="6"/>
  <c r="C194" i="6" s="1"/>
  <c r="A194" i="6"/>
  <c r="I193" i="6"/>
  <c r="H193" i="6"/>
  <c r="F193" i="6"/>
  <c r="G193" i="6" s="1"/>
  <c r="D193" i="6"/>
  <c r="E193" i="6" s="1"/>
  <c r="B193" i="6"/>
  <c r="C193" i="6" s="1"/>
  <c r="A193" i="6"/>
  <c r="I192" i="6"/>
  <c r="H192" i="6"/>
  <c r="F192" i="6"/>
  <c r="G192" i="6" s="1"/>
  <c r="D192" i="6"/>
  <c r="E192" i="6" s="1"/>
  <c r="B192" i="6"/>
  <c r="C192" i="6" s="1"/>
  <c r="A192" i="6"/>
  <c r="I191" i="6"/>
  <c r="H191" i="6"/>
  <c r="F191" i="6"/>
  <c r="G191" i="6" s="1"/>
  <c r="D191" i="6"/>
  <c r="E191" i="6" s="1"/>
  <c r="B191" i="6"/>
  <c r="C191" i="6" s="1"/>
  <c r="A191" i="6"/>
  <c r="I190" i="6"/>
  <c r="H190" i="6"/>
  <c r="F190" i="6"/>
  <c r="G190" i="6" s="1"/>
  <c r="D190" i="6"/>
  <c r="E190" i="6" s="1"/>
  <c r="B190" i="6"/>
  <c r="C190" i="6" s="1"/>
  <c r="A190" i="6"/>
  <c r="I189" i="6"/>
  <c r="H189" i="6"/>
  <c r="F189" i="6"/>
  <c r="G189" i="6" s="1"/>
  <c r="D189" i="6"/>
  <c r="E189" i="6" s="1"/>
  <c r="B189" i="6"/>
  <c r="C189" i="6" s="1"/>
  <c r="A189" i="6"/>
  <c r="I188" i="6"/>
  <c r="H188" i="6"/>
  <c r="F188" i="6"/>
  <c r="G188" i="6" s="1"/>
  <c r="D188" i="6"/>
  <c r="E188" i="6" s="1"/>
  <c r="B188" i="6"/>
  <c r="C188" i="6" s="1"/>
  <c r="A188" i="6"/>
  <c r="I187" i="6"/>
  <c r="H187" i="6"/>
  <c r="F187" i="6"/>
  <c r="G187" i="6" s="1"/>
  <c r="D187" i="6"/>
  <c r="E187" i="6" s="1"/>
  <c r="C187" i="6"/>
  <c r="B187" i="6"/>
  <c r="A187" i="6"/>
  <c r="I186" i="6"/>
  <c r="H186" i="6"/>
  <c r="F186" i="6"/>
  <c r="G186" i="6" s="1"/>
  <c r="D186" i="6"/>
  <c r="E186" i="6" s="1"/>
  <c r="B186" i="6"/>
  <c r="C186" i="6" s="1"/>
  <c r="A186" i="6"/>
  <c r="I185" i="6"/>
  <c r="H185" i="6"/>
  <c r="F185" i="6"/>
  <c r="G185" i="6" s="1"/>
  <c r="D185" i="6"/>
  <c r="E185" i="6" s="1"/>
  <c r="B185" i="6"/>
  <c r="C185" i="6" s="1"/>
  <c r="A185" i="6"/>
  <c r="I184" i="6"/>
  <c r="H184" i="6"/>
  <c r="F184" i="6"/>
  <c r="G184" i="6" s="1"/>
  <c r="D184" i="6"/>
  <c r="E184" i="6" s="1"/>
  <c r="B184" i="6"/>
  <c r="C184" i="6" s="1"/>
  <c r="A184" i="6"/>
  <c r="I183" i="6"/>
  <c r="H183" i="6"/>
  <c r="F183" i="6"/>
  <c r="G183" i="6" s="1"/>
  <c r="D183" i="6"/>
  <c r="E183" i="6" s="1"/>
  <c r="B183" i="6"/>
  <c r="C183" i="6" s="1"/>
  <c r="A183" i="6"/>
  <c r="I182" i="6"/>
  <c r="H182" i="6"/>
  <c r="F182" i="6"/>
  <c r="G182" i="6" s="1"/>
  <c r="D182" i="6"/>
  <c r="E182" i="6" s="1"/>
  <c r="B182" i="6"/>
  <c r="C182" i="6" s="1"/>
  <c r="A182" i="6"/>
  <c r="I181" i="6"/>
  <c r="H181" i="6"/>
  <c r="F181" i="6"/>
  <c r="G181" i="6" s="1"/>
  <c r="D181" i="6"/>
  <c r="E181" i="6" s="1"/>
  <c r="B181" i="6"/>
  <c r="C181" i="6" s="1"/>
  <c r="A181" i="6"/>
  <c r="I180" i="6"/>
  <c r="H180" i="6"/>
  <c r="F180" i="6"/>
  <c r="G180" i="6" s="1"/>
  <c r="D180" i="6"/>
  <c r="E180" i="6" s="1"/>
  <c r="B180" i="6"/>
  <c r="C180" i="6" s="1"/>
  <c r="A180" i="6"/>
  <c r="I179" i="6"/>
  <c r="H179" i="6"/>
  <c r="F179" i="6"/>
  <c r="G179" i="6" s="1"/>
  <c r="D179" i="6"/>
  <c r="E179" i="6" s="1"/>
  <c r="B179" i="6"/>
  <c r="C179" i="6" s="1"/>
  <c r="A179" i="6"/>
  <c r="I178" i="6"/>
  <c r="H178" i="6"/>
  <c r="F178" i="6"/>
  <c r="G178" i="6" s="1"/>
  <c r="D178" i="6"/>
  <c r="E178" i="6" s="1"/>
  <c r="B178" i="6"/>
  <c r="C178" i="6" s="1"/>
  <c r="A178" i="6"/>
  <c r="I177" i="6"/>
  <c r="H177" i="6"/>
  <c r="F177" i="6"/>
  <c r="G177" i="6" s="1"/>
  <c r="E177" i="6"/>
  <c r="D177" i="6"/>
  <c r="B177" i="6"/>
  <c r="C177" i="6" s="1"/>
  <c r="A177" i="6"/>
  <c r="I176" i="6"/>
  <c r="H176" i="6"/>
  <c r="F176" i="6"/>
  <c r="G176" i="6" s="1"/>
  <c r="E176" i="6"/>
  <c r="D176" i="6"/>
  <c r="B176" i="6"/>
  <c r="C176" i="6" s="1"/>
  <c r="A176" i="6"/>
  <c r="I175" i="6"/>
  <c r="H175" i="6"/>
  <c r="F175" i="6"/>
  <c r="G175" i="6" s="1"/>
  <c r="D175" i="6"/>
  <c r="E175" i="6" s="1"/>
  <c r="B175" i="6"/>
  <c r="C175" i="6" s="1"/>
  <c r="A175" i="6"/>
  <c r="I174" i="6"/>
  <c r="H174" i="6"/>
  <c r="F174" i="6"/>
  <c r="G174" i="6" s="1"/>
  <c r="D174" i="6"/>
  <c r="E174" i="6" s="1"/>
  <c r="B174" i="6"/>
  <c r="C174" i="6" s="1"/>
  <c r="A174" i="6"/>
  <c r="I173" i="6"/>
  <c r="H173" i="6"/>
  <c r="F173" i="6"/>
  <c r="G173" i="6" s="1"/>
  <c r="D173" i="6"/>
  <c r="E173" i="6" s="1"/>
  <c r="B173" i="6"/>
  <c r="C173" i="6" s="1"/>
  <c r="A173" i="6"/>
  <c r="I172" i="6"/>
  <c r="H172" i="6"/>
  <c r="F172" i="6"/>
  <c r="G172" i="6" s="1"/>
  <c r="D172" i="6"/>
  <c r="E172" i="6" s="1"/>
  <c r="B172" i="6"/>
  <c r="C172" i="6" s="1"/>
  <c r="A172" i="6"/>
  <c r="I171" i="6"/>
  <c r="H171" i="6"/>
  <c r="F171" i="6"/>
  <c r="G171" i="6" s="1"/>
  <c r="D171" i="6"/>
  <c r="E171" i="6" s="1"/>
  <c r="C171" i="6"/>
  <c r="B171" i="6"/>
  <c r="A171" i="6"/>
  <c r="I170" i="6"/>
  <c r="H170" i="6"/>
  <c r="F170" i="6"/>
  <c r="G170" i="6" s="1"/>
  <c r="D170" i="6"/>
  <c r="E170" i="6" s="1"/>
  <c r="B170" i="6"/>
  <c r="C170" i="6" s="1"/>
  <c r="A170" i="6"/>
  <c r="I169" i="6"/>
  <c r="H169" i="6"/>
  <c r="F169" i="6"/>
  <c r="G169" i="6" s="1"/>
  <c r="D169" i="6"/>
  <c r="E169" i="6" s="1"/>
  <c r="B169" i="6"/>
  <c r="C169" i="6" s="1"/>
  <c r="A169" i="6"/>
  <c r="I168" i="6"/>
  <c r="H168" i="6"/>
  <c r="F168" i="6"/>
  <c r="G168" i="6" s="1"/>
  <c r="D168" i="6"/>
  <c r="E168" i="6" s="1"/>
  <c r="B168" i="6"/>
  <c r="C168" i="6" s="1"/>
  <c r="A168" i="6"/>
  <c r="I167" i="6"/>
  <c r="H167" i="6"/>
  <c r="F167" i="6"/>
  <c r="G167" i="6" s="1"/>
  <c r="D167" i="6"/>
  <c r="E167" i="6" s="1"/>
  <c r="B167" i="6"/>
  <c r="C167" i="6" s="1"/>
  <c r="A167" i="6"/>
  <c r="I166" i="6"/>
  <c r="H166" i="6"/>
  <c r="F166" i="6"/>
  <c r="G166" i="6" s="1"/>
  <c r="D166" i="6"/>
  <c r="E166" i="6" s="1"/>
  <c r="B166" i="6"/>
  <c r="C166" i="6" s="1"/>
  <c r="A166" i="6"/>
  <c r="I165" i="6"/>
  <c r="H165" i="6"/>
  <c r="F165" i="6"/>
  <c r="G165" i="6" s="1"/>
  <c r="D165" i="6"/>
  <c r="E165" i="6" s="1"/>
  <c r="B165" i="6"/>
  <c r="C165" i="6" s="1"/>
  <c r="A165" i="6"/>
  <c r="I164" i="6"/>
  <c r="H164" i="6"/>
  <c r="F164" i="6"/>
  <c r="G164" i="6" s="1"/>
  <c r="D164" i="6"/>
  <c r="E164" i="6" s="1"/>
  <c r="B164" i="6"/>
  <c r="C164" i="6" s="1"/>
  <c r="A164" i="6"/>
  <c r="I163" i="6"/>
  <c r="H163" i="6"/>
  <c r="F163" i="6"/>
  <c r="G163" i="6" s="1"/>
  <c r="D163" i="6"/>
  <c r="E163" i="6" s="1"/>
  <c r="B163" i="6"/>
  <c r="C163" i="6" s="1"/>
  <c r="A163" i="6"/>
  <c r="I162" i="6"/>
  <c r="H162" i="6"/>
  <c r="F162" i="6"/>
  <c r="G162" i="6" s="1"/>
  <c r="D162" i="6"/>
  <c r="E162" i="6" s="1"/>
  <c r="B162" i="6"/>
  <c r="C162" i="6" s="1"/>
  <c r="A162" i="6"/>
  <c r="I161" i="6"/>
  <c r="H161" i="6"/>
  <c r="F161" i="6"/>
  <c r="G161" i="6" s="1"/>
  <c r="D161" i="6"/>
  <c r="E161" i="6" s="1"/>
  <c r="B161" i="6"/>
  <c r="C161" i="6" s="1"/>
  <c r="A161" i="6"/>
  <c r="I160" i="6"/>
  <c r="H160" i="6"/>
  <c r="F160" i="6"/>
  <c r="G160" i="6" s="1"/>
  <c r="D160" i="6"/>
  <c r="E160" i="6" s="1"/>
  <c r="B160" i="6"/>
  <c r="C160" i="6" s="1"/>
  <c r="A160" i="6"/>
  <c r="I159" i="6"/>
  <c r="H159" i="6"/>
  <c r="F159" i="6"/>
  <c r="G159" i="6" s="1"/>
  <c r="D159" i="6"/>
  <c r="E159" i="6" s="1"/>
  <c r="B159" i="6"/>
  <c r="C159" i="6" s="1"/>
  <c r="A159" i="6"/>
  <c r="I158" i="6"/>
  <c r="H158" i="6"/>
  <c r="F158" i="6"/>
  <c r="G158" i="6" s="1"/>
  <c r="D158" i="6"/>
  <c r="E158" i="6" s="1"/>
  <c r="B158" i="6"/>
  <c r="C158" i="6" s="1"/>
  <c r="A158" i="6"/>
  <c r="I157" i="6"/>
  <c r="H157" i="6"/>
  <c r="F157" i="6"/>
  <c r="G157" i="6" s="1"/>
  <c r="D157" i="6"/>
  <c r="E157" i="6" s="1"/>
  <c r="B157" i="6"/>
  <c r="C157" i="6" s="1"/>
  <c r="A157" i="6"/>
  <c r="I156" i="6"/>
  <c r="H156" i="6"/>
  <c r="F156" i="6"/>
  <c r="G156" i="6" s="1"/>
  <c r="D156" i="6"/>
  <c r="E156" i="6" s="1"/>
  <c r="B156" i="6"/>
  <c r="C156" i="6" s="1"/>
  <c r="A156" i="6"/>
  <c r="I155" i="6"/>
  <c r="H155" i="6"/>
  <c r="F155" i="6"/>
  <c r="G155" i="6" s="1"/>
  <c r="D155" i="6"/>
  <c r="E155" i="6" s="1"/>
  <c r="B155" i="6"/>
  <c r="C155" i="6" s="1"/>
  <c r="A155" i="6"/>
  <c r="I154" i="6"/>
  <c r="H154" i="6"/>
  <c r="F154" i="6"/>
  <c r="G154" i="6" s="1"/>
  <c r="D154" i="6"/>
  <c r="E154" i="6" s="1"/>
  <c r="B154" i="6"/>
  <c r="C154" i="6" s="1"/>
  <c r="A154" i="6"/>
  <c r="I153" i="6"/>
  <c r="H153" i="6"/>
  <c r="F153" i="6"/>
  <c r="G153" i="6" s="1"/>
  <c r="D153" i="6"/>
  <c r="E153" i="6" s="1"/>
  <c r="B153" i="6"/>
  <c r="C153" i="6" s="1"/>
  <c r="A153" i="6"/>
  <c r="I152" i="6"/>
  <c r="H152" i="6"/>
  <c r="F152" i="6"/>
  <c r="G152" i="6" s="1"/>
  <c r="D152" i="6"/>
  <c r="E152" i="6" s="1"/>
  <c r="B152" i="6"/>
  <c r="C152" i="6" s="1"/>
  <c r="A152" i="6"/>
  <c r="I151" i="6"/>
  <c r="H151" i="6"/>
  <c r="F151" i="6"/>
  <c r="G151" i="6" s="1"/>
  <c r="D151" i="6"/>
  <c r="E151" i="6" s="1"/>
  <c r="B151" i="6"/>
  <c r="C151" i="6" s="1"/>
  <c r="A151" i="6"/>
  <c r="I150" i="6"/>
  <c r="H150" i="6"/>
  <c r="F150" i="6"/>
  <c r="G150" i="6" s="1"/>
  <c r="D150" i="6"/>
  <c r="E150" i="6" s="1"/>
  <c r="B150" i="6"/>
  <c r="C150" i="6" s="1"/>
  <c r="A150" i="6"/>
  <c r="I149" i="6"/>
  <c r="H149" i="6"/>
  <c r="F149" i="6"/>
  <c r="G149" i="6" s="1"/>
  <c r="D149" i="6"/>
  <c r="E149" i="6" s="1"/>
  <c r="B149" i="6"/>
  <c r="C149" i="6" s="1"/>
  <c r="A149" i="6"/>
  <c r="I148" i="6"/>
  <c r="H148" i="6"/>
  <c r="F148" i="6"/>
  <c r="G148" i="6" s="1"/>
  <c r="D148" i="6"/>
  <c r="E148" i="6" s="1"/>
  <c r="B148" i="6"/>
  <c r="C148" i="6" s="1"/>
  <c r="A148" i="6"/>
  <c r="I147" i="6"/>
  <c r="H147" i="6"/>
  <c r="F147" i="6"/>
  <c r="G147" i="6" s="1"/>
  <c r="D147" i="6"/>
  <c r="E147" i="6" s="1"/>
  <c r="B147" i="6"/>
  <c r="C147" i="6" s="1"/>
  <c r="A147" i="6"/>
  <c r="I146" i="6"/>
  <c r="H146" i="6"/>
  <c r="F146" i="6"/>
  <c r="G146" i="6" s="1"/>
  <c r="D146" i="6"/>
  <c r="E146" i="6" s="1"/>
  <c r="B146" i="6"/>
  <c r="C146" i="6" s="1"/>
  <c r="A146" i="6"/>
  <c r="I145" i="6"/>
  <c r="H145" i="6"/>
  <c r="F145" i="6"/>
  <c r="G145" i="6" s="1"/>
  <c r="D145" i="6"/>
  <c r="E145" i="6" s="1"/>
  <c r="B145" i="6"/>
  <c r="C145" i="6" s="1"/>
  <c r="A145" i="6"/>
  <c r="I144" i="6"/>
  <c r="H144" i="6"/>
  <c r="F144" i="6"/>
  <c r="G144" i="6" s="1"/>
  <c r="D144" i="6"/>
  <c r="E144" i="6" s="1"/>
  <c r="B144" i="6"/>
  <c r="C144" i="6" s="1"/>
  <c r="A144" i="6"/>
  <c r="I143" i="6"/>
  <c r="H143" i="6"/>
  <c r="F143" i="6"/>
  <c r="G143" i="6" s="1"/>
  <c r="D143" i="6"/>
  <c r="E143" i="6" s="1"/>
  <c r="B143" i="6"/>
  <c r="C143" i="6" s="1"/>
  <c r="A143" i="6"/>
  <c r="I142" i="6"/>
  <c r="H142" i="6"/>
  <c r="F142" i="6"/>
  <c r="G142" i="6" s="1"/>
  <c r="D142" i="6"/>
  <c r="E142" i="6" s="1"/>
  <c r="B142" i="6"/>
  <c r="C142" i="6" s="1"/>
  <c r="A142" i="6"/>
  <c r="I141" i="6"/>
  <c r="H141" i="6"/>
  <c r="F141" i="6"/>
  <c r="G141" i="6" s="1"/>
  <c r="D141" i="6"/>
  <c r="E141" i="6" s="1"/>
  <c r="B141" i="6"/>
  <c r="C141" i="6" s="1"/>
  <c r="A141" i="6"/>
  <c r="I140" i="6"/>
  <c r="H140" i="6"/>
  <c r="F140" i="6"/>
  <c r="G140" i="6" s="1"/>
  <c r="D140" i="6"/>
  <c r="E140" i="6" s="1"/>
  <c r="B140" i="6"/>
  <c r="C140" i="6" s="1"/>
  <c r="A140" i="6"/>
  <c r="I139" i="6"/>
  <c r="H139" i="6"/>
  <c r="F139" i="6"/>
  <c r="G139" i="6" s="1"/>
  <c r="D139" i="6"/>
  <c r="E139" i="6" s="1"/>
  <c r="B139" i="6"/>
  <c r="C139" i="6" s="1"/>
  <c r="A139" i="6"/>
  <c r="I138" i="6"/>
  <c r="H138" i="6"/>
  <c r="F138" i="6"/>
  <c r="G138" i="6" s="1"/>
  <c r="D138" i="6"/>
  <c r="E138" i="6" s="1"/>
  <c r="C138" i="6"/>
  <c r="B138" i="6"/>
  <c r="A138" i="6"/>
  <c r="I137" i="6"/>
  <c r="H137" i="6"/>
  <c r="F137" i="6"/>
  <c r="G137" i="6" s="1"/>
  <c r="D137" i="6"/>
  <c r="E137" i="6" s="1"/>
  <c r="B137" i="6"/>
  <c r="C137" i="6" s="1"/>
  <c r="A137" i="6"/>
  <c r="I136" i="6"/>
  <c r="H136" i="6"/>
  <c r="F136" i="6"/>
  <c r="G136" i="6" s="1"/>
  <c r="D136" i="6"/>
  <c r="E136" i="6" s="1"/>
  <c r="B136" i="6"/>
  <c r="C136" i="6" s="1"/>
  <c r="A136" i="6"/>
  <c r="I135" i="6"/>
  <c r="H135" i="6"/>
  <c r="F135" i="6"/>
  <c r="G135" i="6" s="1"/>
  <c r="D135" i="6"/>
  <c r="E135" i="6" s="1"/>
  <c r="B135" i="6"/>
  <c r="C135" i="6" s="1"/>
  <c r="A135" i="6"/>
  <c r="I134" i="6"/>
  <c r="H134" i="6"/>
  <c r="F134" i="6"/>
  <c r="G134" i="6" s="1"/>
  <c r="D134" i="6"/>
  <c r="E134" i="6" s="1"/>
  <c r="B134" i="6"/>
  <c r="C134" i="6" s="1"/>
  <c r="A134" i="6"/>
  <c r="I133" i="6"/>
  <c r="H133" i="6"/>
  <c r="F133" i="6"/>
  <c r="G133" i="6" s="1"/>
  <c r="D133" i="6"/>
  <c r="E133" i="6" s="1"/>
  <c r="B133" i="6"/>
  <c r="C133" i="6" s="1"/>
  <c r="A133" i="6"/>
  <c r="I132" i="6"/>
  <c r="H132" i="6"/>
  <c r="F132" i="6"/>
  <c r="G132" i="6" s="1"/>
  <c r="D132" i="6"/>
  <c r="E132" i="6" s="1"/>
  <c r="B132" i="6"/>
  <c r="C132" i="6" s="1"/>
  <c r="A132" i="6"/>
  <c r="I131" i="6"/>
  <c r="H131" i="6"/>
  <c r="F131" i="6"/>
  <c r="G131" i="6" s="1"/>
  <c r="D131" i="6"/>
  <c r="E131" i="6" s="1"/>
  <c r="B131" i="6"/>
  <c r="C131" i="6" s="1"/>
  <c r="A131" i="6"/>
  <c r="I130" i="6"/>
  <c r="H130" i="6"/>
  <c r="F130" i="6"/>
  <c r="G130" i="6" s="1"/>
  <c r="D130" i="6"/>
  <c r="E130" i="6" s="1"/>
  <c r="B130" i="6"/>
  <c r="C130" i="6" s="1"/>
  <c r="A130" i="6"/>
  <c r="I129" i="6"/>
  <c r="H129" i="6"/>
  <c r="F129" i="6"/>
  <c r="G129" i="6" s="1"/>
  <c r="D129" i="6"/>
  <c r="E129" i="6" s="1"/>
  <c r="B129" i="6"/>
  <c r="C129" i="6" s="1"/>
  <c r="A129" i="6"/>
  <c r="I128" i="6"/>
  <c r="H128" i="6"/>
  <c r="F128" i="6"/>
  <c r="G128" i="6" s="1"/>
  <c r="D128" i="6"/>
  <c r="E128" i="6" s="1"/>
  <c r="B128" i="6"/>
  <c r="C128" i="6" s="1"/>
  <c r="A128" i="6"/>
  <c r="I127" i="6"/>
  <c r="H127" i="6"/>
  <c r="F127" i="6"/>
  <c r="G127" i="6" s="1"/>
  <c r="D127" i="6"/>
  <c r="E127" i="6" s="1"/>
  <c r="B127" i="6"/>
  <c r="C127" i="6" s="1"/>
  <c r="A127" i="6"/>
  <c r="I126" i="6"/>
  <c r="H126" i="6"/>
  <c r="F126" i="6"/>
  <c r="G126" i="6" s="1"/>
  <c r="D126" i="6"/>
  <c r="E126" i="6" s="1"/>
  <c r="B126" i="6"/>
  <c r="C126" i="6" s="1"/>
  <c r="A126" i="6"/>
  <c r="I125" i="6"/>
  <c r="H125" i="6"/>
  <c r="F125" i="6"/>
  <c r="G125" i="6" s="1"/>
  <c r="D125" i="6"/>
  <c r="E125" i="6" s="1"/>
  <c r="B125" i="6"/>
  <c r="C125" i="6" s="1"/>
  <c r="A125" i="6"/>
  <c r="I124" i="6"/>
  <c r="H124" i="6"/>
  <c r="F124" i="6"/>
  <c r="G124" i="6" s="1"/>
  <c r="D124" i="6"/>
  <c r="E124" i="6" s="1"/>
  <c r="B124" i="6"/>
  <c r="C124" i="6" s="1"/>
  <c r="A124" i="6"/>
  <c r="I123" i="6"/>
  <c r="H123" i="6"/>
  <c r="F123" i="6"/>
  <c r="G123" i="6" s="1"/>
  <c r="E123" i="6"/>
  <c r="D123" i="6"/>
  <c r="B123" i="6"/>
  <c r="C123" i="6" s="1"/>
  <c r="A123" i="6"/>
  <c r="I122" i="6"/>
  <c r="H122" i="6"/>
  <c r="F122" i="6"/>
  <c r="G122" i="6" s="1"/>
  <c r="D122" i="6"/>
  <c r="E122" i="6" s="1"/>
  <c r="B122" i="6"/>
  <c r="C122" i="6" s="1"/>
  <c r="A122" i="6"/>
  <c r="I121" i="6"/>
  <c r="H121" i="6"/>
  <c r="F121" i="6"/>
  <c r="G121" i="6" s="1"/>
  <c r="D121" i="6"/>
  <c r="E121" i="6" s="1"/>
  <c r="B121" i="6"/>
  <c r="C121" i="6" s="1"/>
  <c r="A121" i="6"/>
  <c r="I120" i="6"/>
  <c r="H120" i="6"/>
  <c r="F120" i="6"/>
  <c r="G120" i="6" s="1"/>
  <c r="D120" i="6"/>
  <c r="E120" i="6" s="1"/>
  <c r="B120" i="6"/>
  <c r="C120" i="6" s="1"/>
  <c r="A120" i="6"/>
  <c r="I119" i="6"/>
  <c r="H119" i="6"/>
  <c r="F119" i="6"/>
  <c r="G119" i="6" s="1"/>
  <c r="D119" i="6"/>
  <c r="E119" i="6" s="1"/>
  <c r="B119" i="6"/>
  <c r="C119" i="6" s="1"/>
  <c r="A119" i="6"/>
  <c r="I118" i="6"/>
  <c r="H118" i="6"/>
  <c r="F118" i="6"/>
  <c r="G118" i="6" s="1"/>
  <c r="D118" i="6"/>
  <c r="E118" i="6" s="1"/>
  <c r="B118" i="6"/>
  <c r="C118" i="6" s="1"/>
  <c r="A118" i="6"/>
  <c r="I117" i="6"/>
  <c r="H117" i="6"/>
  <c r="F117" i="6"/>
  <c r="G117" i="6" s="1"/>
  <c r="D117" i="6"/>
  <c r="E117" i="6" s="1"/>
  <c r="B117" i="6"/>
  <c r="C117" i="6" s="1"/>
  <c r="A117" i="6"/>
  <c r="I116" i="6"/>
  <c r="H116" i="6"/>
  <c r="F116" i="6"/>
  <c r="G116" i="6" s="1"/>
  <c r="D116" i="6"/>
  <c r="E116" i="6" s="1"/>
  <c r="B116" i="6"/>
  <c r="C116" i="6" s="1"/>
  <c r="A116" i="6"/>
  <c r="I115" i="6"/>
  <c r="H115" i="6"/>
  <c r="F115" i="6"/>
  <c r="G115" i="6" s="1"/>
  <c r="D115" i="6"/>
  <c r="E115" i="6" s="1"/>
  <c r="B115" i="6"/>
  <c r="C115" i="6" s="1"/>
  <c r="A115" i="6"/>
  <c r="I114" i="6"/>
  <c r="H114" i="6"/>
  <c r="F114" i="6"/>
  <c r="G114" i="6" s="1"/>
  <c r="D114" i="6"/>
  <c r="E114" i="6" s="1"/>
  <c r="B114" i="6"/>
  <c r="C114" i="6" s="1"/>
  <c r="A114" i="6"/>
  <c r="I113" i="6"/>
  <c r="H113" i="6"/>
  <c r="G113" i="6"/>
  <c r="F113" i="6"/>
  <c r="D113" i="6"/>
  <c r="E113" i="6" s="1"/>
  <c r="B113" i="6"/>
  <c r="C113" i="6" s="1"/>
  <c r="A113" i="6"/>
  <c r="I112" i="6"/>
  <c r="H112" i="6"/>
  <c r="G112" i="6"/>
  <c r="F112" i="6"/>
  <c r="D112" i="6"/>
  <c r="E112" i="6" s="1"/>
  <c r="B112" i="6"/>
  <c r="C112" i="6" s="1"/>
  <c r="A112" i="6"/>
  <c r="I111" i="6"/>
  <c r="H111" i="6"/>
  <c r="F111" i="6"/>
  <c r="G111" i="6" s="1"/>
  <c r="D111" i="6"/>
  <c r="E111" i="6" s="1"/>
  <c r="B111" i="6"/>
  <c r="C111" i="6" s="1"/>
  <c r="A111" i="6"/>
  <c r="I110" i="6"/>
  <c r="H110" i="6"/>
  <c r="F110" i="6"/>
  <c r="G110" i="6" s="1"/>
  <c r="D110" i="6"/>
  <c r="E110" i="6" s="1"/>
  <c r="B110" i="6"/>
  <c r="C110" i="6" s="1"/>
  <c r="A110" i="6"/>
  <c r="I109" i="6"/>
  <c r="H109" i="6"/>
  <c r="F109" i="6"/>
  <c r="G109" i="6" s="1"/>
  <c r="D109" i="6"/>
  <c r="E109" i="6" s="1"/>
  <c r="B109" i="6"/>
  <c r="C109" i="6" s="1"/>
  <c r="A109" i="6"/>
  <c r="I108" i="6"/>
  <c r="H108" i="6"/>
  <c r="F108" i="6"/>
  <c r="G108" i="6" s="1"/>
  <c r="D108" i="6"/>
  <c r="E108" i="6" s="1"/>
  <c r="B108" i="6"/>
  <c r="C108" i="6" s="1"/>
  <c r="A108" i="6"/>
  <c r="I107" i="6"/>
  <c r="H107" i="6"/>
  <c r="F107" i="6"/>
  <c r="G107" i="6" s="1"/>
  <c r="D107" i="6"/>
  <c r="E107" i="6" s="1"/>
  <c r="B107" i="6"/>
  <c r="C107" i="6" s="1"/>
  <c r="A107" i="6"/>
  <c r="I106" i="6"/>
  <c r="H106" i="6"/>
  <c r="F106" i="6"/>
  <c r="G106" i="6" s="1"/>
  <c r="D106" i="6"/>
  <c r="E106" i="6" s="1"/>
  <c r="B106" i="6"/>
  <c r="C106" i="6" s="1"/>
  <c r="A106" i="6"/>
  <c r="I105" i="6"/>
  <c r="H105" i="6"/>
  <c r="F105" i="6"/>
  <c r="G105" i="6" s="1"/>
  <c r="D105" i="6"/>
  <c r="E105" i="6" s="1"/>
  <c r="B105" i="6"/>
  <c r="C105" i="6" s="1"/>
  <c r="A105" i="6"/>
  <c r="I104" i="6"/>
  <c r="H104" i="6"/>
  <c r="F104" i="6"/>
  <c r="G104" i="6" s="1"/>
  <c r="D104" i="6"/>
  <c r="E104" i="6" s="1"/>
  <c r="B104" i="6"/>
  <c r="C104" i="6" s="1"/>
  <c r="A104" i="6"/>
  <c r="I103" i="6"/>
  <c r="H103" i="6"/>
  <c r="F103" i="6"/>
  <c r="G103" i="6" s="1"/>
  <c r="D103" i="6"/>
  <c r="E103" i="6" s="1"/>
  <c r="B103" i="6"/>
  <c r="C103" i="6" s="1"/>
  <c r="A103" i="6"/>
  <c r="I102" i="6"/>
  <c r="H102" i="6"/>
  <c r="F102" i="6"/>
  <c r="G102" i="6" s="1"/>
  <c r="D102" i="6"/>
  <c r="E102" i="6" s="1"/>
  <c r="B102" i="6"/>
  <c r="C102" i="6" s="1"/>
  <c r="A102" i="6"/>
  <c r="I101" i="6"/>
  <c r="H101" i="6"/>
  <c r="F101" i="6"/>
  <c r="G101" i="6" s="1"/>
  <c r="D101" i="6"/>
  <c r="E101" i="6" s="1"/>
  <c r="B101" i="6"/>
  <c r="C101" i="6" s="1"/>
  <c r="A101" i="6"/>
  <c r="I100" i="6"/>
  <c r="H100" i="6"/>
  <c r="F100" i="6"/>
  <c r="G100" i="6" s="1"/>
  <c r="D100" i="6"/>
  <c r="E100" i="6" s="1"/>
  <c r="B100" i="6"/>
  <c r="C100" i="6" s="1"/>
  <c r="A100" i="6"/>
  <c r="I99" i="6"/>
  <c r="H99" i="6"/>
  <c r="F99" i="6"/>
  <c r="G99" i="6" s="1"/>
  <c r="D99" i="6"/>
  <c r="E99" i="6" s="1"/>
  <c r="B99" i="6"/>
  <c r="C99" i="6" s="1"/>
  <c r="A99" i="6"/>
  <c r="I98" i="6"/>
  <c r="H98" i="6"/>
  <c r="F98" i="6"/>
  <c r="G98" i="6" s="1"/>
  <c r="D98" i="6"/>
  <c r="E98" i="6" s="1"/>
  <c r="B98" i="6"/>
  <c r="C98" i="6" s="1"/>
  <c r="A98" i="6"/>
  <c r="I97" i="6"/>
  <c r="H97" i="6"/>
  <c r="F97" i="6"/>
  <c r="G97" i="6" s="1"/>
  <c r="D97" i="6"/>
  <c r="E97" i="6" s="1"/>
  <c r="B97" i="6"/>
  <c r="C97" i="6" s="1"/>
  <c r="A97" i="6"/>
  <c r="I96" i="6"/>
  <c r="H96" i="6"/>
  <c r="F96" i="6"/>
  <c r="G96" i="6" s="1"/>
  <c r="D96" i="6"/>
  <c r="E96" i="6" s="1"/>
  <c r="B96" i="6"/>
  <c r="C96" i="6" s="1"/>
  <c r="A96" i="6"/>
  <c r="I95" i="6"/>
  <c r="H95" i="6"/>
  <c r="F95" i="6"/>
  <c r="G95" i="6" s="1"/>
  <c r="D95" i="6"/>
  <c r="E95" i="6" s="1"/>
  <c r="B95" i="6"/>
  <c r="C95" i="6" s="1"/>
  <c r="A95" i="6"/>
  <c r="I94" i="6"/>
  <c r="H94" i="6"/>
  <c r="F94" i="6"/>
  <c r="G94" i="6" s="1"/>
  <c r="D94" i="6"/>
  <c r="E94" i="6" s="1"/>
  <c r="B94" i="6"/>
  <c r="C94" i="6" s="1"/>
  <c r="A94" i="6"/>
  <c r="I93" i="6"/>
  <c r="H93" i="6"/>
  <c r="F93" i="6"/>
  <c r="G93" i="6" s="1"/>
  <c r="D93" i="6"/>
  <c r="E93" i="6" s="1"/>
  <c r="B93" i="6"/>
  <c r="C93" i="6" s="1"/>
  <c r="A93" i="6"/>
  <c r="I92" i="6"/>
  <c r="H92" i="6"/>
  <c r="F92" i="6"/>
  <c r="G92" i="6" s="1"/>
  <c r="D92" i="6"/>
  <c r="E92" i="6" s="1"/>
  <c r="B92" i="6"/>
  <c r="C92" i="6" s="1"/>
  <c r="A92" i="6"/>
  <c r="I91" i="6"/>
  <c r="H91" i="6"/>
  <c r="F91" i="6"/>
  <c r="G91" i="6" s="1"/>
  <c r="D91" i="6"/>
  <c r="E91" i="6" s="1"/>
  <c r="B91" i="6"/>
  <c r="C91" i="6" s="1"/>
  <c r="A91" i="6"/>
  <c r="I90" i="6"/>
  <c r="H90" i="6"/>
  <c r="F90" i="6"/>
  <c r="G90" i="6" s="1"/>
  <c r="D90" i="6"/>
  <c r="E90" i="6" s="1"/>
  <c r="B90" i="6"/>
  <c r="C90" i="6" s="1"/>
  <c r="A90" i="6"/>
  <c r="I89" i="6"/>
  <c r="H89" i="6"/>
  <c r="F89" i="6"/>
  <c r="G89" i="6" s="1"/>
  <c r="D89" i="6"/>
  <c r="E89" i="6" s="1"/>
  <c r="B89" i="6"/>
  <c r="C89" i="6" s="1"/>
  <c r="A89" i="6"/>
  <c r="I88" i="6"/>
  <c r="H88" i="6"/>
  <c r="F88" i="6"/>
  <c r="G88" i="6" s="1"/>
  <c r="D88" i="6"/>
  <c r="E88" i="6" s="1"/>
  <c r="B88" i="6"/>
  <c r="C88" i="6" s="1"/>
  <c r="A88" i="6"/>
  <c r="I87" i="6"/>
  <c r="H87" i="6"/>
  <c r="F87" i="6"/>
  <c r="G87" i="6" s="1"/>
  <c r="D87" i="6"/>
  <c r="E87" i="6" s="1"/>
  <c r="B87" i="6"/>
  <c r="C87" i="6" s="1"/>
  <c r="A87" i="6"/>
  <c r="I86" i="6"/>
  <c r="H86" i="6"/>
  <c r="F86" i="6"/>
  <c r="G86" i="6" s="1"/>
  <c r="D86" i="6"/>
  <c r="E86" i="6" s="1"/>
  <c r="B86" i="6"/>
  <c r="C86" i="6" s="1"/>
  <c r="A86" i="6"/>
  <c r="I85" i="6"/>
  <c r="H85" i="6"/>
  <c r="F85" i="6"/>
  <c r="G85" i="6" s="1"/>
  <c r="D85" i="6"/>
  <c r="E85" i="6" s="1"/>
  <c r="B85" i="6"/>
  <c r="C85" i="6" s="1"/>
  <c r="A85" i="6"/>
  <c r="I84" i="6"/>
  <c r="H84" i="6"/>
  <c r="F84" i="6"/>
  <c r="G84" i="6" s="1"/>
  <c r="D84" i="6"/>
  <c r="E84" i="6" s="1"/>
  <c r="B84" i="6"/>
  <c r="C84" i="6" s="1"/>
  <c r="A84" i="6"/>
  <c r="I83" i="6"/>
  <c r="H83" i="6"/>
  <c r="F83" i="6"/>
  <c r="G83" i="6" s="1"/>
  <c r="D83" i="6"/>
  <c r="E83" i="6" s="1"/>
  <c r="B83" i="6"/>
  <c r="C83" i="6" s="1"/>
  <c r="A83" i="6"/>
  <c r="I82" i="6"/>
  <c r="H82" i="6"/>
  <c r="F82" i="6"/>
  <c r="G82" i="6" s="1"/>
  <c r="D82" i="6"/>
  <c r="E82" i="6" s="1"/>
  <c r="B82" i="6"/>
  <c r="C82" i="6" s="1"/>
  <c r="A82" i="6"/>
  <c r="I81" i="6"/>
  <c r="H81" i="6"/>
  <c r="F81" i="6"/>
  <c r="G81" i="6" s="1"/>
  <c r="D81" i="6"/>
  <c r="E81" i="6" s="1"/>
  <c r="B81" i="6"/>
  <c r="C81" i="6" s="1"/>
  <c r="A81" i="6"/>
  <c r="I80" i="6"/>
  <c r="H80" i="6"/>
  <c r="F80" i="6"/>
  <c r="G80" i="6" s="1"/>
  <c r="D80" i="6"/>
  <c r="E80" i="6" s="1"/>
  <c r="B80" i="6"/>
  <c r="C80" i="6" s="1"/>
  <c r="A80" i="6"/>
  <c r="I79" i="6"/>
  <c r="H79" i="6"/>
  <c r="F79" i="6"/>
  <c r="G79" i="6" s="1"/>
  <c r="D79" i="6"/>
  <c r="E79" i="6" s="1"/>
  <c r="B79" i="6"/>
  <c r="C79" i="6" s="1"/>
  <c r="A79" i="6"/>
  <c r="I78" i="6"/>
  <c r="H78" i="6"/>
  <c r="F78" i="6"/>
  <c r="G78" i="6" s="1"/>
  <c r="D78" i="6"/>
  <c r="E78" i="6" s="1"/>
  <c r="B78" i="6"/>
  <c r="C78" i="6" s="1"/>
  <c r="A78" i="6"/>
  <c r="I77" i="6"/>
  <c r="H77" i="6"/>
  <c r="F77" i="6"/>
  <c r="G77" i="6" s="1"/>
  <c r="D77" i="6"/>
  <c r="E77" i="6" s="1"/>
  <c r="B77" i="6"/>
  <c r="C77" i="6" s="1"/>
  <c r="A77" i="6"/>
  <c r="I76" i="6"/>
  <c r="H76" i="6"/>
  <c r="F76" i="6"/>
  <c r="G76" i="6" s="1"/>
  <c r="D76" i="6"/>
  <c r="E76" i="6" s="1"/>
  <c r="B76" i="6"/>
  <c r="C76" i="6" s="1"/>
  <c r="A76" i="6"/>
  <c r="I75" i="6"/>
  <c r="H75" i="6"/>
  <c r="F75" i="6"/>
  <c r="G75" i="6" s="1"/>
  <c r="D75" i="6"/>
  <c r="E75" i="6" s="1"/>
  <c r="B75" i="6"/>
  <c r="C75" i="6" s="1"/>
  <c r="A75" i="6"/>
  <c r="I74" i="6"/>
  <c r="H74" i="6"/>
  <c r="F74" i="6"/>
  <c r="G74" i="6" s="1"/>
  <c r="D74" i="6"/>
  <c r="E74" i="6" s="1"/>
  <c r="C74" i="6"/>
  <c r="B74" i="6"/>
  <c r="A74" i="6"/>
  <c r="I73" i="6"/>
  <c r="H73" i="6"/>
  <c r="F73" i="6"/>
  <c r="G73" i="6" s="1"/>
  <c r="D73" i="6"/>
  <c r="E73" i="6" s="1"/>
  <c r="B73" i="6"/>
  <c r="C73" i="6" s="1"/>
  <c r="A73" i="6"/>
  <c r="I72" i="6"/>
  <c r="H72" i="6"/>
  <c r="F72" i="6"/>
  <c r="G72" i="6" s="1"/>
  <c r="D72" i="6"/>
  <c r="E72" i="6" s="1"/>
  <c r="B72" i="6"/>
  <c r="C72" i="6" s="1"/>
  <c r="A72" i="6"/>
  <c r="I71" i="6"/>
  <c r="H71" i="6"/>
  <c r="F71" i="6"/>
  <c r="G71" i="6" s="1"/>
  <c r="D71" i="6"/>
  <c r="E71" i="6" s="1"/>
  <c r="B71" i="6"/>
  <c r="C71" i="6" s="1"/>
  <c r="A71" i="6"/>
  <c r="I70" i="6"/>
  <c r="H70" i="6"/>
  <c r="F70" i="6"/>
  <c r="G70" i="6" s="1"/>
  <c r="D70" i="6"/>
  <c r="E70" i="6" s="1"/>
  <c r="B70" i="6"/>
  <c r="C70" i="6" s="1"/>
  <c r="A70" i="6"/>
  <c r="I69" i="6"/>
  <c r="H69" i="6"/>
  <c r="F69" i="6"/>
  <c r="G69" i="6" s="1"/>
  <c r="D69" i="6"/>
  <c r="E69" i="6" s="1"/>
  <c r="B69" i="6"/>
  <c r="C69" i="6" s="1"/>
  <c r="A69" i="6"/>
  <c r="I68" i="6"/>
  <c r="H68" i="6"/>
  <c r="F68" i="6"/>
  <c r="G68" i="6" s="1"/>
  <c r="D68" i="6"/>
  <c r="E68" i="6" s="1"/>
  <c r="B68" i="6"/>
  <c r="C68" i="6" s="1"/>
  <c r="A68" i="6"/>
  <c r="I67" i="6"/>
  <c r="H67" i="6"/>
  <c r="F67" i="6"/>
  <c r="G67" i="6" s="1"/>
  <c r="D67" i="6"/>
  <c r="E67" i="6" s="1"/>
  <c r="B67" i="6"/>
  <c r="C67" i="6" s="1"/>
  <c r="A67" i="6"/>
  <c r="I66" i="6"/>
  <c r="H66" i="6"/>
  <c r="F66" i="6"/>
  <c r="G66" i="6" s="1"/>
  <c r="D66" i="6"/>
  <c r="E66" i="6" s="1"/>
  <c r="B66" i="6"/>
  <c r="C66" i="6" s="1"/>
  <c r="A66" i="6"/>
  <c r="I65" i="6"/>
  <c r="H65" i="6"/>
  <c r="F65" i="6"/>
  <c r="G65" i="6" s="1"/>
  <c r="D65" i="6"/>
  <c r="E65" i="6" s="1"/>
  <c r="B65" i="6"/>
  <c r="C65" i="6" s="1"/>
  <c r="A65" i="6"/>
  <c r="I64" i="6"/>
  <c r="H64" i="6"/>
  <c r="F64" i="6"/>
  <c r="G64" i="6" s="1"/>
  <c r="D64" i="6"/>
  <c r="E64" i="6" s="1"/>
  <c r="B64" i="6"/>
  <c r="C64" i="6" s="1"/>
  <c r="A64" i="6"/>
  <c r="I63" i="6"/>
  <c r="H63" i="6"/>
  <c r="F63" i="6"/>
  <c r="G63" i="6" s="1"/>
  <c r="D63" i="6"/>
  <c r="E63" i="6" s="1"/>
  <c r="B63" i="6"/>
  <c r="C63" i="6" s="1"/>
  <c r="A63" i="6"/>
  <c r="I62" i="6"/>
  <c r="H62" i="6"/>
  <c r="F62" i="6"/>
  <c r="G62" i="6" s="1"/>
  <c r="D62" i="6"/>
  <c r="E62" i="6" s="1"/>
  <c r="B62" i="6"/>
  <c r="C62" i="6" s="1"/>
  <c r="A62" i="6"/>
  <c r="I61" i="6"/>
  <c r="H61" i="6"/>
  <c r="F61" i="6"/>
  <c r="G61" i="6" s="1"/>
  <c r="D61" i="6"/>
  <c r="E61" i="6" s="1"/>
  <c r="B61" i="6"/>
  <c r="C61" i="6" s="1"/>
  <c r="A61" i="6"/>
  <c r="I60" i="6"/>
  <c r="H60" i="6"/>
  <c r="F60" i="6"/>
  <c r="G60" i="6" s="1"/>
  <c r="D60" i="6"/>
  <c r="E60" i="6" s="1"/>
  <c r="B60" i="6"/>
  <c r="C60" i="6" s="1"/>
  <c r="A60" i="6"/>
  <c r="I59" i="6"/>
  <c r="H59" i="6"/>
  <c r="F59" i="6"/>
  <c r="G59" i="6" s="1"/>
  <c r="E59" i="6"/>
  <c r="D59" i="6"/>
  <c r="B59" i="6"/>
  <c r="C59" i="6" s="1"/>
  <c r="A59" i="6"/>
  <c r="I58" i="6"/>
  <c r="H58" i="6"/>
  <c r="F58" i="6"/>
  <c r="G58" i="6" s="1"/>
  <c r="E58" i="6"/>
  <c r="D58" i="6"/>
  <c r="B58" i="6"/>
  <c r="C58" i="6" s="1"/>
  <c r="A58" i="6"/>
  <c r="I57" i="6"/>
  <c r="H57" i="6"/>
  <c r="F57" i="6"/>
  <c r="G57" i="6" s="1"/>
  <c r="D57" i="6"/>
  <c r="E57" i="6" s="1"/>
  <c r="B57" i="6"/>
  <c r="C57" i="6" s="1"/>
  <c r="A57" i="6"/>
  <c r="I56" i="6"/>
  <c r="H56" i="6"/>
  <c r="F56" i="6"/>
  <c r="G56" i="6" s="1"/>
  <c r="D56" i="6"/>
  <c r="E56" i="6" s="1"/>
  <c r="B56" i="6"/>
  <c r="C56" i="6" s="1"/>
  <c r="A56" i="6"/>
  <c r="I55" i="6"/>
  <c r="H55" i="6"/>
  <c r="F55" i="6"/>
  <c r="G55" i="6" s="1"/>
  <c r="D55" i="6"/>
  <c r="E55" i="6" s="1"/>
  <c r="B55" i="6"/>
  <c r="C55" i="6" s="1"/>
  <c r="A55" i="6"/>
  <c r="I54" i="6"/>
  <c r="H54" i="6"/>
  <c r="F54" i="6"/>
  <c r="G54" i="6" s="1"/>
  <c r="D54" i="6"/>
  <c r="E54" i="6" s="1"/>
  <c r="B54" i="6"/>
  <c r="C54" i="6" s="1"/>
  <c r="A54" i="6"/>
  <c r="I53" i="6"/>
  <c r="H53" i="6"/>
  <c r="F53" i="6"/>
  <c r="G53" i="6" s="1"/>
  <c r="D53" i="6"/>
  <c r="E53" i="6" s="1"/>
  <c r="B53" i="6"/>
  <c r="C53" i="6" s="1"/>
  <c r="A53" i="6"/>
  <c r="I52" i="6"/>
  <c r="H52" i="6"/>
  <c r="F52" i="6"/>
  <c r="G52" i="6" s="1"/>
  <c r="D52" i="6"/>
  <c r="E52" i="6" s="1"/>
  <c r="B52" i="6"/>
  <c r="C52" i="6" s="1"/>
  <c r="A52" i="6"/>
  <c r="I51" i="6"/>
  <c r="H51" i="6"/>
  <c r="F51" i="6"/>
  <c r="G51" i="6" s="1"/>
  <c r="D51" i="6"/>
  <c r="E51" i="6" s="1"/>
  <c r="B51" i="6"/>
  <c r="C51" i="6" s="1"/>
  <c r="A51" i="6"/>
  <c r="I50" i="6"/>
  <c r="H50" i="6"/>
  <c r="F50" i="6"/>
  <c r="G50" i="6" s="1"/>
  <c r="D50" i="6"/>
  <c r="E50" i="6" s="1"/>
  <c r="B50" i="6"/>
  <c r="C50" i="6" s="1"/>
  <c r="A50" i="6"/>
  <c r="I49" i="6"/>
  <c r="H49" i="6"/>
  <c r="F49" i="6"/>
  <c r="G49" i="6" s="1"/>
  <c r="E49" i="6"/>
  <c r="D49" i="6"/>
  <c r="B49" i="6"/>
  <c r="C49" i="6" s="1"/>
  <c r="A49" i="6"/>
  <c r="I48" i="6"/>
  <c r="H48" i="6"/>
  <c r="F48" i="6"/>
  <c r="G48" i="6" s="1"/>
  <c r="E48" i="6"/>
  <c r="D48" i="6"/>
  <c r="B48" i="6"/>
  <c r="C48" i="6" s="1"/>
  <c r="A48" i="6"/>
  <c r="I47" i="6"/>
  <c r="H47" i="6"/>
  <c r="F47" i="6"/>
  <c r="G47" i="6" s="1"/>
  <c r="D47" i="6"/>
  <c r="E47" i="6" s="1"/>
  <c r="B47" i="6"/>
  <c r="C47" i="6" s="1"/>
  <c r="A47" i="6"/>
  <c r="I46" i="6"/>
  <c r="H46" i="6"/>
  <c r="F46" i="6"/>
  <c r="G46" i="6" s="1"/>
  <c r="D46" i="6"/>
  <c r="E46" i="6" s="1"/>
  <c r="B46" i="6"/>
  <c r="C46" i="6" s="1"/>
  <c r="A46" i="6"/>
  <c r="I45" i="6"/>
  <c r="H45" i="6"/>
  <c r="F45" i="6"/>
  <c r="G45" i="6" s="1"/>
  <c r="D45" i="6"/>
  <c r="E45" i="6" s="1"/>
  <c r="B45" i="6"/>
  <c r="C45" i="6" s="1"/>
  <c r="A45" i="6"/>
  <c r="I44" i="6"/>
  <c r="H44" i="6"/>
  <c r="F44" i="6"/>
  <c r="G44" i="6" s="1"/>
  <c r="D44" i="6"/>
  <c r="E44" i="6" s="1"/>
  <c r="B44" i="6"/>
  <c r="C44" i="6" s="1"/>
  <c r="A44" i="6"/>
  <c r="I43" i="6"/>
  <c r="H43" i="6"/>
  <c r="F43" i="6"/>
  <c r="G43" i="6" s="1"/>
  <c r="D43" i="6"/>
  <c r="E43" i="6" s="1"/>
  <c r="B43" i="6"/>
  <c r="C43" i="6" s="1"/>
  <c r="A43" i="6"/>
  <c r="I42" i="6"/>
  <c r="H42" i="6"/>
  <c r="F42" i="6"/>
  <c r="G42" i="6" s="1"/>
  <c r="D42" i="6"/>
  <c r="E42" i="6" s="1"/>
  <c r="B42" i="6"/>
  <c r="C42" i="6" s="1"/>
  <c r="A42" i="6"/>
  <c r="I41" i="6"/>
  <c r="H41" i="6"/>
  <c r="F41" i="6"/>
  <c r="G41" i="6" s="1"/>
  <c r="D41" i="6"/>
  <c r="E41" i="6" s="1"/>
  <c r="B41" i="6"/>
  <c r="C41" i="6" s="1"/>
  <c r="A41" i="6"/>
  <c r="I40" i="6"/>
  <c r="H40" i="6"/>
  <c r="F40" i="6"/>
  <c r="G40" i="6" s="1"/>
  <c r="D40" i="6"/>
  <c r="E40" i="6" s="1"/>
  <c r="B40" i="6"/>
  <c r="C40" i="6" s="1"/>
  <c r="A40" i="6"/>
  <c r="I39" i="6"/>
  <c r="H39" i="6"/>
  <c r="F39" i="6"/>
  <c r="G39" i="6" s="1"/>
  <c r="D39" i="6"/>
  <c r="E39" i="6" s="1"/>
  <c r="B39" i="6"/>
  <c r="C39" i="6" s="1"/>
  <c r="A39" i="6"/>
  <c r="I38" i="6"/>
  <c r="H38" i="6"/>
  <c r="F38" i="6"/>
  <c r="G38" i="6" s="1"/>
  <c r="D38" i="6"/>
  <c r="E38" i="6" s="1"/>
  <c r="B38" i="6"/>
  <c r="C38" i="6" s="1"/>
  <c r="A38" i="6"/>
  <c r="I37" i="6"/>
  <c r="H37" i="6"/>
  <c r="F37" i="6"/>
  <c r="G37" i="6" s="1"/>
  <c r="D37" i="6"/>
  <c r="E37" i="6" s="1"/>
  <c r="B37" i="6"/>
  <c r="C37" i="6" s="1"/>
  <c r="A37" i="6"/>
  <c r="I36" i="6"/>
  <c r="H36" i="6"/>
  <c r="F36" i="6"/>
  <c r="G36" i="6" s="1"/>
  <c r="D36" i="6"/>
  <c r="E36" i="6" s="1"/>
  <c r="B36" i="6"/>
  <c r="C36" i="6" s="1"/>
  <c r="A36" i="6"/>
  <c r="I35" i="6"/>
  <c r="H35" i="6"/>
  <c r="F35" i="6"/>
  <c r="G35" i="6" s="1"/>
  <c r="D35" i="6"/>
  <c r="E35" i="6" s="1"/>
  <c r="B35" i="6"/>
  <c r="C35" i="6" s="1"/>
  <c r="A35" i="6"/>
  <c r="I34" i="6"/>
  <c r="H34" i="6"/>
  <c r="F34" i="6"/>
  <c r="G34" i="6" s="1"/>
  <c r="D34" i="6"/>
  <c r="E34" i="6" s="1"/>
  <c r="B34" i="6"/>
  <c r="C34" i="6" s="1"/>
  <c r="A34" i="6"/>
  <c r="I33" i="6"/>
  <c r="H33" i="6"/>
  <c r="F33" i="6"/>
  <c r="G33" i="6" s="1"/>
  <c r="D33" i="6"/>
  <c r="E33" i="6" s="1"/>
  <c r="B33" i="6"/>
  <c r="C33" i="6" s="1"/>
  <c r="A33" i="6"/>
  <c r="I32" i="6"/>
  <c r="H32" i="6"/>
  <c r="F32" i="6"/>
  <c r="G32" i="6" s="1"/>
  <c r="D32" i="6"/>
  <c r="E32" i="6" s="1"/>
  <c r="B32" i="6"/>
  <c r="C32" i="6" s="1"/>
  <c r="A32" i="6"/>
  <c r="I31" i="6"/>
  <c r="H31" i="6"/>
  <c r="F31" i="6"/>
  <c r="G31" i="6" s="1"/>
  <c r="D31" i="6"/>
  <c r="E31" i="6" s="1"/>
  <c r="B31" i="6"/>
  <c r="C31" i="6" s="1"/>
  <c r="A31" i="6"/>
  <c r="I30" i="6"/>
  <c r="H30" i="6"/>
  <c r="F30" i="6"/>
  <c r="G30" i="6" s="1"/>
  <c r="D30" i="6"/>
  <c r="E30" i="6" s="1"/>
  <c r="B30" i="6"/>
  <c r="C30" i="6" s="1"/>
  <c r="A30" i="6"/>
  <c r="I29" i="6"/>
  <c r="H29" i="6"/>
  <c r="F29" i="6"/>
  <c r="G29" i="6" s="1"/>
  <c r="D29" i="6"/>
  <c r="E29" i="6" s="1"/>
  <c r="B29" i="6"/>
  <c r="C29" i="6" s="1"/>
  <c r="A29" i="6"/>
  <c r="I28" i="6"/>
  <c r="H28" i="6"/>
  <c r="F28" i="6"/>
  <c r="G28" i="6" s="1"/>
  <c r="D28" i="6"/>
  <c r="E28" i="6" s="1"/>
  <c r="B28" i="6"/>
  <c r="C28" i="6" s="1"/>
  <c r="A28" i="6"/>
  <c r="I27" i="6"/>
  <c r="H27" i="6"/>
  <c r="F27" i="6"/>
  <c r="G27" i="6" s="1"/>
  <c r="D27" i="6"/>
  <c r="E27" i="6" s="1"/>
  <c r="B27" i="6"/>
  <c r="C27" i="6" s="1"/>
  <c r="A27" i="6"/>
  <c r="I26" i="6"/>
  <c r="H26" i="6"/>
  <c r="F26" i="6"/>
  <c r="G26" i="6" s="1"/>
  <c r="D26" i="6"/>
  <c r="E26" i="6" s="1"/>
  <c r="C26" i="6"/>
  <c r="B26" i="6"/>
  <c r="A26" i="6"/>
  <c r="I25" i="6"/>
  <c r="H25" i="6"/>
  <c r="F25" i="6"/>
  <c r="G25" i="6" s="1"/>
  <c r="D25" i="6"/>
  <c r="E25" i="6" s="1"/>
  <c r="B25" i="6"/>
  <c r="C25" i="6" s="1"/>
  <c r="A25" i="6"/>
  <c r="I24" i="6"/>
  <c r="H24" i="6"/>
  <c r="F24" i="6"/>
  <c r="G24" i="6" s="1"/>
  <c r="D24" i="6"/>
  <c r="E24" i="6" s="1"/>
  <c r="B24" i="6"/>
  <c r="C24" i="6" s="1"/>
  <c r="A24" i="6"/>
  <c r="I23" i="6"/>
  <c r="H23" i="6"/>
  <c r="F23" i="6"/>
  <c r="G23" i="6" s="1"/>
  <c r="D23" i="6"/>
  <c r="E23" i="6" s="1"/>
  <c r="B23" i="6"/>
  <c r="C23" i="6" s="1"/>
  <c r="A23" i="6"/>
  <c r="I22" i="6"/>
  <c r="H22" i="6"/>
  <c r="F22" i="6"/>
  <c r="G22" i="6" s="1"/>
  <c r="D22" i="6"/>
  <c r="E22" i="6" s="1"/>
  <c r="B22" i="6"/>
  <c r="C22" i="6" s="1"/>
  <c r="A22" i="6"/>
  <c r="I21" i="6"/>
  <c r="H21" i="6"/>
  <c r="F21" i="6"/>
  <c r="G21" i="6" s="1"/>
  <c r="D21" i="6"/>
  <c r="E21" i="6" s="1"/>
  <c r="B21" i="6"/>
  <c r="C21" i="6" s="1"/>
  <c r="A21" i="6"/>
  <c r="I20" i="6"/>
  <c r="H20" i="6"/>
  <c r="G20" i="6"/>
  <c r="F20" i="6"/>
  <c r="D20" i="6"/>
  <c r="E20" i="6" s="1"/>
  <c r="B20" i="6"/>
  <c r="C20" i="6" s="1"/>
  <c r="A20" i="6"/>
  <c r="I19" i="6"/>
  <c r="H19" i="6"/>
  <c r="F19" i="6"/>
  <c r="G19" i="6" s="1"/>
  <c r="D19" i="6"/>
  <c r="E19" i="6" s="1"/>
  <c r="B19" i="6"/>
  <c r="C19" i="6" s="1"/>
  <c r="A19" i="6"/>
  <c r="I18" i="6"/>
  <c r="H18" i="6"/>
  <c r="F18" i="6"/>
  <c r="G18" i="6" s="1"/>
  <c r="D18" i="6"/>
  <c r="E18" i="6" s="1"/>
  <c r="B18" i="6"/>
  <c r="C18" i="6" s="1"/>
  <c r="A18" i="6"/>
  <c r="I17" i="6"/>
  <c r="H17" i="6"/>
  <c r="F17" i="6"/>
  <c r="G17" i="6" s="1"/>
  <c r="D17" i="6"/>
  <c r="E17" i="6" s="1"/>
  <c r="B17" i="6"/>
  <c r="C17" i="6" s="1"/>
  <c r="A17" i="6"/>
  <c r="I16" i="6"/>
  <c r="H16" i="6"/>
  <c r="F16" i="6"/>
  <c r="G16" i="6" s="1"/>
  <c r="D16" i="6"/>
  <c r="E16" i="6" s="1"/>
  <c r="B16" i="6"/>
  <c r="C16" i="6" s="1"/>
  <c r="A16" i="6"/>
  <c r="I15" i="6"/>
  <c r="H15" i="6"/>
  <c r="F15" i="6"/>
  <c r="G15" i="6" s="1"/>
  <c r="D15" i="6"/>
  <c r="E15" i="6" s="1"/>
  <c r="B15" i="6"/>
  <c r="C15" i="6" s="1"/>
  <c r="A15" i="6"/>
  <c r="I14" i="6"/>
  <c r="H14" i="6"/>
  <c r="F14" i="6"/>
  <c r="G14" i="6" s="1"/>
  <c r="D14" i="6"/>
  <c r="E14" i="6" s="1"/>
  <c r="B14" i="6"/>
  <c r="C14" i="6" s="1"/>
  <c r="A14" i="6"/>
  <c r="I13" i="6"/>
  <c r="H13" i="6"/>
  <c r="F13" i="6"/>
  <c r="G13" i="6" s="1"/>
  <c r="D13" i="6"/>
  <c r="E13" i="6" s="1"/>
  <c r="B13" i="6"/>
  <c r="C13" i="6" s="1"/>
  <c r="A13" i="6"/>
  <c r="I12" i="6"/>
  <c r="H12" i="6"/>
  <c r="F12" i="6"/>
  <c r="G12" i="6" s="1"/>
  <c r="D12" i="6"/>
  <c r="E12" i="6" s="1"/>
  <c r="B12" i="6"/>
  <c r="C12" i="6" s="1"/>
  <c r="A12" i="6"/>
  <c r="I11" i="6"/>
  <c r="H11" i="6"/>
  <c r="F11" i="6"/>
  <c r="G11" i="6" s="1"/>
  <c r="D11" i="6"/>
  <c r="E11" i="6" s="1"/>
  <c r="B11" i="6"/>
  <c r="C11" i="6" s="1"/>
  <c r="A11" i="6"/>
  <c r="L10" i="6"/>
  <c r="I10" i="6"/>
  <c r="H10" i="6"/>
  <c r="F10" i="6"/>
  <c r="G10" i="6" s="1"/>
  <c r="D10" i="6"/>
  <c r="E10" i="6" s="1"/>
  <c r="B10" i="6"/>
  <c r="C10" i="6" s="1"/>
  <c r="A10" i="6"/>
  <c r="L9" i="6"/>
  <c r="I9" i="6"/>
  <c r="H9" i="6"/>
  <c r="F9" i="6"/>
  <c r="G9" i="6" s="1"/>
  <c r="D9" i="6"/>
  <c r="E9" i="6" s="1"/>
  <c r="B9" i="6"/>
  <c r="C9" i="6" s="1"/>
  <c r="A9" i="6"/>
  <c r="L8" i="6"/>
  <c r="I8" i="6"/>
  <c r="H8" i="6"/>
  <c r="F8" i="6"/>
  <c r="G8" i="6" s="1"/>
  <c r="D8" i="6"/>
  <c r="E8" i="6" s="1"/>
  <c r="B8" i="6"/>
  <c r="C8" i="6" s="1"/>
  <c r="A8" i="6"/>
  <c r="L7" i="6"/>
  <c r="I7" i="6"/>
  <c r="H7" i="6"/>
  <c r="F7" i="6"/>
  <c r="G7" i="6" s="1"/>
  <c r="D7" i="6"/>
  <c r="E7" i="6" s="1"/>
  <c r="B7" i="6"/>
  <c r="C7" i="6" s="1"/>
  <c r="A7" i="6"/>
  <c r="L6" i="6"/>
  <c r="I6" i="6"/>
  <c r="H6" i="6"/>
  <c r="F6" i="6"/>
  <c r="G6" i="6" s="1"/>
  <c r="D6" i="6"/>
  <c r="E6" i="6" s="1"/>
  <c r="B6" i="6"/>
  <c r="C6" i="6" s="1"/>
  <c r="A6" i="6"/>
  <c r="I5" i="6"/>
  <c r="H5" i="6"/>
  <c r="L15" i="6" s="1"/>
  <c r="M15" i="6" s="1"/>
  <c r="F5" i="6"/>
  <c r="G5" i="6" s="1"/>
  <c r="D5" i="6"/>
  <c r="E5" i="6" s="1"/>
  <c r="B5" i="6"/>
  <c r="C5" i="6" s="1"/>
  <c r="A5" i="6"/>
  <c r="J23" i="4"/>
  <c r="J22" i="4"/>
  <c r="J20" i="4"/>
  <c r="J17" i="4"/>
  <c r="J12" i="4"/>
  <c r="J11" i="4"/>
  <c r="J10" i="4"/>
  <c r="J8" i="4"/>
  <c r="J7" i="4"/>
  <c r="J6" i="4"/>
  <c r="B11" i="2"/>
  <c r="C11" i="2" s="1"/>
  <c r="B10" i="2"/>
  <c r="C10" i="2" s="1"/>
  <c r="B9" i="2"/>
  <c r="C9" i="2" s="1"/>
  <c r="B8" i="2"/>
  <c r="C8" i="2" s="1"/>
  <c r="D8" i="2" s="1"/>
  <c r="B7" i="2"/>
  <c r="C7" i="2" s="1"/>
  <c r="E4224" i="6" l="1"/>
  <c r="J4224" i="6"/>
  <c r="S4204" i="6"/>
  <c r="M4204" i="6"/>
  <c r="C4211" i="6"/>
  <c r="J15" i="4" s="1"/>
  <c r="Y4204" i="6"/>
  <c r="C4226" i="6"/>
  <c r="C4238" i="6"/>
  <c r="J16" i="4" s="1"/>
  <c r="I4224" i="6"/>
  <c r="B4225" i="6"/>
  <c r="I4225" i="6"/>
  <c r="C4225" i="6"/>
  <c r="D4226" i="6"/>
  <c r="D4224" i="6"/>
  <c r="K4224" i="6"/>
  <c r="D4225" i="6"/>
  <c r="L42" i="6"/>
  <c r="M42" i="6" s="1"/>
  <c r="J4204" i="6"/>
  <c r="C4239" i="6"/>
  <c r="J21" i="4" s="1"/>
  <c r="M4205" i="6"/>
  <c r="P4206" i="6"/>
  <c r="I4226" i="6"/>
  <c r="P4205" i="6"/>
  <c r="J4226" i="6"/>
  <c r="K4226" i="6"/>
  <c r="J4225" i="6"/>
  <c r="K4225" i="6"/>
  <c r="L4225" i="6"/>
  <c r="B21" i="2"/>
  <c r="D11" i="2"/>
  <c r="L41" i="6"/>
  <c r="M41" i="6" s="1"/>
  <c r="B22" i="2"/>
  <c r="D9" i="2"/>
  <c r="L16" i="6"/>
  <c r="M16" i="6" s="1"/>
  <c r="L29" i="6"/>
  <c r="M29" i="6" s="1"/>
  <c r="L26" i="6"/>
  <c r="L28" i="6"/>
  <c r="M28" i="6" s="1"/>
  <c r="L27" i="6"/>
  <c r="M27" i="6" s="1"/>
  <c r="C32" i="4"/>
  <c r="D10" i="2"/>
  <c r="B20" i="2"/>
  <c r="C33" i="4"/>
  <c r="L21" i="6"/>
  <c r="M21" i="6" s="1"/>
  <c r="B23" i="2"/>
  <c r="C31" i="4"/>
  <c r="D7" i="2"/>
  <c r="L35" i="6"/>
  <c r="M35" i="6" s="1"/>
  <c r="L34" i="6"/>
  <c r="M34" i="6" s="1"/>
  <c r="L36" i="6"/>
  <c r="M36" i="6" s="1"/>
  <c r="L20" i="6"/>
  <c r="M20" i="6" s="1"/>
  <c r="C30" i="4"/>
  <c r="B19" i="2"/>
  <c r="L43" i="6"/>
  <c r="M43" i="6" s="1"/>
  <c r="L22" i="6"/>
  <c r="M22" i="6" s="1"/>
  <c r="L40" i="6"/>
  <c r="M40" i="6" s="1"/>
  <c r="C4209" i="6"/>
  <c r="J25" i="4" s="1"/>
  <c r="G4204" i="6"/>
  <c r="P4209" i="6"/>
  <c r="S4206" i="6"/>
  <c r="C4213" i="6"/>
  <c r="J24" i="4" s="1"/>
  <c r="C4212" i="6"/>
  <c r="J14" i="4" s="1"/>
  <c r="C4210" i="6"/>
  <c r="J26" i="4" s="1"/>
  <c r="V4206" i="6"/>
  <c r="P4204" i="6"/>
  <c r="G4205" i="6"/>
  <c r="V4205" i="6"/>
  <c r="Y4206" i="6"/>
  <c r="Y4205" i="6"/>
  <c r="J4205" i="6"/>
  <c r="M4207" i="6"/>
  <c r="J4206" i="6"/>
  <c r="P4207" i="6"/>
  <c r="M4206" i="6"/>
  <c r="V4207" i="6"/>
  <c r="S4205" i="6"/>
  <c r="P4208" i="6"/>
  <c r="B31" i="12"/>
  <c r="C31" i="12" s="1"/>
  <c r="D31" i="12" s="1"/>
  <c r="T2" i="7"/>
  <c r="B32" i="12" s="1"/>
  <c r="C32" i="12" s="1"/>
  <c r="D32" i="12" s="1"/>
  <c r="B4233" i="6"/>
  <c r="C4233" i="6" s="1"/>
  <c r="E4226" i="6"/>
  <c r="B4232" i="6"/>
  <c r="C4232" i="6" s="1"/>
  <c r="B4226" i="6"/>
  <c r="B4231" i="6"/>
  <c r="C4231" i="6" s="1"/>
  <c r="L4226" i="6"/>
  <c r="B29" i="12"/>
  <c r="C29" i="12" s="1"/>
  <c r="D29" i="12" s="1"/>
  <c r="B8" i="12"/>
  <c r="B30" i="12"/>
  <c r="C30" i="12" s="1"/>
  <c r="D30" i="12" s="1"/>
  <c r="B25" i="2" l="1"/>
  <c r="C25" i="2" s="1"/>
  <c r="M26" i="6"/>
  <c r="M30" i="6" s="1"/>
  <c r="L30" i="6"/>
</calcChain>
</file>

<file path=xl/sharedStrings.xml><?xml version="1.0" encoding="utf-8"?>
<sst xmlns="http://schemas.openxmlformats.org/spreadsheetml/2006/main" count="21598" uniqueCount="427">
  <si>
    <t>⌂  HOME</t>
  </si>
  <si>
    <t>▥  HEALTH OVERVIEW</t>
  </si>
  <si>
    <t>💡  INSIGHTS</t>
  </si>
  <si>
    <t>?  BUSINESS QUESTIONS</t>
  </si>
  <si>
    <t>▣  DATA DICTIONARY</t>
  </si>
  <si>
    <t>▤  ANALYSIS</t>
  </si>
  <si>
    <t>▦  RAW DATA</t>
  </si>
  <si>
    <t>MEDISIGHTS</t>
  </si>
  <si>
    <t>MEDISIGHTS
HEALTH INTELLIGENCE HUB</t>
  </si>
  <si>
    <t>DATA-DRIVEN CLINICAL INSIGHTS  •  POPULATION HEALTH ANALYTICS  •  EXCEL BI DASHBOARD</t>
  </si>
  <si>
    <t>Data as of 5/22/2025  |  4,155 records  |  20 analytical fields</t>
  </si>
  <si>
    <t>DATASET OVERVIEW</t>
  </si>
  <si>
    <t>EXECUTIVE SNAPSHOT</t>
  </si>
  <si>
    <t>POPULATION</t>
  </si>
  <si>
    <t>AVERAGE AGE</t>
  </si>
  <si>
    <t>AVERAGE BMI</t>
  </si>
  <si>
    <t>AVERAGE SBP</t>
  </si>
  <si>
    <t>4,155</t>
  </si>
  <si>
    <t>53.30</t>
  </si>
  <si>
    <t>27.03</t>
  </si>
  <si>
    <t>109.01</t>
  </si>
  <si>
    <t>Records</t>
  </si>
  <si>
    <t>Years</t>
  </si>
  <si>
    <t>kg/m²</t>
  </si>
  <si>
    <t>mmHg</t>
  </si>
  <si>
    <t>AVERAGE DBP</t>
  </si>
  <si>
    <t>AVERAGE CHOLESTEROL</t>
  </si>
  <si>
    <t>SMOKING RATE</t>
  </si>
  <si>
    <t>OVERWEIGHT + OBESE</t>
  </si>
  <si>
    <t>81.80</t>
  </si>
  <si>
    <t>193.19</t>
  </si>
  <si>
    <t>26.14%</t>
  </si>
  <si>
    <t>56.15%</t>
  </si>
  <si>
    <t>mg/dL</t>
  </si>
  <si>
    <t>Smokers</t>
  </si>
  <si>
    <t>Population</t>
  </si>
  <si>
    <t>KEY POPULATION SIGNALS</t>
  </si>
  <si>
    <t>BMI</t>
  </si>
  <si>
    <t>BLOOD PRESSURE</t>
  </si>
  <si>
    <t>SMOKING</t>
  </si>
  <si>
    <t>CHOLESTEROL</t>
  </si>
  <si>
    <t>Average BMI is 27.03 kg/m²
Focus on weight-risk segmentation.</t>
  </si>
  <si>
    <t>Average SBP / DBP = 109.01 / 81.80
Use BP category distribution for risk review.</t>
  </si>
  <si>
    <t>26.14% of the population are smokers
Compare smoking status with BMI and BP.</t>
  </si>
  <si>
    <t>Average total cholesterol = 193.19 mg/dL
Review desirable / borderline / high categories.</t>
  </si>
  <si>
    <t>DASHBOARD NAVIGATION</t>
  </si>
  <si>
    <t>HEALTH OVERVIEW</t>
  </si>
  <si>
    <t>INSIGHTS</t>
  </si>
  <si>
    <t>BUSINESS QUESTIONS</t>
  </si>
  <si>
    <t>12 interactive charts + population KPIs</t>
  </si>
  <si>
    <t>Analytical findings and patterns</t>
  </si>
  <si>
    <t>Decision-oriented questions</t>
  </si>
  <si>
    <t>DATA DICTIONARY</t>
  </si>
  <si>
    <t>ANALYSIS</t>
  </si>
  <si>
    <t>RAW DATA</t>
  </si>
  <si>
    <t>Definitions of fields and metrics</t>
  </si>
  <si>
    <t>Supporting calculations</t>
  </si>
  <si>
    <t>Underlying population records</t>
  </si>
  <si>
    <t>1  Open HEALTH OVERVIEW for the population KPI snapshot.</t>
  </si>
  <si>
    <t>2  Use the dropdown filters to focus on smoking, activity, BMI, age, cholesterol or blood pressure.</t>
  </si>
  <si>
    <t>3  Review the 12 charts; values are based on the current Raw Data.</t>
  </si>
  <si>
    <t>MEDISIGHTS  |  Clinical intelligence through structured population-level analytics</t>
  </si>
  <si>
    <t>How to use: Start with HEALTH OVERVIEW → apply the available filters → review the 12 charts → move to INSIGHTS and BUSINESS QUESTIONS for interpretation. The workbook does not contain a Gender/Sex source field, so gender-based results are not fabricated.</t>
  </si>
  <si>
    <t>RISK SUMMARY</t>
  </si>
  <si>
    <t>DATA QUALITY</t>
  </si>
  <si>
    <t>POPULATION RISK SUMMARY</t>
  </si>
  <si>
    <t>Executive risk view • analytical segmentation only, not clinical diagnosis</t>
  </si>
  <si>
    <t>EXECUTIVE RISK INDICATORS</t>
  </si>
  <si>
    <t>Indicator</t>
  </si>
  <si>
    <t>People</t>
  </si>
  <si>
    <t>% Population</t>
  </si>
  <si>
    <t>Signal</t>
  </si>
  <si>
    <t>Overweight + Obese</t>
  </si>
  <si>
    <t>Low HDL</t>
  </si>
  <si>
    <t>SBP ≥ 130</t>
  </si>
  <si>
    <t>Cholesterol ≥ 240</t>
  </si>
  <si>
    <t>ANALYTICAL POPULATION RISK SCORE</t>
  </si>
  <si>
    <t>One point for each: BMI ≥25, SBP ≥130, cholesterol ≥240, low HDL, and smoking. This is an analytical prioritization aid, not a clinical diagnosis.</t>
  </si>
  <si>
    <t>Component</t>
  </si>
  <si>
    <t>Population %</t>
  </si>
  <si>
    <t>Points</t>
  </si>
  <si>
    <t>BMI ≥25</t>
  </si>
  <si>
    <t>SBP ≥130</t>
  </si>
  <si>
    <t>Cholesterol ≥240</t>
  </si>
  <si>
    <t>Smoker</t>
  </si>
  <si>
    <t>Population Risk Index</t>
  </si>
  <si>
    <t>HOME</t>
  </si>
  <si>
    <t>HEALTH OVERVIEW DASHBOARD</t>
  </si>
  <si>
    <t>Data as of:
5/22/2025</t>
  </si>
  <si>
    <t>Overall Population Health Profile</t>
  </si>
  <si>
    <t>FILTERS  ▼</t>
  </si>
  <si>
    <t>Total Number
of People</t>
  </si>
  <si>
    <t>Average BMI
(kg/m²)</t>
  </si>
  <si>
    <t>Average Systolic BP
(mmHg)</t>
  </si>
  <si>
    <t>Average Diastolic BP
(mmHg)</t>
  </si>
  <si>
    <t>Average Total Cholesterol
(mg/dL)</t>
  </si>
  <si>
    <t>Gender</t>
  </si>
  <si>
    <t>Not available</t>
  </si>
  <si>
    <t>Average Age
(Years)</t>
  </si>
  <si>
    <t>Smoking Rate
(% Smokers)</t>
  </si>
  <si>
    <t>Overweight + Obese
(% of Population)</t>
  </si>
  <si>
    <t>Low HDL
(% of Population)</t>
  </si>
  <si>
    <t>Population with SBP ≥130
(% of Population)</t>
  </si>
  <si>
    <t>Smoking Status</t>
  </si>
  <si>
    <t>53.30%</t>
  </si>
  <si>
    <t>29.72%</t>
  </si>
  <si>
    <t>66.40%</t>
  </si>
  <si>
    <t>71.41%</t>
  </si>
  <si>
    <t>1.95%</t>
  </si>
  <si>
    <t>(All)</t>
  </si>
  <si>
    <t>1. SMOKING STATUS</t>
  </si>
  <si>
    <t>2. PHYSICAL ACTIVITY LEVEL</t>
  </si>
  <si>
    <t>3. BMI CATEGORY DISTRIBUTION</t>
  </si>
  <si>
    <t>4. BMI % DISTRIBUTION</t>
  </si>
  <si>
    <t>Physical Activity Level</t>
  </si>
  <si>
    <t>BMI Category</t>
  </si>
  <si>
    <t>Age Group</t>
  </si>
  <si>
    <t>↻  RESET FILTERS</t>
  </si>
  <si>
    <t>5. TOTAL CHOLESTEROL CATEGORY</t>
  </si>
  <si>
    <t>6. SYSTOLIC BP CATEGORY</t>
  </si>
  <si>
    <t>7. AGE GROUP DISTRIBUTION</t>
  </si>
  <si>
    <t>8. AVERAGE BMI BY ACTIVITY LEVEL</t>
  </si>
  <si>
    <t>Systolic BP Category</t>
  </si>
  <si>
    <t>9. AVERAGE BMI BY SMOKING STATUS</t>
  </si>
  <si>
    <t>10. AVERAGE SYSTOLIC BP BY AGE GROUP</t>
  </si>
  <si>
    <t>11. BMI CATEGORY BY PHYSICAL ACTIVITY (%)</t>
  </si>
  <si>
    <t>12. PHYSICAL ACTIVITY BY BMI CATEGORY (%)</t>
  </si>
  <si>
    <t>#</t>
  </si>
  <si>
    <t>Difficulty</t>
  </si>
  <si>
    <t>Business Question</t>
  </si>
  <si>
    <t>Result</t>
  </si>
  <si>
    <t>Interpretation</t>
  </si>
  <si>
    <t>Easy</t>
  </si>
  <si>
    <t>How many people are included in the dataset?</t>
  </si>
  <si>
    <t>Total valid records analyzed in the current filter view.</t>
  </si>
  <si>
    <t>How many people are smokers vs non-smokers?</t>
  </si>
  <si>
    <t>Shows the balance of smoking behavior across the selected population.</t>
  </si>
  <si>
    <t>How many people belong to each physical activity level?</t>
  </si>
  <si>
    <t>Physical activity segmentation supports lifestyle-risk analysis.</t>
  </si>
  <si>
    <t>Medium</t>
  </si>
  <si>
    <t>How are people distributed across BMI categories?</t>
  </si>
  <si>
    <t>Underweight, Normal, Overweight and Obese counts (standard BMI thresholds).</t>
  </si>
  <si>
    <t>How many people have desirable / borderline high / high total cholesterol?</t>
  </si>
  <si>
    <t>Cholesterol classification follows standard clinical reference bands (&lt;200 / 200-239 / ≥240).</t>
  </si>
  <si>
    <t>How many people have normal / elevated / Stage 1 / Stage 2 systolic BP?</t>
  </si>
  <si>
    <t>Systolic BP classification (&lt;120 / 120-129 / 130-139 / ≥140).</t>
  </si>
  <si>
    <t>Hard</t>
  </si>
  <si>
    <t>What percentage of the population falls into each BMI category?</t>
  </si>
  <si>
    <t>Percentage share of the filtered population per BMI category.</t>
  </si>
  <si>
    <t>Which age group represents the largest share of the population?</t>
  </si>
  <si>
    <t>The age group with the highest record count.</t>
  </si>
  <si>
    <t>What percentage of the population has systolic BP ≥ 130?</t>
  </si>
  <si>
    <t>Combined High/Stage 1 + Stage 2 share of the population.</t>
  </si>
  <si>
    <t>What percentage of the population has HDL below 40 mg/dL?</t>
  </si>
  <si>
    <t>Low HDL is an established cardiovascular risk marker.</t>
  </si>
  <si>
    <t>Which physical activity level is most common?</t>
  </si>
  <si>
    <t>The activity level with the highest record count.</t>
  </si>
  <si>
    <t>How does average BMI differ between smokers and non-smokers?</t>
  </si>
  <si>
    <t>Compares average BMI across smoking status.</t>
  </si>
  <si>
    <t>Advanced</t>
  </si>
  <si>
    <t>How does BMI category distribution relate to physical activity level?</t>
  </si>
  <si>
    <t>See 'Physical Activity by BMI Category' chart, Health Overview page.</t>
  </si>
  <si>
    <t>Cross-tabulation of activity level against BMI category.</t>
  </si>
  <si>
    <t>How does cholesterol classification vary across BMI categories?</t>
  </si>
  <si>
    <t>See 'Cholesterol Category by BMI Category' chart, Health Overview page.</t>
  </si>
  <si>
    <t>Cross-tabulation of cholesterol classification against BMI category.</t>
  </si>
  <si>
    <t>Which age group has the highest average systolic blood pressure?</t>
  </si>
  <si>
    <t>Identifies the age segment with the highest average SBP.</t>
  </si>
  <si>
    <t>Which BMI category has the highest average total cholesterol?</t>
  </si>
  <si>
    <t>Identifies which BMI category carries the highest average cholesterol.</t>
  </si>
  <si>
    <t>Which age group has the highest average total cholesterol?</t>
  </si>
  <si>
    <t>Identifies the age segment with the highest average cholesterol.</t>
  </si>
  <si>
    <t>Which activity group has the highest average BMI?</t>
  </si>
  <si>
    <t>Identifies which activity level carries the highest average BMI.</t>
  </si>
  <si>
    <t>What percentage of the population is simultaneously Overweight/Obese, has Low HDL, and SBP ≥ 130?</t>
  </si>
  <si>
    <t>A compounded, higher-risk lifestyle segment worth prioritizing for outreach.</t>
  </si>
  <si>
    <t>What is the overall smoking rate in the population?</t>
  </si>
  <si>
    <t>Share of the population currently classified as smokers.</t>
  </si>
  <si>
    <t>What share of the population is Overweight or Obese?</t>
  </si>
  <si>
    <t>Combined Overweight + Obese share of the population.</t>
  </si>
  <si>
    <t>How is the population distributed across the MEDISIGHTS analytical health-risk tiers?</t>
  </si>
  <si>
    <t>See 'Analytical Health Risk Tier' chart, Health Overview page.</t>
  </si>
  <si>
    <t>An internally-defined composite index (BMI + SBP + smoking + HDL) — for population segmentation only, not a clinical score.</t>
  </si>
  <si>
    <t>DYNAMIC BUSINESS ANSWERS</t>
  </si>
  <si>
    <t>Largest risk segment</t>
  </si>
  <si>
    <t>Smoking prevalence</t>
  </si>
  <si>
    <t>SBP ≥130 prevalence</t>
  </si>
  <si>
    <t>Low HDL prevalence</t>
  </si>
  <si>
    <t>Column Name</t>
  </si>
  <si>
    <t>Data Type</t>
  </si>
  <si>
    <t>Business Meaning</t>
  </si>
  <si>
    <t>Description</t>
  </si>
  <si>
    <t>Unit</t>
  </si>
  <si>
    <t>Example Value</t>
  </si>
  <si>
    <t>Used In</t>
  </si>
  <si>
    <t>Derived?</t>
  </si>
  <si>
    <t>Age</t>
  </si>
  <si>
    <t>Numeric (years)</t>
  </si>
  <si>
    <t>Patient age</t>
  </si>
  <si>
    <t>Age of the individual in completed years.</t>
  </si>
  <si>
    <t>years</t>
  </si>
  <si>
    <t>69</t>
  </si>
  <si>
    <t>KPIs, Age Group, all age cross-tabs</t>
  </si>
  <si>
    <t>No</t>
  </si>
  <si>
    <t>Numeric</t>
  </si>
  <si>
    <t>Body Mass Index</t>
  </si>
  <si>
    <t>Weight-to-height ratio used to classify body composition.</t>
  </si>
  <si>
    <t>20.72</t>
  </si>
  <si>
    <t>KPIs, BMI Category, most charts</t>
  </si>
  <si>
    <t>Systolic_BP</t>
  </si>
  <si>
    <t>Systolic blood pressure</t>
  </si>
  <si>
    <t>Pressure in arteries during heartbeats.</t>
  </si>
  <si>
    <t>107.1</t>
  </si>
  <si>
    <t>KPIs, SBP Category, BP charts</t>
  </si>
  <si>
    <t>Diastolic_BP</t>
  </si>
  <si>
    <t>Diastolic blood pressure</t>
  </si>
  <si>
    <t>Pressure in arteries between heartbeats.</t>
  </si>
  <si>
    <t>58.3</t>
  </si>
  <si>
    <t>KPI card</t>
  </si>
  <si>
    <t>Total_Cholesterol</t>
  </si>
  <si>
    <t>Total cholesterol</t>
  </si>
  <si>
    <t>Combined HDL + LDL + a portion of triglycerides.</t>
  </si>
  <si>
    <t>168.9</t>
  </si>
  <si>
    <t>KPIs, Cholesterol Category, charts</t>
  </si>
  <si>
    <t>HDL_Cholesterol</t>
  </si>
  <si>
    <t>'Good' cholesterol</t>
  </si>
  <si>
    <t>High-density lipoprotein cholesterol.</t>
  </si>
  <si>
    <t>38.4</t>
  </si>
  <si>
    <t>Low HDL KPI, HDL Distribution chart</t>
  </si>
  <si>
    <t>LDL_Cholesterol</t>
  </si>
  <si>
    <t>'Bad' cholesterol</t>
  </si>
  <si>
    <t>Low-density lipoprotein cholesterol.</t>
  </si>
  <si>
    <t>183.8</t>
  </si>
  <si>
    <t>Raw Data reference</t>
  </si>
  <si>
    <t>Triglycerides</t>
  </si>
  <si>
    <t>Blood fat level</t>
  </si>
  <si>
    <t>Triglyceride concentration in blood.</t>
  </si>
  <si>
    <t>243.3</t>
  </si>
  <si>
    <t>Smoking_Status</t>
  </si>
  <si>
    <t>Text</t>
  </si>
  <si>
    <t>Smoking behavior</t>
  </si>
  <si>
    <t>Whether the individual currently smokes.</t>
  </si>
  <si>
    <t>smoker / non-smoker</t>
  </si>
  <si>
    <t>non-smoker</t>
  </si>
  <si>
    <t>Filters, KPIs, all smoking charts</t>
  </si>
  <si>
    <t>Physical_Activity_Level</t>
  </si>
  <si>
    <t>Activity level</t>
  </si>
  <si>
    <t>Self-reported level of physical activity.</t>
  </si>
  <si>
    <t>low / moderate / high</t>
  </si>
  <si>
    <t>moderate</t>
  </si>
  <si>
    <t>Filters, KPIs, activity charts</t>
  </si>
  <si>
    <t>BP_Risk_Category</t>
  </si>
  <si>
    <t>Simple BP risk flag</t>
  </si>
  <si>
    <t>Binary blood-pressure risk classification from the source data.</t>
  </si>
  <si>
    <t>Normal / Elevated-High Risk</t>
  </si>
  <si>
    <t>Normal</t>
  </si>
  <si>
    <t>Reference only</t>
  </si>
  <si>
    <t>Age_Group</t>
  </si>
  <si>
    <t>Age bracket</t>
  </si>
  <si>
    <t>Age bucketed into 6 standard bands.</t>
  </si>
  <si>
    <t>18-29 … 70+</t>
  </si>
  <si>
    <t>60-69</t>
  </si>
  <si>
    <t>Filters, Age Group chart, cross-tabs</t>
  </si>
  <si>
    <t>BMI_Category</t>
  </si>
  <si>
    <t>BMI classification</t>
  </si>
  <si>
    <t>BMI bucketed into 4 standard clinical bands.</t>
  </si>
  <si>
    <t>Underweight/Normal/Overweight/Obese</t>
  </si>
  <si>
    <t>Filters, KPIs, most charts</t>
  </si>
  <si>
    <t>Cholesterol_Ratio</t>
  </si>
  <si>
    <t>Total/HDL ratio</t>
  </si>
  <si>
    <t>Total cholesterol divided by HDL cholesterol.</t>
  </si>
  <si>
    <t>ratio</t>
  </si>
  <si>
    <t>4.40</t>
  </si>
  <si>
    <t>Pulse_Pressure</t>
  </si>
  <si>
    <t>SBP minus DBP</t>
  </si>
  <si>
    <t>Difference between systolic and diastolic BP.</t>
  </si>
  <si>
    <t>48.9</t>
  </si>
  <si>
    <t>BMI_Age_Interaction</t>
  </si>
  <si>
    <t>BMI × Age</t>
  </si>
  <si>
    <t>Interaction term combining BMI and age.</t>
  </si>
  <si>
    <t>index</t>
  </si>
  <si>
    <t>1429.4</t>
  </si>
  <si>
    <t>Cholesterol_Category</t>
  </si>
  <si>
    <t>Text (formula)</t>
  </si>
  <si>
    <t>Cholesterol classification</t>
  </si>
  <si>
    <t>Total cholesterol bucketed into 3 clinical bands (&lt;200 / 200-239 / ≥240).</t>
  </si>
  <si>
    <t>Desirable/Borderline High/High</t>
  </si>
  <si>
    <t>Desirable</t>
  </si>
  <si>
    <t>Filters, KPIs, Cholesterol charts</t>
  </si>
  <si>
    <t>Yes</t>
  </si>
  <si>
    <t>Systolic_BP_Category</t>
  </si>
  <si>
    <t>SBP classification</t>
  </si>
  <si>
    <t>Systolic BP bucketed into 4 bands (&lt;120 / 120-129 / 130-139 / ≥140).</t>
  </si>
  <si>
    <t>Normal/Elevated/High Stage1/High Stage2</t>
  </si>
  <si>
    <t>Filters, KPIs, SBP charts</t>
  </si>
  <si>
    <t>Health_Risk_Score (Analytical Index)</t>
  </si>
  <si>
    <t>Numeric (formula)</t>
  </si>
  <si>
    <t>Composite lifestyle/biometric score</t>
  </si>
  <si>
    <t>Project-specific index (0–9) combining BMI category + SBP category + smoking + low HDL. NOT a clinical score.</t>
  </si>
  <si>
    <t>0–9 points</t>
  </si>
  <si>
    <t>4</t>
  </si>
  <si>
    <t>Risk Tier chart, Insights</t>
  </si>
  <si>
    <t>Risk_Tier (Analytical)</t>
  </si>
  <si>
    <t>Risk tier label</t>
  </si>
  <si>
    <t>Health_Risk_Score bucketed into Low (0-2) / Moderate (3-5) / High (6-9). NOT a clinical diagnosis.</t>
  </si>
  <si>
    <t>Low/Moderate/High</t>
  </si>
  <si>
    <t>Moderate</t>
  </si>
  <si>
    <t>'Derived = Yes' columns are calculated with live formulas from the original raw fields and are clearly separated at the end of the Raw Data table (columns Q–T).</t>
  </si>
  <si>
    <t>ANALYSIS — CALCULATION LAYER</t>
  </si>
  <si>
    <t>All values below are formula-driven and update automatically when Raw Data changes.</t>
  </si>
  <si>
    <t>ID</t>
  </si>
  <si>
    <t>Total Cholesterol</t>
  </si>
  <si>
    <t>Cholesterol Classification</t>
  </si>
  <si>
    <t>Systolic BP</t>
  </si>
  <si>
    <t>Systolic BP Classification</t>
  </si>
  <si>
    <t>KPI CALCULATIONS</t>
  </si>
  <si>
    <t>Metric</t>
  </si>
  <si>
    <t>Value</t>
  </si>
  <si>
    <t>Total Number of People</t>
  </si>
  <si>
    <t>Average BMI</t>
  </si>
  <si>
    <t>Average Systolic Blood Pressure</t>
  </si>
  <si>
    <t>Average Diastolic Blood Pressure</t>
  </si>
  <si>
    <t>Average Total Cholesterol</t>
  </si>
  <si>
    <t>Q2 — SMOKING STATUS</t>
  </si>
  <si>
    <t>Category</t>
  </si>
  <si>
    <t>Count</t>
  </si>
  <si>
    <t>Percent</t>
  </si>
  <si>
    <t>Non-Smoker</t>
  </si>
  <si>
    <t>Q3 — PHYSICAL ACTIVITY LEVEL</t>
  </si>
  <si>
    <t>Low</t>
  </si>
  <si>
    <t>High</t>
  </si>
  <si>
    <t>Q4/Q7 — BMI CATEGORY DISTRIBUTION</t>
  </si>
  <si>
    <t>Underweight</t>
  </si>
  <si>
    <t>Overweight</t>
  </si>
  <si>
    <t>Obese</t>
  </si>
  <si>
    <t>Total</t>
  </si>
  <si>
    <t>Q5 — TOTAL CHOLESTEROL CLASSIFICATION</t>
  </si>
  <si>
    <t>Borderline High</t>
  </si>
  <si>
    <t>Q6 — SYSTOLIC BLOOD PRESSURE CLASSIFICATION</t>
  </si>
  <si>
    <t>Elevated</t>
  </si>
  <si>
    <t>Stage 1 Hypertension</t>
  </si>
  <si>
    <t>Stage 2 Hypertension</t>
  </si>
  <si>
    <t>MEDISIGHTS — FILTER-AWARE ANALYSIS ENGINE (feeds dashboard, business questions &amp; insights)</t>
  </si>
  <si>
    <t>All results below respond live to the FILTERS on the Health Overview Dashboard. '(All)' = no filter applied on that field.</t>
  </si>
  <si>
    <t xml:space="preserve">  KEY PERFORMANCE INDICATORS (filtered)</t>
  </si>
  <si>
    <t xml:space="preserve">  SMOKING STATUS</t>
  </si>
  <si>
    <t xml:space="preserve">  PHYSICAL ACTIVITY LEVEL</t>
  </si>
  <si>
    <t xml:space="preserve">  BMI CATEGORY</t>
  </si>
  <si>
    <t xml:space="preserve">  AGE GROUP</t>
  </si>
  <si>
    <t xml:space="preserve">  CHOLESTEROL CATEGORY</t>
  </si>
  <si>
    <t xml:space="preserve">  SYSTOLIC BP CATEGORY</t>
  </si>
  <si>
    <t xml:space="preserve">  HDL DISTRIBUTION</t>
  </si>
  <si>
    <t>Average Age</t>
  </si>
  <si>
    <t>smoker</t>
  </si>
  <si>
    <t>low</t>
  </si>
  <si>
    <t>18-29</t>
  </si>
  <si>
    <t>Low (&lt;40 mg/dL)</t>
  </si>
  <si>
    <t>30-39</t>
  </si>
  <si>
    <t>Normal (40-59 mg/dL)</t>
  </si>
  <si>
    <t>high</t>
  </si>
  <si>
    <t>40-49</t>
  </si>
  <si>
    <t>High / Stage 1</t>
  </si>
  <si>
    <t>High (&gt;=60 mg/dL)</t>
  </si>
  <si>
    <t>50-59</t>
  </si>
  <si>
    <t>High / Stage 2</t>
  </si>
  <si>
    <t>Smoking Rate %</t>
  </si>
  <si>
    <t>70+</t>
  </si>
  <si>
    <t>Overweight + Obese %</t>
  </si>
  <si>
    <t>Low HDL % (HDL &lt; 40 mg/dL)</t>
  </si>
  <si>
    <t xml:space="preserve">  AVG BMI BY SMOKING STATUS</t>
  </si>
  <si>
    <t xml:space="preserve">  AVG SYSTOLIC BP BY AGE GROUP</t>
  </si>
  <si>
    <t xml:space="preserve">  AVG TOTAL CHOLESTEROL BY AGE GROUP</t>
  </si>
  <si>
    <t xml:space="preserve">  AVG BMI BY ACTIVITY LEVEL</t>
  </si>
  <si>
    <t xml:space="preserve">  AVG TOTAL CHOLESTEROL BY BMI CATEGORY</t>
  </si>
  <si>
    <t xml:space="preserve">  AVG BMI BY AGE GROUP</t>
  </si>
  <si>
    <t>Group</t>
  </si>
  <si>
    <t>Avg BMI</t>
  </si>
  <si>
    <t>Avg SBP</t>
  </si>
  <si>
    <t>Avg Chol</t>
  </si>
  <si>
    <t xml:space="preserve">  PHYSICAL ACTIVITY x BMI CATEGORY (counts)</t>
  </si>
  <si>
    <t xml:space="preserve">  CHOLESTEROL CATEGORY x BMI CATEGORY (counts)</t>
  </si>
  <si>
    <t>BMI CATEGORY x GENDER</t>
  </si>
  <si>
    <t xml:space="preserve">  ANALYTICAL HEALTH RISK TIER DISTRIBUTION (composite index - NOT a clinical score)</t>
  </si>
  <si>
    <t>Tier</t>
  </si>
  <si>
    <t xml:space="preserve">  SUPERLATIVE / KEY-DRIVER ANSWERS</t>
  </si>
  <si>
    <t>Age group with the largest population share</t>
  </si>
  <si>
    <t>Most common physical activity level</t>
  </si>
  <si>
    <t>BMI category with the highest average total cholesterol</t>
  </si>
  <si>
    <t>Age group with the highest average systolic blood pressure</t>
  </si>
  <si>
    <t>Age group with the highest average total cholesterol</t>
  </si>
  <si>
    <t>ANALYTICAL RISK SCORE FRAMEWORK</t>
  </si>
  <si>
    <t>Population-level segmentation only: +1 point for BMI ≥25, SBP ≥130, cholesterol ≥240, low HDL, and smoking. This is not a clinical diagnosis.</t>
  </si>
  <si>
    <t>Elevated / High Risk</t>
  </si>
  <si>
    <t>Cholesterol Category</t>
  </si>
  <si>
    <t>Desirable (&lt;200)</t>
  </si>
  <si>
    <t>Borderline High (200-239)</t>
  </si>
  <si>
    <t>High (≥240)</t>
  </si>
  <si>
    <t>Normal (&lt;120)</t>
  </si>
  <si>
    <t>Elevated (120-129)</t>
  </si>
  <si>
    <t>High / Stage 1 (130-139)</t>
  </si>
  <si>
    <t>High / Stage 2 (≥140)</t>
  </si>
  <si>
    <t>Average BMI by Activity</t>
  </si>
  <si>
    <t>Average BMI by Smoking</t>
  </si>
  <si>
    <t>Average SBP by Age</t>
  </si>
  <si>
    <t>BMI by Physical Activity %</t>
  </si>
  <si>
    <t>Physical Activity by BMI %</t>
  </si>
  <si>
    <t>Activity</t>
  </si>
  <si>
    <t>KEY INSIGHTS &amp; RELATIONSHIP ANALYSIS</t>
  </si>
  <si>
    <t>Automated population signals + BMI / systolic BP relationship analysis</t>
  </si>
  <si>
    <t>AUTOMATED KEY INSIGHTS</t>
  </si>
  <si>
    <t>records</t>
  </si>
  <si>
    <t>Average SBP</t>
  </si>
  <si>
    <t>Smoking Rate</t>
  </si>
  <si>
    <t>%</t>
  </si>
  <si>
    <t>CORRELATION ANALYSIS</t>
  </si>
  <si>
    <t>BMI vs Systolic BP: descriptive relationship only; association does not establish causation.</t>
  </si>
  <si>
    <t>DATA QUALITY &amp; CONTROL CENTER</t>
  </si>
  <si>
    <t>Completeness and basic validation checks</t>
  </si>
  <si>
    <t>QUALITY KPIs</t>
  </si>
  <si>
    <t>Total Records</t>
  </si>
  <si>
    <t>Total Fields</t>
  </si>
  <si>
    <t>Rows With Any Blank</t>
  </si>
  <si>
    <t>FIELD COMPLETENESS</t>
  </si>
  <si>
    <t>Field</t>
  </si>
  <si>
    <t>Non-Blank</t>
  </si>
  <si>
    <t>Completeness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</si>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</sst>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20"/>
      <color rgb="FFFFFFFF"/>
      <name val="Arial"/>
      <charset val="1"/>
    </font>
    <font>
      <i/>
      <sz val="8.5"/>
      <color rgb="FF6B7280"/>
      <name val="Arial"/>
      <charset val="1"/>
    </font>
    <font>
      <b/>
      <sz val="13"/>
      <color rgb="FF20364D"/>
      <name val="Arial"/>
      <charset val="1"/>
    </font>
    <font>
      <sz val="9"/>
      <color rgb="FF6B7280"/>
      <name val="Arial"/>
      <charset val="1"/>
    </font>
    <font>
      <sz val="9.5"/>
      <color rgb="FF20364D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9.5"/>
      <color rgb="FF20364D"/>
      <name val="Arial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1"/>
      <color rgb="FF1F4E78"/>
      <name val="Arial"/>
      <charset val="1"/>
    </font>
    <font>
      <sz val="9.5"/>
      <color rgb="FF6B7280"/>
      <name val="Arial"/>
      <charset val="1"/>
    </font>
    <font>
      <b/>
      <sz val="10"/>
      <color rgb="FFFFFFFF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b/>
      <sz val="24"/>
      <color rgb="FF173F6D"/>
      <name val="Calibri"/>
    </font>
    <font>
      <b/>
      <sz val="14"/>
      <color rgb="FF173F6D"/>
      <name val="Calibri"/>
    </font>
    <font>
      <b/>
      <sz val="9"/>
      <color rgb="FF173F6D"/>
      <name val="Calibri"/>
    </font>
    <font>
      <b/>
      <sz val="10"/>
      <color rgb="FF173F6D"/>
      <name val="Calibri"/>
    </font>
    <font>
      <b/>
      <sz val="16"/>
      <color rgb="FF173F6D"/>
      <name val="Calibri"/>
    </font>
    <font>
      <b/>
      <sz val="24"/>
      <color rgb="FFFFFFFF"/>
      <name val="Calibri"/>
    </font>
    <font>
      <b/>
      <sz val="18"/>
      <color rgb="FFFFFFFF"/>
      <name val="Calibri"/>
    </font>
    <font>
      <sz val="10"/>
      <color rgb="FF213B55"/>
      <name val="Calibri"/>
    </font>
    <font>
      <b/>
      <sz val="11"/>
      <color rgb="FF173F6D"/>
      <name val="Calibri"/>
    </font>
    <font>
      <b/>
      <sz val="23"/>
      <color rgb="FFFFFFFF"/>
      <name val="Calibri"/>
    </font>
    <font>
      <i/>
      <sz val="9"/>
      <color rgb="FF8FA4B8"/>
      <name val="Calibri"/>
    </font>
    <font>
      <sz val="8"/>
      <color rgb="FFDCE8F3"/>
      <name val="Calibri"/>
    </font>
    <font>
      <sz val="9"/>
      <color rgb="FF203A56"/>
      <name val="Calibri"/>
    </font>
    <font>
      <sz val="8"/>
      <color rgb="FF203A56"/>
      <name val="Calibri"/>
    </font>
    <font>
      <i/>
      <sz val="9"/>
      <color rgb="FF203A56"/>
      <name val="Calibri"/>
    </font>
    <font>
      <i/>
      <sz val="11"/>
      <color rgb="FF8FA4B8"/>
      <name val="Calibri"/>
    </font>
    <font>
      <b/>
      <sz val="11"/>
      <color rgb="FFFFFFFF"/>
      <name val="Calibri"/>
    </font>
    <font>
      <b/>
      <sz val="11"/>
      <color rgb="FF203A56"/>
      <name val="Calibri"/>
    </font>
    <font>
      <sz val="11"/>
      <color rgb="FF8FA4B8"/>
      <name val="Calibri"/>
    </font>
    <font>
      <b/>
      <sz val="11"/>
      <color rgb="FF203A56"/>
      <name val="Calibri"/>
    </font>
    <font>
      <b/>
      <sz val="12"/>
      <color rgb="FF173F6D"/>
      <name val="Calibri"/>
    </font>
    <font>
      <b/>
      <sz val="8"/>
      <color rgb="FFFFFFFF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20364D"/>
        <bgColor rgb="FF003366"/>
      </patternFill>
    </fill>
    <fill>
      <patternFill patternType="solid">
        <fgColor rgb="FF2F6FAF"/>
        <bgColor rgb="FF4F81BD"/>
      </patternFill>
    </fill>
    <fill>
      <patternFill patternType="solid">
        <fgColor rgb="FFF3F5F7"/>
        <bgColor rgb="FFFFFFFF"/>
      </patternFill>
    </fill>
    <fill>
      <patternFill patternType="solid">
        <fgColor rgb="FF5B9BD5"/>
        <bgColor rgb="FF4F81BD"/>
      </patternFill>
    </fill>
    <fill>
      <patternFill patternType="solid">
        <fgColor rgb="FFFFFFFF"/>
        <bgColor rgb="FFF3F5F7"/>
      </patternFill>
    </fill>
    <fill>
      <patternFill patternType="solid">
        <fgColor rgb="FF1F4E78"/>
        <bgColor rgb="FF20364D"/>
      </patternFill>
    </fill>
    <fill>
      <patternFill patternType="solid">
        <fgColor rgb="FFD9E2F3"/>
        <bgColor rgb="FFDCEAF7"/>
      </patternFill>
    </fill>
    <fill>
      <patternFill patternType="solid">
        <fgColor rgb="FF6B7280"/>
        <bgColor rgb="FF666666"/>
      </patternFill>
    </fill>
    <fill>
      <patternFill patternType="solid">
        <fgColor rgb="FFFFFFFF"/>
      </patternFill>
    </fill>
    <fill>
      <patternFill patternType="solid">
        <fgColor rgb="FF173F6D"/>
      </patternFill>
    </fill>
    <fill>
      <patternFill patternType="solid">
        <fgColor rgb="FFE9EEF4"/>
      </patternFill>
    </fill>
    <fill>
      <patternFill patternType="solid">
        <fgColor rgb="FFF7F9FC"/>
      </patternFill>
    </fill>
    <fill>
      <patternFill patternType="solid">
        <fgColor rgb="FF213B55"/>
      </patternFill>
    </fill>
    <fill>
      <patternFill patternType="solid">
        <fgColor rgb="FF3F7FBC"/>
      </patternFill>
    </fill>
    <fill>
      <patternFill patternType="solid">
        <fgColor rgb="FF5B9BD5"/>
      </patternFill>
    </fill>
    <fill>
      <patternFill patternType="solid">
        <fgColor rgb="FFEAF2FA"/>
      </patternFill>
    </fill>
    <fill>
      <patternFill patternType="solid">
        <fgColor rgb="FF244A70"/>
      </patternFill>
    </fill>
    <fill>
      <patternFill patternType="solid">
        <fgColor rgb="FFF5F8FC"/>
      </patternFill>
    </fill>
    <fill>
      <patternFill patternType="solid">
        <fgColor rgb="FF3B7D5A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C9D3DC"/>
      </top>
      <bottom style="thin">
        <color rgb="FFC9D3DC"/>
      </bottom>
      <diagonal/>
    </border>
    <border>
      <left/>
      <right style="thin">
        <color rgb="FFC9D3DC"/>
      </right>
      <top style="thin">
        <color rgb="FFC9D3DC"/>
      </top>
      <bottom style="thin">
        <color rgb="FFC9D3DC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 style="thin">
        <color rgb="FFB8C7D9"/>
      </top>
      <bottom style="thin">
        <color rgb="FFB8C7D9"/>
      </bottom>
      <diagonal/>
    </border>
    <border>
      <left/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4" fillId="0" borderId="0" xfId="0" applyFont="1"/>
    <xf numFmtId="0" fontId="6" fillId="4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3" fontId="9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1" fillId="0" borderId="0" xfId="0" applyFont="1"/>
    <xf numFmtId="0" fontId="12" fillId="0" borderId="0" xfId="0" applyFont="1"/>
    <xf numFmtId="0" fontId="7" fillId="7" borderId="0" xfId="0" applyFont="1" applyFill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7" fillId="7" borderId="0" xfId="0" applyFont="1" applyFill="1"/>
    <xf numFmtId="0" fontId="9" fillId="0" borderId="0" xfId="0" applyFont="1"/>
    <xf numFmtId="3" fontId="8" fillId="0" borderId="0" xfId="0" applyNumberFormat="1" applyFont="1"/>
    <xf numFmtId="2" fontId="8" fillId="0" borderId="0" xfId="0" applyNumberFormat="1" applyFont="1"/>
    <xf numFmtId="0" fontId="7" fillId="7" borderId="3" xfId="0" applyFont="1" applyFill="1" applyBorder="1" applyAlignment="1">
      <alignment horizontal="center"/>
    </xf>
    <xf numFmtId="0" fontId="9" fillId="0" borderId="3" xfId="0" applyFont="1" applyBorder="1"/>
    <xf numFmtId="3" fontId="8" fillId="0" borderId="3" xfId="0" applyNumberFormat="1" applyFont="1" applyBorder="1"/>
    <xf numFmtId="165" fontId="8" fillId="0" borderId="3" xfId="0" applyNumberFormat="1" applyFont="1" applyBorder="1"/>
    <xf numFmtId="0" fontId="8" fillId="0" borderId="0" xfId="0" applyFont="1"/>
    <xf numFmtId="165" fontId="8" fillId="0" borderId="0" xfId="0" applyNumberFormat="1" applyFont="1"/>
    <xf numFmtId="0" fontId="14" fillId="0" borderId="0" xfId="0" applyFont="1"/>
    <xf numFmtId="0" fontId="6" fillId="0" borderId="0" xfId="0" applyFont="1"/>
    <xf numFmtId="0" fontId="7" fillId="0" borderId="0" xfId="0" applyFont="1"/>
    <xf numFmtId="165" fontId="0" fillId="0" borderId="0" xfId="0" applyNumberFormat="1"/>
    <xf numFmtId="0" fontId="1" fillId="3" borderId="0" xfId="0" applyFont="1" applyFill="1"/>
    <xf numFmtId="0" fontId="7" fillId="5" borderId="0" xfId="0" applyFont="1" applyFill="1"/>
    <xf numFmtId="0" fontId="7" fillId="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1" fontId="9" fillId="0" borderId="0" xfId="0" applyNumberFormat="1" applyFont="1"/>
    <xf numFmtId="2" fontId="9" fillId="0" borderId="0" xfId="0" applyNumberFormat="1" applyFont="1"/>
    <xf numFmtId="164" fontId="9" fillId="0" borderId="0" xfId="0" applyNumberFormat="1" applyFont="1"/>
    <xf numFmtId="10" fontId="0" fillId="0" borderId="0" xfId="0" applyNumberFormat="1"/>
    <xf numFmtId="0" fontId="0" fillId="0" borderId="9" xfId="0" applyBorder="1"/>
    <xf numFmtId="0" fontId="17" fillId="11" borderId="0" xfId="0" applyFont="1" applyFill="1" applyAlignment="1">
      <alignment horizontal="center"/>
    </xf>
    <xf numFmtId="0" fontId="26" fillId="12" borderId="0" xfId="0" applyFont="1" applyFill="1" applyAlignment="1">
      <alignment horizontal="center"/>
    </xf>
    <xf numFmtId="0" fontId="23" fillId="10" borderId="0" xfId="0" applyFont="1" applyFill="1" applyAlignment="1">
      <alignment horizontal="center" vertical="center"/>
    </xf>
    <xf numFmtId="0" fontId="0" fillId="10" borderId="0" xfId="0" applyFill="1"/>
    <xf numFmtId="0" fontId="15" fillId="10" borderId="0" xfId="0" applyFont="1" applyFill="1"/>
    <xf numFmtId="0" fontId="17" fillId="15" borderId="0" xfId="0" applyFont="1" applyFill="1" applyAlignment="1">
      <alignment horizontal="center"/>
    </xf>
    <xf numFmtId="0" fontId="25" fillId="10" borderId="0" xfId="0" applyFont="1" applyFill="1"/>
    <xf numFmtId="0" fontId="34" fillId="11" borderId="0" xfId="0" applyFont="1" applyFill="1"/>
    <xf numFmtId="10" fontId="22" fillId="0" borderId="0" xfId="0" applyNumberFormat="1" applyFont="1"/>
    <xf numFmtId="0" fontId="34" fillId="20" borderId="0" xfId="0" applyFont="1" applyFill="1"/>
    <xf numFmtId="0" fontId="39" fillId="11" borderId="0" xfId="0" applyFont="1" applyFill="1" applyAlignment="1">
      <alignment horizontal="center"/>
    </xf>
    <xf numFmtId="0" fontId="26" fillId="0" borderId="0" xfId="0" applyFont="1"/>
    <xf numFmtId="0" fontId="37" fillId="0" borderId="0" xfId="0" applyFont="1"/>
    <xf numFmtId="10" fontId="38" fillId="0" borderId="0" xfId="0" applyNumberFormat="1" applyFont="1"/>
    <xf numFmtId="0" fontId="17" fillId="11" borderId="0" xfId="0" applyFont="1" applyFill="1" applyAlignment="1">
      <alignment horizontal="center" vertical="center"/>
    </xf>
    <xf numFmtId="0" fontId="0" fillId="0" borderId="0" xfId="0"/>
    <xf numFmtId="0" fontId="22" fillId="13" borderId="0" xfId="0" applyFont="1" applyFill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0" fillId="0" borderId="0" xfId="0" applyFont="1"/>
    <xf numFmtId="0" fontId="20" fillId="13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7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5" fillId="11" borderId="0" xfId="0" applyFont="1" applyFill="1" applyAlignment="1">
      <alignment horizontal="center" vertical="center" wrapText="1"/>
    </xf>
    <xf numFmtId="0" fontId="32" fillId="10" borderId="0" xfId="0" applyFont="1" applyFill="1" applyAlignment="1">
      <alignment horizontal="center" vertical="center" wrapText="1"/>
    </xf>
    <xf numFmtId="0" fontId="30" fillId="19" borderId="0" xfId="0" applyFont="1" applyFill="1" applyAlignment="1">
      <alignment horizontal="center" vertical="center" wrapText="1"/>
    </xf>
    <xf numFmtId="0" fontId="31" fillId="19" borderId="0" xfId="0" applyFont="1" applyFill="1" applyAlignment="1">
      <alignment horizontal="center" vertical="center" wrapText="1"/>
    </xf>
    <xf numFmtId="0" fontId="17" fillId="15" borderId="0" xfId="0" applyFont="1" applyFill="1" applyAlignment="1">
      <alignment horizontal="center"/>
    </xf>
    <xf numFmtId="0" fontId="29" fillId="18" borderId="0" xfId="0" applyFont="1" applyFill="1" applyAlignment="1">
      <alignment horizontal="center"/>
    </xf>
    <xf numFmtId="0" fontId="15" fillId="15" borderId="0" xfId="0" applyFont="1" applyFill="1" applyAlignment="1">
      <alignment horizontal="left" vertical="center"/>
    </xf>
    <xf numFmtId="0" fontId="17" fillId="16" borderId="0" xfId="0" applyFont="1" applyFill="1" applyAlignment="1">
      <alignment horizontal="center"/>
    </xf>
    <xf numFmtId="0" fontId="27" fillId="14" borderId="0" xfId="0" applyFont="1" applyFill="1" applyAlignment="1">
      <alignment horizontal="center" vertical="center" wrapText="1"/>
    </xf>
    <xf numFmtId="0" fontId="21" fillId="17" borderId="0" xfId="0" applyFont="1" applyFill="1" applyAlignment="1">
      <alignment horizontal="center" vertical="center"/>
    </xf>
    <xf numFmtId="0" fontId="24" fillId="18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/>
    </xf>
    <xf numFmtId="0" fontId="30" fillId="0" borderId="0" xfId="0" applyFont="1" applyAlignment="1">
      <alignment vertical="center" wrapText="1"/>
    </xf>
    <xf numFmtId="0" fontId="15" fillId="15" borderId="0" xfId="0" applyFont="1" applyFill="1"/>
    <xf numFmtId="0" fontId="24" fillId="11" borderId="0" xfId="0" applyFont="1" applyFill="1" applyAlignment="1">
      <alignment horizontal="center" vertical="center"/>
    </xf>
    <xf numFmtId="0" fontId="33" fillId="0" borderId="0" xfId="0" applyFont="1" applyAlignment="1">
      <alignment horizontal="center"/>
    </xf>
    <xf numFmtId="0" fontId="6" fillId="4" borderId="2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6" fillId="6" borderId="2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center" vertical="center"/>
    </xf>
    <xf numFmtId="0" fontId="0" fillId="0" borderId="4" xfId="0" applyBorder="1"/>
    <xf numFmtId="0" fontId="5" fillId="6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34" fillId="15" borderId="0" xfId="0" applyFont="1" applyFill="1"/>
    <xf numFmtId="0" fontId="5" fillId="4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10" fillId="6" borderId="2" xfId="0" applyFont="1" applyFill="1" applyBorder="1" applyAlignment="1">
      <alignment horizontal="left" vertical="center" wrapText="1"/>
    </xf>
    <xf numFmtId="165" fontId="10" fillId="4" borderId="2" xfId="0" applyNumberFormat="1" applyFont="1" applyFill="1" applyBorder="1" applyAlignment="1">
      <alignment horizontal="left" vertical="center" wrapText="1"/>
    </xf>
    <xf numFmtId="165" fontId="10" fillId="6" borderId="2" xfId="0" applyNumberFormat="1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0" fillId="0" borderId="7" xfId="0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0" xfId="0" applyFont="1" applyFill="1"/>
    <xf numFmtId="0" fontId="13" fillId="8" borderId="0" xfId="0" applyFont="1" applyFill="1"/>
    <xf numFmtId="0" fontId="1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0" fillId="0" borderId="0" xfId="0" applyFont="1" applyAlignment="1">
      <alignment wrapText="1"/>
    </xf>
    <xf numFmtId="0" fontId="26" fillId="17" borderId="0" xfId="0" applyFont="1" applyFill="1"/>
    <xf numFmtId="0" fontId="36" fillId="0" borderId="0" xfId="0" applyFont="1"/>
    <xf numFmtId="10" fontId="35" fillId="0" borderId="0" xfId="0" applyNumberFormat="1" applyFont="1"/>
    <xf numFmtId="0" fontId="3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BFBFBF"/>
      <rgbColor rgb="FF808080"/>
      <rgbColor rgb="FF5B9BD5"/>
      <rgbColor rgb="FF993366"/>
      <rgbColor rgb="FFF3F5F7"/>
      <rgbColor rgb="FFDCEAF7"/>
      <rgbColor rgb="FF660066"/>
      <rgbColor rgb="FFFF8080"/>
      <rgbColor rgb="FF0066CC"/>
      <rgbColor rgb="FFC9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9D9D9"/>
      <rgbColor rgb="FFFFFF99"/>
      <rgbColor rgb="FF99CCFF"/>
      <rgbColor rgb="FFFF99CC"/>
      <rgbColor rgb="FFCC99FF"/>
      <rgbColor rgb="FFFFCC99"/>
      <rgbColor rgb="FF2F6FAF"/>
      <rgbColor rgb="FF33CCCC"/>
      <rgbColor rgb="FF99CC00"/>
      <rgbColor rgb="FFFFCC00"/>
      <rgbColor rgb="FFFF9900"/>
      <rgbColor rgb="FFED7D31"/>
      <rgbColor rgb="FF6B7280"/>
      <rgbColor rgb="FFB3B3B3"/>
      <rgbColor rgb="FF003366"/>
      <rgbColor rgb="FF2FA88F"/>
      <rgbColor rgb="FF003300"/>
      <rgbColor rgb="FF333300"/>
      <rgbColor rgb="FF993300"/>
      <rgbColor rgb="FF993366"/>
      <rgbColor rgb="FF1F4E78"/>
      <rgbColor rgb="FF2036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'Dashboard Data'!$B$2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1"/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Data'!$A$3:$A$4</c:f>
              <c:strCache>
                <c:ptCount val="2"/>
                <c:pt idx="0">
                  <c:v>Smoker</c:v>
                </c:pt>
                <c:pt idx="1">
                  <c:v>Non-Smoker</c:v>
                </c:pt>
              </c:strCache>
            </c:strRef>
          </c:cat>
          <c:val>
            <c:numRef>
              <c:f>'Dashboard Data'!$B$3:$B$4</c:f>
              <c:numCache>
                <c:formatCode>General</c:formatCode>
                <c:ptCount val="2"/>
                <c:pt idx="0">
                  <c:v>1235</c:v>
                </c:pt>
                <c:pt idx="1">
                  <c:v>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C-4112-A26C-499681F3429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Data'!$A$9:$A$11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Data'!$B$9:$B$11</c:f>
              <c:numCache>
                <c:formatCode>General</c:formatCode>
                <c:ptCount val="3"/>
                <c:pt idx="0">
                  <c:v>847</c:v>
                </c:pt>
                <c:pt idx="1">
                  <c:v>2039</c:v>
                </c:pt>
                <c:pt idx="2">
                  <c:v>1269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49-4884-930D-9C30971656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Data'!$B$72</c:f>
              <c:strCache>
                <c:ptCount val="1"/>
                <c:pt idx="0">
                  <c:v>17.57575758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Data'!$A$73:$A$75</c:f>
              <c:strCache>
                <c:ptCount val="3"/>
                <c:pt idx="0">
                  <c:v>Normal</c:v>
                </c:pt>
                <c:pt idx="1">
                  <c:v>Overweight</c:v>
                </c:pt>
                <c:pt idx="2">
                  <c:v>Obese</c:v>
                </c:pt>
              </c:strCache>
            </c:strRef>
          </c:cat>
          <c:val>
            <c:numRef>
              <c:f>'Dashboard Data'!$B$73:$B$75</c:f>
              <c:numCache>
                <c:formatCode>General</c:formatCode>
                <c:ptCount val="3"/>
                <c:pt idx="0">
                  <c:v>21.68968318440292</c:v>
                </c:pt>
                <c:pt idx="1">
                  <c:v>18.813775510204081</c:v>
                </c:pt>
                <c:pt idx="2">
                  <c:v>21.494542401343409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9E-4E99-941E-1A9B72833D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'Dashboard Data'!$B$72</c:f>
              <c:strCache>
                <c:ptCount val="1"/>
                <c:pt idx="0">
                  <c:v>17.57575758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1"/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Data'!$A$73:$A$75</c:f>
              <c:strCache>
                <c:ptCount val="3"/>
                <c:pt idx="0">
                  <c:v>Normal</c:v>
                </c:pt>
                <c:pt idx="1">
                  <c:v>Overweight</c:v>
                </c:pt>
                <c:pt idx="2">
                  <c:v>Obese</c:v>
                </c:pt>
              </c:strCache>
            </c:strRef>
          </c:cat>
          <c:val>
            <c:numRef>
              <c:f>'Dashboard Data'!$B$73:$B$75</c:f>
              <c:numCache>
                <c:formatCode>General</c:formatCode>
                <c:ptCount val="3"/>
                <c:pt idx="0">
                  <c:v>21.68968318440292</c:v>
                </c:pt>
                <c:pt idx="1">
                  <c:v>18.813775510204081</c:v>
                </c:pt>
                <c:pt idx="2">
                  <c:v>21.494542401343409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E-43DC-8C2A-999A1F16051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Data'!$A$24:$A$26</c:f>
              <c:strCache>
                <c:ptCount val="3"/>
                <c:pt idx="0">
                  <c:v>Desirable (&lt;200)</c:v>
                </c:pt>
                <c:pt idx="1">
                  <c:v>Borderline High (200-239)</c:v>
                </c:pt>
                <c:pt idx="2">
                  <c:v>High (≥240)</c:v>
                </c:pt>
              </c:strCache>
            </c:strRef>
          </c:cat>
          <c:val>
            <c:numRef>
              <c:f>'Dashboard Data'!$B$24:$B$26</c:f>
              <c:numCache>
                <c:formatCode>General</c:formatCode>
                <c:ptCount val="3"/>
                <c:pt idx="0">
                  <c:v>2767</c:v>
                </c:pt>
                <c:pt idx="1">
                  <c:v>1377</c:v>
                </c:pt>
                <c:pt idx="2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8F-4714-A329-078637A6B1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Data'!$B$30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Data'!$A$31:$A$34</c:f>
              <c:strCache>
                <c:ptCount val="4"/>
                <c:pt idx="0">
                  <c:v>Normal (&lt;120)</c:v>
                </c:pt>
                <c:pt idx="1">
                  <c:v>Elevated (120-129)</c:v>
                </c:pt>
                <c:pt idx="2">
                  <c:v>High / Stage 1 (130-139)</c:v>
                </c:pt>
                <c:pt idx="3">
                  <c:v>High / Stage 2 (≥140)</c:v>
                </c:pt>
              </c:strCache>
            </c:strRef>
          </c:cat>
          <c:val>
            <c:numRef>
              <c:f>'Dashboard Data'!$B$31:$B$34</c:f>
              <c:numCache>
                <c:formatCode>General</c:formatCode>
                <c:ptCount val="4"/>
                <c:pt idx="0">
                  <c:v>3562</c:v>
                </c:pt>
                <c:pt idx="1">
                  <c:v>512</c:v>
                </c:pt>
                <c:pt idx="2">
                  <c:v>76</c:v>
                </c:pt>
                <c:pt idx="3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072-491F-A31F-AB9536E7DD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Data'!$B$38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Data'!$A$39:$A$44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'Dashboard Data'!$B$39:$B$44</c:f>
              <c:numCache>
                <c:formatCode>General</c:formatCode>
                <c:ptCount val="6"/>
                <c:pt idx="0">
                  <c:v>673</c:v>
                </c:pt>
                <c:pt idx="1">
                  <c:v>602</c:v>
                </c:pt>
                <c:pt idx="2">
                  <c:v>564</c:v>
                </c:pt>
                <c:pt idx="3">
                  <c:v>626</c:v>
                </c:pt>
                <c:pt idx="4">
                  <c:v>558</c:v>
                </c:pt>
                <c:pt idx="5">
                  <c:v>1132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97-4A0D-BA88-1102DBC80B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Data'!$B$48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Data'!$A$49:$A$51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Data'!$B$49:$B$51</c:f>
              <c:numCache>
                <c:formatCode>General</c:formatCode>
                <c:ptCount val="3"/>
                <c:pt idx="0">
                  <c:v>27.05104381675325</c:v>
                </c:pt>
                <c:pt idx="1">
                  <c:v>27.029062818337419</c:v>
                </c:pt>
                <c:pt idx="2">
                  <c:v>27.003707719984241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25-4036-B1F0-E92D66FED4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Data'!$B$55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Data'!$A$56:$A$57</c:f>
              <c:strCache>
                <c:ptCount val="2"/>
                <c:pt idx="0">
                  <c:v>Smoker</c:v>
                </c:pt>
                <c:pt idx="1">
                  <c:v>Non-Smoker</c:v>
                </c:pt>
              </c:strCache>
            </c:strRef>
          </c:cat>
          <c:val>
            <c:numRef>
              <c:f>'Dashboard Data'!$B$56:$B$57</c:f>
              <c:numCache>
                <c:formatCode>General</c:formatCode>
                <c:ptCount val="2"/>
                <c:pt idx="0">
                  <c:v>26.94688464216194</c:v>
                </c:pt>
                <c:pt idx="1">
                  <c:v>27.059176631154109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C8-44F4-92FC-4AEB6410DC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Data'!$B$61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Data'!$A$62:$A$67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'Dashboard Data'!$B$62:$B$67</c:f>
              <c:numCache>
                <c:formatCode>General</c:formatCode>
                <c:ptCount val="6"/>
                <c:pt idx="0">
                  <c:v>106.38620996451711</c:v>
                </c:pt>
                <c:pt idx="1">
                  <c:v>106.9030043109302</c:v>
                </c:pt>
                <c:pt idx="2">
                  <c:v>108.0247904575355</c:v>
                </c:pt>
                <c:pt idx="3">
                  <c:v>109.4237880579074</c:v>
                </c:pt>
                <c:pt idx="4">
                  <c:v>110.89761979969531</c:v>
                </c:pt>
                <c:pt idx="5">
                  <c:v>111.039611326811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EA-4296-A3A2-2602B2E287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'Dashboard Data'!$B$71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173F6D"/>
            </a:solidFill>
            <a:ln>
              <a:solidFill>
                <a:srgbClr val="173F6D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Data'!$A$72:$A$75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</c:v>
                </c:pt>
              </c:strCache>
            </c:strRef>
          </c:cat>
          <c:val>
            <c:numRef>
              <c:f>'Dashboard Data'!$B$72:$B$75</c:f>
              <c:numCache>
                <c:formatCode>General</c:formatCode>
                <c:ptCount val="4"/>
                <c:pt idx="0">
                  <c:v>17.575757575757571</c:v>
                </c:pt>
                <c:pt idx="1">
                  <c:v>21.68968318440292</c:v>
                </c:pt>
                <c:pt idx="2">
                  <c:v>18.813775510204081</c:v>
                </c:pt>
                <c:pt idx="3">
                  <c:v>21.494542401343409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3F6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A5-4405-BA7B-66055A4139B5}"/>
            </c:ext>
          </c:extLst>
        </c:ser>
        <c:ser>
          <c:idx val="1"/>
          <c:order val="1"/>
          <c:tx>
            <c:strRef>
              <c:f>'Dashboard Data'!$C$71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Data'!$A$72:$A$75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</c:v>
                </c:pt>
              </c:strCache>
            </c:strRef>
          </c:cat>
          <c:val>
            <c:numRef>
              <c:f>'Dashboard Data'!$C$72:$C$75</c:f>
              <c:numCache>
                <c:formatCode>General</c:formatCode>
                <c:ptCount val="4"/>
                <c:pt idx="0">
                  <c:v>48.484848484848477</c:v>
                </c:pt>
                <c:pt idx="1">
                  <c:v>49.065800162469543</c:v>
                </c:pt>
                <c:pt idx="2">
                  <c:v>50.191326530612237</c:v>
                </c:pt>
                <c:pt idx="3">
                  <c:v>47.691015952980678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4A5-4405-BA7B-66055A4139B5}"/>
            </c:ext>
          </c:extLst>
        </c:ser>
        <c:ser>
          <c:idx val="2"/>
          <c:order val="2"/>
          <c:tx>
            <c:strRef>
              <c:f>'Dashboard Data'!$D$71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A6A6A6"/>
            </a:solidFill>
            <a:ln>
              <a:solidFill>
                <a:srgbClr val="A6A6A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Data'!$A$72:$A$75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</c:v>
                </c:pt>
              </c:strCache>
            </c:strRef>
          </c:cat>
          <c:val>
            <c:numRef>
              <c:f>'Dashboard Data'!$D$72:$D$75</c:f>
              <c:numCache>
                <c:formatCode>General</c:formatCode>
                <c:ptCount val="4"/>
                <c:pt idx="0">
                  <c:v>33.939393939393938</c:v>
                </c:pt>
                <c:pt idx="1">
                  <c:v>29.24451665312754</c:v>
                </c:pt>
                <c:pt idx="2">
                  <c:v>30.994897959183671</c:v>
                </c:pt>
                <c:pt idx="3">
                  <c:v>30.81444164567591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6A6A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4A5-4405-BA7B-66055A413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'Dashboard Data'!$B$79</c:f>
              <c:strCache>
                <c:ptCount val="1"/>
                <c:pt idx="0">
                  <c:v>Underweight</c:v>
                </c:pt>
              </c:strCache>
            </c:strRef>
          </c:tx>
          <c:spPr>
            <a:solidFill>
              <a:srgbClr val="173F6D"/>
            </a:solidFill>
            <a:ln>
              <a:solidFill>
                <a:srgbClr val="173F6D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Data'!$A$80:$A$82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Data'!$B$80:$B$82</c:f>
              <c:numCache>
                <c:formatCode>General</c:formatCode>
                <c:ptCount val="3"/>
                <c:pt idx="0">
                  <c:v>3.4238488783943328</c:v>
                </c:pt>
                <c:pt idx="1">
                  <c:v>3.9234919077979402</c:v>
                </c:pt>
                <c:pt idx="2">
                  <c:v>4.4129235618597322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3F6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B3-405F-8609-85FB5959A516}"/>
            </c:ext>
          </c:extLst>
        </c:ser>
        <c:ser>
          <c:idx val="1"/>
          <c:order val="1"/>
          <c:tx>
            <c:strRef>
              <c:f>'Dashboard Data'!$C$79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Data'!$A$80:$A$82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Data'!$C$80:$C$82</c:f>
              <c:numCache>
                <c:formatCode>General</c:formatCode>
                <c:ptCount val="3"/>
                <c:pt idx="0">
                  <c:v>31.52302243211334</c:v>
                </c:pt>
                <c:pt idx="1">
                  <c:v>29.622363903874451</c:v>
                </c:pt>
                <c:pt idx="2">
                  <c:v>28.36879432624114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AB3-405F-8609-85FB5959A516}"/>
            </c:ext>
          </c:extLst>
        </c:ser>
        <c:ser>
          <c:idx val="2"/>
          <c:order val="2"/>
          <c:tx>
            <c:strRef>
              <c:f>'Dashboard Data'!$D$79</c:f>
              <c:strCache>
                <c:ptCount val="1"/>
                <c:pt idx="0">
                  <c:v>Overweight</c:v>
                </c:pt>
              </c:strCache>
            </c:strRef>
          </c:tx>
          <c:spPr>
            <a:solidFill>
              <a:srgbClr val="A6A6A6"/>
            </a:solidFill>
            <a:ln>
              <a:solidFill>
                <a:srgbClr val="A6A6A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Data'!$A$80:$A$82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Data'!$D$80:$D$82</c:f>
              <c:numCache>
                <c:formatCode>General</c:formatCode>
                <c:ptCount val="3"/>
                <c:pt idx="0">
                  <c:v>34.828807556080292</c:v>
                </c:pt>
                <c:pt idx="1">
                  <c:v>38.597351642962238</c:v>
                </c:pt>
                <c:pt idx="2">
                  <c:v>38.297872340425528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6A6A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AB3-405F-8609-85FB5959A516}"/>
            </c:ext>
          </c:extLst>
        </c:ser>
        <c:ser>
          <c:idx val="3"/>
          <c:order val="3"/>
          <c:tx>
            <c:strRef>
              <c:f>'Dashboard Data'!$E$79</c:f>
              <c:strCache>
                <c:ptCount val="1"/>
                <c:pt idx="0">
                  <c:v>Obese</c:v>
                </c:pt>
              </c:strCache>
            </c:strRef>
          </c:tx>
          <c:spPr>
            <a:solidFill>
              <a:srgbClr val="555555"/>
            </a:solidFill>
            <a:ln>
              <a:solidFill>
                <a:srgbClr val="555555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Data'!$A$80:$A$82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Data'!$E$80:$E$82</c:f>
              <c:numCache>
                <c:formatCode>General</c:formatCode>
                <c:ptCount val="3"/>
                <c:pt idx="0">
                  <c:v>30.22432113341204</c:v>
                </c:pt>
                <c:pt idx="1">
                  <c:v>27.85679254536538</c:v>
                </c:pt>
                <c:pt idx="2">
                  <c:v>28.920409771473601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5555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AB3-405F-8609-85FB5959A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BMI vs Systolic BP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Population sample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'Correlation Data'!$A$2:$A$1001</c:f>
              <c:numCache>
                <c:formatCode>General</c:formatCode>
                <c:ptCount val="1000"/>
                <c:pt idx="0">
                  <c:v>20.71605856</c:v>
                </c:pt>
                <c:pt idx="1">
                  <c:v>26.720230690000001</c:v>
                </c:pt>
                <c:pt idx="2">
                  <c:v>25.971635639999999</c:v>
                </c:pt>
                <c:pt idx="3">
                  <c:v>29.580788179999999</c:v>
                </c:pt>
                <c:pt idx="4">
                  <c:v>28.353130090000001</c:v>
                </c:pt>
                <c:pt idx="5">
                  <c:v>27.996372059999999</c:v>
                </c:pt>
                <c:pt idx="6">
                  <c:v>31.834550799999999</c:v>
                </c:pt>
                <c:pt idx="7">
                  <c:v>24.850208640000002</c:v>
                </c:pt>
                <c:pt idx="8">
                  <c:v>29.693622600000001</c:v>
                </c:pt>
                <c:pt idx="9">
                  <c:v>28.4043326</c:v>
                </c:pt>
                <c:pt idx="10">
                  <c:v>27.56972725</c:v>
                </c:pt>
                <c:pt idx="11">
                  <c:v>26.671475940000001</c:v>
                </c:pt>
                <c:pt idx="12">
                  <c:v>20.643597280000002</c:v>
                </c:pt>
                <c:pt idx="13">
                  <c:v>25.730436820000001</c:v>
                </c:pt>
                <c:pt idx="14">
                  <c:v>26.051030669999999</c:v>
                </c:pt>
                <c:pt idx="15">
                  <c:v>23.386376550000001</c:v>
                </c:pt>
                <c:pt idx="16">
                  <c:v>20.210574940000001</c:v>
                </c:pt>
                <c:pt idx="17">
                  <c:v>24.217376460000001</c:v>
                </c:pt>
                <c:pt idx="18">
                  <c:v>24.6328733</c:v>
                </c:pt>
                <c:pt idx="19">
                  <c:v>20.298438659999999</c:v>
                </c:pt>
                <c:pt idx="20">
                  <c:v>20.29320908</c:v>
                </c:pt>
                <c:pt idx="21">
                  <c:v>16.54029164</c:v>
                </c:pt>
                <c:pt idx="22">
                  <c:v>28.47536586</c:v>
                </c:pt>
                <c:pt idx="23">
                  <c:v>31.89018403</c:v>
                </c:pt>
                <c:pt idx="24">
                  <c:v>27.080511229999999</c:v>
                </c:pt>
                <c:pt idx="25">
                  <c:v>24.978426779999999</c:v>
                </c:pt>
                <c:pt idx="26">
                  <c:v>20.04995568</c:v>
                </c:pt>
                <c:pt idx="27">
                  <c:v>15.97560466</c:v>
                </c:pt>
                <c:pt idx="28">
                  <c:v>26.835132730000002</c:v>
                </c:pt>
                <c:pt idx="29">
                  <c:v>30.07834222</c:v>
                </c:pt>
                <c:pt idx="30">
                  <c:v>22.837957629999998</c:v>
                </c:pt>
                <c:pt idx="31">
                  <c:v>32.277048569999998</c:v>
                </c:pt>
                <c:pt idx="32">
                  <c:v>23.555559509999998</c:v>
                </c:pt>
                <c:pt idx="33">
                  <c:v>32.424991409999997</c:v>
                </c:pt>
                <c:pt idx="34">
                  <c:v>23.096020230000001</c:v>
                </c:pt>
                <c:pt idx="35">
                  <c:v>13.68533979</c:v>
                </c:pt>
                <c:pt idx="36">
                  <c:v>30.131778529999998</c:v>
                </c:pt>
                <c:pt idx="37">
                  <c:v>22.385767099999999</c:v>
                </c:pt>
                <c:pt idx="38">
                  <c:v>19.287680049999999</c:v>
                </c:pt>
                <c:pt idx="39">
                  <c:v>29.40796508</c:v>
                </c:pt>
                <c:pt idx="40">
                  <c:v>22.5531498</c:v>
                </c:pt>
                <c:pt idx="41">
                  <c:v>19.935500470000001</c:v>
                </c:pt>
                <c:pt idx="42">
                  <c:v>33.557045979999998</c:v>
                </c:pt>
                <c:pt idx="43">
                  <c:v>25.976259859999999</c:v>
                </c:pt>
                <c:pt idx="44">
                  <c:v>19.824537880000001</c:v>
                </c:pt>
                <c:pt idx="45">
                  <c:v>24.684360229999999</c:v>
                </c:pt>
                <c:pt idx="46">
                  <c:v>37.662815440000003</c:v>
                </c:pt>
                <c:pt idx="47">
                  <c:v>27.561802709999998</c:v>
                </c:pt>
                <c:pt idx="48">
                  <c:v>23.79077259</c:v>
                </c:pt>
                <c:pt idx="49">
                  <c:v>29.50688298</c:v>
                </c:pt>
                <c:pt idx="50">
                  <c:v>24.728305750000001</c:v>
                </c:pt>
                <c:pt idx="51">
                  <c:v>24.452962500000002</c:v>
                </c:pt>
                <c:pt idx="52">
                  <c:v>23.718157340000001</c:v>
                </c:pt>
                <c:pt idx="53">
                  <c:v>31.26974478</c:v>
                </c:pt>
                <c:pt idx="54">
                  <c:v>27.97377204</c:v>
                </c:pt>
                <c:pt idx="55">
                  <c:v>34.111219200000001</c:v>
                </c:pt>
                <c:pt idx="56">
                  <c:v>28.534426589999999</c:v>
                </c:pt>
                <c:pt idx="57">
                  <c:v>34.638001899999999</c:v>
                </c:pt>
                <c:pt idx="58">
                  <c:v>30.250433189999999</c:v>
                </c:pt>
                <c:pt idx="59">
                  <c:v>25.70025849</c:v>
                </c:pt>
                <c:pt idx="60">
                  <c:v>26.32312194</c:v>
                </c:pt>
                <c:pt idx="61">
                  <c:v>36.139360590000003</c:v>
                </c:pt>
                <c:pt idx="62">
                  <c:v>33.519086260000002</c:v>
                </c:pt>
                <c:pt idx="63">
                  <c:v>34.733789180000002</c:v>
                </c:pt>
                <c:pt idx="64">
                  <c:v>21.962748959999999</c:v>
                </c:pt>
                <c:pt idx="65">
                  <c:v>17.62415567</c:v>
                </c:pt>
                <c:pt idx="66">
                  <c:v>22.784166720000002</c:v>
                </c:pt>
                <c:pt idx="67">
                  <c:v>27.827412160000002</c:v>
                </c:pt>
                <c:pt idx="68">
                  <c:v>23.772187890000001</c:v>
                </c:pt>
                <c:pt idx="69">
                  <c:v>27.137042640000001</c:v>
                </c:pt>
                <c:pt idx="70">
                  <c:v>24.743948459999999</c:v>
                </c:pt>
                <c:pt idx="71">
                  <c:v>18.176504080000001</c:v>
                </c:pt>
                <c:pt idx="72">
                  <c:v>29.144479270000001</c:v>
                </c:pt>
                <c:pt idx="73">
                  <c:v>27.154336870000002</c:v>
                </c:pt>
                <c:pt idx="74">
                  <c:v>33.646762119999998</c:v>
                </c:pt>
                <c:pt idx="75">
                  <c:v>27.79927876</c:v>
                </c:pt>
                <c:pt idx="76">
                  <c:v>30.913250229999999</c:v>
                </c:pt>
                <c:pt idx="77">
                  <c:v>22.903645139999998</c:v>
                </c:pt>
                <c:pt idx="78">
                  <c:v>28.735040860000002</c:v>
                </c:pt>
                <c:pt idx="79">
                  <c:v>31.04289532</c:v>
                </c:pt>
                <c:pt idx="80">
                  <c:v>29.781826939999998</c:v>
                </c:pt>
                <c:pt idx="81">
                  <c:v>25.867258669999998</c:v>
                </c:pt>
                <c:pt idx="82">
                  <c:v>28.75224906</c:v>
                </c:pt>
                <c:pt idx="83">
                  <c:v>30.113734409999999</c:v>
                </c:pt>
                <c:pt idx="84">
                  <c:v>33.006942860000002</c:v>
                </c:pt>
                <c:pt idx="85">
                  <c:v>24.194422549999999</c:v>
                </c:pt>
                <c:pt idx="86">
                  <c:v>21.415899339999999</c:v>
                </c:pt>
                <c:pt idx="87">
                  <c:v>22.843441370000001</c:v>
                </c:pt>
                <c:pt idx="88">
                  <c:v>27.727007570000001</c:v>
                </c:pt>
                <c:pt idx="89">
                  <c:v>27.02195549</c:v>
                </c:pt>
                <c:pt idx="90">
                  <c:v>30.13658715</c:v>
                </c:pt>
                <c:pt idx="91">
                  <c:v>31.15388372</c:v>
                </c:pt>
                <c:pt idx="92">
                  <c:v>17.573975740000002</c:v>
                </c:pt>
                <c:pt idx="93">
                  <c:v>24.59463422</c:v>
                </c:pt>
                <c:pt idx="94">
                  <c:v>28.061168899999998</c:v>
                </c:pt>
                <c:pt idx="95">
                  <c:v>27.02579983</c:v>
                </c:pt>
                <c:pt idx="96">
                  <c:v>27.02579983</c:v>
                </c:pt>
                <c:pt idx="97">
                  <c:v>33.827259730000002</c:v>
                </c:pt>
                <c:pt idx="98">
                  <c:v>29.75689848</c:v>
                </c:pt>
                <c:pt idx="99">
                  <c:v>28.903880489999999</c:v>
                </c:pt>
                <c:pt idx="100">
                  <c:v>26.44887894</c:v>
                </c:pt>
                <c:pt idx="101">
                  <c:v>26.876945930000002</c:v>
                </c:pt>
                <c:pt idx="102">
                  <c:v>28.653912829999999</c:v>
                </c:pt>
                <c:pt idx="103">
                  <c:v>26.023100979999999</c:v>
                </c:pt>
                <c:pt idx="104">
                  <c:v>32.562807960000001</c:v>
                </c:pt>
                <c:pt idx="105">
                  <c:v>31.397888989999998</c:v>
                </c:pt>
                <c:pt idx="106">
                  <c:v>32.989974910000001</c:v>
                </c:pt>
                <c:pt idx="107">
                  <c:v>21.80051027</c:v>
                </c:pt>
                <c:pt idx="108">
                  <c:v>21.63629366</c:v>
                </c:pt>
                <c:pt idx="109">
                  <c:v>29.43952183</c:v>
                </c:pt>
                <c:pt idx="110">
                  <c:v>26.596918469999999</c:v>
                </c:pt>
                <c:pt idx="111">
                  <c:v>28.294203540000002</c:v>
                </c:pt>
                <c:pt idx="112">
                  <c:v>21.41289961</c:v>
                </c:pt>
                <c:pt idx="113">
                  <c:v>19.710164540000001</c:v>
                </c:pt>
                <c:pt idx="114">
                  <c:v>28.162900359999998</c:v>
                </c:pt>
                <c:pt idx="115">
                  <c:v>23.20057585</c:v>
                </c:pt>
                <c:pt idx="116">
                  <c:v>30.570529659999998</c:v>
                </c:pt>
                <c:pt idx="117">
                  <c:v>23.923143289999999</c:v>
                </c:pt>
                <c:pt idx="118">
                  <c:v>22.56263611</c:v>
                </c:pt>
                <c:pt idx="119">
                  <c:v>15.66673881</c:v>
                </c:pt>
                <c:pt idx="120">
                  <c:v>33.237732700000002</c:v>
                </c:pt>
                <c:pt idx="121">
                  <c:v>30.487752239999999</c:v>
                </c:pt>
                <c:pt idx="122">
                  <c:v>19.521512739999999</c:v>
                </c:pt>
                <c:pt idx="123">
                  <c:v>17.012718230000001</c:v>
                </c:pt>
                <c:pt idx="124">
                  <c:v>24.01461669</c:v>
                </c:pt>
                <c:pt idx="125">
                  <c:v>31.7366052</c:v>
                </c:pt>
                <c:pt idx="126">
                  <c:v>24.36457978</c:v>
                </c:pt>
                <c:pt idx="127">
                  <c:v>25.964416920000001</c:v>
                </c:pt>
                <c:pt idx="128">
                  <c:v>31.952931230000001</c:v>
                </c:pt>
                <c:pt idx="129">
                  <c:v>22.05865945</c:v>
                </c:pt>
                <c:pt idx="130">
                  <c:v>23.58941832</c:v>
                </c:pt>
                <c:pt idx="131">
                  <c:v>28.097928790000001</c:v>
                </c:pt>
                <c:pt idx="132">
                  <c:v>25.599040160000001</c:v>
                </c:pt>
                <c:pt idx="133">
                  <c:v>22.614035260000001</c:v>
                </c:pt>
                <c:pt idx="134">
                  <c:v>30.53624739</c:v>
                </c:pt>
                <c:pt idx="135">
                  <c:v>29.589187209999999</c:v>
                </c:pt>
                <c:pt idx="136">
                  <c:v>31.160886949999998</c:v>
                </c:pt>
                <c:pt idx="137">
                  <c:v>26.233488999999999</c:v>
                </c:pt>
                <c:pt idx="138">
                  <c:v>18.19556334</c:v>
                </c:pt>
                <c:pt idx="139">
                  <c:v>27.053773289999999</c:v>
                </c:pt>
                <c:pt idx="140">
                  <c:v>21.141012320000002</c:v>
                </c:pt>
                <c:pt idx="141">
                  <c:v>16.865378270000001</c:v>
                </c:pt>
                <c:pt idx="142">
                  <c:v>25.626432300000001</c:v>
                </c:pt>
                <c:pt idx="143">
                  <c:v>27.508813740000001</c:v>
                </c:pt>
                <c:pt idx="144">
                  <c:v>34.99138834</c:v>
                </c:pt>
                <c:pt idx="145">
                  <c:v>20.971977209999999</c:v>
                </c:pt>
                <c:pt idx="146">
                  <c:v>30.385265019999999</c:v>
                </c:pt>
                <c:pt idx="147">
                  <c:v>19.0054132</c:v>
                </c:pt>
                <c:pt idx="148">
                  <c:v>33.350558370000002</c:v>
                </c:pt>
                <c:pt idx="149">
                  <c:v>23.496770850000001</c:v>
                </c:pt>
                <c:pt idx="150">
                  <c:v>25.325843809999999</c:v>
                </c:pt>
                <c:pt idx="151">
                  <c:v>25.389904250000001</c:v>
                </c:pt>
                <c:pt idx="152">
                  <c:v>30.794794469999999</c:v>
                </c:pt>
                <c:pt idx="153">
                  <c:v>19.74763295</c:v>
                </c:pt>
                <c:pt idx="154">
                  <c:v>26.112974080000001</c:v>
                </c:pt>
                <c:pt idx="155">
                  <c:v>23.793428120000002</c:v>
                </c:pt>
                <c:pt idx="156">
                  <c:v>37.990239250000002</c:v>
                </c:pt>
                <c:pt idx="157">
                  <c:v>21.575108220000001</c:v>
                </c:pt>
                <c:pt idx="158">
                  <c:v>14.08967956</c:v>
                </c:pt>
                <c:pt idx="159">
                  <c:v>35.472976940000002</c:v>
                </c:pt>
                <c:pt idx="160">
                  <c:v>29.456695530000001</c:v>
                </c:pt>
                <c:pt idx="161">
                  <c:v>23.06312557</c:v>
                </c:pt>
                <c:pt idx="162">
                  <c:v>26.838948160000001</c:v>
                </c:pt>
                <c:pt idx="163">
                  <c:v>22.995030209999999</c:v>
                </c:pt>
                <c:pt idx="164">
                  <c:v>17.215011319999999</c:v>
                </c:pt>
                <c:pt idx="165">
                  <c:v>26.178627079999998</c:v>
                </c:pt>
                <c:pt idx="166">
                  <c:v>26.14282369</c:v>
                </c:pt>
                <c:pt idx="167">
                  <c:v>28.696735060000002</c:v>
                </c:pt>
                <c:pt idx="168">
                  <c:v>22.135022530000001</c:v>
                </c:pt>
                <c:pt idx="169">
                  <c:v>23.126364330000001</c:v>
                </c:pt>
                <c:pt idx="170">
                  <c:v>25.117167569999999</c:v>
                </c:pt>
                <c:pt idx="171">
                  <c:v>22.095764769999999</c:v>
                </c:pt>
                <c:pt idx="172">
                  <c:v>32.683815439999996</c:v>
                </c:pt>
                <c:pt idx="173">
                  <c:v>31.24561301</c:v>
                </c:pt>
                <c:pt idx="174">
                  <c:v>24.420575509999999</c:v>
                </c:pt>
                <c:pt idx="175">
                  <c:v>29.67291814</c:v>
                </c:pt>
                <c:pt idx="176">
                  <c:v>20.80856533</c:v>
                </c:pt>
                <c:pt idx="177">
                  <c:v>24.69324009</c:v>
                </c:pt>
                <c:pt idx="178">
                  <c:v>34.3178901</c:v>
                </c:pt>
                <c:pt idx="179">
                  <c:v>30.229371050000001</c:v>
                </c:pt>
                <c:pt idx="180">
                  <c:v>28.445410930000001</c:v>
                </c:pt>
                <c:pt idx="181">
                  <c:v>25.20726183</c:v>
                </c:pt>
                <c:pt idx="182">
                  <c:v>26.790310850000001</c:v>
                </c:pt>
                <c:pt idx="183">
                  <c:v>19.658059510000001</c:v>
                </c:pt>
                <c:pt idx="184">
                  <c:v>25.383063360000001</c:v>
                </c:pt>
                <c:pt idx="185">
                  <c:v>28.880155309999999</c:v>
                </c:pt>
                <c:pt idx="186">
                  <c:v>26.867893080000002</c:v>
                </c:pt>
                <c:pt idx="187">
                  <c:v>26.86792608</c:v>
                </c:pt>
                <c:pt idx="188">
                  <c:v>23.72801634</c:v>
                </c:pt>
                <c:pt idx="189">
                  <c:v>22.46126207</c:v>
                </c:pt>
                <c:pt idx="190">
                  <c:v>22.003873859999999</c:v>
                </c:pt>
                <c:pt idx="191">
                  <c:v>25.740599320000001</c:v>
                </c:pt>
                <c:pt idx="192">
                  <c:v>30.67121792</c:v>
                </c:pt>
                <c:pt idx="193">
                  <c:v>22.70733152</c:v>
                </c:pt>
                <c:pt idx="194">
                  <c:v>27.203805809999999</c:v>
                </c:pt>
                <c:pt idx="195">
                  <c:v>27.077396799999999</c:v>
                </c:pt>
                <c:pt idx="196">
                  <c:v>31.65064958</c:v>
                </c:pt>
                <c:pt idx="197">
                  <c:v>27.066909549999998</c:v>
                </c:pt>
                <c:pt idx="198">
                  <c:v>19.56075311</c:v>
                </c:pt>
                <c:pt idx="199">
                  <c:v>37.624386229999999</c:v>
                </c:pt>
                <c:pt idx="200">
                  <c:v>31.85845363</c:v>
                </c:pt>
                <c:pt idx="201">
                  <c:v>29.415954599999999</c:v>
                </c:pt>
                <c:pt idx="202">
                  <c:v>24.122515979999999</c:v>
                </c:pt>
                <c:pt idx="203">
                  <c:v>25.405350139999999</c:v>
                </c:pt>
                <c:pt idx="204">
                  <c:v>19.888060809999999</c:v>
                </c:pt>
                <c:pt idx="205">
                  <c:v>25.331333690000001</c:v>
                </c:pt>
                <c:pt idx="206">
                  <c:v>27.8784825</c:v>
                </c:pt>
                <c:pt idx="207">
                  <c:v>26.873949549999999</c:v>
                </c:pt>
                <c:pt idx="208">
                  <c:v>35.762784140000001</c:v>
                </c:pt>
                <c:pt idx="209">
                  <c:v>30.354933679999998</c:v>
                </c:pt>
                <c:pt idx="210">
                  <c:v>31.868013439999999</c:v>
                </c:pt>
                <c:pt idx="211">
                  <c:v>29.700828479999998</c:v>
                </c:pt>
                <c:pt idx="212">
                  <c:v>27.813194800000002</c:v>
                </c:pt>
                <c:pt idx="213">
                  <c:v>29.27406744</c:v>
                </c:pt>
                <c:pt idx="214">
                  <c:v>17.079374619999999</c:v>
                </c:pt>
                <c:pt idx="215">
                  <c:v>25.69815389</c:v>
                </c:pt>
                <c:pt idx="216">
                  <c:v>20.011153740000001</c:v>
                </c:pt>
                <c:pt idx="217">
                  <c:v>21.100259650000002</c:v>
                </c:pt>
                <c:pt idx="218">
                  <c:v>32.968113930000001</c:v>
                </c:pt>
                <c:pt idx="219">
                  <c:v>21.617290059999998</c:v>
                </c:pt>
                <c:pt idx="220">
                  <c:v>20.381716340000001</c:v>
                </c:pt>
                <c:pt idx="221">
                  <c:v>28.947897950000002</c:v>
                </c:pt>
                <c:pt idx="222">
                  <c:v>26.656604059999999</c:v>
                </c:pt>
                <c:pt idx="223">
                  <c:v>29.231322259999999</c:v>
                </c:pt>
                <c:pt idx="224">
                  <c:v>35.779526769999997</c:v>
                </c:pt>
                <c:pt idx="225">
                  <c:v>29.863793479999998</c:v>
                </c:pt>
                <c:pt idx="226">
                  <c:v>19.24695045</c:v>
                </c:pt>
                <c:pt idx="227">
                  <c:v>31.664485769999999</c:v>
                </c:pt>
                <c:pt idx="228">
                  <c:v>25.900379749999999</c:v>
                </c:pt>
                <c:pt idx="229">
                  <c:v>27.839726129999999</c:v>
                </c:pt>
                <c:pt idx="230">
                  <c:v>18.732947190000001</c:v>
                </c:pt>
                <c:pt idx="231">
                  <c:v>29.516257370000002</c:v>
                </c:pt>
                <c:pt idx="232">
                  <c:v>20.49262628</c:v>
                </c:pt>
                <c:pt idx="233">
                  <c:v>29.671246719999999</c:v>
                </c:pt>
                <c:pt idx="234">
                  <c:v>23.385675979999998</c:v>
                </c:pt>
                <c:pt idx="235">
                  <c:v>30.610821789999999</c:v>
                </c:pt>
                <c:pt idx="236">
                  <c:v>20.524724370000001</c:v>
                </c:pt>
                <c:pt idx="237">
                  <c:v>19.196158870000001</c:v>
                </c:pt>
                <c:pt idx="238">
                  <c:v>24.293058930000001</c:v>
                </c:pt>
                <c:pt idx="239">
                  <c:v>28.331598509999999</c:v>
                </c:pt>
                <c:pt idx="240">
                  <c:v>21.27421099</c:v>
                </c:pt>
                <c:pt idx="241">
                  <c:v>28.019153670000001</c:v>
                </c:pt>
                <c:pt idx="242">
                  <c:v>31.372030949999999</c:v>
                </c:pt>
                <c:pt idx="243">
                  <c:v>20.38196984</c:v>
                </c:pt>
                <c:pt idx="244">
                  <c:v>28.026869980000001</c:v>
                </c:pt>
                <c:pt idx="245">
                  <c:v>29.698919830000001</c:v>
                </c:pt>
                <c:pt idx="246">
                  <c:v>26.035605589999999</c:v>
                </c:pt>
                <c:pt idx="247">
                  <c:v>26.587581190000002</c:v>
                </c:pt>
                <c:pt idx="248">
                  <c:v>19.95552232</c:v>
                </c:pt>
                <c:pt idx="249">
                  <c:v>29.187279759999999</c:v>
                </c:pt>
                <c:pt idx="250">
                  <c:v>27.306065360000002</c:v>
                </c:pt>
                <c:pt idx="251">
                  <c:v>27.753332489999998</c:v>
                </c:pt>
                <c:pt idx="252">
                  <c:v>37.323373250000003</c:v>
                </c:pt>
                <c:pt idx="253">
                  <c:v>25.966672119999998</c:v>
                </c:pt>
                <c:pt idx="254">
                  <c:v>28.613270270000001</c:v>
                </c:pt>
                <c:pt idx="255">
                  <c:v>33.440560720000001</c:v>
                </c:pt>
                <c:pt idx="256">
                  <c:v>26.758530220000001</c:v>
                </c:pt>
                <c:pt idx="257">
                  <c:v>23.417113109999999</c:v>
                </c:pt>
                <c:pt idx="258">
                  <c:v>28.991892100000001</c:v>
                </c:pt>
                <c:pt idx="259">
                  <c:v>23.57496343</c:v>
                </c:pt>
                <c:pt idx="260">
                  <c:v>32.996701109999997</c:v>
                </c:pt>
                <c:pt idx="261">
                  <c:v>29.573596250000001</c:v>
                </c:pt>
                <c:pt idx="262">
                  <c:v>22.694693319999999</c:v>
                </c:pt>
                <c:pt idx="263">
                  <c:v>20.764110200000001</c:v>
                </c:pt>
                <c:pt idx="264">
                  <c:v>27.781743500000001</c:v>
                </c:pt>
                <c:pt idx="265">
                  <c:v>28.27749172</c:v>
                </c:pt>
                <c:pt idx="266">
                  <c:v>27.02579983</c:v>
                </c:pt>
                <c:pt idx="267">
                  <c:v>27.02579983</c:v>
                </c:pt>
                <c:pt idx="268">
                  <c:v>27.02579983</c:v>
                </c:pt>
                <c:pt idx="269">
                  <c:v>28.707814070000001</c:v>
                </c:pt>
                <c:pt idx="270">
                  <c:v>30.78903961</c:v>
                </c:pt>
                <c:pt idx="271">
                  <c:v>22.05143211</c:v>
                </c:pt>
                <c:pt idx="272">
                  <c:v>22.342823549999999</c:v>
                </c:pt>
                <c:pt idx="273">
                  <c:v>25.70135441</c:v>
                </c:pt>
                <c:pt idx="274">
                  <c:v>23.827787050000001</c:v>
                </c:pt>
                <c:pt idx="275">
                  <c:v>29.510801260000001</c:v>
                </c:pt>
                <c:pt idx="276">
                  <c:v>31.027582089999999</c:v>
                </c:pt>
                <c:pt idx="277">
                  <c:v>23.48256392</c:v>
                </c:pt>
                <c:pt idx="278">
                  <c:v>22.660979940000001</c:v>
                </c:pt>
                <c:pt idx="279">
                  <c:v>31.273989579999999</c:v>
                </c:pt>
                <c:pt idx="280">
                  <c:v>22.090052100000001</c:v>
                </c:pt>
                <c:pt idx="281">
                  <c:v>25.572215589999999</c:v>
                </c:pt>
                <c:pt idx="282">
                  <c:v>21.950597470000002</c:v>
                </c:pt>
                <c:pt idx="283">
                  <c:v>24.040706969999999</c:v>
                </c:pt>
                <c:pt idx="284">
                  <c:v>19.468097920000002</c:v>
                </c:pt>
                <c:pt idx="285">
                  <c:v>33.410875799999999</c:v>
                </c:pt>
                <c:pt idx="286">
                  <c:v>32.061544240000003</c:v>
                </c:pt>
                <c:pt idx="287">
                  <c:v>22.96481571</c:v>
                </c:pt>
                <c:pt idx="288">
                  <c:v>29.315298779999999</c:v>
                </c:pt>
                <c:pt idx="289">
                  <c:v>19.82140983</c:v>
                </c:pt>
                <c:pt idx="290">
                  <c:v>30.108790620000001</c:v>
                </c:pt>
                <c:pt idx="291">
                  <c:v>22.57987451</c:v>
                </c:pt>
                <c:pt idx="292">
                  <c:v>33.08788156</c:v>
                </c:pt>
                <c:pt idx="293">
                  <c:v>29.554807289999999</c:v>
                </c:pt>
                <c:pt idx="294">
                  <c:v>25.172252069999999</c:v>
                </c:pt>
                <c:pt idx="295">
                  <c:v>24.959016630000001</c:v>
                </c:pt>
                <c:pt idx="296">
                  <c:v>27.722428359999999</c:v>
                </c:pt>
                <c:pt idx="297">
                  <c:v>22.38039461</c:v>
                </c:pt>
                <c:pt idx="298">
                  <c:v>32.624547210000003</c:v>
                </c:pt>
                <c:pt idx="299">
                  <c:v>28.529912759999998</c:v>
                </c:pt>
                <c:pt idx="300">
                  <c:v>31.821813649999999</c:v>
                </c:pt>
                <c:pt idx="301">
                  <c:v>14.75190063</c:v>
                </c:pt>
                <c:pt idx="302">
                  <c:v>27.080394590000001</c:v>
                </c:pt>
                <c:pt idx="303">
                  <c:v>28.24032304</c:v>
                </c:pt>
                <c:pt idx="304">
                  <c:v>26.982702100000001</c:v>
                </c:pt>
                <c:pt idx="305">
                  <c:v>27.112510889999999</c:v>
                </c:pt>
                <c:pt idx="306">
                  <c:v>25.394337629999999</c:v>
                </c:pt>
                <c:pt idx="307">
                  <c:v>38.286841269999996</c:v>
                </c:pt>
                <c:pt idx="308">
                  <c:v>28.216289459999999</c:v>
                </c:pt>
                <c:pt idx="309">
                  <c:v>27.612368</c:v>
                </c:pt>
                <c:pt idx="310">
                  <c:v>31.682858629999998</c:v>
                </c:pt>
                <c:pt idx="311">
                  <c:v>24.204741439999999</c:v>
                </c:pt>
                <c:pt idx="312">
                  <c:v>20.561085760000001</c:v>
                </c:pt>
                <c:pt idx="313">
                  <c:v>31.535896529999999</c:v>
                </c:pt>
                <c:pt idx="314">
                  <c:v>25.332459929999999</c:v>
                </c:pt>
                <c:pt idx="315">
                  <c:v>33.803617879999997</c:v>
                </c:pt>
                <c:pt idx="316">
                  <c:v>33.490054200000003</c:v>
                </c:pt>
                <c:pt idx="317">
                  <c:v>15.386769060000001</c:v>
                </c:pt>
                <c:pt idx="318">
                  <c:v>27.02579983</c:v>
                </c:pt>
                <c:pt idx="319">
                  <c:v>32.383032399999998</c:v>
                </c:pt>
                <c:pt idx="320">
                  <c:v>18.223706</c:v>
                </c:pt>
                <c:pt idx="321">
                  <c:v>28.830297959999999</c:v>
                </c:pt>
                <c:pt idx="322">
                  <c:v>30.289486969999999</c:v>
                </c:pt>
                <c:pt idx="323">
                  <c:v>26.72616652</c:v>
                </c:pt>
                <c:pt idx="324">
                  <c:v>26.762282809999999</c:v>
                </c:pt>
                <c:pt idx="325">
                  <c:v>32.991570539999998</c:v>
                </c:pt>
                <c:pt idx="326">
                  <c:v>19.527360869999999</c:v>
                </c:pt>
                <c:pt idx="327">
                  <c:v>31.155549799999999</c:v>
                </c:pt>
                <c:pt idx="328">
                  <c:v>29.296380809999999</c:v>
                </c:pt>
                <c:pt idx="329">
                  <c:v>33.508590159999997</c:v>
                </c:pt>
                <c:pt idx="330">
                  <c:v>22.259295030000001</c:v>
                </c:pt>
                <c:pt idx="331">
                  <c:v>34.383563789999997</c:v>
                </c:pt>
                <c:pt idx="332">
                  <c:v>20.057856229999999</c:v>
                </c:pt>
                <c:pt idx="333">
                  <c:v>25.34799945</c:v>
                </c:pt>
                <c:pt idx="334">
                  <c:v>21.184077460000001</c:v>
                </c:pt>
                <c:pt idx="335">
                  <c:v>30.623674099999999</c:v>
                </c:pt>
                <c:pt idx="336">
                  <c:v>23.190334329999999</c:v>
                </c:pt>
                <c:pt idx="337">
                  <c:v>32.673612550000001</c:v>
                </c:pt>
                <c:pt idx="338">
                  <c:v>18.559443890000001</c:v>
                </c:pt>
                <c:pt idx="339">
                  <c:v>24.773684880000001</c:v>
                </c:pt>
                <c:pt idx="340">
                  <c:v>35.92983993</c:v>
                </c:pt>
                <c:pt idx="341">
                  <c:v>23.19644173</c:v>
                </c:pt>
                <c:pt idx="342">
                  <c:v>32.296701509999998</c:v>
                </c:pt>
                <c:pt idx="343">
                  <c:v>30.481546739999999</c:v>
                </c:pt>
                <c:pt idx="344">
                  <c:v>20.462722329999998</c:v>
                </c:pt>
                <c:pt idx="345">
                  <c:v>28.056832140000001</c:v>
                </c:pt>
                <c:pt idx="346">
                  <c:v>34.643384349999998</c:v>
                </c:pt>
                <c:pt idx="347">
                  <c:v>24.950030210000001</c:v>
                </c:pt>
                <c:pt idx="348">
                  <c:v>23.550323179999999</c:v>
                </c:pt>
                <c:pt idx="349">
                  <c:v>28.642303200000001</c:v>
                </c:pt>
                <c:pt idx="350">
                  <c:v>25.92614614</c:v>
                </c:pt>
                <c:pt idx="351">
                  <c:v>19.52017377</c:v>
                </c:pt>
                <c:pt idx="352">
                  <c:v>25.89096855</c:v>
                </c:pt>
                <c:pt idx="353">
                  <c:v>24.573443900000001</c:v>
                </c:pt>
                <c:pt idx="354">
                  <c:v>26.329783939999999</c:v>
                </c:pt>
                <c:pt idx="355">
                  <c:v>14.983272270000001</c:v>
                </c:pt>
                <c:pt idx="356">
                  <c:v>28.82162877</c:v>
                </c:pt>
                <c:pt idx="357">
                  <c:v>18.830297829999999</c:v>
                </c:pt>
                <c:pt idx="358">
                  <c:v>30.733466620000002</c:v>
                </c:pt>
                <c:pt idx="359">
                  <c:v>32.360542369999997</c:v>
                </c:pt>
                <c:pt idx="360">
                  <c:v>17.07195771</c:v>
                </c:pt>
                <c:pt idx="361">
                  <c:v>33.475085679999999</c:v>
                </c:pt>
                <c:pt idx="362">
                  <c:v>26.41564541</c:v>
                </c:pt>
                <c:pt idx="363">
                  <c:v>32.3848056</c:v>
                </c:pt>
                <c:pt idx="364">
                  <c:v>31.655742660000001</c:v>
                </c:pt>
                <c:pt idx="365">
                  <c:v>19.77359998</c:v>
                </c:pt>
                <c:pt idx="366">
                  <c:v>22.73457101</c:v>
                </c:pt>
                <c:pt idx="367">
                  <c:v>35.071061280000002</c:v>
                </c:pt>
                <c:pt idx="368">
                  <c:v>20.79713954</c:v>
                </c:pt>
                <c:pt idx="369">
                  <c:v>28.804622479999999</c:v>
                </c:pt>
                <c:pt idx="370">
                  <c:v>23.220538810000001</c:v>
                </c:pt>
                <c:pt idx="371">
                  <c:v>22.480079150000002</c:v>
                </c:pt>
                <c:pt idx="372">
                  <c:v>26.906603830000002</c:v>
                </c:pt>
                <c:pt idx="373">
                  <c:v>37.956831479999998</c:v>
                </c:pt>
                <c:pt idx="374">
                  <c:v>30.840452160000002</c:v>
                </c:pt>
                <c:pt idx="375">
                  <c:v>21.731535879999999</c:v>
                </c:pt>
                <c:pt idx="376">
                  <c:v>27.97725007</c:v>
                </c:pt>
                <c:pt idx="377">
                  <c:v>17.702943359999999</c:v>
                </c:pt>
                <c:pt idx="378">
                  <c:v>15.726416070000001</c:v>
                </c:pt>
                <c:pt idx="379">
                  <c:v>27.84563412</c:v>
                </c:pt>
                <c:pt idx="380">
                  <c:v>30.574733429999998</c:v>
                </c:pt>
                <c:pt idx="381">
                  <c:v>34.805089979999998</c:v>
                </c:pt>
                <c:pt idx="382">
                  <c:v>28.864592779999999</c:v>
                </c:pt>
                <c:pt idx="383">
                  <c:v>27.031963520000001</c:v>
                </c:pt>
                <c:pt idx="384">
                  <c:v>25.305521630000001</c:v>
                </c:pt>
                <c:pt idx="385">
                  <c:v>29.639000580000001</c:v>
                </c:pt>
                <c:pt idx="386">
                  <c:v>20.920313749999998</c:v>
                </c:pt>
                <c:pt idx="387">
                  <c:v>23.608610039999999</c:v>
                </c:pt>
                <c:pt idx="388">
                  <c:v>21.09105868</c:v>
                </c:pt>
                <c:pt idx="389">
                  <c:v>24.379100879999999</c:v>
                </c:pt>
                <c:pt idx="390">
                  <c:v>23.376176600000001</c:v>
                </c:pt>
                <c:pt idx="391">
                  <c:v>23.037538390000002</c:v>
                </c:pt>
                <c:pt idx="392">
                  <c:v>23.800619569999999</c:v>
                </c:pt>
                <c:pt idx="393">
                  <c:v>28.05403694</c:v>
                </c:pt>
                <c:pt idx="394">
                  <c:v>33.344979879999997</c:v>
                </c:pt>
                <c:pt idx="395">
                  <c:v>28.441341770000001</c:v>
                </c:pt>
                <c:pt idx="396">
                  <c:v>24.13366443</c:v>
                </c:pt>
                <c:pt idx="397">
                  <c:v>29.190036129999999</c:v>
                </c:pt>
                <c:pt idx="398">
                  <c:v>27.551173850000001</c:v>
                </c:pt>
                <c:pt idx="399">
                  <c:v>27.84634368</c:v>
                </c:pt>
                <c:pt idx="400">
                  <c:v>26.884285550000001</c:v>
                </c:pt>
                <c:pt idx="401">
                  <c:v>35.628710759999997</c:v>
                </c:pt>
                <c:pt idx="402">
                  <c:v>27.49398394</c:v>
                </c:pt>
                <c:pt idx="403">
                  <c:v>24.193232460000001</c:v>
                </c:pt>
                <c:pt idx="404">
                  <c:v>23.113990479999998</c:v>
                </c:pt>
                <c:pt idx="405">
                  <c:v>31.507103900000001</c:v>
                </c:pt>
                <c:pt idx="406">
                  <c:v>21.067665470000001</c:v>
                </c:pt>
                <c:pt idx="407">
                  <c:v>33.784957509999998</c:v>
                </c:pt>
                <c:pt idx="408">
                  <c:v>17.416669150000001</c:v>
                </c:pt>
                <c:pt idx="409">
                  <c:v>33.131415029999999</c:v>
                </c:pt>
                <c:pt idx="410">
                  <c:v>30.986153179999999</c:v>
                </c:pt>
                <c:pt idx="411">
                  <c:v>24.802177459999999</c:v>
                </c:pt>
                <c:pt idx="412">
                  <c:v>23.248995499999999</c:v>
                </c:pt>
                <c:pt idx="413">
                  <c:v>33.16074485</c:v>
                </c:pt>
                <c:pt idx="414">
                  <c:v>35.997416209999997</c:v>
                </c:pt>
                <c:pt idx="415">
                  <c:v>23.931998740000001</c:v>
                </c:pt>
                <c:pt idx="416">
                  <c:v>29.902185960000001</c:v>
                </c:pt>
                <c:pt idx="417">
                  <c:v>31.89748445</c:v>
                </c:pt>
                <c:pt idx="418">
                  <c:v>30.014680769999998</c:v>
                </c:pt>
                <c:pt idx="419">
                  <c:v>27.27156579</c:v>
                </c:pt>
                <c:pt idx="420">
                  <c:v>25.050850759999999</c:v>
                </c:pt>
                <c:pt idx="421">
                  <c:v>28.390050760000001</c:v>
                </c:pt>
                <c:pt idx="422">
                  <c:v>16.571437159999999</c:v>
                </c:pt>
                <c:pt idx="423">
                  <c:v>33.703723240000002</c:v>
                </c:pt>
                <c:pt idx="424">
                  <c:v>18.466215909999999</c:v>
                </c:pt>
                <c:pt idx="425">
                  <c:v>22.807559260000001</c:v>
                </c:pt>
                <c:pt idx="426">
                  <c:v>25.31339178</c:v>
                </c:pt>
                <c:pt idx="427">
                  <c:v>22.006607129999999</c:v>
                </c:pt>
                <c:pt idx="428">
                  <c:v>21.358754940000001</c:v>
                </c:pt>
                <c:pt idx="429">
                  <c:v>34.047381510000001</c:v>
                </c:pt>
                <c:pt idx="430">
                  <c:v>35.9817988</c:v>
                </c:pt>
                <c:pt idx="431">
                  <c:v>34.742582229999996</c:v>
                </c:pt>
                <c:pt idx="432">
                  <c:v>31.177588289999999</c:v>
                </c:pt>
                <c:pt idx="433">
                  <c:v>39.322763600000002</c:v>
                </c:pt>
                <c:pt idx="434">
                  <c:v>25.668490299999998</c:v>
                </c:pt>
                <c:pt idx="435">
                  <c:v>25.188617950000001</c:v>
                </c:pt>
                <c:pt idx="436">
                  <c:v>27.056327069999998</c:v>
                </c:pt>
                <c:pt idx="437">
                  <c:v>34.145203019999997</c:v>
                </c:pt>
                <c:pt idx="438">
                  <c:v>29.930128929999999</c:v>
                </c:pt>
                <c:pt idx="439">
                  <c:v>35.637364040000001</c:v>
                </c:pt>
                <c:pt idx="440">
                  <c:v>27.326597750000001</c:v>
                </c:pt>
                <c:pt idx="441">
                  <c:v>19.507159349999998</c:v>
                </c:pt>
                <c:pt idx="442">
                  <c:v>23.633769109999999</c:v>
                </c:pt>
                <c:pt idx="443">
                  <c:v>32.123657059999999</c:v>
                </c:pt>
                <c:pt idx="444">
                  <c:v>24.52689754</c:v>
                </c:pt>
                <c:pt idx="445">
                  <c:v>27.476807690000001</c:v>
                </c:pt>
                <c:pt idx="446">
                  <c:v>28.233818370000002</c:v>
                </c:pt>
                <c:pt idx="447">
                  <c:v>36.040918449999999</c:v>
                </c:pt>
                <c:pt idx="448">
                  <c:v>31.397259779999999</c:v>
                </c:pt>
                <c:pt idx="449">
                  <c:v>30.416500379999999</c:v>
                </c:pt>
                <c:pt idx="450">
                  <c:v>27.789877090000001</c:v>
                </c:pt>
                <c:pt idx="451">
                  <c:v>22.845321559999999</c:v>
                </c:pt>
                <c:pt idx="452">
                  <c:v>28.212971580000001</c:v>
                </c:pt>
                <c:pt idx="453">
                  <c:v>37.878672639999998</c:v>
                </c:pt>
                <c:pt idx="454">
                  <c:v>29.566162380000002</c:v>
                </c:pt>
                <c:pt idx="455">
                  <c:v>24.242907500000001</c:v>
                </c:pt>
                <c:pt idx="456">
                  <c:v>24.906977349999998</c:v>
                </c:pt>
                <c:pt idx="457">
                  <c:v>34.093167819999998</c:v>
                </c:pt>
                <c:pt idx="458">
                  <c:v>24.337523709999999</c:v>
                </c:pt>
                <c:pt idx="459">
                  <c:v>25.99599177</c:v>
                </c:pt>
                <c:pt idx="460">
                  <c:v>21.29018203</c:v>
                </c:pt>
                <c:pt idx="461">
                  <c:v>25.61029795</c:v>
                </c:pt>
                <c:pt idx="462">
                  <c:v>29.365022750000001</c:v>
                </c:pt>
                <c:pt idx="463">
                  <c:v>25.517418719999998</c:v>
                </c:pt>
                <c:pt idx="464">
                  <c:v>27.123177760000001</c:v>
                </c:pt>
                <c:pt idx="465">
                  <c:v>21.235329499999999</c:v>
                </c:pt>
                <c:pt idx="466">
                  <c:v>24.214762239999999</c:v>
                </c:pt>
                <c:pt idx="467">
                  <c:v>37.660892619999998</c:v>
                </c:pt>
                <c:pt idx="468">
                  <c:v>26.33016452</c:v>
                </c:pt>
                <c:pt idx="469">
                  <c:v>28.814627290000001</c:v>
                </c:pt>
                <c:pt idx="470">
                  <c:v>22.989583499999998</c:v>
                </c:pt>
                <c:pt idx="471">
                  <c:v>27.258616920000001</c:v>
                </c:pt>
                <c:pt idx="472">
                  <c:v>25.64681466</c:v>
                </c:pt>
                <c:pt idx="473">
                  <c:v>32.50142915</c:v>
                </c:pt>
                <c:pt idx="474">
                  <c:v>32.263982329999997</c:v>
                </c:pt>
                <c:pt idx="475">
                  <c:v>32.792169100000002</c:v>
                </c:pt>
                <c:pt idx="476">
                  <c:v>27.401475260000002</c:v>
                </c:pt>
                <c:pt idx="477">
                  <c:v>37.199242869999999</c:v>
                </c:pt>
                <c:pt idx="478">
                  <c:v>31.018927000000001</c:v>
                </c:pt>
                <c:pt idx="479">
                  <c:v>19.852321069999999</c:v>
                </c:pt>
                <c:pt idx="480">
                  <c:v>34.712395790000002</c:v>
                </c:pt>
                <c:pt idx="481">
                  <c:v>26.971238369999998</c:v>
                </c:pt>
                <c:pt idx="482">
                  <c:v>32.692321290000002</c:v>
                </c:pt>
                <c:pt idx="483">
                  <c:v>21.735959430000001</c:v>
                </c:pt>
                <c:pt idx="484">
                  <c:v>26.643918979999999</c:v>
                </c:pt>
                <c:pt idx="485">
                  <c:v>30.749777330000001</c:v>
                </c:pt>
                <c:pt idx="486">
                  <c:v>28.219849239999999</c:v>
                </c:pt>
                <c:pt idx="487">
                  <c:v>26.252948480000001</c:v>
                </c:pt>
                <c:pt idx="488">
                  <c:v>14.70822005</c:v>
                </c:pt>
                <c:pt idx="489">
                  <c:v>23.3007521</c:v>
                </c:pt>
                <c:pt idx="490">
                  <c:v>22.113982799999999</c:v>
                </c:pt>
                <c:pt idx="491">
                  <c:v>17.693043379999999</c:v>
                </c:pt>
                <c:pt idx="492">
                  <c:v>23.452900549999999</c:v>
                </c:pt>
                <c:pt idx="493">
                  <c:v>36.293575949999997</c:v>
                </c:pt>
                <c:pt idx="494">
                  <c:v>32.788093410000002</c:v>
                </c:pt>
                <c:pt idx="495">
                  <c:v>22.824091689999999</c:v>
                </c:pt>
                <c:pt idx="496">
                  <c:v>24.058394830000001</c:v>
                </c:pt>
                <c:pt idx="497">
                  <c:v>24.068635870000001</c:v>
                </c:pt>
                <c:pt idx="498">
                  <c:v>30.7802601</c:v>
                </c:pt>
                <c:pt idx="499">
                  <c:v>29.024991</c:v>
                </c:pt>
                <c:pt idx="500">
                  <c:v>23.439407320000001</c:v>
                </c:pt>
                <c:pt idx="501">
                  <c:v>24.016777940000001</c:v>
                </c:pt>
                <c:pt idx="502">
                  <c:v>32.406433960000001</c:v>
                </c:pt>
                <c:pt idx="503">
                  <c:v>34.621922849999997</c:v>
                </c:pt>
                <c:pt idx="504">
                  <c:v>22.516933659999999</c:v>
                </c:pt>
                <c:pt idx="505">
                  <c:v>26.414877010000001</c:v>
                </c:pt>
                <c:pt idx="506">
                  <c:v>27.642068909999999</c:v>
                </c:pt>
                <c:pt idx="507">
                  <c:v>26.0549499</c:v>
                </c:pt>
                <c:pt idx="508">
                  <c:v>32.65131676</c:v>
                </c:pt>
                <c:pt idx="509">
                  <c:v>26.238566890000001</c:v>
                </c:pt>
                <c:pt idx="510">
                  <c:v>36.54067122</c:v>
                </c:pt>
                <c:pt idx="511">
                  <c:v>33.004887650000001</c:v>
                </c:pt>
                <c:pt idx="512">
                  <c:v>23.568134199999999</c:v>
                </c:pt>
                <c:pt idx="513">
                  <c:v>27.334162209999999</c:v>
                </c:pt>
                <c:pt idx="514">
                  <c:v>22.117166489999999</c:v>
                </c:pt>
                <c:pt idx="515">
                  <c:v>25.042504780000002</c:v>
                </c:pt>
                <c:pt idx="516">
                  <c:v>31.35342395</c:v>
                </c:pt>
                <c:pt idx="517">
                  <c:v>28.228708340000001</c:v>
                </c:pt>
                <c:pt idx="518">
                  <c:v>37.562620170000002</c:v>
                </c:pt>
                <c:pt idx="519">
                  <c:v>20.890266359999998</c:v>
                </c:pt>
                <c:pt idx="520">
                  <c:v>26.835171769999999</c:v>
                </c:pt>
                <c:pt idx="521">
                  <c:v>24.471158070000001</c:v>
                </c:pt>
                <c:pt idx="522">
                  <c:v>25.419419170000001</c:v>
                </c:pt>
                <c:pt idx="523">
                  <c:v>27.209524170000002</c:v>
                </c:pt>
                <c:pt idx="524">
                  <c:v>23.615316530000001</c:v>
                </c:pt>
                <c:pt idx="525">
                  <c:v>31.789537230000001</c:v>
                </c:pt>
                <c:pt idx="526">
                  <c:v>35.757060989999999</c:v>
                </c:pt>
                <c:pt idx="527">
                  <c:v>15.32247402</c:v>
                </c:pt>
                <c:pt idx="528">
                  <c:v>33.96451759</c:v>
                </c:pt>
                <c:pt idx="529">
                  <c:v>39.583959229999998</c:v>
                </c:pt>
                <c:pt idx="530">
                  <c:v>27.94859598</c:v>
                </c:pt>
                <c:pt idx="531">
                  <c:v>23.94687519</c:v>
                </c:pt>
                <c:pt idx="532">
                  <c:v>24.139105740000002</c:v>
                </c:pt>
                <c:pt idx="533">
                  <c:v>25.461035769999999</c:v>
                </c:pt>
                <c:pt idx="534">
                  <c:v>29.152042290000001</c:v>
                </c:pt>
                <c:pt idx="535">
                  <c:v>24.862888609999999</c:v>
                </c:pt>
                <c:pt idx="536">
                  <c:v>26.600705420000001</c:v>
                </c:pt>
                <c:pt idx="537">
                  <c:v>22.220491280000001</c:v>
                </c:pt>
                <c:pt idx="538">
                  <c:v>24.71603228</c:v>
                </c:pt>
                <c:pt idx="539">
                  <c:v>24.93891829</c:v>
                </c:pt>
                <c:pt idx="540">
                  <c:v>26.82156019</c:v>
                </c:pt>
                <c:pt idx="541">
                  <c:v>19.723810230000002</c:v>
                </c:pt>
                <c:pt idx="542">
                  <c:v>25.350720989999999</c:v>
                </c:pt>
                <c:pt idx="543">
                  <c:v>25.927608750000001</c:v>
                </c:pt>
                <c:pt idx="544">
                  <c:v>27.923883060000001</c:v>
                </c:pt>
                <c:pt idx="545">
                  <c:v>33.992700800000001</c:v>
                </c:pt>
                <c:pt idx="546">
                  <c:v>26.493259389999999</c:v>
                </c:pt>
                <c:pt idx="547">
                  <c:v>20.913711240000001</c:v>
                </c:pt>
                <c:pt idx="548">
                  <c:v>27.66036566</c:v>
                </c:pt>
                <c:pt idx="549">
                  <c:v>23.456060340000001</c:v>
                </c:pt>
                <c:pt idx="550">
                  <c:v>23.326624370000001</c:v>
                </c:pt>
                <c:pt idx="551">
                  <c:v>25.520396980000001</c:v>
                </c:pt>
                <c:pt idx="552">
                  <c:v>24.402717280000001</c:v>
                </c:pt>
                <c:pt idx="553">
                  <c:v>21.674784410000001</c:v>
                </c:pt>
                <c:pt idx="554">
                  <c:v>24.573996789999999</c:v>
                </c:pt>
                <c:pt idx="555">
                  <c:v>29.278493319999999</c:v>
                </c:pt>
                <c:pt idx="556">
                  <c:v>27.202677390000002</c:v>
                </c:pt>
                <c:pt idx="557">
                  <c:v>22.036564089999999</c:v>
                </c:pt>
                <c:pt idx="558">
                  <c:v>22.697841700000001</c:v>
                </c:pt>
                <c:pt idx="559">
                  <c:v>27.616274019999999</c:v>
                </c:pt>
                <c:pt idx="560">
                  <c:v>22.06412023</c:v>
                </c:pt>
                <c:pt idx="561">
                  <c:v>22.516031000000002</c:v>
                </c:pt>
                <c:pt idx="562">
                  <c:v>24.144905120000001</c:v>
                </c:pt>
                <c:pt idx="563">
                  <c:v>22.140713949999999</c:v>
                </c:pt>
                <c:pt idx="564">
                  <c:v>27.503663960000001</c:v>
                </c:pt>
                <c:pt idx="565">
                  <c:v>25.461616020000001</c:v>
                </c:pt>
                <c:pt idx="566">
                  <c:v>34.021209450000001</c:v>
                </c:pt>
                <c:pt idx="567">
                  <c:v>21.190878510000001</c:v>
                </c:pt>
                <c:pt idx="568">
                  <c:v>32.753876499999997</c:v>
                </c:pt>
                <c:pt idx="569">
                  <c:v>28.186688870000001</c:v>
                </c:pt>
                <c:pt idx="570">
                  <c:v>34.455274260000003</c:v>
                </c:pt>
                <c:pt idx="571">
                  <c:v>33.776797299999998</c:v>
                </c:pt>
                <c:pt idx="572">
                  <c:v>24.864629300000001</c:v>
                </c:pt>
                <c:pt idx="573">
                  <c:v>19.95566333</c:v>
                </c:pt>
                <c:pt idx="574">
                  <c:v>26.262255440000001</c:v>
                </c:pt>
                <c:pt idx="575">
                  <c:v>17.11677748</c:v>
                </c:pt>
                <c:pt idx="576">
                  <c:v>30.298296789999998</c:v>
                </c:pt>
                <c:pt idx="577">
                  <c:v>27.757832400000002</c:v>
                </c:pt>
                <c:pt idx="578">
                  <c:v>24.00530848</c:v>
                </c:pt>
                <c:pt idx="579">
                  <c:v>24.752189349999998</c:v>
                </c:pt>
                <c:pt idx="580">
                  <c:v>21.88940624</c:v>
                </c:pt>
                <c:pt idx="581">
                  <c:v>26.840011459999999</c:v>
                </c:pt>
                <c:pt idx="582">
                  <c:v>22.040248600000002</c:v>
                </c:pt>
                <c:pt idx="583">
                  <c:v>26.814443310000001</c:v>
                </c:pt>
                <c:pt idx="584">
                  <c:v>28.765503880000001</c:v>
                </c:pt>
                <c:pt idx="585">
                  <c:v>30.25013349</c:v>
                </c:pt>
                <c:pt idx="586">
                  <c:v>29.227349820000001</c:v>
                </c:pt>
                <c:pt idx="587">
                  <c:v>25.508941570000001</c:v>
                </c:pt>
                <c:pt idx="588">
                  <c:v>29.22052983</c:v>
                </c:pt>
                <c:pt idx="589">
                  <c:v>27.675578359999999</c:v>
                </c:pt>
                <c:pt idx="590">
                  <c:v>27.634093350000001</c:v>
                </c:pt>
                <c:pt idx="591">
                  <c:v>21.86769644</c:v>
                </c:pt>
                <c:pt idx="592">
                  <c:v>20.7585379</c:v>
                </c:pt>
                <c:pt idx="593">
                  <c:v>28.28977926</c:v>
                </c:pt>
                <c:pt idx="594">
                  <c:v>29.431694969999999</c:v>
                </c:pt>
                <c:pt idx="595">
                  <c:v>23.89469214</c:v>
                </c:pt>
                <c:pt idx="596">
                  <c:v>32.871186100000003</c:v>
                </c:pt>
                <c:pt idx="597">
                  <c:v>38.067050879999996</c:v>
                </c:pt>
                <c:pt idx="598">
                  <c:v>35.767576679999998</c:v>
                </c:pt>
                <c:pt idx="599">
                  <c:v>25.666759240000001</c:v>
                </c:pt>
                <c:pt idx="600">
                  <c:v>24.8349826</c:v>
                </c:pt>
                <c:pt idx="601">
                  <c:v>30.934155400000002</c:v>
                </c:pt>
                <c:pt idx="602">
                  <c:v>30.394321640000001</c:v>
                </c:pt>
                <c:pt idx="603">
                  <c:v>21.434197990000001</c:v>
                </c:pt>
                <c:pt idx="604">
                  <c:v>25.78895696</c:v>
                </c:pt>
                <c:pt idx="605">
                  <c:v>30.307760460000001</c:v>
                </c:pt>
                <c:pt idx="606">
                  <c:v>22.518631160000002</c:v>
                </c:pt>
                <c:pt idx="607">
                  <c:v>23.276750880000002</c:v>
                </c:pt>
                <c:pt idx="608">
                  <c:v>24.031576220000002</c:v>
                </c:pt>
                <c:pt idx="609">
                  <c:v>25.003720659999999</c:v>
                </c:pt>
                <c:pt idx="610">
                  <c:v>19.153694560000002</c:v>
                </c:pt>
                <c:pt idx="611">
                  <c:v>30.46460699</c:v>
                </c:pt>
                <c:pt idx="612">
                  <c:v>23.329324320000001</c:v>
                </c:pt>
                <c:pt idx="613">
                  <c:v>28.01188539</c:v>
                </c:pt>
                <c:pt idx="614">
                  <c:v>27.02579983</c:v>
                </c:pt>
                <c:pt idx="615">
                  <c:v>21.941401859999999</c:v>
                </c:pt>
                <c:pt idx="616">
                  <c:v>18.169046439999999</c:v>
                </c:pt>
                <c:pt idx="617">
                  <c:v>27.445661529999999</c:v>
                </c:pt>
                <c:pt idx="618">
                  <c:v>24.821250819999999</c:v>
                </c:pt>
                <c:pt idx="619">
                  <c:v>29.277455239999998</c:v>
                </c:pt>
                <c:pt idx="620">
                  <c:v>31.061106559999999</c:v>
                </c:pt>
                <c:pt idx="621">
                  <c:v>16.80629381</c:v>
                </c:pt>
                <c:pt idx="622">
                  <c:v>25.844676369999998</c:v>
                </c:pt>
                <c:pt idx="623">
                  <c:v>32.208750700000003</c:v>
                </c:pt>
                <c:pt idx="624">
                  <c:v>34.186366479999997</c:v>
                </c:pt>
                <c:pt idx="625">
                  <c:v>17.838392519999999</c:v>
                </c:pt>
                <c:pt idx="626">
                  <c:v>32.759852590000001</c:v>
                </c:pt>
                <c:pt idx="627">
                  <c:v>21.95247423</c:v>
                </c:pt>
                <c:pt idx="628">
                  <c:v>30.529690680000002</c:v>
                </c:pt>
                <c:pt idx="629">
                  <c:v>24.255456120000002</c:v>
                </c:pt>
                <c:pt idx="630">
                  <c:v>30.733444800000001</c:v>
                </c:pt>
                <c:pt idx="631">
                  <c:v>25.19118284</c:v>
                </c:pt>
                <c:pt idx="632">
                  <c:v>19.807568140000001</c:v>
                </c:pt>
                <c:pt idx="633">
                  <c:v>24.092835669999999</c:v>
                </c:pt>
                <c:pt idx="634">
                  <c:v>29.70092236</c:v>
                </c:pt>
                <c:pt idx="635">
                  <c:v>24.88797769</c:v>
                </c:pt>
                <c:pt idx="636">
                  <c:v>21.633944769999999</c:v>
                </c:pt>
                <c:pt idx="637">
                  <c:v>20.64307999</c:v>
                </c:pt>
                <c:pt idx="638">
                  <c:v>22.953177069999999</c:v>
                </c:pt>
                <c:pt idx="639">
                  <c:v>22.90991893</c:v>
                </c:pt>
                <c:pt idx="640">
                  <c:v>29.871020909999999</c:v>
                </c:pt>
                <c:pt idx="641">
                  <c:v>25.023494469999999</c:v>
                </c:pt>
                <c:pt idx="642">
                  <c:v>25.506560499999999</c:v>
                </c:pt>
                <c:pt idx="643">
                  <c:v>26.10086239</c:v>
                </c:pt>
                <c:pt idx="644">
                  <c:v>29.70051565</c:v>
                </c:pt>
                <c:pt idx="645">
                  <c:v>30.185839980000001</c:v>
                </c:pt>
                <c:pt idx="646">
                  <c:v>24.365504479999998</c:v>
                </c:pt>
                <c:pt idx="647">
                  <c:v>25.680165890000001</c:v>
                </c:pt>
                <c:pt idx="648">
                  <c:v>30.21241375</c:v>
                </c:pt>
                <c:pt idx="649">
                  <c:v>23.52087474</c:v>
                </c:pt>
                <c:pt idx="650">
                  <c:v>24.26273102</c:v>
                </c:pt>
                <c:pt idx="651">
                  <c:v>30.202001150000001</c:v>
                </c:pt>
                <c:pt idx="652">
                  <c:v>24.130176949999999</c:v>
                </c:pt>
                <c:pt idx="653">
                  <c:v>28.237843460000001</c:v>
                </c:pt>
                <c:pt idx="654">
                  <c:v>19.101805949999999</c:v>
                </c:pt>
                <c:pt idx="655">
                  <c:v>29.918769560000001</c:v>
                </c:pt>
                <c:pt idx="656">
                  <c:v>25.995728329999999</c:v>
                </c:pt>
                <c:pt idx="657">
                  <c:v>29.03408718</c:v>
                </c:pt>
                <c:pt idx="658">
                  <c:v>32.596951220000001</c:v>
                </c:pt>
                <c:pt idx="659">
                  <c:v>25.33150182</c:v>
                </c:pt>
                <c:pt idx="660">
                  <c:v>19.331842630000001</c:v>
                </c:pt>
                <c:pt idx="661">
                  <c:v>25.190587220000001</c:v>
                </c:pt>
                <c:pt idx="662">
                  <c:v>33.072835699999999</c:v>
                </c:pt>
                <c:pt idx="663">
                  <c:v>27.849224490000001</c:v>
                </c:pt>
                <c:pt idx="664">
                  <c:v>21.6777826</c:v>
                </c:pt>
                <c:pt idx="665">
                  <c:v>26.031239100000001</c:v>
                </c:pt>
                <c:pt idx="666">
                  <c:v>29.43902718</c:v>
                </c:pt>
                <c:pt idx="667">
                  <c:v>26.372563700000001</c:v>
                </c:pt>
                <c:pt idx="668">
                  <c:v>26.236634469999998</c:v>
                </c:pt>
                <c:pt idx="669">
                  <c:v>23.43160331</c:v>
                </c:pt>
                <c:pt idx="670">
                  <c:v>23.83296056</c:v>
                </c:pt>
                <c:pt idx="671">
                  <c:v>28.112295960000001</c:v>
                </c:pt>
                <c:pt idx="672">
                  <c:v>29.462361229999999</c:v>
                </c:pt>
                <c:pt idx="673">
                  <c:v>26.133450759999999</c:v>
                </c:pt>
                <c:pt idx="674">
                  <c:v>24.530241570000001</c:v>
                </c:pt>
                <c:pt idx="675">
                  <c:v>30.781808760000001</c:v>
                </c:pt>
                <c:pt idx="676">
                  <c:v>24.881560489999998</c:v>
                </c:pt>
                <c:pt idx="677">
                  <c:v>28.446569369999999</c:v>
                </c:pt>
                <c:pt idx="678">
                  <c:v>29.66509147</c:v>
                </c:pt>
                <c:pt idx="679">
                  <c:v>20.679538040000001</c:v>
                </c:pt>
                <c:pt idx="680">
                  <c:v>27.698675049999999</c:v>
                </c:pt>
                <c:pt idx="681">
                  <c:v>13.51260548</c:v>
                </c:pt>
                <c:pt idx="682">
                  <c:v>26.48815965</c:v>
                </c:pt>
                <c:pt idx="683">
                  <c:v>29.897498639999998</c:v>
                </c:pt>
                <c:pt idx="684">
                  <c:v>28.684601860000001</c:v>
                </c:pt>
                <c:pt idx="685">
                  <c:v>31.000020689999999</c:v>
                </c:pt>
                <c:pt idx="686">
                  <c:v>28.752273639999999</c:v>
                </c:pt>
                <c:pt idx="687">
                  <c:v>24.288314239999998</c:v>
                </c:pt>
                <c:pt idx="688">
                  <c:v>19.303929889999999</c:v>
                </c:pt>
                <c:pt idx="689">
                  <c:v>27.56576535</c:v>
                </c:pt>
                <c:pt idx="690">
                  <c:v>29.394022710000002</c:v>
                </c:pt>
                <c:pt idx="691">
                  <c:v>18.212238060000001</c:v>
                </c:pt>
                <c:pt idx="692">
                  <c:v>29.019492620000001</c:v>
                </c:pt>
                <c:pt idx="693">
                  <c:v>27.438696669999999</c:v>
                </c:pt>
                <c:pt idx="694">
                  <c:v>25.176580189999999</c:v>
                </c:pt>
                <c:pt idx="695">
                  <c:v>29.19881071</c:v>
                </c:pt>
                <c:pt idx="696">
                  <c:v>25.623119070000001</c:v>
                </c:pt>
                <c:pt idx="697">
                  <c:v>25.30266275</c:v>
                </c:pt>
                <c:pt idx="698">
                  <c:v>20.643550650000002</c:v>
                </c:pt>
                <c:pt idx="699">
                  <c:v>29.023624040000001</c:v>
                </c:pt>
                <c:pt idx="700">
                  <c:v>20.46960391</c:v>
                </c:pt>
                <c:pt idx="701">
                  <c:v>23.579502730000002</c:v>
                </c:pt>
                <c:pt idx="702">
                  <c:v>29.278953380000001</c:v>
                </c:pt>
                <c:pt idx="703">
                  <c:v>26.162574930000002</c:v>
                </c:pt>
                <c:pt idx="704">
                  <c:v>35.545392560000003</c:v>
                </c:pt>
                <c:pt idx="705">
                  <c:v>29.964286550000001</c:v>
                </c:pt>
                <c:pt idx="706">
                  <c:v>30.756683259999999</c:v>
                </c:pt>
                <c:pt idx="707">
                  <c:v>31.26969399</c:v>
                </c:pt>
                <c:pt idx="708">
                  <c:v>25.793459030000001</c:v>
                </c:pt>
                <c:pt idx="709">
                  <c:v>24.340820789999999</c:v>
                </c:pt>
                <c:pt idx="710">
                  <c:v>20.93077903</c:v>
                </c:pt>
                <c:pt idx="711">
                  <c:v>19.732068380000001</c:v>
                </c:pt>
                <c:pt idx="712">
                  <c:v>32.736902839999999</c:v>
                </c:pt>
                <c:pt idx="713">
                  <c:v>23.888956149999999</c:v>
                </c:pt>
                <c:pt idx="714">
                  <c:v>31.46957055</c:v>
                </c:pt>
                <c:pt idx="715">
                  <c:v>19.640625100000001</c:v>
                </c:pt>
                <c:pt idx="716">
                  <c:v>26.086744249999999</c:v>
                </c:pt>
                <c:pt idx="717">
                  <c:v>33.338515399999999</c:v>
                </c:pt>
                <c:pt idx="718">
                  <c:v>28.330391599999999</c:v>
                </c:pt>
                <c:pt idx="719">
                  <c:v>28.462523560000001</c:v>
                </c:pt>
                <c:pt idx="720">
                  <c:v>24.068511189999999</c:v>
                </c:pt>
                <c:pt idx="721">
                  <c:v>22.48650799</c:v>
                </c:pt>
                <c:pt idx="722">
                  <c:v>26.775184240000002</c:v>
                </c:pt>
                <c:pt idx="723">
                  <c:v>21.371635730000001</c:v>
                </c:pt>
                <c:pt idx="724">
                  <c:v>26.462710640000001</c:v>
                </c:pt>
                <c:pt idx="725">
                  <c:v>31.90618259</c:v>
                </c:pt>
                <c:pt idx="726">
                  <c:v>20.664743850000001</c:v>
                </c:pt>
                <c:pt idx="727">
                  <c:v>30.21089358</c:v>
                </c:pt>
                <c:pt idx="728">
                  <c:v>31.979548779999998</c:v>
                </c:pt>
                <c:pt idx="729">
                  <c:v>25.698830650000001</c:v>
                </c:pt>
                <c:pt idx="730">
                  <c:v>27.16681672</c:v>
                </c:pt>
                <c:pt idx="731">
                  <c:v>24.602580320000001</c:v>
                </c:pt>
                <c:pt idx="732">
                  <c:v>25.449789880000001</c:v>
                </c:pt>
                <c:pt idx="733">
                  <c:v>31.090601249999999</c:v>
                </c:pt>
                <c:pt idx="734">
                  <c:v>30.624985580000001</c:v>
                </c:pt>
                <c:pt idx="735">
                  <c:v>28.967173580000001</c:v>
                </c:pt>
                <c:pt idx="736">
                  <c:v>30.039599670000001</c:v>
                </c:pt>
                <c:pt idx="737">
                  <c:v>28.00014058</c:v>
                </c:pt>
                <c:pt idx="738">
                  <c:v>20.86564941</c:v>
                </c:pt>
                <c:pt idx="739">
                  <c:v>32.319987230000002</c:v>
                </c:pt>
                <c:pt idx="740">
                  <c:v>22.532538750000001</c:v>
                </c:pt>
                <c:pt idx="741">
                  <c:v>26.499298450000001</c:v>
                </c:pt>
                <c:pt idx="742">
                  <c:v>31.266253420000002</c:v>
                </c:pt>
                <c:pt idx="743">
                  <c:v>19.993831870000001</c:v>
                </c:pt>
                <c:pt idx="744">
                  <c:v>27.02579983</c:v>
                </c:pt>
                <c:pt idx="745">
                  <c:v>21.03942777</c:v>
                </c:pt>
                <c:pt idx="746">
                  <c:v>29.9737072</c:v>
                </c:pt>
                <c:pt idx="747">
                  <c:v>33.013339799999997</c:v>
                </c:pt>
                <c:pt idx="748">
                  <c:v>23.31235817</c:v>
                </c:pt>
                <c:pt idx="749">
                  <c:v>22.662011710000002</c:v>
                </c:pt>
                <c:pt idx="750">
                  <c:v>27.380183049999999</c:v>
                </c:pt>
                <c:pt idx="751">
                  <c:v>22.50496571</c:v>
                </c:pt>
                <c:pt idx="752">
                  <c:v>16.113844759999999</c:v>
                </c:pt>
                <c:pt idx="753">
                  <c:v>26.873472419999999</c:v>
                </c:pt>
                <c:pt idx="754">
                  <c:v>28.6755934</c:v>
                </c:pt>
                <c:pt idx="755">
                  <c:v>25.357662090000002</c:v>
                </c:pt>
                <c:pt idx="756">
                  <c:v>27.5654301</c:v>
                </c:pt>
                <c:pt idx="757">
                  <c:v>32.244399530000003</c:v>
                </c:pt>
                <c:pt idx="758">
                  <c:v>25.210656100000001</c:v>
                </c:pt>
                <c:pt idx="759">
                  <c:v>25.866847620000001</c:v>
                </c:pt>
                <c:pt idx="760">
                  <c:v>26.90131598</c:v>
                </c:pt>
                <c:pt idx="761">
                  <c:v>25.430145530000001</c:v>
                </c:pt>
                <c:pt idx="762">
                  <c:v>25.431436680000001</c:v>
                </c:pt>
                <c:pt idx="763">
                  <c:v>35.543044080000001</c:v>
                </c:pt>
                <c:pt idx="764">
                  <c:v>27.62866515</c:v>
                </c:pt>
                <c:pt idx="765">
                  <c:v>25.51595098</c:v>
                </c:pt>
                <c:pt idx="766">
                  <c:v>33.921505029999999</c:v>
                </c:pt>
                <c:pt idx="767">
                  <c:v>32.426967490000003</c:v>
                </c:pt>
                <c:pt idx="768">
                  <c:v>30.121350889999999</c:v>
                </c:pt>
                <c:pt idx="769">
                  <c:v>23.951494050000001</c:v>
                </c:pt>
                <c:pt idx="770">
                  <c:v>40.66181066</c:v>
                </c:pt>
                <c:pt idx="771">
                  <c:v>19.171170750000002</c:v>
                </c:pt>
                <c:pt idx="772">
                  <c:v>18.094012110000001</c:v>
                </c:pt>
                <c:pt idx="773">
                  <c:v>28.91451142</c:v>
                </c:pt>
                <c:pt idx="774">
                  <c:v>25.215435029999998</c:v>
                </c:pt>
                <c:pt idx="775">
                  <c:v>14.61459602</c:v>
                </c:pt>
                <c:pt idx="776">
                  <c:v>26.296074579999999</c:v>
                </c:pt>
                <c:pt idx="777">
                  <c:v>27.394384779999999</c:v>
                </c:pt>
                <c:pt idx="778">
                  <c:v>26.15873869</c:v>
                </c:pt>
                <c:pt idx="779">
                  <c:v>28.51111495</c:v>
                </c:pt>
                <c:pt idx="780">
                  <c:v>24.651100750000001</c:v>
                </c:pt>
                <c:pt idx="781">
                  <c:v>26.306834250000001</c:v>
                </c:pt>
                <c:pt idx="782">
                  <c:v>33.540651959999998</c:v>
                </c:pt>
                <c:pt idx="783">
                  <c:v>31.794172669999998</c:v>
                </c:pt>
                <c:pt idx="784">
                  <c:v>25.95689381</c:v>
                </c:pt>
                <c:pt idx="785">
                  <c:v>27.02579983</c:v>
                </c:pt>
                <c:pt idx="786">
                  <c:v>31.368126790000002</c:v>
                </c:pt>
                <c:pt idx="787">
                  <c:v>22.312218399999999</c:v>
                </c:pt>
                <c:pt idx="788">
                  <c:v>28.65209815</c:v>
                </c:pt>
                <c:pt idx="789">
                  <c:v>27.781598169999999</c:v>
                </c:pt>
                <c:pt idx="790">
                  <c:v>30.288156789999999</c:v>
                </c:pt>
                <c:pt idx="791">
                  <c:v>22.280110140000001</c:v>
                </c:pt>
                <c:pt idx="792">
                  <c:v>26.829051079999999</c:v>
                </c:pt>
                <c:pt idx="793">
                  <c:v>23.228415210000001</c:v>
                </c:pt>
                <c:pt idx="794">
                  <c:v>28.660201959999998</c:v>
                </c:pt>
                <c:pt idx="795">
                  <c:v>22.873948859999999</c:v>
                </c:pt>
                <c:pt idx="796">
                  <c:v>24.2734731</c:v>
                </c:pt>
                <c:pt idx="797">
                  <c:v>27.6131916</c:v>
                </c:pt>
                <c:pt idx="798">
                  <c:v>22.298768750000001</c:v>
                </c:pt>
                <c:pt idx="799">
                  <c:v>18.921047210000001</c:v>
                </c:pt>
                <c:pt idx="800">
                  <c:v>32.195885619999999</c:v>
                </c:pt>
                <c:pt idx="801">
                  <c:v>23.782978140000001</c:v>
                </c:pt>
                <c:pt idx="802">
                  <c:v>20.001133029999998</c:v>
                </c:pt>
                <c:pt idx="803">
                  <c:v>21.456906960000001</c:v>
                </c:pt>
                <c:pt idx="804">
                  <c:v>26.50123546</c:v>
                </c:pt>
                <c:pt idx="805">
                  <c:v>34.885407960000002</c:v>
                </c:pt>
                <c:pt idx="806">
                  <c:v>26.301485270000001</c:v>
                </c:pt>
                <c:pt idx="807">
                  <c:v>29.914350689999999</c:v>
                </c:pt>
                <c:pt idx="808">
                  <c:v>25.079005169999999</c:v>
                </c:pt>
                <c:pt idx="809">
                  <c:v>27.92927486</c:v>
                </c:pt>
                <c:pt idx="810">
                  <c:v>25.96653323</c:v>
                </c:pt>
                <c:pt idx="811">
                  <c:v>29.850441620000002</c:v>
                </c:pt>
                <c:pt idx="812">
                  <c:v>21.337123080000001</c:v>
                </c:pt>
                <c:pt idx="813">
                  <c:v>27.376011179999999</c:v>
                </c:pt>
                <c:pt idx="814">
                  <c:v>27.768487560000001</c:v>
                </c:pt>
                <c:pt idx="815">
                  <c:v>28.979562260000002</c:v>
                </c:pt>
                <c:pt idx="816">
                  <c:v>20.270991980000002</c:v>
                </c:pt>
                <c:pt idx="817">
                  <c:v>24.620237110000001</c:v>
                </c:pt>
                <c:pt idx="818">
                  <c:v>30.005034370000001</c:v>
                </c:pt>
                <c:pt idx="819">
                  <c:v>28.129144749999998</c:v>
                </c:pt>
                <c:pt idx="820">
                  <c:v>35.669144809999999</c:v>
                </c:pt>
                <c:pt idx="821">
                  <c:v>24.353209339999999</c:v>
                </c:pt>
                <c:pt idx="822">
                  <c:v>17.063945560000001</c:v>
                </c:pt>
                <c:pt idx="823">
                  <c:v>24.668354619999999</c:v>
                </c:pt>
                <c:pt idx="824">
                  <c:v>13.690099200000001</c:v>
                </c:pt>
                <c:pt idx="825">
                  <c:v>30.51074887</c:v>
                </c:pt>
                <c:pt idx="826">
                  <c:v>26.984112230000001</c:v>
                </c:pt>
                <c:pt idx="827">
                  <c:v>28.99153037</c:v>
                </c:pt>
                <c:pt idx="828">
                  <c:v>29.788058119999999</c:v>
                </c:pt>
                <c:pt idx="829">
                  <c:v>32.199641890000002</c:v>
                </c:pt>
                <c:pt idx="830">
                  <c:v>14.04507858</c:v>
                </c:pt>
                <c:pt idx="831">
                  <c:v>16.790008480000001</c:v>
                </c:pt>
                <c:pt idx="832">
                  <c:v>23.222962299999999</c:v>
                </c:pt>
                <c:pt idx="833">
                  <c:v>25.48051057</c:v>
                </c:pt>
                <c:pt idx="834">
                  <c:v>27.99784563</c:v>
                </c:pt>
                <c:pt idx="835">
                  <c:v>27.624035580000001</c:v>
                </c:pt>
                <c:pt idx="836">
                  <c:v>27.87813856</c:v>
                </c:pt>
                <c:pt idx="837">
                  <c:v>19.184806930000001</c:v>
                </c:pt>
                <c:pt idx="838">
                  <c:v>23.025964680000001</c:v>
                </c:pt>
                <c:pt idx="839">
                  <c:v>25.387896569999999</c:v>
                </c:pt>
                <c:pt idx="840">
                  <c:v>26.246512150000001</c:v>
                </c:pt>
                <c:pt idx="841">
                  <c:v>24.497792990000001</c:v>
                </c:pt>
                <c:pt idx="842">
                  <c:v>28.271710630000001</c:v>
                </c:pt>
                <c:pt idx="843">
                  <c:v>21.29386161</c:v>
                </c:pt>
                <c:pt idx="844">
                  <c:v>24.587069960000001</c:v>
                </c:pt>
                <c:pt idx="845">
                  <c:v>29.514880250000001</c:v>
                </c:pt>
                <c:pt idx="846">
                  <c:v>28.02229445</c:v>
                </c:pt>
                <c:pt idx="847">
                  <c:v>25.133136799999999</c:v>
                </c:pt>
                <c:pt idx="848">
                  <c:v>25.246621999999999</c:v>
                </c:pt>
                <c:pt idx="849">
                  <c:v>24.619597479999999</c:v>
                </c:pt>
                <c:pt idx="850">
                  <c:v>25.32480095</c:v>
                </c:pt>
                <c:pt idx="851">
                  <c:v>24.480986779999999</c:v>
                </c:pt>
                <c:pt idx="852">
                  <c:v>25.177971500000002</c:v>
                </c:pt>
                <c:pt idx="853">
                  <c:v>28.478504130000001</c:v>
                </c:pt>
                <c:pt idx="854">
                  <c:v>28.374246190000001</c:v>
                </c:pt>
                <c:pt idx="855">
                  <c:v>20.43535378</c:v>
                </c:pt>
                <c:pt idx="856">
                  <c:v>35.958816749999997</c:v>
                </c:pt>
                <c:pt idx="857">
                  <c:v>24.284209430000001</c:v>
                </c:pt>
                <c:pt idx="858">
                  <c:v>29.344398519999999</c:v>
                </c:pt>
                <c:pt idx="859">
                  <c:v>21.64171133</c:v>
                </c:pt>
                <c:pt idx="860">
                  <c:v>34.313378759999999</c:v>
                </c:pt>
                <c:pt idx="861">
                  <c:v>29.690960480000001</c:v>
                </c:pt>
                <c:pt idx="862">
                  <c:v>28.912362229999999</c:v>
                </c:pt>
                <c:pt idx="863">
                  <c:v>26.105556539999998</c:v>
                </c:pt>
                <c:pt idx="864">
                  <c:v>17.799703869999998</c:v>
                </c:pt>
                <c:pt idx="865">
                  <c:v>35.314108670000003</c:v>
                </c:pt>
                <c:pt idx="866">
                  <c:v>31.26845299</c:v>
                </c:pt>
                <c:pt idx="867">
                  <c:v>25.392604420000001</c:v>
                </c:pt>
                <c:pt idx="868">
                  <c:v>29.392936630000001</c:v>
                </c:pt>
                <c:pt idx="869">
                  <c:v>20.44692658</c:v>
                </c:pt>
                <c:pt idx="870">
                  <c:v>17.467263190000001</c:v>
                </c:pt>
                <c:pt idx="871">
                  <c:v>27.08223465</c:v>
                </c:pt>
                <c:pt idx="872">
                  <c:v>23.012404849999999</c:v>
                </c:pt>
                <c:pt idx="873">
                  <c:v>24.586964680000001</c:v>
                </c:pt>
                <c:pt idx="874">
                  <c:v>26.736517299999999</c:v>
                </c:pt>
                <c:pt idx="875">
                  <c:v>21.063612469999999</c:v>
                </c:pt>
                <c:pt idx="876">
                  <c:v>26.59904865</c:v>
                </c:pt>
                <c:pt idx="877">
                  <c:v>21.479255380000001</c:v>
                </c:pt>
                <c:pt idx="878">
                  <c:v>32.062361709999998</c:v>
                </c:pt>
                <c:pt idx="879">
                  <c:v>26.49831198</c:v>
                </c:pt>
                <c:pt idx="880">
                  <c:v>29.637792650000002</c:v>
                </c:pt>
                <c:pt idx="881">
                  <c:v>18.137134150000001</c:v>
                </c:pt>
                <c:pt idx="882">
                  <c:v>29.948788159999999</c:v>
                </c:pt>
                <c:pt idx="883">
                  <c:v>34.48611846</c:v>
                </c:pt>
                <c:pt idx="884">
                  <c:v>27.588053940000002</c:v>
                </c:pt>
                <c:pt idx="885">
                  <c:v>29.610705540000001</c:v>
                </c:pt>
                <c:pt idx="886">
                  <c:v>25.809577180000002</c:v>
                </c:pt>
                <c:pt idx="887">
                  <c:v>28.876438109999999</c:v>
                </c:pt>
                <c:pt idx="888">
                  <c:v>35.005912559999999</c:v>
                </c:pt>
                <c:pt idx="889">
                  <c:v>38.231289230000002</c:v>
                </c:pt>
                <c:pt idx="890">
                  <c:v>28.58590281</c:v>
                </c:pt>
                <c:pt idx="891">
                  <c:v>21.901594110000001</c:v>
                </c:pt>
                <c:pt idx="892">
                  <c:v>30.116534770000001</c:v>
                </c:pt>
                <c:pt idx="893">
                  <c:v>20.811786099999999</c:v>
                </c:pt>
                <c:pt idx="894">
                  <c:v>23.877907619999998</c:v>
                </c:pt>
                <c:pt idx="895">
                  <c:v>24.449067509999999</c:v>
                </c:pt>
                <c:pt idx="896">
                  <c:v>37.20587433</c:v>
                </c:pt>
                <c:pt idx="897">
                  <c:v>34.143545789999997</c:v>
                </c:pt>
                <c:pt idx="898">
                  <c:v>33.108132730000001</c:v>
                </c:pt>
                <c:pt idx="899">
                  <c:v>27.02579983</c:v>
                </c:pt>
                <c:pt idx="900">
                  <c:v>27.02579983</c:v>
                </c:pt>
                <c:pt idx="901">
                  <c:v>28.18108552</c:v>
                </c:pt>
                <c:pt idx="902">
                  <c:v>36.189588069999999</c:v>
                </c:pt>
                <c:pt idx="903">
                  <c:v>29.23768385</c:v>
                </c:pt>
                <c:pt idx="904">
                  <c:v>32.150737309999997</c:v>
                </c:pt>
                <c:pt idx="905">
                  <c:v>18.950860769999998</c:v>
                </c:pt>
                <c:pt idx="906">
                  <c:v>30.60937912</c:v>
                </c:pt>
                <c:pt idx="907">
                  <c:v>21.728334579999999</c:v>
                </c:pt>
                <c:pt idx="908">
                  <c:v>25.895489959999999</c:v>
                </c:pt>
                <c:pt idx="909">
                  <c:v>34.11015811</c:v>
                </c:pt>
                <c:pt idx="910">
                  <c:v>28.735815150000001</c:v>
                </c:pt>
                <c:pt idx="911">
                  <c:v>31.075079580000001</c:v>
                </c:pt>
                <c:pt idx="912">
                  <c:v>26.075096299999998</c:v>
                </c:pt>
                <c:pt idx="913">
                  <c:v>17.369934669999999</c:v>
                </c:pt>
                <c:pt idx="914">
                  <c:v>22.323585059999999</c:v>
                </c:pt>
                <c:pt idx="915">
                  <c:v>30.401214660000001</c:v>
                </c:pt>
                <c:pt idx="916">
                  <c:v>28.673568549999999</c:v>
                </c:pt>
                <c:pt idx="917">
                  <c:v>35.312174689999999</c:v>
                </c:pt>
                <c:pt idx="918">
                  <c:v>27.633015910000001</c:v>
                </c:pt>
                <c:pt idx="919">
                  <c:v>22.535978620000002</c:v>
                </c:pt>
                <c:pt idx="920">
                  <c:v>26.87087695</c:v>
                </c:pt>
                <c:pt idx="921">
                  <c:v>31.98913804</c:v>
                </c:pt>
                <c:pt idx="922">
                  <c:v>18.214522819999999</c:v>
                </c:pt>
                <c:pt idx="923">
                  <c:v>28.728239689999999</c:v>
                </c:pt>
                <c:pt idx="924">
                  <c:v>20.697531120000001</c:v>
                </c:pt>
                <c:pt idx="925">
                  <c:v>27.813566269999999</c:v>
                </c:pt>
                <c:pt idx="926">
                  <c:v>30.632219670000001</c:v>
                </c:pt>
                <c:pt idx="927">
                  <c:v>29.75936853</c:v>
                </c:pt>
                <c:pt idx="928">
                  <c:v>33.701942619999997</c:v>
                </c:pt>
                <c:pt idx="929">
                  <c:v>28.253653320000002</c:v>
                </c:pt>
                <c:pt idx="930">
                  <c:v>29.567910390000002</c:v>
                </c:pt>
                <c:pt idx="931">
                  <c:v>29.742769809999999</c:v>
                </c:pt>
                <c:pt idx="932">
                  <c:v>22.151376989999999</c:v>
                </c:pt>
                <c:pt idx="933">
                  <c:v>26.36260631</c:v>
                </c:pt>
                <c:pt idx="934">
                  <c:v>14.705058230000001</c:v>
                </c:pt>
                <c:pt idx="935">
                  <c:v>28.88440409</c:v>
                </c:pt>
                <c:pt idx="936">
                  <c:v>13.242101379999999</c:v>
                </c:pt>
                <c:pt idx="937">
                  <c:v>31.24547931</c:v>
                </c:pt>
                <c:pt idx="938">
                  <c:v>35.266557849999998</c:v>
                </c:pt>
                <c:pt idx="939">
                  <c:v>29.493633880000001</c:v>
                </c:pt>
                <c:pt idx="940">
                  <c:v>30.265381300000001</c:v>
                </c:pt>
                <c:pt idx="941">
                  <c:v>33.024359959999998</c:v>
                </c:pt>
                <c:pt idx="942">
                  <c:v>24.825838319999999</c:v>
                </c:pt>
                <c:pt idx="943">
                  <c:v>20.637528889999999</c:v>
                </c:pt>
                <c:pt idx="944">
                  <c:v>26.5700632</c:v>
                </c:pt>
                <c:pt idx="945">
                  <c:v>23.185375740000001</c:v>
                </c:pt>
                <c:pt idx="946">
                  <c:v>27.383810130000001</c:v>
                </c:pt>
                <c:pt idx="947">
                  <c:v>28.27369032</c:v>
                </c:pt>
                <c:pt idx="948">
                  <c:v>24.608909990000001</c:v>
                </c:pt>
                <c:pt idx="949">
                  <c:v>23.431405170000001</c:v>
                </c:pt>
                <c:pt idx="950">
                  <c:v>16.229342030000002</c:v>
                </c:pt>
                <c:pt idx="951">
                  <c:v>26.155920810000001</c:v>
                </c:pt>
                <c:pt idx="952">
                  <c:v>24.815764779999999</c:v>
                </c:pt>
                <c:pt idx="953">
                  <c:v>25.170308349999999</c:v>
                </c:pt>
                <c:pt idx="954">
                  <c:v>30.658177559999999</c:v>
                </c:pt>
                <c:pt idx="955">
                  <c:v>36.826376959999997</c:v>
                </c:pt>
                <c:pt idx="956">
                  <c:v>25.215603049999999</c:v>
                </c:pt>
                <c:pt idx="957">
                  <c:v>28.930266450000001</c:v>
                </c:pt>
                <c:pt idx="958">
                  <c:v>28.27019533</c:v>
                </c:pt>
                <c:pt idx="959">
                  <c:v>32.673249319999996</c:v>
                </c:pt>
                <c:pt idx="960">
                  <c:v>22.441110129999998</c:v>
                </c:pt>
                <c:pt idx="961">
                  <c:v>22.293541650000002</c:v>
                </c:pt>
                <c:pt idx="962">
                  <c:v>22.876107699999999</c:v>
                </c:pt>
                <c:pt idx="963">
                  <c:v>15.662455270000001</c:v>
                </c:pt>
                <c:pt idx="964">
                  <c:v>26.769975380000002</c:v>
                </c:pt>
                <c:pt idx="965">
                  <c:v>21.736756549999999</c:v>
                </c:pt>
                <c:pt idx="966">
                  <c:v>28.255888460000001</c:v>
                </c:pt>
                <c:pt idx="967">
                  <c:v>15.037939529999999</c:v>
                </c:pt>
                <c:pt idx="968">
                  <c:v>26.714954330000001</c:v>
                </c:pt>
                <c:pt idx="969">
                  <c:v>25.71914726</c:v>
                </c:pt>
                <c:pt idx="970">
                  <c:v>24.275186869999999</c:v>
                </c:pt>
                <c:pt idx="971">
                  <c:v>31.99102491</c:v>
                </c:pt>
                <c:pt idx="972">
                  <c:v>22.9769559</c:v>
                </c:pt>
                <c:pt idx="973">
                  <c:v>28.518658110000001</c:v>
                </c:pt>
                <c:pt idx="974">
                  <c:v>23.840846549999998</c:v>
                </c:pt>
                <c:pt idx="975">
                  <c:v>35.295205119999999</c:v>
                </c:pt>
                <c:pt idx="976">
                  <c:v>26.315201930000001</c:v>
                </c:pt>
                <c:pt idx="977">
                  <c:v>30.379039880000001</c:v>
                </c:pt>
                <c:pt idx="978">
                  <c:v>30.04845757</c:v>
                </c:pt>
                <c:pt idx="979">
                  <c:v>32.728143879999998</c:v>
                </c:pt>
                <c:pt idx="980">
                  <c:v>27.730416300000002</c:v>
                </c:pt>
                <c:pt idx="981">
                  <c:v>20.412695530000001</c:v>
                </c:pt>
                <c:pt idx="982">
                  <c:v>29.214908650000002</c:v>
                </c:pt>
                <c:pt idx="983">
                  <c:v>28.38569322</c:v>
                </c:pt>
                <c:pt idx="984">
                  <c:v>11.819109470000001</c:v>
                </c:pt>
                <c:pt idx="985">
                  <c:v>18.640381130000002</c:v>
                </c:pt>
                <c:pt idx="986">
                  <c:v>30.529706749999999</c:v>
                </c:pt>
                <c:pt idx="987">
                  <c:v>34.10197247</c:v>
                </c:pt>
                <c:pt idx="988">
                  <c:v>26.58650123</c:v>
                </c:pt>
                <c:pt idx="989">
                  <c:v>31.046159769999999</c:v>
                </c:pt>
                <c:pt idx="990">
                  <c:v>27.5457997</c:v>
                </c:pt>
                <c:pt idx="991">
                  <c:v>27.18203703</c:v>
                </c:pt>
                <c:pt idx="992">
                  <c:v>27.02579983</c:v>
                </c:pt>
                <c:pt idx="993">
                  <c:v>27.02579983</c:v>
                </c:pt>
                <c:pt idx="994">
                  <c:v>27.02579983</c:v>
                </c:pt>
                <c:pt idx="995">
                  <c:v>27.02579983</c:v>
                </c:pt>
                <c:pt idx="996">
                  <c:v>33.233499129999998</c:v>
                </c:pt>
                <c:pt idx="997">
                  <c:v>21.99897387</c:v>
                </c:pt>
                <c:pt idx="998">
                  <c:v>35.505723830000001</c:v>
                </c:pt>
                <c:pt idx="999">
                  <c:v>25.922542369999999</c:v>
                </c:pt>
              </c:numCache>
            </c:numRef>
          </c:xVal>
          <c:yVal>
            <c:numRef>
              <c:f>'Correlation Data'!$B$2:$B$1001</c:f>
              <c:numCache>
                <c:formatCode>General</c:formatCode>
                <c:ptCount val="1000"/>
                <c:pt idx="0">
                  <c:v>107.1484378</c:v>
                </c:pt>
                <c:pt idx="1">
                  <c:v>102.94832649999999</c:v>
                </c:pt>
                <c:pt idx="2">
                  <c:v>116.3270326</c:v>
                </c:pt>
                <c:pt idx="3">
                  <c:v>104.27379999999999</c:v>
                </c:pt>
                <c:pt idx="4">
                  <c:v>104.052584</c:v>
                </c:pt>
                <c:pt idx="5">
                  <c:v>108.0406024</c:v>
                </c:pt>
                <c:pt idx="6">
                  <c:v>111.37421380000001</c:v>
                </c:pt>
                <c:pt idx="7">
                  <c:v>101.2783479</c:v>
                </c:pt>
                <c:pt idx="8">
                  <c:v>103.8973874</c:v>
                </c:pt>
                <c:pt idx="9">
                  <c:v>94.798266190000007</c:v>
                </c:pt>
                <c:pt idx="10">
                  <c:v>108.9766879</c:v>
                </c:pt>
                <c:pt idx="11">
                  <c:v>104.67322160000001</c:v>
                </c:pt>
                <c:pt idx="12">
                  <c:v>118.8595887</c:v>
                </c:pt>
                <c:pt idx="13">
                  <c:v>108.7268169</c:v>
                </c:pt>
                <c:pt idx="14">
                  <c:v>111.7757652</c:v>
                </c:pt>
                <c:pt idx="15">
                  <c:v>114.4239333</c:v>
                </c:pt>
                <c:pt idx="16">
                  <c:v>115.27341370000001</c:v>
                </c:pt>
                <c:pt idx="17">
                  <c:v>104.8195348</c:v>
                </c:pt>
                <c:pt idx="18">
                  <c:v>124.68439410000001</c:v>
                </c:pt>
                <c:pt idx="19">
                  <c:v>127.71105559999999</c:v>
                </c:pt>
                <c:pt idx="20">
                  <c:v>104.0350763</c:v>
                </c:pt>
                <c:pt idx="21">
                  <c:v>103.8646839</c:v>
                </c:pt>
                <c:pt idx="22">
                  <c:v>114.74670860000001</c:v>
                </c:pt>
                <c:pt idx="23">
                  <c:v>101.0725144</c:v>
                </c:pt>
                <c:pt idx="24">
                  <c:v>110.4992762</c:v>
                </c:pt>
                <c:pt idx="25">
                  <c:v>100.1187992</c:v>
                </c:pt>
                <c:pt idx="26">
                  <c:v>105.3986045</c:v>
                </c:pt>
                <c:pt idx="27">
                  <c:v>103.9432826</c:v>
                </c:pt>
                <c:pt idx="28">
                  <c:v>113.5898712</c:v>
                </c:pt>
                <c:pt idx="29">
                  <c:v>117.13587630000001</c:v>
                </c:pt>
                <c:pt idx="30">
                  <c:v>108.66224649999999</c:v>
                </c:pt>
                <c:pt idx="31">
                  <c:v>120.7034661</c:v>
                </c:pt>
                <c:pt idx="32">
                  <c:v>98.792862650000004</c:v>
                </c:pt>
                <c:pt idx="33">
                  <c:v>104.41685750000001</c:v>
                </c:pt>
                <c:pt idx="34">
                  <c:v>98.006626650000001</c:v>
                </c:pt>
                <c:pt idx="35">
                  <c:v>117.2697309</c:v>
                </c:pt>
                <c:pt idx="36">
                  <c:v>106.3917502</c:v>
                </c:pt>
                <c:pt idx="37">
                  <c:v>101.2391152</c:v>
                </c:pt>
                <c:pt idx="38">
                  <c:v>120.1566067</c:v>
                </c:pt>
                <c:pt idx="39">
                  <c:v>92.322949730000005</c:v>
                </c:pt>
                <c:pt idx="40">
                  <c:v>93.414577100000002</c:v>
                </c:pt>
                <c:pt idx="41">
                  <c:v>105.4902168</c:v>
                </c:pt>
                <c:pt idx="42">
                  <c:v>102.8584288</c:v>
                </c:pt>
                <c:pt idx="43">
                  <c:v>119.329002</c:v>
                </c:pt>
                <c:pt idx="44">
                  <c:v>94.340759210000002</c:v>
                </c:pt>
                <c:pt idx="45">
                  <c:v>114.2446626</c:v>
                </c:pt>
                <c:pt idx="46">
                  <c:v>101.2963032</c:v>
                </c:pt>
                <c:pt idx="47">
                  <c:v>112.7548369</c:v>
                </c:pt>
                <c:pt idx="48">
                  <c:v>115.89478389999999</c:v>
                </c:pt>
                <c:pt idx="49">
                  <c:v>128.7553082</c:v>
                </c:pt>
                <c:pt idx="50">
                  <c:v>94.037129539999995</c:v>
                </c:pt>
                <c:pt idx="51">
                  <c:v>105.35123830000001</c:v>
                </c:pt>
                <c:pt idx="52">
                  <c:v>113.2774548</c:v>
                </c:pt>
                <c:pt idx="53">
                  <c:v>108.6337896</c:v>
                </c:pt>
                <c:pt idx="54">
                  <c:v>114.8950018</c:v>
                </c:pt>
                <c:pt idx="55">
                  <c:v>102.1509451</c:v>
                </c:pt>
                <c:pt idx="56">
                  <c:v>108.1141945</c:v>
                </c:pt>
                <c:pt idx="57">
                  <c:v>107.5548198</c:v>
                </c:pt>
                <c:pt idx="58">
                  <c:v>114.69344100000001</c:v>
                </c:pt>
                <c:pt idx="59">
                  <c:v>127.4709143</c:v>
                </c:pt>
                <c:pt idx="60">
                  <c:v>109.8336285</c:v>
                </c:pt>
                <c:pt idx="61">
                  <c:v>116.574488</c:v>
                </c:pt>
                <c:pt idx="62">
                  <c:v>88.465833059999994</c:v>
                </c:pt>
                <c:pt idx="63">
                  <c:v>113.17109600000001</c:v>
                </c:pt>
                <c:pt idx="64">
                  <c:v>109.8568748</c:v>
                </c:pt>
                <c:pt idx="65">
                  <c:v>91.184977459999999</c:v>
                </c:pt>
                <c:pt idx="66">
                  <c:v>110.9127843</c:v>
                </c:pt>
                <c:pt idx="67">
                  <c:v>109.46157119999999</c:v>
                </c:pt>
                <c:pt idx="68">
                  <c:v>88.805766539999993</c:v>
                </c:pt>
                <c:pt idx="69">
                  <c:v>111.8456936</c:v>
                </c:pt>
                <c:pt idx="70">
                  <c:v>102.4306673</c:v>
                </c:pt>
                <c:pt idx="71">
                  <c:v>108.0520301</c:v>
                </c:pt>
                <c:pt idx="72">
                  <c:v>113.5599252</c:v>
                </c:pt>
                <c:pt idx="73">
                  <c:v>100.59640570000001</c:v>
                </c:pt>
                <c:pt idx="74">
                  <c:v>113.4668482</c:v>
                </c:pt>
                <c:pt idx="75">
                  <c:v>105.0214965</c:v>
                </c:pt>
                <c:pt idx="76">
                  <c:v>115.0449332</c:v>
                </c:pt>
                <c:pt idx="77">
                  <c:v>103.77393379999999</c:v>
                </c:pt>
                <c:pt idx="78">
                  <c:v>117.7666072</c:v>
                </c:pt>
                <c:pt idx="79">
                  <c:v>114.21515669999999</c:v>
                </c:pt>
                <c:pt idx="80">
                  <c:v>103.9643739</c:v>
                </c:pt>
                <c:pt idx="81">
                  <c:v>117.97232870000001</c:v>
                </c:pt>
                <c:pt idx="82">
                  <c:v>103.0077445</c:v>
                </c:pt>
                <c:pt idx="83">
                  <c:v>109.7357971</c:v>
                </c:pt>
                <c:pt idx="84">
                  <c:v>103.2249573</c:v>
                </c:pt>
                <c:pt idx="85">
                  <c:v>116.93841860000001</c:v>
                </c:pt>
                <c:pt idx="86">
                  <c:v>104.4997831</c:v>
                </c:pt>
                <c:pt idx="87">
                  <c:v>96.876822570000002</c:v>
                </c:pt>
                <c:pt idx="88">
                  <c:v>111.9549032</c:v>
                </c:pt>
                <c:pt idx="89">
                  <c:v>92.552330249999997</c:v>
                </c:pt>
                <c:pt idx="90">
                  <c:v>97.36976808</c:v>
                </c:pt>
                <c:pt idx="91">
                  <c:v>111.5323997</c:v>
                </c:pt>
                <c:pt idx="92">
                  <c:v>102.9492132</c:v>
                </c:pt>
                <c:pt idx="93">
                  <c:v>108.56268489999999</c:v>
                </c:pt>
                <c:pt idx="94">
                  <c:v>103.61786429999999</c:v>
                </c:pt>
                <c:pt idx="95">
                  <c:v>108.9603786</c:v>
                </c:pt>
                <c:pt idx="96">
                  <c:v>108.9603786</c:v>
                </c:pt>
                <c:pt idx="97">
                  <c:v>112.1341552</c:v>
                </c:pt>
                <c:pt idx="98">
                  <c:v>120.9132642</c:v>
                </c:pt>
                <c:pt idx="99">
                  <c:v>116.3127114</c:v>
                </c:pt>
                <c:pt idx="100">
                  <c:v>121.1654296</c:v>
                </c:pt>
                <c:pt idx="101">
                  <c:v>134.1683587</c:v>
                </c:pt>
                <c:pt idx="102">
                  <c:v>104.6019838</c:v>
                </c:pt>
                <c:pt idx="103">
                  <c:v>108.4188879</c:v>
                </c:pt>
                <c:pt idx="104">
                  <c:v>99.969561420000005</c:v>
                </c:pt>
                <c:pt idx="105">
                  <c:v>96.912721669999996</c:v>
                </c:pt>
                <c:pt idx="106">
                  <c:v>113.9119491</c:v>
                </c:pt>
                <c:pt idx="107">
                  <c:v>105.59504099999999</c:v>
                </c:pt>
                <c:pt idx="108">
                  <c:v>99.419847939999997</c:v>
                </c:pt>
                <c:pt idx="109">
                  <c:v>113.6576701</c:v>
                </c:pt>
                <c:pt idx="110">
                  <c:v>105.5715654</c:v>
                </c:pt>
                <c:pt idx="111">
                  <c:v>95.898027220000003</c:v>
                </c:pt>
                <c:pt idx="112">
                  <c:v>115.4828771</c:v>
                </c:pt>
                <c:pt idx="113">
                  <c:v>99.901770569999996</c:v>
                </c:pt>
                <c:pt idx="114">
                  <c:v>113.6884313</c:v>
                </c:pt>
                <c:pt idx="115">
                  <c:v>109.2073911</c:v>
                </c:pt>
                <c:pt idx="116">
                  <c:v>82.209212769999993</c:v>
                </c:pt>
                <c:pt idx="117">
                  <c:v>105.0205804</c:v>
                </c:pt>
                <c:pt idx="118">
                  <c:v>96.443437970000005</c:v>
                </c:pt>
                <c:pt idx="119">
                  <c:v>112.40994240000001</c:v>
                </c:pt>
                <c:pt idx="120">
                  <c:v>103.9357773</c:v>
                </c:pt>
                <c:pt idx="121">
                  <c:v>118.6425993</c:v>
                </c:pt>
                <c:pt idx="122">
                  <c:v>109.21021690000001</c:v>
                </c:pt>
                <c:pt idx="123">
                  <c:v>100.3434784</c:v>
                </c:pt>
                <c:pt idx="124">
                  <c:v>111.51961970000001</c:v>
                </c:pt>
                <c:pt idx="125">
                  <c:v>123.0096451</c:v>
                </c:pt>
                <c:pt idx="126">
                  <c:v>96.264065939999995</c:v>
                </c:pt>
                <c:pt idx="127">
                  <c:v>93.881563639999996</c:v>
                </c:pt>
                <c:pt idx="128">
                  <c:v>113.0945543</c:v>
                </c:pt>
                <c:pt idx="129">
                  <c:v>104.3914705</c:v>
                </c:pt>
                <c:pt idx="130">
                  <c:v>108.90664889999999</c:v>
                </c:pt>
                <c:pt idx="131">
                  <c:v>116.4622476</c:v>
                </c:pt>
                <c:pt idx="132">
                  <c:v>90.675830230000003</c:v>
                </c:pt>
                <c:pt idx="133">
                  <c:v>103.6567963</c:v>
                </c:pt>
                <c:pt idx="134">
                  <c:v>94.378199719999998</c:v>
                </c:pt>
                <c:pt idx="135">
                  <c:v>99.118261930000003</c:v>
                </c:pt>
                <c:pt idx="136">
                  <c:v>96.677551070000007</c:v>
                </c:pt>
                <c:pt idx="137">
                  <c:v>101.1084491</c:v>
                </c:pt>
                <c:pt idx="138">
                  <c:v>87.679057580000006</c:v>
                </c:pt>
                <c:pt idx="139">
                  <c:v>104.76234169999999</c:v>
                </c:pt>
                <c:pt idx="140">
                  <c:v>93.898207709999994</c:v>
                </c:pt>
                <c:pt idx="141">
                  <c:v>103.7041686</c:v>
                </c:pt>
                <c:pt idx="142">
                  <c:v>111.69998560000001</c:v>
                </c:pt>
                <c:pt idx="143">
                  <c:v>107.365921</c:v>
                </c:pt>
                <c:pt idx="144">
                  <c:v>97.833739300000005</c:v>
                </c:pt>
                <c:pt idx="145">
                  <c:v>107.9978723</c:v>
                </c:pt>
                <c:pt idx="146">
                  <c:v>106.3459628</c:v>
                </c:pt>
                <c:pt idx="147">
                  <c:v>110.886763</c:v>
                </c:pt>
                <c:pt idx="148">
                  <c:v>106.1033338</c:v>
                </c:pt>
                <c:pt idx="149">
                  <c:v>111.66859359999999</c:v>
                </c:pt>
                <c:pt idx="150">
                  <c:v>103.51914240000001</c:v>
                </c:pt>
                <c:pt idx="151">
                  <c:v>98.308791650000003</c:v>
                </c:pt>
                <c:pt idx="152">
                  <c:v>111.2012373</c:v>
                </c:pt>
                <c:pt idx="153">
                  <c:v>90.528799719999995</c:v>
                </c:pt>
                <c:pt idx="154">
                  <c:v>101.7477493</c:v>
                </c:pt>
                <c:pt idx="155">
                  <c:v>120.25039150000001</c:v>
                </c:pt>
                <c:pt idx="156">
                  <c:v>118.5569265</c:v>
                </c:pt>
                <c:pt idx="157">
                  <c:v>102.5322371</c:v>
                </c:pt>
                <c:pt idx="158">
                  <c:v>122.4525221</c:v>
                </c:pt>
                <c:pt idx="159">
                  <c:v>108.06488950000001</c:v>
                </c:pt>
                <c:pt idx="160">
                  <c:v>113.54926140000001</c:v>
                </c:pt>
                <c:pt idx="161">
                  <c:v>123.6146997</c:v>
                </c:pt>
                <c:pt idx="162">
                  <c:v>108.5673058</c:v>
                </c:pt>
                <c:pt idx="163">
                  <c:v>100.2481126</c:v>
                </c:pt>
                <c:pt idx="164">
                  <c:v>112.66080580000001</c:v>
                </c:pt>
                <c:pt idx="165">
                  <c:v>110.9902527</c:v>
                </c:pt>
                <c:pt idx="166">
                  <c:v>99.386876810000004</c:v>
                </c:pt>
                <c:pt idx="167">
                  <c:v>104.0929912</c:v>
                </c:pt>
                <c:pt idx="168">
                  <c:v>109.45362179999999</c:v>
                </c:pt>
                <c:pt idx="169">
                  <c:v>109.1183953</c:v>
                </c:pt>
                <c:pt idx="170">
                  <c:v>98.825012020000003</c:v>
                </c:pt>
                <c:pt idx="171">
                  <c:v>112.72464050000001</c:v>
                </c:pt>
                <c:pt idx="172">
                  <c:v>107.6160254</c:v>
                </c:pt>
                <c:pt idx="173">
                  <c:v>118.8615829</c:v>
                </c:pt>
                <c:pt idx="174">
                  <c:v>118.2779505</c:v>
                </c:pt>
                <c:pt idx="175">
                  <c:v>103.97423449999999</c:v>
                </c:pt>
                <c:pt idx="176">
                  <c:v>100.13908309999999</c:v>
                </c:pt>
                <c:pt idx="177">
                  <c:v>109.706551</c:v>
                </c:pt>
                <c:pt idx="178">
                  <c:v>118.5778069</c:v>
                </c:pt>
                <c:pt idx="179">
                  <c:v>108.0003028</c:v>
                </c:pt>
                <c:pt idx="180">
                  <c:v>113.2715728</c:v>
                </c:pt>
                <c:pt idx="181">
                  <c:v>121.5391954</c:v>
                </c:pt>
                <c:pt idx="182">
                  <c:v>114.9189803</c:v>
                </c:pt>
                <c:pt idx="183">
                  <c:v>104.9514798</c:v>
                </c:pt>
                <c:pt idx="184">
                  <c:v>130.0740022</c:v>
                </c:pt>
                <c:pt idx="185">
                  <c:v>111.1363479</c:v>
                </c:pt>
                <c:pt idx="186">
                  <c:v>124.5634226</c:v>
                </c:pt>
                <c:pt idx="187">
                  <c:v>122.25604439999999</c:v>
                </c:pt>
                <c:pt idx="188">
                  <c:v>135.73864879999999</c:v>
                </c:pt>
                <c:pt idx="189">
                  <c:v>119.59765470000001</c:v>
                </c:pt>
                <c:pt idx="190">
                  <c:v>104.87962109999999</c:v>
                </c:pt>
                <c:pt idx="191">
                  <c:v>114.5406804</c:v>
                </c:pt>
                <c:pt idx="192">
                  <c:v>100.0430357</c:v>
                </c:pt>
                <c:pt idx="193">
                  <c:v>119.33871790000001</c:v>
                </c:pt>
                <c:pt idx="194">
                  <c:v>127.53114069999999</c:v>
                </c:pt>
                <c:pt idx="195">
                  <c:v>100.23365459999999</c:v>
                </c:pt>
                <c:pt idx="196">
                  <c:v>118.9224028</c:v>
                </c:pt>
                <c:pt idx="197">
                  <c:v>115.5561604</c:v>
                </c:pt>
                <c:pt idx="198">
                  <c:v>108.3053242</c:v>
                </c:pt>
                <c:pt idx="199">
                  <c:v>99.789588980000005</c:v>
                </c:pt>
                <c:pt idx="200">
                  <c:v>108.6101997</c:v>
                </c:pt>
                <c:pt idx="201">
                  <c:v>114.6380018</c:v>
                </c:pt>
                <c:pt idx="202">
                  <c:v>102.40967620000001</c:v>
                </c:pt>
                <c:pt idx="203">
                  <c:v>97.878779699999996</c:v>
                </c:pt>
                <c:pt idx="204">
                  <c:v>115.48681929999999</c:v>
                </c:pt>
                <c:pt idx="205">
                  <c:v>98.631503339999995</c:v>
                </c:pt>
                <c:pt idx="206">
                  <c:v>106.9212551</c:v>
                </c:pt>
                <c:pt idx="207">
                  <c:v>133.52910249999999</c:v>
                </c:pt>
                <c:pt idx="208">
                  <c:v>120.0844831</c:v>
                </c:pt>
                <c:pt idx="209">
                  <c:v>107.4353466</c:v>
                </c:pt>
                <c:pt idx="210">
                  <c:v>116.44299839999999</c:v>
                </c:pt>
                <c:pt idx="211">
                  <c:v>110.6405003</c:v>
                </c:pt>
                <c:pt idx="212">
                  <c:v>97.957351950000003</c:v>
                </c:pt>
                <c:pt idx="213">
                  <c:v>113.4389003</c:v>
                </c:pt>
                <c:pt idx="214">
                  <c:v>114.8817888</c:v>
                </c:pt>
                <c:pt idx="215">
                  <c:v>104.6595701</c:v>
                </c:pt>
                <c:pt idx="216">
                  <c:v>111.08981</c:v>
                </c:pt>
                <c:pt idx="217">
                  <c:v>112.29955169999999</c:v>
                </c:pt>
                <c:pt idx="218">
                  <c:v>115.0183061</c:v>
                </c:pt>
                <c:pt idx="219">
                  <c:v>93.972335720000004</c:v>
                </c:pt>
                <c:pt idx="220">
                  <c:v>108.3567333</c:v>
                </c:pt>
                <c:pt idx="221">
                  <c:v>128.78221120000001</c:v>
                </c:pt>
                <c:pt idx="222">
                  <c:v>108.08889739999999</c:v>
                </c:pt>
                <c:pt idx="223">
                  <c:v>106.1119508</c:v>
                </c:pt>
                <c:pt idx="224">
                  <c:v>125.0507147</c:v>
                </c:pt>
                <c:pt idx="225">
                  <c:v>119.52677079999999</c:v>
                </c:pt>
                <c:pt idx="226">
                  <c:v>117.3163502</c:v>
                </c:pt>
                <c:pt idx="227">
                  <c:v>108.8864444</c:v>
                </c:pt>
                <c:pt idx="228">
                  <c:v>111.8098986</c:v>
                </c:pt>
                <c:pt idx="229">
                  <c:v>131.62061610000001</c:v>
                </c:pt>
                <c:pt idx="230">
                  <c:v>98.381613250000001</c:v>
                </c:pt>
                <c:pt idx="231">
                  <c:v>96.116513060000003</c:v>
                </c:pt>
                <c:pt idx="232">
                  <c:v>115.9281344</c:v>
                </c:pt>
                <c:pt idx="233">
                  <c:v>114.9321635</c:v>
                </c:pt>
                <c:pt idx="234">
                  <c:v>102.5742565</c:v>
                </c:pt>
                <c:pt idx="235">
                  <c:v>107.35490919999999</c:v>
                </c:pt>
                <c:pt idx="236">
                  <c:v>104.4958644</c:v>
                </c:pt>
                <c:pt idx="237">
                  <c:v>112.8299547</c:v>
                </c:pt>
                <c:pt idx="238">
                  <c:v>115.4306474</c:v>
                </c:pt>
                <c:pt idx="239">
                  <c:v>112.9138461</c:v>
                </c:pt>
                <c:pt idx="240">
                  <c:v>99.579121220000005</c:v>
                </c:pt>
                <c:pt idx="241">
                  <c:v>81.40086599</c:v>
                </c:pt>
                <c:pt idx="242">
                  <c:v>112.59280459999999</c:v>
                </c:pt>
                <c:pt idx="243">
                  <c:v>115.2917695</c:v>
                </c:pt>
                <c:pt idx="244">
                  <c:v>105.9797231</c:v>
                </c:pt>
                <c:pt idx="245">
                  <c:v>133.17597979999999</c:v>
                </c:pt>
                <c:pt idx="246">
                  <c:v>102.1193548</c:v>
                </c:pt>
                <c:pt idx="247">
                  <c:v>125.6843636</c:v>
                </c:pt>
                <c:pt idx="248">
                  <c:v>111.5035867</c:v>
                </c:pt>
                <c:pt idx="249">
                  <c:v>107.4645902</c:v>
                </c:pt>
                <c:pt idx="250">
                  <c:v>93.147015109999998</c:v>
                </c:pt>
                <c:pt idx="251">
                  <c:v>124.5932845</c:v>
                </c:pt>
                <c:pt idx="252">
                  <c:v>116.3209981</c:v>
                </c:pt>
                <c:pt idx="253">
                  <c:v>123.5250668</c:v>
                </c:pt>
                <c:pt idx="254">
                  <c:v>109.3858524</c:v>
                </c:pt>
                <c:pt idx="255">
                  <c:v>125.64127360000001</c:v>
                </c:pt>
                <c:pt idx="256">
                  <c:v>92.905239800000004</c:v>
                </c:pt>
                <c:pt idx="257">
                  <c:v>92.962024709999994</c:v>
                </c:pt>
                <c:pt idx="258">
                  <c:v>104.9698437</c:v>
                </c:pt>
                <c:pt idx="259">
                  <c:v>88.214829140000006</c:v>
                </c:pt>
                <c:pt idx="260">
                  <c:v>118.25214219999999</c:v>
                </c:pt>
                <c:pt idx="261">
                  <c:v>104.982964</c:v>
                </c:pt>
                <c:pt idx="262">
                  <c:v>115.358069</c:v>
                </c:pt>
                <c:pt idx="263">
                  <c:v>84.623124849999996</c:v>
                </c:pt>
                <c:pt idx="264">
                  <c:v>117.51362159999999</c:v>
                </c:pt>
                <c:pt idx="265">
                  <c:v>110.1943392</c:v>
                </c:pt>
                <c:pt idx="266">
                  <c:v>108.9603786</c:v>
                </c:pt>
                <c:pt idx="267">
                  <c:v>108.9603786</c:v>
                </c:pt>
                <c:pt idx="268">
                  <c:v>108.9603786</c:v>
                </c:pt>
                <c:pt idx="269">
                  <c:v>123.664996</c:v>
                </c:pt>
                <c:pt idx="270">
                  <c:v>117.5844597</c:v>
                </c:pt>
                <c:pt idx="271">
                  <c:v>116.9241755</c:v>
                </c:pt>
                <c:pt idx="272">
                  <c:v>104.7263683</c:v>
                </c:pt>
                <c:pt idx="273">
                  <c:v>126.6289864</c:v>
                </c:pt>
                <c:pt idx="274">
                  <c:v>131.22012179999999</c:v>
                </c:pt>
                <c:pt idx="275">
                  <c:v>124.81870859999999</c:v>
                </c:pt>
                <c:pt idx="276">
                  <c:v>98.368281589999995</c:v>
                </c:pt>
                <c:pt idx="277">
                  <c:v>111.9760248</c:v>
                </c:pt>
                <c:pt idx="278">
                  <c:v>102.6457726</c:v>
                </c:pt>
                <c:pt idx="279">
                  <c:v>97.047416330000004</c:v>
                </c:pt>
                <c:pt idx="280">
                  <c:v>104.82603349999999</c:v>
                </c:pt>
                <c:pt idx="281">
                  <c:v>122.7081259</c:v>
                </c:pt>
                <c:pt idx="282">
                  <c:v>100.1470218</c:v>
                </c:pt>
                <c:pt idx="283">
                  <c:v>100.44852040000001</c:v>
                </c:pt>
                <c:pt idx="284">
                  <c:v>103.7899886</c:v>
                </c:pt>
                <c:pt idx="285">
                  <c:v>135.08126050000001</c:v>
                </c:pt>
                <c:pt idx="286">
                  <c:v>119.6975753</c:v>
                </c:pt>
                <c:pt idx="287">
                  <c:v>100.7069351</c:v>
                </c:pt>
                <c:pt idx="288">
                  <c:v>126.2501997</c:v>
                </c:pt>
                <c:pt idx="289">
                  <c:v>106.1340635</c:v>
                </c:pt>
                <c:pt idx="290">
                  <c:v>103.07090030000001</c:v>
                </c:pt>
                <c:pt idx="291">
                  <c:v>100.4070682</c:v>
                </c:pt>
                <c:pt idx="292">
                  <c:v>106.6725891</c:v>
                </c:pt>
                <c:pt idx="293">
                  <c:v>107.877949</c:v>
                </c:pt>
                <c:pt idx="294">
                  <c:v>103.8590566</c:v>
                </c:pt>
                <c:pt idx="295">
                  <c:v>107.87564639999999</c:v>
                </c:pt>
                <c:pt idx="296">
                  <c:v>103.5314132</c:v>
                </c:pt>
                <c:pt idx="297">
                  <c:v>109.9669488</c:v>
                </c:pt>
                <c:pt idx="298">
                  <c:v>128.35742690000001</c:v>
                </c:pt>
                <c:pt idx="299">
                  <c:v>104.9046902</c:v>
                </c:pt>
                <c:pt idx="300">
                  <c:v>124.4747689</c:v>
                </c:pt>
                <c:pt idx="301">
                  <c:v>105.3164163</c:v>
                </c:pt>
                <c:pt idx="302">
                  <c:v>106.327798</c:v>
                </c:pt>
                <c:pt idx="303">
                  <c:v>118.23812030000001</c:v>
                </c:pt>
                <c:pt idx="304">
                  <c:v>112.7025807</c:v>
                </c:pt>
                <c:pt idx="305">
                  <c:v>114.12566409999999</c:v>
                </c:pt>
                <c:pt idx="306">
                  <c:v>98.809378789999997</c:v>
                </c:pt>
                <c:pt idx="307">
                  <c:v>106.8558884</c:v>
                </c:pt>
                <c:pt idx="308">
                  <c:v>85.427257780000005</c:v>
                </c:pt>
                <c:pt idx="309">
                  <c:v>115.317577</c:v>
                </c:pt>
                <c:pt idx="310">
                  <c:v>102.0794121</c:v>
                </c:pt>
                <c:pt idx="311">
                  <c:v>102.5827137</c:v>
                </c:pt>
                <c:pt idx="312">
                  <c:v>103.004454</c:v>
                </c:pt>
                <c:pt idx="313">
                  <c:v>101.6750091</c:v>
                </c:pt>
                <c:pt idx="314">
                  <c:v>119.658601</c:v>
                </c:pt>
                <c:pt idx="315">
                  <c:v>107.4520689</c:v>
                </c:pt>
                <c:pt idx="316">
                  <c:v>115.33807280000001</c:v>
                </c:pt>
                <c:pt idx="317">
                  <c:v>109.7601647</c:v>
                </c:pt>
                <c:pt idx="318">
                  <c:v>108.9603786</c:v>
                </c:pt>
                <c:pt idx="319">
                  <c:v>107.5525445</c:v>
                </c:pt>
                <c:pt idx="320">
                  <c:v>115.5964501</c:v>
                </c:pt>
                <c:pt idx="321">
                  <c:v>101.31412159999999</c:v>
                </c:pt>
                <c:pt idx="322">
                  <c:v>112.6128841</c:v>
                </c:pt>
                <c:pt idx="323">
                  <c:v>102.0505601</c:v>
                </c:pt>
                <c:pt idx="324">
                  <c:v>115.4697639</c:v>
                </c:pt>
                <c:pt idx="325">
                  <c:v>108.9769699</c:v>
                </c:pt>
                <c:pt idx="326">
                  <c:v>104.5591818</c:v>
                </c:pt>
                <c:pt idx="327">
                  <c:v>125.9628575</c:v>
                </c:pt>
                <c:pt idx="328">
                  <c:v>119.3173054</c:v>
                </c:pt>
                <c:pt idx="329">
                  <c:v>106.1681009</c:v>
                </c:pt>
                <c:pt idx="330">
                  <c:v>113.3893181</c:v>
                </c:pt>
                <c:pt idx="331">
                  <c:v>117.1084572</c:v>
                </c:pt>
                <c:pt idx="332">
                  <c:v>120.5670413</c:v>
                </c:pt>
                <c:pt idx="333">
                  <c:v>106.86955</c:v>
                </c:pt>
                <c:pt idx="334">
                  <c:v>108.32155710000001</c:v>
                </c:pt>
                <c:pt idx="335">
                  <c:v>121.0415193</c:v>
                </c:pt>
                <c:pt idx="336">
                  <c:v>112.27515320000001</c:v>
                </c:pt>
                <c:pt idx="337">
                  <c:v>147.0166371</c:v>
                </c:pt>
                <c:pt idx="338">
                  <c:v>122.46156790000001</c:v>
                </c:pt>
                <c:pt idx="339">
                  <c:v>104.84829929999999</c:v>
                </c:pt>
                <c:pt idx="340">
                  <c:v>115.6520998</c:v>
                </c:pt>
                <c:pt idx="341">
                  <c:v>108.9603786</c:v>
                </c:pt>
                <c:pt idx="342">
                  <c:v>97.678322289999997</c:v>
                </c:pt>
                <c:pt idx="343">
                  <c:v>113.6899032</c:v>
                </c:pt>
                <c:pt idx="344">
                  <c:v>84.663780029999998</c:v>
                </c:pt>
                <c:pt idx="345">
                  <c:v>130.7263202</c:v>
                </c:pt>
                <c:pt idx="346">
                  <c:v>102.60127420000001</c:v>
                </c:pt>
                <c:pt idx="347">
                  <c:v>118.46368099999999</c:v>
                </c:pt>
                <c:pt idx="348">
                  <c:v>105.3588214</c:v>
                </c:pt>
                <c:pt idx="349">
                  <c:v>113.74127319999999</c:v>
                </c:pt>
                <c:pt idx="350">
                  <c:v>93.746929059999999</c:v>
                </c:pt>
                <c:pt idx="351">
                  <c:v>113.69338430000001</c:v>
                </c:pt>
                <c:pt idx="352">
                  <c:v>107.989474</c:v>
                </c:pt>
                <c:pt idx="353">
                  <c:v>129.45167509999999</c:v>
                </c:pt>
                <c:pt idx="354">
                  <c:v>97.757645600000004</c:v>
                </c:pt>
                <c:pt idx="355">
                  <c:v>92.314038539999999</c:v>
                </c:pt>
                <c:pt idx="356">
                  <c:v>98.26596558</c:v>
                </c:pt>
                <c:pt idx="357">
                  <c:v>81.814268929999997</c:v>
                </c:pt>
                <c:pt idx="358">
                  <c:v>99.940959210000003</c:v>
                </c:pt>
                <c:pt idx="359">
                  <c:v>98.541685439999995</c:v>
                </c:pt>
                <c:pt idx="360">
                  <c:v>105.8090033</c:v>
                </c:pt>
                <c:pt idx="361">
                  <c:v>109.06103109999999</c:v>
                </c:pt>
                <c:pt idx="362">
                  <c:v>93.510550100000003</c:v>
                </c:pt>
                <c:pt idx="363">
                  <c:v>124.8345084</c:v>
                </c:pt>
                <c:pt idx="364">
                  <c:v>113.54720450000001</c:v>
                </c:pt>
                <c:pt idx="365">
                  <c:v>112.5769476</c:v>
                </c:pt>
                <c:pt idx="366">
                  <c:v>121.23027570000001</c:v>
                </c:pt>
                <c:pt idx="367">
                  <c:v>106.070138</c:v>
                </c:pt>
                <c:pt idx="368">
                  <c:v>102.7545324</c:v>
                </c:pt>
                <c:pt idx="369">
                  <c:v>117.0085077</c:v>
                </c:pt>
                <c:pt idx="370">
                  <c:v>118.57238390000001</c:v>
                </c:pt>
                <c:pt idx="371">
                  <c:v>112.9567775</c:v>
                </c:pt>
                <c:pt idx="372">
                  <c:v>107.8671914</c:v>
                </c:pt>
                <c:pt idx="373">
                  <c:v>105.76840110000001</c:v>
                </c:pt>
                <c:pt idx="374">
                  <c:v>99.243893880000002</c:v>
                </c:pt>
                <c:pt idx="375">
                  <c:v>120.020584</c:v>
                </c:pt>
                <c:pt idx="376">
                  <c:v>105.0814668</c:v>
                </c:pt>
                <c:pt idx="377">
                  <c:v>108.2294572</c:v>
                </c:pt>
                <c:pt idx="378">
                  <c:v>121.4882008</c:v>
                </c:pt>
                <c:pt idx="379">
                  <c:v>108.4783809</c:v>
                </c:pt>
                <c:pt idx="380">
                  <c:v>114.86861089999999</c:v>
                </c:pt>
                <c:pt idx="381">
                  <c:v>106.2941481</c:v>
                </c:pt>
                <c:pt idx="382">
                  <c:v>98.201042509999994</c:v>
                </c:pt>
                <c:pt idx="383">
                  <c:v>112.7394118</c:v>
                </c:pt>
                <c:pt idx="384">
                  <c:v>88.332159720000007</c:v>
                </c:pt>
                <c:pt idx="385">
                  <c:v>123.58955570000001</c:v>
                </c:pt>
                <c:pt idx="386">
                  <c:v>82.865242800000004</c:v>
                </c:pt>
                <c:pt idx="387">
                  <c:v>107.9433702</c:v>
                </c:pt>
                <c:pt idx="388">
                  <c:v>100.6770009</c:v>
                </c:pt>
                <c:pt idx="389">
                  <c:v>120.5669372</c:v>
                </c:pt>
                <c:pt idx="390">
                  <c:v>97.529590650000003</c:v>
                </c:pt>
                <c:pt idx="391">
                  <c:v>89.516005120000003</c:v>
                </c:pt>
                <c:pt idx="392">
                  <c:v>96.582877199999999</c:v>
                </c:pt>
                <c:pt idx="393">
                  <c:v>84.993398369999994</c:v>
                </c:pt>
                <c:pt idx="394">
                  <c:v>124.3661317</c:v>
                </c:pt>
                <c:pt idx="395">
                  <c:v>125.0335493</c:v>
                </c:pt>
                <c:pt idx="396">
                  <c:v>117.8421106</c:v>
                </c:pt>
                <c:pt idx="397">
                  <c:v>109.4726221</c:v>
                </c:pt>
                <c:pt idx="398">
                  <c:v>109.39529349999999</c:v>
                </c:pt>
                <c:pt idx="399">
                  <c:v>105.685892</c:v>
                </c:pt>
                <c:pt idx="400">
                  <c:v>102.344121</c:v>
                </c:pt>
                <c:pt idx="401">
                  <c:v>116.034077</c:v>
                </c:pt>
                <c:pt idx="402">
                  <c:v>97.542227479999994</c:v>
                </c:pt>
                <c:pt idx="403">
                  <c:v>113.0822268</c:v>
                </c:pt>
                <c:pt idx="404">
                  <c:v>106.4460983</c:v>
                </c:pt>
                <c:pt idx="405">
                  <c:v>117.7187742</c:v>
                </c:pt>
                <c:pt idx="406">
                  <c:v>113.7932028</c:v>
                </c:pt>
                <c:pt idx="407">
                  <c:v>101.80876859999999</c:v>
                </c:pt>
                <c:pt idx="408">
                  <c:v>112.62210330000001</c:v>
                </c:pt>
                <c:pt idx="409">
                  <c:v>125.0874034</c:v>
                </c:pt>
                <c:pt idx="410">
                  <c:v>121.95562940000001</c:v>
                </c:pt>
                <c:pt idx="411">
                  <c:v>101.74677490000001</c:v>
                </c:pt>
                <c:pt idx="412">
                  <c:v>115.6824718</c:v>
                </c:pt>
                <c:pt idx="413">
                  <c:v>117.0584618</c:v>
                </c:pt>
                <c:pt idx="414">
                  <c:v>95.475814189999994</c:v>
                </c:pt>
                <c:pt idx="415">
                  <c:v>106.02276999999999</c:v>
                </c:pt>
                <c:pt idx="416">
                  <c:v>118.0184015</c:v>
                </c:pt>
                <c:pt idx="417">
                  <c:v>108.4366874</c:v>
                </c:pt>
                <c:pt idx="418">
                  <c:v>113.4698973</c:v>
                </c:pt>
                <c:pt idx="419">
                  <c:v>104.3728905</c:v>
                </c:pt>
                <c:pt idx="420">
                  <c:v>107.5802535</c:v>
                </c:pt>
                <c:pt idx="421">
                  <c:v>122.0198949</c:v>
                </c:pt>
                <c:pt idx="422">
                  <c:v>105.96784340000001</c:v>
                </c:pt>
                <c:pt idx="423">
                  <c:v>113.89906089999999</c:v>
                </c:pt>
                <c:pt idx="424">
                  <c:v>105.4868101</c:v>
                </c:pt>
                <c:pt idx="425">
                  <c:v>103.1591016</c:v>
                </c:pt>
                <c:pt idx="426">
                  <c:v>103.97725149999999</c:v>
                </c:pt>
                <c:pt idx="427">
                  <c:v>105.38620280000001</c:v>
                </c:pt>
                <c:pt idx="428">
                  <c:v>107.2309367</c:v>
                </c:pt>
                <c:pt idx="429">
                  <c:v>92.620692439999999</c:v>
                </c:pt>
                <c:pt idx="430">
                  <c:v>124.65194</c:v>
                </c:pt>
                <c:pt idx="431">
                  <c:v>107.58988549999999</c:v>
                </c:pt>
                <c:pt idx="432">
                  <c:v>96.505563319999993</c:v>
                </c:pt>
                <c:pt idx="433">
                  <c:v>133.8604651</c:v>
                </c:pt>
                <c:pt idx="434">
                  <c:v>112.9514095</c:v>
                </c:pt>
                <c:pt idx="435">
                  <c:v>120.05967029999999</c:v>
                </c:pt>
                <c:pt idx="436">
                  <c:v>102.17690279999999</c:v>
                </c:pt>
                <c:pt idx="437">
                  <c:v>122.5174609</c:v>
                </c:pt>
                <c:pt idx="438">
                  <c:v>116.2329156</c:v>
                </c:pt>
                <c:pt idx="439">
                  <c:v>112.5644642</c:v>
                </c:pt>
                <c:pt idx="440">
                  <c:v>92.059294949999995</c:v>
                </c:pt>
                <c:pt idx="441">
                  <c:v>113.18053329999999</c:v>
                </c:pt>
                <c:pt idx="442">
                  <c:v>107.0573464</c:v>
                </c:pt>
                <c:pt idx="443">
                  <c:v>120.8411287</c:v>
                </c:pt>
                <c:pt idx="444">
                  <c:v>102.7649261</c:v>
                </c:pt>
                <c:pt idx="445">
                  <c:v>107.69987450000001</c:v>
                </c:pt>
                <c:pt idx="446">
                  <c:v>111.1243044</c:v>
                </c:pt>
                <c:pt idx="447">
                  <c:v>135.70245410000001</c:v>
                </c:pt>
                <c:pt idx="448">
                  <c:v>100.6464356</c:v>
                </c:pt>
                <c:pt idx="449">
                  <c:v>108.6075446</c:v>
                </c:pt>
                <c:pt idx="450">
                  <c:v>102.0338311</c:v>
                </c:pt>
                <c:pt idx="451">
                  <c:v>101.7190514</c:v>
                </c:pt>
                <c:pt idx="452">
                  <c:v>106.4142737</c:v>
                </c:pt>
                <c:pt idx="453">
                  <c:v>127.9084493</c:v>
                </c:pt>
                <c:pt idx="454">
                  <c:v>104.65988489999999</c:v>
                </c:pt>
                <c:pt idx="455">
                  <c:v>123.5385275</c:v>
                </c:pt>
                <c:pt idx="456">
                  <c:v>124.4201405</c:v>
                </c:pt>
                <c:pt idx="457">
                  <c:v>110.472919</c:v>
                </c:pt>
                <c:pt idx="458">
                  <c:v>101.7462629</c:v>
                </c:pt>
                <c:pt idx="459">
                  <c:v>113.7105672</c:v>
                </c:pt>
                <c:pt idx="460">
                  <c:v>124.11868629999999</c:v>
                </c:pt>
                <c:pt idx="461">
                  <c:v>116.082662</c:v>
                </c:pt>
                <c:pt idx="462">
                  <c:v>102.0270812</c:v>
                </c:pt>
                <c:pt idx="463">
                  <c:v>108.14686930000001</c:v>
                </c:pt>
                <c:pt idx="464">
                  <c:v>96.046782919999998</c:v>
                </c:pt>
                <c:pt idx="465">
                  <c:v>91.444748189999999</c:v>
                </c:pt>
                <c:pt idx="466">
                  <c:v>115.0224729</c:v>
                </c:pt>
                <c:pt idx="467">
                  <c:v>122.1523055</c:v>
                </c:pt>
                <c:pt idx="468">
                  <c:v>125.2644504</c:v>
                </c:pt>
                <c:pt idx="469">
                  <c:v>99.633237190000003</c:v>
                </c:pt>
                <c:pt idx="470">
                  <c:v>120.96077</c:v>
                </c:pt>
                <c:pt idx="471">
                  <c:v>124.20810299999999</c:v>
                </c:pt>
                <c:pt idx="472">
                  <c:v>129.2162414</c:v>
                </c:pt>
                <c:pt idx="473">
                  <c:v>118.0898535</c:v>
                </c:pt>
                <c:pt idx="474">
                  <c:v>83.183845270000006</c:v>
                </c:pt>
                <c:pt idx="475">
                  <c:v>117.1631203</c:v>
                </c:pt>
                <c:pt idx="476">
                  <c:v>93.015002330000002</c:v>
                </c:pt>
                <c:pt idx="477">
                  <c:v>89.354724399999995</c:v>
                </c:pt>
                <c:pt idx="478">
                  <c:v>115.77270729999999</c:v>
                </c:pt>
                <c:pt idx="479">
                  <c:v>111.318738</c:v>
                </c:pt>
                <c:pt idx="480">
                  <c:v>92.653249430000002</c:v>
                </c:pt>
                <c:pt idx="481">
                  <c:v>87.976379480000006</c:v>
                </c:pt>
                <c:pt idx="482">
                  <c:v>105.0465043</c:v>
                </c:pt>
                <c:pt idx="483">
                  <c:v>111.80309370000001</c:v>
                </c:pt>
                <c:pt idx="484">
                  <c:v>109.06907320000001</c:v>
                </c:pt>
                <c:pt idx="485">
                  <c:v>104.5768253</c:v>
                </c:pt>
                <c:pt idx="486">
                  <c:v>98.744888099999997</c:v>
                </c:pt>
                <c:pt idx="487">
                  <c:v>104.12477560000001</c:v>
                </c:pt>
                <c:pt idx="488">
                  <c:v>115.6523852</c:v>
                </c:pt>
                <c:pt idx="489">
                  <c:v>105.6971575</c:v>
                </c:pt>
                <c:pt idx="490">
                  <c:v>108.94514909999999</c:v>
                </c:pt>
                <c:pt idx="491">
                  <c:v>122.0183076</c:v>
                </c:pt>
                <c:pt idx="492">
                  <c:v>127.07894229999999</c:v>
                </c:pt>
                <c:pt idx="493">
                  <c:v>129.54717289999999</c:v>
                </c:pt>
                <c:pt idx="494">
                  <c:v>141.29748280000001</c:v>
                </c:pt>
                <c:pt idx="495">
                  <c:v>96.234664530000003</c:v>
                </c:pt>
                <c:pt idx="496">
                  <c:v>98.896531319999994</c:v>
                </c:pt>
                <c:pt idx="497">
                  <c:v>113.6882651</c:v>
                </c:pt>
                <c:pt idx="498">
                  <c:v>104.86218340000001</c:v>
                </c:pt>
                <c:pt idx="499">
                  <c:v>110.1799393</c:v>
                </c:pt>
                <c:pt idx="500">
                  <c:v>89.890770349999997</c:v>
                </c:pt>
                <c:pt idx="501">
                  <c:v>110.0902178</c:v>
                </c:pt>
                <c:pt idx="502">
                  <c:v>105.6872267</c:v>
                </c:pt>
                <c:pt idx="503">
                  <c:v>111.2724693</c:v>
                </c:pt>
                <c:pt idx="504">
                  <c:v>106.909593</c:v>
                </c:pt>
                <c:pt idx="505">
                  <c:v>92.849259340000003</c:v>
                </c:pt>
                <c:pt idx="506">
                  <c:v>101.2551295</c:v>
                </c:pt>
                <c:pt idx="507">
                  <c:v>123.41646230000001</c:v>
                </c:pt>
                <c:pt idx="508">
                  <c:v>118.0494546</c:v>
                </c:pt>
                <c:pt idx="509">
                  <c:v>123.7810052</c:v>
                </c:pt>
                <c:pt idx="510">
                  <c:v>99.422806879999996</c:v>
                </c:pt>
                <c:pt idx="511">
                  <c:v>116.5286926</c:v>
                </c:pt>
                <c:pt idx="512">
                  <c:v>94.752685900000003</c:v>
                </c:pt>
                <c:pt idx="513">
                  <c:v>133.80882600000001</c:v>
                </c:pt>
                <c:pt idx="514">
                  <c:v>97.678595759999993</c:v>
                </c:pt>
                <c:pt idx="515">
                  <c:v>118.3105845</c:v>
                </c:pt>
                <c:pt idx="516">
                  <c:v>103.4252376</c:v>
                </c:pt>
                <c:pt idx="517">
                  <c:v>117.8413748</c:v>
                </c:pt>
                <c:pt idx="518">
                  <c:v>103.30851389999999</c:v>
                </c:pt>
                <c:pt idx="519">
                  <c:v>103.3353925</c:v>
                </c:pt>
                <c:pt idx="520">
                  <c:v>114.034978</c:v>
                </c:pt>
                <c:pt idx="521">
                  <c:v>108.726677</c:v>
                </c:pt>
                <c:pt idx="522">
                  <c:v>109.4552173</c:v>
                </c:pt>
                <c:pt idx="523">
                  <c:v>104.9658946</c:v>
                </c:pt>
                <c:pt idx="524">
                  <c:v>102.1557839</c:v>
                </c:pt>
                <c:pt idx="525">
                  <c:v>110.92655240000001</c:v>
                </c:pt>
                <c:pt idx="526">
                  <c:v>106.4718671</c:v>
                </c:pt>
                <c:pt idx="527">
                  <c:v>124.1511498</c:v>
                </c:pt>
                <c:pt idx="528">
                  <c:v>128.30587850000001</c:v>
                </c:pt>
                <c:pt idx="529">
                  <c:v>130.4151018</c:v>
                </c:pt>
                <c:pt idx="530">
                  <c:v>118.98308059999999</c:v>
                </c:pt>
                <c:pt idx="531">
                  <c:v>118.55342949999999</c:v>
                </c:pt>
                <c:pt idx="532">
                  <c:v>99.110578899999993</c:v>
                </c:pt>
                <c:pt idx="533">
                  <c:v>97.323879070000004</c:v>
                </c:pt>
                <c:pt idx="534">
                  <c:v>121.10186330000001</c:v>
                </c:pt>
                <c:pt idx="535">
                  <c:v>111.0980352</c:v>
                </c:pt>
                <c:pt idx="536">
                  <c:v>123.7536516</c:v>
                </c:pt>
                <c:pt idx="537">
                  <c:v>109.22215079999999</c:v>
                </c:pt>
                <c:pt idx="538">
                  <c:v>101.6897618</c:v>
                </c:pt>
                <c:pt idx="539">
                  <c:v>97.711495999999997</c:v>
                </c:pt>
                <c:pt idx="540">
                  <c:v>112.59911990000001</c:v>
                </c:pt>
                <c:pt idx="541">
                  <c:v>111.7798933</c:v>
                </c:pt>
                <c:pt idx="542">
                  <c:v>113.6190718</c:v>
                </c:pt>
                <c:pt idx="543">
                  <c:v>95.326782120000004</c:v>
                </c:pt>
                <c:pt idx="544">
                  <c:v>113.87632600000001</c:v>
                </c:pt>
                <c:pt idx="545">
                  <c:v>112.2828737</c:v>
                </c:pt>
                <c:pt idx="546">
                  <c:v>100.3502012</c:v>
                </c:pt>
                <c:pt idx="547">
                  <c:v>121.84212100000001</c:v>
                </c:pt>
                <c:pt idx="548">
                  <c:v>105.81739039999999</c:v>
                </c:pt>
                <c:pt idx="549">
                  <c:v>120.8235169</c:v>
                </c:pt>
                <c:pt idx="550">
                  <c:v>115.04675899999999</c:v>
                </c:pt>
                <c:pt idx="551">
                  <c:v>105.9392199</c:v>
                </c:pt>
                <c:pt idx="552">
                  <c:v>108.5653117</c:v>
                </c:pt>
                <c:pt idx="553">
                  <c:v>83.133783600000001</c:v>
                </c:pt>
                <c:pt idx="554">
                  <c:v>108.1175758</c:v>
                </c:pt>
                <c:pt idx="555">
                  <c:v>84.395595139999998</c:v>
                </c:pt>
                <c:pt idx="556">
                  <c:v>106.486912</c:v>
                </c:pt>
                <c:pt idx="557">
                  <c:v>113.35331840000001</c:v>
                </c:pt>
                <c:pt idx="558">
                  <c:v>104.6938194</c:v>
                </c:pt>
                <c:pt idx="559">
                  <c:v>124.1063316</c:v>
                </c:pt>
                <c:pt idx="560">
                  <c:v>107.61714120000001</c:v>
                </c:pt>
                <c:pt idx="561">
                  <c:v>116.6253171</c:v>
                </c:pt>
                <c:pt idx="562">
                  <c:v>105.96452549999999</c:v>
                </c:pt>
                <c:pt idx="563">
                  <c:v>113.49979829999999</c:v>
                </c:pt>
                <c:pt idx="564">
                  <c:v>104.8478011</c:v>
                </c:pt>
                <c:pt idx="565">
                  <c:v>114.75568989999999</c:v>
                </c:pt>
                <c:pt idx="566">
                  <c:v>124.0597561</c:v>
                </c:pt>
                <c:pt idx="567">
                  <c:v>105.62228330000001</c:v>
                </c:pt>
                <c:pt idx="568">
                  <c:v>127.2660092</c:v>
                </c:pt>
                <c:pt idx="569">
                  <c:v>107.34785909999999</c:v>
                </c:pt>
                <c:pt idx="570">
                  <c:v>123.22376610000001</c:v>
                </c:pt>
                <c:pt idx="571">
                  <c:v>124.05696589999999</c:v>
                </c:pt>
                <c:pt idx="572">
                  <c:v>107.28453330000001</c:v>
                </c:pt>
                <c:pt idx="573">
                  <c:v>111.9713102</c:v>
                </c:pt>
                <c:pt idx="574">
                  <c:v>118.9685966</c:v>
                </c:pt>
                <c:pt idx="575">
                  <c:v>110.86169339999999</c:v>
                </c:pt>
                <c:pt idx="576">
                  <c:v>92.008269920000004</c:v>
                </c:pt>
                <c:pt idx="577">
                  <c:v>98.083589090000004</c:v>
                </c:pt>
                <c:pt idx="578">
                  <c:v>101.8779655</c:v>
                </c:pt>
                <c:pt idx="579">
                  <c:v>110.3786327</c:v>
                </c:pt>
                <c:pt idx="580">
                  <c:v>115.60693980000001</c:v>
                </c:pt>
                <c:pt idx="581">
                  <c:v>103.0574393</c:v>
                </c:pt>
                <c:pt idx="582">
                  <c:v>116.00671440000001</c:v>
                </c:pt>
                <c:pt idx="583">
                  <c:v>87.159327140000002</c:v>
                </c:pt>
                <c:pt idx="584">
                  <c:v>95.107431000000005</c:v>
                </c:pt>
                <c:pt idx="585">
                  <c:v>108.1733436</c:v>
                </c:pt>
                <c:pt idx="586">
                  <c:v>133.21492190000001</c:v>
                </c:pt>
                <c:pt idx="587">
                  <c:v>116.422978</c:v>
                </c:pt>
                <c:pt idx="588">
                  <c:v>107.4177811</c:v>
                </c:pt>
                <c:pt idx="589">
                  <c:v>125.75773479999999</c:v>
                </c:pt>
                <c:pt idx="590">
                  <c:v>95.949879960000004</c:v>
                </c:pt>
                <c:pt idx="591">
                  <c:v>97.50572622</c:v>
                </c:pt>
                <c:pt idx="592">
                  <c:v>110.4045086</c:v>
                </c:pt>
                <c:pt idx="593">
                  <c:v>107.6634021</c:v>
                </c:pt>
                <c:pt idx="594">
                  <c:v>117.4919489</c:v>
                </c:pt>
                <c:pt idx="595">
                  <c:v>100.68491469999999</c:v>
                </c:pt>
                <c:pt idx="596">
                  <c:v>115.3935546</c:v>
                </c:pt>
                <c:pt idx="597">
                  <c:v>117.37428389999999</c:v>
                </c:pt>
                <c:pt idx="598">
                  <c:v>124.1731881</c:v>
                </c:pt>
                <c:pt idx="599">
                  <c:v>118.0053384</c:v>
                </c:pt>
                <c:pt idx="600">
                  <c:v>101.2622849</c:v>
                </c:pt>
                <c:pt idx="601">
                  <c:v>97.121174030000006</c:v>
                </c:pt>
                <c:pt idx="602">
                  <c:v>117.76374079999999</c:v>
                </c:pt>
                <c:pt idx="603">
                  <c:v>96.553738159999995</c:v>
                </c:pt>
                <c:pt idx="604">
                  <c:v>119.7123995</c:v>
                </c:pt>
                <c:pt idx="605">
                  <c:v>104.63384910000001</c:v>
                </c:pt>
                <c:pt idx="606">
                  <c:v>115.4553378</c:v>
                </c:pt>
                <c:pt idx="607">
                  <c:v>103.7180109</c:v>
                </c:pt>
                <c:pt idx="608">
                  <c:v>111.6398624</c:v>
                </c:pt>
                <c:pt idx="609">
                  <c:v>119.1736276</c:v>
                </c:pt>
                <c:pt idx="610">
                  <c:v>104.11771830000001</c:v>
                </c:pt>
                <c:pt idx="611">
                  <c:v>101.98504610000001</c:v>
                </c:pt>
                <c:pt idx="612">
                  <c:v>98.037896680000003</c:v>
                </c:pt>
                <c:pt idx="613">
                  <c:v>85.645599680000004</c:v>
                </c:pt>
                <c:pt idx="614">
                  <c:v>108.9603786</c:v>
                </c:pt>
                <c:pt idx="615">
                  <c:v>115.2904832</c:v>
                </c:pt>
                <c:pt idx="616">
                  <c:v>88.836782580000005</c:v>
                </c:pt>
                <c:pt idx="617">
                  <c:v>101.3403059</c:v>
                </c:pt>
                <c:pt idx="618">
                  <c:v>112.0839402</c:v>
                </c:pt>
                <c:pt idx="619">
                  <c:v>112.9800288</c:v>
                </c:pt>
                <c:pt idx="620">
                  <c:v>99.435609709999994</c:v>
                </c:pt>
                <c:pt idx="621">
                  <c:v>118.9580138</c:v>
                </c:pt>
                <c:pt idx="622">
                  <c:v>113.9434603</c:v>
                </c:pt>
                <c:pt idx="623">
                  <c:v>102.8735171</c:v>
                </c:pt>
                <c:pt idx="624">
                  <c:v>109.6378955</c:v>
                </c:pt>
                <c:pt idx="625">
                  <c:v>96.107834049999994</c:v>
                </c:pt>
                <c:pt idx="626">
                  <c:v>119.546699</c:v>
                </c:pt>
                <c:pt idx="627">
                  <c:v>122.5818688</c:v>
                </c:pt>
                <c:pt idx="628">
                  <c:v>115.7937046</c:v>
                </c:pt>
                <c:pt idx="629">
                  <c:v>126.3559861</c:v>
                </c:pt>
                <c:pt idx="630">
                  <c:v>109.8286415</c:v>
                </c:pt>
                <c:pt idx="631">
                  <c:v>93.196441609999994</c:v>
                </c:pt>
                <c:pt idx="632">
                  <c:v>97.374813419999995</c:v>
                </c:pt>
                <c:pt idx="633">
                  <c:v>116.16797320000001</c:v>
                </c:pt>
                <c:pt idx="634">
                  <c:v>112.16123880000001</c:v>
                </c:pt>
                <c:pt idx="635">
                  <c:v>110.5093976</c:v>
                </c:pt>
                <c:pt idx="636">
                  <c:v>101.92135159999999</c:v>
                </c:pt>
                <c:pt idx="637">
                  <c:v>99.529331769999999</c:v>
                </c:pt>
                <c:pt idx="638">
                  <c:v>119.8034486</c:v>
                </c:pt>
                <c:pt idx="639">
                  <c:v>122.3067801</c:v>
                </c:pt>
                <c:pt idx="640">
                  <c:v>104.8262139</c:v>
                </c:pt>
                <c:pt idx="641">
                  <c:v>98.320513700000006</c:v>
                </c:pt>
                <c:pt idx="642">
                  <c:v>114.0850672</c:v>
                </c:pt>
                <c:pt idx="643">
                  <c:v>125.9940569</c:v>
                </c:pt>
                <c:pt idx="644">
                  <c:v>119.352401</c:v>
                </c:pt>
                <c:pt idx="645">
                  <c:v>127.9453889</c:v>
                </c:pt>
                <c:pt idx="646">
                  <c:v>122.43783120000001</c:v>
                </c:pt>
                <c:pt idx="647">
                  <c:v>116.1982094</c:v>
                </c:pt>
                <c:pt idx="648">
                  <c:v>120.1088226</c:v>
                </c:pt>
                <c:pt idx="649">
                  <c:v>113.377618</c:v>
                </c:pt>
                <c:pt idx="650">
                  <c:v>111.844585</c:v>
                </c:pt>
                <c:pt idx="651">
                  <c:v>117.05736899999999</c:v>
                </c:pt>
                <c:pt idx="652">
                  <c:v>111.53354419999999</c:v>
                </c:pt>
                <c:pt idx="653">
                  <c:v>104.86454879999999</c:v>
                </c:pt>
                <c:pt idx="654">
                  <c:v>108.3698715</c:v>
                </c:pt>
                <c:pt idx="655">
                  <c:v>109.37920579999999</c:v>
                </c:pt>
                <c:pt idx="656">
                  <c:v>110.3011204</c:v>
                </c:pt>
                <c:pt idx="657">
                  <c:v>107.1982197</c:v>
                </c:pt>
                <c:pt idx="658">
                  <c:v>117.96358480000001</c:v>
                </c:pt>
                <c:pt idx="659">
                  <c:v>110.25372609999999</c:v>
                </c:pt>
                <c:pt idx="660">
                  <c:v>97.198670010000001</c:v>
                </c:pt>
                <c:pt idx="661">
                  <c:v>104.17209010000001</c:v>
                </c:pt>
                <c:pt idx="662">
                  <c:v>96.418143220000005</c:v>
                </c:pt>
                <c:pt idx="663">
                  <c:v>123.1597465</c:v>
                </c:pt>
                <c:pt idx="664">
                  <c:v>107.50756269999999</c:v>
                </c:pt>
                <c:pt idx="665">
                  <c:v>114.1961688</c:v>
                </c:pt>
                <c:pt idx="666">
                  <c:v>111.4887959</c:v>
                </c:pt>
                <c:pt idx="667">
                  <c:v>96.792850729999998</c:v>
                </c:pt>
                <c:pt idx="668">
                  <c:v>105.249196</c:v>
                </c:pt>
                <c:pt idx="669">
                  <c:v>104.03403539999999</c:v>
                </c:pt>
                <c:pt idx="670">
                  <c:v>90.265567630000007</c:v>
                </c:pt>
                <c:pt idx="671">
                  <c:v>117.0067128</c:v>
                </c:pt>
                <c:pt idx="672">
                  <c:v>112.1758128</c:v>
                </c:pt>
                <c:pt idx="673">
                  <c:v>103.4455344</c:v>
                </c:pt>
                <c:pt idx="674">
                  <c:v>125.6181299</c:v>
                </c:pt>
                <c:pt idx="675">
                  <c:v>111.1299525</c:v>
                </c:pt>
                <c:pt idx="676">
                  <c:v>113.68354220000001</c:v>
                </c:pt>
                <c:pt idx="677">
                  <c:v>111.0659168</c:v>
                </c:pt>
                <c:pt idx="678">
                  <c:v>115.2094762</c:v>
                </c:pt>
                <c:pt idx="679">
                  <c:v>83.80752081</c:v>
                </c:pt>
                <c:pt idx="680">
                  <c:v>105.2254279</c:v>
                </c:pt>
                <c:pt idx="681">
                  <c:v>101.9553645</c:v>
                </c:pt>
                <c:pt idx="682">
                  <c:v>96.670520139999994</c:v>
                </c:pt>
                <c:pt idx="683">
                  <c:v>106.7821615</c:v>
                </c:pt>
                <c:pt idx="684">
                  <c:v>119.933931</c:v>
                </c:pt>
                <c:pt idx="685">
                  <c:v>112.9152445</c:v>
                </c:pt>
                <c:pt idx="686">
                  <c:v>99.244772310000002</c:v>
                </c:pt>
                <c:pt idx="687">
                  <c:v>113.47498969999999</c:v>
                </c:pt>
                <c:pt idx="688">
                  <c:v>88.187625609999998</c:v>
                </c:pt>
                <c:pt idx="689">
                  <c:v>114.0032539</c:v>
                </c:pt>
                <c:pt idx="690">
                  <c:v>104.7753701</c:v>
                </c:pt>
                <c:pt idx="691">
                  <c:v>119.89690710000001</c:v>
                </c:pt>
                <c:pt idx="692">
                  <c:v>92.507314589999993</c:v>
                </c:pt>
                <c:pt idx="693">
                  <c:v>110.28491630000001</c:v>
                </c:pt>
                <c:pt idx="694">
                  <c:v>97.894360239999997</c:v>
                </c:pt>
                <c:pt idx="695">
                  <c:v>108.14693389999999</c:v>
                </c:pt>
                <c:pt idx="696">
                  <c:v>127.6037264</c:v>
                </c:pt>
                <c:pt idx="697">
                  <c:v>103.206197</c:v>
                </c:pt>
                <c:pt idx="698">
                  <c:v>90.233064819999996</c:v>
                </c:pt>
                <c:pt idx="699">
                  <c:v>115.0974478</c:v>
                </c:pt>
                <c:pt idx="700">
                  <c:v>99.763332860000006</c:v>
                </c:pt>
                <c:pt idx="701">
                  <c:v>105.78614039999999</c:v>
                </c:pt>
                <c:pt idx="702">
                  <c:v>108.52860219999999</c:v>
                </c:pt>
                <c:pt idx="703">
                  <c:v>102.11491599999999</c:v>
                </c:pt>
                <c:pt idx="704">
                  <c:v>121.3622178</c:v>
                </c:pt>
                <c:pt idx="705">
                  <c:v>97.694373889999994</c:v>
                </c:pt>
                <c:pt idx="706">
                  <c:v>109.53256639999999</c:v>
                </c:pt>
                <c:pt idx="707">
                  <c:v>113.7811</c:v>
                </c:pt>
                <c:pt idx="708">
                  <c:v>107.6500183</c:v>
                </c:pt>
                <c:pt idx="709">
                  <c:v>99.098666530000003</c:v>
                </c:pt>
                <c:pt idx="710">
                  <c:v>94.698642050000004</c:v>
                </c:pt>
                <c:pt idx="711">
                  <c:v>102.27403150000001</c:v>
                </c:pt>
                <c:pt idx="712">
                  <c:v>103.7592456</c:v>
                </c:pt>
                <c:pt idx="713">
                  <c:v>108.461973</c:v>
                </c:pt>
                <c:pt idx="714">
                  <c:v>123.6345322</c:v>
                </c:pt>
                <c:pt idx="715">
                  <c:v>104.6256523</c:v>
                </c:pt>
                <c:pt idx="716">
                  <c:v>103.32488909999999</c:v>
                </c:pt>
                <c:pt idx="717">
                  <c:v>88.305225109999995</c:v>
                </c:pt>
                <c:pt idx="718">
                  <c:v>111.325447</c:v>
                </c:pt>
                <c:pt idx="719">
                  <c:v>104.80833060000001</c:v>
                </c:pt>
                <c:pt idx="720">
                  <c:v>101.44295459999999</c:v>
                </c:pt>
                <c:pt idx="721">
                  <c:v>102.26539219999999</c:v>
                </c:pt>
                <c:pt idx="722">
                  <c:v>104.73548460000001</c:v>
                </c:pt>
                <c:pt idx="723">
                  <c:v>107.8832221</c:v>
                </c:pt>
                <c:pt idx="724">
                  <c:v>109.7630249</c:v>
                </c:pt>
                <c:pt idx="725">
                  <c:v>122.1565274</c:v>
                </c:pt>
                <c:pt idx="726">
                  <c:v>104.17326180000001</c:v>
                </c:pt>
                <c:pt idx="727">
                  <c:v>108.67584220000001</c:v>
                </c:pt>
                <c:pt idx="728">
                  <c:v>120.64296520000001</c:v>
                </c:pt>
                <c:pt idx="729">
                  <c:v>118.5472324</c:v>
                </c:pt>
                <c:pt idx="730">
                  <c:v>120.78072880000001</c:v>
                </c:pt>
                <c:pt idx="731">
                  <c:v>119.7847355</c:v>
                </c:pt>
                <c:pt idx="732">
                  <c:v>134.67669530000001</c:v>
                </c:pt>
                <c:pt idx="733">
                  <c:v>120.2912741</c:v>
                </c:pt>
                <c:pt idx="734">
                  <c:v>102.25557019999999</c:v>
                </c:pt>
                <c:pt idx="735">
                  <c:v>120.6265236</c:v>
                </c:pt>
                <c:pt idx="736">
                  <c:v>113.7330726</c:v>
                </c:pt>
                <c:pt idx="737">
                  <c:v>107.2928367</c:v>
                </c:pt>
                <c:pt idx="738">
                  <c:v>99.592476820000002</c:v>
                </c:pt>
                <c:pt idx="739">
                  <c:v>108.23749650000001</c:v>
                </c:pt>
                <c:pt idx="740">
                  <c:v>108.9603786</c:v>
                </c:pt>
                <c:pt idx="741">
                  <c:v>86.483812439999994</c:v>
                </c:pt>
                <c:pt idx="742">
                  <c:v>108.53517669999999</c:v>
                </c:pt>
                <c:pt idx="743">
                  <c:v>102.9446264</c:v>
                </c:pt>
                <c:pt idx="744">
                  <c:v>108.9603786</c:v>
                </c:pt>
                <c:pt idx="745">
                  <c:v>101.1580932</c:v>
                </c:pt>
                <c:pt idx="746">
                  <c:v>96.821832180000001</c:v>
                </c:pt>
                <c:pt idx="747">
                  <c:v>116.5113386</c:v>
                </c:pt>
                <c:pt idx="748">
                  <c:v>100.65435050000001</c:v>
                </c:pt>
                <c:pt idx="749">
                  <c:v>106.51227110000001</c:v>
                </c:pt>
                <c:pt idx="750">
                  <c:v>118.7930461</c:v>
                </c:pt>
                <c:pt idx="751">
                  <c:v>103.1100773</c:v>
                </c:pt>
                <c:pt idx="752">
                  <c:v>111.0499633</c:v>
                </c:pt>
                <c:pt idx="753">
                  <c:v>109.3692829</c:v>
                </c:pt>
                <c:pt idx="754">
                  <c:v>121.46891290000001</c:v>
                </c:pt>
                <c:pt idx="755">
                  <c:v>114.4443247</c:v>
                </c:pt>
                <c:pt idx="756">
                  <c:v>111.20628840000001</c:v>
                </c:pt>
                <c:pt idx="757">
                  <c:v>112.03192610000001</c:v>
                </c:pt>
                <c:pt idx="758">
                  <c:v>115.48408000000001</c:v>
                </c:pt>
                <c:pt idx="759">
                  <c:v>99.877694340000005</c:v>
                </c:pt>
                <c:pt idx="760">
                  <c:v>115.5352821</c:v>
                </c:pt>
                <c:pt idx="761">
                  <c:v>113.1837211</c:v>
                </c:pt>
                <c:pt idx="762">
                  <c:v>97.455347669999995</c:v>
                </c:pt>
                <c:pt idx="763">
                  <c:v>127.4329104</c:v>
                </c:pt>
                <c:pt idx="764">
                  <c:v>109.40634110000001</c:v>
                </c:pt>
                <c:pt idx="765">
                  <c:v>112.6928602</c:v>
                </c:pt>
                <c:pt idx="766">
                  <c:v>97.132814170000003</c:v>
                </c:pt>
                <c:pt idx="767">
                  <c:v>92.698307049999997</c:v>
                </c:pt>
                <c:pt idx="768">
                  <c:v>121.498358</c:v>
                </c:pt>
                <c:pt idx="769">
                  <c:v>109.1069808</c:v>
                </c:pt>
                <c:pt idx="770">
                  <c:v>123.81189449999999</c:v>
                </c:pt>
                <c:pt idx="771">
                  <c:v>101.4945441</c:v>
                </c:pt>
                <c:pt idx="772">
                  <c:v>93.2343312</c:v>
                </c:pt>
                <c:pt idx="773">
                  <c:v>128.17477629999999</c:v>
                </c:pt>
                <c:pt idx="774">
                  <c:v>103.6724955</c:v>
                </c:pt>
                <c:pt idx="775">
                  <c:v>101.54460899999999</c:v>
                </c:pt>
                <c:pt idx="776">
                  <c:v>109.5111416</c:v>
                </c:pt>
                <c:pt idx="777">
                  <c:v>94.924595580000002</c:v>
                </c:pt>
                <c:pt idx="778">
                  <c:v>113.8904209</c:v>
                </c:pt>
                <c:pt idx="779">
                  <c:v>111.2660905</c:v>
                </c:pt>
                <c:pt idx="780">
                  <c:v>113.26837570000001</c:v>
                </c:pt>
                <c:pt idx="781">
                  <c:v>100.030272</c:v>
                </c:pt>
                <c:pt idx="782">
                  <c:v>93.295244999999994</c:v>
                </c:pt>
                <c:pt idx="783">
                  <c:v>118.3175578</c:v>
                </c:pt>
                <c:pt idx="784">
                  <c:v>118.74403</c:v>
                </c:pt>
                <c:pt idx="785">
                  <c:v>108.9603786</c:v>
                </c:pt>
                <c:pt idx="786">
                  <c:v>95.725615959999999</c:v>
                </c:pt>
                <c:pt idx="787">
                  <c:v>98.346597149999994</c:v>
                </c:pt>
                <c:pt idx="788">
                  <c:v>95.491839200000001</c:v>
                </c:pt>
                <c:pt idx="789">
                  <c:v>101.8623262</c:v>
                </c:pt>
                <c:pt idx="790">
                  <c:v>111.91988929999999</c:v>
                </c:pt>
                <c:pt idx="791">
                  <c:v>114.13803969999999</c:v>
                </c:pt>
                <c:pt idx="792">
                  <c:v>110.71574870000001</c:v>
                </c:pt>
                <c:pt idx="793">
                  <c:v>108.3171552</c:v>
                </c:pt>
                <c:pt idx="794">
                  <c:v>125.1226983</c:v>
                </c:pt>
                <c:pt idx="795">
                  <c:v>85.760122190000004</c:v>
                </c:pt>
                <c:pt idx="796">
                  <c:v>94.177844179999994</c:v>
                </c:pt>
                <c:pt idx="797">
                  <c:v>107.3381534</c:v>
                </c:pt>
                <c:pt idx="798">
                  <c:v>97.562820529999996</c:v>
                </c:pt>
                <c:pt idx="799">
                  <c:v>103.5739177</c:v>
                </c:pt>
                <c:pt idx="800">
                  <c:v>116.11281889999999</c:v>
                </c:pt>
                <c:pt idx="801">
                  <c:v>102.9746241</c:v>
                </c:pt>
                <c:pt idx="802">
                  <c:v>103.125822</c:v>
                </c:pt>
                <c:pt idx="803">
                  <c:v>106.00008459999999</c:v>
                </c:pt>
                <c:pt idx="804">
                  <c:v>119.70581180000001</c:v>
                </c:pt>
                <c:pt idx="805">
                  <c:v>120.4821472</c:v>
                </c:pt>
                <c:pt idx="806">
                  <c:v>113.7957342</c:v>
                </c:pt>
                <c:pt idx="807">
                  <c:v>111.56851930000001</c:v>
                </c:pt>
                <c:pt idx="808">
                  <c:v>109.49686509999999</c:v>
                </c:pt>
                <c:pt idx="809">
                  <c:v>117.41449059999999</c:v>
                </c:pt>
                <c:pt idx="810">
                  <c:v>100.1123853</c:v>
                </c:pt>
                <c:pt idx="811">
                  <c:v>124.9215068</c:v>
                </c:pt>
                <c:pt idx="812">
                  <c:v>106.28807810000001</c:v>
                </c:pt>
                <c:pt idx="813">
                  <c:v>111.8793673</c:v>
                </c:pt>
                <c:pt idx="814">
                  <c:v>106.9188039</c:v>
                </c:pt>
                <c:pt idx="815">
                  <c:v>125.49679190000001</c:v>
                </c:pt>
                <c:pt idx="816">
                  <c:v>111.3726897</c:v>
                </c:pt>
                <c:pt idx="817">
                  <c:v>91.877093560000006</c:v>
                </c:pt>
                <c:pt idx="818">
                  <c:v>115.9475102</c:v>
                </c:pt>
                <c:pt idx="819">
                  <c:v>101.5341409</c:v>
                </c:pt>
                <c:pt idx="820">
                  <c:v>110.35738240000001</c:v>
                </c:pt>
                <c:pt idx="821">
                  <c:v>98.517395629999996</c:v>
                </c:pt>
                <c:pt idx="822">
                  <c:v>102.298379</c:v>
                </c:pt>
                <c:pt idx="823">
                  <c:v>108.70294749999999</c:v>
                </c:pt>
                <c:pt idx="824">
                  <c:v>107.44944</c:v>
                </c:pt>
                <c:pt idx="825">
                  <c:v>103.2994989</c:v>
                </c:pt>
                <c:pt idx="826">
                  <c:v>106.6294726</c:v>
                </c:pt>
                <c:pt idx="827">
                  <c:v>89.178428069999995</c:v>
                </c:pt>
                <c:pt idx="828">
                  <c:v>120.2180228</c:v>
                </c:pt>
                <c:pt idx="829">
                  <c:v>97.266251580000002</c:v>
                </c:pt>
                <c:pt idx="830">
                  <c:v>106.6073944</c:v>
                </c:pt>
                <c:pt idx="831">
                  <c:v>99.234108820000003</c:v>
                </c:pt>
                <c:pt idx="832">
                  <c:v>112.2456785</c:v>
                </c:pt>
                <c:pt idx="833">
                  <c:v>111.05555649999999</c:v>
                </c:pt>
                <c:pt idx="834">
                  <c:v>99.65807495</c:v>
                </c:pt>
                <c:pt idx="835">
                  <c:v>113.4665165</c:v>
                </c:pt>
                <c:pt idx="836">
                  <c:v>111.50436310000001</c:v>
                </c:pt>
                <c:pt idx="837">
                  <c:v>100.5132006</c:v>
                </c:pt>
                <c:pt idx="838">
                  <c:v>108.0005681</c:v>
                </c:pt>
                <c:pt idx="839">
                  <c:v>117.6444626</c:v>
                </c:pt>
                <c:pt idx="840">
                  <c:v>107.8580584</c:v>
                </c:pt>
                <c:pt idx="841">
                  <c:v>112.9910833</c:v>
                </c:pt>
                <c:pt idx="842">
                  <c:v>113.05098820000001</c:v>
                </c:pt>
                <c:pt idx="843">
                  <c:v>101.9784368</c:v>
                </c:pt>
                <c:pt idx="844">
                  <c:v>103.2354591</c:v>
                </c:pt>
                <c:pt idx="845">
                  <c:v>103.36624209999999</c:v>
                </c:pt>
                <c:pt idx="846">
                  <c:v>111.3352515</c:v>
                </c:pt>
                <c:pt idx="847">
                  <c:v>107.2507202</c:v>
                </c:pt>
                <c:pt idx="848">
                  <c:v>92.357011970000002</c:v>
                </c:pt>
                <c:pt idx="849">
                  <c:v>108.5326273</c:v>
                </c:pt>
                <c:pt idx="850">
                  <c:v>121.35740490000001</c:v>
                </c:pt>
                <c:pt idx="851">
                  <c:v>119.8087386</c:v>
                </c:pt>
                <c:pt idx="852">
                  <c:v>82.156365300000004</c:v>
                </c:pt>
                <c:pt idx="853">
                  <c:v>108.6719945</c:v>
                </c:pt>
                <c:pt idx="854">
                  <c:v>114.0501412</c:v>
                </c:pt>
                <c:pt idx="855">
                  <c:v>109.98690689999999</c:v>
                </c:pt>
                <c:pt idx="856">
                  <c:v>111.5328336</c:v>
                </c:pt>
                <c:pt idx="857">
                  <c:v>123.5020202</c:v>
                </c:pt>
                <c:pt idx="858">
                  <c:v>121.8675417</c:v>
                </c:pt>
                <c:pt idx="859">
                  <c:v>105.43015990000001</c:v>
                </c:pt>
                <c:pt idx="860">
                  <c:v>110.4037623</c:v>
                </c:pt>
                <c:pt idx="861">
                  <c:v>112.6207038</c:v>
                </c:pt>
                <c:pt idx="862">
                  <c:v>116.43750110000001</c:v>
                </c:pt>
                <c:pt idx="863">
                  <c:v>108.5539296</c:v>
                </c:pt>
                <c:pt idx="864">
                  <c:v>108.7673631</c:v>
                </c:pt>
                <c:pt idx="865">
                  <c:v>131.26149770000001</c:v>
                </c:pt>
                <c:pt idx="866">
                  <c:v>123.9063424</c:v>
                </c:pt>
                <c:pt idx="867">
                  <c:v>112.6969328</c:v>
                </c:pt>
                <c:pt idx="868">
                  <c:v>119.4174598</c:v>
                </c:pt>
                <c:pt idx="869">
                  <c:v>111.74672750000001</c:v>
                </c:pt>
                <c:pt idx="870">
                  <c:v>101.5403249</c:v>
                </c:pt>
                <c:pt idx="871">
                  <c:v>114.4352536</c:v>
                </c:pt>
                <c:pt idx="872">
                  <c:v>111.007893</c:v>
                </c:pt>
                <c:pt idx="873">
                  <c:v>121.8949269</c:v>
                </c:pt>
                <c:pt idx="874">
                  <c:v>109.49015660000001</c:v>
                </c:pt>
                <c:pt idx="875">
                  <c:v>113.720271</c:v>
                </c:pt>
                <c:pt idx="876">
                  <c:v>104.5887943</c:v>
                </c:pt>
                <c:pt idx="877">
                  <c:v>109.8748937</c:v>
                </c:pt>
                <c:pt idx="878">
                  <c:v>113.3507153</c:v>
                </c:pt>
                <c:pt idx="879">
                  <c:v>102.1266378</c:v>
                </c:pt>
                <c:pt idx="880">
                  <c:v>120.56444140000001</c:v>
                </c:pt>
                <c:pt idx="881">
                  <c:v>115.6614324</c:v>
                </c:pt>
                <c:pt idx="882">
                  <c:v>90.379750009999995</c:v>
                </c:pt>
                <c:pt idx="883">
                  <c:v>94.226266269999996</c:v>
                </c:pt>
                <c:pt idx="884">
                  <c:v>111.45953280000001</c:v>
                </c:pt>
                <c:pt idx="885">
                  <c:v>114.0519651</c:v>
                </c:pt>
                <c:pt idx="886">
                  <c:v>98.125846609999996</c:v>
                </c:pt>
                <c:pt idx="887">
                  <c:v>113.3099769</c:v>
                </c:pt>
                <c:pt idx="888">
                  <c:v>110.9535848</c:v>
                </c:pt>
                <c:pt idx="889">
                  <c:v>97.343580720000006</c:v>
                </c:pt>
                <c:pt idx="890">
                  <c:v>109.79262060000001</c:v>
                </c:pt>
                <c:pt idx="891">
                  <c:v>94.031642559999995</c:v>
                </c:pt>
                <c:pt idx="892">
                  <c:v>116.2836145</c:v>
                </c:pt>
                <c:pt idx="893">
                  <c:v>97.665672720000003</c:v>
                </c:pt>
                <c:pt idx="894">
                  <c:v>108.9603786</c:v>
                </c:pt>
                <c:pt idx="895">
                  <c:v>117.9595327</c:v>
                </c:pt>
                <c:pt idx="896">
                  <c:v>110.8210258</c:v>
                </c:pt>
                <c:pt idx="897">
                  <c:v>112.08171179999999</c:v>
                </c:pt>
                <c:pt idx="898">
                  <c:v>121.944491</c:v>
                </c:pt>
                <c:pt idx="899">
                  <c:v>108.9603786</c:v>
                </c:pt>
                <c:pt idx="900">
                  <c:v>108.9603786</c:v>
                </c:pt>
                <c:pt idx="901">
                  <c:v>126.4926301</c:v>
                </c:pt>
                <c:pt idx="902">
                  <c:v>111.98327260000001</c:v>
                </c:pt>
                <c:pt idx="903">
                  <c:v>110.8327118</c:v>
                </c:pt>
                <c:pt idx="904">
                  <c:v>99.256988410000005</c:v>
                </c:pt>
                <c:pt idx="905">
                  <c:v>110.47491049999999</c:v>
                </c:pt>
                <c:pt idx="906">
                  <c:v>103.82488549999999</c:v>
                </c:pt>
                <c:pt idx="907">
                  <c:v>119.11786309999999</c:v>
                </c:pt>
                <c:pt idx="908">
                  <c:v>99.876344250000002</c:v>
                </c:pt>
                <c:pt idx="909">
                  <c:v>118.4258337</c:v>
                </c:pt>
                <c:pt idx="910">
                  <c:v>109.38735749999999</c:v>
                </c:pt>
                <c:pt idx="911">
                  <c:v>116.3897173</c:v>
                </c:pt>
                <c:pt idx="912">
                  <c:v>112.86448799999999</c:v>
                </c:pt>
                <c:pt idx="913">
                  <c:v>102.407882</c:v>
                </c:pt>
                <c:pt idx="914">
                  <c:v>101.5203389</c:v>
                </c:pt>
                <c:pt idx="915">
                  <c:v>109.5953382</c:v>
                </c:pt>
                <c:pt idx="916">
                  <c:v>123.1276948</c:v>
                </c:pt>
                <c:pt idx="917">
                  <c:v>108.4157866</c:v>
                </c:pt>
                <c:pt idx="918">
                  <c:v>97.912542380000005</c:v>
                </c:pt>
                <c:pt idx="919">
                  <c:v>114.8712201</c:v>
                </c:pt>
                <c:pt idx="920">
                  <c:v>113.43713</c:v>
                </c:pt>
                <c:pt idx="921">
                  <c:v>121.31303870000001</c:v>
                </c:pt>
                <c:pt idx="922">
                  <c:v>112.5711823</c:v>
                </c:pt>
                <c:pt idx="923">
                  <c:v>123.9208738</c:v>
                </c:pt>
                <c:pt idx="924">
                  <c:v>124.8715088</c:v>
                </c:pt>
                <c:pt idx="925">
                  <c:v>106.7923615</c:v>
                </c:pt>
                <c:pt idx="926">
                  <c:v>107.47452989999999</c:v>
                </c:pt>
                <c:pt idx="927">
                  <c:v>119.73975660000001</c:v>
                </c:pt>
                <c:pt idx="928">
                  <c:v>114.0494747</c:v>
                </c:pt>
                <c:pt idx="929">
                  <c:v>107.09929529999999</c:v>
                </c:pt>
                <c:pt idx="930">
                  <c:v>104.712965</c:v>
                </c:pt>
                <c:pt idx="931">
                  <c:v>105.53573350000001</c:v>
                </c:pt>
                <c:pt idx="932">
                  <c:v>88.293680910000006</c:v>
                </c:pt>
                <c:pt idx="933">
                  <c:v>113.9746529</c:v>
                </c:pt>
                <c:pt idx="934">
                  <c:v>95.883016650000002</c:v>
                </c:pt>
                <c:pt idx="935">
                  <c:v>100.1816087</c:v>
                </c:pt>
                <c:pt idx="936">
                  <c:v>113.4177846</c:v>
                </c:pt>
                <c:pt idx="937">
                  <c:v>95.455032459999998</c:v>
                </c:pt>
                <c:pt idx="938">
                  <c:v>124.4139076</c:v>
                </c:pt>
                <c:pt idx="939">
                  <c:v>113.32929900000001</c:v>
                </c:pt>
                <c:pt idx="940">
                  <c:v>112.0001259</c:v>
                </c:pt>
                <c:pt idx="941">
                  <c:v>99.813358469999997</c:v>
                </c:pt>
                <c:pt idx="942">
                  <c:v>97.692966249999998</c:v>
                </c:pt>
                <c:pt idx="943">
                  <c:v>99.101490709999993</c:v>
                </c:pt>
                <c:pt idx="944">
                  <c:v>85.493138860000002</c:v>
                </c:pt>
                <c:pt idx="945">
                  <c:v>85.010064240000005</c:v>
                </c:pt>
                <c:pt idx="946">
                  <c:v>119.3399397</c:v>
                </c:pt>
                <c:pt idx="947">
                  <c:v>128.35464529999999</c:v>
                </c:pt>
                <c:pt idx="948">
                  <c:v>107.6935683</c:v>
                </c:pt>
                <c:pt idx="949">
                  <c:v>110.8405767</c:v>
                </c:pt>
                <c:pt idx="950">
                  <c:v>99.008342020000001</c:v>
                </c:pt>
                <c:pt idx="951">
                  <c:v>120.7456413</c:v>
                </c:pt>
                <c:pt idx="952">
                  <c:v>91.953633710000005</c:v>
                </c:pt>
                <c:pt idx="953">
                  <c:v>111.09733110000001</c:v>
                </c:pt>
                <c:pt idx="954">
                  <c:v>128.33523410000001</c:v>
                </c:pt>
                <c:pt idx="955">
                  <c:v>118.05243040000001</c:v>
                </c:pt>
                <c:pt idx="956">
                  <c:v>103.6122091</c:v>
                </c:pt>
                <c:pt idx="957">
                  <c:v>124.0973935</c:v>
                </c:pt>
                <c:pt idx="958">
                  <c:v>127.7166223</c:v>
                </c:pt>
                <c:pt idx="959">
                  <c:v>127.96540709999999</c:v>
                </c:pt>
                <c:pt idx="960">
                  <c:v>109.1788366</c:v>
                </c:pt>
                <c:pt idx="961">
                  <c:v>116.21134139999999</c:v>
                </c:pt>
                <c:pt idx="962">
                  <c:v>120.3485598</c:v>
                </c:pt>
                <c:pt idx="963">
                  <c:v>100.8989164</c:v>
                </c:pt>
                <c:pt idx="964">
                  <c:v>102.37754750000001</c:v>
                </c:pt>
                <c:pt idx="965">
                  <c:v>111.6959203</c:v>
                </c:pt>
                <c:pt idx="966">
                  <c:v>102.7619504</c:v>
                </c:pt>
                <c:pt idx="967">
                  <c:v>93.687991519999997</c:v>
                </c:pt>
                <c:pt idx="968">
                  <c:v>100.7891453</c:v>
                </c:pt>
                <c:pt idx="969">
                  <c:v>101.20695619999999</c:v>
                </c:pt>
                <c:pt idx="970">
                  <c:v>99.699928619999994</c:v>
                </c:pt>
                <c:pt idx="971">
                  <c:v>115.4559355</c:v>
                </c:pt>
                <c:pt idx="972">
                  <c:v>109.242199</c:v>
                </c:pt>
                <c:pt idx="973">
                  <c:v>95.201301029999996</c:v>
                </c:pt>
                <c:pt idx="974">
                  <c:v>110.41689909999999</c:v>
                </c:pt>
                <c:pt idx="975">
                  <c:v>116.09498960000001</c:v>
                </c:pt>
                <c:pt idx="976">
                  <c:v>99.234359380000001</c:v>
                </c:pt>
                <c:pt idx="977">
                  <c:v>110.1657556</c:v>
                </c:pt>
                <c:pt idx="978">
                  <c:v>111.0209734</c:v>
                </c:pt>
                <c:pt idx="979">
                  <c:v>115.7513129</c:v>
                </c:pt>
                <c:pt idx="980">
                  <c:v>116.373176</c:v>
                </c:pt>
                <c:pt idx="981">
                  <c:v>111.8837249</c:v>
                </c:pt>
                <c:pt idx="982">
                  <c:v>106.846755</c:v>
                </c:pt>
                <c:pt idx="983">
                  <c:v>101.6825283</c:v>
                </c:pt>
                <c:pt idx="984">
                  <c:v>99.466197429999994</c:v>
                </c:pt>
                <c:pt idx="985">
                  <c:v>106.9247822</c:v>
                </c:pt>
                <c:pt idx="986">
                  <c:v>124.9846491</c:v>
                </c:pt>
                <c:pt idx="987">
                  <c:v>92.080255559999998</c:v>
                </c:pt>
                <c:pt idx="988">
                  <c:v>106.4257223</c:v>
                </c:pt>
                <c:pt idx="989">
                  <c:v>105.8599921</c:v>
                </c:pt>
                <c:pt idx="990">
                  <c:v>109.044419</c:v>
                </c:pt>
                <c:pt idx="991">
                  <c:v>94.447237099999995</c:v>
                </c:pt>
                <c:pt idx="992">
                  <c:v>108.9603786</c:v>
                </c:pt>
                <c:pt idx="993">
                  <c:v>108.9603786</c:v>
                </c:pt>
                <c:pt idx="994">
                  <c:v>108.9603786</c:v>
                </c:pt>
                <c:pt idx="995">
                  <c:v>108.9603786</c:v>
                </c:pt>
                <c:pt idx="996">
                  <c:v>114.9630346</c:v>
                </c:pt>
                <c:pt idx="997">
                  <c:v>108.4564683</c:v>
                </c:pt>
                <c:pt idx="998">
                  <c:v>107.16206200000001</c:v>
                </c:pt>
                <c:pt idx="999">
                  <c:v>107.4955978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DF-4901-A299-2AF9B672E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BMI (kg/m²)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Systolic BP (mmHg)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2381250" cy="61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0</xdr:rowOff>
    </xdr:from>
    <xdr:ext cx="2951999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2951999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11</xdr:row>
      <xdr:rowOff>0</xdr:rowOff>
    </xdr:from>
    <xdr:ext cx="2951999" cy="18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11</xdr:row>
      <xdr:rowOff>0</xdr:rowOff>
    </xdr:from>
    <xdr:ext cx="2951999" cy="18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20</xdr:row>
      <xdr:rowOff>0</xdr:rowOff>
    </xdr:from>
    <xdr:ext cx="2951999" cy="18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20</xdr:row>
      <xdr:rowOff>0</xdr:rowOff>
    </xdr:from>
    <xdr:ext cx="2951999" cy="18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2951999" cy="18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15</xdr:col>
      <xdr:colOff>0</xdr:colOff>
      <xdr:row>20</xdr:row>
      <xdr:rowOff>0</xdr:rowOff>
    </xdr:from>
    <xdr:ext cx="2951999" cy="18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3</xdr:col>
      <xdr:colOff>0</xdr:colOff>
      <xdr:row>29</xdr:row>
      <xdr:rowOff>0</xdr:rowOff>
    </xdr:from>
    <xdr:ext cx="2951999" cy="18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7</xdr:col>
      <xdr:colOff>0</xdr:colOff>
      <xdr:row>29</xdr:row>
      <xdr:rowOff>0</xdr:rowOff>
    </xdr:from>
    <xdr:ext cx="2951999" cy="18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11</xdr:col>
      <xdr:colOff>0</xdr:colOff>
      <xdr:row>29</xdr:row>
      <xdr:rowOff>0</xdr:rowOff>
    </xdr:from>
    <xdr:ext cx="2951999" cy="18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2951999" cy="18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0</xdr:row>
      <xdr:rowOff>0</xdr:rowOff>
    </xdr:from>
    <xdr:ext cx="952500" cy="5238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alysisData" displayName="AnalysisData" ref="A4:I4159" totalsRowShown="0">
  <autoFilter ref="A4:I4159" xr:uid="{00000000-0009-0000-0100-000001000000}"/>
  <tableColumns count="9">
    <tableColumn id="1" xr3:uid="{00000000-0010-0000-0000-000001000000}" name="ID"/>
    <tableColumn id="2" xr3:uid="{00000000-0010-0000-0000-000002000000}" name="BMI"/>
    <tableColumn id="3" xr3:uid="{00000000-0010-0000-0000-000003000000}" name="BMI Category"/>
    <tableColumn id="4" xr3:uid="{00000000-0010-0000-0000-000004000000}" name="Total Cholesterol"/>
    <tableColumn id="5" xr3:uid="{00000000-0010-0000-0000-000005000000}" name="Cholesterol Classification"/>
    <tableColumn id="6" xr3:uid="{00000000-0010-0000-0000-000006000000}" name="Systolic BP"/>
    <tableColumn id="7" xr3:uid="{00000000-0010-0000-0000-000007000000}" name="Systolic BP Classification"/>
    <tableColumn id="8" xr3:uid="{00000000-0010-0000-0000-000008000000}" name="Smoking Status"/>
    <tableColumn id="9" xr3:uid="{00000000-0010-0000-0000-000009000000}" name="Physical Activity Leve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DataTbl_WB1" displayName="RawDataTbl_WB1" ref="A1:T4156" totalsRowShown="0">
  <autoFilter ref="A1:T4156" xr:uid="{00000000-0009-0000-0100-000002000000}"/>
  <tableColumns count="20">
    <tableColumn id="1" xr3:uid="{00000000-0010-0000-0100-000001000000}" name="Age"/>
    <tableColumn id="2" xr3:uid="{00000000-0010-0000-0100-000002000000}" name="BMI"/>
    <tableColumn id="3" xr3:uid="{00000000-0010-0000-0100-000003000000}" name="Systolic_BP"/>
    <tableColumn id="4" xr3:uid="{00000000-0010-0000-0100-000004000000}" name="Diastolic_BP"/>
    <tableColumn id="5" xr3:uid="{00000000-0010-0000-0100-000005000000}" name="Total_Cholesterol"/>
    <tableColumn id="6" xr3:uid="{00000000-0010-0000-0100-000006000000}" name="HDL_Cholesterol"/>
    <tableColumn id="7" xr3:uid="{00000000-0010-0000-0100-000007000000}" name="LDL_Cholesterol"/>
    <tableColumn id="8" xr3:uid="{00000000-0010-0000-0100-000008000000}" name="Triglycerides"/>
    <tableColumn id="9" xr3:uid="{00000000-0010-0000-0100-000009000000}" name="Smoking_Status"/>
    <tableColumn id="10" xr3:uid="{00000000-0010-0000-0100-00000A000000}" name="Physical_Activity_Level"/>
    <tableColumn id="11" xr3:uid="{00000000-0010-0000-0100-00000B000000}" name="BP_Risk_Category"/>
    <tableColumn id="12" xr3:uid="{00000000-0010-0000-0100-00000C000000}" name="Age_Group"/>
    <tableColumn id="13" xr3:uid="{00000000-0010-0000-0100-00000D000000}" name="BMI_Category"/>
    <tableColumn id="14" xr3:uid="{00000000-0010-0000-0100-00000E000000}" name="Cholesterol_Ratio"/>
    <tableColumn id="15" xr3:uid="{00000000-0010-0000-0100-00000F000000}" name="Pulse_Pressure"/>
    <tableColumn id="16" xr3:uid="{00000000-0010-0000-0100-000010000000}" name="BMI_Age_Interaction"/>
    <tableColumn id="17" xr3:uid="{00000000-0010-0000-0100-000011000000}" name="Cholesterol_Category"/>
    <tableColumn id="18" xr3:uid="{00000000-0010-0000-0100-000012000000}" name="Systolic_BP_Category"/>
    <tableColumn id="19" xr3:uid="{00000000-0010-0000-0100-000013000000}" name="Health_Risk_Score (Analytical Index)"/>
    <tableColumn id="20" xr3:uid="{00000000-0010-0000-0100-000014000000}" name="Risk_Tier (Analytical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7"/>
  <sheetViews>
    <sheetView showGridLines="0" zoomScale="46" workbookViewId="0">
      <pane ySplit="2" topLeftCell="A3" activePane="bottomLeft" state="frozen"/>
      <selection pane="bottomLeft" sqref="A1:C2"/>
    </sheetView>
  </sheetViews>
  <sheetFormatPr defaultRowHeight="14.5" x14ac:dyDescent="0.35"/>
  <cols>
    <col min="1" max="1" width="12" customWidth="1"/>
    <col min="2" max="20" width="9.81640625" customWidth="1"/>
  </cols>
  <sheetData>
    <row r="1" spans="1:20" ht="21" customHeight="1" x14ac:dyDescent="0.35">
      <c r="A1" s="54" t="s">
        <v>0</v>
      </c>
      <c r="B1" s="55"/>
      <c r="C1" s="55"/>
      <c r="D1" s="54" t="s">
        <v>1</v>
      </c>
      <c r="E1" s="55"/>
      <c r="F1" s="55"/>
      <c r="G1" s="55"/>
      <c r="H1" s="54" t="s">
        <v>2</v>
      </c>
      <c r="I1" s="55"/>
      <c r="J1" s="55"/>
      <c r="K1" s="54" t="s">
        <v>3</v>
      </c>
      <c r="L1" s="55"/>
      <c r="M1" s="55"/>
      <c r="N1" s="54" t="s">
        <v>4</v>
      </c>
      <c r="O1" s="55"/>
      <c r="P1" s="55"/>
      <c r="Q1" s="54" t="s">
        <v>5</v>
      </c>
      <c r="R1" s="55"/>
      <c r="S1" s="54" t="s">
        <v>6</v>
      </c>
      <c r="T1" s="55"/>
    </row>
    <row r="2" spans="1:20" ht="21" customHeight="1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21" customHeight="1" x14ac:dyDescent="0.35">
      <c r="A3" s="42" t="s">
        <v>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1:20" ht="21" customHeight="1" x14ac:dyDescent="0.35">
      <c r="A4" s="74" t="s">
        <v>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ht="21" customHeight="1" x14ac:dyDescent="0.3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</row>
    <row r="6" spans="1:20" ht="21" customHeight="1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</row>
    <row r="7" spans="1:20" ht="21" customHeight="1" x14ac:dyDescent="0.3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</row>
    <row r="8" spans="1:20" ht="21" customHeight="1" x14ac:dyDescent="0.35">
      <c r="A8" s="75" t="s">
        <v>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</row>
    <row r="9" spans="1:20" ht="21" customHeight="1" x14ac:dyDescent="0.35">
      <c r="A9" s="77" t="s">
        <v>10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</row>
    <row r="10" spans="1:20" ht="21" customHeight="1" x14ac:dyDescent="0.35">
      <c r="A10" s="44" t="s">
        <v>11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ht="21" customHeight="1" x14ac:dyDescent="0.35">
      <c r="A11" s="72" t="s">
        <v>12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</row>
    <row r="12" spans="1:20" ht="21" customHeight="1" x14ac:dyDescent="0.35">
      <c r="A12" s="63" t="s">
        <v>13</v>
      </c>
      <c r="B12" s="55"/>
      <c r="C12" s="55"/>
      <c r="D12" s="55"/>
      <c r="E12" s="55"/>
      <c r="F12" s="63" t="s">
        <v>14</v>
      </c>
      <c r="G12" s="55"/>
      <c r="H12" s="55"/>
      <c r="I12" s="55"/>
      <c r="J12" s="55"/>
      <c r="K12" s="63" t="s">
        <v>15</v>
      </c>
      <c r="L12" s="55"/>
      <c r="M12" s="55"/>
      <c r="N12" s="55"/>
      <c r="O12" s="55"/>
      <c r="P12" s="63" t="s">
        <v>16</v>
      </c>
      <c r="Q12" s="55"/>
      <c r="R12" s="55"/>
      <c r="S12" s="55"/>
      <c r="T12" s="55"/>
    </row>
    <row r="13" spans="1:20" ht="21" customHeight="1" x14ac:dyDescent="0.35">
      <c r="A13" s="76" t="s">
        <v>17</v>
      </c>
      <c r="B13" s="55"/>
      <c r="C13" s="55"/>
      <c r="D13" s="55"/>
      <c r="E13" s="55"/>
      <c r="F13" s="76" t="s">
        <v>18</v>
      </c>
      <c r="G13" s="55"/>
      <c r="H13" s="55"/>
      <c r="I13" s="55"/>
      <c r="J13" s="55"/>
      <c r="K13" s="76" t="s">
        <v>19</v>
      </c>
      <c r="L13" s="55"/>
      <c r="M13" s="55"/>
      <c r="N13" s="55"/>
      <c r="O13" s="55"/>
      <c r="P13" s="76" t="s">
        <v>20</v>
      </c>
      <c r="Q13" s="55"/>
      <c r="R13" s="55"/>
      <c r="S13" s="55"/>
      <c r="T13" s="55"/>
    </row>
    <row r="14" spans="1:20" ht="21" customHeight="1" x14ac:dyDescent="0.3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</row>
    <row r="15" spans="1:20" ht="21" customHeight="1" x14ac:dyDescent="0.35">
      <c r="A15" s="71" t="s">
        <v>21</v>
      </c>
      <c r="B15" s="55"/>
      <c r="C15" s="55"/>
      <c r="D15" s="55"/>
      <c r="E15" s="55"/>
      <c r="F15" s="71" t="s">
        <v>22</v>
      </c>
      <c r="G15" s="55"/>
      <c r="H15" s="55"/>
      <c r="I15" s="55"/>
      <c r="J15" s="55"/>
      <c r="K15" s="71" t="s">
        <v>23</v>
      </c>
      <c r="L15" s="55"/>
      <c r="M15" s="55"/>
      <c r="N15" s="55"/>
      <c r="O15" s="55"/>
      <c r="P15" s="71" t="s">
        <v>24</v>
      </c>
      <c r="Q15" s="55"/>
      <c r="R15" s="55"/>
      <c r="S15" s="55"/>
      <c r="T15" s="55"/>
    </row>
    <row r="16" spans="1:20" ht="21" customHeight="1" x14ac:dyDescent="0.35">
      <c r="A16" s="63" t="s">
        <v>25</v>
      </c>
      <c r="B16" s="55"/>
      <c r="C16" s="55"/>
      <c r="D16" s="55"/>
      <c r="E16" s="55"/>
      <c r="F16" s="63" t="s">
        <v>26</v>
      </c>
      <c r="G16" s="55"/>
      <c r="H16" s="55"/>
      <c r="I16" s="55"/>
      <c r="J16" s="55"/>
      <c r="K16" s="63" t="s">
        <v>27</v>
      </c>
      <c r="L16" s="55"/>
      <c r="M16" s="55"/>
      <c r="N16" s="55"/>
      <c r="O16" s="55"/>
      <c r="P16" s="63" t="s">
        <v>28</v>
      </c>
      <c r="Q16" s="55"/>
      <c r="R16" s="55"/>
      <c r="S16" s="55"/>
      <c r="T16" s="55"/>
    </row>
    <row r="17" spans="1:20" ht="21" customHeight="1" x14ac:dyDescent="0.35">
      <c r="A17" s="76" t="s">
        <v>29</v>
      </c>
      <c r="B17" s="55"/>
      <c r="C17" s="55"/>
      <c r="D17" s="55"/>
      <c r="E17" s="55"/>
      <c r="F17" s="76" t="s">
        <v>30</v>
      </c>
      <c r="G17" s="55"/>
      <c r="H17" s="55"/>
      <c r="I17" s="55"/>
      <c r="J17" s="55"/>
      <c r="K17" s="76" t="s">
        <v>31</v>
      </c>
      <c r="L17" s="55"/>
      <c r="M17" s="55"/>
      <c r="N17" s="55"/>
      <c r="O17" s="55"/>
      <c r="P17" s="76" t="s">
        <v>32</v>
      </c>
      <c r="Q17" s="55"/>
      <c r="R17" s="55"/>
      <c r="S17" s="55"/>
      <c r="T17" s="55"/>
    </row>
    <row r="18" spans="1:20" ht="21" customHeight="1" x14ac:dyDescent="0.3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</row>
    <row r="19" spans="1:20" ht="21" customHeight="1" x14ac:dyDescent="0.35">
      <c r="A19" s="71" t="s">
        <v>24</v>
      </c>
      <c r="B19" s="55"/>
      <c r="C19" s="55"/>
      <c r="D19" s="55"/>
      <c r="E19" s="55"/>
      <c r="F19" s="71" t="s">
        <v>33</v>
      </c>
      <c r="G19" s="55"/>
      <c r="H19" s="55"/>
      <c r="I19" s="55"/>
      <c r="J19" s="55"/>
      <c r="K19" s="71" t="s">
        <v>34</v>
      </c>
      <c r="L19" s="55"/>
      <c r="M19" s="55"/>
      <c r="N19" s="55"/>
      <c r="O19" s="55"/>
      <c r="P19" s="71" t="s">
        <v>35</v>
      </c>
      <c r="Q19" s="55"/>
      <c r="R19" s="55"/>
      <c r="S19" s="55"/>
      <c r="T19" s="55"/>
    </row>
    <row r="20" spans="1:20" ht="21" customHeight="1" x14ac:dyDescent="0.35">
      <c r="A20" s="72" t="s">
        <v>36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</row>
    <row r="21" spans="1:20" ht="21" customHeight="1" x14ac:dyDescent="0.35">
      <c r="A21" s="73" t="s">
        <v>37</v>
      </c>
      <c r="B21" s="55"/>
      <c r="C21" s="55"/>
      <c r="D21" s="55"/>
      <c r="E21" s="55"/>
      <c r="F21" s="73" t="s">
        <v>38</v>
      </c>
      <c r="G21" s="55"/>
      <c r="H21" s="55"/>
      <c r="I21" s="55"/>
      <c r="J21" s="55"/>
      <c r="K21" s="73" t="s">
        <v>39</v>
      </c>
      <c r="L21" s="55"/>
      <c r="M21" s="55"/>
      <c r="N21" s="55"/>
      <c r="O21" s="55"/>
      <c r="P21" s="73" t="s">
        <v>40</v>
      </c>
      <c r="Q21" s="55"/>
      <c r="R21" s="55"/>
      <c r="S21" s="55"/>
      <c r="T21" s="55"/>
    </row>
    <row r="22" spans="1:20" ht="21" customHeight="1" x14ac:dyDescent="0.35">
      <c r="A22" s="68" t="s">
        <v>41</v>
      </c>
      <c r="B22" s="55"/>
      <c r="C22" s="55"/>
      <c r="D22" s="55"/>
      <c r="E22" s="55"/>
      <c r="F22" s="68" t="s">
        <v>42</v>
      </c>
      <c r="G22" s="55"/>
      <c r="H22" s="55"/>
      <c r="I22" s="55"/>
      <c r="J22" s="55"/>
      <c r="K22" s="68" t="s">
        <v>43</v>
      </c>
      <c r="L22" s="55"/>
      <c r="M22" s="55"/>
      <c r="N22" s="55"/>
      <c r="O22" s="55"/>
      <c r="P22" s="68" t="s">
        <v>44</v>
      </c>
      <c r="Q22" s="55"/>
      <c r="R22" s="55"/>
      <c r="S22" s="55"/>
      <c r="T22" s="55"/>
    </row>
    <row r="23" spans="1:20" ht="21" customHeight="1" x14ac:dyDescent="0.3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</row>
    <row r="24" spans="1:20" ht="21" customHeight="1" x14ac:dyDescent="0.3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</row>
    <row r="25" spans="1:20" ht="21" customHeight="1" x14ac:dyDescent="0.3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ht="21" customHeight="1" x14ac:dyDescent="0.35">
      <c r="A26" s="72" t="s">
        <v>45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</row>
    <row r="27" spans="1:20" ht="21" customHeight="1" x14ac:dyDescent="0.35">
      <c r="A27" s="70" t="s">
        <v>46</v>
      </c>
      <c r="B27" s="55"/>
      <c r="C27" s="55"/>
      <c r="D27" s="55"/>
      <c r="E27" s="55"/>
      <c r="F27" s="55"/>
      <c r="G27" s="70" t="s">
        <v>47</v>
      </c>
      <c r="H27" s="55"/>
      <c r="I27" s="55"/>
      <c r="J27" s="55"/>
      <c r="K27" s="55"/>
      <c r="L27" s="55"/>
      <c r="M27" s="70" t="s">
        <v>48</v>
      </c>
      <c r="N27" s="55"/>
      <c r="O27" s="55"/>
      <c r="P27" s="55"/>
      <c r="Q27" s="55"/>
      <c r="R27" s="55"/>
      <c r="S27" s="43"/>
      <c r="T27" s="43"/>
    </row>
    <row r="28" spans="1:20" ht="21" customHeight="1" x14ac:dyDescent="0.35">
      <c r="A28" s="69" t="s">
        <v>49</v>
      </c>
      <c r="B28" s="55"/>
      <c r="C28" s="55"/>
      <c r="D28" s="55"/>
      <c r="E28" s="55"/>
      <c r="F28" s="55"/>
      <c r="G28" s="69" t="s">
        <v>50</v>
      </c>
      <c r="H28" s="55"/>
      <c r="I28" s="55"/>
      <c r="J28" s="55"/>
      <c r="K28" s="55"/>
      <c r="L28" s="55"/>
      <c r="M28" s="69" t="s">
        <v>51</v>
      </c>
      <c r="N28" s="55"/>
      <c r="O28" s="55"/>
      <c r="P28" s="55"/>
      <c r="Q28" s="55"/>
      <c r="R28" s="55"/>
      <c r="S28" s="43"/>
      <c r="T28" s="43"/>
    </row>
    <row r="29" spans="1:20" ht="21" customHeight="1" x14ac:dyDescent="0.3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43"/>
      <c r="T29" s="43"/>
    </row>
    <row r="30" spans="1:20" ht="21" customHeight="1" x14ac:dyDescent="0.35">
      <c r="A30" s="70" t="s">
        <v>52</v>
      </c>
      <c r="B30" s="55"/>
      <c r="C30" s="55"/>
      <c r="D30" s="55"/>
      <c r="E30" s="55"/>
      <c r="F30" s="55"/>
      <c r="G30" s="70" t="s">
        <v>53</v>
      </c>
      <c r="H30" s="55"/>
      <c r="I30" s="55"/>
      <c r="J30" s="55"/>
      <c r="K30" s="55"/>
      <c r="L30" s="55"/>
      <c r="M30" s="70" t="s">
        <v>54</v>
      </c>
      <c r="N30" s="55"/>
      <c r="O30" s="55"/>
      <c r="P30" s="55"/>
      <c r="Q30" s="55"/>
      <c r="R30" s="55"/>
      <c r="S30" s="43"/>
      <c r="T30" s="43"/>
    </row>
    <row r="31" spans="1:20" ht="21" customHeight="1" x14ac:dyDescent="0.35">
      <c r="A31" s="69" t="s">
        <v>55</v>
      </c>
      <c r="B31" s="55"/>
      <c r="C31" s="55"/>
      <c r="D31" s="55"/>
      <c r="E31" s="55"/>
      <c r="F31" s="55"/>
      <c r="G31" s="69" t="s">
        <v>56</v>
      </c>
      <c r="H31" s="55"/>
      <c r="I31" s="55"/>
      <c r="J31" s="55"/>
      <c r="K31" s="55"/>
      <c r="L31" s="55"/>
      <c r="M31" s="69" t="s">
        <v>57</v>
      </c>
      <c r="N31" s="55"/>
      <c r="O31" s="55"/>
      <c r="P31" s="55"/>
      <c r="Q31" s="55"/>
      <c r="R31" s="55"/>
      <c r="S31" s="43"/>
      <c r="T31" s="43"/>
    </row>
    <row r="32" spans="1:20" ht="21" customHeight="1" x14ac:dyDescent="0.3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43"/>
      <c r="T32" s="43"/>
    </row>
    <row r="33" spans="1:20" ht="21" customHeight="1" x14ac:dyDescent="0.35">
      <c r="A33" s="46" t="s">
        <v>58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ht="21" customHeight="1" x14ac:dyDescent="0.35">
      <c r="A34" s="46" t="s">
        <v>59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 spans="1:20" ht="21" customHeight="1" x14ac:dyDescent="0.35">
      <c r="A35" s="46" t="s">
        <v>60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ht="21" customHeight="1" x14ac:dyDescent="0.35">
      <c r="A36" s="63" t="s">
        <v>61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</row>
    <row r="37" spans="1:20" ht="21" customHeight="1" x14ac:dyDescent="0.3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 spans="1:20" ht="21" customHeight="1" x14ac:dyDescent="0.35">
      <c r="A38" s="67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</row>
    <row r="39" spans="1:20" ht="21" customHeight="1" x14ac:dyDescent="0.3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</row>
    <row r="40" spans="1:20" ht="21" customHeight="1" x14ac:dyDescent="0.3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</row>
    <row r="41" spans="1:20" ht="21" customHeight="1" x14ac:dyDescent="0.3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</row>
    <row r="42" spans="1:20" ht="21" customHeight="1" x14ac:dyDescent="0.3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 spans="1:20" ht="21" customHeight="1" x14ac:dyDescent="0.35">
      <c r="A43" s="45" t="s">
        <v>63</v>
      </c>
      <c r="B43" s="43"/>
      <c r="C43" s="43"/>
      <c r="D43" s="43"/>
      <c r="E43" s="43"/>
      <c r="F43" s="43"/>
      <c r="G43" s="45" t="s">
        <v>64</v>
      </c>
      <c r="H43" s="43"/>
      <c r="I43" s="43"/>
      <c r="J43" s="43"/>
      <c r="K43" s="43"/>
      <c r="L43" s="43"/>
      <c r="M43" s="45" t="s">
        <v>47</v>
      </c>
      <c r="N43" s="43"/>
      <c r="O43" s="43"/>
      <c r="P43" s="43"/>
      <c r="Q43" s="43"/>
      <c r="R43" s="43"/>
      <c r="S43" s="43"/>
      <c r="T43" s="43"/>
    </row>
    <row r="44" spans="1:20" ht="21" customHeight="1" x14ac:dyDescent="0.3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 spans="1:20" ht="21" customHeight="1" x14ac:dyDescent="0.3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 spans="1:20" ht="21" customHeight="1" x14ac:dyDescent="0.3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ht="21" customHeight="1" x14ac:dyDescent="0.3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</sheetData>
  <mergeCells count="59">
    <mergeCell ref="A9:T9"/>
    <mergeCell ref="P17:T18"/>
    <mergeCell ref="K15:O15"/>
    <mergeCell ref="A15:E15"/>
    <mergeCell ref="F16:J16"/>
    <mergeCell ref="F19:J19"/>
    <mergeCell ref="F13:J14"/>
    <mergeCell ref="A28:F29"/>
    <mergeCell ref="K21:O21"/>
    <mergeCell ref="F17:J18"/>
    <mergeCell ref="K16:O16"/>
    <mergeCell ref="F12:J12"/>
    <mergeCell ref="A16:E16"/>
    <mergeCell ref="A1:C2"/>
    <mergeCell ref="A36:T36"/>
    <mergeCell ref="A17:E18"/>
    <mergeCell ref="P13:T14"/>
    <mergeCell ref="A11:T11"/>
    <mergeCell ref="G30:L30"/>
    <mergeCell ref="M30:R30"/>
    <mergeCell ref="A13:E14"/>
    <mergeCell ref="A31:F32"/>
    <mergeCell ref="F15:J15"/>
    <mergeCell ref="M27:R27"/>
    <mergeCell ref="P21:T21"/>
    <mergeCell ref="F21:J21"/>
    <mergeCell ref="K17:O18"/>
    <mergeCell ref="S1:T2"/>
    <mergeCell ref="P22:T24"/>
    <mergeCell ref="K22:O24"/>
    <mergeCell ref="A21:E21"/>
    <mergeCell ref="K1:M2"/>
    <mergeCell ref="A12:E12"/>
    <mergeCell ref="A4:T7"/>
    <mergeCell ref="K12:O12"/>
    <mergeCell ref="Q1:R2"/>
    <mergeCell ref="P12:T12"/>
    <mergeCell ref="A8:T8"/>
    <mergeCell ref="N1:P2"/>
    <mergeCell ref="P15:T15"/>
    <mergeCell ref="D1:G2"/>
    <mergeCell ref="H1:J2"/>
    <mergeCell ref="K13:O14"/>
    <mergeCell ref="A38:T41"/>
    <mergeCell ref="P16:T16"/>
    <mergeCell ref="F22:J24"/>
    <mergeCell ref="M31:R32"/>
    <mergeCell ref="A30:F30"/>
    <mergeCell ref="P19:T19"/>
    <mergeCell ref="G28:L29"/>
    <mergeCell ref="M28:R29"/>
    <mergeCell ref="G27:L27"/>
    <mergeCell ref="A19:E19"/>
    <mergeCell ref="A20:T20"/>
    <mergeCell ref="K19:O19"/>
    <mergeCell ref="A22:E24"/>
    <mergeCell ref="G31:L32"/>
    <mergeCell ref="A26:T26"/>
    <mergeCell ref="A27:F27"/>
  </mergeCells>
  <hyperlinks>
    <hyperlink ref="A1" location="'Home'!A1" display="⌂  HOME" xr:uid="{00000000-0004-0000-0000-000000000000}"/>
    <hyperlink ref="D1" location="'Health Overview Dashboard'!A1" display="▥  HEALTH OVERVIEW" xr:uid="{00000000-0004-0000-0000-000001000000}"/>
    <hyperlink ref="H1" location="'Insights'!A1" display="💡  INSIGHTS" xr:uid="{00000000-0004-0000-0000-000002000000}"/>
    <hyperlink ref="K1" location="'Business Questions'!A1" display="?  BUSINESS QUESTIONS" xr:uid="{00000000-0004-0000-0000-000003000000}"/>
    <hyperlink ref="N1" location="'Data Dictionary'!A1" display="▣  DATA DICTIONARY" xr:uid="{00000000-0004-0000-0000-000004000000}"/>
    <hyperlink ref="Q1" location="'Analysis'!A1" display="▤  ANALYSIS" xr:uid="{00000000-0004-0000-0000-000005000000}"/>
    <hyperlink ref="S1" location="'Raw Data'!A1" display="▦  RAW DATA" xr:uid="{00000000-0004-0000-0000-000006000000}"/>
    <hyperlink ref="A27" location="'Health Overview Dashboard'!A1" display="HEALTH OVERVIEW" xr:uid="{00000000-0004-0000-0000-000007000000}"/>
    <hyperlink ref="G27" location="'Insights'!A1" display="INSIGHTS" xr:uid="{00000000-0004-0000-0000-000008000000}"/>
    <hyperlink ref="M27" location="'Business Questions'!A1" display="BUSINESS QUESTIONS" xr:uid="{00000000-0004-0000-0000-000009000000}"/>
    <hyperlink ref="A30" location="'Data Dictionary'!A1" display="DATA DICTIONARY" xr:uid="{00000000-0004-0000-0000-00000A000000}"/>
    <hyperlink ref="G30" location="'Analysis'!A1" display="ANALYSIS" xr:uid="{00000000-0004-0000-0000-00000B000000}"/>
    <hyperlink ref="M30" location="'Raw Data'!A1" display="RAW DATA" xr:uid="{00000000-0004-0000-0000-00000C000000}"/>
    <hyperlink ref="A43" location="'Risk Summary'!A1" display="RISK SUMMARY" xr:uid="{00000000-0004-0000-0000-00000D000000}"/>
    <hyperlink ref="G43" location="'Data Quality'!A1" display="DATA QUALITY" xr:uid="{00000000-0004-0000-0000-00000E000000}"/>
    <hyperlink ref="M43" location="'Insights'!A1" display="INSIGHTS" xr:uid="{00000000-0004-0000-0000-00000F000000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7"/>
  <sheetViews>
    <sheetView showGridLines="0" zoomScale="59" workbookViewId="0">
      <selection activeCell="B27" sqref="B27"/>
    </sheetView>
  </sheetViews>
  <sheetFormatPr defaultRowHeight="14.5" x14ac:dyDescent="0.35"/>
  <cols>
    <col min="1" max="12" width="15" customWidth="1"/>
  </cols>
  <sheetData>
    <row r="1" spans="1:12" x14ac:dyDescent="0.35">
      <c r="A1" s="80" t="s">
        <v>65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x14ac:dyDescent="0.35">
      <c r="A3" s="81" t="s">
        <v>66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5" spans="1:12" x14ac:dyDescent="0.35">
      <c r="A5" s="79" t="s">
        <v>67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2" x14ac:dyDescent="0.35">
      <c r="A6" s="47" t="s">
        <v>68</v>
      </c>
      <c r="B6" s="47" t="s">
        <v>69</v>
      </c>
      <c r="C6" s="47" t="s">
        <v>70</v>
      </c>
      <c r="D6" s="47" t="s">
        <v>71</v>
      </c>
    </row>
    <row r="7" spans="1:12" x14ac:dyDescent="0.35">
      <c r="A7" t="s">
        <v>34</v>
      </c>
      <c r="B7">
        <f>COUNTIF('Raw Data'!I2:I4156,"Smoker")</f>
        <v>1235</v>
      </c>
      <c r="C7" s="38">
        <f>B7/4155</f>
        <v>0.29723225030084238</v>
      </c>
      <c r="D7" t="str">
        <f>IF(C7&gt;=0.5,"HIGH",IF(C7&gt;=0.25,"MODERATE","LOW"))</f>
        <v>MODERATE</v>
      </c>
    </row>
    <row r="8" spans="1:12" x14ac:dyDescent="0.35">
      <c r="A8" t="s">
        <v>72</v>
      </c>
      <c r="B8">
        <f>COUNTIF('Raw Data'!B2:B4156,"&gt;=25")</f>
        <v>2733</v>
      </c>
      <c r="C8" s="38">
        <f>B8/4155</f>
        <v>0.65776173285198558</v>
      </c>
      <c r="D8" t="str">
        <f>IF(C8&gt;=0.5,"HIGH",IF(C8&gt;=0.25,"MODERATE","LOW"))</f>
        <v>HIGH</v>
      </c>
    </row>
    <row r="9" spans="1:12" x14ac:dyDescent="0.35">
      <c r="A9" t="s">
        <v>73</v>
      </c>
      <c r="B9">
        <f>COUNTIF('Raw Data'!F2:F4156,"&lt;40")</f>
        <v>2967</v>
      </c>
      <c r="C9" s="38">
        <f>B9/4155</f>
        <v>0.71407942238267152</v>
      </c>
      <c r="D9" t="str">
        <f>IF(C9&gt;=0.5,"HIGH",IF(C9&gt;=0.25,"MODERATE","LOW"))</f>
        <v>HIGH</v>
      </c>
    </row>
    <row r="10" spans="1:12" x14ac:dyDescent="0.35">
      <c r="A10" t="s">
        <v>74</v>
      </c>
      <c r="B10">
        <f>COUNTIF('Raw Data'!C2:C4156,"&gt;=130")</f>
        <v>81</v>
      </c>
      <c r="C10" s="38">
        <f>B10/4155</f>
        <v>1.9494584837545126E-2</v>
      </c>
      <c r="D10" t="str">
        <f>IF(C10&gt;=0.5,"HIGH",IF(C10&gt;=0.25,"MODERATE","LOW"))</f>
        <v>LOW</v>
      </c>
    </row>
    <row r="11" spans="1:12" x14ac:dyDescent="0.35">
      <c r="A11" t="s">
        <v>75</v>
      </c>
      <c r="B11">
        <f>COUNTIF('Raw Data'!E2:E4156,"&gt;=240")</f>
        <v>11</v>
      </c>
      <c r="C11" s="38">
        <f>B11/4155</f>
        <v>2.647412755716005E-3</v>
      </c>
      <c r="D11" t="str">
        <f>IF(C11&gt;=0.5,"HIGH",IF(C11&gt;=0.25,"MODERATE","LOW"))</f>
        <v>LOW</v>
      </c>
    </row>
    <row r="14" spans="1:12" x14ac:dyDescent="0.35">
      <c r="A14" s="79" t="s">
        <v>76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</row>
    <row r="15" spans="1:12" x14ac:dyDescent="0.35">
      <c r="A15" s="78" t="s">
        <v>77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</row>
    <row r="16" spans="1:12" x14ac:dyDescent="0.3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</row>
    <row r="18" spans="1:6" x14ac:dyDescent="0.35">
      <c r="A18" s="47" t="s">
        <v>78</v>
      </c>
      <c r="B18" s="47" t="s">
        <v>79</v>
      </c>
      <c r="C18" s="47" t="s">
        <v>80</v>
      </c>
    </row>
    <row r="19" spans="1:6" x14ac:dyDescent="0.35">
      <c r="A19" t="s">
        <v>81</v>
      </c>
      <c r="B19" s="38">
        <f>C8</f>
        <v>0.65776173285198558</v>
      </c>
      <c r="C19">
        <v>1</v>
      </c>
    </row>
    <row r="20" spans="1:6" x14ac:dyDescent="0.35">
      <c r="A20" t="s">
        <v>82</v>
      </c>
      <c r="B20" s="38">
        <f>C10</f>
        <v>1.9494584837545126E-2</v>
      </c>
      <c r="C20">
        <v>1</v>
      </c>
    </row>
    <row r="21" spans="1:6" x14ac:dyDescent="0.35">
      <c r="A21" t="s">
        <v>83</v>
      </c>
      <c r="B21" s="38">
        <f>C11</f>
        <v>2.647412755716005E-3</v>
      </c>
      <c r="C21">
        <v>1</v>
      </c>
    </row>
    <row r="22" spans="1:6" x14ac:dyDescent="0.35">
      <c r="A22" t="s">
        <v>73</v>
      </c>
      <c r="B22" s="38">
        <f>C9</f>
        <v>0.71407942238267152</v>
      </c>
      <c r="C22">
        <v>1</v>
      </c>
    </row>
    <row r="23" spans="1:6" x14ac:dyDescent="0.35">
      <c r="A23" t="s">
        <v>84</v>
      </c>
      <c r="B23" s="38">
        <f>C7</f>
        <v>0.29723225030084238</v>
      </c>
      <c r="C23">
        <v>1</v>
      </c>
    </row>
    <row r="25" spans="1:6" ht="21" x14ac:dyDescent="0.5">
      <c r="A25" s="47" t="s">
        <v>85</v>
      </c>
      <c r="B25" s="48">
        <f>SUMPRODUCT(B19:B23,C19:C23)/5</f>
        <v>0.33824308062575215</v>
      </c>
      <c r="C25" s="49" t="str">
        <f>IF(B25&gt;=0.5,"HIGH",IF(B25&gt;=0.25,"MODERATE","LOW"))</f>
        <v>MODERATE</v>
      </c>
    </row>
    <row r="27" spans="1:6" x14ac:dyDescent="0.35">
      <c r="A27" s="50" t="s">
        <v>86</v>
      </c>
      <c r="B27" s="50" t="s">
        <v>46</v>
      </c>
      <c r="C27" s="50" t="s">
        <v>63</v>
      </c>
      <c r="D27" s="50" t="s">
        <v>47</v>
      </c>
      <c r="E27" s="50" t="s">
        <v>64</v>
      </c>
      <c r="F27" s="50" t="s">
        <v>53</v>
      </c>
    </row>
  </sheetData>
  <mergeCells count="5">
    <mergeCell ref="A15:L16"/>
    <mergeCell ref="A5:L5"/>
    <mergeCell ref="A1:L2"/>
    <mergeCell ref="A14:L14"/>
    <mergeCell ref="A3:L3"/>
  </mergeCells>
  <hyperlinks>
    <hyperlink ref="A27" location="'Home'!A1" display="HOME" xr:uid="{00000000-0004-0000-0100-000000000000}"/>
    <hyperlink ref="B27" location="'Health Overview Dashboard'!A1" display="HEALTH OVERVIEW" xr:uid="{00000000-0004-0000-0100-000001000000}"/>
    <hyperlink ref="C27" location="'Risk Summary'!A1" display="RISK SUMMARY" xr:uid="{00000000-0004-0000-0100-000002000000}"/>
    <hyperlink ref="D27" location="'Insights'!A1" display="INSIGHTS" xr:uid="{00000000-0004-0000-0100-000003000000}"/>
    <hyperlink ref="E27" location="'Data Quality'!A1" display="DATA QUALITY" xr:uid="{00000000-0004-0000-0100-000004000000}"/>
    <hyperlink ref="F27" location="'Analysis'!A1" display="ANALYSIS" xr:uid="{00000000-0004-0000-0100-00000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39"/>
  <sheetViews>
    <sheetView showGridLines="0" tabSelected="1" zoomScale="36" zoomScaleNormal="30" workbookViewId="0">
      <pane xSplit="3" ySplit="10" topLeftCell="D11" activePane="bottomRight" state="frozen"/>
      <selection pane="topRight"/>
      <selection pane="bottomLeft"/>
      <selection pane="bottomRight" activeCell="AI24" sqref="AI24"/>
    </sheetView>
  </sheetViews>
  <sheetFormatPr defaultRowHeight="14.5" x14ac:dyDescent="0.35"/>
  <cols>
    <col min="1" max="1" width="13" customWidth="1"/>
    <col min="2" max="20" width="11" customWidth="1"/>
  </cols>
  <sheetData>
    <row r="1" spans="1:20" ht="22" customHeight="1" x14ac:dyDescent="0.7">
      <c r="A1" s="65" t="s">
        <v>87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66" t="s">
        <v>88</v>
      </c>
      <c r="S1" s="55"/>
      <c r="T1" s="55"/>
    </row>
    <row r="2" spans="1:20" ht="22" customHeight="1" x14ac:dyDescent="0.45">
      <c r="A2" s="62" t="s">
        <v>89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22" customHeight="1" x14ac:dyDescent="0.35">
      <c r="A3" s="63" t="s">
        <v>86</v>
      </c>
      <c r="B3" s="55"/>
      <c r="C3" s="55"/>
      <c r="D3" s="63" t="s">
        <v>46</v>
      </c>
      <c r="E3" s="55"/>
      <c r="F3" s="55"/>
      <c r="G3" s="55"/>
      <c r="H3" s="63" t="s">
        <v>47</v>
      </c>
      <c r="I3" s="55"/>
      <c r="J3" s="55"/>
      <c r="K3" s="63" t="s">
        <v>48</v>
      </c>
      <c r="L3" s="55"/>
      <c r="M3" s="55"/>
      <c r="N3" s="63" t="s">
        <v>52</v>
      </c>
      <c r="O3" s="55"/>
      <c r="P3" s="55"/>
      <c r="Q3" s="63" t="s">
        <v>53</v>
      </c>
      <c r="R3" s="55"/>
      <c r="S3" s="63" t="s">
        <v>54</v>
      </c>
      <c r="T3" s="55"/>
    </row>
    <row r="4" spans="1:20" ht="22" customHeight="1" x14ac:dyDescent="0.35">
      <c r="A4" s="64" t="s">
        <v>90</v>
      </c>
      <c r="B4" s="55"/>
      <c r="C4" s="55"/>
      <c r="D4" s="61" t="s">
        <v>91</v>
      </c>
      <c r="E4" s="55"/>
      <c r="F4" s="55"/>
      <c r="G4" s="61" t="s">
        <v>92</v>
      </c>
      <c r="H4" s="55"/>
      <c r="I4" s="55"/>
      <c r="J4" s="61" t="s">
        <v>93</v>
      </c>
      <c r="K4" s="55"/>
      <c r="L4" s="55"/>
      <c r="M4" s="61" t="s">
        <v>94</v>
      </c>
      <c r="N4" s="55"/>
      <c r="O4" s="55"/>
      <c r="P4" s="61" t="s">
        <v>95</v>
      </c>
      <c r="Q4" s="55"/>
      <c r="R4" s="55"/>
    </row>
    <row r="5" spans="1:20" ht="22" customHeight="1" x14ac:dyDescent="0.3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</row>
    <row r="6" spans="1:20" ht="22" customHeight="1" x14ac:dyDescent="0.5">
      <c r="A6" s="60" t="s">
        <v>96</v>
      </c>
      <c r="B6" s="55"/>
      <c r="C6" s="55"/>
      <c r="D6" s="56" t="s">
        <v>17</v>
      </c>
      <c r="E6" s="55"/>
      <c r="F6" s="55"/>
      <c r="G6" s="56" t="s">
        <v>19</v>
      </c>
      <c r="H6" s="55"/>
      <c r="I6" s="55"/>
      <c r="J6" s="56" t="s">
        <v>20</v>
      </c>
      <c r="K6" s="55"/>
      <c r="L6" s="55"/>
      <c r="M6" s="56" t="s">
        <v>29</v>
      </c>
      <c r="N6" s="55"/>
      <c r="O6" s="55"/>
      <c r="P6" s="56" t="s">
        <v>30</v>
      </c>
      <c r="Q6" s="55"/>
      <c r="R6" s="55"/>
    </row>
    <row r="7" spans="1:20" ht="22" customHeight="1" x14ac:dyDescent="0.35">
      <c r="A7" s="57" t="s">
        <v>97</v>
      </c>
      <c r="B7" s="58"/>
      <c r="C7" s="59"/>
      <c r="D7" s="61" t="s">
        <v>98</v>
      </c>
      <c r="E7" s="55"/>
      <c r="F7" s="55"/>
      <c r="G7" s="61" t="s">
        <v>99</v>
      </c>
      <c r="H7" s="55"/>
      <c r="I7" s="55"/>
      <c r="J7" s="61" t="s">
        <v>100</v>
      </c>
      <c r="K7" s="55"/>
      <c r="L7" s="55"/>
      <c r="M7" s="61" t="s">
        <v>101</v>
      </c>
      <c r="N7" s="55"/>
      <c r="O7" s="55"/>
      <c r="P7" s="61" t="s">
        <v>102</v>
      </c>
      <c r="Q7" s="55"/>
      <c r="R7" s="55"/>
    </row>
    <row r="8" spans="1:20" ht="22" customHeight="1" x14ac:dyDescent="0.35"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</row>
    <row r="9" spans="1:20" ht="22" customHeight="1" x14ac:dyDescent="0.5">
      <c r="A9" s="60" t="s">
        <v>103</v>
      </c>
      <c r="B9" s="55"/>
      <c r="C9" s="55"/>
      <c r="D9" s="56" t="s">
        <v>104</v>
      </c>
      <c r="E9" s="55"/>
      <c r="F9" s="55"/>
      <c r="G9" s="56" t="s">
        <v>105</v>
      </c>
      <c r="H9" s="55"/>
      <c r="I9" s="55"/>
      <c r="J9" s="56" t="s">
        <v>106</v>
      </c>
      <c r="K9" s="55"/>
      <c r="L9" s="55"/>
      <c r="M9" s="56" t="s">
        <v>107</v>
      </c>
      <c r="N9" s="55"/>
      <c r="O9" s="55"/>
      <c r="P9" s="56" t="s">
        <v>108</v>
      </c>
      <c r="Q9" s="55"/>
      <c r="R9" s="55"/>
    </row>
    <row r="10" spans="1:20" ht="22" customHeight="1" x14ac:dyDescent="0.35">
      <c r="A10" s="57" t="s">
        <v>109</v>
      </c>
      <c r="B10" s="58"/>
      <c r="C10" s="59"/>
    </row>
    <row r="11" spans="1:20" ht="22" customHeight="1" x14ac:dyDescent="0.35">
      <c r="D11" s="54" t="s">
        <v>110</v>
      </c>
      <c r="E11" s="55"/>
      <c r="F11" s="55"/>
      <c r="G11" s="55"/>
      <c r="H11" s="54" t="s">
        <v>111</v>
      </c>
      <c r="I11" s="55"/>
      <c r="J11" s="55"/>
      <c r="K11" s="55"/>
      <c r="L11" s="54" t="s">
        <v>112</v>
      </c>
      <c r="M11" s="55"/>
      <c r="N11" s="55"/>
      <c r="O11" s="55"/>
      <c r="P11" s="54" t="s">
        <v>113</v>
      </c>
      <c r="Q11" s="55"/>
      <c r="R11" s="55"/>
      <c r="S11" s="55"/>
    </row>
    <row r="12" spans="1:20" ht="22" customHeight="1" x14ac:dyDescent="0.35">
      <c r="A12" s="60" t="s">
        <v>114</v>
      </c>
      <c r="B12" s="55"/>
      <c r="C12" s="55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</row>
    <row r="13" spans="1:20" ht="22" customHeight="1" x14ac:dyDescent="0.35">
      <c r="A13" s="57" t="s">
        <v>109</v>
      </c>
      <c r="B13" s="58"/>
      <c r="C13" s="5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</row>
    <row r="14" spans="1:20" ht="22" customHeight="1" x14ac:dyDescent="0.35"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</row>
    <row r="15" spans="1:20" ht="22" customHeight="1" x14ac:dyDescent="0.35">
      <c r="A15" s="60" t="s">
        <v>115</v>
      </c>
      <c r="B15" s="55"/>
      <c r="C15" s="55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</row>
    <row r="16" spans="1:20" ht="22" customHeight="1" x14ac:dyDescent="0.35">
      <c r="A16" s="57" t="s">
        <v>109</v>
      </c>
      <c r="B16" s="58"/>
      <c r="C16" s="5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</row>
    <row r="17" spans="1:19" ht="22" customHeight="1" x14ac:dyDescent="0.35"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</row>
    <row r="18" spans="1:19" ht="22" customHeight="1" x14ac:dyDescent="0.35">
      <c r="A18" s="60" t="s">
        <v>116</v>
      </c>
      <c r="B18" s="55"/>
      <c r="C18" s="55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spans="1:19" ht="22" customHeight="1" x14ac:dyDescent="0.35">
      <c r="A19" s="57" t="s">
        <v>109</v>
      </c>
      <c r="B19" s="58"/>
      <c r="C19" s="5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</row>
    <row r="20" spans="1:19" ht="22" customHeight="1" x14ac:dyDescent="0.35">
      <c r="A20" s="41" t="s">
        <v>117</v>
      </c>
      <c r="D20" s="54" t="s">
        <v>118</v>
      </c>
      <c r="E20" s="55"/>
      <c r="F20" s="55"/>
      <c r="G20" s="55"/>
      <c r="H20" s="54" t="s">
        <v>119</v>
      </c>
      <c r="I20" s="55"/>
      <c r="J20" s="55"/>
      <c r="K20" s="55"/>
      <c r="L20" s="54" t="s">
        <v>120</v>
      </c>
      <c r="M20" s="55"/>
      <c r="N20" s="55"/>
      <c r="O20" s="55"/>
      <c r="P20" s="54" t="s">
        <v>121</v>
      </c>
      <c r="Q20" s="55"/>
      <c r="R20" s="55"/>
      <c r="S20" s="55"/>
    </row>
    <row r="21" spans="1:19" ht="22" customHeight="1" x14ac:dyDescent="0.35">
      <c r="A21" s="55"/>
      <c r="B21" s="55"/>
      <c r="C21" s="55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</row>
    <row r="22" spans="1:19" ht="22" customHeight="1" x14ac:dyDescent="0.35">
      <c r="A22" s="57" t="s">
        <v>109</v>
      </c>
      <c r="B22" s="58"/>
      <c r="C22" s="5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</row>
    <row r="23" spans="1:19" ht="22" customHeight="1" x14ac:dyDescent="0.35"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</row>
    <row r="24" spans="1:19" ht="22" customHeight="1" x14ac:dyDescent="0.35">
      <c r="A24" s="60" t="s">
        <v>122</v>
      </c>
      <c r="B24" s="55"/>
      <c r="C24" s="55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19" ht="22" customHeight="1" x14ac:dyDescent="0.35">
      <c r="A25" s="57" t="s">
        <v>109</v>
      </c>
      <c r="B25" s="58"/>
      <c r="C25" s="5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</row>
    <row r="26" spans="1:19" ht="22" customHeight="1" x14ac:dyDescent="0.35"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</row>
    <row r="27" spans="1:19" ht="22" customHeight="1" x14ac:dyDescent="0.35"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</row>
    <row r="28" spans="1:19" ht="22" customHeight="1" x14ac:dyDescent="0.35"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</row>
    <row r="29" spans="1:19" ht="22" customHeight="1" x14ac:dyDescent="0.35">
      <c r="D29" s="54" t="s">
        <v>123</v>
      </c>
      <c r="E29" s="55"/>
      <c r="F29" s="55"/>
      <c r="G29" s="55"/>
      <c r="H29" s="54" t="s">
        <v>124</v>
      </c>
      <c r="I29" s="55"/>
      <c r="J29" s="55"/>
      <c r="K29" s="55"/>
      <c r="L29" s="54" t="s">
        <v>125</v>
      </c>
      <c r="M29" s="55"/>
      <c r="N29" s="55"/>
      <c r="O29" s="55"/>
      <c r="P29" s="54" t="s">
        <v>126</v>
      </c>
      <c r="Q29" s="55"/>
      <c r="R29" s="55"/>
      <c r="S29" s="55"/>
    </row>
    <row r="30" spans="1:19" ht="22" customHeight="1" x14ac:dyDescent="0.35"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</row>
    <row r="31" spans="1:19" ht="22" customHeight="1" x14ac:dyDescent="0.35"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</row>
    <row r="32" spans="1:19" ht="22" customHeight="1" x14ac:dyDescent="0.35"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</row>
    <row r="33" spans="4:19" ht="22" customHeight="1" x14ac:dyDescent="0.35"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spans="4:19" ht="22" customHeight="1" x14ac:dyDescent="0.35"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</row>
    <row r="35" spans="4:19" ht="22" customHeight="1" x14ac:dyDescent="0.35"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</row>
    <row r="36" spans="4:19" ht="22" customHeight="1" x14ac:dyDescent="0.35"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</row>
    <row r="37" spans="4:19" ht="22" customHeight="1" x14ac:dyDescent="0.35"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</row>
    <row r="38" spans="4:19" ht="22" customHeight="1" x14ac:dyDescent="0.35"/>
    <row r="39" spans="4:19" ht="22" customHeight="1" x14ac:dyDescent="0.35"/>
  </sheetData>
  <mergeCells count="57">
    <mergeCell ref="D20:G20"/>
    <mergeCell ref="A22:C22"/>
    <mergeCell ref="H20:K20"/>
    <mergeCell ref="P29:S29"/>
    <mergeCell ref="D9:F9"/>
    <mergeCell ref="P20:S20"/>
    <mergeCell ref="H29:K29"/>
    <mergeCell ref="A25:C25"/>
    <mergeCell ref="A18:C18"/>
    <mergeCell ref="A21:C21"/>
    <mergeCell ref="A10:C10"/>
    <mergeCell ref="A13:C13"/>
    <mergeCell ref="A19:C19"/>
    <mergeCell ref="A15:C15"/>
    <mergeCell ref="S3:T3"/>
    <mergeCell ref="A1:Q1"/>
    <mergeCell ref="P4:R5"/>
    <mergeCell ref="L11:O11"/>
    <mergeCell ref="R1:T2"/>
    <mergeCell ref="N3:P3"/>
    <mergeCell ref="J6:L6"/>
    <mergeCell ref="D3:G3"/>
    <mergeCell ref="Q3:R3"/>
    <mergeCell ref="G6:I6"/>
    <mergeCell ref="M4:O5"/>
    <mergeCell ref="A3:C3"/>
    <mergeCell ref="H3:J3"/>
    <mergeCell ref="G7:I8"/>
    <mergeCell ref="M7:O8"/>
    <mergeCell ref="A2:Q2"/>
    <mergeCell ref="A9:C9"/>
    <mergeCell ref="G9:I9"/>
    <mergeCell ref="D11:G11"/>
    <mergeCell ref="K3:M3"/>
    <mergeCell ref="D4:F5"/>
    <mergeCell ref="J4:L5"/>
    <mergeCell ref="D7:F8"/>
    <mergeCell ref="A6:C6"/>
    <mergeCell ref="A4:C5"/>
    <mergeCell ref="G4:I5"/>
    <mergeCell ref="M6:O6"/>
    <mergeCell ref="L29:O29"/>
    <mergeCell ref="J9:L9"/>
    <mergeCell ref="A7:C7"/>
    <mergeCell ref="D6:F6"/>
    <mergeCell ref="P6:R6"/>
    <mergeCell ref="A16:C16"/>
    <mergeCell ref="A24:C24"/>
    <mergeCell ref="P11:S11"/>
    <mergeCell ref="J7:L8"/>
    <mergeCell ref="P7:R8"/>
    <mergeCell ref="M9:O9"/>
    <mergeCell ref="H11:K11"/>
    <mergeCell ref="P9:R9"/>
    <mergeCell ref="L20:O20"/>
    <mergeCell ref="D29:G29"/>
    <mergeCell ref="A12:C12"/>
  </mergeCells>
  <dataValidations count="7">
    <dataValidation type="list" sqref="A7" xr:uid="{00000000-0002-0000-0200-000000000000}">
      <formula1>"All,Not available"</formula1>
    </dataValidation>
    <dataValidation type="list" sqref="A10" xr:uid="{00000000-0002-0000-0200-000001000000}">
      <formula1>"All,Smoker,Non-Smoker"</formula1>
    </dataValidation>
    <dataValidation type="list" sqref="A13" xr:uid="{00000000-0002-0000-0200-000002000000}">
      <formula1>"All,Low,Moderate,High"</formula1>
    </dataValidation>
    <dataValidation type="list" sqref="A16" xr:uid="{00000000-0002-0000-0200-000003000000}">
      <formula1>"All,Underweight,Normal,Overweight,Obese"</formula1>
    </dataValidation>
    <dataValidation type="list" sqref="A19" xr:uid="{00000000-0002-0000-0200-000004000000}">
      <formula1>"All,18-29,30-39,40-49,50-59,60-69,70+"</formula1>
    </dataValidation>
    <dataValidation type="list" sqref="A22" xr:uid="{00000000-0002-0000-0200-000005000000}">
      <formula1>"All,Desirable (&lt;200),Borderline High (200-239),High (≥240)"</formula1>
    </dataValidation>
    <dataValidation type="list" sqref="A25" xr:uid="{00000000-0002-0000-0200-000006000000}">
      <formula1>"All,Normal (&lt;120),Elevated (120-129),High / Stage 1 (130-139),High / Stage 2 (≥140)"</formula1>
    </dataValidation>
  </dataValidations>
  <hyperlinks>
    <hyperlink ref="A3" location="'Home'!A1" display="HOME" xr:uid="{00000000-0004-0000-0200-000000000000}"/>
    <hyperlink ref="D3" location="'Health Overview Dashboard'!A1" display="HEALTH OVERVIEW" xr:uid="{00000000-0004-0000-0200-000001000000}"/>
    <hyperlink ref="H3" location="'Insights'!A1" display="INSIGHTS" xr:uid="{00000000-0004-0000-0200-000002000000}"/>
    <hyperlink ref="K3" location="'Business Questions'!A1" display="BUSINESS QUESTIONS" xr:uid="{00000000-0004-0000-0200-000003000000}"/>
    <hyperlink ref="N3" location="'Data Dictionary'!A1" display="DATA DICTIONARY" xr:uid="{00000000-0004-0000-0200-000004000000}"/>
    <hyperlink ref="Q3" location="'Analysis'!A1" display="ANALYSIS" xr:uid="{00000000-0004-0000-0200-000005000000}"/>
    <hyperlink ref="S3" location="'Raw Data'!A1" display="RAW DATA" xr:uid="{00000000-0004-0000-0200-000006000000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  <pageSetUpPr fitToPage="1"/>
  </sheetPr>
  <dimension ref="A1:T33"/>
  <sheetViews>
    <sheetView showGridLines="0" zoomScale="85" zoomScaleNormal="85" workbookViewId="0">
      <pane ySplit="5" topLeftCell="A6" activePane="bottomLeft" state="frozen"/>
      <selection pane="bottomLeft" sqref="A1:B1"/>
    </sheetView>
  </sheetViews>
  <sheetFormatPr defaultColWidth="8.6328125" defaultRowHeight="14.5" x14ac:dyDescent="0.35"/>
  <cols>
    <col min="1" max="20" width="7.6328125" customWidth="1"/>
  </cols>
  <sheetData>
    <row r="1" spans="1:20" ht="21.75" customHeight="1" x14ac:dyDescent="0.35">
      <c r="A1" s="86" t="s">
        <v>86</v>
      </c>
      <c r="B1" s="87"/>
      <c r="C1" s="86" t="s">
        <v>46</v>
      </c>
      <c r="D1" s="87"/>
      <c r="E1" s="86" t="s">
        <v>47</v>
      </c>
      <c r="F1" s="87"/>
      <c r="G1" s="86" t="s">
        <v>48</v>
      </c>
      <c r="H1" s="87"/>
      <c r="I1" s="86" t="s">
        <v>52</v>
      </c>
      <c r="J1" s="87"/>
      <c r="K1" s="86" t="s">
        <v>53</v>
      </c>
      <c r="L1" s="87"/>
      <c r="M1" s="86" t="s">
        <v>54</v>
      </c>
      <c r="N1" s="87"/>
    </row>
    <row r="3" spans="1:20" ht="24" customHeight="1" x14ac:dyDescent="0.35">
      <c r="A3" s="99" t="s">
        <v>48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3"/>
    </row>
    <row r="4" spans="1:20" ht="33.75" customHeight="1" x14ac:dyDescent="0.35">
      <c r="A4" s="3"/>
      <c r="B4" s="3"/>
      <c r="C4" s="4"/>
      <c r="D4" s="5"/>
      <c r="E4" s="4"/>
    </row>
    <row r="5" spans="1:20" ht="33.75" customHeight="1" x14ac:dyDescent="0.35">
      <c r="A5" s="6" t="s">
        <v>127</v>
      </c>
      <c r="B5" s="92" t="s">
        <v>128</v>
      </c>
      <c r="C5" s="93"/>
      <c r="D5" s="92" t="s">
        <v>129</v>
      </c>
      <c r="E5" s="98"/>
      <c r="F5" s="98"/>
      <c r="G5" s="98"/>
      <c r="H5" s="98"/>
      <c r="I5" s="93"/>
      <c r="J5" s="97" t="s">
        <v>130</v>
      </c>
      <c r="K5" s="55"/>
      <c r="L5" s="55"/>
      <c r="M5" s="55"/>
      <c r="N5" s="55"/>
      <c r="O5" s="97" t="s">
        <v>131</v>
      </c>
      <c r="P5" s="55"/>
      <c r="Q5" s="55"/>
      <c r="R5" s="55"/>
      <c r="S5" s="55"/>
      <c r="T5" s="55"/>
    </row>
    <row r="6" spans="1:20" ht="30" customHeight="1" x14ac:dyDescent="0.35">
      <c r="A6" s="8">
        <v>1</v>
      </c>
      <c r="B6" s="85" t="s">
        <v>132</v>
      </c>
      <c r="C6" s="84"/>
      <c r="D6" s="85" t="s">
        <v>133</v>
      </c>
      <c r="E6" s="83"/>
      <c r="F6" s="83"/>
      <c r="G6" s="83"/>
      <c r="H6" s="83"/>
      <c r="I6" s="84"/>
      <c r="J6" s="94">
        <f>Analysis!$C$4203</f>
        <v>0</v>
      </c>
      <c r="K6" s="83"/>
      <c r="L6" s="83"/>
      <c r="M6" s="83"/>
      <c r="N6" s="84"/>
      <c r="O6" s="88" t="s">
        <v>134</v>
      </c>
      <c r="P6" s="83"/>
      <c r="Q6" s="83"/>
      <c r="R6" s="83"/>
      <c r="S6" s="83"/>
      <c r="T6" s="84"/>
    </row>
    <row r="7" spans="1:20" ht="30" customHeight="1" x14ac:dyDescent="0.35">
      <c r="A7" s="2">
        <v>2</v>
      </c>
      <c r="B7" s="82" t="s">
        <v>132</v>
      </c>
      <c r="C7" s="84"/>
      <c r="D7" s="82" t="s">
        <v>135</v>
      </c>
      <c r="E7" s="83"/>
      <c r="F7" s="83"/>
      <c r="G7" s="83"/>
      <c r="H7" s="83"/>
      <c r="I7" s="84"/>
      <c r="J7" s="89" t="str">
        <f>"Smokers: "&amp;TEXT(Analysis!$F$4204,"#,##0")&amp;"  |  Non-Smokers: "&amp;TEXT(Analysis!$F$4205,"#,##0")</f>
        <v>Smokers: 0  |  Non-Smokers: 0</v>
      </c>
      <c r="K7" s="83"/>
      <c r="L7" s="83"/>
      <c r="M7" s="83"/>
      <c r="N7" s="84"/>
      <c r="O7" s="91" t="s">
        <v>136</v>
      </c>
      <c r="P7" s="83"/>
      <c r="Q7" s="83"/>
      <c r="R7" s="83"/>
      <c r="S7" s="83"/>
      <c r="T7" s="84"/>
    </row>
    <row r="8" spans="1:20" ht="30" customHeight="1" x14ac:dyDescent="0.35">
      <c r="A8" s="8">
        <v>3</v>
      </c>
      <c r="B8" s="85" t="s">
        <v>132</v>
      </c>
      <c r="C8" s="84"/>
      <c r="D8" s="85" t="s">
        <v>137</v>
      </c>
      <c r="E8" s="83"/>
      <c r="F8" s="83"/>
      <c r="G8" s="83"/>
      <c r="H8" s="83"/>
      <c r="I8" s="84"/>
      <c r="J8" s="94" t="str">
        <f>"Low: "&amp;Analysis!$I$4204&amp;" | Moderate: "&amp;Analysis!$I$4205&amp;" | High: "&amp;Analysis!$I$4206</f>
        <v>Low: 0 | Moderate: 0 | High: 0</v>
      </c>
      <c r="K8" s="83"/>
      <c r="L8" s="83"/>
      <c r="M8" s="83"/>
      <c r="N8" s="84"/>
      <c r="O8" s="88" t="s">
        <v>138</v>
      </c>
      <c r="P8" s="83"/>
      <c r="Q8" s="83"/>
      <c r="R8" s="83"/>
      <c r="S8" s="83"/>
      <c r="T8" s="84"/>
    </row>
    <row r="9" spans="1:20" ht="30" customHeight="1" x14ac:dyDescent="0.35">
      <c r="A9" s="2">
        <v>4</v>
      </c>
      <c r="B9" s="82" t="s">
        <v>139</v>
      </c>
      <c r="C9" s="84"/>
      <c r="D9" s="82" t="s">
        <v>140</v>
      </c>
      <c r="E9" s="83"/>
      <c r="F9" s="83"/>
      <c r="G9" s="83"/>
      <c r="H9" s="83"/>
      <c r="I9" s="84"/>
      <c r="J9" s="89" t="str">
        <f>"UW: "&amp;Analysis!$L$4204&amp;" | Normal: "&amp;Analysis!$L$4205&amp;" | OW: "&amp;Analysis!$L$4206&amp;" | Obese: "&amp;Analysis!$L$4207</f>
        <v>UW: 0 | Normal: 0 | OW: 0 | Obese: 0</v>
      </c>
      <c r="K9" s="83"/>
      <c r="L9" s="83"/>
      <c r="M9" s="83"/>
      <c r="N9" s="84"/>
      <c r="O9" s="91" t="s">
        <v>141</v>
      </c>
      <c r="P9" s="83"/>
      <c r="Q9" s="83"/>
      <c r="R9" s="83"/>
      <c r="S9" s="83"/>
      <c r="T9" s="84"/>
    </row>
    <row r="10" spans="1:20" ht="30" customHeight="1" x14ac:dyDescent="0.35">
      <c r="A10" s="8">
        <v>5</v>
      </c>
      <c r="B10" s="85" t="s">
        <v>139</v>
      </c>
      <c r="C10" s="84"/>
      <c r="D10" s="85" t="s">
        <v>142</v>
      </c>
      <c r="E10" s="83"/>
      <c r="F10" s="83"/>
      <c r="G10" s="83"/>
      <c r="H10" s="83"/>
      <c r="I10" s="84"/>
      <c r="J10" s="94" t="str">
        <f>"Desirable: "&amp;Analysis!$R$4204&amp;" | Borderline: "&amp;Analysis!$R$4205&amp;" | High: "&amp;Analysis!$R$4206</f>
        <v>Desirable: 0 | Borderline: 0 | High: 0</v>
      </c>
      <c r="K10" s="83"/>
      <c r="L10" s="83"/>
      <c r="M10" s="83"/>
      <c r="N10" s="84"/>
      <c r="O10" s="88" t="s">
        <v>143</v>
      </c>
      <c r="P10" s="83"/>
      <c r="Q10" s="83"/>
      <c r="R10" s="83"/>
      <c r="S10" s="83"/>
      <c r="T10" s="84"/>
    </row>
    <row r="11" spans="1:20" ht="30" customHeight="1" x14ac:dyDescent="0.35">
      <c r="A11" s="2">
        <v>6</v>
      </c>
      <c r="B11" s="82" t="s">
        <v>139</v>
      </c>
      <c r="C11" s="84"/>
      <c r="D11" s="82" t="s">
        <v>144</v>
      </c>
      <c r="E11" s="83"/>
      <c r="F11" s="83"/>
      <c r="G11" s="83"/>
      <c r="H11" s="83"/>
      <c r="I11" s="84"/>
      <c r="J11" s="89" t="str">
        <f>"Normal: "&amp;Analysis!$U$4204&amp;" | Elevated: "&amp;Analysis!$U$4205&amp;" | Stage1: "&amp;Analysis!$U$4206&amp;" | Stage2: "&amp;Analysis!$U$4207</f>
        <v>Normal: 0 | Elevated: 0 | Stage1: 0 | Stage2: 0</v>
      </c>
      <c r="K11" s="83"/>
      <c r="L11" s="83"/>
      <c r="M11" s="83"/>
      <c r="N11" s="84"/>
      <c r="O11" s="91" t="s">
        <v>145</v>
      </c>
      <c r="P11" s="83"/>
      <c r="Q11" s="83"/>
      <c r="R11" s="83"/>
      <c r="S11" s="83"/>
      <c r="T11" s="84"/>
    </row>
    <row r="12" spans="1:20" ht="30" customHeight="1" x14ac:dyDescent="0.35">
      <c r="A12" s="8">
        <v>7</v>
      </c>
      <c r="B12" s="85" t="s">
        <v>146</v>
      </c>
      <c r="C12" s="84"/>
      <c r="D12" s="85" t="s">
        <v>147</v>
      </c>
      <c r="E12" s="83"/>
      <c r="F12" s="83"/>
      <c r="G12" s="83"/>
      <c r="H12" s="83"/>
      <c r="I12" s="84"/>
      <c r="J12" s="94" t="str">
        <f>TEXT(Analysis!$N$4204,"0.0%")&amp;" UW | "&amp;TEXT(Analysis!$N$4205,"0.0%")&amp;" Normal | "&amp;TEXT(Analysis!$N$4206,"0.0%")&amp;" OW | "&amp;TEXT(Analysis!$N$4207,"0.0%")&amp;" Obese"</f>
        <v>18-29 UW | 30-39 Normal | 40-49 OW | 50-59 Obese</v>
      </c>
      <c r="K12" s="83"/>
      <c r="L12" s="83"/>
      <c r="M12" s="83"/>
      <c r="N12" s="84"/>
      <c r="O12" s="88" t="s">
        <v>148</v>
      </c>
      <c r="P12" s="83"/>
      <c r="Q12" s="83"/>
      <c r="R12" s="83"/>
      <c r="S12" s="83"/>
      <c r="T12" s="84"/>
    </row>
    <row r="13" spans="1:20" ht="30" customHeight="1" x14ac:dyDescent="0.35">
      <c r="A13" s="2">
        <v>8</v>
      </c>
      <c r="B13" s="82" t="s">
        <v>139</v>
      </c>
      <c r="C13" s="84"/>
      <c r="D13" s="82" t="s">
        <v>149</v>
      </c>
      <c r="E13" s="83"/>
      <c r="F13" s="83"/>
      <c r="G13" s="83"/>
      <c r="H13" s="83"/>
      <c r="I13" s="84"/>
      <c r="J13" s="89" t="str">
        <f>Analysis!$C$4237</f>
        <v>18-29</v>
      </c>
      <c r="K13" s="83"/>
      <c r="L13" s="83"/>
      <c r="M13" s="83"/>
      <c r="N13" s="84"/>
      <c r="O13" s="91" t="s">
        <v>150</v>
      </c>
      <c r="P13" s="83"/>
      <c r="Q13" s="83"/>
      <c r="R13" s="83"/>
      <c r="S13" s="83"/>
      <c r="T13" s="84"/>
    </row>
    <row r="14" spans="1:20" ht="30" customHeight="1" x14ac:dyDescent="0.35">
      <c r="A14" s="8">
        <v>9</v>
      </c>
      <c r="B14" s="85" t="s">
        <v>139</v>
      </c>
      <c r="C14" s="84"/>
      <c r="D14" s="85" t="s">
        <v>151</v>
      </c>
      <c r="E14" s="83"/>
      <c r="F14" s="83"/>
      <c r="G14" s="83"/>
      <c r="H14" s="83"/>
      <c r="I14" s="84"/>
      <c r="J14" s="96">
        <f>Analysis!$C$4212</f>
        <v>0</v>
      </c>
      <c r="K14" s="83"/>
      <c r="L14" s="83"/>
      <c r="M14" s="83"/>
      <c r="N14" s="84"/>
      <c r="O14" s="88" t="s">
        <v>152</v>
      </c>
      <c r="P14" s="83"/>
      <c r="Q14" s="83"/>
      <c r="R14" s="83"/>
      <c r="S14" s="83"/>
      <c r="T14" s="84"/>
    </row>
    <row r="15" spans="1:20" ht="30" customHeight="1" x14ac:dyDescent="0.35">
      <c r="A15" s="2">
        <v>10</v>
      </c>
      <c r="B15" s="82" t="s">
        <v>139</v>
      </c>
      <c r="C15" s="84"/>
      <c r="D15" s="82" t="s">
        <v>153</v>
      </c>
      <c r="E15" s="83"/>
      <c r="F15" s="83"/>
      <c r="G15" s="83"/>
      <c r="H15" s="83"/>
      <c r="I15" s="84"/>
      <c r="J15" s="95">
        <f>Analysis!$C$4211</f>
        <v>0</v>
      </c>
      <c r="K15" s="83"/>
      <c r="L15" s="83"/>
      <c r="M15" s="83"/>
      <c r="N15" s="84"/>
      <c r="O15" s="91" t="s">
        <v>154</v>
      </c>
      <c r="P15" s="83"/>
      <c r="Q15" s="83"/>
      <c r="R15" s="83"/>
      <c r="S15" s="83"/>
      <c r="T15" s="84"/>
    </row>
    <row r="16" spans="1:20" ht="30" customHeight="1" x14ac:dyDescent="0.35">
      <c r="A16" s="8">
        <v>11</v>
      </c>
      <c r="B16" s="85" t="s">
        <v>132</v>
      </c>
      <c r="C16" s="84"/>
      <c r="D16" s="85" t="s">
        <v>155</v>
      </c>
      <c r="E16" s="83"/>
      <c r="F16" s="83"/>
      <c r="G16" s="83"/>
      <c r="H16" s="83"/>
      <c r="I16" s="84"/>
      <c r="J16" s="94" t="str">
        <f>Analysis!$C$4238</f>
        <v>low</v>
      </c>
      <c r="K16" s="83"/>
      <c r="L16" s="83"/>
      <c r="M16" s="83"/>
      <c r="N16" s="84"/>
      <c r="O16" s="88" t="s">
        <v>156</v>
      </c>
      <c r="P16" s="83"/>
      <c r="Q16" s="83"/>
      <c r="R16" s="83"/>
      <c r="S16" s="83"/>
      <c r="T16" s="84"/>
    </row>
    <row r="17" spans="1:20" ht="30" customHeight="1" x14ac:dyDescent="0.35">
      <c r="A17" s="2">
        <v>12</v>
      </c>
      <c r="B17" s="82" t="s">
        <v>146</v>
      </c>
      <c r="C17" s="84"/>
      <c r="D17" s="82" t="s">
        <v>157</v>
      </c>
      <c r="E17" s="83"/>
      <c r="F17" s="83"/>
      <c r="G17" s="83"/>
      <c r="H17" s="83"/>
      <c r="I17" s="84"/>
      <c r="J17" s="89" t="str">
        <f>"Smokers: "&amp;TEXT(Analysis!$B$4214,"0.00")&amp;" | Non-Smokers: "&amp;TEXT(Analysis!$B$4215,"0.00")</f>
        <v>Smokers: 0.00 | Non-Smokers: 0.00</v>
      </c>
      <c r="K17" s="83"/>
      <c r="L17" s="83"/>
      <c r="M17" s="83"/>
      <c r="N17" s="84"/>
      <c r="O17" s="91" t="s">
        <v>158</v>
      </c>
      <c r="P17" s="83"/>
      <c r="Q17" s="83"/>
      <c r="R17" s="83"/>
      <c r="S17" s="83"/>
      <c r="T17" s="84"/>
    </row>
    <row r="18" spans="1:20" ht="30" customHeight="1" x14ac:dyDescent="0.35">
      <c r="A18" s="8">
        <v>13</v>
      </c>
      <c r="B18" s="85" t="s">
        <v>159</v>
      </c>
      <c r="C18" s="84"/>
      <c r="D18" s="85" t="s">
        <v>160</v>
      </c>
      <c r="E18" s="83"/>
      <c r="F18" s="83"/>
      <c r="G18" s="83"/>
      <c r="H18" s="83"/>
      <c r="I18" s="84"/>
      <c r="J18" s="94" t="s">
        <v>161</v>
      </c>
      <c r="K18" s="83"/>
      <c r="L18" s="83"/>
      <c r="M18" s="83"/>
      <c r="N18" s="84"/>
      <c r="O18" s="88" t="s">
        <v>162</v>
      </c>
      <c r="P18" s="83"/>
      <c r="Q18" s="83"/>
      <c r="R18" s="83"/>
      <c r="S18" s="83"/>
      <c r="T18" s="84"/>
    </row>
    <row r="19" spans="1:20" ht="30" customHeight="1" x14ac:dyDescent="0.35">
      <c r="A19" s="2">
        <v>14</v>
      </c>
      <c r="B19" s="82" t="s">
        <v>159</v>
      </c>
      <c r="C19" s="84"/>
      <c r="D19" s="82" t="s">
        <v>163</v>
      </c>
      <c r="E19" s="83"/>
      <c r="F19" s="83"/>
      <c r="G19" s="83"/>
      <c r="H19" s="83"/>
      <c r="I19" s="84"/>
      <c r="J19" s="89" t="s">
        <v>164</v>
      </c>
      <c r="K19" s="83"/>
      <c r="L19" s="83"/>
      <c r="M19" s="83"/>
      <c r="N19" s="84"/>
      <c r="O19" s="91" t="s">
        <v>165</v>
      </c>
      <c r="P19" s="83"/>
      <c r="Q19" s="83"/>
      <c r="R19" s="83"/>
      <c r="S19" s="83"/>
      <c r="T19" s="84"/>
    </row>
    <row r="20" spans="1:20" ht="30" customHeight="1" x14ac:dyDescent="0.35">
      <c r="A20" s="8">
        <v>15</v>
      </c>
      <c r="B20" s="85" t="s">
        <v>146</v>
      </c>
      <c r="C20" s="84"/>
      <c r="D20" s="85" t="s">
        <v>166</v>
      </c>
      <c r="E20" s="83"/>
      <c r="F20" s="83"/>
      <c r="G20" s="83"/>
      <c r="H20" s="83"/>
      <c r="I20" s="84"/>
      <c r="J20" s="94" t="str">
        <f>Analysis!$C$4240</f>
        <v>18-29</v>
      </c>
      <c r="K20" s="83"/>
      <c r="L20" s="83"/>
      <c r="M20" s="83"/>
      <c r="N20" s="84"/>
      <c r="O20" s="88" t="s">
        <v>167</v>
      </c>
      <c r="P20" s="83"/>
      <c r="Q20" s="83"/>
      <c r="R20" s="83"/>
      <c r="S20" s="83"/>
      <c r="T20" s="84"/>
    </row>
    <row r="21" spans="1:20" ht="30" customHeight="1" x14ac:dyDescent="0.35">
      <c r="A21" s="2">
        <v>16</v>
      </c>
      <c r="B21" s="82" t="s">
        <v>146</v>
      </c>
      <c r="C21" s="84"/>
      <c r="D21" s="82" t="s">
        <v>168</v>
      </c>
      <c r="E21" s="83"/>
      <c r="F21" s="83"/>
      <c r="G21" s="83"/>
      <c r="H21" s="83"/>
      <c r="I21" s="84"/>
      <c r="J21" s="89" t="str">
        <f>Analysis!$C$4239</f>
        <v>Underweight</v>
      </c>
      <c r="K21" s="83"/>
      <c r="L21" s="83"/>
      <c r="M21" s="83"/>
      <c r="N21" s="84"/>
      <c r="O21" s="91" t="s">
        <v>169</v>
      </c>
      <c r="P21" s="83"/>
      <c r="Q21" s="83"/>
      <c r="R21" s="83"/>
      <c r="S21" s="83"/>
      <c r="T21" s="84"/>
    </row>
    <row r="22" spans="1:20" ht="30" customHeight="1" x14ac:dyDescent="0.35">
      <c r="A22" s="8">
        <v>17</v>
      </c>
      <c r="B22" s="85" t="s">
        <v>146</v>
      </c>
      <c r="C22" s="84"/>
      <c r="D22" s="85" t="s">
        <v>170</v>
      </c>
      <c r="E22" s="83"/>
      <c r="F22" s="83"/>
      <c r="G22" s="83"/>
      <c r="H22" s="83"/>
      <c r="I22" s="84"/>
      <c r="J22" s="94" t="str">
        <f>Analysis!$C$4241</f>
        <v>18-29</v>
      </c>
      <c r="K22" s="83"/>
      <c r="L22" s="83"/>
      <c r="M22" s="83"/>
      <c r="N22" s="84"/>
      <c r="O22" s="88" t="s">
        <v>171</v>
      </c>
      <c r="P22" s="83"/>
      <c r="Q22" s="83"/>
      <c r="R22" s="83"/>
      <c r="S22" s="83"/>
      <c r="T22" s="84"/>
    </row>
    <row r="23" spans="1:20" ht="30" customHeight="1" x14ac:dyDescent="0.35">
      <c r="A23" s="2">
        <v>18</v>
      </c>
      <c r="B23" s="82" t="s">
        <v>146</v>
      </c>
      <c r="C23" s="84"/>
      <c r="D23" s="82" t="s">
        <v>172</v>
      </c>
      <c r="E23" s="83"/>
      <c r="F23" s="83"/>
      <c r="G23" s="83"/>
      <c r="H23" s="83"/>
      <c r="I23" s="84"/>
      <c r="J23" s="89" t="str">
        <f>Analysis!$C$4242</f>
        <v>INSIGHTS</v>
      </c>
      <c r="K23" s="83"/>
      <c r="L23" s="83"/>
      <c r="M23" s="83"/>
      <c r="N23" s="84"/>
      <c r="O23" s="91" t="s">
        <v>173</v>
      </c>
      <c r="P23" s="83"/>
      <c r="Q23" s="83"/>
      <c r="R23" s="83"/>
      <c r="S23" s="83"/>
      <c r="T23" s="84"/>
    </row>
    <row r="24" spans="1:20" ht="30" customHeight="1" x14ac:dyDescent="0.35">
      <c r="A24" s="8">
        <v>19</v>
      </c>
      <c r="B24" s="85" t="s">
        <v>159</v>
      </c>
      <c r="C24" s="84"/>
      <c r="D24" s="85" t="s">
        <v>174</v>
      </c>
      <c r="E24" s="83"/>
      <c r="F24" s="83"/>
      <c r="G24" s="83"/>
      <c r="H24" s="83"/>
      <c r="I24" s="84"/>
      <c r="J24" s="96">
        <f>Analysis!$C$4213</f>
        <v>0</v>
      </c>
      <c r="K24" s="83"/>
      <c r="L24" s="83"/>
      <c r="M24" s="83"/>
      <c r="N24" s="84"/>
      <c r="O24" s="88" t="s">
        <v>175</v>
      </c>
      <c r="P24" s="83"/>
      <c r="Q24" s="83"/>
      <c r="R24" s="83"/>
      <c r="S24" s="83"/>
      <c r="T24" s="84"/>
    </row>
    <row r="25" spans="1:20" ht="30" customHeight="1" x14ac:dyDescent="0.35">
      <c r="A25" s="2">
        <v>20</v>
      </c>
      <c r="B25" s="82" t="s">
        <v>139</v>
      </c>
      <c r="C25" s="84"/>
      <c r="D25" s="82" t="s">
        <v>176</v>
      </c>
      <c r="E25" s="83"/>
      <c r="F25" s="83"/>
      <c r="G25" s="83"/>
      <c r="H25" s="83"/>
      <c r="I25" s="84"/>
      <c r="J25" s="95">
        <f>Analysis!$C$4209</f>
        <v>0</v>
      </c>
      <c r="K25" s="83"/>
      <c r="L25" s="83"/>
      <c r="M25" s="83"/>
      <c r="N25" s="84"/>
      <c r="O25" s="91" t="s">
        <v>177</v>
      </c>
      <c r="P25" s="83"/>
      <c r="Q25" s="83"/>
      <c r="R25" s="83"/>
      <c r="S25" s="83"/>
      <c r="T25" s="84"/>
    </row>
    <row r="26" spans="1:20" ht="30" customHeight="1" x14ac:dyDescent="0.35">
      <c r="A26" s="8">
        <v>21</v>
      </c>
      <c r="B26" s="85" t="s">
        <v>139</v>
      </c>
      <c r="C26" s="84"/>
      <c r="D26" s="85" t="s">
        <v>178</v>
      </c>
      <c r="E26" s="83"/>
      <c r="F26" s="83"/>
      <c r="G26" s="83"/>
      <c r="H26" s="83"/>
      <c r="I26" s="84"/>
      <c r="J26" s="96">
        <f>Analysis!$C$4210</f>
        <v>0</v>
      </c>
      <c r="K26" s="83"/>
      <c r="L26" s="83"/>
      <c r="M26" s="83"/>
      <c r="N26" s="84"/>
      <c r="O26" s="88" t="s">
        <v>179</v>
      </c>
      <c r="P26" s="83"/>
      <c r="Q26" s="83"/>
      <c r="R26" s="83"/>
      <c r="S26" s="83"/>
      <c r="T26" s="84"/>
    </row>
    <row r="27" spans="1:20" ht="30" customHeight="1" x14ac:dyDescent="0.35">
      <c r="A27" s="2">
        <v>22</v>
      </c>
      <c r="B27" s="82" t="s">
        <v>159</v>
      </c>
      <c r="C27" s="84"/>
      <c r="D27" s="82" t="s">
        <v>180</v>
      </c>
      <c r="E27" s="83"/>
      <c r="F27" s="83"/>
      <c r="G27" s="83"/>
      <c r="H27" s="83"/>
      <c r="I27" s="84"/>
      <c r="J27" s="89" t="s">
        <v>181</v>
      </c>
      <c r="K27" s="83"/>
      <c r="L27" s="83"/>
      <c r="M27" s="83"/>
      <c r="N27" s="84"/>
      <c r="O27" s="91" t="s">
        <v>182</v>
      </c>
      <c r="P27" s="83"/>
      <c r="Q27" s="83"/>
      <c r="R27" s="83"/>
      <c r="S27" s="83"/>
      <c r="T27" s="84"/>
    </row>
    <row r="29" spans="1:20" x14ac:dyDescent="0.35">
      <c r="A29" s="90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</row>
    <row r="30" spans="1:20" ht="15.5" x14ac:dyDescent="0.35">
      <c r="A30" s="51" t="s">
        <v>184</v>
      </c>
      <c r="B30" s="52" t="s">
        <v>72</v>
      </c>
      <c r="C30" s="53">
        <f>'Risk Summary'!C8</f>
        <v>0.65776173285198558</v>
      </c>
    </row>
    <row r="31" spans="1:20" ht="15.5" x14ac:dyDescent="0.35">
      <c r="A31" s="51" t="s">
        <v>185</v>
      </c>
      <c r="B31" s="52" t="s">
        <v>34</v>
      </c>
      <c r="C31" s="53">
        <f>'Risk Summary'!C7</f>
        <v>0.29723225030084238</v>
      </c>
    </row>
    <row r="32" spans="1:20" ht="15.5" x14ac:dyDescent="0.35">
      <c r="A32" s="51" t="s">
        <v>186</v>
      </c>
      <c r="B32" s="52" t="s">
        <v>82</v>
      </c>
      <c r="C32" s="53">
        <f>'Risk Summary'!C10</f>
        <v>1.9494584837545126E-2</v>
      </c>
    </row>
    <row r="33" spans="1:3" ht="15.5" x14ac:dyDescent="0.35">
      <c r="A33" s="51" t="s">
        <v>187</v>
      </c>
      <c r="B33" s="52" t="s">
        <v>73</v>
      </c>
      <c r="C33" s="53">
        <f>'Risk Summary'!C9</f>
        <v>0.71407942238267152</v>
      </c>
    </row>
  </sheetData>
  <mergeCells count="101">
    <mergeCell ref="B26:C26"/>
    <mergeCell ref="D6:I6"/>
    <mergeCell ref="D21:I21"/>
    <mergeCell ref="B16:C16"/>
    <mergeCell ref="B25:C25"/>
    <mergeCell ref="J13:N13"/>
    <mergeCell ref="O5:T5"/>
    <mergeCell ref="B22:C22"/>
    <mergeCell ref="D16:I16"/>
    <mergeCell ref="B12:C12"/>
    <mergeCell ref="B21:C21"/>
    <mergeCell ref="D18:I18"/>
    <mergeCell ref="O12:T12"/>
    <mergeCell ref="B14:C14"/>
    <mergeCell ref="B18:C18"/>
    <mergeCell ref="O16:T16"/>
    <mergeCell ref="J6:N6"/>
    <mergeCell ref="D9:I9"/>
    <mergeCell ref="B17:C17"/>
    <mergeCell ref="O8:T8"/>
    <mergeCell ref="D15:I15"/>
    <mergeCell ref="B8:C8"/>
    <mergeCell ref="D14:I14"/>
    <mergeCell ref="J25:N25"/>
    <mergeCell ref="O13:T13"/>
    <mergeCell ref="O7:T7"/>
    <mergeCell ref="D20:I20"/>
    <mergeCell ref="J22:N22"/>
    <mergeCell ref="B24:C24"/>
    <mergeCell ref="O6:T6"/>
    <mergeCell ref="O15:T15"/>
    <mergeCell ref="J12:N12"/>
    <mergeCell ref="D22:I22"/>
    <mergeCell ref="O25:T25"/>
    <mergeCell ref="B11:C11"/>
    <mergeCell ref="J15:N15"/>
    <mergeCell ref="O27:T27"/>
    <mergeCell ref="K1:L1"/>
    <mergeCell ref="J24:N24"/>
    <mergeCell ref="O17:T17"/>
    <mergeCell ref="O11:T11"/>
    <mergeCell ref="D8:I8"/>
    <mergeCell ref="J26:N26"/>
    <mergeCell ref="J7:N7"/>
    <mergeCell ref="J16:N16"/>
    <mergeCell ref="D19:I19"/>
    <mergeCell ref="B6:C6"/>
    <mergeCell ref="B15:C15"/>
    <mergeCell ref="D11:I11"/>
    <mergeCell ref="B7:C7"/>
    <mergeCell ref="D13:I13"/>
    <mergeCell ref="J5:N5"/>
    <mergeCell ref="J14:N14"/>
    <mergeCell ref="O26:T26"/>
    <mergeCell ref="A1:B1"/>
    <mergeCell ref="J27:N27"/>
    <mergeCell ref="D25:I25"/>
    <mergeCell ref="A29:L29"/>
    <mergeCell ref="B19:C19"/>
    <mergeCell ref="D26:I26"/>
    <mergeCell ref="B9:C9"/>
    <mergeCell ref="O19:T19"/>
    <mergeCell ref="D10:I10"/>
    <mergeCell ref="G1:H1"/>
    <mergeCell ref="B5:C5"/>
    <mergeCell ref="O9:T9"/>
    <mergeCell ref="B20:C20"/>
    <mergeCell ref="J18:N18"/>
    <mergeCell ref="J8:N8"/>
    <mergeCell ref="O20:T20"/>
    <mergeCell ref="J17:N17"/>
    <mergeCell ref="D27:I27"/>
    <mergeCell ref="D17:I17"/>
    <mergeCell ref="J10:N10"/>
    <mergeCell ref="O22:T22"/>
    <mergeCell ref="J19:N19"/>
    <mergeCell ref="J9:N9"/>
    <mergeCell ref="O21:T21"/>
    <mergeCell ref="B23:C23"/>
    <mergeCell ref="D12:I12"/>
    <mergeCell ref="B27:C27"/>
    <mergeCell ref="D23:I23"/>
    <mergeCell ref="B10:C10"/>
    <mergeCell ref="I1:J1"/>
    <mergeCell ref="O10:T10"/>
    <mergeCell ref="O24:T24"/>
    <mergeCell ref="J21:N21"/>
    <mergeCell ref="O18:T18"/>
    <mergeCell ref="J23:N23"/>
    <mergeCell ref="D24:I24"/>
    <mergeCell ref="D7:I7"/>
    <mergeCell ref="B13:C13"/>
    <mergeCell ref="O14:T14"/>
    <mergeCell ref="J11:N11"/>
    <mergeCell ref="J20:N20"/>
    <mergeCell ref="D5:I5"/>
    <mergeCell ref="O23:T23"/>
    <mergeCell ref="C1:D1"/>
    <mergeCell ref="E1:F1"/>
    <mergeCell ref="M1:N1"/>
    <mergeCell ref="A3:T3"/>
  </mergeCells>
  <hyperlinks>
    <hyperlink ref="A1" location="'Home'!A1" display="HOME" xr:uid="{00000000-0004-0000-0300-000000000000}"/>
    <hyperlink ref="C1" location="'Health Overview Dashboard'!A1" display="HEALTH OVERVIEW" xr:uid="{00000000-0004-0000-0300-000001000000}"/>
    <hyperlink ref="E1" location="'Insights'!A1" display="INSIGHTS" xr:uid="{00000000-0004-0000-0300-000002000000}"/>
    <hyperlink ref="G1" location="'Business Questions'!A1" display="BUSINESS QUESTIONS" xr:uid="{00000000-0004-0000-0300-000003000000}"/>
    <hyperlink ref="I1" location="'Data Dictionary'!A1" display="DATA DICTIONARY" xr:uid="{00000000-0004-0000-0300-000004000000}"/>
    <hyperlink ref="K1" location="'Analysis'!A1" display="ANALYSIS" xr:uid="{00000000-0004-0000-0300-000005000000}"/>
    <hyperlink ref="M1" location="'Raw Data'!A1" display="RAW DATA" xr:uid="{00000000-0004-0000-0300-000006000000}"/>
    <hyperlink ref="A3" location="'Business Questions'!A1" display="BUSINESS QUESTIONS" xr:uid="{00000000-0004-0000-0300-000007000000}"/>
  </hyperlinks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showGridLines="0" zoomScale="85" zoomScaleNormal="85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20" width="7.6328125" customWidth="1"/>
  </cols>
  <sheetData>
    <row r="1" spans="1:20" ht="21.75" customHeight="1" x14ac:dyDescent="0.35">
      <c r="A1" s="86" t="s">
        <v>86</v>
      </c>
      <c r="B1" s="87"/>
      <c r="C1" s="86" t="s">
        <v>46</v>
      </c>
      <c r="D1" s="87"/>
      <c r="E1" s="86" t="s">
        <v>47</v>
      </c>
      <c r="F1" s="87"/>
      <c r="G1" s="86" t="s">
        <v>48</v>
      </c>
      <c r="H1" s="87"/>
      <c r="I1" s="86" t="s">
        <v>52</v>
      </c>
      <c r="J1" s="87"/>
      <c r="K1" s="86" t="s">
        <v>53</v>
      </c>
      <c r="L1" s="87"/>
      <c r="M1" s="86" t="s">
        <v>54</v>
      </c>
      <c r="N1" s="87"/>
    </row>
    <row r="3" spans="1:20" ht="24" customHeight="1" x14ac:dyDescent="0.5">
      <c r="A3" s="101" t="s">
        <v>52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5" spans="1:20" ht="23.9" customHeight="1" x14ac:dyDescent="0.35">
      <c r="A5" s="97" t="s">
        <v>188</v>
      </c>
      <c r="B5" s="55"/>
      <c r="C5" s="55"/>
      <c r="D5" s="97" t="s">
        <v>189</v>
      </c>
      <c r="E5" s="55"/>
      <c r="F5" s="97" t="s">
        <v>190</v>
      </c>
      <c r="G5" s="55"/>
      <c r="H5" s="55"/>
      <c r="I5" s="55"/>
      <c r="J5" s="97" t="s">
        <v>191</v>
      </c>
      <c r="K5" s="55"/>
      <c r="L5" s="55"/>
      <c r="M5" s="55"/>
      <c r="N5" s="55"/>
      <c r="O5" s="7" t="s">
        <v>192</v>
      </c>
      <c r="P5" s="97" t="s">
        <v>193</v>
      </c>
      <c r="Q5" s="55"/>
      <c r="R5" s="97" t="s">
        <v>194</v>
      </c>
      <c r="S5" s="55"/>
      <c r="T5" s="7" t="s">
        <v>195</v>
      </c>
    </row>
    <row r="6" spans="1:20" ht="30" customHeight="1" x14ac:dyDescent="0.35">
      <c r="A6" s="85" t="s">
        <v>196</v>
      </c>
      <c r="B6" s="83"/>
      <c r="C6" s="84"/>
      <c r="D6" s="85" t="s">
        <v>197</v>
      </c>
      <c r="E6" s="84"/>
      <c r="F6" s="85" t="s">
        <v>198</v>
      </c>
      <c r="G6" s="83"/>
      <c r="H6" s="83"/>
      <c r="I6" s="84"/>
      <c r="J6" s="85" t="s">
        <v>199</v>
      </c>
      <c r="K6" s="83"/>
      <c r="L6" s="83"/>
      <c r="M6" s="83"/>
      <c r="N6" s="84"/>
      <c r="O6" s="8" t="s">
        <v>200</v>
      </c>
      <c r="P6" s="85" t="s">
        <v>201</v>
      </c>
      <c r="Q6" s="84"/>
      <c r="R6" s="85" t="s">
        <v>202</v>
      </c>
      <c r="S6" s="84"/>
      <c r="T6" s="8" t="s">
        <v>203</v>
      </c>
    </row>
    <row r="7" spans="1:20" ht="30" customHeight="1" x14ac:dyDescent="0.35">
      <c r="A7" s="82" t="s">
        <v>37</v>
      </c>
      <c r="B7" s="83"/>
      <c r="C7" s="84"/>
      <c r="D7" s="82" t="s">
        <v>204</v>
      </c>
      <c r="E7" s="84"/>
      <c r="F7" s="82" t="s">
        <v>205</v>
      </c>
      <c r="G7" s="83"/>
      <c r="H7" s="83"/>
      <c r="I7" s="84"/>
      <c r="J7" s="82" t="s">
        <v>206</v>
      </c>
      <c r="K7" s="83"/>
      <c r="L7" s="83"/>
      <c r="M7" s="83"/>
      <c r="N7" s="84"/>
      <c r="O7" s="2" t="s">
        <v>23</v>
      </c>
      <c r="P7" s="82" t="s">
        <v>207</v>
      </c>
      <c r="Q7" s="84"/>
      <c r="R7" s="82" t="s">
        <v>208</v>
      </c>
      <c r="S7" s="84"/>
      <c r="T7" s="2" t="s">
        <v>203</v>
      </c>
    </row>
    <row r="8" spans="1:20" ht="30" customHeight="1" x14ac:dyDescent="0.35">
      <c r="A8" s="85" t="s">
        <v>209</v>
      </c>
      <c r="B8" s="83"/>
      <c r="C8" s="84"/>
      <c r="D8" s="85" t="s">
        <v>204</v>
      </c>
      <c r="E8" s="84"/>
      <c r="F8" s="85" t="s">
        <v>210</v>
      </c>
      <c r="G8" s="83"/>
      <c r="H8" s="83"/>
      <c r="I8" s="84"/>
      <c r="J8" s="85" t="s">
        <v>211</v>
      </c>
      <c r="K8" s="83"/>
      <c r="L8" s="83"/>
      <c r="M8" s="83"/>
      <c r="N8" s="84"/>
      <c r="O8" s="8" t="s">
        <v>24</v>
      </c>
      <c r="P8" s="85" t="s">
        <v>212</v>
      </c>
      <c r="Q8" s="84"/>
      <c r="R8" s="85" t="s">
        <v>213</v>
      </c>
      <c r="S8" s="84"/>
      <c r="T8" s="8" t="s">
        <v>203</v>
      </c>
    </row>
    <row r="9" spans="1:20" ht="30" customHeight="1" x14ac:dyDescent="0.35">
      <c r="A9" s="82" t="s">
        <v>214</v>
      </c>
      <c r="B9" s="83"/>
      <c r="C9" s="84"/>
      <c r="D9" s="82" t="s">
        <v>204</v>
      </c>
      <c r="E9" s="84"/>
      <c r="F9" s="82" t="s">
        <v>215</v>
      </c>
      <c r="G9" s="83"/>
      <c r="H9" s="83"/>
      <c r="I9" s="84"/>
      <c r="J9" s="82" t="s">
        <v>216</v>
      </c>
      <c r="K9" s="83"/>
      <c r="L9" s="83"/>
      <c r="M9" s="83"/>
      <c r="N9" s="84"/>
      <c r="O9" s="2" t="s">
        <v>24</v>
      </c>
      <c r="P9" s="82" t="s">
        <v>217</v>
      </c>
      <c r="Q9" s="84"/>
      <c r="R9" s="82" t="s">
        <v>218</v>
      </c>
      <c r="S9" s="84"/>
      <c r="T9" s="2" t="s">
        <v>203</v>
      </c>
    </row>
    <row r="10" spans="1:20" ht="30" customHeight="1" x14ac:dyDescent="0.35">
      <c r="A10" s="85" t="s">
        <v>219</v>
      </c>
      <c r="B10" s="83"/>
      <c r="C10" s="84"/>
      <c r="D10" s="85" t="s">
        <v>204</v>
      </c>
      <c r="E10" s="84"/>
      <c r="F10" s="85" t="s">
        <v>220</v>
      </c>
      <c r="G10" s="83"/>
      <c r="H10" s="83"/>
      <c r="I10" s="84"/>
      <c r="J10" s="85" t="s">
        <v>221</v>
      </c>
      <c r="K10" s="83"/>
      <c r="L10" s="83"/>
      <c r="M10" s="83"/>
      <c r="N10" s="84"/>
      <c r="O10" s="8" t="s">
        <v>33</v>
      </c>
      <c r="P10" s="85" t="s">
        <v>222</v>
      </c>
      <c r="Q10" s="84"/>
      <c r="R10" s="85" t="s">
        <v>223</v>
      </c>
      <c r="S10" s="84"/>
      <c r="T10" s="8" t="s">
        <v>203</v>
      </c>
    </row>
    <row r="11" spans="1:20" ht="30" customHeight="1" x14ac:dyDescent="0.35">
      <c r="A11" s="82" t="s">
        <v>224</v>
      </c>
      <c r="B11" s="83"/>
      <c r="C11" s="84"/>
      <c r="D11" s="82" t="s">
        <v>204</v>
      </c>
      <c r="E11" s="84"/>
      <c r="F11" s="82" t="s">
        <v>225</v>
      </c>
      <c r="G11" s="83"/>
      <c r="H11" s="83"/>
      <c r="I11" s="84"/>
      <c r="J11" s="82" t="s">
        <v>226</v>
      </c>
      <c r="K11" s="83"/>
      <c r="L11" s="83"/>
      <c r="M11" s="83"/>
      <c r="N11" s="84"/>
      <c r="O11" s="2" t="s">
        <v>33</v>
      </c>
      <c r="P11" s="82" t="s">
        <v>227</v>
      </c>
      <c r="Q11" s="84"/>
      <c r="R11" s="82" t="s">
        <v>228</v>
      </c>
      <c r="S11" s="84"/>
      <c r="T11" s="2" t="s">
        <v>203</v>
      </c>
    </row>
    <row r="12" spans="1:20" ht="30" customHeight="1" x14ac:dyDescent="0.35">
      <c r="A12" s="85" t="s">
        <v>229</v>
      </c>
      <c r="B12" s="83"/>
      <c r="C12" s="84"/>
      <c r="D12" s="85" t="s">
        <v>204</v>
      </c>
      <c r="E12" s="84"/>
      <c r="F12" s="85" t="s">
        <v>230</v>
      </c>
      <c r="G12" s="83"/>
      <c r="H12" s="83"/>
      <c r="I12" s="84"/>
      <c r="J12" s="85" t="s">
        <v>231</v>
      </c>
      <c r="K12" s="83"/>
      <c r="L12" s="83"/>
      <c r="M12" s="83"/>
      <c r="N12" s="84"/>
      <c r="O12" s="8" t="s">
        <v>33</v>
      </c>
      <c r="P12" s="85" t="s">
        <v>232</v>
      </c>
      <c r="Q12" s="84"/>
      <c r="R12" s="85" t="s">
        <v>233</v>
      </c>
      <c r="S12" s="84"/>
      <c r="T12" s="8" t="s">
        <v>203</v>
      </c>
    </row>
    <row r="13" spans="1:20" ht="30" customHeight="1" x14ac:dyDescent="0.35">
      <c r="A13" s="82" t="s">
        <v>234</v>
      </c>
      <c r="B13" s="83"/>
      <c r="C13" s="84"/>
      <c r="D13" s="82" t="s">
        <v>204</v>
      </c>
      <c r="E13" s="84"/>
      <c r="F13" s="82" t="s">
        <v>235</v>
      </c>
      <c r="G13" s="83"/>
      <c r="H13" s="83"/>
      <c r="I13" s="84"/>
      <c r="J13" s="82" t="s">
        <v>236</v>
      </c>
      <c r="K13" s="83"/>
      <c r="L13" s="83"/>
      <c r="M13" s="83"/>
      <c r="N13" s="84"/>
      <c r="O13" s="2" t="s">
        <v>33</v>
      </c>
      <c r="P13" s="82" t="s">
        <v>237</v>
      </c>
      <c r="Q13" s="84"/>
      <c r="R13" s="82" t="s">
        <v>233</v>
      </c>
      <c r="S13" s="84"/>
      <c r="T13" s="2" t="s">
        <v>203</v>
      </c>
    </row>
    <row r="14" spans="1:20" ht="30" customHeight="1" x14ac:dyDescent="0.35">
      <c r="A14" s="85" t="s">
        <v>238</v>
      </c>
      <c r="B14" s="83"/>
      <c r="C14" s="84"/>
      <c r="D14" s="85" t="s">
        <v>239</v>
      </c>
      <c r="E14" s="84"/>
      <c r="F14" s="85" t="s">
        <v>240</v>
      </c>
      <c r="G14" s="83"/>
      <c r="H14" s="83"/>
      <c r="I14" s="84"/>
      <c r="J14" s="85" t="s">
        <v>241</v>
      </c>
      <c r="K14" s="83"/>
      <c r="L14" s="83"/>
      <c r="M14" s="83"/>
      <c r="N14" s="84"/>
      <c r="O14" s="8" t="s">
        <v>242</v>
      </c>
      <c r="P14" s="85" t="s">
        <v>243</v>
      </c>
      <c r="Q14" s="84"/>
      <c r="R14" s="85" t="s">
        <v>244</v>
      </c>
      <c r="S14" s="84"/>
      <c r="T14" s="8" t="s">
        <v>203</v>
      </c>
    </row>
    <row r="15" spans="1:20" ht="30" customHeight="1" x14ac:dyDescent="0.35">
      <c r="A15" s="82" t="s">
        <v>245</v>
      </c>
      <c r="B15" s="83"/>
      <c r="C15" s="84"/>
      <c r="D15" s="82" t="s">
        <v>239</v>
      </c>
      <c r="E15" s="84"/>
      <c r="F15" s="82" t="s">
        <v>246</v>
      </c>
      <c r="G15" s="83"/>
      <c r="H15" s="83"/>
      <c r="I15" s="84"/>
      <c r="J15" s="82" t="s">
        <v>247</v>
      </c>
      <c r="K15" s="83"/>
      <c r="L15" s="83"/>
      <c r="M15" s="83"/>
      <c r="N15" s="84"/>
      <c r="O15" s="2" t="s">
        <v>248</v>
      </c>
      <c r="P15" s="82" t="s">
        <v>249</v>
      </c>
      <c r="Q15" s="84"/>
      <c r="R15" s="82" t="s">
        <v>250</v>
      </c>
      <c r="S15" s="84"/>
      <c r="T15" s="2" t="s">
        <v>203</v>
      </c>
    </row>
    <row r="16" spans="1:20" ht="30" customHeight="1" x14ac:dyDescent="0.35">
      <c r="A16" s="85" t="s">
        <v>251</v>
      </c>
      <c r="B16" s="83"/>
      <c r="C16" s="84"/>
      <c r="D16" s="85" t="s">
        <v>239</v>
      </c>
      <c r="E16" s="84"/>
      <c r="F16" s="85" t="s">
        <v>252</v>
      </c>
      <c r="G16" s="83"/>
      <c r="H16" s="83"/>
      <c r="I16" s="84"/>
      <c r="J16" s="85" t="s">
        <v>253</v>
      </c>
      <c r="K16" s="83"/>
      <c r="L16" s="83"/>
      <c r="M16" s="83"/>
      <c r="N16" s="84"/>
      <c r="O16" s="8" t="s">
        <v>254</v>
      </c>
      <c r="P16" s="85" t="s">
        <v>255</v>
      </c>
      <c r="Q16" s="84"/>
      <c r="R16" s="85" t="s">
        <v>256</v>
      </c>
      <c r="S16" s="84"/>
      <c r="T16" s="8" t="s">
        <v>203</v>
      </c>
    </row>
    <row r="17" spans="1:20" ht="30" customHeight="1" x14ac:dyDescent="0.35">
      <c r="A17" s="82" t="s">
        <v>257</v>
      </c>
      <c r="B17" s="83"/>
      <c r="C17" s="84"/>
      <c r="D17" s="82" t="s">
        <v>239</v>
      </c>
      <c r="E17" s="84"/>
      <c r="F17" s="82" t="s">
        <v>258</v>
      </c>
      <c r="G17" s="83"/>
      <c r="H17" s="83"/>
      <c r="I17" s="84"/>
      <c r="J17" s="82" t="s">
        <v>259</v>
      </c>
      <c r="K17" s="83"/>
      <c r="L17" s="83"/>
      <c r="M17" s="83"/>
      <c r="N17" s="84"/>
      <c r="O17" s="2" t="s">
        <v>260</v>
      </c>
      <c r="P17" s="82" t="s">
        <v>261</v>
      </c>
      <c r="Q17" s="84"/>
      <c r="R17" s="82" t="s">
        <v>262</v>
      </c>
      <c r="S17" s="84"/>
      <c r="T17" s="2" t="s">
        <v>203</v>
      </c>
    </row>
    <row r="18" spans="1:20" ht="30" customHeight="1" x14ac:dyDescent="0.35">
      <c r="A18" s="85" t="s">
        <v>263</v>
      </c>
      <c r="B18" s="83"/>
      <c r="C18" s="84"/>
      <c r="D18" s="85" t="s">
        <v>239</v>
      </c>
      <c r="E18" s="84"/>
      <c r="F18" s="85" t="s">
        <v>264</v>
      </c>
      <c r="G18" s="83"/>
      <c r="H18" s="83"/>
      <c r="I18" s="84"/>
      <c r="J18" s="85" t="s">
        <v>265</v>
      </c>
      <c r="K18" s="83"/>
      <c r="L18" s="83"/>
      <c r="M18" s="83"/>
      <c r="N18" s="84"/>
      <c r="O18" s="8" t="s">
        <v>266</v>
      </c>
      <c r="P18" s="85" t="s">
        <v>255</v>
      </c>
      <c r="Q18" s="84"/>
      <c r="R18" s="85" t="s">
        <v>267</v>
      </c>
      <c r="S18" s="84"/>
      <c r="T18" s="8" t="s">
        <v>203</v>
      </c>
    </row>
    <row r="19" spans="1:20" ht="30" customHeight="1" x14ac:dyDescent="0.35">
      <c r="A19" s="82" t="s">
        <v>268</v>
      </c>
      <c r="B19" s="83"/>
      <c r="C19" s="84"/>
      <c r="D19" s="82" t="s">
        <v>204</v>
      </c>
      <c r="E19" s="84"/>
      <c r="F19" s="82" t="s">
        <v>269</v>
      </c>
      <c r="G19" s="83"/>
      <c r="H19" s="83"/>
      <c r="I19" s="84"/>
      <c r="J19" s="82" t="s">
        <v>270</v>
      </c>
      <c r="K19" s="83"/>
      <c r="L19" s="83"/>
      <c r="M19" s="83"/>
      <c r="N19" s="84"/>
      <c r="O19" s="2" t="s">
        <v>271</v>
      </c>
      <c r="P19" s="82" t="s">
        <v>272</v>
      </c>
      <c r="Q19" s="84"/>
      <c r="R19" s="82" t="s">
        <v>233</v>
      </c>
      <c r="S19" s="84"/>
      <c r="T19" s="2" t="s">
        <v>203</v>
      </c>
    </row>
    <row r="20" spans="1:20" ht="30" customHeight="1" x14ac:dyDescent="0.35">
      <c r="A20" s="85" t="s">
        <v>273</v>
      </c>
      <c r="B20" s="83"/>
      <c r="C20" s="84"/>
      <c r="D20" s="85" t="s">
        <v>204</v>
      </c>
      <c r="E20" s="84"/>
      <c r="F20" s="85" t="s">
        <v>274</v>
      </c>
      <c r="G20" s="83"/>
      <c r="H20" s="83"/>
      <c r="I20" s="84"/>
      <c r="J20" s="85" t="s">
        <v>275</v>
      </c>
      <c r="K20" s="83"/>
      <c r="L20" s="83"/>
      <c r="M20" s="83"/>
      <c r="N20" s="84"/>
      <c r="O20" s="8" t="s">
        <v>24</v>
      </c>
      <c r="P20" s="85" t="s">
        <v>276</v>
      </c>
      <c r="Q20" s="84"/>
      <c r="R20" s="85" t="s">
        <v>233</v>
      </c>
      <c r="S20" s="84"/>
      <c r="T20" s="8" t="s">
        <v>203</v>
      </c>
    </row>
    <row r="21" spans="1:20" ht="30" customHeight="1" x14ac:dyDescent="0.35">
      <c r="A21" s="82" t="s">
        <v>277</v>
      </c>
      <c r="B21" s="83"/>
      <c r="C21" s="84"/>
      <c r="D21" s="82" t="s">
        <v>204</v>
      </c>
      <c r="E21" s="84"/>
      <c r="F21" s="82" t="s">
        <v>278</v>
      </c>
      <c r="G21" s="83"/>
      <c r="H21" s="83"/>
      <c r="I21" s="84"/>
      <c r="J21" s="82" t="s">
        <v>279</v>
      </c>
      <c r="K21" s="83"/>
      <c r="L21" s="83"/>
      <c r="M21" s="83"/>
      <c r="N21" s="84"/>
      <c r="O21" s="2" t="s">
        <v>280</v>
      </c>
      <c r="P21" s="82" t="s">
        <v>281</v>
      </c>
      <c r="Q21" s="84"/>
      <c r="R21" s="82" t="s">
        <v>233</v>
      </c>
      <c r="S21" s="84"/>
      <c r="T21" s="2" t="s">
        <v>203</v>
      </c>
    </row>
    <row r="22" spans="1:20" ht="30" customHeight="1" x14ac:dyDescent="0.35">
      <c r="A22" s="85" t="s">
        <v>282</v>
      </c>
      <c r="B22" s="83"/>
      <c r="C22" s="84"/>
      <c r="D22" s="85" t="s">
        <v>283</v>
      </c>
      <c r="E22" s="84"/>
      <c r="F22" s="85" t="s">
        <v>284</v>
      </c>
      <c r="G22" s="83"/>
      <c r="H22" s="83"/>
      <c r="I22" s="84"/>
      <c r="J22" s="85" t="s">
        <v>285</v>
      </c>
      <c r="K22" s="83"/>
      <c r="L22" s="83"/>
      <c r="M22" s="83"/>
      <c r="N22" s="84"/>
      <c r="O22" s="8" t="s">
        <v>286</v>
      </c>
      <c r="P22" s="85" t="s">
        <v>287</v>
      </c>
      <c r="Q22" s="84"/>
      <c r="R22" s="85" t="s">
        <v>288</v>
      </c>
      <c r="S22" s="84"/>
      <c r="T22" s="9" t="s">
        <v>289</v>
      </c>
    </row>
    <row r="23" spans="1:20" ht="30" customHeight="1" x14ac:dyDescent="0.35">
      <c r="A23" s="82" t="s">
        <v>290</v>
      </c>
      <c r="B23" s="83"/>
      <c r="C23" s="84"/>
      <c r="D23" s="82" t="s">
        <v>283</v>
      </c>
      <c r="E23" s="84"/>
      <c r="F23" s="82" t="s">
        <v>291</v>
      </c>
      <c r="G23" s="83"/>
      <c r="H23" s="83"/>
      <c r="I23" s="84"/>
      <c r="J23" s="82" t="s">
        <v>292</v>
      </c>
      <c r="K23" s="83"/>
      <c r="L23" s="83"/>
      <c r="M23" s="83"/>
      <c r="N23" s="84"/>
      <c r="O23" s="2" t="s">
        <v>293</v>
      </c>
      <c r="P23" s="82" t="s">
        <v>255</v>
      </c>
      <c r="Q23" s="84"/>
      <c r="R23" s="82" t="s">
        <v>294</v>
      </c>
      <c r="S23" s="84"/>
      <c r="T23" s="9" t="s">
        <v>289</v>
      </c>
    </row>
    <row r="24" spans="1:20" ht="30" customHeight="1" x14ac:dyDescent="0.35">
      <c r="A24" s="85" t="s">
        <v>295</v>
      </c>
      <c r="B24" s="83"/>
      <c r="C24" s="84"/>
      <c r="D24" s="85" t="s">
        <v>296</v>
      </c>
      <c r="E24" s="84"/>
      <c r="F24" s="85" t="s">
        <v>297</v>
      </c>
      <c r="G24" s="83"/>
      <c r="H24" s="83"/>
      <c r="I24" s="84"/>
      <c r="J24" s="85" t="s">
        <v>298</v>
      </c>
      <c r="K24" s="83"/>
      <c r="L24" s="83"/>
      <c r="M24" s="83"/>
      <c r="N24" s="84"/>
      <c r="O24" s="8" t="s">
        <v>299</v>
      </c>
      <c r="P24" s="85" t="s">
        <v>300</v>
      </c>
      <c r="Q24" s="84"/>
      <c r="R24" s="85" t="s">
        <v>301</v>
      </c>
      <c r="S24" s="84"/>
      <c r="T24" s="9" t="s">
        <v>289</v>
      </c>
    </row>
    <row r="25" spans="1:20" ht="30" customHeight="1" x14ac:dyDescent="0.35">
      <c r="A25" s="82" t="s">
        <v>302</v>
      </c>
      <c r="B25" s="83"/>
      <c r="C25" s="84"/>
      <c r="D25" s="82" t="s">
        <v>283</v>
      </c>
      <c r="E25" s="84"/>
      <c r="F25" s="82" t="s">
        <v>303</v>
      </c>
      <c r="G25" s="83"/>
      <c r="H25" s="83"/>
      <c r="I25" s="84"/>
      <c r="J25" s="82" t="s">
        <v>304</v>
      </c>
      <c r="K25" s="83"/>
      <c r="L25" s="83"/>
      <c r="M25" s="83"/>
      <c r="N25" s="84"/>
      <c r="O25" s="2" t="s">
        <v>305</v>
      </c>
      <c r="P25" s="82" t="s">
        <v>306</v>
      </c>
      <c r="Q25" s="84"/>
      <c r="R25" s="82" t="s">
        <v>301</v>
      </c>
      <c r="S25" s="84"/>
      <c r="T25" s="9" t="s">
        <v>289</v>
      </c>
    </row>
    <row r="27" spans="1:20" ht="15" customHeight="1" x14ac:dyDescent="0.35">
      <c r="A27" s="100" t="s">
        <v>307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</row>
  </sheetData>
  <mergeCells count="135">
    <mergeCell ref="C1:D1"/>
    <mergeCell ref="P6:Q6"/>
    <mergeCell ref="D13:E13"/>
    <mergeCell ref="E1:F1"/>
    <mergeCell ref="P10:Q10"/>
    <mergeCell ref="F20:I20"/>
    <mergeCell ref="D5:E5"/>
    <mergeCell ref="P5:Q5"/>
    <mergeCell ref="A3:T3"/>
    <mergeCell ref="I1:J1"/>
    <mergeCell ref="A6:C6"/>
    <mergeCell ref="P24:Q24"/>
    <mergeCell ref="R18:S18"/>
    <mergeCell ref="F23:I23"/>
    <mergeCell ref="R8:S8"/>
    <mergeCell ref="F13:I13"/>
    <mergeCell ref="D10:E10"/>
    <mergeCell ref="D19:E19"/>
    <mergeCell ref="D20:E20"/>
    <mergeCell ref="P20:Q20"/>
    <mergeCell ref="D22:E22"/>
    <mergeCell ref="A21:C21"/>
    <mergeCell ref="P22:Q22"/>
    <mergeCell ref="D6:E6"/>
    <mergeCell ref="A23:C23"/>
    <mergeCell ref="F16:I16"/>
    <mergeCell ref="F25:I25"/>
    <mergeCell ref="R12:S12"/>
    <mergeCell ref="A27:T27"/>
    <mergeCell ref="D7:E7"/>
    <mergeCell ref="J11:N11"/>
    <mergeCell ref="J20:N20"/>
    <mergeCell ref="J25:N25"/>
    <mergeCell ref="F15:I15"/>
    <mergeCell ref="P13:Q13"/>
    <mergeCell ref="J22:N22"/>
    <mergeCell ref="D24:E24"/>
    <mergeCell ref="J12:N12"/>
    <mergeCell ref="P15:Q15"/>
    <mergeCell ref="P25:Q25"/>
    <mergeCell ref="J13:N13"/>
    <mergeCell ref="R19:S19"/>
    <mergeCell ref="M1:N1"/>
    <mergeCell ref="A12:C12"/>
    <mergeCell ref="P9:Q9"/>
    <mergeCell ref="R16:S16"/>
    <mergeCell ref="A5:C5"/>
    <mergeCell ref="R25:S25"/>
    <mergeCell ref="J15:N15"/>
    <mergeCell ref="D11:E11"/>
    <mergeCell ref="A14:C14"/>
    <mergeCell ref="K1:L1"/>
    <mergeCell ref="J24:N24"/>
    <mergeCell ref="P11:Q11"/>
    <mergeCell ref="F19:I19"/>
    <mergeCell ref="F6:I6"/>
    <mergeCell ref="A13:C13"/>
    <mergeCell ref="J7:N7"/>
    <mergeCell ref="J16:N16"/>
    <mergeCell ref="F5:I5"/>
    <mergeCell ref="A15:C15"/>
    <mergeCell ref="D9:E9"/>
    <mergeCell ref="R6:S6"/>
    <mergeCell ref="A24:C24"/>
    <mergeCell ref="F17:I17"/>
    <mergeCell ref="D15:E15"/>
    <mergeCell ref="D23:E23"/>
    <mergeCell ref="P14:Q14"/>
    <mergeCell ref="R14:S14"/>
    <mergeCell ref="A7:C7"/>
    <mergeCell ref="R23:S23"/>
    <mergeCell ref="A16:C16"/>
    <mergeCell ref="D14:E14"/>
    <mergeCell ref="J18:N18"/>
    <mergeCell ref="R9:S9"/>
    <mergeCell ref="A8:C8"/>
    <mergeCell ref="A17:C17"/>
    <mergeCell ref="R24:S24"/>
    <mergeCell ref="P23:Q23"/>
    <mergeCell ref="A10:C10"/>
    <mergeCell ref="A19:C19"/>
    <mergeCell ref="F24:I24"/>
    <mergeCell ref="A9:C9"/>
    <mergeCell ref="A11:C11"/>
    <mergeCell ref="J21:N21"/>
    <mergeCell ref="J23:N23"/>
    <mergeCell ref="R10:S10"/>
    <mergeCell ref="A25:C25"/>
    <mergeCell ref="F9:I9"/>
    <mergeCell ref="J5:N5"/>
    <mergeCell ref="J14:N14"/>
    <mergeCell ref="A18:C18"/>
    <mergeCell ref="A1:B1"/>
    <mergeCell ref="R7:S7"/>
    <mergeCell ref="J6:N6"/>
    <mergeCell ref="A22:C22"/>
    <mergeCell ref="D17:E17"/>
    <mergeCell ref="F10:I10"/>
    <mergeCell ref="A20:C20"/>
    <mergeCell ref="P17:Q17"/>
    <mergeCell ref="F7:I7"/>
    <mergeCell ref="R20:S20"/>
    <mergeCell ref="R17:S17"/>
    <mergeCell ref="P19:Q19"/>
    <mergeCell ref="R22:S22"/>
    <mergeCell ref="D12:E12"/>
    <mergeCell ref="D25:E25"/>
    <mergeCell ref="F18:I18"/>
    <mergeCell ref="P12:Q12"/>
    <mergeCell ref="F8:I8"/>
    <mergeCell ref="G1:H1"/>
    <mergeCell ref="R5:S5"/>
    <mergeCell ref="J8:N8"/>
    <mergeCell ref="F22:I22"/>
    <mergeCell ref="J17:N17"/>
    <mergeCell ref="R11:S11"/>
    <mergeCell ref="J10:N10"/>
    <mergeCell ref="R13:S13"/>
    <mergeCell ref="J19:N19"/>
    <mergeCell ref="D21:E21"/>
    <mergeCell ref="F14:I14"/>
    <mergeCell ref="J9:N9"/>
    <mergeCell ref="P21:Q21"/>
    <mergeCell ref="R15:S15"/>
    <mergeCell ref="P8:Q8"/>
    <mergeCell ref="F11:I11"/>
    <mergeCell ref="R21:S21"/>
    <mergeCell ref="D16:E16"/>
    <mergeCell ref="P7:Q7"/>
    <mergeCell ref="P16:Q16"/>
    <mergeCell ref="F12:I12"/>
    <mergeCell ref="F21:I21"/>
    <mergeCell ref="D18:E18"/>
    <mergeCell ref="D8:E8"/>
    <mergeCell ref="P18:Q18"/>
  </mergeCells>
  <hyperlinks>
    <hyperlink ref="A1" location="'Home'!A1" display="HOME" xr:uid="{00000000-0004-0000-0400-000000000000}"/>
    <hyperlink ref="C1" location="'Health Overview Dashboard'!A1" display="HEALTH OVERVIEW" xr:uid="{00000000-0004-0000-0400-000001000000}"/>
    <hyperlink ref="E1" location="'Insights'!A1" display="INSIGHTS" xr:uid="{00000000-0004-0000-0400-000002000000}"/>
    <hyperlink ref="G1" location="'Business Questions'!A1" display="BUSINESS QUESTIONS" xr:uid="{00000000-0004-0000-0400-000003000000}"/>
    <hyperlink ref="I1" location="'Data Dictionary'!A1" display="DATA DICTIONARY" xr:uid="{00000000-0004-0000-0400-000004000000}"/>
    <hyperlink ref="K1" location="'Analysis'!A1" display="ANALYSIS" xr:uid="{00000000-0004-0000-0400-000005000000}"/>
    <hyperlink ref="M1" location="'Raw Data'!A1" display="RAW DATA" xr:uid="{00000000-0004-0000-0400-000006000000}"/>
    <hyperlink ref="A3" location="'Data Dictionary'!A1" display="DATA DICTIONARY" xr:uid="{00000000-0004-0000-0400-00000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A88F"/>
    <pageSetUpPr fitToPage="1"/>
  </sheetPr>
  <dimension ref="A1:Y424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9" width="15" customWidth="1"/>
    <col min="11" max="11" width="30" customWidth="1"/>
    <col min="12" max="12" width="12" customWidth="1"/>
    <col min="13" max="13" width="10" customWidth="1"/>
  </cols>
  <sheetData>
    <row r="1" spans="1:13" ht="17.25" customHeight="1" x14ac:dyDescent="0.4">
      <c r="A1" s="10" t="s">
        <v>308</v>
      </c>
    </row>
    <row r="2" spans="1:13" ht="15" customHeight="1" x14ac:dyDescent="0.35">
      <c r="A2" s="11" t="s">
        <v>309</v>
      </c>
    </row>
    <row r="4" spans="1:13" ht="34.5" customHeight="1" x14ac:dyDescent="0.35">
      <c r="A4" s="12" t="s">
        <v>310</v>
      </c>
      <c r="B4" s="12" t="s">
        <v>37</v>
      </c>
      <c r="C4" s="12" t="s">
        <v>115</v>
      </c>
      <c r="D4" s="12" t="s">
        <v>311</v>
      </c>
      <c r="E4" s="12" t="s">
        <v>312</v>
      </c>
      <c r="F4" s="12" t="s">
        <v>313</v>
      </c>
      <c r="G4" s="12" t="s">
        <v>314</v>
      </c>
      <c r="H4" s="12" t="s">
        <v>103</v>
      </c>
      <c r="I4" s="12" t="s">
        <v>114</v>
      </c>
      <c r="K4" s="102" t="s">
        <v>315</v>
      </c>
      <c r="L4" s="55"/>
    </row>
    <row r="5" spans="1:13" ht="15" customHeight="1" x14ac:dyDescent="0.35">
      <c r="A5">
        <f t="shared" ref="A5:A68" si="0">ROW()-4</f>
        <v>1</v>
      </c>
      <c r="B5" s="13">
        <f>'Raw Data'!B2</f>
        <v>20.71605856</v>
      </c>
      <c r="C5" t="str">
        <f t="shared" ref="C5:C68" si="1">IF(B5&lt;18.5,"Underweight",IF(B5&lt;=24.9,"Normal",IF(B5&lt;=29.9,"Overweight","Obese")))</f>
        <v>Normal</v>
      </c>
      <c r="D5" s="14">
        <f>'Raw Data'!E2</f>
        <v>168.91851109999999</v>
      </c>
      <c r="E5" t="str">
        <f t="shared" ref="E5:E68" si="2">IF(D5&lt;200,"Desirable",IF(D5&lt;=239,"Borderline High","High"))</f>
        <v>Desirable</v>
      </c>
      <c r="F5" s="15">
        <f>'Raw Data'!C2</f>
        <v>107.1484378</v>
      </c>
      <c r="G5" t="str">
        <f t="shared" ref="G5:G68" si="3">IF(F5&lt;120,"Normal",IF(F5&lt;=129,"Elevated",IF(F5&lt;=139,"Stage 1 Hypertension","Stage 2 Hypertension")))</f>
        <v>Normal</v>
      </c>
      <c r="H5" t="str">
        <f>'Raw Data'!I2</f>
        <v>non-smoker</v>
      </c>
      <c r="I5" t="str">
        <f>'Raw Data'!J2</f>
        <v>moderate</v>
      </c>
      <c r="K5" s="16" t="s">
        <v>316</v>
      </c>
      <c r="L5" s="16" t="s">
        <v>317</v>
      </c>
    </row>
    <row r="6" spans="1:13" ht="15" customHeight="1" x14ac:dyDescent="0.35">
      <c r="A6">
        <f t="shared" si="0"/>
        <v>2</v>
      </c>
      <c r="B6" s="13">
        <f>'Raw Data'!B3</f>
        <v>26.720230690000001</v>
      </c>
      <c r="C6" t="str">
        <f t="shared" si="1"/>
        <v>Overweight</v>
      </c>
      <c r="D6" s="14">
        <f>'Raw Data'!E3</f>
        <v>203.91201430000001</v>
      </c>
      <c r="E6" t="str">
        <f t="shared" si="2"/>
        <v>Borderline High</v>
      </c>
      <c r="F6" s="15">
        <f>'Raw Data'!C3</f>
        <v>102.94832649999999</v>
      </c>
      <c r="G6" t="str">
        <f t="shared" si="3"/>
        <v>Normal</v>
      </c>
      <c r="H6" t="str">
        <f>'Raw Data'!I3</f>
        <v>smoker</v>
      </c>
      <c r="I6" t="str">
        <f>'Raw Data'!J3</f>
        <v>high</v>
      </c>
      <c r="K6" s="17" t="s">
        <v>318</v>
      </c>
      <c r="L6" s="18">
        <f>COUNTA('Raw Data'!A2:A4156)</f>
        <v>4155</v>
      </c>
    </row>
    <row r="7" spans="1:13" ht="15" customHeight="1" x14ac:dyDescent="0.35">
      <c r="A7">
        <f t="shared" si="0"/>
        <v>3</v>
      </c>
      <c r="B7" s="13">
        <f>'Raw Data'!B4</f>
        <v>25.971635639999999</v>
      </c>
      <c r="C7" t="str">
        <f t="shared" si="1"/>
        <v>Overweight</v>
      </c>
      <c r="D7" s="14">
        <f>'Raw Data'!E4</f>
        <v>213.56481669999999</v>
      </c>
      <c r="E7" t="str">
        <f t="shared" si="2"/>
        <v>Borderline High</v>
      </c>
      <c r="F7" s="15">
        <f>'Raw Data'!C4</f>
        <v>116.3270326</v>
      </c>
      <c r="G7" t="str">
        <f t="shared" si="3"/>
        <v>Normal</v>
      </c>
      <c r="H7" t="str">
        <f>'Raw Data'!I4</f>
        <v>non-smoker</v>
      </c>
      <c r="I7" t="str">
        <f>'Raw Data'!J4</f>
        <v>moderate</v>
      </c>
      <c r="K7" s="17" t="s">
        <v>319</v>
      </c>
      <c r="L7" s="19">
        <f>AVERAGE('Raw Data'!B2:B4156)</f>
        <v>27.025799830575195</v>
      </c>
    </row>
    <row r="8" spans="1:13" ht="15" customHeight="1" x14ac:dyDescent="0.35">
      <c r="A8">
        <f t="shared" si="0"/>
        <v>4</v>
      </c>
      <c r="B8" s="13">
        <f>'Raw Data'!B5</f>
        <v>29.580788179999999</v>
      </c>
      <c r="C8" t="str">
        <f t="shared" si="1"/>
        <v>Overweight</v>
      </c>
      <c r="D8" s="14">
        <f>'Raw Data'!E5</f>
        <v>204.30191429999999</v>
      </c>
      <c r="E8" t="str">
        <f t="shared" si="2"/>
        <v>Borderline High</v>
      </c>
      <c r="F8" s="15">
        <f>'Raw Data'!C5</f>
        <v>104.27379999999999</v>
      </c>
      <c r="G8" t="str">
        <f t="shared" si="3"/>
        <v>Normal</v>
      </c>
      <c r="H8" t="str">
        <f>'Raw Data'!I5</f>
        <v>non-smoker</v>
      </c>
      <c r="I8" t="str">
        <f>'Raw Data'!J5</f>
        <v>moderate</v>
      </c>
      <c r="K8" s="17" t="s">
        <v>320</v>
      </c>
      <c r="L8" s="19">
        <f>AVERAGE('Raw Data'!C2:C4156)</f>
        <v>109.01480455205295</v>
      </c>
    </row>
    <row r="9" spans="1:13" ht="15" customHeight="1" x14ac:dyDescent="0.35">
      <c r="A9">
        <f t="shared" si="0"/>
        <v>5</v>
      </c>
      <c r="B9" s="13">
        <f>'Raw Data'!B6</f>
        <v>28.353130090000001</v>
      </c>
      <c r="C9" t="str">
        <f t="shared" si="1"/>
        <v>Overweight</v>
      </c>
      <c r="D9" s="14">
        <f>'Raw Data'!E6</f>
        <v>195.76714329999999</v>
      </c>
      <c r="E9" t="str">
        <f t="shared" si="2"/>
        <v>Desirable</v>
      </c>
      <c r="F9" s="15">
        <f>'Raw Data'!C6</f>
        <v>104.052584</v>
      </c>
      <c r="G9" t="str">
        <f t="shared" si="3"/>
        <v>Normal</v>
      </c>
      <c r="H9" t="str">
        <f>'Raw Data'!I6</f>
        <v>non-smoker</v>
      </c>
      <c r="I9" t="str">
        <f>'Raw Data'!J6</f>
        <v>moderate</v>
      </c>
      <c r="K9" s="17" t="s">
        <v>321</v>
      </c>
      <c r="L9" s="19">
        <f>AVERAGE('Raw Data'!D2:D4156)</f>
        <v>81.800284043186664</v>
      </c>
    </row>
    <row r="10" spans="1:13" ht="15" customHeight="1" x14ac:dyDescent="0.35">
      <c r="A10">
        <f t="shared" si="0"/>
        <v>6</v>
      </c>
      <c r="B10" s="13">
        <f>'Raw Data'!B7</f>
        <v>27.996372059999999</v>
      </c>
      <c r="C10" t="str">
        <f t="shared" si="1"/>
        <v>Overweight</v>
      </c>
      <c r="D10" s="14">
        <f>'Raw Data'!E7</f>
        <v>209.9205489</v>
      </c>
      <c r="E10" t="str">
        <f t="shared" si="2"/>
        <v>Borderline High</v>
      </c>
      <c r="F10" s="15">
        <f>'Raw Data'!C7</f>
        <v>108.0406024</v>
      </c>
      <c r="G10" t="str">
        <f t="shared" si="3"/>
        <v>Normal</v>
      </c>
      <c r="H10" t="str">
        <f>'Raw Data'!I7</f>
        <v>smoker</v>
      </c>
      <c r="I10" t="str">
        <f>'Raw Data'!J7</f>
        <v>moderate</v>
      </c>
      <c r="K10" s="17" t="s">
        <v>322</v>
      </c>
      <c r="L10" s="19">
        <f>AVERAGE('Raw Data'!E2:E4156)</f>
        <v>193.18813069995196</v>
      </c>
    </row>
    <row r="11" spans="1:13" ht="15" customHeight="1" x14ac:dyDescent="0.35">
      <c r="A11">
        <f t="shared" si="0"/>
        <v>7</v>
      </c>
      <c r="B11" s="13">
        <f>'Raw Data'!B8</f>
        <v>31.834550799999999</v>
      </c>
      <c r="C11" t="str">
        <f t="shared" si="1"/>
        <v>Obese</v>
      </c>
      <c r="D11" s="14">
        <f>'Raw Data'!E8</f>
        <v>190.26446709999999</v>
      </c>
      <c r="E11" t="str">
        <f t="shared" si="2"/>
        <v>Desirable</v>
      </c>
      <c r="F11" s="15">
        <f>'Raw Data'!C8</f>
        <v>111.37421380000001</v>
      </c>
      <c r="G11" t="str">
        <f t="shared" si="3"/>
        <v>Normal</v>
      </c>
      <c r="H11" t="str">
        <f>'Raw Data'!I8</f>
        <v>non-smoker</v>
      </c>
      <c r="I11" t="str">
        <f>'Raw Data'!J8</f>
        <v>low</v>
      </c>
    </row>
    <row r="12" spans="1:13" ht="15" customHeight="1" x14ac:dyDescent="0.35">
      <c r="A12">
        <f t="shared" si="0"/>
        <v>8</v>
      </c>
      <c r="B12" s="13">
        <f>'Raw Data'!B9</f>
        <v>24.850208640000002</v>
      </c>
      <c r="C12" t="str">
        <f t="shared" si="1"/>
        <v>Normal</v>
      </c>
      <c r="D12" s="14">
        <f>'Raw Data'!E9</f>
        <v>173.177954</v>
      </c>
      <c r="E12" t="str">
        <f t="shared" si="2"/>
        <v>Desirable</v>
      </c>
      <c r="F12" s="15">
        <f>'Raw Data'!C9</f>
        <v>101.2783479</v>
      </c>
      <c r="G12" t="str">
        <f t="shared" si="3"/>
        <v>Normal</v>
      </c>
      <c r="H12" t="str">
        <f>'Raw Data'!I9</f>
        <v>smoker</v>
      </c>
      <c r="I12" t="str">
        <f>'Raw Data'!J9</f>
        <v>high</v>
      </c>
    </row>
    <row r="13" spans="1:13" ht="15" customHeight="1" x14ac:dyDescent="0.35">
      <c r="A13">
        <f t="shared" si="0"/>
        <v>9</v>
      </c>
      <c r="B13" s="13">
        <f>'Raw Data'!B10</f>
        <v>29.693622600000001</v>
      </c>
      <c r="C13" t="str">
        <f t="shared" si="1"/>
        <v>Overweight</v>
      </c>
      <c r="D13" s="14">
        <f>'Raw Data'!E10</f>
        <v>207.03528560000001</v>
      </c>
      <c r="E13" t="str">
        <f t="shared" si="2"/>
        <v>Borderline High</v>
      </c>
      <c r="F13" s="15">
        <f>'Raw Data'!C10</f>
        <v>103.8973874</v>
      </c>
      <c r="G13" t="str">
        <f t="shared" si="3"/>
        <v>Normal</v>
      </c>
      <c r="H13" t="str">
        <f>'Raw Data'!I10</f>
        <v>non-smoker</v>
      </c>
      <c r="I13" t="str">
        <f>'Raw Data'!J10</f>
        <v>high</v>
      </c>
      <c r="K13" s="102" t="s">
        <v>323</v>
      </c>
      <c r="L13" s="55"/>
      <c r="M13" s="55"/>
    </row>
    <row r="14" spans="1:13" ht="15" customHeight="1" x14ac:dyDescent="0.35">
      <c r="A14">
        <f t="shared" si="0"/>
        <v>10</v>
      </c>
      <c r="B14" s="13">
        <f>'Raw Data'!B11</f>
        <v>28.4043326</v>
      </c>
      <c r="C14" t="str">
        <f t="shared" si="1"/>
        <v>Overweight</v>
      </c>
      <c r="D14" s="14">
        <f>'Raw Data'!E11</f>
        <v>212.8369979</v>
      </c>
      <c r="E14" t="str">
        <f t="shared" si="2"/>
        <v>Borderline High</v>
      </c>
      <c r="F14" s="15">
        <f>'Raw Data'!C11</f>
        <v>94.798266190000007</v>
      </c>
      <c r="G14" t="str">
        <f t="shared" si="3"/>
        <v>Normal</v>
      </c>
      <c r="H14" t="str">
        <f>'Raw Data'!I11</f>
        <v>non-smoker</v>
      </c>
      <c r="I14" t="str">
        <f>'Raw Data'!J11</f>
        <v>high</v>
      </c>
      <c r="K14" s="20" t="s">
        <v>324</v>
      </c>
      <c r="L14" s="20" t="s">
        <v>325</v>
      </c>
      <c r="M14" s="20" t="s">
        <v>326</v>
      </c>
    </row>
    <row r="15" spans="1:13" ht="15" customHeight="1" x14ac:dyDescent="0.35">
      <c r="A15">
        <f t="shared" si="0"/>
        <v>11</v>
      </c>
      <c r="B15" s="13">
        <f>'Raw Data'!B12</f>
        <v>27.56972725</v>
      </c>
      <c r="C15" t="str">
        <f t="shared" si="1"/>
        <v>Overweight</v>
      </c>
      <c r="D15" s="14">
        <f>'Raw Data'!E12</f>
        <v>174.18979039999999</v>
      </c>
      <c r="E15" t="str">
        <f t="shared" si="2"/>
        <v>Desirable</v>
      </c>
      <c r="F15" s="15">
        <f>'Raw Data'!C12</f>
        <v>108.9766879</v>
      </c>
      <c r="G15" t="str">
        <f t="shared" si="3"/>
        <v>Normal</v>
      </c>
      <c r="H15" t="str">
        <f>'Raw Data'!I12</f>
        <v>smoker</v>
      </c>
      <c r="I15" t="str">
        <f>'Raw Data'!J12</f>
        <v>high</v>
      </c>
      <c r="K15" s="21" t="s">
        <v>84</v>
      </c>
      <c r="L15" s="22">
        <f>COUNTIFS(H5:H4159,"smoker")</f>
        <v>1235</v>
      </c>
      <c r="M15" s="23">
        <f>L15/L6</f>
        <v>0.29723225030084238</v>
      </c>
    </row>
    <row r="16" spans="1:13" ht="15" customHeight="1" x14ac:dyDescent="0.35">
      <c r="A16">
        <f t="shared" si="0"/>
        <v>12</v>
      </c>
      <c r="B16" s="13">
        <f>'Raw Data'!B13</f>
        <v>26.671475940000001</v>
      </c>
      <c r="C16" t="str">
        <f t="shared" si="1"/>
        <v>Overweight</v>
      </c>
      <c r="D16" s="14">
        <f>'Raw Data'!E13</f>
        <v>176.70643960000001</v>
      </c>
      <c r="E16" t="str">
        <f t="shared" si="2"/>
        <v>Desirable</v>
      </c>
      <c r="F16" s="15">
        <f>'Raw Data'!C13</f>
        <v>104.67322160000001</v>
      </c>
      <c r="G16" t="str">
        <f t="shared" si="3"/>
        <v>Normal</v>
      </c>
      <c r="H16" t="str">
        <f>'Raw Data'!I13</f>
        <v>smoker</v>
      </c>
      <c r="I16" t="str">
        <f>'Raw Data'!J13</f>
        <v>low</v>
      </c>
      <c r="K16" s="21" t="s">
        <v>327</v>
      </c>
      <c r="L16" s="22">
        <f>COUNTIFS(H5:H4159,"non-smoker")</f>
        <v>2920</v>
      </c>
      <c r="M16" s="23">
        <f>L16/L6</f>
        <v>0.70276774969915767</v>
      </c>
    </row>
    <row r="17" spans="1:13" ht="15" customHeight="1" x14ac:dyDescent="0.35">
      <c r="A17">
        <f t="shared" si="0"/>
        <v>13</v>
      </c>
      <c r="B17" s="13">
        <f>'Raw Data'!B14</f>
        <v>20.643597280000002</v>
      </c>
      <c r="C17" t="str">
        <f t="shared" si="1"/>
        <v>Normal</v>
      </c>
      <c r="D17" s="14">
        <f>'Raw Data'!E14</f>
        <v>194.6331945</v>
      </c>
      <c r="E17" t="str">
        <f t="shared" si="2"/>
        <v>Desirable</v>
      </c>
      <c r="F17" s="15">
        <f>'Raw Data'!C14</f>
        <v>118.8595887</v>
      </c>
      <c r="G17" t="str">
        <f t="shared" si="3"/>
        <v>Normal</v>
      </c>
      <c r="H17" t="str">
        <f>'Raw Data'!I14</f>
        <v>non-smoker</v>
      </c>
      <c r="I17" t="str">
        <f>'Raw Data'!J14</f>
        <v>moderate</v>
      </c>
    </row>
    <row r="18" spans="1:13" ht="15" customHeight="1" x14ac:dyDescent="0.35">
      <c r="A18">
        <f t="shared" si="0"/>
        <v>14</v>
      </c>
      <c r="B18" s="13">
        <f>'Raw Data'!B15</f>
        <v>25.730436820000001</v>
      </c>
      <c r="C18" t="str">
        <f t="shared" si="1"/>
        <v>Overweight</v>
      </c>
      <c r="D18" s="14">
        <f>'Raw Data'!E15</f>
        <v>218.8406267</v>
      </c>
      <c r="E18" t="str">
        <f t="shared" si="2"/>
        <v>Borderline High</v>
      </c>
      <c r="F18" s="15">
        <f>'Raw Data'!C15</f>
        <v>108.7268169</v>
      </c>
      <c r="G18" t="str">
        <f t="shared" si="3"/>
        <v>Normal</v>
      </c>
      <c r="H18" t="str">
        <f>'Raw Data'!I15</f>
        <v>non-smoker</v>
      </c>
      <c r="I18" t="str">
        <f>'Raw Data'!J15</f>
        <v>high</v>
      </c>
      <c r="K18" s="102" t="s">
        <v>328</v>
      </c>
      <c r="L18" s="55"/>
      <c r="M18" s="55"/>
    </row>
    <row r="19" spans="1:13" ht="15" customHeight="1" x14ac:dyDescent="0.35">
      <c r="A19">
        <f t="shared" si="0"/>
        <v>15</v>
      </c>
      <c r="B19" s="13">
        <f>'Raw Data'!B16</f>
        <v>26.051030669999999</v>
      </c>
      <c r="C19" t="str">
        <f t="shared" si="1"/>
        <v>Overweight</v>
      </c>
      <c r="D19" s="14">
        <f>'Raw Data'!E16</f>
        <v>205.00123970000001</v>
      </c>
      <c r="E19" t="str">
        <f t="shared" si="2"/>
        <v>Borderline High</v>
      </c>
      <c r="F19" s="15">
        <f>'Raw Data'!C16</f>
        <v>111.7757652</v>
      </c>
      <c r="G19" t="str">
        <f t="shared" si="3"/>
        <v>Normal</v>
      </c>
      <c r="H19" t="str">
        <f>'Raw Data'!I16</f>
        <v>non-smoker</v>
      </c>
      <c r="I19" t="str">
        <f>'Raw Data'!J16</f>
        <v>moderate</v>
      </c>
      <c r="K19" s="20" t="s">
        <v>324</v>
      </c>
      <c r="L19" s="20" t="s">
        <v>325</v>
      </c>
      <c r="M19" s="20" t="s">
        <v>326</v>
      </c>
    </row>
    <row r="20" spans="1:13" ht="15" customHeight="1" x14ac:dyDescent="0.35">
      <c r="A20">
        <f t="shared" si="0"/>
        <v>16</v>
      </c>
      <c r="B20" s="13">
        <f>'Raw Data'!B17</f>
        <v>23.386376550000001</v>
      </c>
      <c r="C20" t="str">
        <f t="shared" si="1"/>
        <v>Normal</v>
      </c>
      <c r="D20" s="14">
        <f>'Raw Data'!E17</f>
        <v>187.3657695</v>
      </c>
      <c r="E20" t="str">
        <f t="shared" si="2"/>
        <v>Desirable</v>
      </c>
      <c r="F20" s="15">
        <f>'Raw Data'!C17</f>
        <v>114.4239333</v>
      </c>
      <c r="G20" t="str">
        <f t="shared" si="3"/>
        <v>Normal</v>
      </c>
      <c r="H20" t="str">
        <f>'Raw Data'!I17</f>
        <v>non-smoker</v>
      </c>
      <c r="I20" t="str">
        <f>'Raw Data'!J17</f>
        <v>low</v>
      </c>
      <c r="K20" s="21" t="s">
        <v>329</v>
      </c>
      <c r="L20" s="22">
        <f>COUNTIFS(I5:I4159,"low")</f>
        <v>847</v>
      </c>
      <c r="M20" s="23">
        <f>L20/L6</f>
        <v>0.20385078219013236</v>
      </c>
    </row>
    <row r="21" spans="1:13" ht="15" customHeight="1" x14ac:dyDescent="0.35">
      <c r="A21">
        <f t="shared" si="0"/>
        <v>17</v>
      </c>
      <c r="B21" s="13">
        <f>'Raw Data'!B18</f>
        <v>20.210574940000001</v>
      </c>
      <c r="C21" t="str">
        <f t="shared" si="1"/>
        <v>Normal</v>
      </c>
      <c r="D21" s="14">
        <f>'Raw Data'!E18</f>
        <v>179.53942749999999</v>
      </c>
      <c r="E21" t="str">
        <f t="shared" si="2"/>
        <v>Desirable</v>
      </c>
      <c r="F21" s="15">
        <f>'Raw Data'!C18</f>
        <v>115.27341370000001</v>
      </c>
      <c r="G21" t="str">
        <f t="shared" si="3"/>
        <v>Normal</v>
      </c>
      <c r="H21" t="str">
        <f>'Raw Data'!I18</f>
        <v>smoker</v>
      </c>
      <c r="I21" t="str">
        <f>'Raw Data'!J18</f>
        <v>moderate</v>
      </c>
      <c r="K21" s="21" t="s">
        <v>306</v>
      </c>
      <c r="L21" s="22">
        <f>COUNTIFS(I5:I4159,"moderate")</f>
        <v>2039</v>
      </c>
      <c r="M21" s="23">
        <f>L21/L6</f>
        <v>0.49073405535499398</v>
      </c>
    </row>
    <row r="22" spans="1:13" ht="15" customHeight="1" x14ac:dyDescent="0.35">
      <c r="A22">
        <f t="shared" si="0"/>
        <v>18</v>
      </c>
      <c r="B22" s="13">
        <f>'Raw Data'!B19</f>
        <v>24.217376460000001</v>
      </c>
      <c r="C22" t="str">
        <f t="shared" si="1"/>
        <v>Normal</v>
      </c>
      <c r="D22" s="14">
        <f>'Raw Data'!E19</f>
        <v>204.0670264</v>
      </c>
      <c r="E22" t="str">
        <f t="shared" si="2"/>
        <v>Borderline High</v>
      </c>
      <c r="F22" s="15">
        <f>'Raw Data'!C19</f>
        <v>104.8195348</v>
      </c>
      <c r="G22" t="str">
        <f t="shared" si="3"/>
        <v>Normal</v>
      </c>
      <c r="H22" t="str">
        <f>'Raw Data'!I19</f>
        <v>smoker</v>
      </c>
      <c r="I22" t="str">
        <f>'Raw Data'!J19</f>
        <v>low</v>
      </c>
      <c r="K22" s="21" t="s">
        <v>330</v>
      </c>
      <c r="L22" s="22">
        <f>COUNTIFS(I5:I4159,"high")</f>
        <v>1269</v>
      </c>
      <c r="M22" s="23">
        <f>L22/L6</f>
        <v>0.30541516245487366</v>
      </c>
    </row>
    <row r="23" spans="1:13" ht="15" customHeight="1" x14ac:dyDescent="0.35">
      <c r="A23">
        <f t="shared" si="0"/>
        <v>19</v>
      </c>
      <c r="B23" s="13">
        <f>'Raw Data'!B20</f>
        <v>24.6328733</v>
      </c>
      <c r="C23" t="str">
        <f t="shared" si="1"/>
        <v>Normal</v>
      </c>
      <c r="D23" s="14">
        <f>'Raw Data'!E20</f>
        <v>190.70724860000001</v>
      </c>
      <c r="E23" t="str">
        <f t="shared" si="2"/>
        <v>Desirable</v>
      </c>
      <c r="F23" s="15">
        <f>'Raw Data'!C20</f>
        <v>124.68439410000001</v>
      </c>
      <c r="G23" t="str">
        <f t="shared" si="3"/>
        <v>Elevated</v>
      </c>
      <c r="H23" t="str">
        <f>'Raw Data'!I20</f>
        <v>non-smoker</v>
      </c>
      <c r="I23" t="str">
        <f>'Raw Data'!J20</f>
        <v>low</v>
      </c>
    </row>
    <row r="24" spans="1:13" ht="15" customHeight="1" x14ac:dyDescent="0.35">
      <c r="A24">
        <f t="shared" si="0"/>
        <v>20</v>
      </c>
      <c r="B24" s="13">
        <f>'Raw Data'!B21</f>
        <v>20.298438659999999</v>
      </c>
      <c r="C24" t="str">
        <f t="shared" si="1"/>
        <v>Normal</v>
      </c>
      <c r="D24" s="14">
        <f>'Raw Data'!E21</f>
        <v>185.5701741</v>
      </c>
      <c r="E24" t="str">
        <f t="shared" si="2"/>
        <v>Desirable</v>
      </c>
      <c r="F24" s="15">
        <f>'Raw Data'!C21</f>
        <v>127.71105559999999</v>
      </c>
      <c r="G24" t="str">
        <f t="shared" si="3"/>
        <v>Elevated</v>
      </c>
      <c r="H24" t="str">
        <f>'Raw Data'!I21</f>
        <v>non-smoker</v>
      </c>
      <c r="I24" t="str">
        <f>'Raw Data'!J21</f>
        <v>high</v>
      </c>
      <c r="K24" s="102" t="s">
        <v>331</v>
      </c>
      <c r="L24" s="55"/>
      <c r="M24" s="55"/>
    </row>
    <row r="25" spans="1:13" ht="15" customHeight="1" x14ac:dyDescent="0.35">
      <c r="A25">
        <f t="shared" si="0"/>
        <v>21</v>
      </c>
      <c r="B25" s="13">
        <f>'Raw Data'!B22</f>
        <v>20.29320908</v>
      </c>
      <c r="C25" t="str">
        <f t="shared" si="1"/>
        <v>Normal</v>
      </c>
      <c r="D25" s="14">
        <f>'Raw Data'!E22</f>
        <v>185.1974965</v>
      </c>
      <c r="E25" t="str">
        <f t="shared" si="2"/>
        <v>Desirable</v>
      </c>
      <c r="F25" s="15">
        <f>'Raw Data'!C22</f>
        <v>104.0350763</v>
      </c>
      <c r="G25" t="str">
        <f t="shared" si="3"/>
        <v>Normal</v>
      </c>
      <c r="H25" t="str">
        <f>'Raw Data'!I22</f>
        <v>non-smoker</v>
      </c>
      <c r="I25" t="str">
        <f>'Raw Data'!J22</f>
        <v>low</v>
      </c>
      <c r="K25" s="20" t="s">
        <v>324</v>
      </c>
      <c r="L25" s="20" t="s">
        <v>325</v>
      </c>
      <c r="M25" s="20" t="s">
        <v>326</v>
      </c>
    </row>
    <row r="26" spans="1:13" ht="15" customHeight="1" x14ac:dyDescent="0.35">
      <c r="A26">
        <f t="shared" si="0"/>
        <v>22</v>
      </c>
      <c r="B26" s="13">
        <f>'Raw Data'!B23</f>
        <v>16.54029164</v>
      </c>
      <c r="C26" t="str">
        <f t="shared" si="1"/>
        <v>Underweight</v>
      </c>
      <c r="D26" s="14">
        <f>'Raw Data'!E23</f>
        <v>178.48525290000001</v>
      </c>
      <c r="E26" t="str">
        <f t="shared" si="2"/>
        <v>Desirable</v>
      </c>
      <c r="F26" s="15">
        <f>'Raw Data'!C23</f>
        <v>103.8646839</v>
      </c>
      <c r="G26" t="str">
        <f t="shared" si="3"/>
        <v>Normal</v>
      </c>
      <c r="H26" t="str">
        <f>'Raw Data'!I23</f>
        <v>smoker</v>
      </c>
      <c r="I26" t="str">
        <f>'Raw Data'!J23</f>
        <v>moderate</v>
      </c>
      <c r="K26" s="21" t="s">
        <v>332</v>
      </c>
      <c r="L26" s="22">
        <f>COUNTIFS(C5:C4159,"Underweight")</f>
        <v>165</v>
      </c>
      <c r="M26" s="23">
        <f>L26/L6</f>
        <v>3.9711191335740074E-2</v>
      </c>
    </row>
    <row r="27" spans="1:13" ht="15" customHeight="1" x14ac:dyDescent="0.35">
      <c r="A27">
        <f t="shared" si="0"/>
        <v>23</v>
      </c>
      <c r="B27" s="13">
        <f>'Raw Data'!B24</f>
        <v>28.47536586</v>
      </c>
      <c r="C27" t="str">
        <f t="shared" si="1"/>
        <v>Overweight</v>
      </c>
      <c r="D27" s="14">
        <f>'Raw Data'!E24</f>
        <v>212.01351729999999</v>
      </c>
      <c r="E27" t="str">
        <f t="shared" si="2"/>
        <v>Borderline High</v>
      </c>
      <c r="F27" s="15">
        <f>'Raw Data'!C24</f>
        <v>114.74670860000001</v>
      </c>
      <c r="G27" t="str">
        <f t="shared" si="3"/>
        <v>Normal</v>
      </c>
      <c r="H27" t="str">
        <f>'Raw Data'!I24</f>
        <v>smoker</v>
      </c>
      <c r="I27" t="str">
        <f>'Raw Data'!J24</f>
        <v>low</v>
      </c>
      <c r="K27" s="21" t="s">
        <v>255</v>
      </c>
      <c r="L27" s="22">
        <f>COUNTIFS(C5:C4159,"Normal")</f>
        <v>1231</v>
      </c>
      <c r="M27" s="23">
        <f>L27/L6</f>
        <v>0.29626955475330924</v>
      </c>
    </row>
    <row r="28" spans="1:13" ht="15" customHeight="1" x14ac:dyDescent="0.35">
      <c r="A28">
        <f t="shared" si="0"/>
        <v>24</v>
      </c>
      <c r="B28" s="13">
        <f>'Raw Data'!B25</f>
        <v>31.89018403</v>
      </c>
      <c r="C28" t="str">
        <f t="shared" si="1"/>
        <v>Obese</v>
      </c>
      <c r="D28" s="14">
        <f>'Raw Data'!E25</f>
        <v>191.27561439999999</v>
      </c>
      <c r="E28" t="str">
        <f t="shared" si="2"/>
        <v>Desirable</v>
      </c>
      <c r="F28" s="15">
        <f>'Raw Data'!C25</f>
        <v>101.0725144</v>
      </c>
      <c r="G28" t="str">
        <f t="shared" si="3"/>
        <v>Normal</v>
      </c>
      <c r="H28" t="str">
        <f>'Raw Data'!I25</f>
        <v>smoker</v>
      </c>
      <c r="I28" t="str">
        <f>'Raw Data'!J25</f>
        <v>moderate</v>
      </c>
      <c r="K28" s="21" t="s">
        <v>333</v>
      </c>
      <c r="L28" s="22">
        <f>COUNTIFS(C5:C4159,"Overweight")</f>
        <v>1568</v>
      </c>
      <c r="M28" s="23">
        <f>L28/L6</f>
        <v>0.37737665463297232</v>
      </c>
    </row>
    <row r="29" spans="1:13" ht="15" customHeight="1" x14ac:dyDescent="0.35">
      <c r="A29">
        <f t="shared" si="0"/>
        <v>25</v>
      </c>
      <c r="B29" s="13">
        <f>'Raw Data'!B26</f>
        <v>27.080511229999999</v>
      </c>
      <c r="C29" t="str">
        <f t="shared" si="1"/>
        <v>Overweight</v>
      </c>
      <c r="D29" s="14">
        <f>'Raw Data'!E26</f>
        <v>208.0463833</v>
      </c>
      <c r="E29" t="str">
        <f t="shared" si="2"/>
        <v>Borderline High</v>
      </c>
      <c r="F29" s="15">
        <f>'Raw Data'!C26</f>
        <v>110.4992762</v>
      </c>
      <c r="G29" t="str">
        <f t="shared" si="3"/>
        <v>Normal</v>
      </c>
      <c r="H29" t="str">
        <f>'Raw Data'!I26</f>
        <v>non-smoker</v>
      </c>
      <c r="I29" t="str">
        <f>'Raw Data'!J26</f>
        <v>high</v>
      </c>
      <c r="K29" s="21" t="s">
        <v>334</v>
      </c>
      <c r="L29" s="22">
        <f>COUNTIFS(C5:C4159,"Obese")</f>
        <v>1191</v>
      </c>
      <c r="M29" s="23">
        <f>L29/L6</f>
        <v>0.28664259927797836</v>
      </c>
    </row>
    <row r="30" spans="1:13" ht="15" customHeight="1" x14ac:dyDescent="0.35">
      <c r="A30">
        <f t="shared" si="0"/>
        <v>26</v>
      </c>
      <c r="B30" s="13">
        <f>'Raw Data'!B27</f>
        <v>24.978426779999999</v>
      </c>
      <c r="C30" t="str">
        <f t="shared" si="1"/>
        <v>Overweight</v>
      </c>
      <c r="D30" s="14">
        <f>'Raw Data'!E27</f>
        <v>218.65296530000001</v>
      </c>
      <c r="E30" t="str">
        <f t="shared" si="2"/>
        <v>Borderline High</v>
      </c>
      <c r="F30" s="15">
        <f>'Raw Data'!C27</f>
        <v>100.1187992</v>
      </c>
      <c r="G30" t="str">
        <f t="shared" si="3"/>
        <v>Normal</v>
      </c>
      <c r="H30" t="str">
        <f>'Raw Data'!I27</f>
        <v>smoker</v>
      </c>
      <c r="I30" t="str">
        <f>'Raw Data'!J27</f>
        <v>moderate</v>
      </c>
      <c r="K30" s="24" t="s">
        <v>335</v>
      </c>
      <c r="L30" s="24">
        <f>SUM(L26:L29)</f>
        <v>4155</v>
      </c>
      <c r="M30" s="25">
        <f>SUM(M26:M29)</f>
        <v>1</v>
      </c>
    </row>
    <row r="31" spans="1:13" ht="15" customHeight="1" x14ac:dyDescent="0.35">
      <c r="A31">
        <f t="shared" si="0"/>
        <v>27</v>
      </c>
      <c r="B31" s="13">
        <f>'Raw Data'!B28</f>
        <v>20.04995568</v>
      </c>
      <c r="C31" t="str">
        <f t="shared" si="1"/>
        <v>Normal</v>
      </c>
      <c r="D31" s="14">
        <f>'Raw Data'!E28</f>
        <v>189.69765290000001</v>
      </c>
      <c r="E31" t="str">
        <f t="shared" si="2"/>
        <v>Desirable</v>
      </c>
      <c r="F31" s="15">
        <f>'Raw Data'!C28</f>
        <v>105.3986045</v>
      </c>
      <c r="G31" t="str">
        <f t="shared" si="3"/>
        <v>Normal</v>
      </c>
      <c r="H31" t="str">
        <f>'Raw Data'!I28</f>
        <v>non-smoker</v>
      </c>
      <c r="I31" t="str">
        <f>'Raw Data'!J28</f>
        <v>moderate</v>
      </c>
    </row>
    <row r="32" spans="1:13" ht="15" customHeight="1" x14ac:dyDescent="0.35">
      <c r="A32">
        <f t="shared" si="0"/>
        <v>28</v>
      </c>
      <c r="B32" s="13">
        <f>'Raw Data'!B29</f>
        <v>15.97560466</v>
      </c>
      <c r="C32" t="str">
        <f t="shared" si="1"/>
        <v>Underweight</v>
      </c>
      <c r="D32" s="14">
        <f>'Raw Data'!E29</f>
        <v>213.34528080000001</v>
      </c>
      <c r="E32" t="str">
        <f t="shared" si="2"/>
        <v>Borderline High</v>
      </c>
      <c r="F32" s="15">
        <f>'Raw Data'!C29</f>
        <v>103.9432826</v>
      </c>
      <c r="G32" t="str">
        <f t="shared" si="3"/>
        <v>Normal</v>
      </c>
      <c r="H32" t="str">
        <f>'Raw Data'!I29</f>
        <v>non-smoker</v>
      </c>
      <c r="I32" t="str">
        <f>'Raw Data'!J29</f>
        <v>moderate</v>
      </c>
      <c r="K32" s="102" t="s">
        <v>336</v>
      </c>
      <c r="L32" s="55"/>
      <c r="M32" s="55"/>
    </row>
    <row r="33" spans="1:13" ht="15" customHeight="1" x14ac:dyDescent="0.35">
      <c r="A33">
        <f t="shared" si="0"/>
        <v>29</v>
      </c>
      <c r="B33" s="13">
        <f>'Raw Data'!B30</f>
        <v>26.835132730000002</v>
      </c>
      <c r="C33" t="str">
        <f t="shared" si="1"/>
        <v>Overweight</v>
      </c>
      <c r="D33" s="14">
        <f>'Raw Data'!E30</f>
        <v>195.30591680000001</v>
      </c>
      <c r="E33" t="str">
        <f t="shared" si="2"/>
        <v>Desirable</v>
      </c>
      <c r="F33" s="15">
        <f>'Raw Data'!C30</f>
        <v>113.5898712</v>
      </c>
      <c r="G33" t="str">
        <f t="shared" si="3"/>
        <v>Normal</v>
      </c>
      <c r="H33" t="str">
        <f>'Raw Data'!I30</f>
        <v>non-smoker</v>
      </c>
      <c r="I33" t="str">
        <f>'Raw Data'!J30</f>
        <v>low</v>
      </c>
      <c r="K33" s="20" t="s">
        <v>324</v>
      </c>
      <c r="L33" s="20" t="s">
        <v>325</v>
      </c>
      <c r="M33" s="20" t="s">
        <v>326</v>
      </c>
    </row>
    <row r="34" spans="1:13" ht="15" customHeight="1" x14ac:dyDescent="0.35">
      <c r="A34">
        <f t="shared" si="0"/>
        <v>30</v>
      </c>
      <c r="B34" s="13">
        <f>'Raw Data'!B31</f>
        <v>30.07834222</v>
      </c>
      <c r="C34" t="str">
        <f t="shared" si="1"/>
        <v>Obese</v>
      </c>
      <c r="D34" s="14">
        <f>'Raw Data'!E31</f>
        <v>170.35571530000001</v>
      </c>
      <c r="E34" t="str">
        <f t="shared" si="2"/>
        <v>Desirable</v>
      </c>
      <c r="F34" s="15">
        <f>'Raw Data'!C31</f>
        <v>117.13587630000001</v>
      </c>
      <c r="G34" t="str">
        <f t="shared" si="3"/>
        <v>Normal</v>
      </c>
      <c r="H34" t="str">
        <f>'Raw Data'!I31</f>
        <v>non-smoker</v>
      </c>
      <c r="I34" t="str">
        <f>'Raw Data'!J31</f>
        <v>low</v>
      </c>
      <c r="K34" s="21" t="s">
        <v>287</v>
      </c>
      <c r="L34" s="22">
        <f>COUNTIFS(E5:E4159,"Desirable")</f>
        <v>2767</v>
      </c>
      <c r="M34" s="23">
        <f>L34/L6</f>
        <v>0.6659446450060168</v>
      </c>
    </row>
    <row r="35" spans="1:13" ht="15" customHeight="1" x14ac:dyDescent="0.35">
      <c r="A35">
        <f t="shared" si="0"/>
        <v>31</v>
      </c>
      <c r="B35" s="13">
        <f>'Raw Data'!B32</f>
        <v>22.837957629999998</v>
      </c>
      <c r="C35" t="str">
        <f t="shared" si="1"/>
        <v>Normal</v>
      </c>
      <c r="D35" s="14">
        <f>'Raw Data'!E32</f>
        <v>213.56901959999999</v>
      </c>
      <c r="E35" t="str">
        <f t="shared" si="2"/>
        <v>Borderline High</v>
      </c>
      <c r="F35" s="15">
        <f>'Raw Data'!C32</f>
        <v>108.66224649999999</v>
      </c>
      <c r="G35" t="str">
        <f t="shared" si="3"/>
        <v>Normal</v>
      </c>
      <c r="H35" t="str">
        <f>'Raw Data'!I32</f>
        <v>non-smoker</v>
      </c>
      <c r="I35" t="str">
        <f>'Raw Data'!J32</f>
        <v>moderate</v>
      </c>
      <c r="K35" s="21" t="s">
        <v>337</v>
      </c>
      <c r="L35" s="22">
        <f>COUNTIFS(E5:E4159,"Borderline High")</f>
        <v>1377</v>
      </c>
      <c r="M35" s="23">
        <f>L35/L6</f>
        <v>0.33140794223826714</v>
      </c>
    </row>
    <row r="36" spans="1:13" ht="15" customHeight="1" x14ac:dyDescent="0.35">
      <c r="A36">
        <f t="shared" si="0"/>
        <v>32</v>
      </c>
      <c r="B36" s="13">
        <f>'Raw Data'!B33</f>
        <v>32.277048569999998</v>
      </c>
      <c r="C36" t="str">
        <f t="shared" si="1"/>
        <v>Obese</v>
      </c>
      <c r="D36" s="14">
        <f>'Raw Data'!E33</f>
        <v>183.7788645</v>
      </c>
      <c r="E36" t="str">
        <f t="shared" si="2"/>
        <v>Desirable</v>
      </c>
      <c r="F36" s="15">
        <f>'Raw Data'!C33</f>
        <v>120.7034661</v>
      </c>
      <c r="G36" t="str">
        <f t="shared" si="3"/>
        <v>Elevated</v>
      </c>
      <c r="H36" t="str">
        <f>'Raw Data'!I33</f>
        <v>smoker</v>
      </c>
      <c r="I36" t="str">
        <f>'Raw Data'!J33</f>
        <v>moderate</v>
      </c>
      <c r="K36" s="21" t="s">
        <v>330</v>
      </c>
      <c r="L36" s="22">
        <f>COUNTIFS(E5:E4159,"High")</f>
        <v>11</v>
      </c>
      <c r="M36" s="23">
        <f>L36/L6</f>
        <v>2.647412755716005E-3</v>
      </c>
    </row>
    <row r="37" spans="1:13" ht="15" customHeight="1" x14ac:dyDescent="0.35">
      <c r="A37">
        <f t="shared" si="0"/>
        <v>33</v>
      </c>
      <c r="B37" s="13">
        <f>'Raw Data'!B34</f>
        <v>23.555559509999998</v>
      </c>
      <c r="C37" t="str">
        <f t="shared" si="1"/>
        <v>Normal</v>
      </c>
      <c r="D37" s="14">
        <f>'Raw Data'!E34</f>
        <v>189.0631123</v>
      </c>
      <c r="E37" t="str">
        <f t="shared" si="2"/>
        <v>Desirable</v>
      </c>
      <c r="F37" s="15">
        <f>'Raw Data'!C34</f>
        <v>98.792862650000004</v>
      </c>
      <c r="G37" t="str">
        <f t="shared" si="3"/>
        <v>Normal</v>
      </c>
      <c r="H37" t="str">
        <f>'Raw Data'!I34</f>
        <v>non-smoker</v>
      </c>
      <c r="I37" t="str">
        <f>'Raw Data'!J34</f>
        <v>moderate</v>
      </c>
    </row>
    <row r="38" spans="1:13" ht="15" customHeight="1" x14ac:dyDescent="0.35">
      <c r="A38">
        <f t="shared" si="0"/>
        <v>34</v>
      </c>
      <c r="B38" s="13">
        <f>'Raw Data'!B35</f>
        <v>32.424991409999997</v>
      </c>
      <c r="C38" t="str">
        <f t="shared" si="1"/>
        <v>Obese</v>
      </c>
      <c r="D38" s="14">
        <f>'Raw Data'!E35</f>
        <v>175.07758329999999</v>
      </c>
      <c r="E38" t="str">
        <f t="shared" si="2"/>
        <v>Desirable</v>
      </c>
      <c r="F38" s="15">
        <f>'Raw Data'!C35</f>
        <v>104.41685750000001</v>
      </c>
      <c r="G38" t="str">
        <f t="shared" si="3"/>
        <v>Normal</v>
      </c>
      <c r="H38" t="str">
        <f>'Raw Data'!I35</f>
        <v>non-smoker</v>
      </c>
      <c r="I38" t="str">
        <f>'Raw Data'!J35</f>
        <v>high</v>
      </c>
      <c r="K38" s="102" t="s">
        <v>338</v>
      </c>
      <c r="L38" s="55"/>
      <c r="M38" s="55"/>
    </row>
    <row r="39" spans="1:13" ht="15" customHeight="1" x14ac:dyDescent="0.35">
      <c r="A39">
        <f t="shared" si="0"/>
        <v>35</v>
      </c>
      <c r="B39" s="13">
        <f>'Raw Data'!B36</f>
        <v>23.096020230000001</v>
      </c>
      <c r="C39" t="str">
        <f t="shared" si="1"/>
        <v>Normal</v>
      </c>
      <c r="D39" s="14">
        <f>'Raw Data'!E36</f>
        <v>176.29876780000001</v>
      </c>
      <c r="E39" t="str">
        <f t="shared" si="2"/>
        <v>Desirable</v>
      </c>
      <c r="F39" s="15">
        <f>'Raw Data'!C36</f>
        <v>98.006626650000001</v>
      </c>
      <c r="G39" t="str">
        <f t="shared" si="3"/>
        <v>Normal</v>
      </c>
      <c r="H39" t="str">
        <f>'Raw Data'!I36</f>
        <v>non-smoker</v>
      </c>
      <c r="I39" t="str">
        <f>'Raw Data'!J36</f>
        <v>moderate</v>
      </c>
      <c r="K39" s="20" t="s">
        <v>324</v>
      </c>
      <c r="L39" s="20" t="s">
        <v>325</v>
      </c>
      <c r="M39" s="20" t="s">
        <v>326</v>
      </c>
    </row>
    <row r="40" spans="1:13" ht="15" customHeight="1" x14ac:dyDescent="0.35">
      <c r="A40">
        <f t="shared" si="0"/>
        <v>36</v>
      </c>
      <c r="B40" s="13">
        <f>'Raw Data'!B37</f>
        <v>13.68533979</v>
      </c>
      <c r="C40" t="str">
        <f t="shared" si="1"/>
        <v>Underweight</v>
      </c>
      <c r="D40" s="14">
        <f>'Raw Data'!E37</f>
        <v>170.50582449999999</v>
      </c>
      <c r="E40" t="str">
        <f t="shared" si="2"/>
        <v>Desirable</v>
      </c>
      <c r="F40" s="15">
        <f>'Raw Data'!C37</f>
        <v>117.2697309</v>
      </c>
      <c r="G40" t="str">
        <f t="shared" si="3"/>
        <v>Normal</v>
      </c>
      <c r="H40" t="str">
        <f>'Raw Data'!I37</f>
        <v>non-smoker</v>
      </c>
      <c r="I40" t="str">
        <f>'Raw Data'!J37</f>
        <v>moderate</v>
      </c>
      <c r="K40" s="21" t="s">
        <v>255</v>
      </c>
      <c r="L40" s="22">
        <f>COUNTIFS(G5:G4159,"Normal")</f>
        <v>3563</v>
      </c>
      <c r="M40" s="23">
        <f>L40/L6</f>
        <v>0.85752105896510233</v>
      </c>
    </row>
    <row r="41" spans="1:13" ht="15" customHeight="1" x14ac:dyDescent="0.35">
      <c r="A41">
        <f t="shared" si="0"/>
        <v>37</v>
      </c>
      <c r="B41" s="13">
        <f>'Raw Data'!B38</f>
        <v>30.131778529999998</v>
      </c>
      <c r="C41" t="str">
        <f t="shared" si="1"/>
        <v>Obese</v>
      </c>
      <c r="D41" s="14">
        <f>'Raw Data'!E38</f>
        <v>185.00209939999999</v>
      </c>
      <c r="E41" t="str">
        <f t="shared" si="2"/>
        <v>Desirable</v>
      </c>
      <c r="F41" s="15">
        <f>'Raw Data'!C38</f>
        <v>106.3917502</v>
      </c>
      <c r="G41" t="str">
        <f t="shared" si="3"/>
        <v>Normal</v>
      </c>
      <c r="H41" t="str">
        <f>'Raw Data'!I38</f>
        <v>smoker</v>
      </c>
      <c r="I41" t="str">
        <f>'Raw Data'!J38</f>
        <v>moderate</v>
      </c>
      <c r="K41" s="21" t="s">
        <v>339</v>
      </c>
      <c r="L41" s="22">
        <f>COUNTIFS(G5:G4159,"Elevated")</f>
        <v>489</v>
      </c>
      <c r="M41" s="23">
        <f>L41/L6</f>
        <v>0.11768953068592057</v>
      </c>
    </row>
    <row r="42" spans="1:13" ht="15" customHeight="1" x14ac:dyDescent="0.35">
      <c r="A42">
        <f t="shared" si="0"/>
        <v>38</v>
      </c>
      <c r="B42" s="13">
        <f>'Raw Data'!B39</f>
        <v>22.385767099999999</v>
      </c>
      <c r="C42" t="str">
        <f t="shared" si="1"/>
        <v>Normal</v>
      </c>
      <c r="D42" s="14">
        <f>'Raw Data'!E39</f>
        <v>187.83233530000001</v>
      </c>
      <c r="E42" t="str">
        <f t="shared" si="2"/>
        <v>Desirable</v>
      </c>
      <c r="F42" s="15">
        <f>'Raw Data'!C39</f>
        <v>101.2391152</v>
      </c>
      <c r="G42" t="str">
        <f t="shared" si="3"/>
        <v>Normal</v>
      </c>
      <c r="H42" t="str">
        <f>'Raw Data'!I39</f>
        <v>smoker</v>
      </c>
      <c r="I42" t="str">
        <f>'Raw Data'!J39</f>
        <v>moderate</v>
      </c>
      <c r="K42" s="21" t="s">
        <v>340</v>
      </c>
      <c r="L42" s="22">
        <f>COUNTIFS(G5:G4159,"Stage 1 Hypertension")</f>
        <v>97</v>
      </c>
      <c r="M42" s="23">
        <f>L42/L6</f>
        <v>2.3345367027677498E-2</v>
      </c>
    </row>
    <row r="43" spans="1:13" ht="15" customHeight="1" x14ac:dyDescent="0.35">
      <c r="A43">
        <f t="shared" si="0"/>
        <v>39</v>
      </c>
      <c r="B43" s="13">
        <f>'Raw Data'!B40</f>
        <v>19.287680049999999</v>
      </c>
      <c r="C43" t="str">
        <f t="shared" si="1"/>
        <v>Normal</v>
      </c>
      <c r="D43" s="14">
        <f>'Raw Data'!E40</f>
        <v>189.0615158</v>
      </c>
      <c r="E43" t="str">
        <f t="shared" si="2"/>
        <v>Desirable</v>
      </c>
      <c r="F43" s="15">
        <f>'Raw Data'!C40</f>
        <v>120.1566067</v>
      </c>
      <c r="G43" t="str">
        <f t="shared" si="3"/>
        <v>Elevated</v>
      </c>
      <c r="H43" t="str">
        <f>'Raw Data'!I40</f>
        <v>non-smoker</v>
      </c>
      <c r="I43" t="str">
        <f>'Raw Data'!J40</f>
        <v>moderate</v>
      </c>
      <c r="K43" s="21" t="s">
        <v>341</v>
      </c>
      <c r="L43" s="22">
        <f>COUNTIFS(G5:G4159,"Stage 2 Hypertension")</f>
        <v>6</v>
      </c>
      <c r="M43" s="23">
        <f>L43/L6</f>
        <v>1.4440433212996389E-3</v>
      </c>
    </row>
    <row r="44" spans="1:13" ht="15" customHeight="1" x14ac:dyDescent="0.35">
      <c r="A44">
        <f t="shared" si="0"/>
        <v>40</v>
      </c>
      <c r="B44" s="13">
        <f>'Raw Data'!B41</f>
        <v>29.40796508</v>
      </c>
      <c r="C44" t="str">
        <f t="shared" si="1"/>
        <v>Overweight</v>
      </c>
      <c r="D44" s="14">
        <f>'Raw Data'!E41</f>
        <v>222.44430149999999</v>
      </c>
      <c r="E44" t="str">
        <f t="shared" si="2"/>
        <v>Borderline High</v>
      </c>
      <c r="F44" s="15">
        <f>'Raw Data'!C41</f>
        <v>92.322949730000005</v>
      </c>
      <c r="G44" t="str">
        <f t="shared" si="3"/>
        <v>Normal</v>
      </c>
      <c r="H44" t="str">
        <f>'Raw Data'!I41</f>
        <v>non-smoker</v>
      </c>
      <c r="I44" t="str">
        <f>'Raw Data'!J41</f>
        <v>moderate</v>
      </c>
    </row>
    <row r="45" spans="1:13" ht="15" customHeight="1" x14ac:dyDescent="0.35">
      <c r="A45">
        <f t="shared" si="0"/>
        <v>41</v>
      </c>
      <c r="B45" s="13">
        <f>'Raw Data'!B42</f>
        <v>22.5531498</v>
      </c>
      <c r="C45" t="str">
        <f t="shared" si="1"/>
        <v>Normal</v>
      </c>
      <c r="D45" s="14">
        <f>'Raw Data'!E42</f>
        <v>173.98387539999999</v>
      </c>
      <c r="E45" t="str">
        <f t="shared" si="2"/>
        <v>Desirable</v>
      </c>
      <c r="F45" s="15">
        <f>'Raw Data'!C42</f>
        <v>93.414577100000002</v>
      </c>
      <c r="G45" t="str">
        <f t="shared" si="3"/>
        <v>Normal</v>
      </c>
      <c r="H45" t="str">
        <f>'Raw Data'!I42</f>
        <v>non-smoker</v>
      </c>
      <c r="I45" t="str">
        <f>'Raw Data'!J42</f>
        <v>moderate</v>
      </c>
    </row>
    <row r="46" spans="1:13" ht="15" customHeight="1" x14ac:dyDescent="0.35">
      <c r="A46">
        <f t="shared" si="0"/>
        <v>42</v>
      </c>
      <c r="B46" s="13">
        <f>'Raw Data'!B43</f>
        <v>19.935500470000001</v>
      </c>
      <c r="C46" t="str">
        <f t="shared" si="1"/>
        <v>Normal</v>
      </c>
      <c r="D46" s="14">
        <f>'Raw Data'!E43</f>
        <v>185.29938680000001</v>
      </c>
      <c r="E46" t="str">
        <f t="shared" si="2"/>
        <v>Desirable</v>
      </c>
      <c r="F46" s="15">
        <f>'Raw Data'!C43</f>
        <v>105.4902168</v>
      </c>
      <c r="G46" t="str">
        <f t="shared" si="3"/>
        <v>Normal</v>
      </c>
      <c r="H46" t="str">
        <f>'Raw Data'!I43</f>
        <v>non-smoker</v>
      </c>
      <c r="I46" t="str">
        <f>'Raw Data'!J43</f>
        <v>high</v>
      </c>
    </row>
    <row r="47" spans="1:13" ht="15" customHeight="1" x14ac:dyDescent="0.35">
      <c r="A47">
        <f t="shared" si="0"/>
        <v>43</v>
      </c>
      <c r="B47" s="13">
        <f>'Raw Data'!B44</f>
        <v>33.557045979999998</v>
      </c>
      <c r="C47" t="str">
        <f t="shared" si="1"/>
        <v>Obese</v>
      </c>
      <c r="D47" s="14">
        <f>'Raw Data'!E44</f>
        <v>217.74657160000001</v>
      </c>
      <c r="E47" t="str">
        <f t="shared" si="2"/>
        <v>Borderline High</v>
      </c>
      <c r="F47" s="15">
        <f>'Raw Data'!C44</f>
        <v>102.8584288</v>
      </c>
      <c r="G47" t="str">
        <f t="shared" si="3"/>
        <v>Normal</v>
      </c>
      <c r="H47" t="str">
        <f>'Raw Data'!I44</f>
        <v>smoker</v>
      </c>
      <c r="I47" t="str">
        <f>'Raw Data'!J44</f>
        <v>low</v>
      </c>
    </row>
    <row r="48" spans="1:13" ht="15" customHeight="1" x14ac:dyDescent="0.35">
      <c r="A48">
        <f t="shared" si="0"/>
        <v>44</v>
      </c>
      <c r="B48" s="13">
        <f>'Raw Data'!B45</f>
        <v>25.976259859999999</v>
      </c>
      <c r="C48" t="str">
        <f t="shared" si="1"/>
        <v>Overweight</v>
      </c>
      <c r="D48" s="14">
        <f>'Raw Data'!E45</f>
        <v>167.93335289999999</v>
      </c>
      <c r="E48" t="str">
        <f t="shared" si="2"/>
        <v>Desirable</v>
      </c>
      <c r="F48" s="15">
        <f>'Raw Data'!C45</f>
        <v>119.329002</v>
      </c>
      <c r="G48" t="str">
        <f t="shared" si="3"/>
        <v>Normal</v>
      </c>
      <c r="H48" t="str">
        <f>'Raw Data'!I45</f>
        <v>non-smoker</v>
      </c>
      <c r="I48" t="str">
        <f>'Raw Data'!J45</f>
        <v>moderate</v>
      </c>
    </row>
    <row r="49" spans="1:9" ht="15" customHeight="1" x14ac:dyDescent="0.35">
      <c r="A49">
        <f t="shared" si="0"/>
        <v>45</v>
      </c>
      <c r="B49" s="13">
        <f>'Raw Data'!B46</f>
        <v>19.824537880000001</v>
      </c>
      <c r="C49" t="str">
        <f t="shared" si="1"/>
        <v>Normal</v>
      </c>
      <c r="D49" s="14">
        <f>'Raw Data'!E46</f>
        <v>196.5474408</v>
      </c>
      <c r="E49" t="str">
        <f t="shared" si="2"/>
        <v>Desirable</v>
      </c>
      <c r="F49" s="15">
        <f>'Raw Data'!C46</f>
        <v>94.340759210000002</v>
      </c>
      <c r="G49" t="str">
        <f t="shared" si="3"/>
        <v>Normal</v>
      </c>
      <c r="H49" t="str">
        <f>'Raw Data'!I46</f>
        <v>smoker</v>
      </c>
      <c r="I49" t="str">
        <f>'Raw Data'!J46</f>
        <v>moderate</v>
      </c>
    </row>
    <row r="50" spans="1:9" ht="15" customHeight="1" x14ac:dyDescent="0.35">
      <c r="A50">
        <f t="shared" si="0"/>
        <v>46</v>
      </c>
      <c r="B50" s="13">
        <f>'Raw Data'!B47</f>
        <v>24.684360229999999</v>
      </c>
      <c r="C50" t="str">
        <f t="shared" si="1"/>
        <v>Normal</v>
      </c>
      <c r="D50" s="14">
        <f>'Raw Data'!E47</f>
        <v>195.6190622</v>
      </c>
      <c r="E50" t="str">
        <f t="shared" si="2"/>
        <v>Desirable</v>
      </c>
      <c r="F50" s="15">
        <f>'Raw Data'!C47</f>
        <v>114.2446626</v>
      </c>
      <c r="G50" t="str">
        <f t="shared" si="3"/>
        <v>Normal</v>
      </c>
      <c r="H50" t="str">
        <f>'Raw Data'!I47</f>
        <v>non-smoker</v>
      </c>
      <c r="I50" t="str">
        <f>'Raw Data'!J47</f>
        <v>high</v>
      </c>
    </row>
    <row r="51" spans="1:9" ht="15" customHeight="1" x14ac:dyDescent="0.35">
      <c r="A51">
        <f t="shared" si="0"/>
        <v>47</v>
      </c>
      <c r="B51" s="13">
        <f>'Raw Data'!B48</f>
        <v>37.662815440000003</v>
      </c>
      <c r="C51" t="str">
        <f t="shared" si="1"/>
        <v>Obese</v>
      </c>
      <c r="D51" s="14">
        <f>'Raw Data'!E48</f>
        <v>198.73695069999999</v>
      </c>
      <c r="E51" t="str">
        <f t="shared" si="2"/>
        <v>Desirable</v>
      </c>
      <c r="F51" s="15">
        <f>'Raw Data'!C48</f>
        <v>101.2963032</v>
      </c>
      <c r="G51" t="str">
        <f t="shared" si="3"/>
        <v>Normal</v>
      </c>
      <c r="H51" t="str">
        <f>'Raw Data'!I48</f>
        <v>smoker</v>
      </c>
      <c r="I51" t="str">
        <f>'Raw Data'!J48</f>
        <v>moderate</v>
      </c>
    </row>
    <row r="52" spans="1:9" ht="15" customHeight="1" x14ac:dyDescent="0.35">
      <c r="A52">
        <f t="shared" si="0"/>
        <v>48</v>
      </c>
      <c r="B52" s="13">
        <f>'Raw Data'!B49</f>
        <v>27.561802709999998</v>
      </c>
      <c r="C52" t="str">
        <f t="shared" si="1"/>
        <v>Overweight</v>
      </c>
      <c r="D52" s="14">
        <f>'Raw Data'!E49</f>
        <v>181.44925230000001</v>
      </c>
      <c r="E52" t="str">
        <f t="shared" si="2"/>
        <v>Desirable</v>
      </c>
      <c r="F52" s="15">
        <f>'Raw Data'!C49</f>
        <v>112.7548369</v>
      </c>
      <c r="G52" t="str">
        <f t="shared" si="3"/>
        <v>Normal</v>
      </c>
      <c r="H52" t="str">
        <f>'Raw Data'!I49</f>
        <v>smoker</v>
      </c>
      <c r="I52" t="str">
        <f>'Raw Data'!J49</f>
        <v>high</v>
      </c>
    </row>
    <row r="53" spans="1:9" ht="15" customHeight="1" x14ac:dyDescent="0.35">
      <c r="A53">
        <f t="shared" si="0"/>
        <v>49</v>
      </c>
      <c r="B53" s="13">
        <f>'Raw Data'!B50</f>
        <v>23.79077259</v>
      </c>
      <c r="C53" t="str">
        <f t="shared" si="1"/>
        <v>Normal</v>
      </c>
      <c r="D53" s="14">
        <f>'Raw Data'!E50</f>
        <v>205.98909710000001</v>
      </c>
      <c r="E53" t="str">
        <f t="shared" si="2"/>
        <v>Borderline High</v>
      </c>
      <c r="F53" s="15">
        <f>'Raw Data'!C50</f>
        <v>115.89478389999999</v>
      </c>
      <c r="G53" t="str">
        <f t="shared" si="3"/>
        <v>Normal</v>
      </c>
      <c r="H53" t="str">
        <f>'Raw Data'!I50</f>
        <v>non-smoker</v>
      </c>
      <c r="I53" t="str">
        <f>'Raw Data'!J50</f>
        <v>high</v>
      </c>
    </row>
    <row r="54" spans="1:9" ht="15" customHeight="1" x14ac:dyDescent="0.35">
      <c r="A54">
        <f t="shared" si="0"/>
        <v>50</v>
      </c>
      <c r="B54" s="13">
        <f>'Raw Data'!B51</f>
        <v>29.50688298</v>
      </c>
      <c r="C54" t="str">
        <f t="shared" si="1"/>
        <v>Overweight</v>
      </c>
      <c r="D54" s="14">
        <f>'Raw Data'!E51</f>
        <v>178.9863727</v>
      </c>
      <c r="E54" t="str">
        <f t="shared" si="2"/>
        <v>Desirable</v>
      </c>
      <c r="F54" s="15">
        <f>'Raw Data'!C51</f>
        <v>128.7553082</v>
      </c>
      <c r="G54" t="str">
        <f t="shared" si="3"/>
        <v>Elevated</v>
      </c>
      <c r="H54" t="str">
        <f>'Raw Data'!I51</f>
        <v>smoker</v>
      </c>
      <c r="I54" t="str">
        <f>'Raw Data'!J51</f>
        <v>low</v>
      </c>
    </row>
    <row r="55" spans="1:9" ht="15" customHeight="1" x14ac:dyDescent="0.35">
      <c r="A55">
        <f t="shared" si="0"/>
        <v>51</v>
      </c>
      <c r="B55" s="13">
        <f>'Raw Data'!B52</f>
        <v>24.728305750000001</v>
      </c>
      <c r="C55" t="str">
        <f t="shared" si="1"/>
        <v>Normal</v>
      </c>
      <c r="D55" s="14">
        <f>'Raw Data'!E52</f>
        <v>180.13696770000001</v>
      </c>
      <c r="E55" t="str">
        <f t="shared" si="2"/>
        <v>Desirable</v>
      </c>
      <c r="F55" s="15">
        <f>'Raw Data'!C52</f>
        <v>94.037129539999995</v>
      </c>
      <c r="G55" t="str">
        <f t="shared" si="3"/>
        <v>Normal</v>
      </c>
      <c r="H55" t="str">
        <f>'Raw Data'!I52</f>
        <v>non-smoker</v>
      </c>
      <c r="I55" t="str">
        <f>'Raw Data'!J52</f>
        <v>high</v>
      </c>
    </row>
    <row r="56" spans="1:9" ht="15" customHeight="1" x14ac:dyDescent="0.35">
      <c r="A56">
        <f t="shared" si="0"/>
        <v>52</v>
      </c>
      <c r="B56" s="13">
        <f>'Raw Data'!B53</f>
        <v>24.452962500000002</v>
      </c>
      <c r="C56" t="str">
        <f t="shared" si="1"/>
        <v>Normal</v>
      </c>
      <c r="D56" s="14">
        <f>'Raw Data'!E53</f>
        <v>168.69027080000001</v>
      </c>
      <c r="E56" t="str">
        <f t="shared" si="2"/>
        <v>Desirable</v>
      </c>
      <c r="F56" s="15">
        <f>'Raw Data'!C53</f>
        <v>105.35123830000001</v>
      </c>
      <c r="G56" t="str">
        <f t="shared" si="3"/>
        <v>Normal</v>
      </c>
      <c r="H56" t="str">
        <f>'Raw Data'!I53</f>
        <v>smoker</v>
      </c>
      <c r="I56" t="str">
        <f>'Raw Data'!J53</f>
        <v>moderate</v>
      </c>
    </row>
    <row r="57" spans="1:9" ht="15" customHeight="1" x14ac:dyDescent="0.35">
      <c r="A57">
        <f t="shared" si="0"/>
        <v>53</v>
      </c>
      <c r="B57" s="13">
        <f>'Raw Data'!B54</f>
        <v>23.718157340000001</v>
      </c>
      <c r="C57" t="str">
        <f t="shared" si="1"/>
        <v>Normal</v>
      </c>
      <c r="D57" s="14">
        <f>'Raw Data'!E54</f>
        <v>167.97971079999999</v>
      </c>
      <c r="E57" t="str">
        <f t="shared" si="2"/>
        <v>Desirable</v>
      </c>
      <c r="F57" s="15">
        <f>'Raw Data'!C54</f>
        <v>113.2774548</v>
      </c>
      <c r="G57" t="str">
        <f t="shared" si="3"/>
        <v>Normal</v>
      </c>
      <c r="H57" t="str">
        <f>'Raw Data'!I54</f>
        <v>non-smoker</v>
      </c>
      <c r="I57" t="str">
        <f>'Raw Data'!J54</f>
        <v>moderate</v>
      </c>
    </row>
    <row r="58" spans="1:9" ht="15" customHeight="1" x14ac:dyDescent="0.35">
      <c r="A58">
        <f t="shared" si="0"/>
        <v>54</v>
      </c>
      <c r="B58" s="13">
        <f>'Raw Data'!B55</f>
        <v>31.26974478</v>
      </c>
      <c r="C58" t="str">
        <f t="shared" si="1"/>
        <v>Obese</v>
      </c>
      <c r="D58" s="14">
        <f>'Raw Data'!E55</f>
        <v>208.9548192</v>
      </c>
      <c r="E58" t="str">
        <f t="shared" si="2"/>
        <v>Borderline High</v>
      </c>
      <c r="F58" s="15">
        <f>'Raw Data'!C55</f>
        <v>108.6337896</v>
      </c>
      <c r="G58" t="str">
        <f t="shared" si="3"/>
        <v>Normal</v>
      </c>
      <c r="H58" t="str">
        <f>'Raw Data'!I55</f>
        <v>non-smoker</v>
      </c>
      <c r="I58" t="str">
        <f>'Raw Data'!J55</f>
        <v>high</v>
      </c>
    </row>
    <row r="59" spans="1:9" ht="15" customHeight="1" x14ac:dyDescent="0.35">
      <c r="A59">
        <f t="shared" si="0"/>
        <v>55</v>
      </c>
      <c r="B59" s="13">
        <f>'Raw Data'!B56</f>
        <v>27.97377204</v>
      </c>
      <c r="C59" t="str">
        <f t="shared" si="1"/>
        <v>Overweight</v>
      </c>
      <c r="D59" s="14">
        <f>'Raw Data'!E56</f>
        <v>222.41097769999999</v>
      </c>
      <c r="E59" t="str">
        <f t="shared" si="2"/>
        <v>Borderline High</v>
      </c>
      <c r="F59" s="15">
        <f>'Raw Data'!C56</f>
        <v>114.8950018</v>
      </c>
      <c r="G59" t="str">
        <f t="shared" si="3"/>
        <v>Normal</v>
      </c>
      <c r="H59" t="str">
        <f>'Raw Data'!I56</f>
        <v>non-smoker</v>
      </c>
      <c r="I59" t="str">
        <f>'Raw Data'!J56</f>
        <v>moderate</v>
      </c>
    </row>
    <row r="60" spans="1:9" ht="15" customHeight="1" x14ac:dyDescent="0.35">
      <c r="A60">
        <f t="shared" si="0"/>
        <v>56</v>
      </c>
      <c r="B60" s="13">
        <f>'Raw Data'!B57</f>
        <v>34.111219200000001</v>
      </c>
      <c r="C60" t="str">
        <f t="shared" si="1"/>
        <v>Obese</v>
      </c>
      <c r="D60" s="14">
        <f>'Raw Data'!E57</f>
        <v>197.92488259999999</v>
      </c>
      <c r="E60" t="str">
        <f t="shared" si="2"/>
        <v>Desirable</v>
      </c>
      <c r="F60" s="15">
        <f>'Raw Data'!C57</f>
        <v>102.1509451</v>
      </c>
      <c r="G60" t="str">
        <f t="shared" si="3"/>
        <v>Normal</v>
      </c>
      <c r="H60" t="str">
        <f>'Raw Data'!I57</f>
        <v>non-smoker</v>
      </c>
      <c r="I60" t="str">
        <f>'Raw Data'!J57</f>
        <v>high</v>
      </c>
    </row>
    <row r="61" spans="1:9" ht="15" customHeight="1" x14ac:dyDescent="0.35">
      <c r="A61">
        <f t="shared" si="0"/>
        <v>57</v>
      </c>
      <c r="B61" s="13">
        <f>'Raw Data'!B58</f>
        <v>28.534426589999999</v>
      </c>
      <c r="C61" t="str">
        <f t="shared" si="1"/>
        <v>Overweight</v>
      </c>
      <c r="D61" s="14">
        <f>'Raw Data'!E58</f>
        <v>180.7228786</v>
      </c>
      <c r="E61" t="str">
        <f t="shared" si="2"/>
        <v>Desirable</v>
      </c>
      <c r="F61" s="15">
        <f>'Raw Data'!C58</f>
        <v>108.1141945</v>
      </c>
      <c r="G61" t="str">
        <f t="shared" si="3"/>
        <v>Normal</v>
      </c>
      <c r="H61" t="str">
        <f>'Raw Data'!I58</f>
        <v>non-smoker</v>
      </c>
      <c r="I61" t="str">
        <f>'Raw Data'!J58</f>
        <v>moderate</v>
      </c>
    </row>
    <row r="62" spans="1:9" ht="15" customHeight="1" x14ac:dyDescent="0.35">
      <c r="A62">
        <f t="shared" si="0"/>
        <v>58</v>
      </c>
      <c r="B62" s="13">
        <f>'Raw Data'!B59</f>
        <v>34.638001899999999</v>
      </c>
      <c r="C62" t="str">
        <f t="shared" si="1"/>
        <v>Obese</v>
      </c>
      <c r="D62" s="14">
        <f>'Raw Data'!E59</f>
        <v>186.5611993</v>
      </c>
      <c r="E62" t="str">
        <f t="shared" si="2"/>
        <v>Desirable</v>
      </c>
      <c r="F62" s="15">
        <f>'Raw Data'!C59</f>
        <v>107.5548198</v>
      </c>
      <c r="G62" t="str">
        <f t="shared" si="3"/>
        <v>Normal</v>
      </c>
      <c r="H62" t="str">
        <f>'Raw Data'!I59</f>
        <v>smoker</v>
      </c>
      <c r="I62" t="str">
        <f>'Raw Data'!J59</f>
        <v>high</v>
      </c>
    </row>
    <row r="63" spans="1:9" ht="15" customHeight="1" x14ac:dyDescent="0.35">
      <c r="A63">
        <f t="shared" si="0"/>
        <v>59</v>
      </c>
      <c r="B63" s="13">
        <f>'Raw Data'!B60</f>
        <v>30.250433189999999</v>
      </c>
      <c r="C63" t="str">
        <f t="shared" si="1"/>
        <v>Obese</v>
      </c>
      <c r="D63" s="14">
        <f>'Raw Data'!E60</f>
        <v>204.19222429999999</v>
      </c>
      <c r="E63" t="str">
        <f t="shared" si="2"/>
        <v>Borderline High</v>
      </c>
      <c r="F63" s="15">
        <f>'Raw Data'!C60</f>
        <v>114.69344100000001</v>
      </c>
      <c r="G63" t="str">
        <f t="shared" si="3"/>
        <v>Normal</v>
      </c>
      <c r="H63" t="str">
        <f>'Raw Data'!I60</f>
        <v>smoker</v>
      </c>
      <c r="I63" t="str">
        <f>'Raw Data'!J60</f>
        <v>moderate</v>
      </c>
    </row>
    <row r="64" spans="1:9" ht="15" customHeight="1" x14ac:dyDescent="0.35">
      <c r="A64">
        <f t="shared" si="0"/>
        <v>60</v>
      </c>
      <c r="B64" s="13">
        <f>'Raw Data'!B61</f>
        <v>25.70025849</v>
      </c>
      <c r="C64" t="str">
        <f t="shared" si="1"/>
        <v>Overweight</v>
      </c>
      <c r="D64" s="14">
        <f>'Raw Data'!E61</f>
        <v>180.98070569999999</v>
      </c>
      <c r="E64" t="str">
        <f t="shared" si="2"/>
        <v>Desirable</v>
      </c>
      <c r="F64" s="15">
        <f>'Raw Data'!C61</f>
        <v>127.4709143</v>
      </c>
      <c r="G64" t="str">
        <f t="shared" si="3"/>
        <v>Elevated</v>
      </c>
      <c r="H64" t="str">
        <f>'Raw Data'!I61</f>
        <v>non-smoker</v>
      </c>
      <c r="I64" t="str">
        <f>'Raw Data'!J61</f>
        <v>high</v>
      </c>
    </row>
    <row r="65" spans="1:9" ht="15" customHeight="1" x14ac:dyDescent="0.35">
      <c r="A65">
        <f t="shared" si="0"/>
        <v>61</v>
      </c>
      <c r="B65" s="13">
        <f>'Raw Data'!B62</f>
        <v>26.32312194</v>
      </c>
      <c r="C65" t="str">
        <f t="shared" si="1"/>
        <v>Overweight</v>
      </c>
      <c r="D65" s="14">
        <f>'Raw Data'!E62</f>
        <v>165.86717150000001</v>
      </c>
      <c r="E65" t="str">
        <f t="shared" si="2"/>
        <v>Desirable</v>
      </c>
      <c r="F65" s="15">
        <f>'Raw Data'!C62</f>
        <v>109.8336285</v>
      </c>
      <c r="G65" t="str">
        <f t="shared" si="3"/>
        <v>Normal</v>
      </c>
      <c r="H65" t="str">
        <f>'Raw Data'!I62</f>
        <v>non-smoker</v>
      </c>
      <c r="I65" t="str">
        <f>'Raw Data'!J62</f>
        <v>low</v>
      </c>
    </row>
    <row r="66" spans="1:9" ht="15" customHeight="1" x14ac:dyDescent="0.35">
      <c r="A66">
        <f t="shared" si="0"/>
        <v>62</v>
      </c>
      <c r="B66" s="13">
        <f>'Raw Data'!B63</f>
        <v>36.139360590000003</v>
      </c>
      <c r="C66" t="str">
        <f t="shared" si="1"/>
        <v>Obese</v>
      </c>
      <c r="D66" s="14">
        <f>'Raw Data'!E63</f>
        <v>193.79014989999999</v>
      </c>
      <c r="E66" t="str">
        <f t="shared" si="2"/>
        <v>Desirable</v>
      </c>
      <c r="F66" s="15">
        <f>'Raw Data'!C63</f>
        <v>116.574488</v>
      </c>
      <c r="G66" t="str">
        <f t="shared" si="3"/>
        <v>Normal</v>
      </c>
      <c r="H66" t="str">
        <f>'Raw Data'!I63</f>
        <v>smoker</v>
      </c>
      <c r="I66" t="str">
        <f>'Raw Data'!J63</f>
        <v>high</v>
      </c>
    </row>
    <row r="67" spans="1:9" ht="15" customHeight="1" x14ac:dyDescent="0.35">
      <c r="A67">
        <f t="shared" si="0"/>
        <v>63</v>
      </c>
      <c r="B67" s="13">
        <f>'Raw Data'!B64</f>
        <v>33.519086260000002</v>
      </c>
      <c r="C67" t="str">
        <f t="shared" si="1"/>
        <v>Obese</v>
      </c>
      <c r="D67" s="14">
        <f>'Raw Data'!E64</f>
        <v>201.88173639999999</v>
      </c>
      <c r="E67" t="str">
        <f t="shared" si="2"/>
        <v>Borderline High</v>
      </c>
      <c r="F67" s="15">
        <f>'Raw Data'!C64</f>
        <v>88.465833059999994</v>
      </c>
      <c r="G67" t="str">
        <f t="shared" si="3"/>
        <v>Normal</v>
      </c>
      <c r="H67" t="str">
        <f>'Raw Data'!I64</f>
        <v>non-smoker</v>
      </c>
      <c r="I67" t="str">
        <f>'Raw Data'!J64</f>
        <v>low</v>
      </c>
    </row>
    <row r="68" spans="1:9" ht="15" customHeight="1" x14ac:dyDescent="0.35">
      <c r="A68">
        <f t="shared" si="0"/>
        <v>64</v>
      </c>
      <c r="B68" s="13">
        <f>'Raw Data'!B65</f>
        <v>34.733789180000002</v>
      </c>
      <c r="C68" t="str">
        <f t="shared" si="1"/>
        <v>Obese</v>
      </c>
      <c r="D68" s="14">
        <f>'Raw Data'!E65</f>
        <v>171.9584692</v>
      </c>
      <c r="E68" t="str">
        <f t="shared" si="2"/>
        <v>Desirable</v>
      </c>
      <c r="F68" s="15">
        <f>'Raw Data'!C65</f>
        <v>113.17109600000001</v>
      </c>
      <c r="G68" t="str">
        <f t="shared" si="3"/>
        <v>Normal</v>
      </c>
      <c r="H68" t="str">
        <f>'Raw Data'!I65</f>
        <v>non-smoker</v>
      </c>
      <c r="I68" t="str">
        <f>'Raw Data'!J65</f>
        <v>low</v>
      </c>
    </row>
    <row r="69" spans="1:9" ht="15" customHeight="1" x14ac:dyDescent="0.35">
      <c r="A69">
        <f t="shared" ref="A69:A132" si="4">ROW()-4</f>
        <v>65</v>
      </c>
      <c r="B69" s="13">
        <f>'Raw Data'!B66</f>
        <v>21.962748959999999</v>
      </c>
      <c r="C69" t="str">
        <f t="shared" ref="C69:C132" si="5">IF(B69&lt;18.5,"Underweight",IF(B69&lt;=24.9,"Normal",IF(B69&lt;=29.9,"Overweight","Obese")))</f>
        <v>Normal</v>
      </c>
      <c r="D69" s="14">
        <f>'Raw Data'!E66</f>
        <v>180.98064690000001</v>
      </c>
      <c r="E69" t="str">
        <f t="shared" ref="E69:E132" si="6">IF(D69&lt;200,"Desirable",IF(D69&lt;=239,"Borderline High","High"))</f>
        <v>Desirable</v>
      </c>
      <c r="F69" s="15">
        <f>'Raw Data'!C66</f>
        <v>109.8568748</v>
      </c>
      <c r="G69" t="str">
        <f t="shared" ref="G69:G132" si="7">IF(F69&lt;120,"Normal",IF(F69&lt;=129,"Elevated",IF(F69&lt;=139,"Stage 1 Hypertension","Stage 2 Hypertension")))</f>
        <v>Normal</v>
      </c>
      <c r="H69" t="str">
        <f>'Raw Data'!I66</f>
        <v>smoker</v>
      </c>
      <c r="I69" t="str">
        <f>'Raw Data'!J66</f>
        <v>high</v>
      </c>
    </row>
    <row r="70" spans="1:9" ht="15" customHeight="1" x14ac:dyDescent="0.35">
      <c r="A70">
        <f t="shared" si="4"/>
        <v>66</v>
      </c>
      <c r="B70" s="13">
        <f>'Raw Data'!B67</f>
        <v>17.62415567</v>
      </c>
      <c r="C70" t="str">
        <f t="shared" si="5"/>
        <v>Underweight</v>
      </c>
      <c r="D70" s="14">
        <f>'Raw Data'!E67</f>
        <v>221.016909</v>
      </c>
      <c r="E70" t="str">
        <f t="shared" si="6"/>
        <v>Borderline High</v>
      </c>
      <c r="F70" s="15">
        <f>'Raw Data'!C67</f>
        <v>91.184977459999999</v>
      </c>
      <c r="G70" t="str">
        <f t="shared" si="7"/>
        <v>Normal</v>
      </c>
      <c r="H70" t="str">
        <f>'Raw Data'!I67</f>
        <v>non-smoker</v>
      </c>
      <c r="I70" t="str">
        <f>'Raw Data'!J67</f>
        <v>low</v>
      </c>
    </row>
    <row r="71" spans="1:9" ht="15" customHeight="1" x14ac:dyDescent="0.35">
      <c r="A71">
        <f t="shared" si="4"/>
        <v>67</v>
      </c>
      <c r="B71" s="13">
        <f>'Raw Data'!B68</f>
        <v>22.784166720000002</v>
      </c>
      <c r="C71" t="str">
        <f t="shared" si="5"/>
        <v>Normal</v>
      </c>
      <c r="D71" s="14">
        <f>'Raw Data'!E68</f>
        <v>197.01013349999999</v>
      </c>
      <c r="E71" t="str">
        <f t="shared" si="6"/>
        <v>Desirable</v>
      </c>
      <c r="F71" s="15">
        <f>'Raw Data'!C68</f>
        <v>110.9127843</v>
      </c>
      <c r="G71" t="str">
        <f t="shared" si="7"/>
        <v>Normal</v>
      </c>
      <c r="H71" t="str">
        <f>'Raw Data'!I68</f>
        <v>non-smoker</v>
      </c>
      <c r="I71" t="str">
        <f>'Raw Data'!J68</f>
        <v>moderate</v>
      </c>
    </row>
    <row r="72" spans="1:9" ht="15" customHeight="1" x14ac:dyDescent="0.35">
      <c r="A72">
        <f t="shared" si="4"/>
        <v>68</v>
      </c>
      <c r="B72" s="13">
        <f>'Raw Data'!B69</f>
        <v>27.827412160000002</v>
      </c>
      <c r="C72" t="str">
        <f t="shared" si="5"/>
        <v>Overweight</v>
      </c>
      <c r="D72" s="14">
        <f>'Raw Data'!E69</f>
        <v>197.83333529999999</v>
      </c>
      <c r="E72" t="str">
        <f t="shared" si="6"/>
        <v>Desirable</v>
      </c>
      <c r="F72" s="15">
        <f>'Raw Data'!C69</f>
        <v>109.46157119999999</v>
      </c>
      <c r="G72" t="str">
        <f t="shared" si="7"/>
        <v>Normal</v>
      </c>
      <c r="H72" t="str">
        <f>'Raw Data'!I69</f>
        <v>non-smoker</v>
      </c>
      <c r="I72" t="str">
        <f>'Raw Data'!J69</f>
        <v>high</v>
      </c>
    </row>
    <row r="73" spans="1:9" ht="15" customHeight="1" x14ac:dyDescent="0.35">
      <c r="A73">
        <f t="shared" si="4"/>
        <v>69</v>
      </c>
      <c r="B73" s="13">
        <f>'Raw Data'!B70</f>
        <v>23.772187890000001</v>
      </c>
      <c r="C73" t="str">
        <f t="shared" si="5"/>
        <v>Normal</v>
      </c>
      <c r="D73" s="14">
        <f>'Raw Data'!E70</f>
        <v>167.60082919999999</v>
      </c>
      <c r="E73" t="str">
        <f t="shared" si="6"/>
        <v>Desirable</v>
      </c>
      <c r="F73" s="15">
        <f>'Raw Data'!C70</f>
        <v>88.805766539999993</v>
      </c>
      <c r="G73" t="str">
        <f t="shared" si="7"/>
        <v>Normal</v>
      </c>
      <c r="H73" t="str">
        <f>'Raw Data'!I70</f>
        <v>non-smoker</v>
      </c>
      <c r="I73" t="str">
        <f>'Raw Data'!J70</f>
        <v>high</v>
      </c>
    </row>
    <row r="74" spans="1:9" ht="15" customHeight="1" x14ac:dyDescent="0.35">
      <c r="A74">
        <f t="shared" si="4"/>
        <v>70</v>
      </c>
      <c r="B74" s="13">
        <f>'Raw Data'!B71</f>
        <v>27.137042640000001</v>
      </c>
      <c r="C74" t="str">
        <f t="shared" si="5"/>
        <v>Overweight</v>
      </c>
      <c r="D74" s="14">
        <f>'Raw Data'!E71</f>
        <v>204.24712249999999</v>
      </c>
      <c r="E74" t="str">
        <f t="shared" si="6"/>
        <v>Borderline High</v>
      </c>
      <c r="F74" s="15">
        <f>'Raw Data'!C71</f>
        <v>111.8456936</v>
      </c>
      <c r="G74" t="str">
        <f t="shared" si="7"/>
        <v>Normal</v>
      </c>
      <c r="H74" t="str">
        <f>'Raw Data'!I71</f>
        <v>non-smoker</v>
      </c>
      <c r="I74" t="str">
        <f>'Raw Data'!J71</f>
        <v>moderate</v>
      </c>
    </row>
    <row r="75" spans="1:9" ht="15" customHeight="1" x14ac:dyDescent="0.35">
      <c r="A75">
        <f t="shared" si="4"/>
        <v>71</v>
      </c>
      <c r="B75" s="13">
        <f>'Raw Data'!B72</f>
        <v>24.743948459999999</v>
      </c>
      <c r="C75" t="str">
        <f t="shared" si="5"/>
        <v>Normal</v>
      </c>
      <c r="D75" s="14">
        <f>'Raw Data'!E72</f>
        <v>225.12039960000001</v>
      </c>
      <c r="E75" t="str">
        <f t="shared" si="6"/>
        <v>Borderline High</v>
      </c>
      <c r="F75" s="15">
        <f>'Raw Data'!C72</f>
        <v>102.4306673</v>
      </c>
      <c r="G75" t="str">
        <f t="shared" si="7"/>
        <v>Normal</v>
      </c>
      <c r="H75" t="str">
        <f>'Raw Data'!I72</f>
        <v>smoker</v>
      </c>
      <c r="I75" t="str">
        <f>'Raw Data'!J72</f>
        <v>high</v>
      </c>
    </row>
    <row r="76" spans="1:9" ht="15" customHeight="1" x14ac:dyDescent="0.35">
      <c r="A76">
        <f t="shared" si="4"/>
        <v>72</v>
      </c>
      <c r="B76" s="13">
        <f>'Raw Data'!B73</f>
        <v>18.176504080000001</v>
      </c>
      <c r="C76" t="str">
        <f t="shared" si="5"/>
        <v>Underweight</v>
      </c>
      <c r="D76" s="14">
        <f>'Raw Data'!E73</f>
        <v>177.11782500000001</v>
      </c>
      <c r="E76" t="str">
        <f t="shared" si="6"/>
        <v>Desirable</v>
      </c>
      <c r="F76" s="15">
        <f>'Raw Data'!C73</f>
        <v>108.0520301</v>
      </c>
      <c r="G76" t="str">
        <f t="shared" si="7"/>
        <v>Normal</v>
      </c>
      <c r="H76" t="str">
        <f>'Raw Data'!I73</f>
        <v>non-smoker</v>
      </c>
      <c r="I76" t="str">
        <f>'Raw Data'!J73</f>
        <v>high</v>
      </c>
    </row>
    <row r="77" spans="1:9" ht="15" customHeight="1" x14ac:dyDescent="0.35">
      <c r="A77">
        <f t="shared" si="4"/>
        <v>73</v>
      </c>
      <c r="B77" s="13">
        <f>'Raw Data'!B74</f>
        <v>29.144479270000001</v>
      </c>
      <c r="C77" t="str">
        <f t="shared" si="5"/>
        <v>Overweight</v>
      </c>
      <c r="D77" s="14">
        <f>'Raw Data'!E74</f>
        <v>205.7998388</v>
      </c>
      <c r="E77" t="str">
        <f t="shared" si="6"/>
        <v>Borderline High</v>
      </c>
      <c r="F77" s="15">
        <f>'Raw Data'!C74</f>
        <v>113.5599252</v>
      </c>
      <c r="G77" t="str">
        <f t="shared" si="7"/>
        <v>Normal</v>
      </c>
      <c r="H77" t="str">
        <f>'Raw Data'!I74</f>
        <v>non-smoker</v>
      </c>
      <c r="I77" t="str">
        <f>'Raw Data'!J74</f>
        <v>moderate</v>
      </c>
    </row>
    <row r="78" spans="1:9" ht="15" customHeight="1" x14ac:dyDescent="0.35">
      <c r="A78">
        <f t="shared" si="4"/>
        <v>74</v>
      </c>
      <c r="B78" s="13">
        <f>'Raw Data'!B75</f>
        <v>27.154336870000002</v>
      </c>
      <c r="C78" t="str">
        <f t="shared" si="5"/>
        <v>Overweight</v>
      </c>
      <c r="D78" s="14">
        <f>'Raw Data'!E75</f>
        <v>201.415537</v>
      </c>
      <c r="E78" t="str">
        <f t="shared" si="6"/>
        <v>Borderline High</v>
      </c>
      <c r="F78" s="15">
        <f>'Raw Data'!C75</f>
        <v>100.59640570000001</v>
      </c>
      <c r="G78" t="str">
        <f t="shared" si="7"/>
        <v>Normal</v>
      </c>
      <c r="H78" t="str">
        <f>'Raw Data'!I75</f>
        <v>non-smoker</v>
      </c>
      <c r="I78" t="str">
        <f>'Raw Data'!J75</f>
        <v>high</v>
      </c>
    </row>
    <row r="79" spans="1:9" ht="15" customHeight="1" x14ac:dyDescent="0.35">
      <c r="A79">
        <f t="shared" si="4"/>
        <v>75</v>
      </c>
      <c r="B79" s="13">
        <f>'Raw Data'!B76</f>
        <v>33.646762119999998</v>
      </c>
      <c r="C79" t="str">
        <f t="shared" si="5"/>
        <v>Obese</v>
      </c>
      <c r="D79" s="14">
        <f>'Raw Data'!E76</f>
        <v>184.14925120000001</v>
      </c>
      <c r="E79" t="str">
        <f t="shared" si="6"/>
        <v>Desirable</v>
      </c>
      <c r="F79" s="15">
        <f>'Raw Data'!C76</f>
        <v>113.4668482</v>
      </c>
      <c r="G79" t="str">
        <f t="shared" si="7"/>
        <v>Normal</v>
      </c>
      <c r="H79" t="str">
        <f>'Raw Data'!I76</f>
        <v>non-smoker</v>
      </c>
      <c r="I79" t="str">
        <f>'Raw Data'!J76</f>
        <v>high</v>
      </c>
    </row>
    <row r="80" spans="1:9" ht="15" customHeight="1" x14ac:dyDescent="0.35">
      <c r="A80">
        <f t="shared" si="4"/>
        <v>76</v>
      </c>
      <c r="B80" s="13">
        <f>'Raw Data'!B77</f>
        <v>27.79927876</v>
      </c>
      <c r="C80" t="str">
        <f t="shared" si="5"/>
        <v>Overweight</v>
      </c>
      <c r="D80" s="14">
        <f>'Raw Data'!E77</f>
        <v>166.96722690000001</v>
      </c>
      <c r="E80" t="str">
        <f t="shared" si="6"/>
        <v>Desirable</v>
      </c>
      <c r="F80" s="15">
        <f>'Raw Data'!C77</f>
        <v>105.0214965</v>
      </c>
      <c r="G80" t="str">
        <f t="shared" si="7"/>
        <v>Normal</v>
      </c>
      <c r="H80" t="str">
        <f>'Raw Data'!I77</f>
        <v>non-smoker</v>
      </c>
      <c r="I80" t="str">
        <f>'Raw Data'!J77</f>
        <v>high</v>
      </c>
    </row>
    <row r="81" spans="1:9" ht="15" customHeight="1" x14ac:dyDescent="0.35">
      <c r="A81">
        <f t="shared" si="4"/>
        <v>77</v>
      </c>
      <c r="B81" s="13">
        <f>'Raw Data'!B78</f>
        <v>30.913250229999999</v>
      </c>
      <c r="C81" t="str">
        <f t="shared" si="5"/>
        <v>Obese</v>
      </c>
      <c r="D81" s="14">
        <f>'Raw Data'!E78</f>
        <v>197.4437471</v>
      </c>
      <c r="E81" t="str">
        <f t="shared" si="6"/>
        <v>Desirable</v>
      </c>
      <c r="F81" s="15">
        <f>'Raw Data'!C78</f>
        <v>115.0449332</v>
      </c>
      <c r="G81" t="str">
        <f t="shared" si="7"/>
        <v>Normal</v>
      </c>
      <c r="H81" t="str">
        <f>'Raw Data'!I78</f>
        <v>non-smoker</v>
      </c>
      <c r="I81" t="str">
        <f>'Raw Data'!J78</f>
        <v>high</v>
      </c>
    </row>
    <row r="82" spans="1:9" ht="15" customHeight="1" x14ac:dyDescent="0.35">
      <c r="A82">
        <f t="shared" si="4"/>
        <v>78</v>
      </c>
      <c r="B82" s="13">
        <f>'Raw Data'!B79</f>
        <v>22.903645139999998</v>
      </c>
      <c r="C82" t="str">
        <f t="shared" si="5"/>
        <v>Normal</v>
      </c>
      <c r="D82" s="14">
        <f>'Raw Data'!E79</f>
        <v>217.49314279999999</v>
      </c>
      <c r="E82" t="str">
        <f t="shared" si="6"/>
        <v>Borderline High</v>
      </c>
      <c r="F82" s="15">
        <f>'Raw Data'!C79</f>
        <v>103.77393379999999</v>
      </c>
      <c r="G82" t="str">
        <f t="shared" si="7"/>
        <v>Normal</v>
      </c>
      <c r="H82" t="str">
        <f>'Raw Data'!I79</f>
        <v>smoker</v>
      </c>
      <c r="I82" t="str">
        <f>'Raw Data'!J79</f>
        <v>moderate</v>
      </c>
    </row>
    <row r="83" spans="1:9" ht="15" customHeight="1" x14ac:dyDescent="0.35">
      <c r="A83">
        <f t="shared" si="4"/>
        <v>79</v>
      </c>
      <c r="B83" s="13">
        <f>'Raw Data'!B80</f>
        <v>28.735040860000002</v>
      </c>
      <c r="C83" t="str">
        <f t="shared" si="5"/>
        <v>Overweight</v>
      </c>
      <c r="D83" s="14">
        <f>'Raw Data'!E80</f>
        <v>182.97456030000001</v>
      </c>
      <c r="E83" t="str">
        <f t="shared" si="6"/>
        <v>Desirable</v>
      </c>
      <c r="F83" s="15">
        <f>'Raw Data'!C80</f>
        <v>117.7666072</v>
      </c>
      <c r="G83" t="str">
        <f t="shared" si="7"/>
        <v>Normal</v>
      </c>
      <c r="H83" t="str">
        <f>'Raw Data'!I80</f>
        <v>smoker</v>
      </c>
      <c r="I83" t="str">
        <f>'Raw Data'!J80</f>
        <v>moderate</v>
      </c>
    </row>
    <row r="84" spans="1:9" ht="15" customHeight="1" x14ac:dyDescent="0.35">
      <c r="A84">
        <f t="shared" si="4"/>
        <v>80</v>
      </c>
      <c r="B84" s="13">
        <f>'Raw Data'!B81</f>
        <v>31.04289532</v>
      </c>
      <c r="C84" t="str">
        <f t="shared" si="5"/>
        <v>Obese</v>
      </c>
      <c r="D84" s="14">
        <f>'Raw Data'!E81</f>
        <v>198.9527487</v>
      </c>
      <c r="E84" t="str">
        <f t="shared" si="6"/>
        <v>Desirable</v>
      </c>
      <c r="F84" s="15">
        <f>'Raw Data'!C81</f>
        <v>114.21515669999999</v>
      </c>
      <c r="G84" t="str">
        <f t="shared" si="7"/>
        <v>Normal</v>
      </c>
      <c r="H84" t="str">
        <f>'Raw Data'!I81</f>
        <v>smoker</v>
      </c>
      <c r="I84" t="str">
        <f>'Raw Data'!J81</f>
        <v>high</v>
      </c>
    </row>
    <row r="85" spans="1:9" ht="15" customHeight="1" x14ac:dyDescent="0.35">
      <c r="A85">
        <f t="shared" si="4"/>
        <v>81</v>
      </c>
      <c r="B85" s="13">
        <f>'Raw Data'!B82</f>
        <v>29.781826939999998</v>
      </c>
      <c r="C85" t="str">
        <f t="shared" si="5"/>
        <v>Overweight</v>
      </c>
      <c r="D85" s="14">
        <f>'Raw Data'!E82</f>
        <v>208.16580970000001</v>
      </c>
      <c r="E85" t="str">
        <f t="shared" si="6"/>
        <v>Borderline High</v>
      </c>
      <c r="F85" s="15">
        <f>'Raw Data'!C82</f>
        <v>103.9643739</v>
      </c>
      <c r="G85" t="str">
        <f t="shared" si="7"/>
        <v>Normal</v>
      </c>
      <c r="H85" t="str">
        <f>'Raw Data'!I82</f>
        <v>non-smoker</v>
      </c>
      <c r="I85" t="str">
        <f>'Raw Data'!J82</f>
        <v>moderate</v>
      </c>
    </row>
    <row r="86" spans="1:9" ht="15" customHeight="1" x14ac:dyDescent="0.35">
      <c r="A86">
        <f t="shared" si="4"/>
        <v>82</v>
      </c>
      <c r="B86" s="13">
        <f>'Raw Data'!B83</f>
        <v>25.867258669999998</v>
      </c>
      <c r="C86" t="str">
        <f t="shared" si="5"/>
        <v>Overweight</v>
      </c>
      <c r="D86" s="14">
        <f>'Raw Data'!E83</f>
        <v>163.0851783</v>
      </c>
      <c r="E86" t="str">
        <f t="shared" si="6"/>
        <v>Desirable</v>
      </c>
      <c r="F86" s="15">
        <f>'Raw Data'!C83</f>
        <v>117.97232870000001</v>
      </c>
      <c r="G86" t="str">
        <f t="shared" si="7"/>
        <v>Normal</v>
      </c>
      <c r="H86" t="str">
        <f>'Raw Data'!I83</f>
        <v>smoker</v>
      </c>
      <c r="I86" t="str">
        <f>'Raw Data'!J83</f>
        <v>moderate</v>
      </c>
    </row>
    <row r="87" spans="1:9" ht="15" customHeight="1" x14ac:dyDescent="0.35">
      <c r="A87">
        <f t="shared" si="4"/>
        <v>83</v>
      </c>
      <c r="B87" s="13">
        <f>'Raw Data'!B84</f>
        <v>28.75224906</v>
      </c>
      <c r="C87" t="str">
        <f t="shared" si="5"/>
        <v>Overweight</v>
      </c>
      <c r="D87" s="14">
        <f>'Raw Data'!E84</f>
        <v>165.96762680000001</v>
      </c>
      <c r="E87" t="str">
        <f t="shared" si="6"/>
        <v>Desirable</v>
      </c>
      <c r="F87" s="15">
        <f>'Raw Data'!C84</f>
        <v>103.0077445</v>
      </c>
      <c r="G87" t="str">
        <f t="shared" si="7"/>
        <v>Normal</v>
      </c>
      <c r="H87" t="str">
        <f>'Raw Data'!I84</f>
        <v>smoker</v>
      </c>
      <c r="I87" t="str">
        <f>'Raw Data'!J84</f>
        <v>moderate</v>
      </c>
    </row>
    <row r="88" spans="1:9" ht="15" customHeight="1" x14ac:dyDescent="0.35">
      <c r="A88">
        <f t="shared" si="4"/>
        <v>84</v>
      </c>
      <c r="B88" s="13">
        <f>'Raw Data'!B85</f>
        <v>30.113734409999999</v>
      </c>
      <c r="C88" t="str">
        <f t="shared" si="5"/>
        <v>Obese</v>
      </c>
      <c r="D88" s="14">
        <f>'Raw Data'!E85</f>
        <v>202.851607</v>
      </c>
      <c r="E88" t="str">
        <f t="shared" si="6"/>
        <v>Borderline High</v>
      </c>
      <c r="F88" s="15">
        <f>'Raw Data'!C85</f>
        <v>109.7357971</v>
      </c>
      <c r="G88" t="str">
        <f t="shared" si="7"/>
        <v>Normal</v>
      </c>
      <c r="H88" t="str">
        <f>'Raw Data'!I85</f>
        <v>smoker</v>
      </c>
      <c r="I88" t="str">
        <f>'Raw Data'!J85</f>
        <v>low</v>
      </c>
    </row>
    <row r="89" spans="1:9" ht="15" customHeight="1" x14ac:dyDescent="0.35">
      <c r="A89">
        <f t="shared" si="4"/>
        <v>85</v>
      </c>
      <c r="B89" s="13">
        <f>'Raw Data'!B86</f>
        <v>33.006942860000002</v>
      </c>
      <c r="C89" t="str">
        <f t="shared" si="5"/>
        <v>Obese</v>
      </c>
      <c r="D89" s="14">
        <f>'Raw Data'!E86</f>
        <v>169.82857949999999</v>
      </c>
      <c r="E89" t="str">
        <f t="shared" si="6"/>
        <v>Desirable</v>
      </c>
      <c r="F89" s="15">
        <f>'Raw Data'!C86</f>
        <v>103.2249573</v>
      </c>
      <c r="G89" t="str">
        <f t="shared" si="7"/>
        <v>Normal</v>
      </c>
      <c r="H89" t="str">
        <f>'Raw Data'!I86</f>
        <v>smoker</v>
      </c>
      <c r="I89" t="str">
        <f>'Raw Data'!J86</f>
        <v>moderate</v>
      </c>
    </row>
    <row r="90" spans="1:9" ht="15" customHeight="1" x14ac:dyDescent="0.35">
      <c r="A90">
        <f t="shared" si="4"/>
        <v>86</v>
      </c>
      <c r="B90" s="13">
        <f>'Raw Data'!B87</f>
        <v>24.194422549999999</v>
      </c>
      <c r="C90" t="str">
        <f t="shared" si="5"/>
        <v>Normal</v>
      </c>
      <c r="D90" s="14">
        <f>'Raw Data'!E87</f>
        <v>162.76253579999999</v>
      </c>
      <c r="E90" t="str">
        <f t="shared" si="6"/>
        <v>Desirable</v>
      </c>
      <c r="F90" s="15">
        <f>'Raw Data'!C87</f>
        <v>116.93841860000001</v>
      </c>
      <c r="G90" t="str">
        <f t="shared" si="7"/>
        <v>Normal</v>
      </c>
      <c r="H90" t="str">
        <f>'Raw Data'!I87</f>
        <v>non-smoker</v>
      </c>
      <c r="I90" t="str">
        <f>'Raw Data'!J87</f>
        <v>high</v>
      </c>
    </row>
    <row r="91" spans="1:9" ht="15" customHeight="1" x14ac:dyDescent="0.35">
      <c r="A91">
        <f t="shared" si="4"/>
        <v>87</v>
      </c>
      <c r="B91" s="13">
        <f>'Raw Data'!B88</f>
        <v>21.415899339999999</v>
      </c>
      <c r="C91" t="str">
        <f t="shared" si="5"/>
        <v>Normal</v>
      </c>
      <c r="D91" s="14">
        <f>'Raw Data'!E88</f>
        <v>193.31248160000001</v>
      </c>
      <c r="E91" t="str">
        <f t="shared" si="6"/>
        <v>Desirable</v>
      </c>
      <c r="F91" s="15">
        <f>'Raw Data'!C88</f>
        <v>104.4997831</v>
      </c>
      <c r="G91" t="str">
        <f t="shared" si="7"/>
        <v>Normal</v>
      </c>
      <c r="H91" t="str">
        <f>'Raw Data'!I88</f>
        <v>non-smoker</v>
      </c>
      <c r="I91" t="str">
        <f>'Raw Data'!J88</f>
        <v>moderate</v>
      </c>
    </row>
    <row r="92" spans="1:9" ht="15" customHeight="1" x14ac:dyDescent="0.35">
      <c r="A92">
        <f t="shared" si="4"/>
        <v>88</v>
      </c>
      <c r="B92" s="13">
        <f>'Raw Data'!B89</f>
        <v>22.843441370000001</v>
      </c>
      <c r="C92" t="str">
        <f t="shared" si="5"/>
        <v>Normal</v>
      </c>
      <c r="D92" s="14">
        <f>'Raw Data'!E89</f>
        <v>176.773663</v>
      </c>
      <c r="E92" t="str">
        <f t="shared" si="6"/>
        <v>Desirable</v>
      </c>
      <c r="F92" s="15">
        <f>'Raw Data'!C89</f>
        <v>96.876822570000002</v>
      </c>
      <c r="G92" t="str">
        <f t="shared" si="7"/>
        <v>Normal</v>
      </c>
      <c r="H92" t="str">
        <f>'Raw Data'!I89</f>
        <v>non-smoker</v>
      </c>
      <c r="I92" t="str">
        <f>'Raw Data'!J89</f>
        <v>moderate</v>
      </c>
    </row>
    <row r="93" spans="1:9" ht="15" customHeight="1" x14ac:dyDescent="0.35">
      <c r="A93">
        <f t="shared" si="4"/>
        <v>89</v>
      </c>
      <c r="B93" s="13">
        <f>'Raw Data'!B90</f>
        <v>27.727007570000001</v>
      </c>
      <c r="C93" t="str">
        <f t="shared" si="5"/>
        <v>Overweight</v>
      </c>
      <c r="D93" s="14">
        <f>'Raw Data'!E90</f>
        <v>206.26429490000001</v>
      </c>
      <c r="E93" t="str">
        <f t="shared" si="6"/>
        <v>Borderline High</v>
      </c>
      <c r="F93" s="15">
        <f>'Raw Data'!C90</f>
        <v>111.9549032</v>
      </c>
      <c r="G93" t="str">
        <f t="shared" si="7"/>
        <v>Normal</v>
      </c>
      <c r="H93" t="str">
        <f>'Raw Data'!I90</f>
        <v>non-smoker</v>
      </c>
      <c r="I93" t="str">
        <f>'Raw Data'!J90</f>
        <v>high</v>
      </c>
    </row>
    <row r="94" spans="1:9" ht="15" customHeight="1" x14ac:dyDescent="0.35">
      <c r="A94">
        <f t="shared" si="4"/>
        <v>90</v>
      </c>
      <c r="B94" s="13">
        <f>'Raw Data'!B91</f>
        <v>27.02195549</v>
      </c>
      <c r="C94" t="str">
        <f t="shared" si="5"/>
        <v>Overweight</v>
      </c>
      <c r="D94" s="14">
        <f>'Raw Data'!E91</f>
        <v>188.9014023</v>
      </c>
      <c r="E94" t="str">
        <f t="shared" si="6"/>
        <v>Desirable</v>
      </c>
      <c r="F94" s="15">
        <f>'Raw Data'!C91</f>
        <v>92.552330249999997</v>
      </c>
      <c r="G94" t="str">
        <f t="shared" si="7"/>
        <v>Normal</v>
      </c>
      <c r="H94" t="str">
        <f>'Raw Data'!I91</f>
        <v>non-smoker</v>
      </c>
      <c r="I94" t="str">
        <f>'Raw Data'!J91</f>
        <v>low</v>
      </c>
    </row>
    <row r="95" spans="1:9" ht="15" customHeight="1" x14ac:dyDescent="0.35">
      <c r="A95">
        <f t="shared" si="4"/>
        <v>91</v>
      </c>
      <c r="B95" s="13">
        <f>'Raw Data'!B92</f>
        <v>30.13658715</v>
      </c>
      <c r="C95" t="str">
        <f t="shared" si="5"/>
        <v>Obese</v>
      </c>
      <c r="D95" s="14">
        <f>'Raw Data'!E92</f>
        <v>178.72434329999999</v>
      </c>
      <c r="E95" t="str">
        <f t="shared" si="6"/>
        <v>Desirable</v>
      </c>
      <c r="F95" s="15">
        <f>'Raw Data'!C92</f>
        <v>97.36976808</v>
      </c>
      <c r="G95" t="str">
        <f t="shared" si="7"/>
        <v>Normal</v>
      </c>
      <c r="H95" t="str">
        <f>'Raw Data'!I92</f>
        <v>non-smoker</v>
      </c>
      <c r="I95" t="str">
        <f>'Raw Data'!J92</f>
        <v>high</v>
      </c>
    </row>
    <row r="96" spans="1:9" ht="15" customHeight="1" x14ac:dyDescent="0.35">
      <c r="A96">
        <f t="shared" si="4"/>
        <v>92</v>
      </c>
      <c r="B96" s="13">
        <f>'Raw Data'!B93</f>
        <v>31.15388372</v>
      </c>
      <c r="C96" t="str">
        <f t="shared" si="5"/>
        <v>Obese</v>
      </c>
      <c r="D96" s="14">
        <f>'Raw Data'!E93</f>
        <v>199.62471059999999</v>
      </c>
      <c r="E96" t="str">
        <f t="shared" si="6"/>
        <v>Desirable</v>
      </c>
      <c r="F96" s="15">
        <f>'Raw Data'!C93</f>
        <v>111.5323997</v>
      </c>
      <c r="G96" t="str">
        <f t="shared" si="7"/>
        <v>Normal</v>
      </c>
      <c r="H96" t="str">
        <f>'Raw Data'!I93</f>
        <v>non-smoker</v>
      </c>
      <c r="I96" t="str">
        <f>'Raw Data'!J93</f>
        <v>low</v>
      </c>
    </row>
    <row r="97" spans="1:9" ht="15" customHeight="1" x14ac:dyDescent="0.35">
      <c r="A97">
        <f t="shared" si="4"/>
        <v>93</v>
      </c>
      <c r="B97" s="13">
        <f>'Raw Data'!B94</f>
        <v>17.573975740000002</v>
      </c>
      <c r="C97" t="str">
        <f t="shared" si="5"/>
        <v>Underweight</v>
      </c>
      <c r="D97" s="14">
        <f>'Raw Data'!E94</f>
        <v>189.3206596</v>
      </c>
      <c r="E97" t="str">
        <f t="shared" si="6"/>
        <v>Desirable</v>
      </c>
      <c r="F97" s="15">
        <f>'Raw Data'!C94</f>
        <v>102.9492132</v>
      </c>
      <c r="G97" t="str">
        <f t="shared" si="7"/>
        <v>Normal</v>
      </c>
      <c r="H97" t="str">
        <f>'Raw Data'!I94</f>
        <v>non-smoker</v>
      </c>
      <c r="I97" t="str">
        <f>'Raw Data'!J94</f>
        <v>high</v>
      </c>
    </row>
    <row r="98" spans="1:9" ht="15" customHeight="1" x14ac:dyDescent="0.35">
      <c r="A98">
        <f t="shared" si="4"/>
        <v>94</v>
      </c>
      <c r="B98" s="13">
        <f>'Raw Data'!B95</f>
        <v>24.59463422</v>
      </c>
      <c r="C98" t="str">
        <f t="shared" si="5"/>
        <v>Normal</v>
      </c>
      <c r="D98" s="14">
        <f>'Raw Data'!E95</f>
        <v>206.9544085</v>
      </c>
      <c r="E98" t="str">
        <f t="shared" si="6"/>
        <v>Borderline High</v>
      </c>
      <c r="F98" s="15">
        <f>'Raw Data'!C95</f>
        <v>108.56268489999999</v>
      </c>
      <c r="G98" t="str">
        <f t="shared" si="7"/>
        <v>Normal</v>
      </c>
      <c r="H98" t="str">
        <f>'Raw Data'!I95</f>
        <v>smoker</v>
      </c>
      <c r="I98" t="str">
        <f>'Raw Data'!J95</f>
        <v>moderate</v>
      </c>
    </row>
    <row r="99" spans="1:9" ht="15" customHeight="1" x14ac:dyDescent="0.35">
      <c r="A99">
        <f t="shared" si="4"/>
        <v>95</v>
      </c>
      <c r="B99" s="13">
        <f>'Raw Data'!B96</f>
        <v>28.061168899999998</v>
      </c>
      <c r="C99" t="str">
        <f t="shared" si="5"/>
        <v>Overweight</v>
      </c>
      <c r="D99" s="14">
        <f>'Raw Data'!E96</f>
        <v>183.20601619999999</v>
      </c>
      <c r="E99" t="str">
        <f t="shared" si="6"/>
        <v>Desirable</v>
      </c>
      <c r="F99" s="15">
        <f>'Raw Data'!C96</f>
        <v>103.61786429999999</v>
      </c>
      <c r="G99" t="str">
        <f t="shared" si="7"/>
        <v>Normal</v>
      </c>
      <c r="H99" t="str">
        <f>'Raw Data'!I96</f>
        <v>non-smoker</v>
      </c>
      <c r="I99" t="str">
        <f>'Raw Data'!J96</f>
        <v>moderate</v>
      </c>
    </row>
    <row r="100" spans="1:9" ht="15" customHeight="1" x14ac:dyDescent="0.35">
      <c r="A100">
        <f t="shared" si="4"/>
        <v>96</v>
      </c>
      <c r="B100" s="13">
        <f>'Raw Data'!B97</f>
        <v>27.02579983</v>
      </c>
      <c r="C100" t="str">
        <f t="shared" si="5"/>
        <v>Overweight</v>
      </c>
      <c r="D100" s="14">
        <f>'Raw Data'!E97</f>
        <v>192.33929699999999</v>
      </c>
      <c r="E100" t="str">
        <f t="shared" si="6"/>
        <v>Desirable</v>
      </c>
      <c r="F100" s="15">
        <f>'Raw Data'!C97</f>
        <v>108.9603786</v>
      </c>
      <c r="G100" t="str">
        <f t="shared" si="7"/>
        <v>Normal</v>
      </c>
      <c r="H100" t="str">
        <f>'Raw Data'!I97</f>
        <v>non-smoker</v>
      </c>
      <c r="I100" t="str">
        <f>'Raw Data'!J97</f>
        <v>moderate</v>
      </c>
    </row>
    <row r="101" spans="1:9" ht="15" customHeight="1" x14ac:dyDescent="0.35">
      <c r="A101">
        <f t="shared" si="4"/>
        <v>97</v>
      </c>
      <c r="B101" s="13">
        <f>'Raw Data'!B98</f>
        <v>27.02579983</v>
      </c>
      <c r="C101" t="str">
        <f t="shared" si="5"/>
        <v>Overweight</v>
      </c>
      <c r="D101" s="14">
        <f>'Raw Data'!E98</f>
        <v>188.67586969999999</v>
      </c>
      <c r="E101" t="str">
        <f t="shared" si="6"/>
        <v>Desirable</v>
      </c>
      <c r="F101" s="15">
        <f>'Raw Data'!C98</f>
        <v>108.9603786</v>
      </c>
      <c r="G101" t="str">
        <f t="shared" si="7"/>
        <v>Normal</v>
      </c>
      <c r="H101" t="str">
        <f>'Raw Data'!I98</f>
        <v>smoker</v>
      </c>
      <c r="I101" t="str">
        <f>'Raw Data'!J98</f>
        <v>low</v>
      </c>
    </row>
    <row r="102" spans="1:9" ht="15" customHeight="1" x14ac:dyDescent="0.35">
      <c r="A102">
        <f t="shared" si="4"/>
        <v>98</v>
      </c>
      <c r="B102" s="13">
        <f>'Raw Data'!B99</f>
        <v>33.827259730000002</v>
      </c>
      <c r="C102" t="str">
        <f t="shared" si="5"/>
        <v>Obese</v>
      </c>
      <c r="D102" s="14">
        <f>'Raw Data'!E99</f>
        <v>201.49061900000001</v>
      </c>
      <c r="E102" t="str">
        <f t="shared" si="6"/>
        <v>Borderline High</v>
      </c>
      <c r="F102" s="15">
        <f>'Raw Data'!C99</f>
        <v>112.1341552</v>
      </c>
      <c r="G102" t="str">
        <f t="shared" si="7"/>
        <v>Normal</v>
      </c>
      <c r="H102" t="str">
        <f>'Raw Data'!I99</f>
        <v>smoker</v>
      </c>
      <c r="I102" t="str">
        <f>'Raw Data'!J99</f>
        <v>low</v>
      </c>
    </row>
    <row r="103" spans="1:9" ht="15" customHeight="1" x14ac:dyDescent="0.35">
      <c r="A103">
        <f t="shared" si="4"/>
        <v>99</v>
      </c>
      <c r="B103" s="13">
        <f>'Raw Data'!B100</f>
        <v>29.75689848</v>
      </c>
      <c r="C103" t="str">
        <f t="shared" si="5"/>
        <v>Overweight</v>
      </c>
      <c r="D103" s="14">
        <f>'Raw Data'!E100</f>
        <v>208.5582048</v>
      </c>
      <c r="E103" t="str">
        <f t="shared" si="6"/>
        <v>Borderline High</v>
      </c>
      <c r="F103" s="15">
        <f>'Raw Data'!C100</f>
        <v>120.9132642</v>
      </c>
      <c r="G103" t="str">
        <f t="shared" si="7"/>
        <v>Elevated</v>
      </c>
      <c r="H103" t="str">
        <f>'Raw Data'!I100</f>
        <v>non-smoker</v>
      </c>
      <c r="I103" t="str">
        <f>'Raw Data'!J100</f>
        <v>moderate</v>
      </c>
    </row>
    <row r="104" spans="1:9" ht="15" customHeight="1" x14ac:dyDescent="0.35">
      <c r="A104">
        <f t="shared" si="4"/>
        <v>100</v>
      </c>
      <c r="B104" s="13">
        <f>'Raw Data'!B101</f>
        <v>28.903880489999999</v>
      </c>
      <c r="C104" t="str">
        <f t="shared" si="5"/>
        <v>Overweight</v>
      </c>
      <c r="D104" s="14">
        <f>'Raw Data'!E101</f>
        <v>198.7189238</v>
      </c>
      <c r="E104" t="str">
        <f t="shared" si="6"/>
        <v>Desirable</v>
      </c>
      <c r="F104" s="15">
        <f>'Raw Data'!C101</f>
        <v>116.3127114</v>
      </c>
      <c r="G104" t="str">
        <f t="shared" si="7"/>
        <v>Normal</v>
      </c>
      <c r="H104" t="str">
        <f>'Raw Data'!I101</f>
        <v>non-smoker</v>
      </c>
      <c r="I104" t="str">
        <f>'Raw Data'!J101</f>
        <v>high</v>
      </c>
    </row>
    <row r="105" spans="1:9" ht="15" customHeight="1" x14ac:dyDescent="0.35">
      <c r="A105">
        <f t="shared" si="4"/>
        <v>101</v>
      </c>
      <c r="B105" s="13">
        <f>'Raw Data'!B102</f>
        <v>26.44887894</v>
      </c>
      <c r="C105" t="str">
        <f t="shared" si="5"/>
        <v>Overweight</v>
      </c>
      <c r="D105" s="14">
        <f>'Raw Data'!E102</f>
        <v>187.57594259999999</v>
      </c>
      <c r="E105" t="str">
        <f t="shared" si="6"/>
        <v>Desirable</v>
      </c>
      <c r="F105" s="15">
        <f>'Raw Data'!C102</f>
        <v>121.1654296</v>
      </c>
      <c r="G105" t="str">
        <f t="shared" si="7"/>
        <v>Elevated</v>
      </c>
      <c r="H105" t="str">
        <f>'Raw Data'!I102</f>
        <v>non-smoker</v>
      </c>
      <c r="I105" t="str">
        <f>'Raw Data'!J102</f>
        <v>moderate</v>
      </c>
    </row>
    <row r="106" spans="1:9" ht="15" customHeight="1" x14ac:dyDescent="0.35">
      <c r="A106">
        <f t="shared" si="4"/>
        <v>102</v>
      </c>
      <c r="B106" s="13">
        <f>'Raw Data'!B103</f>
        <v>26.876945930000002</v>
      </c>
      <c r="C106" t="str">
        <f t="shared" si="5"/>
        <v>Overweight</v>
      </c>
      <c r="D106" s="14">
        <f>'Raw Data'!E103</f>
        <v>216.39401050000001</v>
      </c>
      <c r="E106" t="str">
        <f t="shared" si="6"/>
        <v>Borderline High</v>
      </c>
      <c r="F106" s="15">
        <f>'Raw Data'!C103</f>
        <v>134.1683587</v>
      </c>
      <c r="G106" t="str">
        <f t="shared" si="7"/>
        <v>Stage 1 Hypertension</v>
      </c>
      <c r="H106" t="str">
        <f>'Raw Data'!I103</f>
        <v>non-smoker</v>
      </c>
      <c r="I106" t="str">
        <f>'Raw Data'!J103</f>
        <v>moderate</v>
      </c>
    </row>
    <row r="107" spans="1:9" ht="15" customHeight="1" x14ac:dyDescent="0.35">
      <c r="A107">
        <f t="shared" si="4"/>
        <v>103</v>
      </c>
      <c r="B107" s="13">
        <f>'Raw Data'!B104</f>
        <v>28.653912829999999</v>
      </c>
      <c r="C107" t="str">
        <f t="shared" si="5"/>
        <v>Overweight</v>
      </c>
      <c r="D107" s="14">
        <f>'Raw Data'!E104</f>
        <v>172.33801829999999</v>
      </c>
      <c r="E107" t="str">
        <f t="shared" si="6"/>
        <v>Desirable</v>
      </c>
      <c r="F107" s="15">
        <f>'Raw Data'!C104</f>
        <v>104.6019838</v>
      </c>
      <c r="G107" t="str">
        <f t="shared" si="7"/>
        <v>Normal</v>
      </c>
      <c r="H107" t="str">
        <f>'Raw Data'!I104</f>
        <v>non-smoker</v>
      </c>
      <c r="I107" t="str">
        <f>'Raw Data'!J104</f>
        <v>moderate</v>
      </c>
    </row>
    <row r="108" spans="1:9" ht="15" customHeight="1" x14ac:dyDescent="0.35">
      <c r="A108">
        <f t="shared" si="4"/>
        <v>104</v>
      </c>
      <c r="B108" s="13">
        <f>'Raw Data'!B105</f>
        <v>26.023100979999999</v>
      </c>
      <c r="C108" t="str">
        <f t="shared" si="5"/>
        <v>Overweight</v>
      </c>
      <c r="D108" s="14">
        <f>'Raw Data'!E105</f>
        <v>188.4507012</v>
      </c>
      <c r="E108" t="str">
        <f t="shared" si="6"/>
        <v>Desirable</v>
      </c>
      <c r="F108" s="15">
        <f>'Raw Data'!C105</f>
        <v>108.4188879</v>
      </c>
      <c r="G108" t="str">
        <f t="shared" si="7"/>
        <v>Normal</v>
      </c>
      <c r="H108" t="str">
        <f>'Raw Data'!I105</f>
        <v>non-smoker</v>
      </c>
      <c r="I108" t="str">
        <f>'Raw Data'!J105</f>
        <v>moderate</v>
      </c>
    </row>
    <row r="109" spans="1:9" ht="15" customHeight="1" x14ac:dyDescent="0.35">
      <c r="A109">
        <f t="shared" si="4"/>
        <v>105</v>
      </c>
      <c r="B109" s="13">
        <f>'Raw Data'!B106</f>
        <v>32.562807960000001</v>
      </c>
      <c r="C109" t="str">
        <f t="shared" si="5"/>
        <v>Obese</v>
      </c>
      <c r="D109" s="14">
        <f>'Raw Data'!E106</f>
        <v>202.49889709999999</v>
      </c>
      <c r="E109" t="str">
        <f t="shared" si="6"/>
        <v>Borderline High</v>
      </c>
      <c r="F109" s="15">
        <f>'Raw Data'!C106</f>
        <v>99.969561420000005</v>
      </c>
      <c r="G109" t="str">
        <f t="shared" si="7"/>
        <v>Normal</v>
      </c>
      <c r="H109" t="str">
        <f>'Raw Data'!I106</f>
        <v>smoker</v>
      </c>
      <c r="I109" t="str">
        <f>'Raw Data'!J106</f>
        <v>low</v>
      </c>
    </row>
    <row r="110" spans="1:9" ht="15" customHeight="1" x14ac:dyDescent="0.35">
      <c r="A110">
        <f t="shared" si="4"/>
        <v>106</v>
      </c>
      <c r="B110" s="13">
        <f>'Raw Data'!B107</f>
        <v>31.397888989999998</v>
      </c>
      <c r="C110" t="str">
        <f t="shared" si="5"/>
        <v>Obese</v>
      </c>
      <c r="D110" s="14">
        <f>'Raw Data'!E107</f>
        <v>163.9914575</v>
      </c>
      <c r="E110" t="str">
        <f t="shared" si="6"/>
        <v>Desirable</v>
      </c>
      <c r="F110" s="15">
        <f>'Raw Data'!C107</f>
        <v>96.912721669999996</v>
      </c>
      <c r="G110" t="str">
        <f t="shared" si="7"/>
        <v>Normal</v>
      </c>
      <c r="H110" t="str">
        <f>'Raw Data'!I107</f>
        <v>non-smoker</v>
      </c>
      <c r="I110" t="str">
        <f>'Raw Data'!J107</f>
        <v>high</v>
      </c>
    </row>
    <row r="111" spans="1:9" ht="15" customHeight="1" x14ac:dyDescent="0.35">
      <c r="A111">
        <f t="shared" si="4"/>
        <v>107</v>
      </c>
      <c r="B111" s="13">
        <f>'Raw Data'!B108</f>
        <v>32.989974910000001</v>
      </c>
      <c r="C111" t="str">
        <f t="shared" si="5"/>
        <v>Obese</v>
      </c>
      <c r="D111" s="14">
        <f>'Raw Data'!E108</f>
        <v>188.40556939999999</v>
      </c>
      <c r="E111" t="str">
        <f t="shared" si="6"/>
        <v>Desirable</v>
      </c>
      <c r="F111" s="15">
        <f>'Raw Data'!C108</f>
        <v>113.9119491</v>
      </c>
      <c r="G111" t="str">
        <f t="shared" si="7"/>
        <v>Normal</v>
      </c>
      <c r="H111" t="str">
        <f>'Raw Data'!I108</f>
        <v>non-smoker</v>
      </c>
      <c r="I111" t="str">
        <f>'Raw Data'!J108</f>
        <v>moderate</v>
      </c>
    </row>
    <row r="112" spans="1:9" ht="15" customHeight="1" x14ac:dyDescent="0.35">
      <c r="A112">
        <f t="shared" si="4"/>
        <v>108</v>
      </c>
      <c r="B112" s="13">
        <f>'Raw Data'!B109</f>
        <v>21.80051027</v>
      </c>
      <c r="C112" t="str">
        <f t="shared" si="5"/>
        <v>Normal</v>
      </c>
      <c r="D112" s="14">
        <f>'Raw Data'!E109</f>
        <v>183.4553287</v>
      </c>
      <c r="E112" t="str">
        <f t="shared" si="6"/>
        <v>Desirable</v>
      </c>
      <c r="F112" s="15">
        <f>'Raw Data'!C109</f>
        <v>105.59504099999999</v>
      </c>
      <c r="G112" t="str">
        <f t="shared" si="7"/>
        <v>Normal</v>
      </c>
      <c r="H112" t="str">
        <f>'Raw Data'!I109</f>
        <v>smoker</v>
      </c>
      <c r="I112" t="str">
        <f>'Raw Data'!J109</f>
        <v>moderate</v>
      </c>
    </row>
    <row r="113" spans="1:9" ht="15" customHeight="1" x14ac:dyDescent="0.35">
      <c r="A113">
        <f t="shared" si="4"/>
        <v>109</v>
      </c>
      <c r="B113" s="13">
        <f>'Raw Data'!B110</f>
        <v>21.63629366</v>
      </c>
      <c r="C113" t="str">
        <f t="shared" si="5"/>
        <v>Normal</v>
      </c>
      <c r="D113" s="14">
        <f>'Raw Data'!E110</f>
        <v>153.04067280000001</v>
      </c>
      <c r="E113" t="str">
        <f t="shared" si="6"/>
        <v>Desirable</v>
      </c>
      <c r="F113" s="15">
        <f>'Raw Data'!C110</f>
        <v>99.419847939999997</v>
      </c>
      <c r="G113" t="str">
        <f t="shared" si="7"/>
        <v>Normal</v>
      </c>
      <c r="H113" t="str">
        <f>'Raw Data'!I110</f>
        <v>smoker</v>
      </c>
      <c r="I113" t="str">
        <f>'Raw Data'!J110</f>
        <v>high</v>
      </c>
    </row>
    <row r="114" spans="1:9" ht="15" customHeight="1" x14ac:dyDescent="0.35">
      <c r="A114">
        <f t="shared" si="4"/>
        <v>110</v>
      </c>
      <c r="B114" s="13">
        <f>'Raw Data'!B111</f>
        <v>29.43952183</v>
      </c>
      <c r="C114" t="str">
        <f t="shared" si="5"/>
        <v>Overweight</v>
      </c>
      <c r="D114" s="14">
        <f>'Raw Data'!E111</f>
        <v>193.1916181</v>
      </c>
      <c r="E114" t="str">
        <f t="shared" si="6"/>
        <v>Desirable</v>
      </c>
      <c r="F114" s="15">
        <f>'Raw Data'!C111</f>
        <v>113.6576701</v>
      </c>
      <c r="G114" t="str">
        <f t="shared" si="7"/>
        <v>Normal</v>
      </c>
      <c r="H114" t="str">
        <f>'Raw Data'!I111</f>
        <v>non-smoker</v>
      </c>
      <c r="I114" t="str">
        <f>'Raw Data'!J111</f>
        <v>moderate</v>
      </c>
    </row>
    <row r="115" spans="1:9" ht="15" customHeight="1" x14ac:dyDescent="0.35">
      <c r="A115">
        <f t="shared" si="4"/>
        <v>111</v>
      </c>
      <c r="B115" s="13">
        <f>'Raw Data'!B112</f>
        <v>26.596918469999999</v>
      </c>
      <c r="C115" t="str">
        <f t="shared" si="5"/>
        <v>Overweight</v>
      </c>
      <c r="D115" s="14">
        <f>'Raw Data'!E112</f>
        <v>193.1916181</v>
      </c>
      <c r="E115" t="str">
        <f t="shared" si="6"/>
        <v>Desirable</v>
      </c>
      <c r="F115" s="15">
        <f>'Raw Data'!C112</f>
        <v>105.5715654</v>
      </c>
      <c r="G115" t="str">
        <f t="shared" si="7"/>
        <v>Normal</v>
      </c>
      <c r="H115" t="str">
        <f>'Raw Data'!I112</f>
        <v>non-smoker</v>
      </c>
      <c r="I115" t="str">
        <f>'Raw Data'!J112</f>
        <v>low</v>
      </c>
    </row>
    <row r="116" spans="1:9" ht="15" customHeight="1" x14ac:dyDescent="0.35">
      <c r="A116">
        <f t="shared" si="4"/>
        <v>112</v>
      </c>
      <c r="B116" s="13">
        <f>'Raw Data'!B113</f>
        <v>28.294203540000002</v>
      </c>
      <c r="C116" t="str">
        <f t="shared" si="5"/>
        <v>Overweight</v>
      </c>
      <c r="D116" s="14">
        <f>'Raw Data'!E113</f>
        <v>194.97342420000001</v>
      </c>
      <c r="E116" t="str">
        <f t="shared" si="6"/>
        <v>Desirable</v>
      </c>
      <c r="F116" s="15">
        <f>'Raw Data'!C113</f>
        <v>95.898027220000003</v>
      </c>
      <c r="G116" t="str">
        <f t="shared" si="7"/>
        <v>Normal</v>
      </c>
      <c r="H116" t="str">
        <f>'Raw Data'!I113</f>
        <v>smoker</v>
      </c>
      <c r="I116" t="str">
        <f>'Raw Data'!J113</f>
        <v>moderate</v>
      </c>
    </row>
    <row r="117" spans="1:9" ht="15" customHeight="1" x14ac:dyDescent="0.35">
      <c r="A117">
        <f t="shared" si="4"/>
        <v>113</v>
      </c>
      <c r="B117" s="13">
        <f>'Raw Data'!B114</f>
        <v>21.41289961</v>
      </c>
      <c r="C117" t="str">
        <f t="shared" si="5"/>
        <v>Normal</v>
      </c>
      <c r="D117" s="14">
        <f>'Raw Data'!E114</f>
        <v>181.82564959999999</v>
      </c>
      <c r="E117" t="str">
        <f t="shared" si="6"/>
        <v>Desirable</v>
      </c>
      <c r="F117" s="15">
        <f>'Raw Data'!C114</f>
        <v>115.4828771</v>
      </c>
      <c r="G117" t="str">
        <f t="shared" si="7"/>
        <v>Normal</v>
      </c>
      <c r="H117" t="str">
        <f>'Raw Data'!I114</f>
        <v>smoker</v>
      </c>
      <c r="I117" t="str">
        <f>'Raw Data'!J114</f>
        <v>moderate</v>
      </c>
    </row>
    <row r="118" spans="1:9" ht="15" customHeight="1" x14ac:dyDescent="0.35">
      <c r="A118">
        <f t="shared" si="4"/>
        <v>114</v>
      </c>
      <c r="B118" s="13">
        <f>'Raw Data'!B115</f>
        <v>19.710164540000001</v>
      </c>
      <c r="C118" t="str">
        <f t="shared" si="5"/>
        <v>Normal</v>
      </c>
      <c r="D118" s="14">
        <f>'Raw Data'!E115</f>
        <v>163.52170799999999</v>
      </c>
      <c r="E118" t="str">
        <f t="shared" si="6"/>
        <v>Desirable</v>
      </c>
      <c r="F118" s="15">
        <f>'Raw Data'!C115</f>
        <v>99.901770569999996</v>
      </c>
      <c r="G118" t="str">
        <f t="shared" si="7"/>
        <v>Normal</v>
      </c>
      <c r="H118" t="str">
        <f>'Raw Data'!I115</f>
        <v>non-smoker</v>
      </c>
      <c r="I118" t="str">
        <f>'Raw Data'!J115</f>
        <v>high</v>
      </c>
    </row>
    <row r="119" spans="1:9" ht="15" customHeight="1" x14ac:dyDescent="0.35">
      <c r="A119">
        <f t="shared" si="4"/>
        <v>115</v>
      </c>
      <c r="B119" s="13">
        <f>'Raw Data'!B116</f>
        <v>28.162900359999998</v>
      </c>
      <c r="C119" t="str">
        <f t="shared" si="5"/>
        <v>Overweight</v>
      </c>
      <c r="D119" s="14">
        <f>'Raw Data'!E116</f>
        <v>185.98441149999999</v>
      </c>
      <c r="E119" t="str">
        <f t="shared" si="6"/>
        <v>Desirable</v>
      </c>
      <c r="F119" s="15">
        <f>'Raw Data'!C116</f>
        <v>113.6884313</v>
      </c>
      <c r="G119" t="str">
        <f t="shared" si="7"/>
        <v>Normal</v>
      </c>
      <c r="H119" t="str">
        <f>'Raw Data'!I116</f>
        <v>non-smoker</v>
      </c>
      <c r="I119" t="str">
        <f>'Raw Data'!J116</f>
        <v>moderate</v>
      </c>
    </row>
    <row r="120" spans="1:9" ht="15" customHeight="1" x14ac:dyDescent="0.35">
      <c r="A120">
        <f t="shared" si="4"/>
        <v>116</v>
      </c>
      <c r="B120" s="13">
        <f>'Raw Data'!B117</f>
        <v>23.20057585</v>
      </c>
      <c r="C120" t="str">
        <f t="shared" si="5"/>
        <v>Normal</v>
      </c>
      <c r="D120" s="14">
        <f>'Raw Data'!E117</f>
        <v>186.15645420000001</v>
      </c>
      <c r="E120" t="str">
        <f t="shared" si="6"/>
        <v>Desirable</v>
      </c>
      <c r="F120" s="15">
        <f>'Raw Data'!C117</f>
        <v>109.2073911</v>
      </c>
      <c r="G120" t="str">
        <f t="shared" si="7"/>
        <v>Normal</v>
      </c>
      <c r="H120" t="str">
        <f>'Raw Data'!I117</f>
        <v>non-smoker</v>
      </c>
      <c r="I120" t="str">
        <f>'Raw Data'!J117</f>
        <v>high</v>
      </c>
    </row>
    <row r="121" spans="1:9" ht="15" customHeight="1" x14ac:dyDescent="0.35">
      <c r="A121">
        <f t="shared" si="4"/>
        <v>117</v>
      </c>
      <c r="B121" s="13">
        <f>'Raw Data'!B118</f>
        <v>30.570529659999998</v>
      </c>
      <c r="C121" t="str">
        <f t="shared" si="5"/>
        <v>Obese</v>
      </c>
      <c r="D121" s="14">
        <f>'Raw Data'!E118</f>
        <v>212.78946149999999</v>
      </c>
      <c r="E121" t="str">
        <f t="shared" si="6"/>
        <v>Borderline High</v>
      </c>
      <c r="F121" s="15">
        <f>'Raw Data'!C118</f>
        <v>82.209212769999993</v>
      </c>
      <c r="G121" t="str">
        <f t="shared" si="7"/>
        <v>Normal</v>
      </c>
      <c r="H121" t="str">
        <f>'Raw Data'!I118</f>
        <v>smoker</v>
      </c>
      <c r="I121" t="str">
        <f>'Raw Data'!J118</f>
        <v>high</v>
      </c>
    </row>
    <row r="122" spans="1:9" ht="15" customHeight="1" x14ac:dyDescent="0.35">
      <c r="A122">
        <f t="shared" si="4"/>
        <v>118</v>
      </c>
      <c r="B122" s="13">
        <f>'Raw Data'!B119</f>
        <v>23.923143289999999</v>
      </c>
      <c r="C122" t="str">
        <f t="shared" si="5"/>
        <v>Normal</v>
      </c>
      <c r="D122" s="14">
        <f>'Raw Data'!E119</f>
        <v>216.88830160000001</v>
      </c>
      <c r="E122" t="str">
        <f t="shared" si="6"/>
        <v>Borderline High</v>
      </c>
      <c r="F122" s="15">
        <f>'Raw Data'!C119</f>
        <v>105.0205804</v>
      </c>
      <c r="G122" t="str">
        <f t="shared" si="7"/>
        <v>Normal</v>
      </c>
      <c r="H122" t="str">
        <f>'Raw Data'!I119</f>
        <v>smoker</v>
      </c>
      <c r="I122" t="str">
        <f>'Raw Data'!J119</f>
        <v>moderate</v>
      </c>
    </row>
    <row r="123" spans="1:9" ht="15" customHeight="1" x14ac:dyDescent="0.35">
      <c r="A123">
        <f t="shared" si="4"/>
        <v>119</v>
      </c>
      <c r="B123" s="13">
        <f>'Raw Data'!B120</f>
        <v>22.56263611</v>
      </c>
      <c r="C123" t="str">
        <f t="shared" si="5"/>
        <v>Normal</v>
      </c>
      <c r="D123" s="14">
        <f>'Raw Data'!E120</f>
        <v>181.18373800000001</v>
      </c>
      <c r="E123" t="str">
        <f t="shared" si="6"/>
        <v>Desirable</v>
      </c>
      <c r="F123" s="15">
        <f>'Raw Data'!C120</f>
        <v>96.443437970000005</v>
      </c>
      <c r="G123" t="str">
        <f t="shared" si="7"/>
        <v>Normal</v>
      </c>
      <c r="H123" t="str">
        <f>'Raw Data'!I120</f>
        <v>non-smoker</v>
      </c>
      <c r="I123" t="str">
        <f>'Raw Data'!J120</f>
        <v>moderate</v>
      </c>
    </row>
    <row r="124" spans="1:9" ht="15" customHeight="1" x14ac:dyDescent="0.35">
      <c r="A124">
        <f t="shared" si="4"/>
        <v>120</v>
      </c>
      <c r="B124" s="13">
        <f>'Raw Data'!B121</f>
        <v>15.66673881</v>
      </c>
      <c r="C124" t="str">
        <f t="shared" si="5"/>
        <v>Underweight</v>
      </c>
      <c r="D124" s="14">
        <f>'Raw Data'!E121</f>
        <v>174.12110269999999</v>
      </c>
      <c r="E124" t="str">
        <f t="shared" si="6"/>
        <v>Desirable</v>
      </c>
      <c r="F124" s="15">
        <f>'Raw Data'!C121</f>
        <v>112.40994240000001</v>
      </c>
      <c r="G124" t="str">
        <f t="shared" si="7"/>
        <v>Normal</v>
      </c>
      <c r="H124" t="str">
        <f>'Raw Data'!I121</f>
        <v>non-smoker</v>
      </c>
      <c r="I124" t="str">
        <f>'Raw Data'!J121</f>
        <v>low</v>
      </c>
    </row>
    <row r="125" spans="1:9" ht="15" customHeight="1" x14ac:dyDescent="0.35">
      <c r="A125">
        <f t="shared" si="4"/>
        <v>121</v>
      </c>
      <c r="B125" s="13">
        <f>'Raw Data'!B122</f>
        <v>33.237732700000002</v>
      </c>
      <c r="C125" t="str">
        <f t="shared" si="5"/>
        <v>Obese</v>
      </c>
      <c r="D125" s="14">
        <f>'Raw Data'!E122</f>
        <v>170.6332602</v>
      </c>
      <c r="E125" t="str">
        <f t="shared" si="6"/>
        <v>Desirable</v>
      </c>
      <c r="F125" s="15">
        <f>'Raw Data'!C122</f>
        <v>103.9357773</v>
      </c>
      <c r="G125" t="str">
        <f t="shared" si="7"/>
        <v>Normal</v>
      </c>
      <c r="H125" t="str">
        <f>'Raw Data'!I122</f>
        <v>non-smoker</v>
      </c>
      <c r="I125" t="str">
        <f>'Raw Data'!J122</f>
        <v>moderate</v>
      </c>
    </row>
    <row r="126" spans="1:9" ht="15" customHeight="1" x14ac:dyDescent="0.35">
      <c r="A126">
        <f t="shared" si="4"/>
        <v>122</v>
      </c>
      <c r="B126" s="13">
        <f>'Raw Data'!B123</f>
        <v>30.487752239999999</v>
      </c>
      <c r="C126" t="str">
        <f t="shared" si="5"/>
        <v>Obese</v>
      </c>
      <c r="D126" s="14">
        <f>'Raw Data'!E123</f>
        <v>181.76781969999999</v>
      </c>
      <c r="E126" t="str">
        <f t="shared" si="6"/>
        <v>Desirable</v>
      </c>
      <c r="F126" s="15">
        <f>'Raw Data'!C123</f>
        <v>118.6425993</v>
      </c>
      <c r="G126" t="str">
        <f t="shared" si="7"/>
        <v>Normal</v>
      </c>
      <c r="H126" t="str">
        <f>'Raw Data'!I123</f>
        <v>non-smoker</v>
      </c>
      <c r="I126" t="str">
        <f>'Raw Data'!J123</f>
        <v>moderate</v>
      </c>
    </row>
    <row r="127" spans="1:9" ht="15" customHeight="1" x14ac:dyDescent="0.35">
      <c r="A127">
        <f t="shared" si="4"/>
        <v>123</v>
      </c>
      <c r="B127" s="13">
        <f>'Raw Data'!B124</f>
        <v>19.521512739999999</v>
      </c>
      <c r="C127" t="str">
        <f t="shared" si="5"/>
        <v>Normal</v>
      </c>
      <c r="D127" s="14">
        <f>'Raw Data'!E124</f>
        <v>189.0527032</v>
      </c>
      <c r="E127" t="str">
        <f t="shared" si="6"/>
        <v>Desirable</v>
      </c>
      <c r="F127" s="15">
        <f>'Raw Data'!C124</f>
        <v>109.21021690000001</v>
      </c>
      <c r="G127" t="str">
        <f t="shared" si="7"/>
        <v>Normal</v>
      </c>
      <c r="H127" t="str">
        <f>'Raw Data'!I124</f>
        <v>non-smoker</v>
      </c>
      <c r="I127" t="str">
        <f>'Raw Data'!J124</f>
        <v>high</v>
      </c>
    </row>
    <row r="128" spans="1:9" ht="15" customHeight="1" x14ac:dyDescent="0.35">
      <c r="A128">
        <f t="shared" si="4"/>
        <v>124</v>
      </c>
      <c r="B128" s="13">
        <f>'Raw Data'!B125</f>
        <v>17.012718230000001</v>
      </c>
      <c r="C128" t="str">
        <f t="shared" si="5"/>
        <v>Underweight</v>
      </c>
      <c r="D128" s="14">
        <f>'Raw Data'!E125</f>
        <v>177.41032970000001</v>
      </c>
      <c r="E128" t="str">
        <f t="shared" si="6"/>
        <v>Desirable</v>
      </c>
      <c r="F128" s="15">
        <f>'Raw Data'!C125</f>
        <v>100.3434784</v>
      </c>
      <c r="G128" t="str">
        <f t="shared" si="7"/>
        <v>Normal</v>
      </c>
      <c r="H128" t="str">
        <f>'Raw Data'!I125</f>
        <v>non-smoker</v>
      </c>
      <c r="I128" t="str">
        <f>'Raw Data'!J125</f>
        <v>high</v>
      </c>
    </row>
    <row r="129" spans="1:9" ht="15" customHeight="1" x14ac:dyDescent="0.35">
      <c r="A129">
        <f t="shared" si="4"/>
        <v>125</v>
      </c>
      <c r="B129" s="13">
        <f>'Raw Data'!B126</f>
        <v>24.01461669</v>
      </c>
      <c r="C129" t="str">
        <f t="shared" si="5"/>
        <v>Normal</v>
      </c>
      <c r="D129" s="14">
        <f>'Raw Data'!E126</f>
        <v>196.37319400000001</v>
      </c>
      <c r="E129" t="str">
        <f t="shared" si="6"/>
        <v>Desirable</v>
      </c>
      <c r="F129" s="15">
        <f>'Raw Data'!C126</f>
        <v>111.51961970000001</v>
      </c>
      <c r="G129" t="str">
        <f t="shared" si="7"/>
        <v>Normal</v>
      </c>
      <c r="H129" t="str">
        <f>'Raw Data'!I126</f>
        <v>non-smoker</v>
      </c>
      <c r="I129" t="str">
        <f>'Raw Data'!J126</f>
        <v>moderate</v>
      </c>
    </row>
    <row r="130" spans="1:9" ht="15" customHeight="1" x14ac:dyDescent="0.35">
      <c r="A130">
        <f t="shared" si="4"/>
        <v>126</v>
      </c>
      <c r="B130" s="13">
        <f>'Raw Data'!B127</f>
        <v>31.7366052</v>
      </c>
      <c r="C130" t="str">
        <f t="shared" si="5"/>
        <v>Obese</v>
      </c>
      <c r="D130" s="14">
        <f>'Raw Data'!E127</f>
        <v>223.4518889</v>
      </c>
      <c r="E130" t="str">
        <f t="shared" si="6"/>
        <v>Borderline High</v>
      </c>
      <c r="F130" s="15">
        <f>'Raw Data'!C127</f>
        <v>123.0096451</v>
      </c>
      <c r="G130" t="str">
        <f t="shared" si="7"/>
        <v>Elevated</v>
      </c>
      <c r="H130" t="str">
        <f>'Raw Data'!I127</f>
        <v>non-smoker</v>
      </c>
      <c r="I130" t="str">
        <f>'Raw Data'!J127</f>
        <v>high</v>
      </c>
    </row>
    <row r="131" spans="1:9" ht="15" customHeight="1" x14ac:dyDescent="0.35">
      <c r="A131">
        <f t="shared" si="4"/>
        <v>127</v>
      </c>
      <c r="B131" s="13">
        <f>'Raw Data'!B128</f>
        <v>24.36457978</v>
      </c>
      <c r="C131" t="str">
        <f t="shared" si="5"/>
        <v>Normal</v>
      </c>
      <c r="D131" s="14">
        <f>'Raw Data'!E128</f>
        <v>183.80889819999999</v>
      </c>
      <c r="E131" t="str">
        <f t="shared" si="6"/>
        <v>Desirable</v>
      </c>
      <c r="F131" s="15">
        <f>'Raw Data'!C128</f>
        <v>96.264065939999995</v>
      </c>
      <c r="G131" t="str">
        <f t="shared" si="7"/>
        <v>Normal</v>
      </c>
      <c r="H131" t="str">
        <f>'Raw Data'!I128</f>
        <v>non-smoker</v>
      </c>
      <c r="I131" t="str">
        <f>'Raw Data'!J128</f>
        <v>moderate</v>
      </c>
    </row>
    <row r="132" spans="1:9" ht="15" customHeight="1" x14ac:dyDescent="0.35">
      <c r="A132">
        <f t="shared" si="4"/>
        <v>128</v>
      </c>
      <c r="B132" s="13">
        <f>'Raw Data'!B129</f>
        <v>25.964416920000001</v>
      </c>
      <c r="C132" t="str">
        <f t="shared" si="5"/>
        <v>Overweight</v>
      </c>
      <c r="D132" s="14">
        <f>'Raw Data'!E129</f>
        <v>214.7005126</v>
      </c>
      <c r="E132" t="str">
        <f t="shared" si="6"/>
        <v>Borderline High</v>
      </c>
      <c r="F132" s="15">
        <f>'Raw Data'!C129</f>
        <v>93.881563639999996</v>
      </c>
      <c r="G132" t="str">
        <f t="shared" si="7"/>
        <v>Normal</v>
      </c>
      <c r="H132" t="str">
        <f>'Raw Data'!I129</f>
        <v>non-smoker</v>
      </c>
      <c r="I132" t="str">
        <f>'Raw Data'!J129</f>
        <v>moderate</v>
      </c>
    </row>
    <row r="133" spans="1:9" ht="15" customHeight="1" x14ac:dyDescent="0.35">
      <c r="A133">
        <f t="shared" ref="A133:A196" si="8">ROW()-4</f>
        <v>129</v>
      </c>
      <c r="B133" s="13">
        <f>'Raw Data'!B130</f>
        <v>31.952931230000001</v>
      </c>
      <c r="C133" t="str">
        <f t="shared" ref="C133:C196" si="9">IF(B133&lt;18.5,"Underweight",IF(B133&lt;=24.9,"Normal",IF(B133&lt;=29.9,"Overweight","Obese")))</f>
        <v>Obese</v>
      </c>
      <c r="D133" s="14">
        <f>'Raw Data'!E130</f>
        <v>224.63010689999999</v>
      </c>
      <c r="E133" t="str">
        <f t="shared" ref="E133:E196" si="10">IF(D133&lt;200,"Desirable",IF(D133&lt;=239,"Borderline High","High"))</f>
        <v>Borderline High</v>
      </c>
      <c r="F133" s="15">
        <f>'Raw Data'!C130</f>
        <v>113.0945543</v>
      </c>
      <c r="G133" t="str">
        <f t="shared" ref="G133:G196" si="11">IF(F133&lt;120,"Normal",IF(F133&lt;=129,"Elevated",IF(F133&lt;=139,"Stage 1 Hypertension","Stage 2 Hypertension")))</f>
        <v>Normal</v>
      </c>
      <c r="H133" t="str">
        <f>'Raw Data'!I130</f>
        <v>smoker</v>
      </c>
      <c r="I133" t="str">
        <f>'Raw Data'!J130</f>
        <v>high</v>
      </c>
    </row>
    <row r="134" spans="1:9" ht="15" customHeight="1" x14ac:dyDescent="0.35">
      <c r="A134">
        <f t="shared" si="8"/>
        <v>130</v>
      </c>
      <c r="B134" s="13">
        <f>'Raw Data'!B131</f>
        <v>22.05865945</v>
      </c>
      <c r="C134" t="str">
        <f t="shared" si="9"/>
        <v>Normal</v>
      </c>
      <c r="D134" s="14">
        <f>'Raw Data'!E131</f>
        <v>182.75269729999999</v>
      </c>
      <c r="E134" t="str">
        <f t="shared" si="10"/>
        <v>Desirable</v>
      </c>
      <c r="F134" s="15">
        <f>'Raw Data'!C131</f>
        <v>104.3914705</v>
      </c>
      <c r="G134" t="str">
        <f t="shared" si="11"/>
        <v>Normal</v>
      </c>
      <c r="H134" t="str">
        <f>'Raw Data'!I131</f>
        <v>non-smoker</v>
      </c>
      <c r="I134" t="str">
        <f>'Raw Data'!J131</f>
        <v>moderate</v>
      </c>
    </row>
    <row r="135" spans="1:9" ht="15" customHeight="1" x14ac:dyDescent="0.35">
      <c r="A135">
        <f t="shared" si="8"/>
        <v>131</v>
      </c>
      <c r="B135" s="13">
        <f>'Raw Data'!B132</f>
        <v>23.58941832</v>
      </c>
      <c r="C135" t="str">
        <f t="shared" si="9"/>
        <v>Normal</v>
      </c>
      <c r="D135" s="14">
        <f>'Raw Data'!E132</f>
        <v>178.8241372</v>
      </c>
      <c r="E135" t="str">
        <f t="shared" si="10"/>
        <v>Desirable</v>
      </c>
      <c r="F135" s="15">
        <f>'Raw Data'!C132</f>
        <v>108.90664889999999</v>
      </c>
      <c r="G135" t="str">
        <f t="shared" si="11"/>
        <v>Normal</v>
      </c>
      <c r="H135" t="str">
        <f>'Raw Data'!I132</f>
        <v>smoker</v>
      </c>
      <c r="I135" t="str">
        <f>'Raw Data'!J132</f>
        <v>low</v>
      </c>
    </row>
    <row r="136" spans="1:9" ht="15" customHeight="1" x14ac:dyDescent="0.35">
      <c r="A136">
        <f t="shared" si="8"/>
        <v>132</v>
      </c>
      <c r="B136" s="13">
        <f>'Raw Data'!B133</f>
        <v>28.097928790000001</v>
      </c>
      <c r="C136" t="str">
        <f t="shared" si="9"/>
        <v>Overweight</v>
      </c>
      <c r="D136" s="14">
        <f>'Raw Data'!E133</f>
        <v>190.7973423</v>
      </c>
      <c r="E136" t="str">
        <f t="shared" si="10"/>
        <v>Desirable</v>
      </c>
      <c r="F136" s="15">
        <f>'Raw Data'!C133</f>
        <v>116.4622476</v>
      </c>
      <c r="G136" t="str">
        <f t="shared" si="11"/>
        <v>Normal</v>
      </c>
      <c r="H136" t="str">
        <f>'Raw Data'!I133</f>
        <v>smoker</v>
      </c>
      <c r="I136" t="str">
        <f>'Raw Data'!J133</f>
        <v>low</v>
      </c>
    </row>
    <row r="137" spans="1:9" ht="15" customHeight="1" x14ac:dyDescent="0.35">
      <c r="A137">
        <f t="shared" si="8"/>
        <v>133</v>
      </c>
      <c r="B137" s="13">
        <f>'Raw Data'!B134</f>
        <v>25.599040160000001</v>
      </c>
      <c r="C137" t="str">
        <f t="shared" si="9"/>
        <v>Overweight</v>
      </c>
      <c r="D137" s="14">
        <f>'Raw Data'!E134</f>
        <v>211.54885429999999</v>
      </c>
      <c r="E137" t="str">
        <f t="shared" si="10"/>
        <v>Borderline High</v>
      </c>
      <c r="F137" s="15">
        <f>'Raw Data'!C134</f>
        <v>90.675830230000003</v>
      </c>
      <c r="G137" t="str">
        <f t="shared" si="11"/>
        <v>Normal</v>
      </c>
      <c r="H137" t="str">
        <f>'Raw Data'!I134</f>
        <v>smoker</v>
      </c>
      <c r="I137" t="str">
        <f>'Raw Data'!J134</f>
        <v>moderate</v>
      </c>
    </row>
    <row r="138" spans="1:9" ht="15" customHeight="1" x14ac:dyDescent="0.35">
      <c r="A138">
        <f t="shared" si="8"/>
        <v>134</v>
      </c>
      <c r="B138" s="13">
        <f>'Raw Data'!B135</f>
        <v>22.614035260000001</v>
      </c>
      <c r="C138" t="str">
        <f t="shared" si="9"/>
        <v>Normal</v>
      </c>
      <c r="D138" s="14">
        <f>'Raw Data'!E135</f>
        <v>199.61229969999999</v>
      </c>
      <c r="E138" t="str">
        <f t="shared" si="10"/>
        <v>Desirable</v>
      </c>
      <c r="F138" s="15">
        <f>'Raw Data'!C135</f>
        <v>103.6567963</v>
      </c>
      <c r="G138" t="str">
        <f t="shared" si="11"/>
        <v>Normal</v>
      </c>
      <c r="H138" t="str">
        <f>'Raw Data'!I135</f>
        <v>non-smoker</v>
      </c>
      <c r="I138" t="str">
        <f>'Raw Data'!J135</f>
        <v>low</v>
      </c>
    </row>
    <row r="139" spans="1:9" ht="15" customHeight="1" x14ac:dyDescent="0.35">
      <c r="A139">
        <f t="shared" si="8"/>
        <v>135</v>
      </c>
      <c r="B139" s="13">
        <f>'Raw Data'!B136</f>
        <v>30.53624739</v>
      </c>
      <c r="C139" t="str">
        <f t="shared" si="9"/>
        <v>Obese</v>
      </c>
      <c r="D139" s="14">
        <f>'Raw Data'!E136</f>
        <v>201.60769479999999</v>
      </c>
      <c r="E139" t="str">
        <f t="shared" si="10"/>
        <v>Borderline High</v>
      </c>
      <c r="F139" s="15">
        <f>'Raw Data'!C136</f>
        <v>94.378199719999998</v>
      </c>
      <c r="G139" t="str">
        <f t="shared" si="11"/>
        <v>Normal</v>
      </c>
      <c r="H139" t="str">
        <f>'Raw Data'!I136</f>
        <v>non-smoker</v>
      </c>
      <c r="I139" t="str">
        <f>'Raw Data'!J136</f>
        <v>high</v>
      </c>
    </row>
    <row r="140" spans="1:9" ht="15" customHeight="1" x14ac:dyDescent="0.35">
      <c r="A140">
        <f t="shared" si="8"/>
        <v>136</v>
      </c>
      <c r="B140" s="13">
        <f>'Raw Data'!B137</f>
        <v>29.589187209999999</v>
      </c>
      <c r="C140" t="str">
        <f t="shared" si="9"/>
        <v>Overweight</v>
      </c>
      <c r="D140" s="14">
        <f>'Raw Data'!E137</f>
        <v>230.0331348</v>
      </c>
      <c r="E140" t="str">
        <f t="shared" si="10"/>
        <v>Borderline High</v>
      </c>
      <c r="F140" s="15">
        <f>'Raw Data'!C137</f>
        <v>99.118261930000003</v>
      </c>
      <c r="G140" t="str">
        <f t="shared" si="11"/>
        <v>Normal</v>
      </c>
      <c r="H140" t="str">
        <f>'Raw Data'!I137</f>
        <v>smoker</v>
      </c>
      <c r="I140" t="str">
        <f>'Raw Data'!J137</f>
        <v>high</v>
      </c>
    </row>
    <row r="141" spans="1:9" ht="15" customHeight="1" x14ac:dyDescent="0.35">
      <c r="A141">
        <f t="shared" si="8"/>
        <v>137</v>
      </c>
      <c r="B141" s="13">
        <f>'Raw Data'!B138</f>
        <v>31.160886949999998</v>
      </c>
      <c r="C141" t="str">
        <f t="shared" si="9"/>
        <v>Obese</v>
      </c>
      <c r="D141" s="14">
        <f>'Raw Data'!E138</f>
        <v>217.0228984</v>
      </c>
      <c r="E141" t="str">
        <f t="shared" si="10"/>
        <v>Borderline High</v>
      </c>
      <c r="F141" s="15">
        <f>'Raw Data'!C138</f>
        <v>96.677551070000007</v>
      </c>
      <c r="G141" t="str">
        <f t="shared" si="11"/>
        <v>Normal</v>
      </c>
      <c r="H141" t="str">
        <f>'Raw Data'!I138</f>
        <v>smoker</v>
      </c>
      <c r="I141" t="str">
        <f>'Raw Data'!J138</f>
        <v>high</v>
      </c>
    </row>
    <row r="142" spans="1:9" ht="15" customHeight="1" x14ac:dyDescent="0.35">
      <c r="A142">
        <f t="shared" si="8"/>
        <v>138</v>
      </c>
      <c r="B142" s="13">
        <f>'Raw Data'!B139</f>
        <v>26.233488999999999</v>
      </c>
      <c r="C142" t="str">
        <f t="shared" si="9"/>
        <v>Overweight</v>
      </c>
      <c r="D142" s="14">
        <f>'Raw Data'!E139</f>
        <v>219.54210620000001</v>
      </c>
      <c r="E142" t="str">
        <f t="shared" si="10"/>
        <v>Borderline High</v>
      </c>
      <c r="F142" s="15">
        <f>'Raw Data'!C139</f>
        <v>101.1084491</v>
      </c>
      <c r="G142" t="str">
        <f t="shared" si="11"/>
        <v>Normal</v>
      </c>
      <c r="H142" t="str">
        <f>'Raw Data'!I139</f>
        <v>non-smoker</v>
      </c>
      <c r="I142" t="str">
        <f>'Raw Data'!J139</f>
        <v>moderate</v>
      </c>
    </row>
    <row r="143" spans="1:9" ht="15" customHeight="1" x14ac:dyDescent="0.35">
      <c r="A143">
        <f t="shared" si="8"/>
        <v>139</v>
      </c>
      <c r="B143" s="13">
        <f>'Raw Data'!B140</f>
        <v>18.19556334</v>
      </c>
      <c r="C143" t="str">
        <f t="shared" si="9"/>
        <v>Underweight</v>
      </c>
      <c r="D143" s="14">
        <f>'Raw Data'!E140</f>
        <v>175.57584610000001</v>
      </c>
      <c r="E143" t="str">
        <f t="shared" si="10"/>
        <v>Desirable</v>
      </c>
      <c r="F143" s="15">
        <f>'Raw Data'!C140</f>
        <v>87.679057580000006</v>
      </c>
      <c r="G143" t="str">
        <f t="shared" si="11"/>
        <v>Normal</v>
      </c>
      <c r="H143" t="str">
        <f>'Raw Data'!I140</f>
        <v>non-smoker</v>
      </c>
      <c r="I143" t="str">
        <f>'Raw Data'!J140</f>
        <v>high</v>
      </c>
    </row>
    <row r="144" spans="1:9" ht="15" customHeight="1" x14ac:dyDescent="0.35">
      <c r="A144">
        <f t="shared" si="8"/>
        <v>140</v>
      </c>
      <c r="B144" s="13">
        <f>'Raw Data'!B141</f>
        <v>27.053773289999999</v>
      </c>
      <c r="C144" t="str">
        <f t="shared" si="9"/>
        <v>Overweight</v>
      </c>
      <c r="D144" s="14">
        <f>'Raw Data'!E141</f>
        <v>187.4696534</v>
      </c>
      <c r="E144" t="str">
        <f t="shared" si="10"/>
        <v>Desirable</v>
      </c>
      <c r="F144" s="15">
        <f>'Raw Data'!C141</f>
        <v>104.76234169999999</v>
      </c>
      <c r="G144" t="str">
        <f t="shared" si="11"/>
        <v>Normal</v>
      </c>
      <c r="H144" t="str">
        <f>'Raw Data'!I141</f>
        <v>non-smoker</v>
      </c>
      <c r="I144" t="str">
        <f>'Raw Data'!J141</f>
        <v>moderate</v>
      </c>
    </row>
    <row r="145" spans="1:9" ht="15" customHeight="1" x14ac:dyDescent="0.35">
      <c r="A145">
        <f t="shared" si="8"/>
        <v>141</v>
      </c>
      <c r="B145" s="13">
        <f>'Raw Data'!B142</f>
        <v>21.141012320000002</v>
      </c>
      <c r="C145" t="str">
        <f t="shared" si="9"/>
        <v>Normal</v>
      </c>
      <c r="D145" s="14">
        <f>'Raw Data'!E142</f>
        <v>159.49546659999999</v>
      </c>
      <c r="E145" t="str">
        <f t="shared" si="10"/>
        <v>Desirable</v>
      </c>
      <c r="F145" s="15">
        <f>'Raw Data'!C142</f>
        <v>93.898207709999994</v>
      </c>
      <c r="G145" t="str">
        <f t="shared" si="11"/>
        <v>Normal</v>
      </c>
      <c r="H145" t="str">
        <f>'Raw Data'!I142</f>
        <v>smoker</v>
      </c>
      <c r="I145" t="str">
        <f>'Raw Data'!J142</f>
        <v>high</v>
      </c>
    </row>
    <row r="146" spans="1:9" ht="15" customHeight="1" x14ac:dyDescent="0.35">
      <c r="A146">
        <f t="shared" si="8"/>
        <v>142</v>
      </c>
      <c r="B146" s="13">
        <f>'Raw Data'!B143</f>
        <v>16.865378270000001</v>
      </c>
      <c r="C146" t="str">
        <f t="shared" si="9"/>
        <v>Underweight</v>
      </c>
      <c r="D146" s="14">
        <f>'Raw Data'!E143</f>
        <v>188.1516824</v>
      </c>
      <c r="E146" t="str">
        <f t="shared" si="10"/>
        <v>Desirable</v>
      </c>
      <c r="F146" s="15">
        <f>'Raw Data'!C143</f>
        <v>103.7041686</v>
      </c>
      <c r="G146" t="str">
        <f t="shared" si="11"/>
        <v>Normal</v>
      </c>
      <c r="H146" t="str">
        <f>'Raw Data'!I143</f>
        <v>non-smoker</v>
      </c>
      <c r="I146" t="str">
        <f>'Raw Data'!J143</f>
        <v>moderate</v>
      </c>
    </row>
    <row r="147" spans="1:9" ht="15" customHeight="1" x14ac:dyDescent="0.35">
      <c r="A147">
        <f t="shared" si="8"/>
        <v>143</v>
      </c>
      <c r="B147" s="13">
        <f>'Raw Data'!B144</f>
        <v>25.626432300000001</v>
      </c>
      <c r="C147" t="str">
        <f t="shared" si="9"/>
        <v>Overweight</v>
      </c>
      <c r="D147" s="14">
        <f>'Raw Data'!E144</f>
        <v>213.9797394</v>
      </c>
      <c r="E147" t="str">
        <f t="shared" si="10"/>
        <v>Borderline High</v>
      </c>
      <c r="F147" s="15">
        <f>'Raw Data'!C144</f>
        <v>111.69998560000001</v>
      </c>
      <c r="G147" t="str">
        <f t="shared" si="11"/>
        <v>Normal</v>
      </c>
      <c r="H147" t="str">
        <f>'Raw Data'!I144</f>
        <v>non-smoker</v>
      </c>
      <c r="I147" t="str">
        <f>'Raw Data'!J144</f>
        <v>low</v>
      </c>
    </row>
    <row r="148" spans="1:9" ht="15" customHeight="1" x14ac:dyDescent="0.35">
      <c r="A148">
        <f t="shared" si="8"/>
        <v>144</v>
      </c>
      <c r="B148" s="13">
        <f>'Raw Data'!B145</f>
        <v>27.508813740000001</v>
      </c>
      <c r="C148" t="str">
        <f t="shared" si="9"/>
        <v>Overweight</v>
      </c>
      <c r="D148" s="14">
        <f>'Raw Data'!E145</f>
        <v>185.27606969999999</v>
      </c>
      <c r="E148" t="str">
        <f t="shared" si="10"/>
        <v>Desirable</v>
      </c>
      <c r="F148" s="15">
        <f>'Raw Data'!C145</f>
        <v>107.365921</v>
      </c>
      <c r="G148" t="str">
        <f t="shared" si="11"/>
        <v>Normal</v>
      </c>
      <c r="H148" t="str">
        <f>'Raw Data'!I145</f>
        <v>smoker</v>
      </c>
      <c r="I148" t="str">
        <f>'Raw Data'!J145</f>
        <v>high</v>
      </c>
    </row>
    <row r="149" spans="1:9" ht="15" customHeight="1" x14ac:dyDescent="0.35">
      <c r="A149">
        <f t="shared" si="8"/>
        <v>145</v>
      </c>
      <c r="B149" s="13">
        <f>'Raw Data'!B146</f>
        <v>34.99138834</v>
      </c>
      <c r="C149" t="str">
        <f t="shared" si="9"/>
        <v>Obese</v>
      </c>
      <c r="D149" s="14">
        <f>'Raw Data'!E146</f>
        <v>192.48596789999999</v>
      </c>
      <c r="E149" t="str">
        <f t="shared" si="10"/>
        <v>Desirable</v>
      </c>
      <c r="F149" s="15">
        <f>'Raw Data'!C146</f>
        <v>97.833739300000005</v>
      </c>
      <c r="G149" t="str">
        <f t="shared" si="11"/>
        <v>Normal</v>
      </c>
      <c r="H149" t="str">
        <f>'Raw Data'!I146</f>
        <v>smoker</v>
      </c>
      <c r="I149" t="str">
        <f>'Raw Data'!J146</f>
        <v>high</v>
      </c>
    </row>
    <row r="150" spans="1:9" ht="15" customHeight="1" x14ac:dyDescent="0.35">
      <c r="A150">
        <f t="shared" si="8"/>
        <v>146</v>
      </c>
      <c r="B150" s="13">
        <f>'Raw Data'!B147</f>
        <v>20.971977209999999</v>
      </c>
      <c r="C150" t="str">
        <f t="shared" si="9"/>
        <v>Normal</v>
      </c>
      <c r="D150" s="14">
        <f>'Raw Data'!E147</f>
        <v>201.19545600000001</v>
      </c>
      <c r="E150" t="str">
        <f t="shared" si="10"/>
        <v>Borderline High</v>
      </c>
      <c r="F150" s="15">
        <f>'Raw Data'!C147</f>
        <v>107.9978723</v>
      </c>
      <c r="G150" t="str">
        <f t="shared" si="11"/>
        <v>Normal</v>
      </c>
      <c r="H150" t="str">
        <f>'Raw Data'!I147</f>
        <v>non-smoker</v>
      </c>
      <c r="I150" t="str">
        <f>'Raw Data'!J147</f>
        <v>moderate</v>
      </c>
    </row>
    <row r="151" spans="1:9" ht="15" customHeight="1" x14ac:dyDescent="0.35">
      <c r="A151">
        <f t="shared" si="8"/>
        <v>147</v>
      </c>
      <c r="B151" s="13">
        <f>'Raw Data'!B148</f>
        <v>30.385265019999999</v>
      </c>
      <c r="C151" t="str">
        <f t="shared" si="9"/>
        <v>Obese</v>
      </c>
      <c r="D151" s="14">
        <f>'Raw Data'!E148</f>
        <v>163.19386840000001</v>
      </c>
      <c r="E151" t="str">
        <f t="shared" si="10"/>
        <v>Desirable</v>
      </c>
      <c r="F151" s="15">
        <f>'Raw Data'!C148</f>
        <v>106.3459628</v>
      </c>
      <c r="G151" t="str">
        <f t="shared" si="11"/>
        <v>Normal</v>
      </c>
      <c r="H151" t="str">
        <f>'Raw Data'!I148</f>
        <v>non-smoker</v>
      </c>
      <c r="I151" t="str">
        <f>'Raw Data'!J148</f>
        <v>moderate</v>
      </c>
    </row>
    <row r="152" spans="1:9" ht="15" customHeight="1" x14ac:dyDescent="0.35">
      <c r="A152">
        <f t="shared" si="8"/>
        <v>148</v>
      </c>
      <c r="B152" s="13">
        <f>'Raw Data'!B149</f>
        <v>19.0054132</v>
      </c>
      <c r="C152" t="str">
        <f t="shared" si="9"/>
        <v>Normal</v>
      </c>
      <c r="D152" s="14">
        <f>'Raw Data'!E149</f>
        <v>169.06594430000001</v>
      </c>
      <c r="E152" t="str">
        <f t="shared" si="10"/>
        <v>Desirable</v>
      </c>
      <c r="F152" s="15">
        <f>'Raw Data'!C149</f>
        <v>110.886763</v>
      </c>
      <c r="G152" t="str">
        <f t="shared" si="11"/>
        <v>Normal</v>
      </c>
      <c r="H152" t="str">
        <f>'Raw Data'!I149</f>
        <v>non-smoker</v>
      </c>
      <c r="I152" t="str">
        <f>'Raw Data'!J149</f>
        <v>moderate</v>
      </c>
    </row>
    <row r="153" spans="1:9" ht="15" customHeight="1" x14ac:dyDescent="0.35">
      <c r="A153">
        <f t="shared" si="8"/>
        <v>149</v>
      </c>
      <c r="B153" s="13">
        <f>'Raw Data'!B150</f>
        <v>33.350558370000002</v>
      </c>
      <c r="C153" t="str">
        <f t="shared" si="9"/>
        <v>Obese</v>
      </c>
      <c r="D153" s="14">
        <f>'Raw Data'!E150</f>
        <v>234.42526319999999</v>
      </c>
      <c r="E153" t="str">
        <f t="shared" si="10"/>
        <v>Borderline High</v>
      </c>
      <c r="F153" s="15">
        <f>'Raw Data'!C150</f>
        <v>106.1033338</v>
      </c>
      <c r="G153" t="str">
        <f t="shared" si="11"/>
        <v>Normal</v>
      </c>
      <c r="H153" t="str">
        <f>'Raw Data'!I150</f>
        <v>smoker</v>
      </c>
      <c r="I153" t="str">
        <f>'Raw Data'!J150</f>
        <v>moderate</v>
      </c>
    </row>
    <row r="154" spans="1:9" ht="15" customHeight="1" x14ac:dyDescent="0.35">
      <c r="A154">
        <f t="shared" si="8"/>
        <v>150</v>
      </c>
      <c r="B154" s="13">
        <f>'Raw Data'!B151</f>
        <v>23.496770850000001</v>
      </c>
      <c r="C154" t="str">
        <f t="shared" si="9"/>
        <v>Normal</v>
      </c>
      <c r="D154" s="14">
        <f>'Raw Data'!E151</f>
        <v>162.4399607</v>
      </c>
      <c r="E154" t="str">
        <f t="shared" si="10"/>
        <v>Desirable</v>
      </c>
      <c r="F154" s="15">
        <f>'Raw Data'!C151</f>
        <v>111.66859359999999</v>
      </c>
      <c r="G154" t="str">
        <f t="shared" si="11"/>
        <v>Normal</v>
      </c>
      <c r="H154" t="str">
        <f>'Raw Data'!I151</f>
        <v>non-smoker</v>
      </c>
      <c r="I154" t="str">
        <f>'Raw Data'!J151</f>
        <v>high</v>
      </c>
    </row>
    <row r="155" spans="1:9" ht="15" customHeight="1" x14ac:dyDescent="0.35">
      <c r="A155">
        <f t="shared" si="8"/>
        <v>151</v>
      </c>
      <c r="B155" s="13">
        <f>'Raw Data'!B152</f>
        <v>25.325843809999999</v>
      </c>
      <c r="C155" t="str">
        <f t="shared" si="9"/>
        <v>Overweight</v>
      </c>
      <c r="D155" s="14">
        <f>'Raw Data'!E152</f>
        <v>225.7951376</v>
      </c>
      <c r="E155" t="str">
        <f t="shared" si="10"/>
        <v>Borderline High</v>
      </c>
      <c r="F155" s="15">
        <f>'Raw Data'!C152</f>
        <v>103.51914240000001</v>
      </c>
      <c r="G155" t="str">
        <f t="shared" si="11"/>
        <v>Normal</v>
      </c>
      <c r="H155" t="str">
        <f>'Raw Data'!I152</f>
        <v>smoker</v>
      </c>
      <c r="I155" t="str">
        <f>'Raw Data'!J152</f>
        <v>low</v>
      </c>
    </row>
    <row r="156" spans="1:9" ht="15" customHeight="1" x14ac:dyDescent="0.35">
      <c r="A156">
        <f t="shared" si="8"/>
        <v>152</v>
      </c>
      <c r="B156" s="13">
        <f>'Raw Data'!B153</f>
        <v>25.389904250000001</v>
      </c>
      <c r="C156" t="str">
        <f t="shared" si="9"/>
        <v>Overweight</v>
      </c>
      <c r="D156" s="14">
        <f>'Raw Data'!E153</f>
        <v>188.3351127</v>
      </c>
      <c r="E156" t="str">
        <f t="shared" si="10"/>
        <v>Desirable</v>
      </c>
      <c r="F156" s="15">
        <f>'Raw Data'!C153</f>
        <v>98.308791650000003</v>
      </c>
      <c r="G156" t="str">
        <f t="shared" si="11"/>
        <v>Normal</v>
      </c>
      <c r="H156" t="str">
        <f>'Raw Data'!I153</f>
        <v>non-smoker</v>
      </c>
      <c r="I156" t="str">
        <f>'Raw Data'!J153</f>
        <v>high</v>
      </c>
    </row>
    <row r="157" spans="1:9" ht="15" customHeight="1" x14ac:dyDescent="0.35">
      <c r="A157">
        <f t="shared" si="8"/>
        <v>153</v>
      </c>
      <c r="B157" s="13">
        <f>'Raw Data'!B154</f>
        <v>30.794794469999999</v>
      </c>
      <c r="C157" t="str">
        <f t="shared" si="9"/>
        <v>Obese</v>
      </c>
      <c r="D157" s="14">
        <f>'Raw Data'!E154</f>
        <v>217.5928495</v>
      </c>
      <c r="E157" t="str">
        <f t="shared" si="10"/>
        <v>Borderline High</v>
      </c>
      <c r="F157" s="15">
        <f>'Raw Data'!C154</f>
        <v>111.2012373</v>
      </c>
      <c r="G157" t="str">
        <f t="shared" si="11"/>
        <v>Normal</v>
      </c>
      <c r="H157" t="str">
        <f>'Raw Data'!I154</f>
        <v>smoker</v>
      </c>
      <c r="I157" t="str">
        <f>'Raw Data'!J154</f>
        <v>moderate</v>
      </c>
    </row>
    <row r="158" spans="1:9" ht="15" customHeight="1" x14ac:dyDescent="0.35">
      <c r="A158">
        <f t="shared" si="8"/>
        <v>154</v>
      </c>
      <c r="B158" s="13">
        <f>'Raw Data'!B155</f>
        <v>19.74763295</v>
      </c>
      <c r="C158" t="str">
        <f t="shared" si="9"/>
        <v>Normal</v>
      </c>
      <c r="D158" s="14">
        <f>'Raw Data'!E155</f>
        <v>188.38585399999999</v>
      </c>
      <c r="E158" t="str">
        <f t="shared" si="10"/>
        <v>Desirable</v>
      </c>
      <c r="F158" s="15">
        <f>'Raw Data'!C155</f>
        <v>90.528799719999995</v>
      </c>
      <c r="G158" t="str">
        <f t="shared" si="11"/>
        <v>Normal</v>
      </c>
      <c r="H158" t="str">
        <f>'Raw Data'!I155</f>
        <v>non-smoker</v>
      </c>
      <c r="I158" t="str">
        <f>'Raw Data'!J155</f>
        <v>high</v>
      </c>
    </row>
    <row r="159" spans="1:9" ht="15" customHeight="1" x14ac:dyDescent="0.35">
      <c r="A159">
        <f t="shared" si="8"/>
        <v>155</v>
      </c>
      <c r="B159" s="13">
        <f>'Raw Data'!B156</f>
        <v>26.112974080000001</v>
      </c>
      <c r="C159" t="str">
        <f t="shared" si="9"/>
        <v>Overweight</v>
      </c>
      <c r="D159" s="14">
        <f>'Raw Data'!E156</f>
        <v>175.87670900000001</v>
      </c>
      <c r="E159" t="str">
        <f t="shared" si="10"/>
        <v>Desirable</v>
      </c>
      <c r="F159" s="15">
        <f>'Raw Data'!C156</f>
        <v>101.7477493</v>
      </c>
      <c r="G159" t="str">
        <f t="shared" si="11"/>
        <v>Normal</v>
      </c>
      <c r="H159" t="str">
        <f>'Raw Data'!I156</f>
        <v>non-smoker</v>
      </c>
      <c r="I159" t="str">
        <f>'Raw Data'!J156</f>
        <v>moderate</v>
      </c>
    </row>
    <row r="160" spans="1:9" ht="15" customHeight="1" x14ac:dyDescent="0.35">
      <c r="A160">
        <f t="shared" si="8"/>
        <v>156</v>
      </c>
      <c r="B160" s="13">
        <f>'Raw Data'!B157</f>
        <v>23.793428120000002</v>
      </c>
      <c r="C160" t="str">
        <f t="shared" si="9"/>
        <v>Normal</v>
      </c>
      <c r="D160" s="14">
        <f>'Raw Data'!E157</f>
        <v>200.2126207</v>
      </c>
      <c r="E160" t="str">
        <f t="shared" si="10"/>
        <v>Borderline High</v>
      </c>
      <c r="F160" s="15">
        <f>'Raw Data'!C157</f>
        <v>120.25039150000001</v>
      </c>
      <c r="G160" t="str">
        <f t="shared" si="11"/>
        <v>Elevated</v>
      </c>
      <c r="H160" t="str">
        <f>'Raw Data'!I157</f>
        <v>non-smoker</v>
      </c>
      <c r="I160" t="str">
        <f>'Raw Data'!J157</f>
        <v>moderate</v>
      </c>
    </row>
    <row r="161" spans="1:9" ht="15" customHeight="1" x14ac:dyDescent="0.35">
      <c r="A161">
        <f t="shared" si="8"/>
        <v>157</v>
      </c>
      <c r="B161" s="13">
        <f>'Raw Data'!B158</f>
        <v>37.990239250000002</v>
      </c>
      <c r="C161" t="str">
        <f t="shared" si="9"/>
        <v>Obese</v>
      </c>
      <c r="D161" s="14">
        <f>'Raw Data'!E158</f>
        <v>183.99154559999999</v>
      </c>
      <c r="E161" t="str">
        <f t="shared" si="10"/>
        <v>Desirable</v>
      </c>
      <c r="F161" s="15">
        <f>'Raw Data'!C158</f>
        <v>118.5569265</v>
      </c>
      <c r="G161" t="str">
        <f t="shared" si="11"/>
        <v>Normal</v>
      </c>
      <c r="H161" t="str">
        <f>'Raw Data'!I158</f>
        <v>non-smoker</v>
      </c>
      <c r="I161" t="str">
        <f>'Raw Data'!J158</f>
        <v>high</v>
      </c>
    </row>
    <row r="162" spans="1:9" ht="15" customHeight="1" x14ac:dyDescent="0.35">
      <c r="A162">
        <f t="shared" si="8"/>
        <v>158</v>
      </c>
      <c r="B162" s="13">
        <f>'Raw Data'!B159</f>
        <v>21.575108220000001</v>
      </c>
      <c r="C162" t="str">
        <f t="shared" si="9"/>
        <v>Normal</v>
      </c>
      <c r="D162" s="14">
        <f>'Raw Data'!E159</f>
        <v>179.8199966</v>
      </c>
      <c r="E162" t="str">
        <f t="shared" si="10"/>
        <v>Desirable</v>
      </c>
      <c r="F162" s="15">
        <f>'Raw Data'!C159</f>
        <v>102.5322371</v>
      </c>
      <c r="G162" t="str">
        <f t="shared" si="11"/>
        <v>Normal</v>
      </c>
      <c r="H162" t="str">
        <f>'Raw Data'!I159</f>
        <v>non-smoker</v>
      </c>
      <c r="I162" t="str">
        <f>'Raw Data'!J159</f>
        <v>high</v>
      </c>
    </row>
    <row r="163" spans="1:9" ht="15" customHeight="1" x14ac:dyDescent="0.35">
      <c r="A163">
        <f t="shared" si="8"/>
        <v>159</v>
      </c>
      <c r="B163" s="13">
        <f>'Raw Data'!B160</f>
        <v>14.08967956</v>
      </c>
      <c r="C163" t="str">
        <f t="shared" si="9"/>
        <v>Underweight</v>
      </c>
      <c r="D163" s="14">
        <f>'Raw Data'!E160</f>
        <v>151.0438188</v>
      </c>
      <c r="E163" t="str">
        <f t="shared" si="10"/>
        <v>Desirable</v>
      </c>
      <c r="F163" s="15">
        <f>'Raw Data'!C160</f>
        <v>122.4525221</v>
      </c>
      <c r="G163" t="str">
        <f t="shared" si="11"/>
        <v>Elevated</v>
      </c>
      <c r="H163" t="str">
        <f>'Raw Data'!I160</f>
        <v>non-smoker</v>
      </c>
      <c r="I163" t="str">
        <f>'Raw Data'!J160</f>
        <v>moderate</v>
      </c>
    </row>
    <row r="164" spans="1:9" ht="15" customHeight="1" x14ac:dyDescent="0.35">
      <c r="A164">
        <f t="shared" si="8"/>
        <v>160</v>
      </c>
      <c r="B164" s="13">
        <f>'Raw Data'!B161</f>
        <v>35.472976940000002</v>
      </c>
      <c r="C164" t="str">
        <f t="shared" si="9"/>
        <v>Obese</v>
      </c>
      <c r="D164" s="14">
        <f>'Raw Data'!E161</f>
        <v>161.43892539999999</v>
      </c>
      <c r="E164" t="str">
        <f t="shared" si="10"/>
        <v>Desirable</v>
      </c>
      <c r="F164" s="15">
        <f>'Raw Data'!C161</f>
        <v>108.06488950000001</v>
      </c>
      <c r="G164" t="str">
        <f t="shared" si="11"/>
        <v>Normal</v>
      </c>
      <c r="H164" t="str">
        <f>'Raw Data'!I161</f>
        <v>non-smoker</v>
      </c>
      <c r="I164" t="str">
        <f>'Raw Data'!J161</f>
        <v>high</v>
      </c>
    </row>
    <row r="165" spans="1:9" ht="15" customHeight="1" x14ac:dyDescent="0.35">
      <c r="A165">
        <f t="shared" si="8"/>
        <v>161</v>
      </c>
      <c r="B165" s="13">
        <f>'Raw Data'!B162</f>
        <v>29.456695530000001</v>
      </c>
      <c r="C165" t="str">
        <f t="shared" si="9"/>
        <v>Overweight</v>
      </c>
      <c r="D165" s="14">
        <f>'Raw Data'!E162</f>
        <v>178.98104860000001</v>
      </c>
      <c r="E165" t="str">
        <f t="shared" si="10"/>
        <v>Desirable</v>
      </c>
      <c r="F165" s="15">
        <f>'Raw Data'!C162</f>
        <v>113.54926140000001</v>
      </c>
      <c r="G165" t="str">
        <f t="shared" si="11"/>
        <v>Normal</v>
      </c>
      <c r="H165" t="str">
        <f>'Raw Data'!I162</f>
        <v>non-smoker</v>
      </c>
      <c r="I165" t="str">
        <f>'Raw Data'!J162</f>
        <v>high</v>
      </c>
    </row>
    <row r="166" spans="1:9" ht="15" customHeight="1" x14ac:dyDescent="0.35">
      <c r="A166">
        <f t="shared" si="8"/>
        <v>162</v>
      </c>
      <c r="B166" s="13">
        <f>'Raw Data'!B163</f>
        <v>23.06312557</v>
      </c>
      <c r="C166" t="str">
        <f t="shared" si="9"/>
        <v>Normal</v>
      </c>
      <c r="D166" s="14">
        <f>'Raw Data'!E163</f>
        <v>204.7161582</v>
      </c>
      <c r="E166" t="str">
        <f t="shared" si="10"/>
        <v>Borderline High</v>
      </c>
      <c r="F166" s="15">
        <f>'Raw Data'!C163</f>
        <v>123.6146997</v>
      </c>
      <c r="G166" t="str">
        <f t="shared" si="11"/>
        <v>Elevated</v>
      </c>
      <c r="H166" t="str">
        <f>'Raw Data'!I163</f>
        <v>non-smoker</v>
      </c>
      <c r="I166" t="str">
        <f>'Raw Data'!J163</f>
        <v>moderate</v>
      </c>
    </row>
    <row r="167" spans="1:9" ht="15" customHeight="1" x14ac:dyDescent="0.35">
      <c r="A167">
        <f t="shared" si="8"/>
        <v>163</v>
      </c>
      <c r="B167" s="13">
        <f>'Raw Data'!B164</f>
        <v>26.838948160000001</v>
      </c>
      <c r="C167" t="str">
        <f t="shared" si="9"/>
        <v>Overweight</v>
      </c>
      <c r="D167" s="14">
        <f>'Raw Data'!E164</f>
        <v>192.3403926</v>
      </c>
      <c r="E167" t="str">
        <f t="shared" si="10"/>
        <v>Desirable</v>
      </c>
      <c r="F167" s="15">
        <f>'Raw Data'!C164</f>
        <v>108.5673058</v>
      </c>
      <c r="G167" t="str">
        <f t="shared" si="11"/>
        <v>Normal</v>
      </c>
      <c r="H167" t="str">
        <f>'Raw Data'!I164</f>
        <v>non-smoker</v>
      </c>
      <c r="I167" t="str">
        <f>'Raw Data'!J164</f>
        <v>low</v>
      </c>
    </row>
    <row r="168" spans="1:9" ht="15" customHeight="1" x14ac:dyDescent="0.35">
      <c r="A168">
        <f t="shared" si="8"/>
        <v>164</v>
      </c>
      <c r="B168" s="13">
        <f>'Raw Data'!B165</f>
        <v>22.995030209999999</v>
      </c>
      <c r="C168" t="str">
        <f t="shared" si="9"/>
        <v>Normal</v>
      </c>
      <c r="D168" s="14">
        <f>'Raw Data'!E165</f>
        <v>179.36634319999999</v>
      </c>
      <c r="E168" t="str">
        <f t="shared" si="10"/>
        <v>Desirable</v>
      </c>
      <c r="F168" s="15">
        <f>'Raw Data'!C165</f>
        <v>100.2481126</v>
      </c>
      <c r="G168" t="str">
        <f t="shared" si="11"/>
        <v>Normal</v>
      </c>
      <c r="H168" t="str">
        <f>'Raw Data'!I165</f>
        <v>non-smoker</v>
      </c>
      <c r="I168" t="str">
        <f>'Raw Data'!J165</f>
        <v>high</v>
      </c>
    </row>
    <row r="169" spans="1:9" ht="15" customHeight="1" x14ac:dyDescent="0.35">
      <c r="A169">
        <f t="shared" si="8"/>
        <v>165</v>
      </c>
      <c r="B169" s="13">
        <f>'Raw Data'!B166</f>
        <v>17.215011319999999</v>
      </c>
      <c r="C169" t="str">
        <f t="shared" si="9"/>
        <v>Underweight</v>
      </c>
      <c r="D169" s="14">
        <f>'Raw Data'!E166</f>
        <v>180.36900499999999</v>
      </c>
      <c r="E169" t="str">
        <f t="shared" si="10"/>
        <v>Desirable</v>
      </c>
      <c r="F169" s="15">
        <f>'Raw Data'!C166</f>
        <v>112.66080580000001</v>
      </c>
      <c r="G169" t="str">
        <f t="shared" si="11"/>
        <v>Normal</v>
      </c>
      <c r="H169" t="str">
        <f>'Raw Data'!I166</f>
        <v>non-smoker</v>
      </c>
      <c r="I169" t="str">
        <f>'Raw Data'!J166</f>
        <v>high</v>
      </c>
    </row>
    <row r="170" spans="1:9" ht="15" customHeight="1" x14ac:dyDescent="0.35">
      <c r="A170">
        <f t="shared" si="8"/>
        <v>166</v>
      </c>
      <c r="B170" s="13">
        <f>'Raw Data'!B167</f>
        <v>26.178627079999998</v>
      </c>
      <c r="C170" t="str">
        <f t="shared" si="9"/>
        <v>Overweight</v>
      </c>
      <c r="D170" s="14">
        <f>'Raw Data'!E167</f>
        <v>199.17913279999999</v>
      </c>
      <c r="E170" t="str">
        <f t="shared" si="10"/>
        <v>Desirable</v>
      </c>
      <c r="F170" s="15">
        <f>'Raw Data'!C167</f>
        <v>110.9902527</v>
      </c>
      <c r="G170" t="str">
        <f t="shared" si="11"/>
        <v>Normal</v>
      </c>
      <c r="H170" t="str">
        <f>'Raw Data'!I167</f>
        <v>non-smoker</v>
      </c>
      <c r="I170" t="str">
        <f>'Raw Data'!J167</f>
        <v>low</v>
      </c>
    </row>
    <row r="171" spans="1:9" ht="15" customHeight="1" x14ac:dyDescent="0.35">
      <c r="A171">
        <f t="shared" si="8"/>
        <v>167</v>
      </c>
      <c r="B171" s="13">
        <f>'Raw Data'!B168</f>
        <v>26.14282369</v>
      </c>
      <c r="C171" t="str">
        <f t="shared" si="9"/>
        <v>Overweight</v>
      </c>
      <c r="D171" s="14">
        <f>'Raw Data'!E168</f>
        <v>204.91697239999999</v>
      </c>
      <c r="E171" t="str">
        <f t="shared" si="10"/>
        <v>Borderline High</v>
      </c>
      <c r="F171" s="15">
        <f>'Raw Data'!C168</f>
        <v>99.386876810000004</v>
      </c>
      <c r="G171" t="str">
        <f t="shared" si="11"/>
        <v>Normal</v>
      </c>
      <c r="H171" t="str">
        <f>'Raw Data'!I168</f>
        <v>smoker</v>
      </c>
      <c r="I171" t="str">
        <f>'Raw Data'!J168</f>
        <v>high</v>
      </c>
    </row>
    <row r="172" spans="1:9" ht="15" customHeight="1" x14ac:dyDescent="0.35">
      <c r="A172">
        <f t="shared" si="8"/>
        <v>168</v>
      </c>
      <c r="B172" s="13">
        <f>'Raw Data'!B169</f>
        <v>28.696735060000002</v>
      </c>
      <c r="C172" t="str">
        <f t="shared" si="9"/>
        <v>Overweight</v>
      </c>
      <c r="D172" s="14">
        <f>'Raw Data'!E169</f>
        <v>173.0490446</v>
      </c>
      <c r="E172" t="str">
        <f t="shared" si="10"/>
        <v>Desirable</v>
      </c>
      <c r="F172" s="15">
        <f>'Raw Data'!C169</f>
        <v>104.0929912</v>
      </c>
      <c r="G172" t="str">
        <f t="shared" si="11"/>
        <v>Normal</v>
      </c>
      <c r="H172" t="str">
        <f>'Raw Data'!I169</f>
        <v>non-smoker</v>
      </c>
      <c r="I172" t="str">
        <f>'Raw Data'!J169</f>
        <v>high</v>
      </c>
    </row>
    <row r="173" spans="1:9" ht="15" customHeight="1" x14ac:dyDescent="0.35">
      <c r="A173">
        <f t="shared" si="8"/>
        <v>169</v>
      </c>
      <c r="B173" s="13">
        <f>'Raw Data'!B170</f>
        <v>22.135022530000001</v>
      </c>
      <c r="C173" t="str">
        <f t="shared" si="9"/>
        <v>Normal</v>
      </c>
      <c r="D173" s="14">
        <f>'Raw Data'!E170</f>
        <v>199.78964189999999</v>
      </c>
      <c r="E173" t="str">
        <f t="shared" si="10"/>
        <v>Desirable</v>
      </c>
      <c r="F173" s="15">
        <f>'Raw Data'!C170</f>
        <v>109.45362179999999</v>
      </c>
      <c r="G173" t="str">
        <f t="shared" si="11"/>
        <v>Normal</v>
      </c>
      <c r="H173" t="str">
        <f>'Raw Data'!I170</f>
        <v>smoker</v>
      </c>
      <c r="I173" t="str">
        <f>'Raw Data'!J170</f>
        <v>moderate</v>
      </c>
    </row>
    <row r="174" spans="1:9" ht="15" customHeight="1" x14ac:dyDescent="0.35">
      <c r="A174">
        <f t="shared" si="8"/>
        <v>170</v>
      </c>
      <c r="B174" s="13">
        <f>'Raw Data'!B171</f>
        <v>23.126364330000001</v>
      </c>
      <c r="C174" t="str">
        <f t="shared" si="9"/>
        <v>Normal</v>
      </c>
      <c r="D174" s="14">
        <f>'Raw Data'!E171</f>
        <v>226.46186259999999</v>
      </c>
      <c r="E174" t="str">
        <f t="shared" si="10"/>
        <v>Borderline High</v>
      </c>
      <c r="F174" s="15">
        <f>'Raw Data'!C171</f>
        <v>109.1183953</v>
      </c>
      <c r="G174" t="str">
        <f t="shared" si="11"/>
        <v>Normal</v>
      </c>
      <c r="H174" t="str">
        <f>'Raw Data'!I171</f>
        <v>non-smoker</v>
      </c>
      <c r="I174" t="str">
        <f>'Raw Data'!J171</f>
        <v>high</v>
      </c>
    </row>
    <row r="175" spans="1:9" ht="15" customHeight="1" x14ac:dyDescent="0.35">
      <c r="A175">
        <f t="shared" si="8"/>
        <v>171</v>
      </c>
      <c r="B175" s="13">
        <f>'Raw Data'!B172</f>
        <v>25.117167569999999</v>
      </c>
      <c r="C175" t="str">
        <f t="shared" si="9"/>
        <v>Overweight</v>
      </c>
      <c r="D175" s="14">
        <f>'Raw Data'!E172</f>
        <v>180.8689713</v>
      </c>
      <c r="E175" t="str">
        <f t="shared" si="10"/>
        <v>Desirable</v>
      </c>
      <c r="F175" s="15">
        <f>'Raw Data'!C172</f>
        <v>98.825012020000003</v>
      </c>
      <c r="G175" t="str">
        <f t="shared" si="11"/>
        <v>Normal</v>
      </c>
      <c r="H175" t="str">
        <f>'Raw Data'!I172</f>
        <v>smoker</v>
      </c>
      <c r="I175" t="str">
        <f>'Raw Data'!J172</f>
        <v>moderate</v>
      </c>
    </row>
    <row r="176" spans="1:9" ht="15" customHeight="1" x14ac:dyDescent="0.35">
      <c r="A176">
        <f t="shared" si="8"/>
        <v>172</v>
      </c>
      <c r="B176" s="13">
        <f>'Raw Data'!B173</f>
        <v>22.095764769999999</v>
      </c>
      <c r="C176" t="str">
        <f t="shared" si="9"/>
        <v>Normal</v>
      </c>
      <c r="D176" s="14">
        <f>'Raw Data'!E173</f>
        <v>220.4855719</v>
      </c>
      <c r="E176" t="str">
        <f t="shared" si="10"/>
        <v>Borderline High</v>
      </c>
      <c r="F176" s="15">
        <f>'Raw Data'!C173</f>
        <v>112.72464050000001</v>
      </c>
      <c r="G176" t="str">
        <f t="shared" si="11"/>
        <v>Normal</v>
      </c>
      <c r="H176" t="str">
        <f>'Raw Data'!I173</f>
        <v>non-smoker</v>
      </c>
      <c r="I176" t="str">
        <f>'Raw Data'!J173</f>
        <v>low</v>
      </c>
    </row>
    <row r="177" spans="1:9" ht="15" customHeight="1" x14ac:dyDescent="0.35">
      <c r="A177">
        <f t="shared" si="8"/>
        <v>173</v>
      </c>
      <c r="B177" s="13">
        <f>'Raw Data'!B174</f>
        <v>32.683815439999996</v>
      </c>
      <c r="C177" t="str">
        <f t="shared" si="9"/>
        <v>Obese</v>
      </c>
      <c r="D177" s="14">
        <f>'Raw Data'!E174</f>
        <v>203.6153784</v>
      </c>
      <c r="E177" t="str">
        <f t="shared" si="10"/>
        <v>Borderline High</v>
      </c>
      <c r="F177" s="15">
        <f>'Raw Data'!C174</f>
        <v>107.6160254</v>
      </c>
      <c r="G177" t="str">
        <f t="shared" si="11"/>
        <v>Normal</v>
      </c>
      <c r="H177" t="str">
        <f>'Raw Data'!I174</f>
        <v>non-smoker</v>
      </c>
      <c r="I177" t="str">
        <f>'Raw Data'!J174</f>
        <v>moderate</v>
      </c>
    </row>
    <row r="178" spans="1:9" ht="15" customHeight="1" x14ac:dyDescent="0.35">
      <c r="A178">
        <f t="shared" si="8"/>
        <v>174</v>
      </c>
      <c r="B178" s="13">
        <f>'Raw Data'!B175</f>
        <v>31.24561301</v>
      </c>
      <c r="C178" t="str">
        <f t="shared" si="9"/>
        <v>Obese</v>
      </c>
      <c r="D178" s="14">
        <f>'Raw Data'!E175</f>
        <v>234.0358124</v>
      </c>
      <c r="E178" t="str">
        <f t="shared" si="10"/>
        <v>Borderline High</v>
      </c>
      <c r="F178" s="15">
        <f>'Raw Data'!C175</f>
        <v>118.8615829</v>
      </c>
      <c r="G178" t="str">
        <f t="shared" si="11"/>
        <v>Normal</v>
      </c>
      <c r="H178" t="str">
        <f>'Raw Data'!I175</f>
        <v>smoker</v>
      </c>
      <c r="I178" t="str">
        <f>'Raw Data'!J175</f>
        <v>low</v>
      </c>
    </row>
    <row r="179" spans="1:9" ht="15" customHeight="1" x14ac:dyDescent="0.35">
      <c r="A179">
        <f t="shared" si="8"/>
        <v>175</v>
      </c>
      <c r="B179" s="13">
        <f>'Raw Data'!B176</f>
        <v>24.420575509999999</v>
      </c>
      <c r="C179" t="str">
        <f t="shared" si="9"/>
        <v>Normal</v>
      </c>
      <c r="D179" s="14">
        <f>'Raw Data'!E176</f>
        <v>215.3919186</v>
      </c>
      <c r="E179" t="str">
        <f t="shared" si="10"/>
        <v>Borderline High</v>
      </c>
      <c r="F179" s="15">
        <f>'Raw Data'!C176</f>
        <v>118.2779505</v>
      </c>
      <c r="G179" t="str">
        <f t="shared" si="11"/>
        <v>Normal</v>
      </c>
      <c r="H179" t="str">
        <f>'Raw Data'!I176</f>
        <v>non-smoker</v>
      </c>
      <c r="I179" t="str">
        <f>'Raw Data'!J176</f>
        <v>low</v>
      </c>
    </row>
    <row r="180" spans="1:9" ht="15" customHeight="1" x14ac:dyDescent="0.35">
      <c r="A180">
        <f t="shared" si="8"/>
        <v>176</v>
      </c>
      <c r="B180" s="13">
        <f>'Raw Data'!B177</f>
        <v>29.67291814</v>
      </c>
      <c r="C180" t="str">
        <f t="shared" si="9"/>
        <v>Overweight</v>
      </c>
      <c r="D180" s="14">
        <f>'Raw Data'!E177</f>
        <v>216.87817509999999</v>
      </c>
      <c r="E180" t="str">
        <f t="shared" si="10"/>
        <v>Borderline High</v>
      </c>
      <c r="F180" s="15">
        <f>'Raw Data'!C177</f>
        <v>103.97423449999999</v>
      </c>
      <c r="G180" t="str">
        <f t="shared" si="11"/>
        <v>Normal</v>
      </c>
      <c r="H180" t="str">
        <f>'Raw Data'!I177</f>
        <v>smoker</v>
      </c>
      <c r="I180" t="str">
        <f>'Raw Data'!J177</f>
        <v>moderate</v>
      </c>
    </row>
    <row r="181" spans="1:9" ht="15" customHeight="1" x14ac:dyDescent="0.35">
      <c r="A181">
        <f t="shared" si="8"/>
        <v>177</v>
      </c>
      <c r="B181" s="13">
        <f>'Raw Data'!B178</f>
        <v>20.80856533</v>
      </c>
      <c r="C181" t="str">
        <f t="shared" si="9"/>
        <v>Normal</v>
      </c>
      <c r="D181" s="14">
        <f>'Raw Data'!E178</f>
        <v>181.74566970000001</v>
      </c>
      <c r="E181" t="str">
        <f t="shared" si="10"/>
        <v>Desirable</v>
      </c>
      <c r="F181" s="15">
        <f>'Raw Data'!C178</f>
        <v>100.13908309999999</v>
      </c>
      <c r="G181" t="str">
        <f t="shared" si="11"/>
        <v>Normal</v>
      </c>
      <c r="H181" t="str">
        <f>'Raw Data'!I178</f>
        <v>smoker</v>
      </c>
      <c r="I181" t="str">
        <f>'Raw Data'!J178</f>
        <v>high</v>
      </c>
    </row>
    <row r="182" spans="1:9" ht="15" customHeight="1" x14ac:dyDescent="0.35">
      <c r="A182">
        <f t="shared" si="8"/>
        <v>178</v>
      </c>
      <c r="B182" s="13">
        <f>'Raw Data'!B179</f>
        <v>24.69324009</v>
      </c>
      <c r="C182" t="str">
        <f t="shared" si="9"/>
        <v>Normal</v>
      </c>
      <c r="D182" s="14">
        <f>'Raw Data'!E179</f>
        <v>194.04378639999999</v>
      </c>
      <c r="E182" t="str">
        <f t="shared" si="10"/>
        <v>Desirable</v>
      </c>
      <c r="F182" s="15">
        <f>'Raw Data'!C179</f>
        <v>109.706551</v>
      </c>
      <c r="G182" t="str">
        <f t="shared" si="11"/>
        <v>Normal</v>
      </c>
      <c r="H182" t="str">
        <f>'Raw Data'!I179</f>
        <v>non-smoker</v>
      </c>
      <c r="I182" t="str">
        <f>'Raw Data'!J179</f>
        <v>moderate</v>
      </c>
    </row>
    <row r="183" spans="1:9" ht="15" customHeight="1" x14ac:dyDescent="0.35">
      <c r="A183">
        <f t="shared" si="8"/>
        <v>179</v>
      </c>
      <c r="B183" s="13">
        <f>'Raw Data'!B180</f>
        <v>34.3178901</v>
      </c>
      <c r="C183" t="str">
        <f t="shared" si="9"/>
        <v>Obese</v>
      </c>
      <c r="D183" s="14">
        <f>'Raw Data'!E180</f>
        <v>191.2124173</v>
      </c>
      <c r="E183" t="str">
        <f t="shared" si="10"/>
        <v>Desirable</v>
      </c>
      <c r="F183" s="15">
        <f>'Raw Data'!C180</f>
        <v>118.5778069</v>
      </c>
      <c r="G183" t="str">
        <f t="shared" si="11"/>
        <v>Normal</v>
      </c>
      <c r="H183" t="str">
        <f>'Raw Data'!I180</f>
        <v>smoker</v>
      </c>
      <c r="I183" t="str">
        <f>'Raw Data'!J180</f>
        <v>moderate</v>
      </c>
    </row>
    <row r="184" spans="1:9" ht="15" customHeight="1" x14ac:dyDescent="0.35">
      <c r="A184">
        <f t="shared" si="8"/>
        <v>180</v>
      </c>
      <c r="B184" s="13">
        <f>'Raw Data'!B181</f>
        <v>30.229371050000001</v>
      </c>
      <c r="C184" t="str">
        <f t="shared" si="9"/>
        <v>Obese</v>
      </c>
      <c r="D184" s="14">
        <f>'Raw Data'!E181</f>
        <v>183.9035677</v>
      </c>
      <c r="E184" t="str">
        <f t="shared" si="10"/>
        <v>Desirable</v>
      </c>
      <c r="F184" s="15">
        <f>'Raw Data'!C181</f>
        <v>108.0003028</v>
      </c>
      <c r="G184" t="str">
        <f t="shared" si="11"/>
        <v>Normal</v>
      </c>
      <c r="H184" t="str">
        <f>'Raw Data'!I181</f>
        <v>non-smoker</v>
      </c>
      <c r="I184" t="str">
        <f>'Raw Data'!J181</f>
        <v>high</v>
      </c>
    </row>
    <row r="185" spans="1:9" ht="15" customHeight="1" x14ac:dyDescent="0.35">
      <c r="A185">
        <f t="shared" si="8"/>
        <v>181</v>
      </c>
      <c r="B185" s="13">
        <f>'Raw Data'!B182</f>
        <v>28.445410930000001</v>
      </c>
      <c r="C185" t="str">
        <f t="shared" si="9"/>
        <v>Overweight</v>
      </c>
      <c r="D185" s="14">
        <f>'Raw Data'!E182</f>
        <v>169.85384999999999</v>
      </c>
      <c r="E185" t="str">
        <f t="shared" si="10"/>
        <v>Desirable</v>
      </c>
      <c r="F185" s="15">
        <f>'Raw Data'!C182</f>
        <v>113.2715728</v>
      </c>
      <c r="G185" t="str">
        <f t="shared" si="11"/>
        <v>Normal</v>
      </c>
      <c r="H185" t="str">
        <f>'Raw Data'!I182</f>
        <v>non-smoker</v>
      </c>
      <c r="I185" t="str">
        <f>'Raw Data'!J182</f>
        <v>moderate</v>
      </c>
    </row>
    <row r="186" spans="1:9" ht="15" customHeight="1" x14ac:dyDescent="0.35">
      <c r="A186">
        <f t="shared" si="8"/>
        <v>182</v>
      </c>
      <c r="B186" s="13">
        <f>'Raw Data'!B183</f>
        <v>25.20726183</v>
      </c>
      <c r="C186" t="str">
        <f t="shared" si="9"/>
        <v>Overweight</v>
      </c>
      <c r="D186" s="14">
        <f>'Raw Data'!E183</f>
        <v>202.7359424</v>
      </c>
      <c r="E186" t="str">
        <f t="shared" si="10"/>
        <v>Borderline High</v>
      </c>
      <c r="F186" s="15">
        <f>'Raw Data'!C183</f>
        <v>121.5391954</v>
      </c>
      <c r="G186" t="str">
        <f t="shared" si="11"/>
        <v>Elevated</v>
      </c>
      <c r="H186" t="str">
        <f>'Raw Data'!I183</f>
        <v>smoker</v>
      </c>
      <c r="I186" t="str">
        <f>'Raw Data'!J183</f>
        <v>high</v>
      </c>
    </row>
    <row r="187" spans="1:9" ht="15" customHeight="1" x14ac:dyDescent="0.35">
      <c r="A187">
        <f t="shared" si="8"/>
        <v>183</v>
      </c>
      <c r="B187" s="13">
        <f>'Raw Data'!B184</f>
        <v>26.790310850000001</v>
      </c>
      <c r="C187" t="str">
        <f t="shared" si="9"/>
        <v>Overweight</v>
      </c>
      <c r="D187" s="14">
        <f>'Raw Data'!E184</f>
        <v>177.46246339999999</v>
      </c>
      <c r="E187" t="str">
        <f t="shared" si="10"/>
        <v>Desirable</v>
      </c>
      <c r="F187" s="15">
        <f>'Raw Data'!C184</f>
        <v>114.9189803</v>
      </c>
      <c r="G187" t="str">
        <f t="shared" si="11"/>
        <v>Normal</v>
      </c>
      <c r="H187" t="str">
        <f>'Raw Data'!I184</f>
        <v>non-smoker</v>
      </c>
      <c r="I187" t="str">
        <f>'Raw Data'!J184</f>
        <v>moderate</v>
      </c>
    </row>
    <row r="188" spans="1:9" ht="15" customHeight="1" x14ac:dyDescent="0.35">
      <c r="A188">
        <f t="shared" si="8"/>
        <v>184</v>
      </c>
      <c r="B188" s="13">
        <f>'Raw Data'!B185</f>
        <v>19.658059510000001</v>
      </c>
      <c r="C188" t="str">
        <f t="shared" si="9"/>
        <v>Normal</v>
      </c>
      <c r="D188" s="14">
        <f>'Raw Data'!E185</f>
        <v>196.5710034</v>
      </c>
      <c r="E188" t="str">
        <f t="shared" si="10"/>
        <v>Desirable</v>
      </c>
      <c r="F188" s="15">
        <f>'Raw Data'!C185</f>
        <v>104.9514798</v>
      </c>
      <c r="G188" t="str">
        <f t="shared" si="11"/>
        <v>Normal</v>
      </c>
      <c r="H188" t="str">
        <f>'Raw Data'!I185</f>
        <v>non-smoker</v>
      </c>
      <c r="I188" t="str">
        <f>'Raw Data'!J185</f>
        <v>high</v>
      </c>
    </row>
    <row r="189" spans="1:9" ht="15" customHeight="1" x14ac:dyDescent="0.35">
      <c r="A189">
        <f t="shared" si="8"/>
        <v>185</v>
      </c>
      <c r="B189" s="13">
        <f>'Raw Data'!B186</f>
        <v>25.383063360000001</v>
      </c>
      <c r="C189" t="str">
        <f t="shared" si="9"/>
        <v>Overweight</v>
      </c>
      <c r="D189" s="14">
        <f>'Raw Data'!E186</f>
        <v>195.65298430000001</v>
      </c>
      <c r="E189" t="str">
        <f t="shared" si="10"/>
        <v>Desirable</v>
      </c>
      <c r="F189" s="15">
        <f>'Raw Data'!C186</f>
        <v>130.0740022</v>
      </c>
      <c r="G189" t="str">
        <f t="shared" si="11"/>
        <v>Stage 1 Hypertension</v>
      </c>
      <c r="H189" t="str">
        <f>'Raw Data'!I186</f>
        <v>non-smoker</v>
      </c>
      <c r="I189" t="str">
        <f>'Raw Data'!J186</f>
        <v>moderate</v>
      </c>
    </row>
    <row r="190" spans="1:9" ht="15" customHeight="1" x14ac:dyDescent="0.35">
      <c r="A190">
        <f t="shared" si="8"/>
        <v>186</v>
      </c>
      <c r="B190" s="13">
        <f>'Raw Data'!B187</f>
        <v>28.880155309999999</v>
      </c>
      <c r="C190" t="str">
        <f t="shared" si="9"/>
        <v>Overweight</v>
      </c>
      <c r="D190" s="14">
        <f>'Raw Data'!E187</f>
        <v>196.65863419999999</v>
      </c>
      <c r="E190" t="str">
        <f t="shared" si="10"/>
        <v>Desirable</v>
      </c>
      <c r="F190" s="15">
        <f>'Raw Data'!C187</f>
        <v>111.1363479</v>
      </c>
      <c r="G190" t="str">
        <f t="shared" si="11"/>
        <v>Normal</v>
      </c>
      <c r="H190" t="str">
        <f>'Raw Data'!I187</f>
        <v>non-smoker</v>
      </c>
      <c r="I190" t="str">
        <f>'Raw Data'!J187</f>
        <v>moderate</v>
      </c>
    </row>
    <row r="191" spans="1:9" ht="15" customHeight="1" x14ac:dyDescent="0.35">
      <c r="A191">
        <f t="shared" si="8"/>
        <v>187</v>
      </c>
      <c r="B191" s="13">
        <f>'Raw Data'!B188</f>
        <v>26.867893080000002</v>
      </c>
      <c r="C191" t="str">
        <f t="shared" si="9"/>
        <v>Overweight</v>
      </c>
      <c r="D191" s="14">
        <f>'Raw Data'!E188</f>
        <v>193.93427779999999</v>
      </c>
      <c r="E191" t="str">
        <f t="shared" si="10"/>
        <v>Desirable</v>
      </c>
      <c r="F191" s="15">
        <f>'Raw Data'!C188</f>
        <v>124.5634226</v>
      </c>
      <c r="G191" t="str">
        <f t="shared" si="11"/>
        <v>Elevated</v>
      </c>
      <c r="H191" t="str">
        <f>'Raw Data'!I188</f>
        <v>non-smoker</v>
      </c>
      <c r="I191" t="str">
        <f>'Raw Data'!J188</f>
        <v>high</v>
      </c>
    </row>
    <row r="192" spans="1:9" ht="15" customHeight="1" x14ac:dyDescent="0.35">
      <c r="A192">
        <f t="shared" si="8"/>
        <v>188</v>
      </c>
      <c r="B192" s="13">
        <f>'Raw Data'!B189</f>
        <v>26.86792608</v>
      </c>
      <c r="C192" t="str">
        <f t="shared" si="9"/>
        <v>Overweight</v>
      </c>
      <c r="D192" s="14">
        <f>'Raw Data'!E189</f>
        <v>177.16513599999999</v>
      </c>
      <c r="E192" t="str">
        <f t="shared" si="10"/>
        <v>Desirable</v>
      </c>
      <c r="F192" s="15">
        <f>'Raw Data'!C189</f>
        <v>122.25604439999999</v>
      </c>
      <c r="G192" t="str">
        <f t="shared" si="11"/>
        <v>Elevated</v>
      </c>
      <c r="H192" t="str">
        <f>'Raw Data'!I189</f>
        <v>non-smoker</v>
      </c>
      <c r="I192" t="str">
        <f>'Raw Data'!J189</f>
        <v>low</v>
      </c>
    </row>
    <row r="193" spans="1:9" ht="15" customHeight="1" x14ac:dyDescent="0.35">
      <c r="A193">
        <f t="shared" si="8"/>
        <v>189</v>
      </c>
      <c r="B193" s="13">
        <f>'Raw Data'!B190</f>
        <v>23.72801634</v>
      </c>
      <c r="C193" t="str">
        <f t="shared" si="9"/>
        <v>Normal</v>
      </c>
      <c r="D193" s="14">
        <f>'Raw Data'!E190</f>
        <v>166.14672429999999</v>
      </c>
      <c r="E193" t="str">
        <f t="shared" si="10"/>
        <v>Desirable</v>
      </c>
      <c r="F193" s="15">
        <f>'Raw Data'!C190</f>
        <v>135.73864879999999</v>
      </c>
      <c r="G193" t="str">
        <f t="shared" si="11"/>
        <v>Stage 1 Hypertension</v>
      </c>
      <c r="H193" t="str">
        <f>'Raw Data'!I190</f>
        <v>smoker</v>
      </c>
      <c r="I193" t="str">
        <f>'Raw Data'!J190</f>
        <v>low</v>
      </c>
    </row>
    <row r="194" spans="1:9" ht="15" customHeight="1" x14ac:dyDescent="0.35">
      <c r="A194">
        <f t="shared" si="8"/>
        <v>190</v>
      </c>
      <c r="B194" s="13">
        <f>'Raw Data'!B191</f>
        <v>22.46126207</v>
      </c>
      <c r="C194" t="str">
        <f t="shared" si="9"/>
        <v>Normal</v>
      </c>
      <c r="D194" s="14">
        <f>'Raw Data'!E191</f>
        <v>157.9400167</v>
      </c>
      <c r="E194" t="str">
        <f t="shared" si="10"/>
        <v>Desirable</v>
      </c>
      <c r="F194" s="15">
        <f>'Raw Data'!C191</f>
        <v>119.59765470000001</v>
      </c>
      <c r="G194" t="str">
        <f t="shared" si="11"/>
        <v>Normal</v>
      </c>
      <c r="H194" t="str">
        <f>'Raw Data'!I191</f>
        <v>non-smoker</v>
      </c>
      <c r="I194" t="str">
        <f>'Raw Data'!J191</f>
        <v>low</v>
      </c>
    </row>
    <row r="195" spans="1:9" ht="15" customHeight="1" x14ac:dyDescent="0.35">
      <c r="A195">
        <f t="shared" si="8"/>
        <v>191</v>
      </c>
      <c r="B195" s="13">
        <f>'Raw Data'!B192</f>
        <v>22.003873859999999</v>
      </c>
      <c r="C195" t="str">
        <f t="shared" si="9"/>
        <v>Normal</v>
      </c>
      <c r="D195" s="14">
        <f>'Raw Data'!E192</f>
        <v>197.2795256</v>
      </c>
      <c r="E195" t="str">
        <f t="shared" si="10"/>
        <v>Desirable</v>
      </c>
      <c r="F195" s="15">
        <f>'Raw Data'!C192</f>
        <v>104.87962109999999</v>
      </c>
      <c r="G195" t="str">
        <f t="shared" si="11"/>
        <v>Normal</v>
      </c>
      <c r="H195" t="str">
        <f>'Raw Data'!I192</f>
        <v>non-smoker</v>
      </c>
      <c r="I195" t="str">
        <f>'Raw Data'!J192</f>
        <v>moderate</v>
      </c>
    </row>
    <row r="196" spans="1:9" ht="15" customHeight="1" x14ac:dyDescent="0.35">
      <c r="A196">
        <f t="shared" si="8"/>
        <v>192</v>
      </c>
      <c r="B196" s="13">
        <f>'Raw Data'!B193</f>
        <v>25.740599320000001</v>
      </c>
      <c r="C196" t="str">
        <f t="shared" si="9"/>
        <v>Overweight</v>
      </c>
      <c r="D196" s="14">
        <f>'Raw Data'!E193</f>
        <v>219.24990650000001</v>
      </c>
      <c r="E196" t="str">
        <f t="shared" si="10"/>
        <v>Borderline High</v>
      </c>
      <c r="F196" s="15">
        <f>'Raw Data'!C193</f>
        <v>114.5406804</v>
      </c>
      <c r="G196" t="str">
        <f t="shared" si="11"/>
        <v>Normal</v>
      </c>
      <c r="H196" t="str">
        <f>'Raw Data'!I193</f>
        <v>non-smoker</v>
      </c>
      <c r="I196" t="str">
        <f>'Raw Data'!J193</f>
        <v>low</v>
      </c>
    </row>
    <row r="197" spans="1:9" ht="15" customHeight="1" x14ac:dyDescent="0.35">
      <c r="A197">
        <f t="shared" ref="A197:A260" si="12">ROW()-4</f>
        <v>193</v>
      </c>
      <c r="B197" s="13">
        <f>'Raw Data'!B194</f>
        <v>30.67121792</v>
      </c>
      <c r="C197" t="str">
        <f t="shared" ref="C197:C260" si="13">IF(B197&lt;18.5,"Underweight",IF(B197&lt;=24.9,"Normal",IF(B197&lt;=29.9,"Overweight","Obese")))</f>
        <v>Obese</v>
      </c>
      <c r="D197" s="14">
        <f>'Raw Data'!E194</f>
        <v>182.06763530000001</v>
      </c>
      <c r="E197" t="str">
        <f t="shared" ref="E197:E260" si="14">IF(D197&lt;200,"Desirable",IF(D197&lt;=239,"Borderline High","High"))</f>
        <v>Desirable</v>
      </c>
      <c r="F197" s="15">
        <f>'Raw Data'!C194</f>
        <v>100.0430357</v>
      </c>
      <c r="G197" t="str">
        <f t="shared" ref="G197:G260" si="15">IF(F197&lt;120,"Normal",IF(F197&lt;=129,"Elevated",IF(F197&lt;=139,"Stage 1 Hypertension","Stage 2 Hypertension")))</f>
        <v>Normal</v>
      </c>
      <c r="H197" t="str">
        <f>'Raw Data'!I194</f>
        <v>non-smoker</v>
      </c>
      <c r="I197" t="str">
        <f>'Raw Data'!J194</f>
        <v>low</v>
      </c>
    </row>
    <row r="198" spans="1:9" ht="15" customHeight="1" x14ac:dyDescent="0.35">
      <c r="A198">
        <f t="shared" si="12"/>
        <v>194</v>
      </c>
      <c r="B198" s="13">
        <f>'Raw Data'!B195</f>
        <v>22.70733152</v>
      </c>
      <c r="C198" t="str">
        <f t="shared" si="13"/>
        <v>Normal</v>
      </c>
      <c r="D198" s="14">
        <f>'Raw Data'!E195</f>
        <v>214.98826030000001</v>
      </c>
      <c r="E198" t="str">
        <f t="shared" si="14"/>
        <v>Borderline High</v>
      </c>
      <c r="F198" s="15">
        <f>'Raw Data'!C195</f>
        <v>119.33871790000001</v>
      </c>
      <c r="G198" t="str">
        <f t="shared" si="15"/>
        <v>Normal</v>
      </c>
      <c r="H198" t="str">
        <f>'Raw Data'!I195</f>
        <v>non-smoker</v>
      </c>
      <c r="I198" t="str">
        <f>'Raw Data'!J195</f>
        <v>low</v>
      </c>
    </row>
    <row r="199" spans="1:9" ht="15" customHeight="1" x14ac:dyDescent="0.35">
      <c r="A199">
        <f t="shared" si="12"/>
        <v>195</v>
      </c>
      <c r="B199" s="13">
        <f>'Raw Data'!B196</f>
        <v>27.203805809999999</v>
      </c>
      <c r="C199" t="str">
        <f t="shared" si="13"/>
        <v>Overweight</v>
      </c>
      <c r="D199" s="14">
        <f>'Raw Data'!E196</f>
        <v>171.86260720000001</v>
      </c>
      <c r="E199" t="str">
        <f t="shared" si="14"/>
        <v>Desirable</v>
      </c>
      <c r="F199" s="15">
        <f>'Raw Data'!C196</f>
        <v>127.53114069999999</v>
      </c>
      <c r="G199" t="str">
        <f t="shared" si="15"/>
        <v>Elevated</v>
      </c>
      <c r="H199" t="str">
        <f>'Raw Data'!I196</f>
        <v>non-smoker</v>
      </c>
      <c r="I199" t="str">
        <f>'Raw Data'!J196</f>
        <v>moderate</v>
      </c>
    </row>
    <row r="200" spans="1:9" ht="15" customHeight="1" x14ac:dyDescent="0.35">
      <c r="A200">
        <f t="shared" si="12"/>
        <v>196</v>
      </c>
      <c r="B200" s="13">
        <f>'Raw Data'!B197</f>
        <v>27.077396799999999</v>
      </c>
      <c r="C200" t="str">
        <f t="shared" si="13"/>
        <v>Overweight</v>
      </c>
      <c r="D200" s="14">
        <f>'Raw Data'!E197</f>
        <v>168.00250579999999</v>
      </c>
      <c r="E200" t="str">
        <f t="shared" si="14"/>
        <v>Desirable</v>
      </c>
      <c r="F200" s="15">
        <f>'Raw Data'!C197</f>
        <v>100.23365459999999</v>
      </c>
      <c r="G200" t="str">
        <f t="shared" si="15"/>
        <v>Normal</v>
      </c>
      <c r="H200" t="str">
        <f>'Raw Data'!I197</f>
        <v>non-smoker</v>
      </c>
      <c r="I200" t="str">
        <f>'Raw Data'!J197</f>
        <v>low</v>
      </c>
    </row>
    <row r="201" spans="1:9" ht="15" customHeight="1" x14ac:dyDescent="0.35">
      <c r="A201">
        <f t="shared" si="12"/>
        <v>197</v>
      </c>
      <c r="B201" s="13">
        <f>'Raw Data'!B198</f>
        <v>31.65064958</v>
      </c>
      <c r="C201" t="str">
        <f t="shared" si="13"/>
        <v>Obese</v>
      </c>
      <c r="D201" s="14">
        <f>'Raw Data'!E198</f>
        <v>190.89795169999999</v>
      </c>
      <c r="E201" t="str">
        <f t="shared" si="14"/>
        <v>Desirable</v>
      </c>
      <c r="F201" s="15">
        <f>'Raw Data'!C198</f>
        <v>118.9224028</v>
      </c>
      <c r="G201" t="str">
        <f t="shared" si="15"/>
        <v>Normal</v>
      </c>
      <c r="H201" t="str">
        <f>'Raw Data'!I198</f>
        <v>non-smoker</v>
      </c>
      <c r="I201" t="str">
        <f>'Raw Data'!J198</f>
        <v>moderate</v>
      </c>
    </row>
    <row r="202" spans="1:9" ht="15" customHeight="1" x14ac:dyDescent="0.35">
      <c r="A202">
        <f t="shared" si="12"/>
        <v>198</v>
      </c>
      <c r="B202" s="13">
        <f>'Raw Data'!B199</f>
        <v>27.066909549999998</v>
      </c>
      <c r="C202" t="str">
        <f t="shared" si="13"/>
        <v>Overweight</v>
      </c>
      <c r="D202" s="14">
        <f>'Raw Data'!E199</f>
        <v>190.2203217</v>
      </c>
      <c r="E202" t="str">
        <f t="shared" si="14"/>
        <v>Desirable</v>
      </c>
      <c r="F202" s="15">
        <f>'Raw Data'!C199</f>
        <v>115.5561604</v>
      </c>
      <c r="G202" t="str">
        <f t="shared" si="15"/>
        <v>Normal</v>
      </c>
      <c r="H202" t="str">
        <f>'Raw Data'!I199</f>
        <v>non-smoker</v>
      </c>
      <c r="I202" t="str">
        <f>'Raw Data'!J199</f>
        <v>high</v>
      </c>
    </row>
    <row r="203" spans="1:9" ht="15" customHeight="1" x14ac:dyDescent="0.35">
      <c r="A203">
        <f t="shared" si="12"/>
        <v>199</v>
      </c>
      <c r="B203" s="13">
        <f>'Raw Data'!B200</f>
        <v>19.56075311</v>
      </c>
      <c r="C203" t="str">
        <f t="shared" si="13"/>
        <v>Normal</v>
      </c>
      <c r="D203" s="14">
        <f>'Raw Data'!E200</f>
        <v>193.69680109999999</v>
      </c>
      <c r="E203" t="str">
        <f t="shared" si="14"/>
        <v>Desirable</v>
      </c>
      <c r="F203" s="15">
        <f>'Raw Data'!C200</f>
        <v>108.3053242</v>
      </c>
      <c r="G203" t="str">
        <f t="shared" si="15"/>
        <v>Normal</v>
      </c>
      <c r="H203" t="str">
        <f>'Raw Data'!I200</f>
        <v>non-smoker</v>
      </c>
      <c r="I203" t="str">
        <f>'Raw Data'!J200</f>
        <v>high</v>
      </c>
    </row>
    <row r="204" spans="1:9" ht="15" customHeight="1" x14ac:dyDescent="0.35">
      <c r="A204">
        <f t="shared" si="12"/>
        <v>200</v>
      </c>
      <c r="B204" s="13">
        <f>'Raw Data'!B201</f>
        <v>37.624386229999999</v>
      </c>
      <c r="C204" t="str">
        <f t="shared" si="13"/>
        <v>Obese</v>
      </c>
      <c r="D204" s="14">
        <f>'Raw Data'!E201</f>
        <v>198.81836329999999</v>
      </c>
      <c r="E204" t="str">
        <f t="shared" si="14"/>
        <v>Desirable</v>
      </c>
      <c r="F204" s="15">
        <f>'Raw Data'!C201</f>
        <v>99.789588980000005</v>
      </c>
      <c r="G204" t="str">
        <f t="shared" si="15"/>
        <v>Normal</v>
      </c>
      <c r="H204" t="str">
        <f>'Raw Data'!I201</f>
        <v>non-smoker</v>
      </c>
      <c r="I204" t="str">
        <f>'Raw Data'!J201</f>
        <v>low</v>
      </c>
    </row>
    <row r="205" spans="1:9" ht="15" customHeight="1" x14ac:dyDescent="0.35">
      <c r="A205">
        <f t="shared" si="12"/>
        <v>201</v>
      </c>
      <c r="B205" s="13">
        <f>'Raw Data'!B202</f>
        <v>31.85845363</v>
      </c>
      <c r="C205" t="str">
        <f t="shared" si="13"/>
        <v>Obese</v>
      </c>
      <c r="D205" s="14">
        <f>'Raw Data'!E202</f>
        <v>186.50497050000001</v>
      </c>
      <c r="E205" t="str">
        <f t="shared" si="14"/>
        <v>Desirable</v>
      </c>
      <c r="F205" s="15">
        <f>'Raw Data'!C202</f>
        <v>108.6101997</v>
      </c>
      <c r="G205" t="str">
        <f t="shared" si="15"/>
        <v>Normal</v>
      </c>
      <c r="H205" t="str">
        <f>'Raw Data'!I202</f>
        <v>non-smoker</v>
      </c>
      <c r="I205" t="str">
        <f>'Raw Data'!J202</f>
        <v>high</v>
      </c>
    </row>
    <row r="206" spans="1:9" ht="15" customHeight="1" x14ac:dyDescent="0.35">
      <c r="A206">
        <f t="shared" si="12"/>
        <v>202</v>
      </c>
      <c r="B206" s="13">
        <f>'Raw Data'!B203</f>
        <v>29.415954599999999</v>
      </c>
      <c r="C206" t="str">
        <f t="shared" si="13"/>
        <v>Overweight</v>
      </c>
      <c r="D206" s="14">
        <f>'Raw Data'!E203</f>
        <v>195.24275259999999</v>
      </c>
      <c r="E206" t="str">
        <f t="shared" si="14"/>
        <v>Desirable</v>
      </c>
      <c r="F206" s="15">
        <f>'Raw Data'!C203</f>
        <v>114.6380018</v>
      </c>
      <c r="G206" t="str">
        <f t="shared" si="15"/>
        <v>Normal</v>
      </c>
      <c r="H206" t="str">
        <f>'Raw Data'!I203</f>
        <v>non-smoker</v>
      </c>
      <c r="I206" t="str">
        <f>'Raw Data'!J203</f>
        <v>low</v>
      </c>
    </row>
    <row r="207" spans="1:9" ht="15" customHeight="1" x14ac:dyDescent="0.35">
      <c r="A207">
        <f t="shared" si="12"/>
        <v>203</v>
      </c>
      <c r="B207" s="13">
        <f>'Raw Data'!B204</f>
        <v>24.122515979999999</v>
      </c>
      <c r="C207" t="str">
        <f t="shared" si="13"/>
        <v>Normal</v>
      </c>
      <c r="D207" s="14">
        <f>'Raw Data'!E204</f>
        <v>202.87550060000001</v>
      </c>
      <c r="E207" t="str">
        <f t="shared" si="14"/>
        <v>Borderline High</v>
      </c>
      <c r="F207" s="15">
        <f>'Raw Data'!C204</f>
        <v>102.40967620000001</v>
      </c>
      <c r="G207" t="str">
        <f t="shared" si="15"/>
        <v>Normal</v>
      </c>
      <c r="H207" t="str">
        <f>'Raw Data'!I204</f>
        <v>non-smoker</v>
      </c>
      <c r="I207" t="str">
        <f>'Raw Data'!J204</f>
        <v>low</v>
      </c>
    </row>
    <row r="208" spans="1:9" ht="15" customHeight="1" x14ac:dyDescent="0.35">
      <c r="A208">
        <f t="shared" si="12"/>
        <v>204</v>
      </c>
      <c r="B208" s="13">
        <f>'Raw Data'!B205</f>
        <v>25.405350139999999</v>
      </c>
      <c r="C208" t="str">
        <f t="shared" si="13"/>
        <v>Overweight</v>
      </c>
      <c r="D208" s="14">
        <f>'Raw Data'!E205</f>
        <v>178.19165039999999</v>
      </c>
      <c r="E208" t="str">
        <f t="shared" si="14"/>
        <v>Desirable</v>
      </c>
      <c r="F208" s="15">
        <f>'Raw Data'!C205</f>
        <v>97.878779699999996</v>
      </c>
      <c r="G208" t="str">
        <f t="shared" si="15"/>
        <v>Normal</v>
      </c>
      <c r="H208" t="str">
        <f>'Raw Data'!I205</f>
        <v>non-smoker</v>
      </c>
      <c r="I208" t="str">
        <f>'Raw Data'!J205</f>
        <v>low</v>
      </c>
    </row>
    <row r="209" spans="1:9" ht="15" customHeight="1" x14ac:dyDescent="0.35">
      <c r="A209">
        <f t="shared" si="12"/>
        <v>205</v>
      </c>
      <c r="B209" s="13">
        <f>'Raw Data'!B206</f>
        <v>19.888060809999999</v>
      </c>
      <c r="C209" t="str">
        <f t="shared" si="13"/>
        <v>Normal</v>
      </c>
      <c r="D209" s="14">
        <f>'Raw Data'!E206</f>
        <v>187.7332451</v>
      </c>
      <c r="E209" t="str">
        <f t="shared" si="14"/>
        <v>Desirable</v>
      </c>
      <c r="F209" s="15">
        <f>'Raw Data'!C206</f>
        <v>115.48681929999999</v>
      </c>
      <c r="G209" t="str">
        <f t="shared" si="15"/>
        <v>Normal</v>
      </c>
      <c r="H209" t="str">
        <f>'Raw Data'!I206</f>
        <v>non-smoker</v>
      </c>
      <c r="I209" t="str">
        <f>'Raw Data'!J206</f>
        <v>moderate</v>
      </c>
    </row>
    <row r="210" spans="1:9" ht="15" customHeight="1" x14ac:dyDescent="0.35">
      <c r="A210">
        <f t="shared" si="12"/>
        <v>206</v>
      </c>
      <c r="B210" s="13">
        <f>'Raw Data'!B207</f>
        <v>25.331333690000001</v>
      </c>
      <c r="C210" t="str">
        <f t="shared" si="13"/>
        <v>Overweight</v>
      </c>
      <c r="D210" s="14">
        <f>'Raw Data'!E207</f>
        <v>176.58149560000001</v>
      </c>
      <c r="E210" t="str">
        <f t="shared" si="14"/>
        <v>Desirable</v>
      </c>
      <c r="F210" s="15">
        <f>'Raw Data'!C207</f>
        <v>98.631503339999995</v>
      </c>
      <c r="G210" t="str">
        <f t="shared" si="15"/>
        <v>Normal</v>
      </c>
      <c r="H210" t="str">
        <f>'Raw Data'!I207</f>
        <v>non-smoker</v>
      </c>
      <c r="I210" t="str">
        <f>'Raw Data'!J207</f>
        <v>moderate</v>
      </c>
    </row>
    <row r="211" spans="1:9" ht="15" customHeight="1" x14ac:dyDescent="0.35">
      <c r="A211">
        <f t="shared" si="12"/>
        <v>207</v>
      </c>
      <c r="B211" s="13">
        <f>'Raw Data'!B208</f>
        <v>27.8784825</v>
      </c>
      <c r="C211" t="str">
        <f t="shared" si="13"/>
        <v>Overweight</v>
      </c>
      <c r="D211" s="14">
        <f>'Raw Data'!E208</f>
        <v>185.85532470000001</v>
      </c>
      <c r="E211" t="str">
        <f t="shared" si="14"/>
        <v>Desirable</v>
      </c>
      <c r="F211" s="15">
        <f>'Raw Data'!C208</f>
        <v>106.9212551</v>
      </c>
      <c r="G211" t="str">
        <f t="shared" si="15"/>
        <v>Normal</v>
      </c>
      <c r="H211" t="str">
        <f>'Raw Data'!I208</f>
        <v>non-smoker</v>
      </c>
      <c r="I211" t="str">
        <f>'Raw Data'!J208</f>
        <v>high</v>
      </c>
    </row>
    <row r="212" spans="1:9" ht="15" customHeight="1" x14ac:dyDescent="0.35">
      <c r="A212">
        <f t="shared" si="12"/>
        <v>208</v>
      </c>
      <c r="B212" s="13">
        <f>'Raw Data'!B209</f>
        <v>26.873949549999999</v>
      </c>
      <c r="C212" t="str">
        <f t="shared" si="13"/>
        <v>Overweight</v>
      </c>
      <c r="D212" s="14">
        <f>'Raw Data'!E209</f>
        <v>204.61178839999999</v>
      </c>
      <c r="E212" t="str">
        <f t="shared" si="14"/>
        <v>Borderline High</v>
      </c>
      <c r="F212" s="15">
        <f>'Raw Data'!C209</f>
        <v>133.52910249999999</v>
      </c>
      <c r="G212" t="str">
        <f t="shared" si="15"/>
        <v>Stage 1 Hypertension</v>
      </c>
      <c r="H212" t="str">
        <f>'Raw Data'!I209</f>
        <v>non-smoker</v>
      </c>
      <c r="I212" t="str">
        <f>'Raw Data'!J209</f>
        <v>low</v>
      </c>
    </row>
    <row r="213" spans="1:9" ht="15" customHeight="1" x14ac:dyDescent="0.35">
      <c r="A213">
        <f t="shared" si="12"/>
        <v>209</v>
      </c>
      <c r="B213" s="13">
        <f>'Raw Data'!B210</f>
        <v>35.762784140000001</v>
      </c>
      <c r="C213" t="str">
        <f t="shared" si="13"/>
        <v>Obese</v>
      </c>
      <c r="D213" s="14">
        <f>'Raw Data'!E210</f>
        <v>190.06715500000001</v>
      </c>
      <c r="E213" t="str">
        <f t="shared" si="14"/>
        <v>Desirable</v>
      </c>
      <c r="F213" s="15">
        <f>'Raw Data'!C210</f>
        <v>120.0844831</v>
      </c>
      <c r="G213" t="str">
        <f t="shared" si="15"/>
        <v>Elevated</v>
      </c>
      <c r="H213" t="str">
        <f>'Raw Data'!I210</f>
        <v>non-smoker</v>
      </c>
      <c r="I213" t="str">
        <f>'Raw Data'!J210</f>
        <v>moderate</v>
      </c>
    </row>
    <row r="214" spans="1:9" ht="15" customHeight="1" x14ac:dyDescent="0.35">
      <c r="A214">
        <f t="shared" si="12"/>
        <v>210</v>
      </c>
      <c r="B214" s="13">
        <f>'Raw Data'!B211</f>
        <v>30.354933679999998</v>
      </c>
      <c r="C214" t="str">
        <f t="shared" si="13"/>
        <v>Obese</v>
      </c>
      <c r="D214" s="14">
        <f>'Raw Data'!E211</f>
        <v>158.4558696</v>
      </c>
      <c r="E214" t="str">
        <f t="shared" si="14"/>
        <v>Desirable</v>
      </c>
      <c r="F214" s="15">
        <f>'Raw Data'!C211</f>
        <v>107.4353466</v>
      </c>
      <c r="G214" t="str">
        <f t="shared" si="15"/>
        <v>Normal</v>
      </c>
      <c r="H214" t="str">
        <f>'Raw Data'!I211</f>
        <v>smoker</v>
      </c>
      <c r="I214" t="str">
        <f>'Raw Data'!J211</f>
        <v>low</v>
      </c>
    </row>
    <row r="215" spans="1:9" ht="15" customHeight="1" x14ac:dyDescent="0.35">
      <c r="A215">
        <f t="shared" si="12"/>
        <v>211</v>
      </c>
      <c r="B215" s="13">
        <f>'Raw Data'!B212</f>
        <v>31.868013439999999</v>
      </c>
      <c r="C215" t="str">
        <f t="shared" si="13"/>
        <v>Obese</v>
      </c>
      <c r="D215" s="14">
        <f>'Raw Data'!E212</f>
        <v>196.40423190000001</v>
      </c>
      <c r="E215" t="str">
        <f t="shared" si="14"/>
        <v>Desirable</v>
      </c>
      <c r="F215" s="15">
        <f>'Raw Data'!C212</f>
        <v>116.44299839999999</v>
      </c>
      <c r="G215" t="str">
        <f t="shared" si="15"/>
        <v>Normal</v>
      </c>
      <c r="H215" t="str">
        <f>'Raw Data'!I212</f>
        <v>non-smoker</v>
      </c>
      <c r="I215" t="str">
        <f>'Raw Data'!J212</f>
        <v>low</v>
      </c>
    </row>
    <row r="216" spans="1:9" ht="15" customHeight="1" x14ac:dyDescent="0.35">
      <c r="A216">
        <f t="shared" si="12"/>
        <v>212</v>
      </c>
      <c r="B216" s="13">
        <f>'Raw Data'!B213</f>
        <v>29.700828479999998</v>
      </c>
      <c r="C216" t="str">
        <f t="shared" si="13"/>
        <v>Overweight</v>
      </c>
      <c r="D216" s="14">
        <f>'Raw Data'!E213</f>
        <v>182.26201689999999</v>
      </c>
      <c r="E216" t="str">
        <f t="shared" si="14"/>
        <v>Desirable</v>
      </c>
      <c r="F216" s="15">
        <f>'Raw Data'!C213</f>
        <v>110.6405003</v>
      </c>
      <c r="G216" t="str">
        <f t="shared" si="15"/>
        <v>Normal</v>
      </c>
      <c r="H216" t="str">
        <f>'Raw Data'!I213</f>
        <v>non-smoker</v>
      </c>
      <c r="I216" t="str">
        <f>'Raw Data'!J213</f>
        <v>moderate</v>
      </c>
    </row>
    <row r="217" spans="1:9" ht="15" customHeight="1" x14ac:dyDescent="0.35">
      <c r="A217">
        <f t="shared" si="12"/>
        <v>213</v>
      </c>
      <c r="B217" s="13">
        <f>'Raw Data'!B214</f>
        <v>27.813194800000002</v>
      </c>
      <c r="C217" t="str">
        <f t="shared" si="13"/>
        <v>Overweight</v>
      </c>
      <c r="D217" s="14">
        <f>'Raw Data'!E214</f>
        <v>198.8724708</v>
      </c>
      <c r="E217" t="str">
        <f t="shared" si="14"/>
        <v>Desirable</v>
      </c>
      <c r="F217" s="15">
        <f>'Raw Data'!C214</f>
        <v>97.957351950000003</v>
      </c>
      <c r="G217" t="str">
        <f t="shared" si="15"/>
        <v>Normal</v>
      </c>
      <c r="H217" t="str">
        <f>'Raw Data'!I214</f>
        <v>non-smoker</v>
      </c>
      <c r="I217" t="str">
        <f>'Raw Data'!J214</f>
        <v>moderate</v>
      </c>
    </row>
    <row r="218" spans="1:9" ht="15" customHeight="1" x14ac:dyDescent="0.35">
      <c r="A218">
        <f t="shared" si="12"/>
        <v>214</v>
      </c>
      <c r="B218" s="13">
        <f>'Raw Data'!B215</f>
        <v>29.27406744</v>
      </c>
      <c r="C218" t="str">
        <f t="shared" si="13"/>
        <v>Overweight</v>
      </c>
      <c r="D218" s="14">
        <f>'Raw Data'!E215</f>
        <v>196.28306860000001</v>
      </c>
      <c r="E218" t="str">
        <f t="shared" si="14"/>
        <v>Desirable</v>
      </c>
      <c r="F218" s="15">
        <f>'Raw Data'!C215</f>
        <v>113.4389003</v>
      </c>
      <c r="G218" t="str">
        <f t="shared" si="15"/>
        <v>Normal</v>
      </c>
      <c r="H218" t="str">
        <f>'Raw Data'!I215</f>
        <v>non-smoker</v>
      </c>
      <c r="I218" t="str">
        <f>'Raw Data'!J215</f>
        <v>moderate</v>
      </c>
    </row>
    <row r="219" spans="1:9" ht="15" customHeight="1" x14ac:dyDescent="0.35">
      <c r="A219">
        <f t="shared" si="12"/>
        <v>215</v>
      </c>
      <c r="B219" s="13">
        <f>'Raw Data'!B216</f>
        <v>17.079374619999999</v>
      </c>
      <c r="C219" t="str">
        <f t="shared" si="13"/>
        <v>Underweight</v>
      </c>
      <c r="D219" s="14">
        <f>'Raw Data'!E216</f>
        <v>212.12367689999999</v>
      </c>
      <c r="E219" t="str">
        <f t="shared" si="14"/>
        <v>Borderline High</v>
      </c>
      <c r="F219" s="15">
        <f>'Raw Data'!C216</f>
        <v>114.8817888</v>
      </c>
      <c r="G219" t="str">
        <f t="shared" si="15"/>
        <v>Normal</v>
      </c>
      <c r="H219" t="str">
        <f>'Raw Data'!I216</f>
        <v>smoker</v>
      </c>
      <c r="I219" t="str">
        <f>'Raw Data'!J216</f>
        <v>high</v>
      </c>
    </row>
    <row r="220" spans="1:9" ht="15" customHeight="1" x14ac:dyDescent="0.35">
      <c r="A220">
        <f t="shared" si="12"/>
        <v>216</v>
      </c>
      <c r="B220" s="13">
        <f>'Raw Data'!B217</f>
        <v>25.69815389</v>
      </c>
      <c r="C220" t="str">
        <f t="shared" si="13"/>
        <v>Overweight</v>
      </c>
      <c r="D220" s="14">
        <f>'Raw Data'!E217</f>
        <v>182.73525849999999</v>
      </c>
      <c r="E220" t="str">
        <f t="shared" si="14"/>
        <v>Desirable</v>
      </c>
      <c r="F220" s="15">
        <f>'Raw Data'!C217</f>
        <v>104.6595701</v>
      </c>
      <c r="G220" t="str">
        <f t="shared" si="15"/>
        <v>Normal</v>
      </c>
      <c r="H220" t="str">
        <f>'Raw Data'!I217</f>
        <v>smoker</v>
      </c>
      <c r="I220" t="str">
        <f>'Raw Data'!J217</f>
        <v>moderate</v>
      </c>
    </row>
    <row r="221" spans="1:9" ht="15" customHeight="1" x14ac:dyDescent="0.35">
      <c r="A221">
        <f t="shared" si="12"/>
        <v>217</v>
      </c>
      <c r="B221" s="13">
        <f>'Raw Data'!B218</f>
        <v>20.011153740000001</v>
      </c>
      <c r="C221" t="str">
        <f t="shared" si="13"/>
        <v>Normal</v>
      </c>
      <c r="D221" s="14">
        <f>'Raw Data'!E218</f>
        <v>192.03875379999999</v>
      </c>
      <c r="E221" t="str">
        <f t="shared" si="14"/>
        <v>Desirable</v>
      </c>
      <c r="F221" s="15">
        <f>'Raw Data'!C218</f>
        <v>111.08981</v>
      </c>
      <c r="G221" t="str">
        <f t="shared" si="15"/>
        <v>Normal</v>
      </c>
      <c r="H221" t="str">
        <f>'Raw Data'!I218</f>
        <v>non-smoker</v>
      </c>
      <c r="I221" t="str">
        <f>'Raw Data'!J218</f>
        <v>low</v>
      </c>
    </row>
    <row r="222" spans="1:9" ht="15" customHeight="1" x14ac:dyDescent="0.35">
      <c r="A222">
        <f t="shared" si="12"/>
        <v>218</v>
      </c>
      <c r="B222" s="13">
        <f>'Raw Data'!B219</f>
        <v>21.100259650000002</v>
      </c>
      <c r="C222" t="str">
        <f t="shared" si="13"/>
        <v>Normal</v>
      </c>
      <c r="D222" s="14">
        <f>'Raw Data'!E219</f>
        <v>182.43655989999999</v>
      </c>
      <c r="E222" t="str">
        <f t="shared" si="14"/>
        <v>Desirable</v>
      </c>
      <c r="F222" s="15">
        <f>'Raw Data'!C219</f>
        <v>112.29955169999999</v>
      </c>
      <c r="G222" t="str">
        <f t="shared" si="15"/>
        <v>Normal</v>
      </c>
      <c r="H222" t="str">
        <f>'Raw Data'!I219</f>
        <v>non-smoker</v>
      </c>
      <c r="I222" t="str">
        <f>'Raw Data'!J219</f>
        <v>high</v>
      </c>
    </row>
    <row r="223" spans="1:9" ht="15" customHeight="1" x14ac:dyDescent="0.35">
      <c r="A223">
        <f t="shared" si="12"/>
        <v>219</v>
      </c>
      <c r="B223" s="13">
        <f>'Raw Data'!B220</f>
        <v>32.968113930000001</v>
      </c>
      <c r="C223" t="str">
        <f t="shared" si="13"/>
        <v>Obese</v>
      </c>
      <c r="D223" s="14">
        <f>'Raw Data'!E220</f>
        <v>200.30685310000001</v>
      </c>
      <c r="E223" t="str">
        <f t="shared" si="14"/>
        <v>Borderline High</v>
      </c>
      <c r="F223" s="15">
        <f>'Raw Data'!C220</f>
        <v>115.0183061</v>
      </c>
      <c r="G223" t="str">
        <f t="shared" si="15"/>
        <v>Normal</v>
      </c>
      <c r="H223" t="str">
        <f>'Raw Data'!I220</f>
        <v>non-smoker</v>
      </c>
      <c r="I223" t="str">
        <f>'Raw Data'!J220</f>
        <v>moderate</v>
      </c>
    </row>
    <row r="224" spans="1:9" ht="15" customHeight="1" x14ac:dyDescent="0.35">
      <c r="A224">
        <f t="shared" si="12"/>
        <v>220</v>
      </c>
      <c r="B224" s="13">
        <f>'Raw Data'!B221</f>
        <v>21.617290059999998</v>
      </c>
      <c r="C224" t="str">
        <f t="shared" si="13"/>
        <v>Normal</v>
      </c>
      <c r="D224" s="14">
        <f>'Raw Data'!E221</f>
        <v>179.6943023</v>
      </c>
      <c r="E224" t="str">
        <f t="shared" si="14"/>
        <v>Desirable</v>
      </c>
      <c r="F224" s="15">
        <f>'Raw Data'!C221</f>
        <v>93.972335720000004</v>
      </c>
      <c r="G224" t="str">
        <f t="shared" si="15"/>
        <v>Normal</v>
      </c>
      <c r="H224" t="str">
        <f>'Raw Data'!I221</f>
        <v>non-smoker</v>
      </c>
      <c r="I224" t="str">
        <f>'Raw Data'!J221</f>
        <v>moderate</v>
      </c>
    </row>
    <row r="225" spans="1:9" ht="15" customHeight="1" x14ac:dyDescent="0.35">
      <c r="A225">
        <f t="shared" si="12"/>
        <v>221</v>
      </c>
      <c r="B225" s="13">
        <f>'Raw Data'!B222</f>
        <v>20.381716340000001</v>
      </c>
      <c r="C225" t="str">
        <f t="shared" si="13"/>
        <v>Normal</v>
      </c>
      <c r="D225" s="14">
        <f>'Raw Data'!E222</f>
        <v>175.19830350000001</v>
      </c>
      <c r="E225" t="str">
        <f t="shared" si="14"/>
        <v>Desirable</v>
      </c>
      <c r="F225" s="15">
        <f>'Raw Data'!C222</f>
        <v>108.3567333</v>
      </c>
      <c r="G225" t="str">
        <f t="shared" si="15"/>
        <v>Normal</v>
      </c>
      <c r="H225" t="str">
        <f>'Raw Data'!I222</f>
        <v>smoker</v>
      </c>
      <c r="I225" t="str">
        <f>'Raw Data'!J222</f>
        <v>high</v>
      </c>
    </row>
    <row r="226" spans="1:9" ht="15" customHeight="1" x14ac:dyDescent="0.35">
      <c r="A226">
        <f t="shared" si="12"/>
        <v>222</v>
      </c>
      <c r="B226" s="13">
        <f>'Raw Data'!B223</f>
        <v>28.947897950000002</v>
      </c>
      <c r="C226" t="str">
        <f t="shared" si="13"/>
        <v>Overweight</v>
      </c>
      <c r="D226" s="14">
        <f>'Raw Data'!E223</f>
        <v>208.26445129999999</v>
      </c>
      <c r="E226" t="str">
        <f t="shared" si="14"/>
        <v>Borderline High</v>
      </c>
      <c r="F226" s="15">
        <f>'Raw Data'!C223</f>
        <v>128.78221120000001</v>
      </c>
      <c r="G226" t="str">
        <f t="shared" si="15"/>
        <v>Elevated</v>
      </c>
      <c r="H226" t="str">
        <f>'Raw Data'!I223</f>
        <v>non-smoker</v>
      </c>
      <c r="I226" t="str">
        <f>'Raw Data'!J223</f>
        <v>moderate</v>
      </c>
    </row>
    <row r="227" spans="1:9" ht="15" customHeight="1" x14ac:dyDescent="0.35">
      <c r="A227">
        <f t="shared" si="12"/>
        <v>223</v>
      </c>
      <c r="B227" s="13">
        <f>'Raw Data'!B224</f>
        <v>26.656604059999999</v>
      </c>
      <c r="C227" t="str">
        <f t="shared" si="13"/>
        <v>Overweight</v>
      </c>
      <c r="D227" s="14">
        <f>'Raw Data'!E224</f>
        <v>196.94932410000001</v>
      </c>
      <c r="E227" t="str">
        <f t="shared" si="14"/>
        <v>Desirable</v>
      </c>
      <c r="F227" s="15">
        <f>'Raw Data'!C224</f>
        <v>108.08889739999999</v>
      </c>
      <c r="G227" t="str">
        <f t="shared" si="15"/>
        <v>Normal</v>
      </c>
      <c r="H227" t="str">
        <f>'Raw Data'!I224</f>
        <v>non-smoker</v>
      </c>
      <c r="I227" t="str">
        <f>'Raw Data'!J224</f>
        <v>low</v>
      </c>
    </row>
    <row r="228" spans="1:9" ht="15" customHeight="1" x14ac:dyDescent="0.35">
      <c r="A228">
        <f t="shared" si="12"/>
        <v>224</v>
      </c>
      <c r="B228" s="13">
        <f>'Raw Data'!B225</f>
        <v>29.231322259999999</v>
      </c>
      <c r="C228" t="str">
        <f t="shared" si="13"/>
        <v>Overweight</v>
      </c>
      <c r="D228" s="14">
        <f>'Raw Data'!E225</f>
        <v>215.37201010000001</v>
      </c>
      <c r="E228" t="str">
        <f t="shared" si="14"/>
        <v>Borderline High</v>
      </c>
      <c r="F228" s="15">
        <f>'Raw Data'!C225</f>
        <v>106.1119508</v>
      </c>
      <c r="G228" t="str">
        <f t="shared" si="15"/>
        <v>Normal</v>
      </c>
      <c r="H228" t="str">
        <f>'Raw Data'!I225</f>
        <v>non-smoker</v>
      </c>
      <c r="I228" t="str">
        <f>'Raw Data'!J225</f>
        <v>low</v>
      </c>
    </row>
    <row r="229" spans="1:9" ht="15" customHeight="1" x14ac:dyDescent="0.35">
      <c r="A229">
        <f t="shared" si="12"/>
        <v>225</v>
      </c>
      <c r="B229" s="13">
        <f>'Raw Data'!B226</f>
        <v>35.779526769999997</v>
      </c>
      <c r="C229" t="str">
        <f t="shared" si="13"/>
        <v>Obese</v>
      </c>
      <c r="D229" s="14">
        <f>'Raw Data'!E226</f>
        <v>204.95644300000001</v>
      </c>
      <c r="E229" t="str">
        <f t="shared" si="14"/>
        <v>Borderline High</v>
      </c>
      <c r="F229" s="15">
        <f>'Raw Data'!C226</f>
        <v>125.0507147</v>
      </c>
      <c r="G229" t="str">
        <f t="shared" si="15"/>
        <v>Elevated</v>
      </c>
      <c r="H229" t="str">
        <f>'Raw Data'!I226</f>
        <v>non-smoker</v>
      </c>
      <c r="I229" t="str">
        <f>'Raw Data'!J226</f>
        <v>moderate</v>
      </c>
    </row>
    <row r="230" spans="1:9" ht="15" customHeight="1" x14ac:dyDescent="0.35">
      <c r="A230">
        <f t="shared" si="12"/>
        <v>226</v>
      </c>
      <c r="B230" s="13">
        <f>'Raw Data'!B227</f>
        <v>29.863793479999998</v>
      </c>
      <c r="C230" t="str">
        <f t="shared" si="13"/>
        <v>Overweight</v>
      </c>
      <c r="D230" s="14">
        <f>'Raw Data'!E227</f>
        <v>190.88998319999999</v>
      </c>
      <c r="E230" t="str">
        <f t="shared" si="14"/>
        <v>Desirable</v>
      </c>
      <c r="F230" s="15">
        <f>'Raw Data'!C227</f>
        <v>119.52677079999999</v>
      </c>
      <c r="G230" t="str">
        <f t="shared" si="15"/>
        <v>Normal</v>
      </c>
      <c r="H230" t="str">
        <f>'Raw Data'!I227</f>
        <v>smoker</v>
      </c>
      <c r="I230" t="str">
        <f>'Raw Data'!J227</f>
        <v>high</v>
      </c>
    </row>
    <row r="231" spans="1:9" ht="15" customHeight="1" x14ac:dyDescent="0.35">
      <c r="A231">
        <f t="shared" si="12"/>
        <v>227</v>
      </c>
      <c r="B231" s="13">
        <f>'Raw Data'!B228</f>
        <v>19.24695045</v>
      </c>
      <c r="C231" t="str">
        <f t="shared" si="13"/>
        <v>Normal</v>
      </c>
      <c r="D231" s="14">
        <f>'Raw Data'!E228</f>
        <v>173.01376769999999</v>
      </c>
      <c r="E231" t="str">
        <f t="shared" si="14"/>
        <v>Desirable</v>
      </c>
      <c r="F231" s="15">
        <f>'Raw Data'!C228</f>
        <v>117.3163502</v>
      </c>
      <c r="G231" t="str">
        <f t="shared" si="15"/>
        <v>Normal</v>
      </c>
      <c r="H231" t="str">
        <f>'Raw Data'!I228</f>
        <v>non-smoker</v>
      </c>
      <c r="I231" t="str">
        <f>'Raw Data'!J228</f>
        <v>high</v>
      </c>
    </row>
    <row r="232" spans="1:9" ht="15" customHeight="1" x14ac:dyDescent="0.35">
      <c r="A232">
        <f t="shared" si="12"/>
        <v>228</v>
      </c>
      <c r="B232" s="13">
        <f>'Raw Data'!B229</f>
        <v>31.664485769999999</v>
      </c>
      <c r="C232" t="str">
        <f t="shared" si="13"/>
        <v>Obese</v>
      </c>
      <c r="D232" s="14">
        <f>'Raw Data'!E229</f>
        <v>193.12165429999999</v>
      </c>
      <c r="E232" t="str">
        <f t="shared" si="14"/>
        <v>Desirable</v>
      </c>
      <c r="F232" s="15">
        <f>'Raw Data'!C229</f>
        <v>108.8864444</v>
      </c>
      <c r="G232" t="str">
        <f t="shared" si="15"/>
        <v>Normal</v>
      </c>
      <c r="H232" t="str">
        <f>'Raw Data'!I229</f>
        <v>non-smoker</v>
      </c>
      <c r="I232" t="str">
        <f>'Raw Data'!J229</f>
        <v>high</v>
      </c>
    </row>
    <row r="233" spans="1:9" ht="15" customHeight="1" x14ac:dyDescent="0.35">
      <c r="A233">
        <f t="shared" si="12"/>
        <v>229</v>
      </c>
      <c r="B233" s="13">
        <f>'Raw Data'!B230</f>
        <v>25.900379749999999</v>
      </c>
      <c r="C233" t="str">
        <f t="shared" si="13"/>
        <v>Overweight</v>
      </c>
      <c r="D233" s="14">
        <f>'Raw Data'!E230</f>
        <v>192.35529650000001</v>
      </c>
      <c r="E233" t="str">
        <f t="shared" si="14"/>
        <v>Desirable</v>
      </c>
      <c r="F233" s="15">
        <f>'Raw Data'!C230</f>
        <v>111.8098986</v>
      </c>
      <c r="G233" t="str">
        <f t="shared" si="15"/>
        <v>Normal</v>
      </c>
      <c r="H233" t="str">
        <f>'Raw Data'!I230</f>
        <v>smoker</v>
      </c>
      <c r="I233" t="str">
        <f>'Raw Data'!J230</f>
        <v>low</v>
      </c>
    </row>
    <row r="234" spans="1:9" ht="15" customHeight="1" x14ac:dyDescent="0.35">
      <c r="A234">
        <f t="shared" si="12"/>
        <v>230</v>
      </c>
      <c r="B234" s="13">
        <f>'Raw Data'!B231</f>
        <v>27.839726129999999</v>
      </c>
      <c r="C234" t="str">
        <f t="shared" si="13"/>
        <v>Overweight</v>
      </c>
      <c r="D234" s="14">
        <f>'Raw Data'!E231</f>
        <v>201.82804379999999</v>
      </c>
      <c r="E234" t="str">
        <f t="shared" si="14"/>
        <v>Borderline High</v>
      </c>
      <c r="F234" s="15">
        <f>'Raw Data'!C231</f>
        <v>131.62061610000001</v>
      </c>
      <c r="G234" t="str">
        <f t="shared" si="15"/>
        <v>Stage 1 Hypertension</v>
      </c>
      <c r="H234" t="str">
        <f>'Raw Data'!I231</f>
        <v>non-smoker</v>
      </c>
      <c r="I234" t="str">
        <f>'Raw Data'!J231</f>
        <v>high</v>
      </c>
    </row>
    <row r="235" spans="1:9" ht="15" customHeight="1" x14ac:dyDescent="0.35">
      <c r="A235">
        <f t="shared" si="12"/>
        <v>231</v>
      </c>
      <c r="B235" s="13">
        <f>'Raw Data'!B232</f>
        <v>18.732947190000001</v>
      </c>
      <c r="C235" t="str">
        <f t="shared" si="13"/>
        <v>Normal</v>
      </c>
      <c r="D235" s="14">
        <f>'Raw Data'!E232</f>
        <v>202.03587440000001</v>
      </c>
      <c r="E235" t="str">
        <f t="shared" si="14"/>
        <v>Borderline High</v>
      </c>
      <c r="F235" s="15">
        <f>'Raw Data'!C232</f>
        <v>98.381613250000001</v>
      </c>
      <c r="G235" t="str">
        <f t="shared" si="15"/>
        <v>Normal</v>
      </c>
      <c r="H235" t="str">
        <f>'Raw Data'!I232</f>
        <v>non-smoker</v>
      </c>
      <c r="I235" t="str">
        <f>'Raw Data'!J232</f>
        <v>moderate</v>
      </c>
    </row>
    <row r="236" spans="1:9" ht="15" customHeight="1" x14ac:dyDescent="0.35">
      <c r="A236">
        <f t="shared" si="12"/>
        <v>232</v>
      </c>
      <c r="B236" s="13">
        <f>'Raw Data'!B233</f>
        <v>29.516257370000002</v>
      </c>
      <c r="C236" t="str">
        <f t="shared" si="13"/>
        <v>Overweight</v>
      </c>
      <c r="D236" s="14">
        <f>'Raw Data'!E233</f>
        <v>192.2472325</v>
      </c>
      <c r="E236" t="str">
        <f t="shared" si="14"/>
        <v>Desirable</v>
      </c>
      <c r="F236" s="15">
        <f>'Raw Data'!C233</f>
        <v>96.116513060000003</v>
      </c>
      <c r="G236" t="str">
        <f t="shared" si="15"/>
        <v>Normal</v>
      </c>
      <c r="H236" t="str">
        <f>'Raw Data'!I233</f>
        <v>non-smoker</v>
      </c>
      <c r="I236" t="str">
        <f>'Raw Data'!J233</f>
        <v>moderate</v>
      </c>
    </row>
    <row r="237" spans="1:9" ht="15" customHeight="1" x14ac:dyDescent="0.35">
      <c r="A237">
        <f t="shared" si="12"/>
        <v>233</v>
      </c>
      <c r="B237" s="13">
        <f>'Raw Data'!B234</f>
        <v>20.49262628</v>
      </c>
      <c r="C237" t="str">
        <f t="shared" si="13"/>
        <v>Normal</v>
      </c>
      <c r="D237" s="14">
        <f>'Raw Data'!E234</f>
        <v>172.86304369999999</v>
      </c>
      <c r="E237" t="str">
        <f t="shared" si="14"/>
        <v>Desirable</v>
      </c>
      <c r="F237" s="15">
        <f>'Raw Data'!C234</f>
        <v>115.9281344</v>
      </c>
      <c r="G237" t="str">
        <f t="shared" si="15"/>
        <v>Normal</v>
      </c>
      <c r="H237" t="str">
        <f>'Raw Data'!I234</f>
        <v>smoker</v>
      </c>
      <c r="I237" t="str">
        <f>'Raw Data'!J234</f>
        <v>moderate</v>
      </c>
    </row>
    <row r="238" spans="1:9" ht="15" customHeight="1" x14ac:dyDescent="0.35">
      <c r="A238">
        <f t="shared" si="12"/>
        <v>234</v>
      </c>
      <c r="B238" s="13">
        <f>'Raw Data'!B235</f>
        <v>29.671246719999999</v>
      </c>
      <c r="C238" t="str">
        <f t="shared" si="13"/>
        <v>Overweight</v>
      </c>
      <c r="D238" s="14">
        <f>'Raw Data'!E235</f>
        <v>185.3702011</v>
      </c>
      <c r="E238" t="str">
        <f t="shared" si="14"/>
        <v>Desirable</v>
      </c>
      <c r="F238" s="15">
        <f>'Raw Data'!C235</f>
        <v>114.9321635</v>
      </c>
      <c r="G238" t="str">
        <f t="shared" si="15"/>
        <v>Normal</v>
      </c>
      <c r="H238" t="str">
        <f>'Raw Data'!I235</f>
        <v>non-smoker</v>
      </c>
      <c r="I238" t="str">
        <f>'Raw Data'!J235</f>
        <v>moderate</v>
      </c>
    </row>
    <row r="239" spans="1:9" ht="15" customHeight="1" x14ac:dyDescent="0.35">
      <c r="A239">
        <f t="shared" si="12"/>
        <v>235</v>
      </c>
      <c r="B239" s="13">
        <f>'Raw Data'!B236</f>
        <v>23.385675979999998</v>
      </c>
      <c r="C239" t="str">
        <f t="shared" si="13"/>
        <v>Normal</v>
      </c>
      <c r="D239" s="14">
        <f>'Raw Data'!E236</f>
        <v>171.5611907</v>
      </c>
      <c r="E239" t="str">
        <f t="shared" si="14"/>
        <v>Desirable</v>
      </c>
      <c r="F239" s="15">
        <f>'Raw Data'!C236</f>
        <v>102.5742565</v>
      </c>
      <c r="G239" t="str">
        <f t="shared" si="15"/>
        <v>Normal</v>
      </c>
      <c r="H239" t="str">
        <f>'Raw Data'!I236</f>
        <v>non-smoker</v>
      </c>
      <c r="I239" t="str">
        <f>'Raw Data'!J236</f>
        <v>moderate</v>
      </c>
    </row>
    <row r="240" spans="1:9" ht="15" customHeight="1" x14ac:dyDescent="0.35">
      <c r="A240">
        <f t="shared" si="12"/>
        <v>236</v>
      </c>
      <c r="B240" s="13">
        <f>'Raw Data'!B237</f>
        <v>30.610821789999999</v>
      </c>
      <c r="C240" t="str">
        <f t="shared" si="13"/>
        <v>Obese</v>
      </c>
      <c r="D240" s="14">
        <f>'Raw Data'!E237</f>
        <v>194.34431739999999</v>
      </c>
      <c r="E240" t="str">
        <f t="shared" si="14"/>
        <v>Desirable</v>
      </c>
      <c r="F240" s="15">
        <f>'Raw Data'!C237</f>
        <v>107.35490919999999</v>
      </c>
      <c r="G240" t="str">
        <f t="shared" si="15"/>
        <v>Normal</v>
      </c>
      <c r="H240" t="str">
        <f>'Raw Data'!I237</f>
        <v>non-smoker</v>
      </c>
      <c r="I240" t="str">
        <f>'Raw Data'!J237</f>
        <v>high</v>
      </c>
    </row>
    <row r="241" spans="1:9" ht="15" customHeight="1" x14ac:dyDescent="0.35">
      <c r="A241">
        <f t="shared" si="12"/>
        <v>237</v>
      </c>
      <c r="B241" s="13">
        <f>'Raw Data'!B238</f>
        <v>20.524724370000001</v>
      </c>
      <c r="C241" t="str">
        <f t="shared" si="13"/>
        <v>Normal</v>
      </c>
      <c r="D241" s="14">
        <f>'Raw Data'!E238</f>
        <v>196.15026950000001</v>
      </c>
      <c r="E241" t="str">
        <f t="shared" si="14"/>
        <v>Desirable</v>
      </c>
      <c r="F241" s="15">
        <f>'Raw Data'!C238</f>
        <v>104.4958644</v>
      </c>
      <c r="G241" t="str">
        <f t="shared" si="15"/>
        <v>Normal</v>
      </c>
      <c r="H241" t="str">
        <f>'Raw Data'!I238</f>
        <v>non-smoker</v>
      </c>
      <c r="I241" t="str">
        <f>'Raw Data'!J238</f>
        <v>moderate</v>
      </c>
    </row>
    <row r="242" spans="1:9" ht="15" customHeight="1" x14ac:dyDescent="0.35">
      <c r="A242">
        <f t="shared" si="12"/>
        <v>238</v>
      </c>
      <c r="B242" s="13">
        <f>'Raw Data'!B239</f>
        <v>19.196158870000001</v>
      </c>
      <c r="C242" t="str">
        <f t="shared" si="13"/>
        <v>Normal</v>
      </c>
      <c r="D242" s="14">
        <f>'Raw Data'!E239</f>
        <v>163.2215635</v>
      </c>
      <c r="E242" t="str">
        <f t="shared" si="14"/>
        <v>Desirable</v>
      </c>
      <c r="F242" s="15">
        <f>'Raw Data'!C239</f>
        <v>112.8299547</v>
      </c>
      <c r="G242" t="str">
        <f t="shared" si="15"/>
        <v>Normal</v>
      </c>
      <c r="H242" t="str">
        <f>'Raw Data'!I239</f>
        <v>smoker</v>
      </c>
      <c r="I242" t="str">
        <f>'Raw Data'!J239</f>
        <v>high</v>
      </c>
    </row>
    <row r="243" spans="1:9" ht="15" customHeight="1" x14ac:dyDescent="0.35">
      <c r="A243">
        <f t="shared" si="12"/>
        <v>239</v>
      </c>
      <c r="B243" s="13">
        <f>'Raw Data'!B240</f>
        <v>24.293058930000001</v>
      </c>
      <c r="C243" t="str">
        <f t="shared" si="13"/>
        <v>Normal</v>
      </c>
      <c r="D243" s="14">
        <f>'Raw Data'!E240</f>
        <v>181.9648531</v>
      </c>
      <c r="E243" t="str">
        <f t="shared" si="14"/>
        <v>Desirable</v>
      </c>
      <c r="F243" s="15">
        <f>'Raw Data'!C240</f>
        <v>115.4306474</v>
      </c>
      <c r="G243" t="str">
        <f t="shared" si="15"/>
        <v>Normal</v>
      </c>
      <c r="H243" t="str">
        <f>'Raw Data'!I240</f>
        <v>non-smoker</v>
      </c>
      <c r="I243" t="str">
        <f>'Raw Data'!J240</f>
        <v>moderate</v>
      </c>
    </row>
    <row r="244" spans="1:9" ht="15" customHeight="1" x14ac:dyDescent="0.35">
      <c r="A244">
        <f t="shared" si="12"/>
        <v>240</v>
      </c>
      <c r="B244" s="13">
        <f>'Raw Data'!B241</f>
        <v>28.331598509999999</v>
      </c>
      <c r="C244" t="str">
        <f t="shared" si="13"/>
        <v>Overweight</v>
      </c>
      <c r="D244" s="14">
        <f>'Raw Data'!E241</f>
        <v>211.67606509999999</v>
      </c>
      <c r="E244" t="str">
        <f t="shared" si="14"/>
        <v>Borderline High</v>
      </c>
      <c r="F244" s="15">
        <f>'Raw Data'!C241</f>
        <v>112.9138461</v>
      </c>
      <c r="G244" t="str">
        <f t="shared" si="15"/>
        <v>Normal</v>
      </c>
      <c r="H244" t="str">
        <f>'Raw Data'!I241</f>
        <v>non-smoker</v>
      </c>
      <c r="I244" t="str">
        <f>'Raw Data'!J241</f>
        <v>moderate</v>
      </c>
    </row>
    <row r="245" spans="1:9" ht="15" customHeight="1" x14ac:dyDescent="0.35">
      <c r="A245">
        <f t="shared" si="12"/>
        <v>241</v>
      </c>
      <c r="B245" s="13">
        <f>'Raw Data'!B242</f>
        <v>21.27421099</v>
      </c>
      <c r="C245" t="str">
        <f t="shared" si="13"/>
        <v>Normal</v>
      </c>
      <c r="D245" s="14">
        <f>'Raw Data'!E242</f>
        <v>165.7845007</v>
      </c>
      <c r="E245" t="str">
        <f t="shared" si="14"/>
        <v>Desirable</v>
      </c>
      <c r="F245" s="15">
        <f>'Raw Data'!C242</f>
        <v>99.579121220000005</v>
      </c>
      <c r="G245" t="str">
        <f t="shared" si="15"/>
        <v>Normal</v>
      </c>
      <c r="H245" t="str">
        <f>'Raw Data'!I242</f>
        <v>non-smoker</v>
      </c>
      <c r="I245" t="str">
        <f>'Raw Data'!J242</f>
        <v>high</v>
      </c>
    </row>
    <row r="246" spans="1:9" ht="15" customHeight="1" x14ac:dyDescent="0.35">
      <c r="A246">
        <f t="shared" si="12"/>
        <v>242</v>
      </c>
      <c r="B246" s="13">
        <f>'Raw Data'!B243</f>
        <v>28.019153670000001</v>
      </c>
      <c r="C246" t="str">
        <f t="shared" si="13"/>
        <v>Overweight</v>
      </c>
      <c r="D246" s="14">
        <f>'Raw Data'!E243</f>
        <v>193.22247100000001</v>
      </c>
      <c r="E246" t="str">
        <f t="shared" si="14"/>
        <v>Desirable</v>
      </c>
      <c r="F246" s="15">
        <f>'Raw Data'!C243</f>
        <v>81.40086599</v>
      </c>
      <c r="G246" t="str">
        <f t="shared" si="15"/>
        <v>Normal</v>
      </c>
      <c r="H246" t="str">
        <f>'Raw Data'!I243</f>
        <v>smoker</v>
      </c>
      <c r="I246" t="str">
        <f>'Raw Data'!J243</f>
        <v>high</v>
      </c>
    </row>
    <row r="247" spans="1:9" ht="15" customHeight="1" x14ac:dyDescent="0.35">
      <c r="A247">
        <f t="shared" si="12"/>
        <v>243</v>
      </c>
      <c r="B247" s="13">
        <f>'Raw Data'!B244</f>
        <v>31.372030949999999</v>
      </c>
      <c r="C247" t="str">
        <f t="shared" si="13"/>
        <v>Obese</v>
      </c>
      <c r="D247" s="14">
        <f>'Raw Data'!E244</f>
        <v>187.95390789999999</v>
      </c>
      <c r="E247" t="str">
        <f t="shared" si="14"/>
        <v>Desirable</v>
      </c>
      <c r="F247" s="15">
        <f>'Raw Data'!C244</f>
        <v>112.59280459999999</v>
      </c>
      <c r="G247" t="str">
        <f t="shared" si="15"/>
        <v>Normal</v>
      </c>
      <c r="H247" t="str">
        <f>'Raw Data'!I244</f>
        <v>non-smoker</v>
      </c>
      <c r="I247" t="str">
        <f>'Raw Data'!J244</f>
        <v>high</v>
      </c>
    </row>
    <row r="248" spans="1:9" ht="15" customHeight="1" x14ac:dyDescent="0.35">
      <c r="A248">
        <f t="shared" si="12"/>
        <v>244</v>
      </c>
      <c r="B248" s="13">
        <f>'Raw Data'!B245</f>
        <v>20.38196984</v>
      </c>
      <c r="C248" t="str">
        <f t="shared" si="13"/>
        <v>Normal</v>
      </c>
      <c r="D248" s="14">
        <f>'Raw Data'!E245</f>
        <v>194.06096460000001</v>
      </c>
      <c r="E248" t="str">
        <f t="shared" si="14"/>
        <v>Desirable</v>
      </c>
      <c r="F248" s="15">
        <f>'Raw Data'!C245</f>
        <v>115.2917695</v>
      </c>
      <c r="G248" t="str">
        <f t="shared" si="15"/>
        <v>Normal</v>
      </c>
      <c r="H248" t="str">
        <f>'Raw Data'!I245</f>
        <v>non-smoker</v>
      </c>
      <c r="I248" t="str">
        <f>'Raw Data'!J245</f>
        <v>low</v>
      </c>
    </row>
    <row r="249" spans="1:9" ht="15" customHeight="1" x14ac:dyDescent="0.35">
      <c r="A249">
        <f t="shared" si="12"/>
        <v>245</v>
      </c>
      <c r="B249" s="13">
        <f>'Raw Data'!B246</f>
        <v>28.026869980000001</v>
      </c>
      <c r="C249" t="str">
        <f t="shared" si="13"/>
        <v>Overweight</v>
      </c>
      <c r="D249" s="14">
        <f>'Raw Data'!E246</f>
        <v>185.6618675</v>
      </c>
      <c r="E249" t="str">
        <f t="shared" si="14"/>
        <v>Desirable</v>
      </c>
      <c r="F249" s="15">
        <f>'Raw Data'!C246</f>
        <v>105.9797231</v>
      </c>
      <c r="G249" t="str">
        <f t="shared" si="15"/>
        <v>Normal</v>
      </c>
      <c r="H249" t="str">
        <f>'Raw Data'!I246</f>
        <v>smoker</v>
      </c>
      <c r="I249" t="str">
        <f>'Raw Data'!J246</f>
        <v>moderate</v>
      </c>
    </row>
    <row r="250" spans="1:9" ht="15" customHeight="1" x14ac:dyDescent="0.35">
      <c r="A250">
        <f t="shared" si="12"/>
        <v>246</v>
      </c>
      <c r="B250" s="13">
        <f>'Raw Data'!B247</f>
        <v>29.698919830000001</v>
      </c>
      <c r="C250" t="str">
        <f t="shared" si="13"/>
        <v>Overweight</v>
      </c>
      <c r="D250" s="14">
        <f>'Raw Data'!E247</f>
        <v>177.0352359</v>
      </c>
      <c r="E250" t="str">
        <f t="shared" si="14"/>
        <v>Desirable</v>
      </c>
      <c r="F250" s="15">
        <f>'Raw Data'!C247</f>
        <v>133.17597979999999</v>
      </c>
      <c r="G250" t="str">
        <f t="shared" si="15"/>
        <v>Stage 1 Hypertension</v>
      </c>
      <c r="H250" t="str">
        <f>'Raw Data'!I247</f>
        <v>non-smoker</v>
      </c>
      <c r="I250" t="str">
        <f>'Raw Data'!J247</f>
        <v>moderate</v>
      </c>
    </row>
    <row r="251" spans="1:9" ht="15" customHeight="1" x14ac:dyDescent="0.35">
      <c r="A251">
        <f t="shared" si="12"/>
        <v>247</v>
      </c>
      <c r="B251" s="13">
        <f>'Raw Data'!B248</f>
        <v>26.035605589999999</v>
      </c>
      <c r="C251" t="str">
        <f t="shared" si="13"/>
        <v>Overweight</v>
      </c>
      <c r="D251" s="14">
        <f>'Raw Data'!E248</f>
        <v>166.68440759999999</v>
      </c>
      <c r="E251" t="str">
        <f t="shared" si="14"/>
        <v>Desirable</v>
      </c>
      <c r="F251" s="15">
        <f>'Raw Data'!C248</f>
        <v>102.1193548</v>
      </c>
      <c r="G251" t="str">
        <f t="shared" si="15"/>
        <v>Normal</v>
      </c>
      <c r="H251" t="str">
        <f>'Raw Data'!I248</f>
        <v>smoker</v>
      </c>
      <c r="I251" t="str">
        <f>'Raw Data'!J248</f>
        <v>moderate</v>
      </c>
    </row>
    <row r="252" spans="1:9" ht="15" customHeight="1" x14ac:dyDescent="0.35">
      <c r="A252">
        <f t="shared" si="12"/>
        <v>248</v>
      </c>
      <c r="B252" s="13">
        <f>'Raw Data'!B249</f>
        <v>26.587581190000002</v>
      </c>
      <c r="C252" t="str">
        <f t="shared" si="13"/>
        <v>Overweight</v>
      </c>
      <c r="D252" s="14">
        <f>'Raw Data'!E249</f>
        <v>196.13558499999999</v>
      </c>
      <c r="E252" t="str">
        <f t="shared" si="14"/>
        <v>Desirable</v>
      </c>
      <c r="F252" s="15">
        <f>'Raw Data'!C249</f>
        <v>125.6843636</v>
      </c>
      <c r="G252" t="str">
        <f t="shared" si="15"/>
        <v>Elevated</v>
      </c>
      <c r="H252" t="str">
        <f>'Raw Data'!I249</f>
        <v>non-smoker</v>
      </c>
      <c r="I252" t="str">
        <f>'Raw Data'!J249</f>
        <v>low</v>
      </c>
    </row>
    <row r="253" spans="1:9" ht="15" customHeight="1" x14ac:dyDescent="0.35">
      <c r="A253">
        <f t="shared" si="12"/>
        <v>249</v>
      </c>
      <c r="B253" s="13">
        <f>'Raw Data'!B250</f>
        <v>19.95552232</v>
      </c>
      <c r="C253" t="str">
        <f t="shared" si="13"/>
        <v>Normal</v>
      </c>
      <c r="D253" s="14">
        <f>'Raw Data'!E250</f>
        <v>178.7987957</v>
      </c>
      <c r="E253" t="str">
        <f t="shared" si="14"/>
        <v>Desirable</v>
      </c>
      <c r="F253" s="15">
        <f>'Raw Data'!C250</f>
        <v>111.5035867</v>
      </c>
      <c r="G253" t="str">
        <f t="shared" si="15"/>
        <v>Normal</v>
      </c>
      <c r="H253" t="str">
        <f>'Raw Data'!I250</f>
        <v>non-smoker</v>
      </c>
      <c r="I253" t="str">
        <f>'Raw Data'!J250</f>
        <v>moderate</v>
      </c>
    </row>
    <row r="254" spans="1:9" ht="15" customHeight="1" x14ac:dyDescent="0.35">
      <c r="A254">
        <f t="shared" si="12"/>
        <v>250</v>
      </c>
      <c r="B254" s="13">
        <f>'Raw Data'!B251</f>
        <v>29.187279759999999</v>
      </c>
      <c r="C254" t="str">
        <f t="shared" si="13"/>
        <v>Overweight</v>
      </c>
      <c r="D254" s="14">
        <f>'Raw Data'!E251</f>
        <v>191.20255900000001</v>
      </c>
      <c r="E254" t="str">
        <f t="shared" si="14"/>
        <v>Desirable</v>
      </c>
      <c r="F254" s="15">
        <f>'Raw Data'!C251</f>
        <v>107.4645902</v>
      </c>
      <c r="G254" t="str">
        <f t="shared" si="15"/>
        <v>Normal</v>
      </c>
      <c r="H254" t="str">
        <f>'Raw Data'!I251</f>
        <v>non-smoker</v>
      </c>
      <c r="I254" t="str">
        <f>'Raw Data'!J251</f>
        <v>moderate</v>
      </c>
    </row>
    <row r="255" spans="1:9" ht="15" customHeight="1" x14ac:dyDescent="0.35">
      <c r="A255">
        <f t="shared" si="12"/>
        <v>251</v>
      </c>
      <c r="B255" s="13">
        <f>'Raw Data'!B252</f>
        <v>27.306065360000002</v>
      </c>
      <c r="C255" t="str">
        <f t="shared" si="13"/>
        <v>Overweight</v>
      </c>
      <c r="D255" s="14">
        <f>'Raw Data'!E252</f>
        <v>202.48985160000001</v>
      </c>
      <c r="E255" t="str">
        <f t="shared" si="14"/>
        <v>Borderline High</v>
      </c>
      <c r="F255" s="15">
        <f>'Raw Data'!C252</f>
        <v>93.147015109999998</v>
      </c>
      <c r="G255" t="str">
        <f t="shared" si="15"/>
        <v>Normal</v>
      </c>
      <c r="H255" t="str">
        <f>'Raw Data'!I252</f>
        <v>non-smoker</v>
      </c>
      <c r="I255" t="str">
        <f>'Raw Data'!J252</f>
        <v>moderate</v>
      </c>
    </row>
    <row r="256" spans="1:9" ht="15" customHeight="1" x14ac:dyDescent="0.35">
      <c r="A256">
        <f t="shared" si="12"/>
        <v>252</v>
      </c>
      <c r="B256" s="13">
        <f>'Raw Data'!B253</f>
        <v>27.753332489999998</v>
      </c>
      <c r="C256" t="str">
        <f t="shared" si="13"/>
        <v>Overweight</v>
      </c>
      <c r="D256" s="14">
        <f>'Raw Data'!E253</f>
        <v>202.167429</v>
      </c>
      <c r="E256" t="str">
        <f t="shared" si="14"/>
        <v>Borderline High</v>
      </c>
      <c r="F256" s="15">
        <f>'Raw Data'!C253</f>
        <v>124.5932845</v>
      </c>
      <c r="G256" t="str">
        <f t="shared" si="15"/>
        <v>Elevated</v>
      </c>
      <c r="H256" t="str">
        <f>'Raw Data'!I253</f>
        <v>non-smoker</v>
      </c>
      <c r="I256" t="str">
        <f>'Raw Data'!J253</f>
        <v>high</v>
      </c>
    </row>
    <row r="257" spans="1:9" ht="15" customHeight="1" x14ac:dyDescent="0.35">
      <c r="A257">
        <f t="shared" si="12"/>
        <v>253</v>
      </c>
      <c r="B257" s="13">
        <f>'Raw Data'!B254</f>
        <v>37.323373250000003</v>
      </c>
      <c r="C257" t="str">
        <f t="shared" si="13"/>
        <v>Obese</v>
      </c>
      <c r="D257" s="14">
        <f>'Raw Data'!E254</f>
        <v>188.96223190000001</v>
      </c>
      <c r="E257" t="str">
        <f t="shared" si="14"/>
        <v>Desirable</v>
      </c>
      <c r="F257" s="15">
        <f>'Raw Data'!C254</f>
        <v>116.3209981</v>
      </c>
      <c r="G257" t="str">
        <f t="shared" si="15"/>
        <v>Normal</v>
      </c>
      <c r="H257" t="str">
        <f>'Raw Data'!I254</f>
        <v>non-smoker</v>
      </c>
      <c r="I257" t="str">
        <f>'Raw Data'!J254</f>
        <v>moderate</v>
      </c>
    </row>
    <row r="258" spans="1:9" ht="15" customHeight="1" x14ac:dyDescent="0.35">
      <c r="A258">
        <f t="shared" si="12"/>
        <v>254</v>
      </c>
      <c r="B258" s="13">
        <f>'Raw Data'!B255</f>
        <v>25.966672119999998</v>
      </c>
      <c r="C258" t="str">
        <f t="shared" si="13"/>
        <v>Overweight</v>
      </c>
      <c r="D258" s="14">
        <f>'Raw Data'!E255</f>
        <v>206.3810154</v>
      </c>
      <c r="E258" t="str">
        <f t="shared" si="14"/>
        <v>Borderline High</v>
      </c>
      <c r="F258" s="15">
        <f>'Raw Data'!C255</f>
        <v>123.5250668</v>
      </c>
      <c r="G258" t="str">
        <f t="shared" si="15"/>
        <v>Elevated</v>
      </c>
      <c r="H258" t="str">
        <f>'Raw Data'!I255</f>
        <v>non-smoker</v>
      </c>
      <c r="I258" t="str">
        <f>'Raw Data'!J255</f>
        <v>moderate</v>
      </c>
    </row>
    <row r="259" spans="1:9" ht="15" customHeight="1" x14ac:dyDescent="0.35">
      <c r="A259">
        <f t="shared" si="12"/>
        <v>255</v>
      </c>
      <c r="B259" s="13">
        <f>'Raw Data'!B256</f>
        <v>28.613270270000001</v>
      </c>
      <c r="C259" t="str">
        <f t="shared" si="13"/>
        <v>Overweight</v>
      </c>
      <c r="D259" s="14">
        <f>'Raw Data'!E256</f>
        <v>191.75419869999999</v>
      </c>
      <c r="E259" t="str">
        <f t="shared" si="14"/>
        <v>Desirable</v>
      </c>
      <c r="F259" s="15">
        <f>'Raw Data'!C256</f>
        <v>109.3858524</v>
      </c>
      <c r="G259" t="str">
        <f t="shared" si="15"/>
        <v>Normal</v>
      </c>
      <c r="H259" t="str">
        <f>'Raw Data'!I256</f>
        <v>smoker</v>
      </c>
      <c r="I259" t="str">
        <f>'Raw Data'!J256</f>
        <v>high</v>
      </c>
    </row>
    <row r="260" spans="1:9" ht="15" customHeight="1" x14ac:dyDescent="0.35">
      <c r="A260">
        <f t="shared" si="12"/>
        <v>256</v>
      </c>
      <c r="B260" s="13">
        <f>'Raw Data'!B257</f>
        <v>33.440560720000001</v>
      </c>
      <c r="C260" t="str">
        <f t="shared" si="13"/>
        <v>Obese</v>
      </c>
      <c r="D260" s="14">
        <f>'Raw Data'!E257</f>
        <v>173.21967520000001</v>
      </c>
      <c r="E260" t="str">
        <f t="shared" si="14"/>
        <v>Desirable</v>
      </c>
      <c r="F260" s="15">
        <f>'Raw Data'!C257</f>
        <v>125.64127360000001</v>
      </c>
      <c r="G260" t="str">
        <f t="shared" si="15"/>
        <v>Elevated</v>
      </c>
      <c r="H260" t="str">
        <f>'Raw Data'!I257</f>
        <v>non-smoker</v>
      </c>
      <c r="I260" t="str">
        <f>'Raw Data'!J257</f>
        <v>moderate</v>
      </c>
    </row>
    <row r="261" spans="1:9" ht="15" customHeight="1" x14ac:dyDescent="0.35">
      <c r="A261">
        <f t="shared" ref="A261:A324" si="16">ROW()-4</f>
        <v>257</v>
      </c>
      <c r="B261" s="13">
        <f>'Raw Data'!B258</f>
        <v>26.758530220000001</v>
      </c>
      <c r="C261" t="str">
        <f t="shared" ref="C261:C324" si="17">IF(B261&lt;18.5,"Underweight",IF(B261&lt;=24.9,"Normal",IF(B261&lt;=29.9,"Overweight","Obese")))</f>
        <v>Overweight</v>
      </c>
      <c r="D261" s="14">
        <f>'Raw Data'!E258</f>
        <v>189.0658487</v>
      </c>
      <c r="E261" t="str">
        <f t="shared" ref="E261:E324" si="18">IF(D261&lt;200,"Desirable",IF(D261&lt;=239,"Borderline High","High"))</f>
        <v>Desirable</v>
      </c>
      <c r="F261" s="15">
        <f>'Raw Data'!C258</f>
        <v>92.905239800000004</v>
      </c>
      <c r="G261" t="str">
        <f t="shared" ref="G261:G324" si="19">IF(F261&lt;120,"Normal",IF(F261&lt;=129,"Elevated",IF(F261&lt;=139,"Stage 1 Hypertension","Stage 2 Hypertension")))</f>
        <v>Normal</v>
      </c>
      <c r="H261" t="str">
        <f>'Raw Data'!I258</f>
        <v>non-smoker</v>
      </c>
      <c r="I261" t="str">
        <f>'Raw Data'!J258</f>
        <v>moderate</v>
      </c>
    </row>
    <row r="262" spans="1:9" ht="15" customHeight="1" x14ac:dyDescent="0.35">
      <c r="A262">
        <f t="shared" si="16"/>
        <v>258</v>
      </c>
      <c r="B262" s="13">
        <f>'Raw Data'!B259</f>
        <v>23.417113109999999</v>
      </c>
      <c r="C262" t="str">
        <f t="shared" si="17"/>
        <v>Normal</v>
      </c>
      <c r="D262" s="14">
        <f>'Raw Data'!E259</f>
        <v>158.69278449999999</v>
      </c>
      <c r="E262" t="str">
        <f t="shared" si="18"/>
        <v>Desirable</v>
      </c>
      <c r="F262" s="15">
        <f>'Raw Data'!C259</f>
        <v>92.962024709999994</v>
      </c>
      <c r="G262" t="str">
        <f t="shared" si="19"/>
        <v>Normal</v>
      </c>
      <c r="H262" t="str">
        <f>'Raw Data'!I259</f>
        <v>non-smoker</v>
      </c>
      <c r="I262" t="str">
        <f>'Raw Data'!J259</f>
        <v>moderate</v>
      </c>
    </row>
    <row r="263" spans="1:9" ht="15" customHeight="1" x14ac:dyDescent="0.35">
      <c r="A263">
        <f t="shared" si="16"/>
        <v>259</v>
      </c>
      <c r="B263" s="13">
        <f>'Raw Data'!B260</f>
        <v>28.991892100000001</v>
      </c>
      <c r="C263" t="str">
        <f t="shared" si="17"/>
        <v>Overweight</v>
      </c>
      <c r="D263" s="14">
        <f>'Raw Data'!E260</f>
        <v>189.3064152</v>
      </c>
      <c r="E263" t="str">
        <f t="shared" si="18"/>
        <v>Desirable</v>
      </c>
      <c r="F263" s="15">
        <f>'Raw Data'!C260</f>
        <v>104.9698437</v>
      </c>
      <c r="G263" t="str">
        <f t="shared" si="19"/>
        <v>Normal</v>
      </c>
      <c r="H263" t="str">
        <f>'Raw Data'!I260</f>
        <v>non-smoker</v>
      </c>
      <c r="I263" t="str">
        <f>'Raw Data'!J260</f>
        <v>moderate</v>
      </c>
    </row>
    <row r="264" spans="1:9" ht="15" customHeight="1" x14ac:dyDescent="0.35">
      <c r="A264">
        <f t="shared" si="16"/>
        <v>260</v>
      </c>
      <c r="B264" s="13">
        <f>'Raw Data'!B261</f>
        <v>23.57496343</v>
      </c>
      <c r="C264" t="str">
        <f t="shared" si="17"/>
        <v>Normal</v>
      </c>
      <c r="D264" s="14">
        <f>'Raw Data'!E261</f>
        <v>233.65218870000001</v>
      </c>
      <c r="E264" t="str">
        <f t="shared" si="18"/>
        <v>Borderline High</v>
      </c>
      <c r="F264" s="15">
        <f>'Raw Data'!C261</f>
        <v>88.214829140000006</v>
      </c>
      <c r="G264" t="str">
        <f t="shared" si="19"/>
        <v>Normal</v>
      </c>
      <c r="H264" t="str">
        <f>'Raw Data'!I261</f>
        <v>smoker</v>
      </c>
      <c r="I264" t="str">
        <f>'Raw Data'!J261</f>
        <v>moderate</v>
      </c>
    </row>
    <row r="265" spans="1:9" ht="15" customHeight="1" x14ac:dyDescent="0.35">
      <c r="A265">
        <f t="shared" si="16"/>
        <v>261</v>
      </c>
      <c r="B265" s="13">
        <f>'Raw Data'!B262</f>
        <v>32.996701109999997</v>
      </c>
      <c r="C265" t="str">
        <f t="shared" si="17"/>
        <v>Obese</v>
      </c>
      <c r="D265" s="14">
        <f>'Raw Data'!E262</f>
        <v>230.5801519</v>
      </c>
      <c r="E265" t="str">
        <f t="shared" si="18"/>
        <v>Borderline High</v>
      </c>
      <c r="F265" s="15">
        <f>'Raw Data'!C262</f>
        <v>118.25214219999999</v>
      </c>
      <c r="G265" t="str">
        <f t="shared" si="19"/>
        <v>Normal</v>
      </c>
      <c r="H265" t="str">
        <f>'Raw Data'!I262</f>
        <v>non-smoker</v>
      </c>
      <c r="I265" t="str">
        <f>'Raw Data'!J262</f>
        <v>moderate</v>
      </c>
    </row>
    <row r="266" spans="1:9" ht="15" customHeight="1" x14ac:dyDescent="0.35">
      <c r="A266">
        <f t="shared" si="16"/>
        <v>262</v>
      </c>
      <c r="B266" s="13">
        <f>'Raw Data'!B263</f>
        <v>29.573596250000001</v>
      </c>
      <c r="C266" t="str">
        <f t="shared" si="17"/>
        <v>Overweight</v>
      </c>
      <c r="D266" s="14">
        <f>'Raw Data'!E263</f>
        <v>199.30178860000001</v>
      </c>
      <c r="E266" t="str">
        <f t="shared" si="18"/>
        <v>Desirable</v>
      </c>
      <c r="F266" s="15">
        <f>'Raw Data'!C263</f>
        <v>104.982964</v>
      </c>
      <c r="G266" t="str">
        <f t="shared" si="19"/>
        <v>Normal</v>
      </c>
      <c r="H266" t="str">
        <f>'Raw Data'!I263</f>
        <v>non-smoker</v>
      </c>
      <c r="I266" t="str">
        <f>'Raw Data'!J263</f>
        <v>high</v>
      </c>
    </row>
    <row r="267" spans="1:9" ht="15" customHeight="1" x14ac:dyDescent="0.35">
      <c r="A267">
        <f t="shared" si="16"/>
        <v>263</v>
      </c>
      <c r="B267" s="13">
        <f>'Raw Data'!B264</f>
        <v>22.694693319999999</v>
      </c>
      <c r="C267" t="str">
        <f t="shared" si="17"/>
        <v>Normal</v>
      </c>
      <c r="D267" s="14">
        <f>'Raw Data'!E264</f>
        <v>221.6079096</v>
      </c>
      <c r="E267" t="str">
        <f t="shared" si="18"/>
        <v>Borderline High</v>
      </c>
      <c r="F267" s="15">
        <f>'Raw Data'!C264</f>
        <v>115.358069</v>
      </c>
      <c r="G267" t="str">
        <f t="shared" si="19"/>
        <v>Normal</v>
      </c>
      <c r="H267" t="str">
        <f>'Raw Data'!I264</f>
        <v>smoker</v>
      </c>
      <c r="I267" t="str">
        <f>'Raw Data'!J264</f>
        <v>moderate</v>
      </c>
    </row>
    <row r="268" spans="1:9" ht="15" customHeight="1" x14ac:dyDescent="0.35">
      <c r="A268">
        <f t="shared" si="16"/>
        <v>264</v>
      </c>
      <c r="B268" s="13">
        <f>'Raw Data'!B265</f>
        <v>20.764110200000001</v>
      </c>
      <c r="C268" t="str">
        <f t="shared" si="17"/>
        <v>Normal</v>
      </c>
      <c r="D268" s="14">
        <f>'Raw Data'!E265</f>
        <v>192.4958168</v>
      </c>
      <c r="E268" t="str">
        <f t="shared" si="18"/>
        <v>Desirable</v>
      </c>
      <c r="F268" s="15">
        <f>'Raw Data'!C265</f>
        <v>84.623124849999996</v>
      </c>
      <c r="G268" t="str">
        <f t="shared" si="19"/>
        <v>Normal</v>
      </c>
      <c r="H268" t="str">
        <f>'Raw Data'!I265</f>
        <v>non-smoker</v>
      </c>
      <c r="I268" t="str">
        <f>'Raw Data'!J265</f>
        <v>low</v>
      </c>
    </row>
    <row r="269" spans="1:9" ht="15" customHeight="1" x14ac:dyDescent="0.35">
      <c r="A269">
        <f t="shared" si="16"/>
        <v>265</v>
      </c>
      <c r="B269" s="13">
        <f>'Raw Data'!B266</f>
        <v>27.781743500000001</v>
      </c>
      <c r="C269" t="str">
        <f t="shared" si="17"/>
        <v>Overweight</v>
      </c>
      <c r="D269" s="14">
        <f>'Raw Data'!E266</f>
        <v>193.89659929999999</v>
      </c>
      <c r="E269" t="str">
        <f t="shared" si="18"/>
        <v>Desirable</v>
      </c>
      <c r="F269" s="15">
        <f>'Raw Data'!C266</f>
        <v>117.51362159999999</v>
      </c>
      <c r="G269" t="str">
        <f t="shared" si="19"/>
        <v>Normal</v>
      </c>
      <c r="H269" t="str">
        <f>'Raw Data'!I266</f>
        <v>non-smoker</v>
      </c>
      <c r="I269" t="str">
        <f>'Raw Data'!J266</f>
        <v>low</v>
      </c>
    </row>
    <row r="270" spans="1:9" ht="15" customHeight="1" x14ac:dyDescent="0.35">
      <c r="A270">
        <f t="shared" si="16"/>
        <v>266</v>
      </c>
      <c r="B270" s="13">
        <f>'Raw Data'!B267</f>
        <v>28.27749172</v>
      </c>
      <c r="C270" t="str">
        <f t="shared" si="17"/>
        <v>Overweight</v>
      </c>
      <c r="D270" s="14">
        <f>'Raw Data'!E267</f>
        <v>199.647841</v>
      </c>
      <c r="E270" t="str">
        <f t="shared" si="18"/>
        <v>Desirable</v>
      </c>
      <c r="F270" s="15">
        <f>'Raw Data'!C267</f>
        <v>110.1943392</v>
      </c>
      <c r="G270" t="str">
        <f t="shared" si="19"/>
        <v>Normal</v>
      </c>
      <c r="H270" t="str">
        <f>'Raw Data'!I267</f>
        <v>non-smoker</v>
      </c>
      <c r="I270" t="str">
        <f>'Raw Data'!J267</f>
        <v>high</v>
      </c>
    </row>
    <row r="271" spans="1:9" ht="15" customHeight="1" x14ac:dyDescent="0.35">
      <c r="A271">
        <f t="shared" si="16"/>
        <v>267</v>
      </c>
      <c r="B271" s="13">
        <f>'Raw Data'!B268</f>
        <v>27.02579983</v>
      </c>
      <c r="C271" t="str">
        <f t="shared" si="17"/>
        <v>Overweight</v>
      </c>
      <c r="D271" s="14">
        <f>'Raw Data'!E268</f>
        <v>193.1916181</v>
      </c>
      <c r="E271" t="str">
        <f t="shared" si="18"/>
        <v>Desirable</v>
      </c>
      <c r="F271" s="15">
        <f>'Raw Data'!C268</f>
        <v>108.9603786</v>
      </c>
      <c r="G271" t="str">
        <f t="shared" si="19"/>
        <v>Normal</v>
      </c>
      <c r="H271" t="str">
        <f>'Raw Data'!I268</f>
        <v>non-smoker</v>
      </c>
      <c r="I271" t="str">
        <f>'Raw Data'!J268</f>
        <v>moderate</v>
      </c>
    </row>
    <row r="272" spans="1:9" ht="15" customHeight="1" x14ac:dyDescent="0.35">
      <c r="A272">
        <f t="shared" si="16"/>
        <v>268</v>
      </c>
      <c r="B272" s="13">
        <f>'Raw Data'!B269</f>
        <v>27.02579983</v>
      </c>
      <c r="C272" t="str">
        <f t="shared" si="17"/>
        <v>Overweight</v>
      </c>
      <c r="D272" s="14">
        <f>'Raw Data'!E269</f>
        <v>193.1916181</v>
      </c>
      <c r="E272" t="str">
        <f t="shared" si="18"/>
        <v>Desirable</v>
      </c>
      <c r="F272" s="15">
        <f>'Raw Data'!C269</f>
        <v>108.9603786</v>
      </c>
      <c r="G272" t="str">
        <f t="shared" si="19"/>
        <v>Normal</v>
      </c>
      <c r="H272" t="str">
        <f>'Raw Data'!I269</f>
        <v>non-smoker</v>
      </c>
      <c r="I272" t="str">
        <f>'Raw Data'!J269</f>
        <v>high</v>
      </c>
    </row>
    <row r="273" spans="1:9" ht="15" customHeight="1" x14ac:dyDescent="0.35">
      <c r="A273">
        <f t="shared" si="16"/>
        <v>269</v>
      </c>
      <c r="B273" s="13">
        <f>'Raw Data'!B270</f>
        <v>27.02579983</v>
      </c>
      <c r="C273" t="str">
        <f t="shared" si="17"/>
        <v>Overweight</v>
      </c>
      <c r="D273" s="14">
        <f>'Raw Data'!E270</f>
        <v>193.1916181</v>
      </c>
      <c r="E273" t="str">
        <f t="shared" si="18"/>
        <v>Desirable</v>
      </c>
      <c r="F273" s="15">
        <f>'Raw Data'!C270</f>
        <v>108.9603786</v>
      </c>
      <c r="G273" t="str">
        <f t="shared" si="19"/>
        <v>Normal</v>
      </c>
      <c r="H273" t="str">
        <f>'Raw Data'!I270</f>
        <v>non-smoker</v>
      </c>
      <c r="I273" t="str">
        <f>'Raw Data'!J270</f>
        <v>moderate</v>
      </c>
    </row>
    <row r="274" spans="1:9" ht="15" customHeight="1" x14ac:dyDescent="0.35">
      <c r="A274">
        <f t="shared" si="16"/>
        <v>270</v>
      </c>
      <c r="B274" s="13">
        <f>'Raw Data'!B271</f>
        <v>28.707814070000001</v>
      </c>
      <c r="C274" t="str">
        <f t="shared" si="17"/>
        <v>Overweight</v>
      </c>
      <c r="D274" s="14">
        <f>'Raw Data'!E271</f>
        <v>226.0934757</v>
      </c>
      <c r="E274" t="str">
        <f t="shared" si="18"/>
        <v>Borderline High</v>
      </c>
      <c r="F274" s="15">
        <f>'Raw Data'!C271</f>
        <v>123.664996</v>
      </c>
      <c r="G274" t="str">
        <f t="shared" si="19"/>
        <v>Elevated</v>
      </c>
      <c r="H274" t="str">
        <f>'Raw Data'!I271</f>
        <v>non-smoker</v>
      </c>
      <c r="I274" t="str">
        <f>'Raw Data'!J271</f>
        <v>high</v>
      </c>
    </row>
    <row r="275" spans="1:9" ht="15" customHeight="1" x14ac:dyDescent="0.35">
      <c r="A275">
        <f t="shared" si="16"/>
        <v>271</v>
      </c>
      <c r="B275" s="13">
        <f>'Raw Data'!B272</f>
        <v>30.78903961</v>
      </c>
      <c r="C275" t="str">
        <f t="shared" si="17"/>
        <v>Obese</v>
      </c>
      <c r="D275" s="14">
        <f>'Raw Data'!E272</f>
        <v>197.82429690000001</v>
      </c>
      <c r="E275" t="str">
        <f t="shared" si="18"/>
        <v>Desirable</v>
      </c>
      <c r="F275" s="15">
        <f>'Raw Data'!C272</f>
        <v>117.5844597</v>
      </c>
      <c r="G275" t="str">
        <f t="shared" si="19"/>
        <v>Normal</v>
      </c>
      <c r="H275" t="str">
        <f>'Raw Data'!I272</f>
        <v>smoker</v>
      </c>
      <c r="I275" t="str">
        <f>'Raw Data'!J272</f>
        <v>low</v>
      </c>
    </row>
    <row r="276" spans="1:9" ht="15" customHeight="1" x14ac:dyDescent="0.35">
      <c r="A276">
        <f t="shared" si="16"/>
        <v>272</v>
      </c>
      <c r="B276" s="13">
        <f>'Raw Data'!B273</f>
        <v>22.05143211</v>
      </c>
      <c r="C276" t="str">
        <f t="shared" si="17"/>
        <v>Normal</v>
      </c>
      <c r="D276" s="14">
        <f>'Raw Data'!E273</f>
        <v>202.70976640000001</v>
      </c>
      <c r="E276" t="str">
        <f t="shared" si="18"/>
        <v>Borderline High</v>
      </c>
      <c r="F276" s="15">
        <f>'Raw Data'!C273</f>
        <v>116.9241755</v>
      </c>
      <c r="G276" t="str">
        <f t="shared" si="19"/>
        <v>Normal</v>
      </c>
      <c r="H276" t="str">
        <f>'Raw Data'!I273</f>
        <v>non-smoker</v>
      </c>
      <c r="I276" t="str">
        <f>'Raw Data'!J273</f>
        <v>high</v>
      </c>
    </row>
    <row r="277" spans="1:9" ht="15" customHeight="1" x14ac:dyDescent="0.35">
      <c r="A277">
        <f t="shared" si="16"/>
        <v>273</v>
      </c>
      <c r="B277" s="13">
        <f>'Raw Data'!B274</f>
        <v>22.342823549999999</v>
      </c>
      <c r="C277" t="str">
        <f t="shared" si="17"/>
        <v>Normal</v>
      </c>
      <c r="D277" s="14">
        <f>'Raw Data'!E274</f>
        <v>202.6706241</v>
      </c>
      <c r="E277" t="str">
        <f t="shared" si="18"/>
        <v>Borderline High</v>
      </c>
      <c r="F277" s="15">
        <f>'Raw Data'!C274</f>
        <v>104.7263683</v>
      </c>
      <c r="G277" t="str">
        <f t="shared" si="19"/>
        <v>Normal</v>
      </c>
      <c r="H277" t="str">
        <f>'Raw Data'!I274</f>
        <v>non-smoker</v>
      </c>
      <c r="I277" t="str">
        <f>'Raw Data'!J274</f>
        <v>moderate</v>
      </c>
    </row>
    <row r="278" spans="1:9" ht="15" customHeight="1" x14ac:dyDescent="0.35">
      <c r="A278">
        <f t="shared" si="16"/>
        <v>274</v>
      </c>
      <c r="B278" s="13">
        <f>'Raw Data'!B275</f>
        <v>25.70135441</v>
      </c>
      <c r="C278" t="str">
        <f t="shared" si="17"/>
        <v>Overweight</v>
      </c>
      <c r="D278" s="14">
        <f>'Raw Data'!E275</f>
        <v>173.9137546</v>
      </c>
      <c r="E278" t="str">
        <f t="shared" si="18"/>
        <v>Desirable</v>
      </c>
      <c r="F278" s="15">
        <f>'Raw Data'!C275</f>
        <v>126.6289864</v>
      </c>
      <c r="G278" t="str">
        <f t="shared" si="19"/>
        <v>Elevated</v>
      </c>
      <c r="H278" t="str">
        <f>'Raw Data'!I275</f>
        <v>smoker</v>
      </c>
      <c r="I278" t="str">
        <f>'Raw Data'!J275</f>
        <v>high</v>
      </c>
    </row>
    <row r="279" spans="1:9" ht="15" customHeight="1" x14ac:dyDescent="0.35">
      <c r="A279">
        <f t="shared" si="16"/>
        <v>275</v>
      </c>
      <c r="B279" s="13">
        <f>'Raw Data'!B276</f>
        <v>23.827787050000001</v>
      </c>
      <c r="C279" t="str">
        <f t="shared" si="17"/>
        <v>Normal</v>
      </c>
      <c r="D279" s="14">
        <f>'Raw Data'!E276</f>
        <v>182.78247329999999</v>
      </c>
      <c r="E279" t="str">
        <f t="shared" si="18"/>
        <v>Desirable</v>
      </c>
      <c r="F279" s="15">
        <f>'Raw Data'!C276</f>
        <v>131.22012179999999</v>
      </c>
      <c r="G279" t="str">
        <f t="shared" si="19"/>
        <v>Stage 1 Hypertension</v>
      </c>
      <c r="H279" t="str">
        <f>'Raw Data'!I276</f>
        <v>non-smoker</v>
      </c>
      <c r="I279" t="str">
        <f>'Raw Data'!J276</f>
        <v>high</v>
      </c>
    </row>
    <row r="280" spans="1:9" ht="15" customHeight="1" x14ac:dyDescent="0.35">
      <c r="A280">
        <f t="shared" si="16"/>
        <v>276</v>
      </c>
      <c r="B280" s="13">
        <f>'Raw Data'!B277</f>
        <v>29.510801260000001</v>
      </c>
      <c r="C280" t="str">
        <f t="shared" si="17"/>
        <v>Overweight</v>
      </c>
      <c r="D280" s="14">
        <f>'Raw Data'!E277</f>
        <v>224.9505193</v>
      </c>
      <c r="E280" t="str">
        <f t="shared" si="18"/>
        <v>Borderline High</v>
      </c>
      <c r="F280" s="15">
        <f>'Raw Data'!C277</f>
        <v>124.81870859999999</v>
      </c>
      <c r="G280" t="str">
        <f t="shared" si="19"/>
        <v>Elevated</v>
      </c>
      <c r="H280" t="str">
        <f>'Raw Data'!I277</f>
        <v>non-smoker</v>
      </c>
      <c r="I280" t="str">
        <f>'Raw Data'!J277</f>
        <v>low</v>
      </c>
    </row>
    <row r="281" spans="1:9" ht="15" customHeight="1" x14ac:dyDescent="0.35">
      <c r="A281">
        <f t="shared" si="16"/>
        <v>277</v>
      </c>
      <c r="B281" s="13">
        <f>'Raw Data'!B278</f>
        <v>31.027582089999999</v>
      </c>
      <c r="C281" t="str">
        <f t="shared" si="17"/>
        <v>Obese</v>
      </c>
      <c r="D281" s="14">
        <f>'Raw Data'!E278</f>
        <v>186.18187850000001</v>
      </c>
      <c r="E281" t="str">
        <f t="shared" si="18"/>
        <v>Desirable</v>
      </c>
      <c r="F281" s="15">
        <f>'Raw Data'!C278</f>
        <v>98.368281589999995</v>
      </c>
      <c r="G281" t="str">
        <f t="shared" si="19"/>
        <v>Normal</v>
      </c>
      <c r="H281" t="str">
        <f>'Raw Data'!I278</f>
        <v>smoker</v>
      </c>
      <c r="I281" t="str">
        <f>'Raw Data'!J278</f>
        <v>moderate</v>
      </c>
    </row>
    <row r="282" spans="1:9" ht="15" customHeight="1" x14ac:dyDescent="0.35">
      <c r="A282">
        <f t="shared" si="16"/>
        <v>278</v>
      </c>
      <c r="B282" s="13">
        <f>'Raw Data'!B279</f>
        <v>23.48256392</v>
      </c>
      <c r="C282" t="str">
        <f t="shared" si="17"/>
        <v>Normal</v>
      </c>
      <c r="D282" s="14">
        <f>'Raw Data'!E279</f>
        <v>205.57146789999999</v>
      </c>
      <c r="E282" t="str">
        <f t="shared" si="18"/>
        <v>Borderline High</v>
      </c>
      <c r="F282" s="15">
        <f>'Raw Data'!C279</f>
        <v>111.9760248</v>
      </c>
      <c r="G282" t="str">
        <f t="shared" si="19"/>
        <v>Normal</v>
      </c>
      <c r="H282" t="str">
        <f>'Raw Data'!I279</f>
        <v>non-smoker</v>
      </c>
      <c r="I282" t="str">
        <f>'Raw Data'!J279</f>
        <v>moderate</v>
      </c>
    </row>
    <row r="283" spans="1:9" ht="15" customHeight="1" x14ac:dyDescent="0.35">
      <c r="A283">
        <f t="shared" si="16"/>
        <v>279</v>
      </c>
      <c r="B283" s="13">
        <f>'Raw Data'!B280</f>
        <v>22.660979940000001</v>
      </c>
      <c r="C283" t="str">
        <f t="shared" si="17"/>
        <v>Normal</v>
      </c>
      <c r="D283" s="14">
        <f>'Raw Data'!E280</f>
        <v>207.04575019999999</v>
      </c>
      <c r="E283" t="str">
        <f t="shared" si="18"/>
        <v>Borderline High</v>
      </c>
      <c r="F283" s="15">
        <f>'Raw Data'!C280</f>
        <v>102.6457726</v>
      </c>
      <c r="G283" t="str">
        <f t="shared" si="19"/>
        <v>Normal</v>
      </c>
      <c r="H283" t="str">
        <f>'Raw Data'!I280</f>
        <v>non-smoker</v>
      </c>
      <c r="I283" t="str">
        <f>'Raw Data'!J280</f>
        <v>low</v>
      </c>
    </row>
    <row r="284" spans="1:9" ht="15" customHeight="1" x14ac:dyDescent="0.35">
      <c r="A284">
        <f t="shared" si="16"/>
        <v>280</v>
      </c>
      <c r="B284" s="13">
        <f>'Raw Data'!B281</f>
        <v>31.273989579999999</v>
      </c>
      <c r="C284" t="str">
        <f t="shared" si="17"/>
        <v>Obese</v>
      </c>
      <c r="D284" s="14">
        <f>'Raw Data'!E281</f>
        <v>177.0013337</v>
      </c>
      <c r="E284" t="str">
        <f t="shared" si="18"/>
        <v>Desirable</v>
      </c>
      <c r="F284" s="15">
        <f>'Raw Data'!C281</f>
        <v>97.047416330000004</v>
      </c>
      <c r="G284" t="str">
        <f t="shared" si="19"/>
        <v>Normal</v>
      </c>
      <c r="H284" t="str">
        <f>'Raw Data'!I281</f>
        <v>smoker</v>
      </c>
      <c r="I284" t="str">
        <f>'Raw Data'!J281</f>
        <v>low</v>
      </c>
    </row>
    <row r="285" spans="1:9" ht="15" customHeight="1" x14ac:dyDescent="0.35">
      <c r="A285">
        <f t="shared" si="16"/>
        <v>281</v>
      </c>
      <c r="B285" s="13">
        <f>'Raw Data'!B282</f>
        <v>22.090052100000001</v>
      </c>
      <c r="C285" t="str">
        <f t="shared" si="17"/>
        <v>Normal</v>
      </c>
      <c r="D285" s="14">
        <f>'Raw Data'!E282</f>
        <v>150.8328219</v>
      </c>
      <c r="E285" t="str">
        <f t="shared" si="18"/>
        <v>Desirable</v>
      </c>
      <c r="F285" s="15">
        <f>'Raw Data'!C282</f>
        <v>104.82603349999999</v>
      </c>
      <c r="G285" t="str">
        <f t="shared" si="19"/>
        <v>Normal</v>
      </c>
      <c r="H285" t="str">
        <f>'Raw Data'!I282</f>
        <v>non-smoker</v>
      </c>
      <c r="I285" t="str">
        <f>'Raw Data'!J282</f>
        <v>low</v>
      </c>
    </row>
    <row r="286" spans="1:9" ht="15" customHeight="1" x14ac:dyDescent="0.35">
      <c r="A286">
        <f t="shared" si="16"/>
        <v>282</v>
      </c>
      <c r="B286" s="13">
        <f>'Raw Data'!B283</f>
        <v>25.572215589999999</v>
      </c>
      <c r="C286" t="str">
        <f t="shared" si="17"/>
        <v>Overweight</v>
      </c>
      <c r="D286" s="14">
        <f>'Raw Data'!E283</f>
        <v>192.23216909999999</v>
      </c>
      <c r="E286" t="str">
        <f t="shared" si="18"/>
        <v>Desirable</v>
      </c>
      <c r="F286" s="15">
        <f>'Raw Data'!C283</f>
        <v>122.7081259</v>
      </c>
      <c r="G286" t="str">
        <f t="shared" si="19"/>
        <v>Elevated</v>
      </c>
      <c r="H286" t="str">
        <f>'Raw Data'!I283</f>
        <v>non-smoker</v>
      </c>
      <c r="I286" t="str">
        <f>'Raw Data'!J283</f>
        <v>moderate</v>
      </c>
    </row>
    <row r="287" spans="1:9" ht="15" customHeight="1" x14ac:dyDescent="0.35">
      <c r="A287">
        <f t="shared" si="16"/>
        <v>283</v>
      </c>
      <c r="B287" s="13">
        <f>'Raw Data'!B284</f>
        <v>21.950597470000002</v>
      </c>
      <c r="C287" t="str">
        <f t="shared" si="17"/>
        <v>Normal</v>
      </c>
      <c r="D287" s="14">
        <f>'Raw Data'!E284</f>
        <v>192.18692530000001</v>
      </c>
      <c r="E287" t="str">
        <f t="shared" si="18"/>
        <v>Desirable</v>
      </c>
      <c r="F287" s="15">
        <f>'Raw Data'!C284</f>
        <v>100.1470218</v>
      </c>
      <c r="G287" t="str">
        <f t="shared" si="19"/>
        <v>Normal</v>
      </c>
      <c r="H287" t="str">
        <f>'Raw Data'!I284</f>
        <v>smoker</v>
      </c>
      <c r="I287" t="str">
        <f>'Raw Data'!J284</f>
        <v>high</v>
      </c>
    </row>
    <row r="288" spans="1:9" ht="15" customHeight="1" x14ac:dyDescent="0.35">
      <c r="A288">
        <f t="shared" si="16"/>
        <v>284</v>
      </c>
      <c r="B288" s="13">
        <f>'Raw Data'!B285</f>
        <v>24.040706969999999</v>
      </c>
      <c r="C288" t="str">
        <f t="shared" si="17"/>
        <v>Normal</v>
      </c>
      <c r="D288" s="14">
        <f>'Raw Data'!E285</f>
        <v>167.5929333</v>
      </c>
      <c r="E288" t="str">
        <f t="shared" si="18"/>
        <v>Desirable</v>
      </c>
      <c r="F288" s="15">
        <f>'Raw Data'!C285</f>
        <v>100.44852040000001</v>
      </c>
      <c r="G288" t="str">
        <f t="shared" si="19"/>
        <v>Normal</v>
      </c>
      <c r="H288" t="str">
        <f>'Raw Data'!I285</f>
        <v>non-smoker</v>
      </c>
      <c r="I288" t="str">
        <f>'Raw Data'!J285</f>
        <v>moderate</v>
      </c>
    </row>
    <row r="289" spans="1:9" ht="15" customHeight="1" x14ac:dyDescent="0.35">
      <c r="A289">
        <f t="shared" si="16"/>
        <v>285</v>
      </c>
      <c r="B289" s="13">
        <f>'Raw Data'!B286</f>
        <v>19.468097920000002</v>
      </c>
      <c r="C289" t="str">
        <f t="shared" si="17"/>
        <v>Normal</v>
      </c>
      <c r="D289" s="14">
        <f>'Raw Data'!E286</f>
        <v>188.1641496</v>
      </c>
      <c r="E289" t="str">
        <f t="shared" si="18"/>
        <v>Desirable</v>
      </c>
      <c r="F289" s="15">
        <f>'Raw Data'!C286</f>
        <v>103.7899886</v>
      </c>
      <c r="G289" t="str">
        <f t="shared" si="19"/>
        <v>Normal</v>
      </c>
      <c r="H289" t="str">
        <f>'Raw Data'!I286</f>
        <v>non-smoker</v>
      </c>
      <c r="I289" t="str">
        <f>'Raw Data'!J286</f>
        <v>moderate</v>
      </c>
    </row>
    <row r="290" spans="1:9" ht="15" customHeight="1" x14ac:dyDescent="0.35">
      <c r="A290">
        <f t="shared" si="16"/>
        <v>286</v>
      </c>
      <c r="B290" s="13">
        <f>'Raw Data'!B287</f>
        <v>33.410875799999999</v>
      </c>
      <c r="C290" t="str">
        <f t="shared" si="17"/>
        <v>Obese</v>
      </c>
      <c r="D290" s="14">
        <f>'Raw Data'!E287</f>
        <v>227.06956339999999</v>
      </c>
      <c r="E290" t="str">
        <f t="shared" si="18"/>
        <v>Borderline High</v>
      </c>
      <c r="F290" s="15">
        <f>'Raw Data'!C287</f>
        <v>135.08126050000001</v>
      </c>
      <c r="G290" t="str">
        <f t="shared" si="19"/>
        <v>Stage 1 Hypertension</v>
      </c>
      <c r="H290" t="str">
        <f>'Raw Data'!I287</f>
        <v>non-smoker</v>
      </c>
      <c r="I290" t="str">
        <f>'Raw Data'!J287</f>
        <v>moderate</v>
      </c>
    </row>
    <row r="291" spans="1:9" ht="15" customHeight="1" x14ac:dyDescent="0.35">
      <c r="A291">
        <f t="shared" si="16"/>
        <v>287</v>
      </c>
      <c r="B291" s="13">
        <f>'Raw Data'!B288</f>
        <v>32.061544240000003</v>
      </c>
      <c r="C291" t="str">
        <f t="shared" si="17"/>
        <v>Obese</v>
      </c>
      <c r="D291" s="14">
        <f>'Raw Data'!E288</f>
        <v>219.9900772</v>
      </c>
      <c r="E291" t="str">
        <f t="shared" si="18"/>
        <v>Borderline High</v>
      </c>
      <c r="F291" s="15">
        <f>'Raw Data'!C288</f>
        <v>119.6975753</v>
      </c>
      <c r="G291" t="str">
        <f t="shared" si="19"/>
        <v>Normal</v>
      </c>
      <c r="H291" t="str">
        <f>'Raw Data'!I288</f>
        <v>non-smoker</v>
      </c>
      <c r="I291" t="str">
        <f>'Raw Data'!J288</f>
        <v>high</v>
      </c>
    </row>
    <row r="292" spans="1:9" ht="15" customHeight="1" x14ac:dyDescent="0.35">
      <c r="A292">
        <f t="shared" si="16"/>
        <v>288</v>
      </c>
      <c r="B292" s="13">
        <f>'Raw Data'!B289</f>
        <v>22.96481571</v>
      </c>
      <c r="C292" t="str">
        <f t="shared" si="17"/>
        <v>Normal</v>
      </c>
      <c r="D292" s="14">
        <f>'Raw Data'!E289</f>
        <v>227.26457189999999</v>
      </c>
      <c r="E292" t="str">
        <f t="shared" si="18"/>
        <v>Borderline High</v>
      </c>
      <c r="F292" s="15">
        <f>'Raw Data'!C289</f>
        <v>100.7069351</v>
      </c>
      <c r="G292" t="str">
        <f t="shared" si="19"/>
        <v>Normal</v>
      </c>
      <c r="H292" t="str">
        <f>'Raw Data'!I289</f>
        <v>non-smoker</v>
      </c>
      <c r="I292" t="str">
        <f>'Raw Data'!J289</f>
        <v>low</v>
      </c>
    </row>
    <row r="293" spans="1:9" ht="15" customHeight="1" x14ac:dyDescent="0.35">
      <c r="A293">
        <f t="shared" si="16"/>
        <v>289</v>
      </c>
      <c r="B293" s="13">
        <f>'Raw Data'!B290</f>
        <v>29.315298779999999</v>
      </c>
      <c r="C293" t="str">
        <f t="shared" si="17"/>
        <v>Overweight</v>
      </c>
      <c r="D293" s="14">
        <f>'Raw Data'!E290</f>
        <v>176.6543475</v>
      </c>
      <c r="E293" t="str">
        <f t="shared" si="18"/>
        <v>Desirable</v>
      </c>
      <c r="F293" s="15">
        <f>'Raw Data'!C290</f>
        <v>126.2501997</v>
      </c>
      <c r="G293" t="str">
        <f t="shared" si="19"/>
        <v>Elevated</v>
      </c>
      <c r="H293" t="str">
        <f>'Raw Data'!I290</f>
        <v>non-smoker</v>
      </c>
      <c r="I293" t="str">
        <f>'Raw Data'!J290</f>
        <v>high</v>
      </c>
    </row>
    <row r="294" spans="1:9" ht="15" customHeight="1" x14ac:dyDescent="0.35">
      <c r="A294">
        <f t="shared" si="16"/>
        <v>290</v>
      </c>
      <c r="B294" s="13">
        <f>'Raw Data'!B291</f>
        <v>19.82140983</v>
      </c>
      <c r="C294" t="str">
        <f t="shared" si="17"/>
        <v>Normal</v>
      </c>
      <c r="D294" s="14">
        <f>'Raw Data'!E291</f>
        <v>210.88235950000001</v>
      </c>
      <c r="E294" t="str">
        <f t="shared" si="18"/>
        <v>Borderline High</v>
      </c>
      <c r="F294" s="15">
        <f>'Raw Data'!C291</f>
        <v>106.1340635</v>
      </c>
      <c r="G294" t="str">
        <f t="shared" si="19"/>
        <v>Normal</v>
      </c>
      <c r="H294" t="str">
        <f>'Raw Data'!I291</f>
        <v>non-smoker</v>
      </c>
      <c r="I294" t="str">
        <f>'Raw Data'!J291</f>
        <v>moderate</v>
      </c>
    </row>
    <row r="295" spans="1:9" ht="15" customHeight="1" x14ac:dyDescent="0.35">
      <c r="A295">
        <f t="shared" si="16"/>
        <v>291</v>
      </c>
      <c r="B295" s="13">
        <f>'Raw Data'!B292</f>
        <v>30.108790620000001</v>
      </c>
      <c r="C295" t="str">
        <f t="shared" si="17"/>
        <v>Obese</v>
      </c>
      <c r="D295" s="14">
        <f>'Raw Data'!E292</f>
        <v>185.61699960000001</v>
      </c>
      <c r="E295" t="str">
        <f t="shared" si="18"/>
        <v>Desirable</v>
      </c>
      <c r="F295" s="15">
        <f>'Raw Data'!C292</f>
        <v>103.07090030000001</v>
      </c>
      <c r="G295" t="str">
        <f t="shared" si="19"/>
        <v>Normal</v>
      </c>
      <c r="H295" t="str">
        <f>'Raw Data'!I292</f>
        <v>non-smoker</v>
      </c>
      <c r="I295" t="str">
        <f>'Raw Data'!J292</f>
        <v>moderate</v>
      </c>
    </row>
    <row r="296" spans="1:9" ht="15" customHeight="1" x14ac:dyDescent="0.35">
      <c r="A296">
        <f t="shared" si="16"/>
        <v>292</v>
      </c>
      <c r="B296" s="13">
        <f>'Raw Data'!B293</f>
        <v>22.57987451</v>
      </c>
      <c r="C296" t="str">
        <f t="shared" si="17"/>
        <v>Normal</v>
      </c>
      <c r="D296" s="14">
        <f>'Raw Data'!E293</f>
        <v>153.7090949</v>
      </c>
      <c r="E296" t="str">
        <f t="shared" si="18"/>
        <v>Desirable</v>
      </c>
      <c r="F296" s="15">
        <f>'Raw Data'!C293</f>
        <v>100.4070682</v>
      </c>
      <c r="G296" t="str">
        <f t="shared" si="19"/>
        <v>Normal</v>
      </c>
      <c r="H296" t="str">
        <f>'Raw Data'!I293</f>
        <v>non-smoker</v>
      </c>
      <c r="I296" t="str">
        <f>'Raw Data'!J293</f>
        <v>low</v>
      </c>
    </row>
    <row r="297" spans="1:9" ht="15" customHeight="1" x14ac:dyDescent="0.35">
      <c r="A297">
        <f t="shared" si="16"/>
        <v>293</v>
      </c>
      <c r="B297" s="13">
        <f>'Raw Data'!B294</f>
        <v>33.08788156</v>
      </c>
      <c r="C297" t="str">
        <f t="shared" si="17"/>
        <v>Obese</v>
      </c>
      <c r="D297" s="14">
        <f>'Raw Data'!E294</f>
        <v>211.4615738</v>
      </c>
      <c r="E297" t="str">
        <f t="shared" si="18"/>
        <v>Borderline High</v>
      </c>
      <c r="F297" s="15">
        <f>'Raw Data'!C294</f>
        <v>106.6725891</v>
      </c>
      <c r="G297" t="str">
        <f t="shared" si="19"/>
        <v>Normal</v>
      </c>
      <c r="H297" t="str">
        <f>'Raw Data'!I294</f>
        <v>non-smoker</v>
      </c>
      <c r="I297" t="str">
        <f>'Raw Data'!J294</f>
        <v>moderate</v>
      </c>
    </row>
    <row r="298" spans="1:9" ht="15" customHeight="1" x14ac:dyDescent="0.35">
      <c r="A298">
        <f t="shared" si="16"/>
        <v>294</v>
      </c>
      <c r="B298" s="13">
        <f>'Raw Data'!B295</f>
        <v>29.554807289999999</v>
      </c>
      <c r="C298" t="str">
        <f t="shared" si="17"/>
        <v>Overweight</v>
      </c>
      <c r="D298" s="14">
        <f>'Raw Data'!E295</f>
        <v>188.9405142</v>
      </c>
      <c r="E298" t="str">
        <f t="shared" si="18"/>
        <v>Desirable</v>
      </c>
      <c r="F298" s="15">
        <f>'Raw Data'!C295</f>
        <v>107.877949</v>
      </c>
      <c r="G298" t="str">
        <f t="shared" si="19"/>
        <v>Normal</v>
      </c>
      <c r="H298" t="str">
        <f>'Raw Data'!I295</f>
        <v>smoker</v>
      </c>
      <c r="I298" t="str">
        <f>'Raw Data'!J295</f>
        <v>low</v>
      </c>
    </row>
    <row r="299" spans="1:9" ht="15" customHeight="1" x14ac:dyDescent="0.35">
      <c r="A299">
        <f t="shared" si="16"/>
        <v>295</v>
      </c>
      <c r="B299" s="13">
        <f>'Raw Data'!B296</f>
        <v>25.172252069999999</v>
      </c>
      <c r="C299" t="str">
        <f t="shared" si="17"/>
        <v>Overweight</v>
      </c>
      <c r="D299" s="14">
        <f>'Raw Data'!E296</f>
        <v>195.184192</v>
      </c>
      <c r="E299" t="str">
        <f t="shared" si="18"/>
        <v>Desirable</v>
      </c>
      <c r="F299" s="15">
        <f>'Raw Data'!C296</f>
        <v>103.8590566</v>
      </c>
      <c r="G299" t="str">
        <f t="shared" si="19"/>
        <v>Normal</v>
      </c>
      <c r="H299" t="str">
        <f>'Raw Data'!I296</f>
        <v>smoker</v>
      </c>
      <c r="I299" t="str">
        <f>'Raw Data'!J296</f>
        <v>high</v>
      </c>
    </row>
    <row r="300" spans="1:9" ht="15" customHeight="1" x14ac:dyDescent="0.35">
      <c r="A300">
        <f t="shared" si="16"/>
        <v>296</v>
      </c>
      <c r="B300" s="13">
        <f>'Raw Data'!B297</f>
        <v>24.959016630000001</v>
      </c>
      <c r="C300" t="str">
        <f t="shared" si="17"/>
        <v>Overweight</v>
      </c>
      <c r="D300" s="14">
        <f>'Raw Data'!E297</f>
        <v>199.93954980000001</v>
      </c>
      <c r="E300" t="str">
        <f t="shared" si="18"/>
        <v>Desirable</v>
      </c>
      <c r="F300" s="15">
        <f>'Raw Data'!C297</f>
        <v>107.87564639999999</v>
      </c>
      <c r="G300" t="str">
        <f t="shared" si="19"/>
        <v>Normal</v>
      </c>
      <c r="H300" t="str">
        <f>'Raw Data'!I297</f>
        <v>smoker</v>
      </c>
      <c r="I300" t="str">
        <f>'Raw Data'!J297</f>
        <v>high</v>
      </c>
    </row>
    <row r="301" spans="1:9" ht="15" customHeight="1" x14ac:dyDescent="0.35">
      <c r="A301">
        <f t="shared" si="16"/>
        <v>297</v>
      </c>
      <c r="B301" s="13">
        <f>'Raw Data'!B298</f>
        <v>27.722428359999999</v>
      </c>
      <c r="C301" t="str">
        <f t="shared" si="17"/>
        <v>Overweight</v>
      </c>
      <c r="D301" s="14">
        <f>'Raw Data'!E298</f>
        <v>195.66783570000001</v>
      </c>
      <c r="E301" t="str">
        <f t="shared" si="18"/>
        <v>Desirable</v>
      </c>
      <c r="F301" s="15">
        <f>'Raw Data'!C298</f>
        <v>103.5314132</v>
      </c>
      <c r="G301" t="str">
        <f t="shared" si="19"/>
        <v>Normal</v>
      </c>
      <c r="H301" t="str">
        <f>'Raw Data'!I298</f>
        <v>smoker</v>
      </c>
      <c r="I301" t="str">
        <f>'Raw Data'!J298</f>
        <v>moderate</v>
      </c>
    </row>
    <row r="302" spans="1:9" ht="15" customHeight="1" x14ac:dyDescent="0.35">
      <c r="A302">
        <f t="shared" si="16"/>
        <v>298</v>
      </c>
      <c r="B302" s="13">
        <f>'Raw Data'!B299</f>
        <v>22.38039461</v>
      </c>
      <c r="C302" t="str">
        <f t="shared" si="17"/>
        <v>Normal</v>
      </c>
      <c r="D302" s="14">
        <f>'Raw Data'!E299</f>
        <v>180.1474135</v>
      </c>
      <c r="E302" t="str">
        <f t="shared" si="18"/>
        <v>Desirable</v>
      </c>
      <c r="F302" s="15">
        <f>'Raw Data'!C299</f>
        <v>109.9669488</v>
      </c>
      <c r="G302" t="str">
        <f t="shared" si="19"/>
        <v>Normal</v>
      </c>
      <c r="H302" t="str">
        <f>'Raw Data'!I299</f>
        <v>non-smoker</v>
      </c>
      <c r="I302" t="str">
        <f>'Raw Data'!J299</f>
        <v>high</v>
      </c>
    </row>
    <row r="303" spans="1:9" ht="15" customHeight="1" x14ac:dyDescent="0.35">
      <c r="A303">
        <f t="shared" si="16"/>
        <v>299</v>
      </c>
      <c r="B303" s="13">
        <f>'Raw Data'!B300</f>
        <v>32.624547210000003</v>
      </c>
      <c r="C303" t="str">
        <f t="shared" si="17"/>
        <v>Obese</v>
      </c>
      <c r="D303" s="14">
        <f>'Raw Data'!E300</f>
        <v>202.61370199999999</v>
      </c>
      <c r="E303" t="str">
        <f t="shared" si="18"/>
        <v>Borderline High</v>
      </c>
      <c r="F303" s="15">
        <f>'Raw Data'!C300</f>
        <v>128.35742690000001</v>
      </c>
      <c r="G303" t="str">
        <f t="shared" si="19"/>
        <v>Elevated</v>
      </c>
      <c r="H303" t="str">
        <f>'Raw Data'!I300</f>
        <v>non-smoker</v>
      </c>
      <c r="I303" t="str">
        <f>'Raw Data'!J300</f>
        <v>moderate</v>
      </c>
    </row>
    <row r="304" spans="1:9" ht="15" customHeight="1" x14ac:dyDescent="0.35">
      <c r="A304">
        <f t="shared" si="16"/>
        <v>300</v>
      </c>
      <c r="B304" s="13">
        <f>'Raw Data'!B301</f>
        <v>28.529912759999998</v>
      </c>
      <c r="C304" t="str">
        <f t="shared" si="17"/>
        <v>Overweight</v>
      </c>
      <c r="D304" s="14">
        <f>'Raw Data'!E301</f>
        <v>218.96181780000001</v>
      </c>
      <c r="E304" t="str">
        <f t="shared" si="18"/>
        <v>Borderline High</v>
      </c>
      <c r="F304" s="15">
        <f>'Raw Data'!C301</f>
        <v>104.9046902</v>
      </c>
      <c r="G304" t="str">
        <f t="shared" si="19"/>
        <v>Normal</v>
      </c>
      <c r="H304" t="str">
        <f>'Raw Data'!I301</f>
        <v>non-smoker</v>
      </c>
      <c r="I304" t="str">
        <f>'Raw Data'!J301</f>
        <v>moderate</v>
      </c>
    </row>
    <row r="305" spans="1:9" ht="15" customHeight="1" x14ac:dyDescent="0.35">
      <c r="A305">
        <f t="shared" si="16"/>
        <v>301</v>
      </c>
      <c r="B305" s="13">
        <f>'Raw Data'!B302</f>
        <v>31.821813649999999</v>
      </c>
      <c r="C305" t="str">
        <f t="shared" si="17"/>
        <v>Obese</v>
      </c>
      <c r="D305" s="14">
        <f>'Raw Data'!E302</f>
        <v>204.3553838</v>
      </c>
      <c r="E305" t="str">
        <f t="shared" si="18"/>
        <v>Borderline High</v>
      </c>
      <c r="F305" s="15">
        <f>'Raw Data'!C302</f>
        <v>124.4747689</v>
      </c>
      <c r="G305" t="str">
        <f t="shared" si="19"/>
        <v>Elevated</v>
      </c>
      <c r="H305" t="str">
        <f>'Raw Data'!I302</f>
        <v>non-smoker</v>
      </c>
      <c r="I305" t="str">
        <f>'Raw Data'!J302</f>
        <v>moderate</v>
      </c>
    </row>
    <row r="306" spans="1:9" ht="15" customHeight="1" x14ac:dyDescent="0.35">
      <c r="A306">
        <f t="shared" si="16"/>
        <v>302</v>
      </c>
      <c r="B306" s="13">
        <f>'Raw Data'!B303</f>
        <v>14.75190063</v>
      </c>
      <c r="C306" t="str">
        <f t="shared" si="17"/>
        <v>Underweight</v>
      </c>
      <c r="D306" s="14">
        <f>'Raw Data'!E303</f>
        <v>179.5372552</v>
      </c>
      <c r="E306" t="str">
        <f t="shared" si="18"/>
        <v>Desirable</v>
      </c>
      <c r="F306" s="15">
        <f>'Raw Data'!C303</f>
        <v>105.3164163</v>
      </c>
      <c r="G306" t="str">
        <f t="shared" si="19"/>
        <v>Normal</v>
      </c>
      <c r="H306" t="str">
        <f>'Raw Data'!I303</f>
        <v>non-smoker</v>
      </c>
      <c r="I306" t="str">
        <f>'Raw Data'!J303</f>
        <v>moderate</v>
      </c>
    </row>
    <row r="307" spans="1:9" ht="15" customHeight="1" x14ac:dyDescent="0.35">
      <c r="A307">
        <f t="shared" si="16"/>
        <v>303</v>
      </c>
      <c r="B307" s="13">
        <f>'Raw Data'!B304</f>
        <v>27.080394590000001</v>
      </c>
      <c r="C307" t="str">
        <f t="shared" si="17"/>
        <v>Overweight</v>
      </c>
      <c r="D307" s="14">
        <f>'Raw Data'!E304</f>
        <v>176.11861469999999</v>
      </c>
      <c r="E307" t="str">
        <f t="shared" si="18"/>
        <v>Desirable</v>
      </c>
      <c r="F307" s="15">
        <f>'Raw Data'!C304</f>
        <v>106.327798</v>
      </c>
      <c r="G307" t="str">
        <f t="shared" si="19"/>
        <v>Normal</v>
      </c>
      <c r="H307" t="str">
        <f>'Raw Data'!I304</f>
        <v>non-smoker</v>
      </c>
      <c r="I307" t="str">
        <f>'Raw Data'!J304</f>
        <v>low</v>
      </c>
    </row>
    <row r="308" spans="1:9" ht="15" customHeight="1" x14ac:dyDescent="0.35">
      <c r="A308">
        <f t="shared" si="16"/>
        <v>304</v>
      </c>
      <c r="B308" s="13">
        <f>'Raw Data'!B305</f>
        <v>28.24032304</v>
      </c>
      <c r="C308" t="str">
        <f t="shared" si="17"/>
        <v>Overweight</v>
      </c>
      <c r="D308" s="14">
        <f>'Raw Data'!E305</f>
        <v>198.70804759999999</v>
      </c>
      <c r="E308" t="str">
        <f t="shared" si="18"/>
        <v>Desirable</v>
      </c>
      <c r="F308" s="15">
        <f>'Raw Data'!C305</f>
        <v>118.23812030000001</v>
      </c>
      <c r="G308" t="str">
        <f t="shared" si="19"/>
        <v>Normal</v>
      </c>
      <c r="H308" t="str">
        <f>'Raw Data'!I305</f>
        <v>non-smoker</v>
      </c>
      <c r="I308" t="str">
        <f>'Raw Data'!J305</f>
        <v>high</v>
      </c>
    </row>
    <row r="309" spans="1:9" ht="15" customHeight="1" x14ac:dyDescent="0.35">
      <c r="A309">
        <f t="shared" si="16"/>
        <v>305</v>
      </c>
      <c r="B309" s="13">
        <f>'Raw Data'!B306</f>
        <v>26.982702100000001</v>
      </c>
      <c r="C309" t="str">
        <f t="shared" si="17"/>
        <v>Overweight</v>
      </c>
      <c r="D309" s="14">
        <f>'Raw Data'!E306</f>
        <v>191.62592939999999</v>
      </c>
      <c r="E309" t="str">
        <f t="shared" si="18"/>
        <v>Desirable</v>
      </c>
      <c r="F309" s="15">
        <f>'Raw Data'!C306</f>
        <v>112.7025807</v>
      </c>
      <c r="G309" t="str">
        <f t="shared" si="19"/>
        <v>Normal</v>
      </c>
      <c r="H309" t="str">
        <f>'Raw Data'!I306</f>
        <v>non-smoker</v>
      </c>
      <c r="I309" t="str">
        <f>'Raw Data'!J306</f>
        <v>moderate</v>
      </c>
    </row>
    <row r="310" spans="1:9" ht="15" customHeight="1" x14ac:dyDescent="0.35">
      <c r="A310">
        <f t="shared" si="16"/>
        <v>306</v>
      </c>
      <c r="B310" s="13">
        <f>'Raw Data'!B307</f>
        <v>27.112510889999999</v>
      </c>
      <c r="C310" t="str">
        <f t="shared" si="17"/>
        <v>Overweight</v>
      </c>
      <c r="D310" s="14">
        <f>'Raw Data'!E307</f>
        <v>176.6077569</v>
      </c>
      <c r="E310" t="str">
        <f t="shared" si="18"/>
        <v>Desirable</v>
      </c>
      <c r="F310" s="15">
        <f>'Raw Data'!C307</f>
        <v>114.12566409999999</v>
      </c>
      <c r="G310" t="str">
        <f t="shared" si="19"/>
        <v>Normal</v>
      </c>
      <c r="H310" t="str">
        <f>'Raw Data'!I307</f>
        <v>non-smoker</v>
      </c>
      <c r="I310" t="str">
        <f>'Raw Data'!J307</f>
        <v>moderate</v>
      </c>
    </row>
    <row r="311" spans="1:9" ht="15" customHeight="1" x14ac:dyDescent="0.35">
      <c r="A311">
        <f t="shared" si="16"/>
        <v>307</v>
      </c>
      <c r="B311" s="13">
        <f>'Raw Data'!B308</f>
        <v>25.394337629999999</v>
      </c>
      <c r="C311" t="str">
        <f t="shared" si="17"/>
        <v>Overweight</v>
      </c>
      <c r="D311" s="14">
        <f>'Raw Data'!E308</f>
        <v>169.4172811</v>
      </c>
      <c r="E311" t="str">
        <f t="shared" si="18"/>
        <v>Desirable</v>
      </c>
      <c r="F311" s="15">
        <f>'Raw Data'!C308</f>
        <v>98.809378789999997</v>
      </c>
      <c r="G311" t="str">
        <f t="shared" si="19"/>
        <v>Normal</v>
      </c>
      <c r="H311" t="str">
        <f>'Raw Data'!I308</f>
        <v>smoker</v>
      </c>
      <c r="I311" t="str">
        <f>'Raw Data'!J308</f>
        <v>moderate</v>
      </c>
    </row>
    <row r="312" spans="1:9" ht="15" customHeight="1" x14ac:dyDescent="0.35">
      <c r="A312">
        <f t="shared" si="16"/>
        <v>308</v>
      </c>
      <c r="B312" s="13">
        <f>'Raw Data'!B309</f>
        <v>38.286841269999996</v>
      </c>
      <c r="C312" t="str">
        <f t="shared" si="17"/>
        <v>Obese</v>
      </c>
      <c r="D312" s="14">
        <f>'Raw Data'!E309</f>
        <v>215.4970381</v>
      </c>
      <c r="E312" t="str">
        <f t="shared" si="18"/>
        <v>Borderline High</v>
      </c>
      <c r="F312" s="15">
        <f>'Raw Data'!C309</f>
        <v>106.8558884</v>
      </c>
      <c r="G312" t="str">
        <f t="shared" si="19"/>
        <v>Normal</v>
      </c>
      <c r="H312" t="str">
        <f>'Raw Data'!I309</f>
        <v>smoker</v>
      </c>
      <c r="I312" t="str">
        <f>'Raw Data'!J309</f>
        <v>high</v>
      </c>
    </row>
    <row r="313" spans="1:9" ht="15" customHeight="1" x14ac:dyDescent="0.35">
      <c r="A313">
        <f t="shared" si="16"/>
        <v>309</v>
      </c>
      <c r="B313" s="13">
        <f>'Raw Data'!B310</f>
        <v>28.216289459999999</v>
      </c>
      <c r="C313" t="str">
        <f t="shared" si="17"/>
        <v>Overweight</v>
      </c>
      <c r="D313" s="14">
        <f>'Raw Data'!E310</f>
        <v>191.40125929999999</v>
      </c>
      <c r="E313" t="str">
        <f t="shared" si="18"/>
        <v>Desirable</v>
      </c>
      <c r="F313" s="15">
        <f>'Raw Data'!C310</f>
        <v>85.427257780000005</v>
      </c>
      <c r="G313" t="str">
        <f t="shared" si="19"/>
        <v>Normal</v>
      </c>
      <c r="H313" t="str">
        <f>'Raw Data'!I310</f>
        <v>non-smoker</v>
      </c>
      <c r="I313" t="str">
        <f>'Raw Data'!J310</f>
        <v>high</v>
      </c>
    </row>
    <row r="314" spans="1:9" ht="15" customHeight="1" x14ac:dyDescent="0.35">
      <c r="A314">
        <f t="shared" si="16"/>
        <v>310</v>
      </c>
      <c r="B314" s="13">
        <f>'Raw Data'!B311</f>
        <v>27.612368</v>
      </c>
      <c r="C314" t="str">
        <f t="shared" si="17"/>
        <v>Overweight</v>
      </c>
      <c r="D314" s="14">
        <f>'Raw Data'!E311</f>
        <v>222.90614339999999</v>
      </c>
      <c r="E314" t="str">
        <f t="shared" si="18"/>
        <v>Borderline High</v>
      </c>
      <c r="F314" s="15">
        <f>'Raw Data'!C311</f>
        <v>115.317577</v>
      </c>
      <c r="G314" t="str">
        <f t="shared" si="19"/>
        <v>Normal</v>
      </c>
      <c r="H314" t="str">
        <f>'Raw Data'!I311</f>
        <v>non-smoker</v>
      </c>
      <c r="I314" t="str">
        <f>'Raw Data'!J311</f>
        <v>moderate</v>
      </c>
    </row>
    <row r="315" spans="1:9" ht="15" customHeight="1" x14ac:dyDescent="0.35">
      <c r="A315">
        <f t="shared" si="16"/>
        <v>311</v>
      </c>
      <c r="B315" s="13">
        <f>'Raw Data'!B312</f>
        <v>31.682858629999998</v>
      </c>
      <c r="C315" t="str">
        <f t="shared" si="17"/>
        <v>Obese</v>
      </c>
      <c r="D315" s="14">
        <f>'Raw Data'!E312</f>
        <v>193.25183150000001</v>
      </c>
      <c r="E315" t="str">
        <f t="shared" si="18"/>
        <v>Desirable</v>
      </c>
      <c r="F315" s="15">
        <f>'Raw Data'!C312</f>
        <v>102.0794121</v>
      </c>
      <c r="G315" t="str">
        <f t="shared" si="19"/>
        <v>Normal</v>
      </c>
      <c r="H315" t="str">
        <f>'Raw Data'!I312</f>
        <v>non-smoker</v>
      </c>
      <c r="I315" t="str">
        <f>'Raw Data'!J312</f>
        <v>low</v>
      </c>
    </row>
    <row r="316" spans="1:9" ht="15" customHeight="1" x14ac:dyDescent="0.35">
      <c r="A316">
        <f t="shared" si="16"/>
        <v>312</v>
      </c>
      <c r="B316" s="13">
        <f>'Raw Data'!B313</f>
        <v>24.204741439999999</v>
      </c>
      <c r="C316" t="str">
        <f t="shared" si="17"/>
        <v>Normal</v>
      </c>
      <c r="D316" s="14">
        <f>'Raw Data'!E313</f>
        <v>193.13916019999999</v>
      </c>
      <c r="E316" t="str">
        <f t="shared" si="18"/>
        <v>Desirable</v>
      </c>
      <c r="F316" s="15">
        <f>'Raw Data'!C313</f>
        <v>102.5827137</v>
      </c>
      <c r="G316" t="str">
        <f t="shared" si="19"/>
        <v>Normal</v>
      </c>
      <c r="H316" t="str">
        <f>'Raw Data'!I313</f>
        <v>non-smoker</v>
      </c>
      <c r="I316" t="str">
        <f>'Raw Data'!J313</f>
        <v>moderate</v>
      </c>
    </row>
    <row r="317" spans="1:9" ht="15" customHeight="1" x14ac:dyDescent="0.35">
      <c r="A317">
        <f t="shared" si="16"/>
        <v>313</v>
      </c>
      <c r="B317" s="13">
        <f>'Raw Data'!B314</f>
        <v>20.561085760000001</v>
      </c>
      <c r="C317" t="str">
        <f t="shared" si="17"/>
        <v>Normal</v>
      </c>
      <c r="D317" s="14">
        <f>'Raw Data'!E314</f>
        <v>165.4312778</v>
      </c>
      <c r="E317" t="str">
        <f t="shared" si="18"/>
        <v>Desirable</v>
      </c>
      <c r="F317" s="15">
        <f>'Raw Data'!C314</f>
        <v>103.004454</v>
      </c>
      <c r="G317" t="str">
        <f t="shared" si="19"/>
        <v>Normal</v>
      </c>
      <c r="H317" t="str">
        <f>'Raw Data'!I314</f>
        <v>non-smoker</v>
      </c>
      <c r="I317" t="str">
        <f>'Raw Data'!J314</f>
        <v>moderate</v>
      </c>
    </row>
    <row r="318" spans="1:9" ht="15" customHeight="1" x14ac:dyDescent="0.35">
      <c r="A318">
        <f t="shared" si="16"/>
        <v>314</v>
      </c>
      <c r="B318" s="13">
        <f>'Raw Data'!B315</f>
        <v>31.535896529999999</v>
      </c>
      <c r="C318" t="str">
        <f t="shared" si="17"/>
        <v>Obese</v>
      </c>
      <c r="D318" s="14">
        <f>'Raw Data'!E315</f>
        <v>165.2769346</v>
      </c>
      <c r="E318" t="str">
        <f t="shared" si="18"/>
        <v>Desirable</v>
      </c>
      <c r="F318" s="15">
        <f>'Raw Data'!C315</f>
        <v>101.6750091</v>
      </c>
      <c r="G318" t="str">
        <f t="shared" si="19"/>
        <v>Normal</v>
      </c>
      <c r="H318" t="str">
        <f>'Raw Data'!I315</f>
        <v>non-smoker</v>
      </c>
      <c r="I318" t="str">
        <f>'Raw Data'!J315</f>
        <v>moderate</v>
      </c>
    </row>
    <row r="319" spans="1:9" ht="15" customHeight="1" x14ac:dyDescent="0.35">
      <c r="A319">
        <f t="shared" si="16"/>
        <v>315</v>
      </c>
      <c r="B319" s="13">
        <f>'Raw Data'!B316</f>
        <v>25.332459929999999</v>
      </c>
      <c r="C319" t="str">
        <f t="shared" si="17"/>
        <v>Overweight</v>
      </c>
      <c r="D319" s="14">
        <f>'Raw Data'!E316</f>
        <v>163.9692771</v>
      </c>
      <c r="E319" t="str">
        <f t="shared" si="18"/>
        <v>Desirable</v>
      </c>
      <c r="F319" s="15">
        <f>'Raw Data'!C316</f>
        <v>119.658601</v>
      </c>
      <c r="G319" t="str">
        <f t="shared" si="19"/>
        <v>Normal</v>
      </c>
      <c r="H319" t="str">
        <f>'Raw Data'!I316</f>
        <v>non-smoker</v>
      </c>
      <c r="I319" t="str">
        <f>'Raw Data'!J316</f>
        <v>low</v>
      </c>
    </row>
    <row r="320" spans="1:9" ht="15" customHeight="1" x14ac:dyDescent="0.35">
      <c r="A320">
        <f t="shared" si="16"/>
        <v>316</v>
      </c>
      <c r="B320" s="13">
        <f>'Raw Data'!B317</f>
        <v>33.803617879999997</v>
      </c>
      <c r="C320" t="str">
        <f t="shared" si="17"/>
        <v>Obese</v>
      </c>
      <c r="D320" s="14">
        <f>'Raw Data'!E317</f>
        <v>217.39996500000001</v>
      </c>
      <c r="E320" t="str">
        <f t="shared" si="18"/>
        <v>Borderline High</v>
      </c>
      <c r="F320" s="15">
        <f>'Raw Data'!C317</f>
        <v>107.4520689</v>
      </c>
      <c r="G320" t="str">
        <f t="shared" si="19"/>
        <v>Normal</v>
      </c>
      <c r="H320" t="str">
        <f>'Raw Data'!I317</f>
        <v>non-smoker</v>
      </c>
      <c r="I320" t="str">
        <f>'Raw Data'!J317</f>
        <v>high</v>
      </c>
    </row>
    <row r="321" spans="1:9" ht="15" customHeight="1" x14ac:dyDescent="0.35">
      <c r="A321">
        <f t="shared" si="16"/>
        <v>317</v>
      </c>
      <c r="B321" s="13">
        <f>'Raw Data'!B318</f>
        <v>33.490054200000003</v>
      </c>
      <c r="C321" t="str">
        <f t="shared" si="17"/>
        <v>Obese</v>
      </c>
      <c r="D321" s="14">
        <f>'Raw Data'!E318</f>
        <v>225.89331949999999</v>
      </c>
      <c r="E321" t="str">
        <f t="shared" si="18"/>
        <v>Borderline High</v>
      </c>
      <c r="F321" s="15">
        <f>'Raw Data'!C318</f>
        <v>115.33807280000001</v>
      </c>
      <c r="G321" t="str">
        <f t="shared" si="19"/>
        <v>Normal</v>
      </c>
      <c r="H321" t="str">
        <f>'Raw Data'!I318</f>
        <v>non-smoker</v>
      </c>
      <c r="I321" t="str">
        <f>'Raw Data'!J318</f>
        <v>high</v>
      </c>
    </row>
    <row r="322" spans="1:9" ht="15" customHeight="1" x14ac:dyDescent="0.35">
      <c r="A322">
        <f t="shared" si="16"/>
        <v>318</v>
      </c>
      <c r="B322" s="13">
        <f>'Raw Data'!B319</f>
        <v>15.386769060000001</v>
      </c>
      <c r="C322" t="str">
        <f t="shared" si="17"/>
        <v>Underweight</v>
      </c>
      <c r="D322" s="14">
        <f>'Raw Data'!E319</f>
        <v>182.78398809999999</v>
      </c>
      <c r="E322" t="str">
        <f t="shared" si="18"/>
        <v>Desirable</v>
      </c>
      <c r="F322" s="15">
        <f>'Raw Data'!C319</f>
        <v>109.7601647</v>
      </c>
      <c r="G322" t="str">
        <f t="shared" si="19"/>
        <v>Normal</v>
      </c>
      <c r="H322" t="str">
        <f>'Raw Data'!I319</f>
        <v>non-smoker</v>
      </c>
      <c r="I322" t="str">
        <f>'Raw Data'!J319</f>
        <v>moderate</v>
      </c>
    </row>
    <row r="323" spans="1:9" ht="15" customHeight="1" x14ac:dyDescent="0.35">
      <c r="A323">
        <f t="shared" si="16"/>
        <v>319</v>
      </c>
      <c r="B323" s="13">
        <f>'Raw Data'!B320</f>
        <v>27.02579983</v>
      </c>
      <c r="C323" t="str">
        <f t="shared" si="17"/>
        <v>Overweight</v>
      </c>
      <c r="D323" s="14">
        <f>'Raw Data'!E320</f>
        <v>193.1916181</v>
      </c>
      <c r="E323" t="str">
        <f t="shared" si="18"/>
        <v>Desirable</v>
      </c>
      <c r="F323" s="15">
        <f>'Raw Data'!C320</f>
        <v>108.9603786</v>
      </c>
      <c r="G323" t="str">
        <f t="shared" si="19"/>
        <v>Normal</v>
      </c>
      <c r="H323" t="str">
        <f>'Raw Data'!I320</f>
        <v>non-smoker</v>
      </c>
      <c r="I323" t="str">
        <f>'Raw Data'!J320</f>
        <v>moderate</v>
      </c>
    </row>
    <row r="324" spans="1:9" ht="15" customHeight="1" x14ac:dyDescent="0.35">
      <c r="A324">
        <f t="shared" si="16"/>
        <v>320</v>
      </c>
      <c r="B324" s="13">
        <f>'Raw Data'!B321</f>
        <v>32.383032399999998</v>
      </c>
      <c r="C324" t="str">
        <f t="shared" si="17"/>
        <v>Obese</v>
      </c>
      <c r="D324" s="14">
        <f>'Raw Data'!E321</f>
        <v>220.37395190000001</v>
      </c>
      <c r="E324" t="str">
        <f t="shared" si="18"/>
        <v>Borderline High</v>
      </c>
      <c r="F324" s="15">
        <f>'Raw Data'!C321</f>
        <v>107.5525445</v>
      </c>
      <c r="G324" t="str">
        <f t="shared" si="19"/>
        <v>Normal</v>
      </c>
      <c r="H324" t="str">
        <f>'Raw Data'!I321</f>
        <v>smoker</v>
      </c>
      <c r="I324" t="str">
        <f>'Raw Data'!J321</f>
        <v>high</v>
      </c>
    </row>
    <row r="325" spans="1:9" ht="15" customHeight="1" x14ac:dyDescent="0.35">
      <c r="A325">
        <f t="shared" ref="A325:A388" si="20">ROW()-4</f>
        <v>321</v>
      </c>
      <c r="B325" s="13">
        <f>'Raw Data'!B322</f>
        <v>18.223706</v>
      </c>
      <c r="C325" t="str">
        <f t="shared" ref="C325:C388" si="21">IF(B325&lt;18.5,"Underweight",IF(B325&lt;=24.9,"Normal",IF(B325&lt;=29.9,"Overweight","Obese")))</f>
        <v>Underweight</v>
      </c>
      <c r="D325" s="14">
        <f>'Raw Data'!E322</f>
        <v>175.3755477</v>
      </c>
      <c r="E325" t="str">
        <f t="shared" ref="E325:E388" si="22">IF(D325&lt;200,"Desirable",IF(D325&lt;=239,"Borderline High","High"))</f>
        <v>Desirable</v>
      </c>
      <c r="F325" s="15">
        <f>'Raw Data'!C322</f>
        <v>115.5964501</v>
      </c>
      <c r="G325" t="str">
        <f t="shared" ref="G325:G388" si="23">IF(F325&lt;120,"Normal",IF(F325&lt;=129,"Elevated",IF(F325&lt;=139,"Stage 1 Hypertension","Stage 2 Hypertension")))</f>
        <v>Normal</v>
      </c>
      <c r="H325" t="str">
        <f>'Raw Data'!I322</f>
        <v>non-smoker</v>
      </c>
      <c r="I325" t="str">
        <f>'Raw Data'!J322</f>
        <v>low</v>
      </c>
    </row>
    <row r="326" spans="1:9" ht="15" customHeight="1" x14ac:dyDescent="0.35">
      <c r="A326">
        <f t="shared" si="20"/>
        <v>322</v>
      </c>
      <c r="B326" s="13">
        <f>'Raw Data'!B323</f>
        <v>28.830297959999999</v>
      </c>
      <c r="C326" t="str">
        <f t="shared" si="21"/>
        <v>Overweight</v>
      </c>
      <c r="D326" s="14">
        <f>'Raw Data'!E323</f>
        <v>181.7185796</v>
      </c>
      <c r="E326" t="str">
        <f t="shared" si="22"/>
        <v>Desirable</v>
      </c>
      <c r="F326" s="15">
        <f>'Raw Data'!C323</f>
        <v>101.31412159999999</v>
      </c>
      <c r="G326" t="str">
        <f t="shared" si="23"/>
        <v>Normal</v>
      </c>
      <c r="H326" t="str">
        <f>'Raw Data'!I323</f>
        <v>non-smoker</v>
      </c>
      <c r="I326" t="str">
        <f>'Raw Data'!J323</f>
        <v>high</v>
      </c>
    </row>
    <row r="327" spans="1:9" ht="15" customHeight="1" x14ac:dyDescent="0.35">
      <c r="A327">
        <f t="shared" si="20"/>
        <v>323</v>
      </c>
      <c r="B327" s="13">
        <f>'Raw Data'!B324</f>
        <v>30.289486969999999</v>
      </c>
      <c r="C327" t="str">
        <f t="shared" si="21"/>
        <v>Obese</v>
      </c>
      <c r="D327" s="14">
        <f>'Raw Data'!E324</f>
        <v>202.2309583</v>
      </c>
      <c r="E327" t="str">
        <f t="shared" si="22"/>
        <v>Borderline High</v>
      </c>
      <c r="F327" s="15">
        <f>'Raw Data'!C324</f>
        <v>112.6128841</v>
      </c>
      <c r="G327" t="str">
        <f t="shared" si="23"/>
        <v>Normal</v>
      </c>
      <c r="H327" t="str">
        <f>'Raw Data'!I324</f>
        <v>smoker</v>
      </c>
      <c r="I327" t="str">
        <f>'Raw Data'!J324</f>
        <v>moderate</v>
      </c>
    </row>
    <row r="328" spans="1:9" ht="15" customHeight="1" x14ac:dyDescent="0.35">
      <c r="A328">
        <f t="shared" si="20"/>
        <v>324</v>
      </c>
      <c r="B328" s="13">
        <f>'Raw Data'!B325</f>
        <v>26.72616652</v>
      </c>
      <c r="C328" t="str">
        <f t="shared" si="21"/>
        <v>Overweight</v>
      </c>
      <c r="D328" s="14">
        <f>'Raw Data'!E325</f>
        <v>205.58623309999999</v>
      </c>
      <c r="E328" t="str">
        <f t="shared" si="22"/>
        <v>Borderline High</v>
      </c>
      <c r="F328" s="15">
        <f>'Raw Data'!C325</f>
        <v>102.0505601</v>
      </c>
      <c r="G328" t="str">
        <f t="shared" si="23"/>
        <v>Normal</v>
      </c>
      <c r="H328" t="str">
        <f>'Raw Data'!I325</f>
        <v>non-smoker</v>
      </c>
      <c r="I328" t="str">
        <f>'Raw Data'!J325</f>
        <v>low</v>
      </c>
    </row>
    <row r="329" spans="1:9" ht="15" customHeight="1" x14ac:dyDescent="0.35">
      <c r="A329">
        <f t="shared" si="20"/>
        <v>325</v>
      </c>
      <c r="B329" s="13">
        <f>'Raw Data'!B326</f>
        <v>26.762282809999999</v>
      </c>
      <c r="C329" t="str">
        <f t="shared" si="21"/>
        <v>Overweight</v>
      </c>
      <c r="D329" s="14">
        <f>'Raw Data'!E326</f>
        <v>198.72834460000001</v>
      </c>
      <c r="E329" t="str">
        <f t="shared" si="22"/>
        <v>Desirable</v>
      </c>
      <c r="F329" s="15">
        <f>'Raw Data'!C326</f>
        <v>115.4697639</v>
      </c>
      <c r="G329" t="str">
        <f t="shared" si="23"/>
        <v>Normal</v>
      </c>
      <c r="H329" t="str">
        <f>'Raw Data'!I326</f>
        <v>non-smoker</v>
      </c>
      <c r="I329" t="str">
        <f>'Raw Data'!J326</f>
        <v>high</v>
      </c>
    </row>
    <row r="330" spans="1:9" ht="15" customHeight="1" x14ac:dyDescent="0.35">
      <c r="A330">
        <f t="shared" si="20"/>
        <v>326</v>
      </c>
      <c r="B330" s="13">
        <f>'Raw Data'!B327</f>
        <v>32.991570539999998</v>
      </c>
      <c r="C330" t="str">
        <f t="shared" si="21"/>
        <v>Obese</v>
      </c>
      <c r="D330" s="14">
        <f>'Raw Data'!E327</f>
        <v>201.6087043</v>
      </c>
      <c r="E330" t="str">
        <f t="shared" si="22"/>
        <v>Borderline High</v>
      </c>
      <c r="F330" s="15">
        <f>'Raw Data'!C327</f>
        <v>108.9769699</v>
      </c>
      <c r="G330" t="str">
        <f t="shared" si="23"/>
        <v>Normal</v>
      </c>
      <c r="H330" t="str">
        <f>'Raw Data'!I327</f>
        <v>smoker</v>
      </c>
      <c r="I330" t="str">
        <f>'Raw Data'!J327</f>
        <v>low</v>
      </c>
    </row>
    <row r="331" spans="1:9" ht="15" customHeight="1" x14ac:dyDescent="0.35">
      <c r="A331">
        <f t="shared" si="20"/>
        <v>327</v>
      </c>
      <c r="B331" s="13">
        <f>'Raw Data'!B328</f>
        <v>19.527360869999999</v>
      </c>
      <c r="C331" t="str">
        <f t="shared" si="21"/>
        <v>Normal</v>
      </c>
      <c r="D331" s="14">
        <f>'Raw Data'!E328</f>
        <v>175.25194859999999</v>
      </c>
      <c r="E331" t="str">
        <f t="shared" si="22"/>
        <v>Desirable</v>
      </c>
      <c r="F331" s="15">
        <f>'Raw Data'!C328</f>
        <v>104.5591818</v>
      </c>
      <c r="G331" t="str">
        <f t="shared" si="23"/>
        <v>Normal</v>
      </c>
      <c r="H331" t="str">
        <f>'Raw Data'!I328</f>
        <v>non-smoker</v>
      </c>
      <c r="I331" t="str">
        <f>'Raw Data'!J328</f>
        <v>high</v>
      </c>
    </row>
    <row r="332" spans="1:9" ht="15" customHeight="1" x14ac:dyDescent="0.35">
      <c r="A332">
        <f t="shared" si="20"/>
        <v>328</v>
      </c>
      <c r="B332" s="13">
        <f>'Raw Data'!B329</f>
        <v>31.155549799999999</v>
      </c>
      <c r="C332" t="str">
        <f t="shared" si="21"/>
        <v>Obese</v>
      </c>
      <c r="D332" s="14">
        <f>'Raw Data'!E329</f>
        <v>206.1808327</v>
      </c>
      <c r="E332" t="str">
        <f t="shared" si="22"/>
        <v>Borderline High</v>
      </c>
      <c r="F332" s="15">
        <f>'Raw Data'!C329</f>
        <v>125.9628575</v>
      </c>
      <c r="G332" t="str">
        <f t="shared" si="23"/>
        <v>Elevated</v>
      </c>
      <c r="H332" t="str">
        <f>'Raw Data'!I329</f>
        <v>non-smoker</v>
      </c>
      <c r="I332" t="str">
        <f>'Raw Data'!J329</f>
        <v>moderate</v>
      </c>
    </row>
    <row r="333" spans="1:9" ht="15" customHeight="1" x14ac:dyDescent="0.35">
      <c r="A333">
        <f t="shared" si="20"/>
        <v>329</v>
      </c>
      <c r="B333" s="13">
        <f>'Raw Data'!B330</f>
        <v>29.296380809999999</v>
      </c>
      <c r="C333" t="str">
        <f t="shared" si="21"/>
        <v>Overweight</v>
      </c>
      <c r="D333" s="14">
        <f>'Raw Data'!E330</f>
        <v>189.87228010000001</v>
      </c>
      <c r="E333" t="str">
        <f t="shared" si="22"/>
        <v>Desirable</v>
      </c>
      <c r="F333" s="15">
        <f>'Raw Data'!C330</f>
        <v>119.3173054</v>
      </c>
      <c r="G333" t="str">
        <f t="shared" si="23"/>
        <v>Normal</v>
      </c>
      <c r="H333" t="str">
        <f>'Raw Data'!I330</f>
        <v>smoker</v>
      </c>
      <c r="I333" t="str">
        <f>'Raw Data'!J330</f>
        <v>moderate</v>
      </c>
    </row>
    <row r="334" spans="1:9" ht="15" customHeight="1" x14ac:dyDescent="0.35">
      <c r="A334">
        <f t="shared" si="20"/>
        <v>330</v>
      </c>
      <c r="B334" s="13">
        <f>'Raw Data'!B331</f>
        <v>33.508590159999997</v>
      </c>
      <c r="C334" t="str">
        <f t="shared" si="21"/>
        <v>Obese</v>
      </c>
      <c r="D334" s="14">
        <f>'Raw Data'!E331</f>
        <v>237.92066560000001</v>
      </c>
      <c r="E334" t="str">
        <f t="shared" si="22"/>
        <v>Borderline High</v>
      </c>
      <c r="F334" s="15">
        <f>'Raw Data'!C331</f>
        <v>106.1681009</v>
      </c>
      <c r="G334" t="str">
        <f t="shared" si="23"/>
        <v>Normal</v>
      </c>
      <c r="H334" t="str">
        <f>'Raw Data'!I331</f>
        <v>non-smoker</v>
      </c>
      <c r="I334" t="str">
        <f>'Raw Data'!J331</f>
        <v>moderate</v>
      </c>
    </row>
    <row r="335" spans="1:9" ht="15" customHeight="1" x14ac:dyDescent="0.35">
      <c r="A335">
        <f t="shared" si="20"/>
        <v>331</v>
      </c>
      <c r="B335" s="13">
        <f>'Raw Data'!B332</f>
        <v>22.259295030000001</v>
      </c>
      <c r="C335" t="str">
        <f t="shared" si="21"/>
        <v>Normal</v>
      </c>
      <c r="D335" s="14">
        <f>'Raw Data'!E332</f>
        <v>199.47990010000001</v>
      </c>
      <c r="E335" t="str">
        <f t="shared" si="22"/>
        <v>Desirable</v>
      </c>
      <c r="F335" s="15">
        <f>'Raw Data'!C332</f>
        <v>113.3893181</v>
      </c>
      <c r="G335" t="str">
        <f t="shared" si="23"/>
        <v>Normal</v>
      </c>
      <c r="H335" t="str">
        <f>'Raw Data'!I332</f>
        <v>non-smoker</v>
      </c>
      <c r="I335" t="str">
        <f>'Raw Data'!J332</f>
        <v>high</v>
      </c>
    </row>
    <row r="336" spans="1:9" ht="15" customHeight="1" x14ac:dyDescent="0.35">
      <c r="A336">
        <f t="shared" si="20"/>
        <v>332</v>
      </c>
      <c r="B336" s="13">
        <f>'Raw Data'!B333</f>
        <v>34.383563789999997</v>
      </c>
      <c r="C336" t="str">
        <f t="shared" si="21"/>
        <v>Obese</v>
      </c>
      <c r="D336" s="14">
        <f>'Raw Data'!E333</f>
        <v>184.66688379999999</v>
      </c>
      <c r="E336" t="str">
        <f t="shared" si="22"/>
        <v>Desirable</v>
      </c>
      <c r="F336" s="15">
        <f>'Raw Data'!C333</f>
        <v>117.1084572</v>
      </c>
      <c r="G336" t="str">
        <f t="shared" si="23"/>
        <v>Normal</v>
      </c>
      <c r="H336" t="str">
        <f>'Raw Data'!I333</f>
        <v>non-smoker</v>
      </c>
      <c r="I336" t="str">
        <f>'Raw Data'!J333</f>
        <v>moderate</v>
      </c>
    </row>
    <row r="337" spans="1:9" ht="15" customHeight="1" x14ac:dyDescent="0.35">
      <c r="A337">
        <f t="shared" si="20"/>
        <v>333</v>
      </c>
      <c r="B337" s="13">
        <f>'Raw Data'!B334</f>
        <v>20.057856229999999</v>
      </c>
      <c r="C337" t="str">
        <f t="shared" si="21"/>
        <v>Normal</v>
      </c>
      <c r="D337" s="14">
        <f>'Raw Data'!E334</f>
        <v>177.2146147</v>
      </c>
      <c r="E337" t="str">
        <f t="shared" si="22"/>
        <v>Desirable</v>
      </c>
      <c r="F337" s="15">
        <f>'Raw Data'!C334</f>
        <v>120.5670413</v>
      </c>
      <c r="G337" t="str">
        <f t="shared" si="23"/>
        <v>Elevated</v>
      </c>
      <c r="H337" t="str">
        <f>'Raw Data'!I334</f>
        <v>smoker</v>
      </c>
      <c r="I337" t="str">
        <f>'Raw Data'!J334</f>
        <v>low</v>
      </c>
    </row>
    <row r="338" spans="1:9" ht="15" customHeight="1" x14ac:dyDescent="0.35">
      <c r="A338">
        <f t="shared" si="20"/>
        <v>334</v>
      </c>
      <c r="B338" s="13">
        <f>'Raw Data'!B335</f>
        <v>25.34799945</v>
      </c>
      <c r="C338" t="str">
        <f t="shared" si="21"/>
        <v>Overweight</v>
      </c>
      <c r="D338" s="14">
        <f>'Raw Data'!E335</f>
        <v>177.2981609</v>
      </c>
      <c r="E338" t="str">
        <f t="shared" si="22"/>
        <v>Desirable</v>
      </c>
      <c r="F338" s="15">
        <f>'Raw Data'!C335</f>
        <v>106.86955</v>
      </c>
      <c r="G338" t="str">
        <f t="shared" si="23"/>
        <v>Normal</v>
      </c>
      <c r="H338" t="str">
        <f>'Raw Data'!I335</f>
        <v>non-smoker</v>
      </c>
      <c r="I338" t="str">
        <f>'Raw Data'!J335</f>
        <v>moderate</v>
      </c>
    </row>
    <row r="339" spans="1:9" ht="15" customHeight="1" x14ac:dyDescent="0.35">
      <c r="A339">
        <f t="shared" si="20"/>
        <v>335</v>
      </c>
      <c r="B339" s="13">
        <f>'Raw Data'!B336</f>
        <v>21.184077460000001</v>
      </c>
      <c r="C339" t="str">
        <f t="shared" si="21"/>
        <v>Normal</v>
      </c>
      <c r="D339" s="14">
        <f>'Raw Data'!E336</f>
        <v>222.299081</v>
      </c>
      <c r="E339" t="str">
        <f t="shared" si="22"/>
        <v>Borderline High</v>
      </c>
      <c r="F339" s="15">
        <f>'Raw Data'!C336</f>
        <v>108.32155710000001</v>
      </c>
      <c r="G339" t="str">
        <f t="shared" si="23"/>
        <v>Normal</v>
      </c>
      <c r="H339" t="str">
        <f>'Raw Data'!I336</f>
        <v>non-smoker</v>
      </c>
      <c r="I339" t="str">
        <f>'Raw Data'!J336</f>
        <v>high</v>
      </c>
    </row>
    <row r="340" spans="1:9" ht="15" customHeight="1" x14ac:dyDescent="0.35">
      <c r="A340">
        <f t="shared" si="20"/>
        <v>336</v>
      </c>
      <c r="B340" s="13">
        <f>'Raw Data'!B337</f>
        <v>30.623674099999999</v>
      </c>
      <c r="C340" t="str">
        <f t="shared" si="21"/>
        <v>Obese</v>
      </c>
      <c r="D340" s="14">
        <f>'Raw Data'!E337</f>
        <v>185.8170188</v>
      </c>
      <c r="E340" t="str">
        <f t="shared" si="22"/>
        <v>Desirable</v>
      </c>
      <c r="F340" s="15">
        <f>'Raw Data'!C337</f>
        <v>121.0415193</v>
      </c>
      <c r="G340" t="str">
        <f t="shared" si="23"/>
        <v>Elevated</v>
      </c>
      <c r="H340" t="str">
        <f>'Raw Data'!I337</f>
        <v>non-smoker</v>
      </c>
      <c r="I340" t="str">
        <f>'Raw Data'!J337</f>
        <v>moderate</v>
      </c>
    </row>
    <row r="341" spans="1:9" ht="15" customHeight="1" x14ac:dyDescent="0.35">
      <c r="A341">
        <f t="shared" si="20"/>
        <v>337</v>
      </c>
      <c r="B341" s="13">
        <f>'Raw Data'!B338</f>
        <v>23.190334329999999</v>
      </c>
      <c r="C341" t="str">
        <f t="shared" si="21"/>
        <v>Normal</v>
      </c>
      <c r="D341" s="14">
        <f>'Raw Data'!E338</f>
        <v>195.52494429999999</v>
      </c>
      <c r="E341" t="str">
        <f t="shared" si="22"/>
        <v>Desirable</v>
      </c>
      <c r="F341" s="15">
        <f>'Raw Data'!C338</f>
        <v>112.27515320000001</v>
      </c>
      <c r="G341" t="str">
        <f t="shared" si="23"/>
        <v>Normal</v>
      </c>
      <c r="H341" t="str">
        <f>'Raw Data'!I338</f>
        <v>smoker</v>
      </c>
      <c r="I341" t="str">
        <f>'Raw Data'!J338</f>
        <v>low</v>
      </c>
    </row>
    <row r="342" spans="1:9" ht="15" customHeight="1" x14ac:dyDescent="0.35">
      <c r="A342">
        <f t="shared" si="20"/>
        <v>338</v>
      </c>
      <c r="B342" s="13">
        <f>'Raw Data'!B339</f>
        <v>32.673612550000001</v>
      </c>
      <c r="C342" t="str">
        <f t="shared" si="21"/>
        <v>Obese</v>
      </c>
      <c r="D342" s="14">
        <f>'Raw Data'!E339</f>
        <v>201.11763590000001</v>
      </c>
      <c r="E342" t="str">
        <f t="shared" si="22"/>
        <v>Borderline High</v>
      </c>
      <c r="F342" s="15">
        <f>'Raw Data'!C339</f>
        <v>147.0166371</v>
      </c>
      <c r="G342" t="str">
        <f t="shared" si="23"/>
        <v>Stage 2 Hypertension</v>
      </c>
      <c r="H342" t="str">
        <f>'Raw Data'!I339</f>
        <v>non-smoker</v>
      </c>
      <c r="I342" t="str">
        <f>'Raw Data'!J339</f>
        <v>moderate</v>
      </c>
    </row>
    <row r="343" spans="1:9" ht="15" customHeight="1" x14ac:dyDescent="0.35">
      <c r="A343">
        <f t="shared" si="20"/>
        <v>339</v>
      </c>
      <c r="B343" s="13">
        <f>'Raw Data'!B340</f>
        <v>18.559443890000001</v>
      </c>
      <c r="C343" t="str">
        <f t="shared" si="21"/>
        <v>Normal</v>
      </c>
      <c r="D343" s="14">
        <f>'Raw Data'!E340</f>
        <v>183.803684</v>
      </c>
      <c r="E343" t="str">
        <f t="shared" si="22"/>
        <v>Desirable</v>
      </c>
      <c r="F343" s="15">
        <f>'Raw Data'!C340</f>
        <v>122.46156790000001</v>
      </c>
      <c r="G343" t="str">
        <f t="shared" si="23"/>
        <v>Elevated</v>
      </c>
      <c r="H343" t="str">
        <f>'Raw Data'!I340</f>
        <v>non-smoker</v>
      </c>
      <c r="I343" t="str">
        <f>'Raw Data'!J340</f>
        <v>moderate</v>
      </c>
    </row>
    <row r="344" spans="1:9" ht="15" customHeight="1" x14ac:dyDescent="0.35">
      <c r="A344">
        <f t="shared" si="20"/>
        <v>340</v>
      </c>
      <c r="B344" s="13">
        <f>'Raw Data'!B341</f>
        <v>24.773684880000001</v>
      </c>
      <c r="C344" t="str">
        <f t="shared" si="21"/>
        <v>Normal</v>
      </c>
      <c r="D344" s="14">
        <f>'Raw Data'!E341</f>
        <v>195.96229890000001</v>
      </c>
      <c r="E344" t="str">
        <f t="shared" si="22"/>
        <v>Desirable</v>
      </c>
      <c r="F344" s="15">
        <f>'Raw Data'!C341</f>
        <v>104.84829929999999</v>
      </c>
      <c r="G344" t="str">
        <f t="shared" si="23"/>
        <v>Normal</v>
      </c>
      <c r="H344" t="str">
        <f>'Raw Data'!I341</f>
        <v>smoker</v>
      </c>
      <c r="I344" t="str">
        <f>'Raw Data'!J341</f>
        <v>low</v>
      </c>
    </row>
    <row r="345" spans="1:9" ht="15" customHeight="1" x14ac:dyDescent="0.35">
      <c r="A345">
        <f t="shared" si="20"/>
        <v>341</v>
      </c>
      <c r="B345" s="13">
        <f>'Raw Data'!B342</f>
        <v>35.92983993</v>
      </c>
      <c r="C345" t="str">
        <f t="shared" si="21"/>
        <v>Obese</v>
      </c>
      <c r="D345" s="14">
        <f>'Raw Data'!E342</f>
        <v>212.91391300000001</v>
      </c>
      <c r="E345" t="str">
        <f t="shared" si="22"/>
        <v>Borderline High</v>
      </c>
      <c r="F345" s="15">
        <f>'Raw Data'!C342</f>
        <v>115.6520998</v>
      </c>
      <c r="G345" t="str">
        <f t="shared" si="23"/>
        <v>Normal</v>
      </c>
      <c r="H345" t="str">
        <f>'Raw Data'!I342</f>
        <v>smoker</v>
      </c>
      <c r="I345" t="str">
        <f>'Raw Data'!J342</f>
        <v>moderate</v>
      </c>
    </row>
    <row r="346" spans="1:9" ht="15" customHeight="1" x14ac:dyDescent="0.35">
      <c r="A346">
        <f t="shared" si="20"/>
        <v>342</v>
      </c>
      <c r="B346" s="13">
        <f>'Raw Data'!B343</f>
        <v>23.19644173</v>
      </c>
      <c r="C346" t="str">
        <f t="shared" si="21"/>
        <v>Normal</v>
      </c>
      <c r="D346" s="14">
        <f>'Raw Data'!E343</f>
        <v>193.1916181</v>
      </c>
      <c r="E346" t="str">
        <f t="shared" si="22"/>
        <v>Desirable</v>
      </c>
      <c r="F346" s="15">
        <f>'Raw Data'!C343</f>
        <v>108.9603786</v>
      </c>
      <c r="G346" t="str">
        <f t="shared" si="23"/>
        <v>Normal</v>
      </c>
      <c r="H346" t="str">
        <f>'Raw Data'!I343</f>
        <v>non-smoker</v>
      </c>
      <c r="I346" t="str">
        <f>'Raw Data'!J343</f>
        <v>moderate</v>
      </c>
    </row>
    <row r="347" spans="1:9" ht="15" customHeight="1" x14ac:dyDescent="0.35">
      <c r="A347">
        <f t="shared" si="20"/>
        <v>343</v>
      </c>
      <c r="B347" s="13">
        <f>'Raw Data'!B344</f>
        <v>32.296701509999998</v>
      </c>
      <c r="C347" t="str">
        <f t="shared" si="21"/>
        <v>Obese</v>
      </c>
      <c r="D347" s="14">
        <f>'Raw Data'!E344</f>
        <v>175.7666663</v>
      </c>
      <c r="E347" t="str">
        <f t="shared" si="22"/>
        <v>Desirable</v>
      </c>
      <c r="F347" s="15">
        <f>'Raw Data'!C344</f>
        <v>97.678322289999997</v>
      </c>
      <c r="G347" t="str">
        <f t="shared" si="23"/>
        <v>Normal</v>
      </c>
      <c r="H347" t="str">
        <f>'Raw Data'!I344</f>
        <v>non-smoker</v>
      </c>
      <c r="I347" t="str">
        <f>'Raw Data'!J344</f>
        <v>moderate</v>
      </c>
    </row>
    <row r="348" spans="1:9" ht="15" customHeight="1" x14ac:dyDescent="0.35">
      <c r="A348">
        <f t="shared" si="20"/>
        <v>344</v>
      </c>
      <c r="B348" s="13">
        <f>'Raw Data'!B345</f>
        <v>30.481546739999999</v>
      </c>
      <c r="C348" t="str">
        <f t="shared" si="21"/>
        <v>Obese</v>
      </c>
      <c r="D348" s="14">
        <f>'Raw Data'!E345</f>
        <v>189.62146659999999</v>
      </c>
      <c r="E348" t="str">
        <f t="shared" si="22"/>
        <v>Desirable</v>
      </c>
      <c r="F348" s="15">
        <f>'Raw Data'!C345</f>
        <v>113.6899032</v>
      </c>
      <c r="G348" t="str">
        <f t="shared" si="23"/>
        <v>Normal</v>
      </c>
      <c r="H348" t="str">
        <f>'Raw Data'!I345</f>
        <v>smoker</v>
      </c>
      <c r="I348" t="str">
        <f>'Raw Data'!J345</f>
        <v>low</v>
      </c>
    </row>
    <row r="349" spans="1:9" ht="15" customHeight="1" x14ac:dyDescent="0.35">
      <c r="A349">
        <f t="shared" si="20"/>
        <v>345</v>
      </c>
      <c r="B349" s="13">
        <f>'Raw Data'!B346</f>
        <v>20.462722329999998</v>
      </c>
      <c r="C349" t="str">
        <f t="shared" si="21"/>
        <v>Normal</v>
      </c>
      <c r="D349" s="14">
        <f>'Raw Data'!E346</f>
        <v>185.8156931</v>
      </c>
      <c r="E349" t="str">
        <f t="shared" si="22"/>
        <v>Desirable</v>
      </c>
      <c r="F349" s="15">
        <f>'Raw Data'!C346</f>
        <v>84.663780029999998</v>
      </c>
      <c r="G349" t="str">
        <f t="shared" si="23"/>
        <v>Normal</v>
      </c>
      <c r="H349" t="str">
        <f>'Raw Data'!I346</f>
        <v>non-smoker</v>
      </c>
      <c r="I349" t="str">
        <f>'Raw Data'!J346</f>
        <v>moderate</v>
      </c>
    </row>
    <row r="350" spans="1:9" ht="15" customHeight="1" x14ac:dyDescent="0.35">
      <c r="A350">
        <f t="shared" si="20"/>
        <v>346</v>
      </c>
      <c r="B350" s="13">
        <f>'Raw Data'!B347</f>
        <v>28.056832140000001</v>
      </c>
      <c r="C350" t="str">
        <f t="shared" si="21"/>
        <v>Overweight</v>
      </c>
      <c r="D350" s="14">
        <f>'Raw Data'!E347</f>
        <v>206.3181797</v>
      </c>
      <c r="E350" t="str">
        <f t="shared" si="22"/>
        <v>Borderline High</v>
      </c>
      <c r="F350" s="15">
        <f>'Raw Data'!C347</f>
        <v>130.7263202</v>
      </c>
      <c r="G350" t="str">
        <f t="shared" si="23"/>
        <v>Stage 1 Hypertension</v>
      </c>
      <c r="H350" t="str">
        <f>'Raw Data'!I347</f>
        <v>smoker</v>
      </c>
      <c r="I350" t="str">
        <f>'Raw Data'!J347</f>
        <v>low</v>
      </c>
    </row>
    <row r="351" spans="1:9" ht="15" customHeight="1" x14ac:dyDescent="0.35">
      <c r="A351">
        <f t="shared" si="20"/>
        <v>347</v>
      </c>
      <c r="B351" s="13">
        <f>'Raw Data'!B348</f>
        <v>34.643384349999998</v>
      </c>
      <c r="C351" t="str">
        <f t="shared" si="21"/>
        <v>Obese</v>
      </c>
      <c r="D351" s="14">
        <f>'Raw Data'!E348</f>
        <v>197.69027829999999</v>
      </c>
      <c r="E351" t="str">
        <f t="shared" si="22"/>
        <v>Desirable</v>
      </c>
      <c r="F351" s="15">
        <f>'Raw Data'!C348</f>
        <v>102.60127420000001</v>
      </c>
      <c r="G351" t="str">
        <f t="shared" si="23"/>
        <v>Normal</v>
      </c>
      <c r="H351" t="str">
        <f>'Raw Data'!I348</f>
        <v>non-smoker</v>
      </c>
      <c r="I351" t="str">
        <f>'Raw Data'!J348</f>
        <v>moderate</v>
      </c>
    </row>
    <row r="352" spans="1:9" ht="15" customHeight="1" x14ac:dyDescent="0.35">
      <c r="A352">
        <f t="shared" si="20"/>
        <v>348</v>
      </c>
      <c r="B352" s="13">
        <f>'Raw Data'!B349</f>
        <v>24.950030210000001</v>
      </c>
      <c r="C352" t="str">
        <f t="shared" si="21"/>
        <v>Overweight</v>
      </c>
      <c r="D352" s="14">
        <f>'Raw Data'!E349</f>
        <v>175.7830146</v>
      </c>
      <c r="E352" t="str">
        <f t="shared" si="22"/>
        <v>Desirable</v>
      </c>
      <c r="F352" s="15">
        <f>'Raw Data'!C349</f>
        <v>118.46368099999999</v>
      </c>
      <c r="G352" t="str">
        <f t="shared" si="23"/>
        <v>Normal</v>
      </c>
      <c r="H352" t="str">
        <f>'Raw Data'!I349</f>
        <v>non-smoker</v>
      </c>
      <c r="I352" t="str">
        <f>'Raw Data'!J349</f>
        <v>moderate</v>
      </c>
    </row>
    <row r="353" spans="1:9" ht="15" customHeight="1" x14ac:dyDescent="0.35">
      <c r="A353">
        <f t="shared" si="20"/>
        <v>349</v>
      </c>
      <c r="B353" s="13">
        <f>'Raw Data'!B350</f>
        <v>23.550323179999999</v>
      </c>
      <c r="C353" t="str">
        <f t="shared" si="21"/>
        <v>Normal</v>
      </c>
      <c r="D353" s="14">
        <f>'Raw Data'!E350</f>
        <v>183.22411930000001</v>
      </c>
      <c r="E353" t="str">
        <f t="shared" si="22"/>
        <v>Desirable</v>
      </c>
      <c r="F353" s="15">
        <f>'Raw Data'!C350</f>
        <v>105.3588214</v>
      </c>
      <c r="G353" t="str">
        <f t="shared" si="23"/>
        <v>Normal</v>
      </c>
      <c r="H353" t="str">
        <f>'Raw Data'!I350</f>
        <v>non-smoker</v>
      </c>
      <c r="I353" t="str">
        <f>'Raw Data'!J350</f>
        <v>moderate</v>
      </c>
    </row>
    <row r="354" spans="1:9" ht="15" customHeight="1" x14ac:dyDescent="0.35">
      <c r="A354">
        <f t="shared" si="20"/>
        <v>350</v>
      </c>
      <c r="B354" s="13">
        <f>'Raw Data'!B351</f>
        <v>28.642303200000001</v>
      </c>
      <c r="C354" t="str">
        <f t="shared" si="21"/>
        <v>Overweight</v>
      </c>
      <c r="D354" s="14">
        <f>'Raw Data'!E351</f>
        <v>223.8667039</v>
      </c>
      <c r="E354" t="str">
        <f t="shared" si="22"/>
        <v>Borderline High</v>
      </c>
      <c r="F354" s="15">
        <f>'Raw Data'!C351</f>
        <v>113.74127319999999</v>
      </c>
      <c r="G354" t="str">
        <f t="shared" si="23"/>
        <v>Normal</v>
      </c>
      <c r="H354" t="str">
        <f>'Raw Data'!I351</f>
        <v>smoker</v>
      </c>
      <c r="I354" t="str">
        <f>'Raw Data'!J351</f>
        <v>low</v>
      </c>
    </row>
    <row r="355" spans="1:9" ht="15" customHeight="1" x14ac:dyDescent="0.35">
      <c r="A355">
        <f t="shared" si="20"/>
        <v>351</v>
      </c>
      <c r="B355" s="13">
        <f>'Raw Data'!B352</f>
        <v>25.92614614</v>
      </c>
      <c r="C355" t="str">
        <f t="shared" si="21"/>
        <v>Overweight</v>
      </c>
      <c r="D355" s="14">
        <f>'Raw Data'!E352</f>
        <v>157.25510109999999</v>
      </c>
      <c r="E355" t="str">
        <f t="shared" si="22"/>
        <v>Desirable</v>
      </c>
      <c r="F355" s="15">
        <f>'Raw Data'!C352</f>
        <v>93.746929059999999</v>
      </c>
      <c r="G355" t="str">
        <f t="shared" si="23"/>
        <v>Normal</v>
      </c>
      <c r="H355" t="str">
        <f>'Raw Data'!I352</f>
        <v>non-smoker</v>
      </c>
      <c r="I355" t="str">
        <f>'Raw Data'!J352</f>
        <v>high</v>
      </c>
    </row>
    <row r="356" spans="1:9" ht="15" customHeight="1" x14ac:dyDescent="0.35">
      <c r="A356">
        <f t="shared" si="20"/>
        <v>352</v>
      </c>
      <c r="B356" s="13">
        <f>'Raw Data'!B353</f>
        <v>19.52017377</v>
      </c>
      <c r="C356" t="str">
        <f t="shared" si="21"/>
        <v>Normal</v>
      </c>
      <c r="D356" s="14">
        <f>'Raw Data'!E353</f>
        <v>184.70845660000001</v>
      </c>
      <c r="E356" t="str">
        <f t="shared" si="22"/>
        <v>Desirable</v>
      </c>
      <c r="F356" s="15">
        <f>'Raw Data'!C353</f>
        <v>113.69338430000001</v>
      </c>
      <c r="G356" t="str">
        <f t="shared" si="23"/>
        <v>Normal</v>
      </c>
      <c r="H356" t="str">
        <f>'Raw Data'!I353</f>
        <v>non-smoker</v>
      </c>
      <c r="I356" t="str">
        <f>'Raw Data'!J353</f>
        <v>high</v>
      </c>
    </row>
    <row r="357" spans="1:9" ht="15" customHeight="1" x14ac:dyDescent="0.35">
      <c r="A357">
        <f t="shared" si="20"/>
        <v>353</v>
      </c>
      <c r="B357" s="13">
        <f>'Raw Data'!B354</f>
        <v>25.89096855</v>
      </c>
      <c r="C357" t="str">
        <f t="shared" si="21"/>
        <v>Overweight</v>
      </c>
      <c r="D357" s="14">
        <f>'Raw Data'!E354</f>
        <v>206.99616019999999</v>
      </c>
      <c r="E357" t="str">
        <f t="shared" si="22"/>
        <v>Borderline High</v>
      </c>
      <c r="F357" s="15">
        <f>'Raw Data'!C354</f>
        <v>107.989474</v>
      </c>
      <c r="G357" t="str">
        <f t="shared" si="23"/>
        <v>Normal</v>
      </c>
      <c r="H357" t="str">
        <f>'Raw Data'!I354</f>
        <v>non-smoker</v>
      </c>
      <c r="I357" t="str">
        <f>'Raw Data'!J354</f>
        <v>low</v>
      </c>
    </row>
    <row r="358" spans="1:9" ht="15" customHeight="1" x14ac:dyDescent="0.35">
      <c r="A358">
        <f t="shared" si="20"/>
        <v>354</v>
      </c>
      <c r="B358" s="13">
        <f>'Raw Data'!B355</f>
        <v>24.573443900000001</v>
      </c>
      <c r="C358" t="str">
        <f t="shared" si="21"/>
        <v>Normal</v>
      </c>
      <c r="D358" s="14">
        <f>'Raw Data'!E355</f>
        <v>192.03459419999999</v>
      </c>
      <c r="E358" t="str">
        <f t="shared" si="22"/>
        <v>Desirable</v>
      </c>
      <c r="F358" s="15">
        <f>'Raw Data'!C355</f>
        <v>129.45167509999999</v>
      </c>
      <c r="G358" t="str">
        <f t="shared" si="23"/>
        <v>Stage 1 Hypertension</v>
      </c>
      <c r="H358" t="str">
        <f>'Raw Data'!I355</f>
        <v>non-smoker</v>
      </c>
      <c r="I358" t="str">
        <f>'Raw Data'!J355</f>
        <v>moderate</v>
      </c>
    </row>
    <row r="359" spans="1:9" ht="15" customHeight="1" x14ac:dyDescent="0.35">
      <c r="A359">
        <f t="shared" si="20"/>
        <v>355</v>
      </c>
      <c r="B359" s="13">
        <f>'Raw Data'!B356</f>
        <v>26.329783939999999</v>
      </c>
      <c r="C359" t="str">
        <f t="shared" si="21"/>
        <v>Overweight</v>
      </c>
      <c r="D359" s="14">
        <f>'Raw Data'!E356</f>
        <v>184.4905407</v>
      </c>
      <c r="E359" t="str">
        <f t="shared" si="22"/>
        <v>Desirable</v>
      </c>
      <c r="F359" s="15">
        <f>'Raw Data'!C356</f>
        <v>97.757645600000004</v>
      </c>
      <c r="G359" t="str">
        <f t="shared" si="23"/>
        <v>Normal</v>
      </c>
      <c r="H359" t="str">
        <f>'Raw Data'!I356</f>
        <v>smoker</v>
      </c>
      <c r="I359" t="str">
        <f>'Raw Data'!J356</f>
        <v>moderate</v>
      </c>
    </row>
    <row r="360" spans="1:9" ht="15" customHeight="1" x14ac:dyDescent="0.35">
      <c r="A360">
        <f t="shared" si="20"/>
        <v>356</v>
      </c>
      <c r="B360" s="13">
        <f>'Raw Data'!B357</f>
        <v>14.983272270000001</v>
      </c>
      <c r="C360" t="str">
        <f t="shared" si="21"/>
        <v>Underweight</v>
      </c>
      <c r="D360" s="14">
        <f>'Raw Data'!E357</f>
        <v>194.89866019999999</v>
      </c>
      <c r="E360" t="str">
        <f t="shared" si="22"/>
        <v>Desirable</v>
      </c>
      <c r="F360" s="15">
        <f>'Raw Data'!C357</f>
        <v>92.314038539999999</v>
      </c>
      <c r="G360" t="str">
        <f t="shared" si="23"/>
        <v>Normal</v>
      </c>
      <c r="H360" t="str">
        <f>'Raw Data'!I357</f>
        <v>non-smoker</v>
      </c>
      <c r="I360" t="str">
        <f>'Raw Data'!J357</f>
        <v>high</v>
      </c>
    </row>
    <row r="361" spans="1:9" ht="15" customHeight="1" x14ac:dyDescent="0.35">
      <c r="A361">
        <f t="shared" si="20"/>
        <v>357</v>
      </c>
      <c r="B361" s="13">
        <f>'Raw Data'!B358</f>
        <v>28.82162877</v>
      </c>
      <c r="C361" t="str">
        <f t="shared" si="21"/>
        <v>Overweight</v>
      </c>
      <c r="D361" s="14">
        <f>'Raw Data'!E358</f>
        <v>207.02501340000001</v>
      </c>
      <c r="E361" t="str">
        <f t="shared" si="22"/>
        <v>Borderline High</v>
      </c>
      <c r="F361" s="15">
        <f>'Raw Data'!C358</f>
        <v>98.26596558</v>
      </c>
      <c r="G361" t="str">
        <f t="shared" si="23"/>
        <v>Normal</v>
      </c>
      <c r="H361" t="str">
        <f>'Raw Data'!I358</f>
        <v>non-smoker</v>
      </c>
      <c r="I361" t="str">
        <f>'Raw Data'!J358</f>
        <v>moderate</v>
      </c>
    </row>
    <row r="362" spans="1:9" ht="15" customHeight="1" x14ac:dyDescent="0.35">
      <c r="A362">
        <f t="shared" si="20"/>
        <v>358</v>
      </c>
      <c r="B362" s="13">
        <f>'Raw Data'!B359</f>
        <v>18.830297829999999</v>
      </c>
      <c r="C362" t="str">
        <f t="shared" si="21"/>
        <v>Normal</v>
      </c>
      <c r="D362" s="14">
        <f>'Raw Data'!E359</f>
        <v>194.95261400000001</v>
      </c>
      <c r="E362" t="str">
        <f t="shared" si="22"/>
        <v>Desirable</v>
      </c>
      <c r="F362" s="15">
        <f>'Raw Data'!C359</f>
        <v>81.814268929999997</v>
      </c>
      <c r="G362" t="str">
        <f t="shared" si="23"/>
        <v>Normal</v>
      </c>
      <c r="H362" t="str">
        <f>'Raw Data'!I359</f>
        <v>non-smoker</v>
      </c>
      <c r="I362" t="str">
        <f>'Raw Data'!J359</f>
        <v>high</v>
      </c>
    </row>
    <row r="363" spans="1:9" ht="15" customHeight="1" x14ac:dyDescent="0.35">
      <c r="A363">
        <f t="shared" si="20"/>
        <v>359</v>
      </c>
      <c r="B363" s="13">
        <f>'Raw Data'!B360</f>
        <v>30.733466620000002</v>
      </c>
      <c r="C363" t="str">
        <f t="shared" si="21"/>
        <v>Obese</v>
      </c>
      <c r="D363" s="14">
        <f>'Raw Data'!E360</f>
        <v>200.8242927</v>
      </c>
      <c r="E363" t="str">
        <f t="shared" si="22"/>
        <v>Borderline High</v>
      </c>
      <c r="F363" s="15">
        <f>'Raw Data'!C360</f>
        <v>99.940959210000003</v>
      </c>
      <c r="G363" t="str">
        <f t="shared" si="23"/>
        <v>Normal</v>
      </c>
      <c r="H363" t="str">
        <f>'Raw Data'!I360</f>
        <v>non-smoker</v>
      </c>
      <c r="I363" t="str">
        <f>'Raw Data'!J360</f>
        <v>moderate</v>
      </c>
    </row>
    <row r="364" spans="1:9" ht="15" customHeight="1" x14ac:dyDescent="0.35">
      <c r="A364">
        <f t="shared" si="20"/>
        <v>360</v>
      </c>
      <c r="B364" s="13">
        <f>'Raw Data'!B361</f>
        <v>32.360542369999997</v>
      </c>
      <c r="C364" t="str">
        <f t="shared" si="21"/>
        <v>Obese</v>
      </c>
      <c r="D364" s="14">
        <f>'Raw Data'!E361</f>
        <v>209.23671049999999</v>
      </c>
      <c r="E364" t="str">
        <f t="shared" si="22"/>
        <v>Borderline High</v>
      </c>
      <c r="F364" s="15">
        <f>'Raw Data'!C361</f>
        <v>98.541685439999995</v>
      </c>
      <c r="G364" t="str">
        <f t="shared" si="23"/>
        <v>Normal</v>
      </c>
      <c r="H364" t="str">
        <f>'Raw Data'!I361</f>
        <v>non-smoker</v>
      </c>
      <c r="I364" t="str">
        <f>'Raw Data'!J361</f>
        <v>low</v>
      </c>
    </row>
    <row r="365" spans="1:9" ht="15" customHeight="1" x14ac:dyDescent="0.35">
      <c r="A365">
        <f t="shared" si="20"/>
        <v>361</v>
      </c>
      <c r="B365" s="13">
        <f>'Raw Data'!B362</f>
        <v>17.07195771</v>
      </c>
      <c r="C365" t="str">
        <f t="shared" si="21"/>
        <v>Underweight</v>
      </c>
      <c r="D365" s="14">
        <f>'Raw Data'!E362</f>
        <v>194.58049410000001</v>
      </c>
      <c r="E365" t="str">
        <f t="shared" si="22"/>
        <v>Desirable</v>
      </c>
      <c r="F365" s="15">
        <f>'Raw Data'!C362</f>
        <v>105.8090033</v>
      </c>
      <c r="G365" t="str">
        <f t="shared" si="23"/>
        <v>Normal</v>
      </c>
      <c r="H365" t="str">
        <f>'Raw Data'!I362</f>
        <v>smoker</v>
      </c>
      <c r="I365" t="str">
        <f>'Raw Data'!J362</f>
        <v>moderate</v>
      </c>
    </row>
    <row r="366" spans="1:9" ht="15" customHeight="1" x14ac:dyDescent="0.35">
      <c r="A366">
        <f t="shared" si="20"/>
        <v>362</v>
      </c>
      <c r="B366" s="13">
        <f>'Raw Data'!B363</f>
        <v>33.475085679999999</v>
      </c>
      <c r="C366" t="str">
        <f t="shared" si="21"/>
        <v>Obese</v>
      </c>
      <c r="D366" s="14">
        <f>'Raw Data'!E363</f>
        <v>181.2050643</v>
      </c>
      <c r="E366" t="str">
        <f t="shared" si="22"/>
        <v>Desirable</v>
      </c>
      <c r="F366" s="15">
        <f>'Raw Data'!C363</f>
        <v>109.06103109999999</v>
      </c>
      <c r="G366" t="str">
        <f t="shared" si="23"/>
        <v>Normal</v>
      </c>
      <c r="H366" t="str">
        <f>'Raw Data'!I363</f>
        <v>smoker</v>
      </c>
      <c r="I366" t="str">
        <f>'Raw Data'!J363</f>
        <v>high</v>
      </c>
    </row>
    <row r="367" spans="1:9" ht="15" customHeight="1" x14ac:dyDescent="0.35">
      <c r="A367">
        <f t="shared" si="20"/>
        <v>363</v>
      </c>
      <c r="B367" s="13">
        <f>'Raw Data'!B364</f>
        <v>26.41564541</v>
      </c>
      <c r="C367" t="str">
        <f t="shared" si="21"/>
        <v>Overweight</v>
      </c>
      <c r="D367" s="14">
        <f>'Raw Data'!E364</f>
        <v>190.85592650000001</v>
      </c>
      <c r="E367" t="str">
        <f t="shared" si="22"/>
        <v>Desirable</v>
      </c>
      <c r="F367" s="15">
        <f>'Raw Data'!C364</f>
        <v>93.510550100000003</v>
      </c>
      <c r="G367" t="str">
        <f t="shared" si="23"/>
        <v>Normal</v>
      </c>
      <c r="H367" t="str">
        <f>'Raw Data'!I364</f>
        <v>smoker</v>
      </c>
      <c r="I367" t="str">
        <f>'Raw Data'!J364</f>
        <v>moderate</v>
      </c>
    </row>
    <row r="368" spans="1:9" ht="15" customHeight="1" x14ac:dyDescent="0.35">
      <c r="A368">
        <f t="shared" si="20"/>
        <v>364</v>
      </c>
      <c r="B368" s="13">
        <f>'Raw Data'!B365</f>
        <v>32.3848056</v>
      </c>
      <c r="C368" t="str">
        <f t="shared" si="21"/>
        <v>Obese</v>
      </c>
      <c r="D368" s="14">
        <f>'Raw Data'!E365</f>
        <v>203.08426979999999</v>
      </c>
      <c r="E368" t="str">
        <f t="shared" si="22"/>
        <v>Borderline High</v>
      </c>
      <c r="F368" s="15">
        <f>'Raw Data'!C365</f>
        <v>124.8345084</v>
      </c>
      <c r="G368" t="str">
        <f t="shared" si="23"/>
        <v>Elevated</v>
      </c>
      <c r="H368" t="str">
        <f>'Raw Data'!I365</f>
        <v>non-smoker</v>
      </c>
      <c r="I368" t="str">
        <f>'Raw Data'!J365</f>
        <v>moderate</v>
      </c>
    </row>
    <row r="369" spans="1:9" ht="15" customHeight="1" x14ac:dyDescent="0.35">
      <c r="A369">
        <f t="shared" si="20"/>
        <v>365</v>
      </c>
      <c r="B369" s="13">
        <f>'Raw Data'!B366</f>
        <v>31.655742660000001</v>
      </c>
      <c r="C369" t="str">
        <f t="shared" si="21"/>
        <v>Obese</v>
      </c>
      <c r="D369" s="14">
        <f>'Raw Data'!E366</f>
        <v>193.1916181</v>
      </c>
      <c r="E369" t="str">
        <f t="shared" si="22"/>
        <v>Desirable</v>
      </c>
      <c r="F369" s="15">
        <f>'Raw Data'!C366</f>
        <v>113.54720450000001</v>
      </c>
      <c r="G369" t="str">
        <f t="shared" si="23"/>
        <v>Normal</v>
      </c>
      <c r="H369" t="str">
        <f>'Raw Data'!I366</f>
        <v>non-smoker</v>
      </c>
      <c r="I369" t="str">
        <f>'Raw Data'!J366</f>
        <v>low</v>
      </c>
    </row>
    <row r="370" spans="1:9" ht="15" customHeight="1" x14ac:dyDescent="0.35">
      <c r="A370">
        <f t="shared" si="20"/>
        <v>366</v>
      </c>
      <c r="B370" s="13">
        <f>'Raw Data'!B367</f>
        <v>19.77359998</v>
      </c>
      <c r="C370" t="str">
        <f t="shared" si="21"/>
        <v>Normal</v>
      </c>
      <c r="D370" s="14">
        <f>'Raw Data'!E367</f>
        <v>193.1916181</v>
      </c>
      <c r="E370" t="str">
        <f t="shared" si="22"/>
        <v>Desirable</v>
      </c>
      <c r="F370" s="15">
        <f>'Raw Data'!C367</f>
        <v>112.5769476</v>
      </c>
      <c r="G370" t="str">
        <f t="shared" si="23"/>
        <v>Normal</v>
      </c>
      <c r="H370" t="str">
        <f>'Raw Data'!I367</f>
        <v>non-smoker</v>
      </c>
      <c r="I370" t="str">
        <f>'Raw Data'!J367</f>
        <v>moderate</v>
      </c>
    </row>
    <row r="371" spans="1:9" ht="15" customHeight="1" x14ac:dyDescent="0.35">
      <c r="A371">
        <f t="shared" si="20"/>
        <v>367</v>
      </c>
      <c r="B371" s="13">
        <f>'Raw Data'!B368</f>
        <v>22.73457101</v>
      </c>
      <c r="C371" t="str">
        <f t="shared" si="21"/>
        <v>Normal</v>
      </c>
      <c r="D371" s="14">
        <f>'Raw Data'!E368</f>
        <v>201.38436379999999</v>
      </c>
      <c r="E371" t="str">
        <f t="shared" si="22"/>
        <v>Borderline High</v>
      </c>
      <c r="F371" s="15">
        <f>'Raw Data'!C368</f>
        <v>121.23027570000001</v>
      </c>
      <c r="G371" t="str">
        <f t="shared" si="23"/>
        <v>Elevated</v>
      </c>
      <c r="H371" t="str">
        <f>'Raw Data'!I368</f>
        <v>smoker</v>
      </c>
      <c r="I371" t="str">
        <f>'Raw Data'!J368</f>
        <v>moderate</v>
      </c>
    </row>
    <row r="372" spans="1:9" ht="15" customHeight="1" x14ac:dyDescent="0.35">
      <c r="A372">
        <f t="shared" si="20"/>
        <v>368</v>
      </c>
      <c r="B372" s="13">
        <f>'Raw Data'!B369</f>
        <v>35.071061280000002</v>
      </c>
      <c r="C372" t="str">
        <f t="shared" si="21"/>
        <v>Obese</v>
      </c>
      <c r="D372" s="14">
        <f>'Raw Data'!E369</f>
        <v>229.2695324</v>
      </c>
      <c r="E372" t="str">
        <f t="shared" si="22"/>
        <v>Borderline High</v>
      </c>
      <c r="F372" s="15">
        <f>'Raw Data'!C369</f>
        <v>106.070138</v>
      </c>
      <c r="G372" t="str">
        <f t="shared" si="23"/>
        <v>Normal</v>
      </c>
      <c r="H372" t="str">
        <f>'Raw Data'!I369</f>
        <v>non-smoker</v>
      </c>
      <c r="I372" t="str">
        <f>'Raw Data'!J369</f>
        <v>high</v>
      </c>
    </row>
    <row r="373" spans="1:9" ht="15" customHeight="1" x14ac:dyDescent="0.35">
      <c r="A373">
        <f t="shared" si="20"/>
        <v>369</v>
      </c>
      <c r="B373" s="13">
        <f>'Raw Data'!B370</f>
        <v>20.79713954</v>
      </c>
      <c r="C373" t="str">
        <f t="shared" si="21"/>
        <v>Normal</v>
      </c>
      <c r="D373" s="14">
        <f>'Raw Data'!E370</f>
        <v>170.31869090000001</v>
      </c>
      <c r="E373" t="str">
        <f t="shared" si="22"/>
        <v>Desirable</v>
      </c>
      <c r="F373" s="15">
        <f>'Raw Data'!C370</f>
        <v>102.7545324</v>
      </c>
      <c r="G373" t="str">
        <f t="shared" si="23"/>
        <v>Normal</v>
      </c>
      <c r="H373" t="str">
        <f>'Raw Data'!I370</f>
        <v>non-smoker</v>
      </c>
      <c r="I373" t="str">
        <f>'Raw Data'!J370</f>
        <v>moderate</v>
      </c>
    </row>
    <row r="374" spans="1:9" ht="15" customHeight="1" x14ac:dyDescent="0.35">
      <c r="A374">
        <f t="shared" si="20"/>
        <v>370</v>
      </c>
      <c r="B374" s="13">
        <f>'Raw Data'!B371</f>
        <v>28.804622479999999</v>
      </c>
      <c r="C374" t="str">
        <f t="shared" si="21"/>
        <v>Overweight</v>
      </c>
      <c r="D374" s="14">
        <f>'Raw Data'!E371</f>
        <v>174.813255</v>
      </c>
      <c r="E374" t="str">
        <f t="shared" si="22"/>
        <v>Desirable</v>
      </c>
      <c r="F374" s="15">
        <f>'Raw Data'!C371</f>
        <v>117.0085077</v>
      </c>
      <c r="G374" t="str">
        <f t="shared" si="23"/>
        <v>Normal</v>
      </c>
      <c r="H374" t="str">
        <f>'Raw Data'!I371</f>
        <v>smoker</v>
      </c>
      <c r="I374" t="str">
        <f>'Raw Data'!J371</f>
        <v>high</v>
      </c>
    </row>
    <row r="375" spans="1:9" ht="15" customHeight="1" x14ac:dyDescent="0.35">
      <c r="A375">
        <f t="shared" si="20"/>
        <v>371</v>
      </c>
      <c r="B375" s="13">
        <f>'Raw Data'!B372</f>
        <v>23.220538810000001</v>
      </c>
      <c r="C375" t="str">
        <f t="shared" si="21"/>
        <v>Normal</v>
      </c>
      <c r="D375" s="14">
        <f>'Raw Data'!E372</f>
        <v>197.1934704</v>
      </c>
      <c r="E375" t="str">
        <f t="shared" si="22"/>
        <v>Desirable</v>
      </c>
      <c r="F375" s="15">
        <f>'Raw Data'!C372</f>
        <v>118.57238390000001</v>
      </c>
      <c r="G375" t="str">
        <f t="shared" si="23"/>
        <v>Normal</v>
      </c>
      <c r="H375" t="str">
        <f>'Raw Data'!I372</f>
        <v>non-smoker</v>
      </c>
      <c r="I375" t="str">
        <f>'Raw Data'!J372</f>
        <v>low</v>
      </c>
    </row>
    <row r="376" spans="1:9" ht="15" customHeight="1" x14ac:dyDescent="0.35">
      <c r="A376">
        <f t="shared" si="20"/>
        <v>372</v>
      </c>
      <c r="B376" s="13">
        <f>'Raw Data'!B373</f>
        <v>22.480079150000002</v>
      </c>
      <c r="C376" t="str">
        <f t="shared" si="21"/>
        <v>Normal</v>
      </c>
      <c r="D376" s="14">
        <f>'Raw Data'!E373</f>
        <v>191.93970340000001</v>
      </c>
      <c r="E376" t="str">
        <f t="shared" si="22"/>
        <v>Desirable</v>
      </c>
      <c r="F376" s="15">
        <f>'Raw Data'!C373</f>
        <v>112.9567775</v>
      </c>
      <c r="G376" t="str">
        <f t="shared" si="23"/>
        <v>Normal</v>
      </c>
      <c r="H376" t="str">
        <f>'Raw Data'!I373</f>
        <v>non-smoker</v>
      </c>
      <c r="I376" t="str">
        <f>'Raw Data'!J373</f>
        <v>moderate</v>
      </c>
    </row>
    <row r="377" spans="1:9" ht="15" customHeight="1" x14ac:dyDescent="0.35">
      <c r="A377">
        <f t="shared" si="20"/>
        <v>373</v>
      </c>
      <c r="B377" s="13">
        <f>'Raw Data'!B374</f>
        <v>26.906603830000002</v>
      </c>
      <c r="C377" t="str">
        <f t="shared" si="21"/>
        <v>Overweight</v>
      </c>
      <c r="D377" s="14">
        <f>'Raw Data'!E374</f>
        <v>213.53344759999999</v>
      </c>
      <c r="E377" t="str">
        <f t="shared" si="22"/>
        <v>Borderline High</v>
      </c>
      <c r="F377" s="15">
        <f>'Raw Data'!C374</f>
        <v>107.8671914</v>
      </c>
      <c r="G377" t="str">
        <f t="shared" si="23"/>
        <v>Normal</v>
      </c>
      <c r="H377" t="str">
        <f>'Raw Data'!I374</f>
        <v>non-smoker</v>
      </c>
      <c r="I377" t="str">
        <f>'Raw Data'!J374</f>
        <v>high</v>
      </c>
    </row>
    <row r="378" spans="1:9" ht="15" customHeight="1" x14ac:dyDescent="0.35">
      <c r="A378">
        <f t="shared" si="20"/>
        <v>374</v>
      </c>
      <c r="B378" s="13">
        <f>'Raw Data'!B375</f>
        <v>37.956831479999998</v>
      </c>
      <c r="C378" t="str">
        <f t="shared" si="21"/>
        <v>Obese</v>
      </c>
      <c r="D378" s="14">
        <f>'Raw Data'!E375</f>
        <v>249.0211122</v>
      </c>
      <c r="E378" t="str">
        <f t="shared" si="22"/>
        <v>High</v>
      </c>
      <c r="F378" s="15">
        <f>'Raw Data'!C375</f>
        <v>105.76840110000001</v>
      </c>
      <c r="G378" t="str">
        <f t="shared" si="23"/>
        <v>Normal</v>
      </c>
      <c r="H378" t="str">
        <f>'Raw Data'!I375</f>
        <v>non-smoker</v>
      </c>
      <c r="I378" t="str">
        <f>'Raw Data'!J375</f>
        <v>low</v>
      </c>
    </row>
    <row r="379" spans="1:9" ht="15" customHeight="1" x14ac:dyDescent="0.35">
      <c r="A379">
        <f t="shared" si="20"/>
        <v>375</v>
      </c>
      <c r="B379" s="13">
        <f>'Raw Data'!B376</f>
        <v>30.840452160000002</v>
      </c>
      <c r="C379" t="str">
        <f t="shared" si="21"/>
        <v>Obese</v>
      </c>
      <c r="D379" s="14">
        <f>'Raw Data'!E376</f>
        <v>221.72577519999999</v>
      </c>
      <c r="E379" t="str">
        <f t="shared" si="22"/>
        <v>Borderline High</v>
      </c>
      <c r="F379" s="15">
        <f>'Raw Data'!C376</f>
        <v>99.243893880000002</v>
      </c>
      <c r="G379" t="str">
        <f t="shared" si="23"/>
        <v>Normal</v>
      </c>
      <c r="H379" t="str">
        <f>'Raw Data'!I376</f>
        <v>non-smoker</v>
      </c>
      <c r="I379" t="str">
        <f>'Raw Data'!J376</f>
        <v>moderate</v>
      </c>
    </row>
    <row r="380" spans="1:9" ht="15" customHeight="1" x14ac:dyDescent="0.35">
      <c r="A380">
        <f t="shared" si="20"/>
        <v>376</v>
      </c>
      <c r="B380" s="13">
        <f>'Raw Data'!B377</f>
        <v>21.731535879999999</v>
      </c>
      <c r="C380" t="str">
        <f t="shared" si="21"/>
        <v>Normal</v>
      </c>
      <c r="D380" s="14">
        <f>'Raw Data'!E377</f>
        <v>170.56919020000001</v>
      </c>
      <c r="E380" t="str">
        <f t="shared" si="22"/>
        <v>Desirable</v>
      </c>
      <c r="F380" s="15">
        <f>'Raw Data'!C377</f>
        <v>120.020584</v>
      </c>
      <c r="G380" t="str">
        <f t="shared" si="23"/>
        <v>Elevated</v>
      </c>
      <c r="H380" t="str">
        <f>'Raw Data'!I377</f>
        <v>non-smoker</v>
      </c>
      <c r="I380" t="str">
        <f>'Raw Data'!J377</f>
        <v>low</v>
      </c>
    </row>
    <row r="381" spans="1:9" ht="15" customHeight="1" x14ac:dyDescent="0.35">
      <c r="A381">
        <f t="shared" si="20"/>
        <v>377</v>
      </c>
      <c r="B381" s="13">
        <f>'Raw Data'!B378</f>
        <v>27.97725007</v>
      </c>
      <c r="C381" t="str">
        <f t="shared" si="21"/>
        <v>Overweight</v>
      </c>
      <c r="D381" s="14">
        <f>'Raw Data'!E378</f>
        <v>222.73240269999999</v>
      </c>
      <c r="E381" t="str">
        <f t="shared" si="22"/>
        <v>Borderline High</v>
      </c>
      <c r="F381" s="15">
        <f>'Raw Data'!C378</f>
        <v>105.0814668</v>
      </c>
      <c r="G381" t="str">
        <f t="shared" si="23"/>
        <v>Normal</v>
      </c>
      <c r="H381" t="str">
        <f>'Raw Data'!I378</f>
        <v>smoker</v>
      </c>
      <c r="I381" t="str">
        <f>'Raw Data'!J378</f>
        <v>moderate</v>
      </c>
    </row>
    <row r="382" spans="1:9" ht="15" customHeight="1" x14ac:dyDescent="0.35">
      <c r="A382">
        <f t="shared" si="20"/>
        <v>378</v>
      </c>
      <c r="B382" s="13">
        <f>'Raw Data'!B379</f>
        <v>17.702943359999999</v>
      </c>
      <c r="C382" t="str">
        <f t="shared" si="21"/>
        <v>Underweight</v>
      </c>
      <c r="D382" s="14">
        <f>'Raw Data'!E379</f>
        <v>198.86278870000001</v>
      </c>
      <c r="E382" t="str">
        <f t="shared" si="22"/>
        <v>Desirable</v>
      </c>
      <c r="F382" s="15">
        <f>'Raw Data'!C379</f>
        <v>108.2294572</v>
      </c>
      <c r="G382" t="str">
        <f t="shared" si="23"/>
        <v>Normal</v>
      </c>
      <c r="H382" t="str">
        <f>'Raw Data'!I379</f>
        <v>non-smoker</v>
      </c>
      <c r="I382" t="str">
        <f>'Raw Data'!J379</f>
        <v>low</v>
      </c>
    </row>
    <row r="383" spans="1:9" ht="15" customHeight="1" x14ac:dyDescent="0.35">
      <c r="A383">
        <f t="shared" si="20"/>
        <v>379</v>
      </c>
      <c r="B383" s="13">
        <f>'Raw Data'!B380</f>
        <v>15.726416070000001</v>
      </c>
      <c r="C383" t="str">
        <f t="shared" si="21"/>
        <v>Underweight</v>
      </c>
      <c r="D383" s="14">
        <f>'Raw Data'!E380</f>
        <v>192.3875046</v>
      </c>
      <c r="E383" t="str">
        <f t="shared" si="22"/>
        <v>Desirable</v>
      </c>
      <c r="F383" s="15">
        <f>'Raw Data'!C380</f>
        <v>121.4882008</v>
      </c>
      <c r="G383" t="str">
        <f t="shared" si="23"/>
        <v>Elevated</v>
      </c>
      <c r="H383" t="str">
        <f>'Raw Data'!I380</f>
        <v>non-smoker</v>
      </c>
      <c r="I383" t="str">
        <f>'Raw Data'!J380</f>
        <v>moderate</v>
      </c>
    </row>
    <row r="384" spans="1:9" ht="15" customHeight="1" x14ac:dyDescent="0.35">
      <c r="A384">
        <f t="shared" si="20"/>
        <v>380</v>
      </c>
      <c r="B384" s="13">
        <f>'Raw Data'!B381</f>
        <v>27.84563412</v>
      </c>
      <c r="C384" t="str">
        <f t="shared" si="21"/>
        <v>Overweight</v>
      </c>
      <c r="D384" s="14">
        <f>'Raw Data'!E381</f>
        <v>180.09398279999999</v>
      </c>
      <c r="E384" t="str">
        <f t="shared" si="22"/>
        <v>Desirable</v>
      </c>
      <c r="F384" s="15">
        <f>'Raw Data'!C381</f>
        <v>108.4783809</v>
      </c>
      <c r="G384" t="str">
        <f t="shared" si="23"/>
        <v>Normal</v>
      </c>
      <c r="H384" t="str">
        <f>'Raw Data'!I381</f>
        <v>smoker</v>
      </c>
      <c r="I384" t="str">
        <f>'Raw Data'!J381</f>
        <v>moderate</v>
      </c>
    </row>
    <row r="385" spans="1:9" ht="15" customHeight="1" x14ac:dyDescent="0.35">
      <c r="A385">
        <f t="shared" si="20"/>
        <v>381</v>
      </c>
      <c r="B385" s="13">
        <f>'Raw Data'!B382</f>
        <v>30.574733429999998</v>
      </c>
      <c r="C385" t="str">
        <f t="shared" si="21"/>
        <v>Obese</v>
      </c>
      <c r="D385" s="14">
        <f>'Raw Data'!E382</f>
        <v>196.77884929999999</v>
      </c>
      <c r="E385" t="str">
        <f t="shared" si="22"/>
        <v>Desirable</v>
      </c>
      <c r="F385" s="15">
        <f>'Raw Data'!C382</f>
        <v>114.86861089999999</v>
      </c>
      <c r="G385" t="str">
        <f t="shared" si="23"/>
        <v>Normal</v>
      </c>
      <c r="H385" t="str">
        <f>'Raw Data'!I382</f>
        <v>non-smoker</v>
      </c>
      <c r="I385" t="str">
        <f>'Raw Data'!J382</f>
        <v>moderate</v>
      </c>
    </row>
    <row r="386" spans="1:9" ht="15" customHeight="1" x14ac:dyDescent="0.35">
      <c r="A386">
        <f t="shared" si="20"/>
        <v>382</v>
      </c>
      <c r="B386" s="13">
        <f>'Raw Data'!B383</f>
        <v>34.805089979999998</v>
      </c>
      <c r="C386" t="str">
        <f t="shared" si="21"/>
        <v>Obese</v>
      </c>
      <c r="D386" s="14">
        <f>'Raw Data'!E383</f>
        <v>200.2517398</v>
      </c>
      <c r="E386" t="str">
        <f t="shared" si="22"/>
        <v>Borderline High</v>
      </c>
      <c r="F386" s="15">
        <f>'Raw Data'!C383</f>
        <v>106.2941481</v>
      </c>
      <c r="G386" t="str">
        <f t="shared" si="23"/>
        <v>Normal</v>
      </c>
      <c r="H386" t="str">
        <f>'Raw Data'!I383</f>
        <v>non-smoker</v>
      </c>
      <c r="I386" t="str">
        <f>'Raw Data'!J383</f>
        <v>high</v>
      </c>
    </row>
    <row r="387" spans="1:9" ht="15" customHeight="1" x14ac:dyDescent="0.35">
      <c r="A387">
        <f t="shared" si="20"/>
        <v>383</v>
      </c>
      <c r="B387" s="13">
        <f>'Raw Data'!B384</f>
        <v>28.864592779999999</v>
      </c>
      <c r="C387" t="str">
        <f t="shared" si="21"/>
        <v>Overweight</v>
      </c>
      <c r="D387" s="14">
        <f>'Raw Data'!E384</f>
        <v>197.0841748</v>
      </c>
      <c r="E387" t="str">
        <f t="shared" si="22"/>
        <v>Desirable</v>
      </c>
      <c r="F387" s="15">
        <f>'Raw Data'!C384</f>
        <v>98.201042509999994</v>
      </c>
      <c r="G387" t="str">
        <f t="shared" si="23"/>
        <v>Normal</v>
      </c>
      <c r="H387" t="str">
        <f>'Raw Data'!I384</f>
        <v>non-smoker</v>
      </c>
      <c r="I387" t="str">
        <f>'Raw Data'!J384</f>
        <v>low</v>
      </c>
    </row>
    <row r="388" spans="1:9" ht="15" customHeight="1" x14ac:dyDescent="0.35">
      <c r="A388">
        <f t="shared" si="20"/>
        <v>384</v>
      </c>
      <c r="B388" s="13">
        <f>'Raw Data'!B385</f>
        <v>27.031963520000001</v>
      </c>
      <c r="C388" t="str">
        <f t="shared" si="21"/>
        <v>Overweight</v>
      </c>
      <c r="D388" s="14">
        <f>'Raw Data'!E385</f>
        <v>197.52156500000001</v>
      </c>
      <c r="E388" t="str">
        <f t="shared" si="22"/>
        <v>Desirable</v>
      </c>
      <c r="F388" s="15">
        <f>'Raw Data'!C385</f>
        <v>112.7394118</v>
      </c>
      <c r="G388" t="str">
        <f t="shared" si="23"/>
        <v>Normal</v>
      </c>
      <c r="H388" t="str">
        <f>'Raw Data'!I385</f>
        <v>non-smoker</v>
      </c>
      <c r="I388" t="str">
        <f>'Raw Data'!J385</f>
        <v>moderate</v>
      </c>
    </row>
    <row r="389" spans="1:9" ht="15" customHeight="1" x14ac:dyDescent="0.35">
      <c r="A389">
        <f t="shared" ref="A389:A452" si="24">ROW()-4</f>
        <v>385</v>
      </c>
      <c r="B389" s="13">
        <f>'Raw Data'!B386</f>
        <v>25.305521630000001</v>
      </c>
      <c r="C389" t="str">
        <f t="shared" ref="C389:C452" si="25">IF(B389&lt;18.5,"Underweight",IF(B389&lt;=24.9,"Normal",IF(B389&lt;=29.9,"Overweight","Obese")))</f>
        <v>Overweight</v>
      </c>
      <c r="D389" s="14">
        <f>'Raw Data'!E386</f>
        <v>183.62787520000001</v>
      </c>
      <c r="E389" t="str">
        <f t="shared" ref="E389:E452" si="26">IF(D389&lt;200,"Desirable",IF(D389&lt;=239,"Borderline High","High"))</f>
        <v>Desirable</v>
      </c>
      <c r="F389" s="15">
        <f>'Raw Data'!C386</f>
        <v>88.332159720000007</v>
      </c>
      <c r="G389" t="str">
        <f t="shared" ref="G389:G452" si="27">IF(F389&lt;120,"Normal",IF(F389&lt;=129,"Elevated",IF(F389&lt;=139,"Stage 1 Hypertension","Stage 2 Hypertension")))</f>
        <v>Normal</v>
      </c>
      <c r="H389" t="str">
        <f>'Raw Data'!I386</f>
        <v>smoker</v>
      </c>
      <c r="I389" t="str">
        <f>'Raw Data'!J386</f>
        <v>low</v>
      </c>
    </row>
    <row r="390" spans="1:9" ht="15" customHeight="1" x14ac:dyDescent="0.35">
      <c r="A390">
        <f t="shared" si="24"/>
        <v>386</v>
      </c>
      <c r="B390" s="13">
        <f>'Raw Data'!B387</f>
        <v>29.639000580000001</v>
      </c>
      <c r="C390" t="str">
        <f t="shared" si="25"/>
        <v>Overweight</v>
      </c>
      <c r="D390" s="14">
        <f>'Raw Data'!E387</f>
        <v>211.5388988</v>
      </c>
      <c r="E390" t="str">
        <f t="shared" si="26"/>
        <v>Borderline High</v>
      </c>
      <c r="F390" s="15">
        <f>'Raw Data'!C387</f>
        <v>123.58955570000001</v>
      </c>
      <c r="G390" t="str">
        <f t="shared" si="27"/>
        <v>Elevated</v>
      </c>
      <c r="H390" t="str">
        <f>'Raw Data'!I387</f>
        <v>smoker</v>
      </c>
      <c r="I390" t="str">
        <f>'Raw Data'!J387</f>
        <v>moderate</v>
      </c>
    </row>
    <row r="391" spans="1:9" ht="15" customHeight="1" x14ac:dyDescent="0.35">
      <c r="A391">
        <f t="shared" si="24"/>
        <v>387</v>
      </c>
      <c r="B391" s="13">
        <f>'Raw Data'!B388</f>
        <v>20.920313749999998</v>
      </c>
      <c r="C391" t="str">
        <f t="shared" si="25"/>
        <v>Normal</v>
      </c>
      <c r="D391" s="14">
        <f>'Raw Data'!E388</f>
        <v>202.8264887</v>
      </c>
      <c r="E391" t="str">
        <f t="shared" si="26"/>
        <v>Borderline High</v>
      </c>
      <c r="F391" s="15">
        <f>'Raw Data'!C388</f>
        <v>82.865242800000004</v>
      </c>
      <c r="G391" t="str">
        <f t="shared" si="27"/>
        <v>Normal</v>
      </c>
      <c r="H391" t="str">
        <f>'Raw Data'!I388</f>
        <v>smoker</v>
      </c>
      <c r="I391" t="str">
        <f>'Raw Data'!J388</f>
        <v>high</v>
      </c>
    </row>
    <row r="392" spans="1:9" ht="15" customHeight="1" x14ac:dyDescent="0.35">
      <c r="A392">
        <f t="shared" si="24"/>
        <v>388</v>
      </c>
      <c r="B392" s="13">
        <f>'Raw Data'!B389</f>
        <v>23.608610039999999</v>
      </c>
      <c r="C392" t="str">
        <f t="shared" si="25"/>
        <v>Normal</v>
      </c>
      <c r="D392" s="14">
        <f>'Raw Data'!E389</f>
        <v>178.4943279</v>
      </c>
      <c r="E392" t="str">
        <f t="shared" si="26"/>
        <v>Desirable</v>
      </c>
      <c r="F392" s="15">
        <f>'Raw Data'!C389</f>
        <v>107.9433702</v>
      </c>
      <c r="G392" t="str">
        <f t="shared" si="27"/>
        <v>Normal</v>
      </c>
      <c r="H392" t="str">
        <f>'Raw Data'!I389</f>
        <v>non-smoker</v>
      </c>
      <c r="I392" t="str">
        <f>'Raw Data'!J389</f>
        <v>moderate</v>
      </c>
    </row>
    <row r="393" spans="1:9" ht="15" customHeight="1" x14ac:dyDescent="0.35">
      <c r="A393">
        <f t="shared" si="24"/>
        <v>389</v>
      </c>
      <c r="B393" s="13">
        <f>'Raw Data'!B390</f>
        <v>21.09105868</v>
      </c>
      <c r="C393" t="str">
        <f t="shared" si="25"/>
        <v>Normal</v>
      </c>
      <c r="D393" s="14">
        <f>'Raw Data'!E390</f>
        <v>173.09210039999999</v>
      </c>
      <c r="E393" t="str">
        <f t="shared" si="26"/>
        <v>Desirable</v>
      </c>
      <c r="F393" s="15">
        <f>'Raw Data'!C390</f>
        <v>100.6770009</v>
      </c>
      <c r="G393" t="str">
        <f t="shared" si="27"/>
        <v>Normal</v>
      </c>
      <c r="H393" t="str">
        <f>'Raw Data'!I390</f>
        <v>non-smoker</v>
      </c>
      <c r="I393" t="str">
        <f>'Raw Data'!J390</f>
        <v>high</v>
      </c>
    </row>
    <row r="394" spans="1:9" ht="15" customHeight="1" x14ac:dyDescent="0.35">
      <c r="A394">
        <f t="shared" si="24"/>
        <v>390</v>
      </c>
      <c r="B394" s="13">
        <f>'Raw Data'!B391</f>
        <v>24.379100879999999</v>
      </c>
      <c r="C394" t="str">
        <f t="shared" si="25"/>
        <v>Normal</v>
      </c>
      <c r="D394" s="14">
        <f>'Raw Data'!E391</f>
        <v>164.80569180000001</v>
      </c>
      <c r="E394" t="str">
        <f t="shared" si="26"/>
        <v>Desirable</v>
      </c>
      <c r="F394" s="15">
        <f>'Raw Data'!C391</f>
        <v>120.5669372</v>
      </c>
      <c r="G394" t="str">
        <f t="shared" si="27"/>
        <v>Elevated</v>
      </c>
      <c r="H394" t="str">
        <f>'Raw Data'!I391</f>
        <v>smoker</v>
      </c>
      <c r="I394" t="str">
        <f>'Raw Data'!J391</f>
        <v>moderate</v>
      </c>
    </row>
    <row r="395" spans="1:9" ht="15" customHeight="1" x14ac:dyDescent="0.35">
      <c r="A395">
        <f t="shared" si="24"/>
        <v>391</v>
      </c>
      <c r="B395" s="13">
        <f>'Raw Data'!B392</f>
        <v>23.376176600000001</v>
      </c>
      <c r="C395" t="str">
        <f t="shared" si="25"/>
        <v>Normal</v>
      </c>
      <c r="D395" s="14">
        <f>'Raw Data'!E392</f>
        <v>144.3265811</v>
      </c>
      <c r="E395" t="str">
        <f t="shared" si="26"/>
        <v>Desirable</v>
      </c>
      <c r="F395" s="15">
        <f>'Raw Data'!C392</f>
        <v>97.529590650000003</v>
      </c>
      <c r="G395" t="str">
        <f t="shared" si="27"/>
        <v>Normal</v>
      </c>
      <c r="H395" t="str">
        <f>'Raw Data'!I392</f>
        <v>non-smoker</v>
      </c>
      <c r="I395" t="str">
        <f>'Raw Data'!J392</f>
        <v>high</v>
      </c>
    </row>
    <row r="396" spans="1:9" ht="15" customHeight="1" x14ac:dyDescent="0.35">
      <c r="A396">
        <f t="shared" si="24"/>
        <v>392</v>
      </c>
      <c r="B396" s="13">
        <f>'Raw Data'!B393</f>
        <v>23.037538390000002</v>
      </c>
      <c r="C396" t="str">
        <f t="shared" si="25"/>
        <v>Normal</v>
      </c>
      <c r="D396" s="14">
        <f>'Raw Data'!E393</f>
        <v>170.62981980000001</v>
      </c>
      <c r="E396" t="str">
        <f t="shared" si="26"/>
        <v>Desirable</v>
      </c>
      <c r="F396" s="15">
        <f>'Raw Data'!C393</f>
        <v>89.516005120000003</v>
      </c>
      <c r="G396" t="str">
        <f t="shared" si="27"/>
        <v>Normal</v>
      </c>
      <c r="H396" t="str">
        <f>'Raw Data'!I393</f>
        <v>non-smoker</v>
      </c>
      <c r="I396" t="str">
        <f>'Raw Data'!J393</f>
        <v>moderate</v>
      </c>
    </row>
    <row r="397" spans="1:9" ht="15" customHeight="1" x14ac:dyDescent="0.35">
      <c r="A397">
        <f t="shared" si="24"/>
        <v>393</v>
      </c>
      <c r="B397" s="13">
        <f>'Raw Data'!B394</f>
        <v>23.800619569999999</v>
      </c>
      <c r="C397" t="str">
        <f t="shared" si="25"/>
        <v>Normal</v>
      </c>
      <c r="D397" s="14">
        <f>'Raw Data'!E394</f>
        <v>193.1916181</v>
      </c>
      <c r="E397" t="str">
        <f t="shared" si="26"/>
        <v>Desirable</v>
      </c>
      <c r="F397" s="15">
        <f>'Raw Data'!C394</f>
        <v>96.582877199999999</v>
      </c>
      <c r="G397" t="str">
        <f t="shared" si="27"/>
        <v>Normal</v>
      </c>
      <c r="H397" t="str">
        <f>'Raw Data'!I394</f>
        <v>non-smoker</v>
      </c>
      <c r="I397" t="str">
        <f>'Raw Data'!J394</f>
        <v>high</v>
      </c>
    </row>
    <row r="398" spans="1:9" ht="15" customHeight="1" x14ac:dyDescent="0.35">
      <c r="A398">
        <f t="shared" si="24"/>
        <v>394</v>
      </c>
      <c r="B398" s="13">
        <f>'Raw Data'!B395</f>
        <v>28.05403694</v>
      </c>
      <c r="C398" t="str">
        <f t="shared" si="25"/>
        <v>Overweight</v>
      </c>
      <c r="D398" s="14">
        <f>'Raw Data'!E395</f>
        <v>193.1916181</v>
      </c>
      <c r="E398" t="str">
        <f t="shared" si="26"/>
        <v>Desirable</v>
      </c>
      <c r="F398" s="15">
        <f>'Raw Data'!C395</f>
        <v>84.993398369999994</v>
      </c>
      <c r="G398" t="str">
        <f t="shared" si="27"/>
        <v>Normal</v>
      </c>
      <c r="H398" t="str">
        <f>'Raw Data'!I395</f>
        <v>smoker</v>
      </c>
      <c r="I398" t="str">
        <f>'Raw Data'!J395</f>
        <v>high</v>
      </c>
    </row>
    <row r="399" spans="1:9" ht="15" customHeight="1" x14ac:dyDescent="0.35">
      <c r="A399">
        <f t="shared" si="24"/>
        <v>395</v>
      </c>
      <c r="B399" s="13">
        <f>'Raw Data'!B396</f>
        <v>33.344979879999997</v>
      </c>
      <c r="C399" t="str">
        <f t="shared" si="25"/>
        <v>Obese</v>
      </c>
      <c r="D399" s="14">
        <f>'Raw Data'!E396</f>
        <v>193.1916181</v>
      </c>
      <c r="E399" t="str">
        <f t="shared" si="26"/>
        <v>Desirable</v>
      </c>
      <c r="F399" s="15">
        <f>'Raw Data'!C396</f>
        <v>124.3661317</v>
      </c>
      <c r="G399" t="str">
        <f t="shared" si="27"/>
        <v>Elevated</v>
      </c>
      <c r="H399" t="str">
        <f>'Raw Data'!I396</f>
        <v>smoker</v>
      </c>
      <c r="I399" t="str">
        <f>'Raw Data'!J396</f>
        <v>low</v>
      </c>
    </row>
    <row r="400" spans="1:9" ht="15" customHeight="1" x14ac:dyDescent="0.35">
      <c r="A400">
        <f t="shared" si="24"/>
        <v>396</v>
      </c>
      <c r="B400" s="13">
        <f>'Raw Data'!B397</f>
        <v>28.441341770000001</v>
      </c>
      <c r="C400" t="str">
        <f t="shared" si="25"/>
        <v>Overweight</v>
      </c>
      <c r="D400" s="14">
        <f>'Raw Data'!E397</f>
        <v>198.16990730000001</v>
      </c>
      <c r="E400" t="str">
        <f t="shared" si="26"/>
        <v>Desirable</v>
      </c>
      <c r="F400" s="15">
        <f>'Raw Data'!C397</f>
        <v>125.0335493</v>
      </c>
      <c r="G400" t="str">
        <f t="shared" si="27"/>
        <v>Elevated</v>
      </c>
      <c r="H400" t="str">
        <f>'Raw Data'!I397</f>
        <v>non-smoker</v>
      </c>
      <c r="I400" t="str">
        <f>'Raw Data'!J397</f>
        <v>high</v>
      </c>
    </row>
    <row r="401" spans="1:9" ht="15" customHeight="1" x14ac:dyDescent="0.35">
      <c r="A401">
        <f t="shared" si="24"/>
        <v>397</v>
      </c>
      <c r="B401" s="13">
        <f>'Raw Data'!B398</f>
        <v>24.13366443</v>
      </c>
      <c r="C401" t="str">
        <f t="shared" si="25"/>
        <v>Normal</v>
      </c>
      <c r="D401" s="14">
        <f>'Raw Data'!E398</f>
        <v>185.7847366</v>
      </c>
      <c r="E401" t="str">
        <f t="shared" si="26"/>
        <v>Desirable</v>
      </c>
      <c r="F401" s="15">
        <f>'Raw Data'!C398</f>
        <v>117.8421106</v>
      </c>
      <c r="G401" t="str">
        <f t="shared" si="27"/>
        <v>Normal</v>
      </c>
      <c r="H401" t="str">
        <f>'Raw Data'!I398</f>
        <v>non-smoker</v>
      </c>
      <c r="I401" t="str">
        <f>'Raw Data'!J398</f>
        <v>moderate</v>
      </c>
    </row>
    <row r="402" spans="1:9" ht="15" customHeight="1" x14ac:dyDescent="0.35">
      <c r="A402">
        <f t="shared" si="24"/>
        <v>398</v>
      </c>
      <c r="B402" s="13">
        <f>'Raw Data'!B399</f>
        <v>29.190036129999999</v>
      </c>
      <c r="C402" t="str">
        <f t="shared" si="25"/>
        <v>Overweight</v>
      </c>
      <c r="D402" s="14">
        <f>'Raw Data'!E399</f>
        <v>187.1685828</v>
      </c>
      <c r="E402" t="str">
        <f t="shared" si="26"/>
        <v>Desirable</v>
      </c>
      <c r="F402" s="15">
        <f>'Raw Data'!C399</f>
        <v>109.4726221</v>
      </c>
      <c r="G402" t="str">
        <f t="shared" si="27"/>
        <v>Normal</v>
      </c>
      <c r="H402" t="str">
        <f>'Raw Data'!I399</f>
        <v>smoker</v>
      </c>
      <c r="I402" t="str">
        <f>'Raw Data'!J399</f>
        <v>moderate</v>
      </c>
    </row>
    <row r="403" spans="1:9" ht="15" customHeight="1" x14ac:dyDescent="0.35">
      <c r="A403">
        <f t="shared" si="24"/>
        <v>399</v>
      </c>
      <c r="B403" s="13">
        <f>'Raw Data'!B400</f>
        <v>27.551173850000001</v>
      </c>
      <c r="C403" t="str">
        <f t="shared" si="25"/>
        <v>Overweight</v>
      </c>
      <c r="D403" s="14">
        <f>'Raw Data'!E400</f>
        <v>189.49294180000001</v>
      </c>
      <c r="E403" t="str">
        <f t="shared" si="26"/>
        <v>Desirable</v>
      </c>
      <c r="F403" s="15">
        <f>'Raw Data'!C400</f>
        <v>109.39529349999999</v>
      </c>
      <c r="G403" t="str">
        <f t="shared" si="27"/>
        <v>Normal</v>
      </c>
      <c r="H403" t="str">
        <f>'Raw Data'!I400</f>
        <v>smoker</v>
      </c>
      <c r="I403" t="str">
        <f>'Raw Data'!J400</f>
        <v>moderate</v>
      </c>
    </row>
    <row r="404" spans="1:9" ht="15" customHeight="1" x14ac:dyDescent="0.35">
      <c r="A404">
        <f t="shared" si="24"/>
        <v>400</v>
      </c>
      <c r="B404" s="13">
        <f>'Raw Data'!B401</f>
        <v>27.84634368</v>
      </c>
      <c r="C404" t="str">
        <f t="shared" si="25"/>
        <v>Overweight</v>
      </c>
      <c r="D404" s="14">
        <f>'Raw Data'!E401</f>
        <v>169.34806230000001</v>
      </c>
      <c r="E404" t="str">
        <f t="shared" si="26"/>
        <v>Desirable</v>
      </c>
      <c r="F404" s="15">
        <f>'Raw Data'!C401</f>
        <v>105.685892</v>
      </c>
      <c r="G404" t="str">
        <f t="shared" si="27"/>
        <v>Normal</v>
      </c>
      <c r="H404" t="str">
        <f>'Raw Data'!I401</f>
        <v>non-smoker</v>
      </c>
      <c r="I404" t="str">
        <f>'Raw Data'!J401</f>
        <v>moderate</v>
      </c>
    </row>
    <row r="405" spans="1:9" ht="15" customHeight="1" x14ac:dyDescent="0.35">
      <c r="A405">
        <f t="shared" si="24"/>
        <v>401</v>
      </c>
      <c r="B405" s="13">
        <f>'Raw Data'!B402</f>
        <v>26.884285550000001</v>
      </c>
      <c r="C405" t="str">
        <f t="shared" si="25"/>
        <v>Overweight</v>
      </c>
      <c r="D405" s="14">
        <f>'Raw Data'!E402</f>
        <v>209.4413955</v>
      </c>
      <c r="E405" t="str">
        <f t="shared" si="26"/>
        <v>Borderline High</v>
      </c>
      <c r="F405" s="15">
        <f>'Raw Data'!C402</f>
        <v>102.344121</v>
      </c>
      <c r="G405" t="str">
        <f t="shared" si="27"/>
        <v>Normal</v>
      </c>
      <c r="H405" t="str">
        <f>'Raw Data'!I402</f>
        <v>non-smoker</v>
      </c>
      <c r="I405" t="str">
        <f>'Raw Data'!J402</f>
        <v>high</v>
      </c>
    </row>
    <row r="406" spans="1:9" ht="15" customHeight="1" x14ac:dyDescent="0.35">
      <c r="A406">
        <f t="shared" si="24"/>
        <v>402</v>
      </c>
      <c r="B406" s="13">
        <f>'Raw Data'!B403</f>
        <v>35.628710759999997</v>
      </c>
      <c r="C406" t="str">
        <f t="shared" si="25"/>
        <v>Obese</v>
      </c>
      <c r="D406" s="14">
        <f>'Raw Data'!E403</f>
        <v>190.559258</v>
      </c>
      <c r="E406" t="str">
        <f t="shared" si="26"/>
        <v>Desirable</v>
      </c>
      <c r="F406" s="15">
        <f>'Raw Data'!C403</f>
        <v>116.034077</v>
      </c>
      <c r="G406" t="str">
        <f t="shared" si="27"/>
        <v>Normal</v>
      </c>
      <c r="H406" t="str">
        <f>'Raw Data'!I403</f>
        <v>non-smoker</v>
      </c>
      <c r="I406" t="str">
        <f>'Raw Data'!J403</f>
        <v>moderate</v>
      </c>
    </row>
    <row r="407" spans="1:9" ht="15" customHeight="1" x14ac:dyDescent="0.35">
      <c r="A407">
        <f t="shared" si="24"/>
        <v>403</v>
      </c>
      <c r="B407" s="13">
        <f>'Raw Data'!B404</f>
        <v>27.49398394</v>
      </c>
      <c r="C407" t="str">
        <f t="shared" si="25"/>
        <v>Overweight</v>
      </c>
      <c r="D407" s="14">
        <f>'Raw Data'!E404</f>
        <v>223.6526963</v>
      </c>
      <c r="E407" t="str">
        <f t="shared" si="26"/>
        <v>Borderline High</v>
      </c>
      <c r="F407" s="15">
        <f>'Raw Data'!C404</f>
        <v>97.542227479999994</v>
      </c>
      <c r="G407" t="str">
        <f t="shared" si="27"/>
        <v>Normal</v>
      </c>
      <c r="H407" t="str">
        <f>'Raw Data'!I404</f>
        <v>non-smoker</v>
      </c>
      <c r="I407" t="str">
        <f>'Raw Data'!J404</f>
        <v>low</v>
      </c>
    </row>
    <row r="408" spans="1:9" ht="15" customHeight="1" x14ac:dyDescent="0.35">
      <c r="A408">
        <f t="shared" si="24"/>
        <v>404</v>
      </c>
      <c r="B408" s="13">
        <f>'Raw Data'!B405</f>
        <v>24.193232460000001</v>
      </c>
      <c r="C408" t="str">
        <f t="shared" si="25"/>
        <v>Normal</v>
      </c>
      <c r="D408" s="14">
        <f>'Raw Data'!E405</f>
        <v>196.9365669</v>
      </c>
      <c r="E408" t="str">
        <f t="shared" si="26"/>
        <v>Desirable</v>
      </c>
      <c r="F408" s="15">
        <f>'Raw Data'!C405</f>
        <v>113.0822268</v>
      </c>
      <c r="G408" t="str">
        <f t="shared" si="27"/>
        <v>Normal</v>
      </c>
      <c r="H408" t="str">
        <f>'Raw Data'!I405</f>
        <v>non-smoker</v>
      </c>
      <c r="I408" t="str">
        <f>'Raw Data'!J405</f>
        <v>moderate</v>
      </c>
    </row>
    <row r="409" spans="1:9" ht="15" customHeight="1" x14ac:dyDescent="0.35">
      <c r="A409">
        <f t="shared" si="24"/>
        <v>405</v>
      </c>
      <c r="B409" s="13">
        <f>'Raw Data'!B406</f>
        <v>23.113990479999998</v>
      </c>
      <c r="C409" t="str">
        <f t="shared" si="25"/>
        <v>Normal</v>
      </c>
      <c r="D409" s="14">
        <f>'Raw Data'!E406</f>
        <v>207.4944984</v>
      </c>
      <c r="E409" t="str">
        <f t="shared" si="26"/>
        <v>Borderline High</v>
      </c>
      <c r="F409" s="15">
        <f>'Raw Data'!C406</f>
        <v>106.4460983</v>
      </c>
      <c r="G409" t="str">
        <f t="shared" si="27"/>
        <v>Normal</v>
      </c>
      <c r="H409" t="str">
        <f>'Raw Data'!I406</f>
        <v>non-smoker</v>
      </c>
      <c r="I409" t="str">
        <f>'Raw Data'!J406</f>
        <v>low</v>
      </c>
    </row>
    <row r="410" spans="1:9" ht="15" customHeight="1" x14ac:dyDescent="0.35">
      <c r="A410">
        <f t="shared" si="24"/>
        <v>406</v>
      </c>
      <c r="B410" s="13">
        <f>'Raw Data'!B407</f>
        <v>31.507103900000001</v>
      </c>
      <c r="C410" t="str">
        <f t="shared" si="25"/>
        <v>Obese</v>
      </c>
      <c r="D410" s="14">
        <f>'Raw Data'!E407</f>
        <v>198.2756459</v>
      </c>
      <c r="E410" t="str">
        <f t="shared" si="26"/>
        <v>Desirable</v>
      </c>
      <c r="F410" s="15">
        <f>'Raw Data'!C407</f>
        <v>117.7187742</v>
      </c>
      <c r="G410" t="str">
        <f t="shared" si="27"/>
        <v>Normal</v>
      </c>
      <c r="H410" t="str">
        <f>'Raw Data'!I407</f>
        <v>non-smoker</v>
      </c>
      <c r="I410" t="str">
        <f>'Raw Data'!J407</f>
        <v>high</v>
      </c>
    </row>
    <row r="411" spans="1:9" ht="15" customHeight="1" x14ac:dyDescent="0.35">
      <c r="A411">
        <f t="shared" si="24"/>
        <v>407</v>
      </c>
      <c r="B411" s="13">
        <f>'Raw Data'!B408</f>
        <v>21.067665470000001</v>
      </c>
      <c r="C411" t="str">
        <f t="shared" si="25"/>
        <v>Normal</v>
      </c>
      <c r="D411" s="14">
        <f>'Raw Data'!E408</f>
        <v>181.6053656</v>
      </c>
      <c r="E411" t="str">
        <f t="shared" si="26"/>
        <v>Desirable</v>
      </c>
      <c r="F411" s="15">
        <f>'Raw Data'!C408</f>
        <v>113.7932028</v>
      </c>
      <c r="G411" t="str">
        <f t="shared" si="27"/>
        <v>Normal</v>
      </c>
      <c r="H411" t="str">
        <f>'Raw Data'!I408</f>
        <v>non-smoker</v>
      </c>
      <c r="I411" t="str">
        <f>'Raw Data'!J408</f>
        <v>moderate</v>
      </c>
    </row>
    <row r="412" spans="1:9" ht="15" customHeight="1" x14ac:dyDescent="0.35">
      <c r="A412">
        <f t="shared" si="24"/>
        <v>408</v>
      </c>
      <c r="B412" s="13">
        <f>'Raw Data'!B409</f>
        <v>33.784957509999998</v>
      </c>
      <c r="C412" t="str">
        <f t="shared" si="25"/>
        <v>Obese</v>
      </c>
      <c r="D412" s="14">
        <f>'Raw Data'!E409</f>
        <v>235.3260329</v>
      </c>
      <c r="E412" t="str">
        <f t="shared" si="26"/>
        <v>Borderline High</v>
      </c>
      <c r="F412" s="15">
        <f>'Raw Data'!C409</f>
        <v>101.80876859999999</v>
      </c>
      <c r="G412" t="str">
        <f t="shared" si="27"/>
        <v>Normal</v>
      </c>
      <c r="H412" t="str">
        <f>'Raw Data'!I409</f>
        <v>non-smoker</v>
      </c>
      <c r="I412" t="str">
        <f>'Raw Data'!J409</f>
        <v>moderate</v>
      </c>
    </row>
    <row r="413" spans="1:9" ht="15" customHeight="1" x14ac:dyDescent="0.35">
      <c r="A413">
        <f t="shared" si="24"/>
        <v>409</v>
      </c>
      <c r="B413" s="13">
        <f>'Raw Data'!B410</f>
        <v>17.416669150000001</v>
      </c>
      <c r="C413" t="str">
        <f t="shared" si="25"/>
        <v>Underweight</v>
      </c>
      <c r="D413" s="14">
        <f>'Raw Data'!E410</f>
        <v>171.1478888</v>
      </c>
      <c r="E413" t="str">
        <f t="shared" si="26"/>
        <v>Desirable</v>
      </c>
      <c r="F413" s="15">
        <f>'Raw Data'!C410</f>
        <v>112.62210330000001</v>
      </c>
      <c r="G413" t="str">
        <f t="shared" si="27"/>
        <v>Normal</v>
      </c>
      <c r="H413" t="str">
        <f>'Raw Data'!I410</f>
        <v>smoker</v>
      </c>
      <c r="I413" t="str">
        <f>'Raw Data'!J410</f>
        <v>moderate</v>
      </c>
    </row>
    <row r="414" spans="1:9" ht="15" customHeight="1" x14ac:dyDescent="0.35">
      <c r="A414">
        <f t="shared" si="24"/>
        <v>410</v>
      </c>
      <c r="B414" s="13">
        <f>'Raw Data'!B411</f>
        <v>33.131415029999999</v>
      </c>
      <c r="C414" t="str">
        <f t="shared" si="25"/>
        <v>Obese</v>
      </c>
      <c r="D414" s="14">
        <f>'Raw Data'!E411</f>
        <v>188.78072589999999</v>
      </c>
      <c r="E414" t="str">
        <f t="shared" si="26"/>
        <v>Desirable</v>
      </c>
      <c r="F414" s="15">
        <f>'Raw Data'!C411</f>
        <v>125.0874034</v>
      </c>
      <c r="G414" t="str">
        <f t="shared" si="27"/>
        <v>Elevated</v>
      </c>
      <c r="H414" t="str">
        <f>'Raw Data'!I411</f>
        <v>smoker</v>
      </c>
      <c r="I414" t="str">
        <f>'Raw Data'!J411</f>
        <v>moderate</v>
      </c>
    </row>
    <row r="415" spans="1:9" ht="15" customHeight="1" x14ac:dyDescent="0.35">
      <c r="A415">
        <f t="shared" si="24"/>
        <v>411</v>
      </c>
      <c r="B415" s="13">
        <f>'Raw Data'!B412</f>
        <v>30.986153179999999</v>
      </c>
      <c r="C415" t="str">
        <f t="shared" si="25"/>
        <v>Obese</v>
      </c>
      <c r="D415" s="14">
        <f>'Raw Data'!E412</f>
        <v>188.52331889999999</v>
      </c>
      <c r="E415" t="str">
        <f t="shared" si="26"/>
        <v>Desirable</v>
      </c>
      <c r="F415" s="15">
        <f>'Raw Data'!C412</f>
        <v>121.95562940000001</v>
      </c>
      <c r="G415" t="str">
        <f t="shared" si="27"/>
        <v>Elevated</v>
      </c>
      <c r="H415" t="str">
        <f>'Raw Data'!I412</f>
        <v>non-smoker</v>
      </c>
      <c r="I415" t="str">
        <f>'Raw Data'!J412</f>
        <v>high</v>
      </c>
    </row>
    <row r="416" spans="1:9" ht="15" customHeight="1" x14ac:dyDescent="0.35">
      <c r="A416">
        <f t="shared" si="24"/>
        <v>412</v>
      </c>
      <c r="B416" s="13">
        <f>'Raw Data'!B413</f>
        <v>24.802177459999999</v>
      </c>
      <c r="C416" t="str">
        <f t="shared" si="25"/>
        <v>Normal</v>
      </c>
      <c r="D416" s="14">
        <f>'Raw Data'!E413</f>
        <v>182.6750815</v>
      </c>
      <c r="E416" t="str">
        <f t="shared" si="26"/>
        <v>Desirable</v>
      </c>
      <c r="F416" s="15">
        <f>'Raw Data'!C413</f>
        <v>101.74677490000001</v>
      </c>
      <c r="G416" t="str">
        <f t="shared" si="27"/>
        <v>Normal</v>
      </c>
      <c r="H416" t="str">
        <f>'Raw Data'!I413</f>
        <v>smoker</v>
      </c>
      <c r="I416" t="str">
        <f>'Raw Data'!J413</f>
        <v>low</v>
      </c>
    </row>
    <row r="417" spans="1:9" ht="15" customHeight="1" x14ac:dyDescent="0.35">
      <c r="A417">
        <f t="shared" si="24"/>
        <v>413</v>
      </c>
      <c r="B417" s="13">
        <f>'Raw Data'!B414</f>
        <v>23.248995499999999</v>
      </c>
      <c r="C417" t="str">
        <f t="shared" si="25"/>
        <v>Normal</v>
      </c>
      <c r="D417" s="14">
        <f>'Raw Data'!E414</f>
        <v>189.849887</v>
      </c>
      <c r="E417" t="str">
        <f t="shared" si="26"/>
        <v>Desirable</v>
      </c>
      <c r="F417" s="15">
        <f>'Raw Data'!C414</f>
        <v>115.6824718</v>
      </c>
      <c r="G417" t="str">
        <f t="shared" si="27"/>
        <v>Normal</v>
      </c>
      <c r="H417" t="str">
        <f>'Raw Data'!I414</f>
        <v>non-smoker</v>
      </c>
      <c r="I417" t="str">
        <f>'Raw Data'!J414</f>
        <v>moderate</v>
      </c>
    </row>
    <row r="418" spans="1:9" ht="15" customHeight="1" x14ac:dyDescent="0.35">
      <c r="A418">
        <f t="shared" si="24"/>
        <v>414</v>
      </c>
      <c r="B418" s="13">
        <f>'Raw Data'!B415</f>
        <v>33.16074485</v>
      </c>
      <c r="C418" t="str">
        <f t="shared" si="25"/>
        <v>Obese</v>
      </c>
      <c r="D418" s="14">
        <f>'Raw Data'!E415</f>
        <v>192.5282417</v>
      </c>
      <c r="E418" t="str">
        <f t="shared" si="26"/>
        <v>Desirable</v>
      </c>
      <c r="F418" s="15">
        <f>'Raw Data'!C415</f>
        <v>117.0584618</v>
      </c>
      <c r="G418" t="str">
        <f t="shared" si="27"/>
        <v>Normal</v>
      </c>
      <c r="H418" t="str">
        <f>'Raw Data'!I415</f>
        <v>non-smoker</v>
      </c>
      <c r="I418" t="str">
        <f>'Raw Data'!J415</f>
        <v>moderate</v>
      </c>
    </row>
    <row r="419" spans="1:9" ht="15" customHeight="1" x14ac:dyDescent="0.35">
      <c r="A419">
        <f t="shared" si="24"/>
        <v>415</v>
      </c>
      <c r="B419" s="13">
        <f>'Raw Data'!B416</f>
        <v>35.997416209999997</v>
      </c>
      <c r="C419" t="str">
        <f t="shared" si="25"/>
        <v>Obese</v>
      </c>
      <c r="D419" s="14">
        <f>'Raw Data'!E416</f>
        <v>211.88712190000001</v>
      </c>
      <c r="E419" t="str">
        <f t="shared" si="26"/>
        <v>Borderline High</v>
      </c>
      <c r="F419" s="15">
        <f>'Raw Data'!C416</f>
        <v>95.475814189999994</v>
      </c>
      <c r="G419" t="str">
        <f t="shared" si="27"/>
        <v>Normal</v>
      </c>
      <c r="H419" t="str">
        <f>'Raw Data'!I416</f>
        <v>smoker</v>
      </c>
      <c r="I419" t="str">
        <f>'Raw Data'!J416</f>
        <v>moderate</v>
      </c>
    </row>
    <row r="420" spans="1:9" ht="15" customHeight="1" x14ac:dyDescent="0.35">
      <c r="A420">
        <f t="shared" si="24"/>
        <v>416</v>
      </c>
      <c r="B420" s="13">
        <f>'Raw Data'!B417</f>
        <v>23.931998740000001</v>
      </c>
      <c r="C420" t="str">
        <f t="shared" si="25"/>
        <v>Normal</v>
      </c>
      <c r="D420" s="14">
        <f>'Raw Data'!E417</f>
        <v>201.37975030000001</v>
      </c>
      <c r="E420" t="str">
        <f t="shared" si="26"/>
        <v>Borderline High</v>
      </c>
      <c r="F420" s="15">
        <f>'Raw Data'!C417</f>
        <v>106.02276999999999</v>
      </c>
      <c r="G420" t="str">
        <f t="shared" si="27"/>
        <v>Normal</v>
      </c>
      <c r="H420" t="str">
        <f>'Raw Data'!I417</f>
        <v>non-smoker</v>
      </c>
      <c r="I420" t="str">
        <f>'Raw Data'!J417</f>
        <v>low</v>
      </c>
    </row>
    <row r="421" spans="1:9" ht="15" customHeight="1" x14ac:dyDescent="0.35">
      <c r="A421">
        <f t="shared" si="24"/>
        <v>417</v>
      </c>
      <c r="B421" s="13">
        <f>'Raw Data'!B418</f>
        <v>29.902185960000001</v>
      </c>
      <c r="C421" t="str">
        <f t="shared" si="25"/>
        <v>Obese</v>
      </c>
      <c r="D421" s="14">
        <f>'Raw Data'!E418</f>
        <v>172.41966110000001</v>
      </c>
      <c r="E421" t="str">
        <f t="shared" si="26"/>
        <v>Desirable</v>
      </c>
      <c r="F421" s="15">
        <f>'Raw Data'!C418</f>
        <v>118.0184015</v>
      </c>
      <c r="G421" t="str">
        <f t="shared" si="27"/>
        <v>Normal</v>
      </c>
      <c r="H421" t="str">
        <f>'Raw Data'!I418</f>
        <v>non-smoker</v>
      </c>
      <c r="I421" t="str">
        <f>'Raw Data'!J418</f>
        <v>moderate</v>
      </c>
    </row>
    <row r="422" spans="1:9" ht="15" customHeight="1" x14ac:dyDescent="0.35">
      <c r="A422">
        <f t="shared" si="24"/>
        <v>418</v>
      </c>
      <c r="B422" s="13">
        <f>'Raw Data'!B419</f>
        <v>31.89748445</v>
      </c>
      <c r="C422" t="str">
        <f t="shared" si="25"/>
        <v>Obese</v>
      </c>
      <c r="D422" s="14">
        <f>'Raw Data'!E419</f>
        <v>207.55949770000001</v>
      </c>
      <c r="E422" t="str">
        <f t="shared" si="26"/>
        <v>Borderline High</v>
      </c>
      <c r="F422" s="15">
        <f>'Raw Data'!C419</f>
        <v>108.4366874</v>
      </c>
      <c r="G422" t="str">
        <f t="shared" si="27"/>
        <v>Normal</v>
      </c>
      <c r="H422" t="str">
        <f>'Raw Data'!I419</f>
        <v>smoker</v>
      </c>
      <c r="I422" t="str">
        <f>'Raw Data'!J419</f>
        <v>high</v>
      </c>
    </row>
    <row r="423" spans="1:9" ht="15" customHeight="1" x14ac:dyDescent="0.35">
      <c r="A423">
        <f t="shared" si="24"/>
        <v>419</v>
      </c>
      <c r="B423" s="13">
        <f>'Raw Data'!B420</f>
        <v>30.014680769999998</v>
      </c>
      <c r="C423" t="str">
        <f t="shared" si="25"/>
        <v>Obese</v>
      </c>
      <c r="D423" s="14">
        <f>'Raw Data'!E420</f>
        <v>165.40751940000001</v>
      </c>
      <c r="E423" t="str">
        <f t="shared" si="26"/>
        <v>Desirable</v>
      </c>
      <c r="F423" s="15">
        <f>'Raw Data'!C420</f>
        <v>113.4698973</v>
      </c>
      <c r="G423" t="str">
        <f t="shared" si="27"/>
        <v>Normal</v>
      </c>
      <c r="H423" t="str">
        <f>'Raw Data'!I420</f>
        <v>smoker</v>
      </c>
      <c r="I423" t="str">
        <f>'Raw Data'!J420</f>
        <v>low</v>
      </c>
    </row>
    <row r="424" spans="1:9" ht="15" customHeight="1" x14ac:dyDescent="0.35">
      <c r="A424">
        <f t="shared" si="24"/>
        <v>420</v>
      </c>
      <c r="B424" s="13">
        <f>'Raw Data'!B421</f>
        <v>27.27156579</v>
      </c>
      <c r="C424" t="str">
        <f t="shared" si="25"/>
        <v>Overweight</v>
      </c>
      <c r="D424" s="14">
        <f>'Raw Data'!E421</f>
        <v>198.48135920000001</v>
      </c>
      <c r="E424" t="str">
        <f t="shared" si="26"/>
        <v>Desirable</v>
      </c>
      <c r="F424" s="15">
        <f>'Raw Data'!C421</f>
        <v>104.3728905</v>
      </c>
      <c r="G424" t="str">
        <f t="shared" si="27"/>
        <v>Normal</v>
      </c>
      <c r="H424" t="str">
        <f>'Raw Data'!I421</f>
        <v>non-smoker</v>
      </c>
      <c r="I424" t="str">
        <f>'Raw Data'!J421</f>
        <v>moderate</v>
      </c>
    </row>
    <row r="425" spans="1:9" ht="15" customHeight="1" x14ac:dyDescent="0.35">
      <c r="A425">
        <f t="shared" si="24"/>
        <v>421</v>
      </c>
      <c r="B425" s="13">
        <f>'Raw Data'!B422</f>
        <v>25.050850759999999</v>
      </c>
      <c r="C425" t="str">
        <f t="shared" si="25"/>
        <v>Overweight</v>
      </c>
      <c r="D425" s="14">
        <f>'Raw Data'!E422</f>
        <v>182.7586421</v>
      </c>
      <c r="E425" t="str">
        <f t="shared" si="26"/>
        <v>Desirable</v>
      </c>
      <c r="F425" s="15">
        <f>'Raw Data'!C422</f>
        <v>107.5802535</v>
      </c>
      <c r="G425" t="str">
        <f t="shared" si="27"/>
        <v>Normal</v>
      </c>
      <c r="H425" t="str">
        <f>'Raw Data'!I422</f>
        <v>non-smoker</v>
      </c>
      <c r="I425" t="str">
        <f>'Raw Data'!J422</f>
        <v>high</v>
      </c>
    </row>
    <row r="426" spans="1:9" ht="15" customHeight="1" x14ac:dyDescent="0.35">
      <c r="A426">
        <f t="shared" si="24"/>
        <v>422</v>
      </c>
      <c r="B426" s="13">
        <f>'Raw Data'!B423</f>
        <v>28.390050760000001</v>
      </c>
      <c r="C426" t="str">
        <f t="shared" si="25"/>
        <v>Overweight</v>
      </c>
      <c r="D426" s="14">
        <f>'Raw Data'!E423</f>
        <v>181.8209961</v>
      </c>
      <c r="E426" t="str">
        <f t="shared" si="26"/>
        <v>Desirable</v>
      </c>
      <c r="F426" s="15">
        <f>'Raw Data'!C423</f>
        <v>122.0198949</v>
      </c>
      <c r="G426" t="str">
        <f t="shared" si="27"/>
        <v>Elevated</v>
      </c>
      <c r="H426" t="str">
        <f>'Raw Data'!I423</f>
        <v>non-smoker</v>
      </c>
      <c r="I426" t="str">
        <f>'Raw Data'!J423</f>
        <v>high</v>
      </c>
    </row>
    <row r="427" spans="1:9" ht="15" customHeight="1" x14ac:dyDescent="0.35">
      <c r="A427">
        <f t="shared" si="24"/>
        <v>423</v>
      </c>
      <c r="B427" s="13">
        <f>'Raw Data'!B424</f>
        <v>16.571437159999999</v>
      </c>
      <c r="C427" t="str">
        <f t="shared" si="25"/>
        <v>Underweight</v>
      </c>
      <c r="D427" s="14">
        <f>'Raw Data'!E424</f>
        <v>193.1916181</v>
      </c>
      <c r="E427" t="str">
        <f t="shared" si="26"/>
        <v>Desirable</v>
      </c>
      <c r="F427" s="15">
        <f>'Raw Data'!C424</f>
        <v>105.96784340000001</v>
      </c>
      <c r="G427" t="str">
        <f t="shared" si="27"/>
        <v>Normal</v>
      </c>
      <c r="H427" t="str">
        <f>'Raw Data'!I424</f>
        <v>non-smoker</v>
      </c>
      <c r="I427" t="str">
        <f>'Raw Data'!J424</f>
        <v>low</v>
      </c>
    </row>
    <row r="428" spans="1:9" ht="15" customHeight="1" x14ac:dyDescent="0.35">
      <c r="A428">
        <f t="shared" si="24"/>
        <v>424</v>
      </c>
      <c r="B428" s="13">
        <f>'Raw Data'!B425</f>
        <v>33.703723240000002</v>
      </c>
      <c r="C428" t="str">
        <f t="shared" si="25"/>
        <v>Obese</v>
      </c>
      <c r="D428" s="14">
        <f>'Raw Data'!E425</f>
        <v>193.1916181</v>
      </c>
      <c r="E428" t="str">
        <f t="shared" si="26"/>
        <v>Desirable</v>
      </c>
      <c r="F428" s="15">
        <f>'Raw Data'!C425</f>
        <v>113.89906089999999</v>
      </c>
      <c r="G428" t="str">
        <f t="shared" si="27"/>
        <v>Normal</v>
      </c>
      <c r="H428" t="str">
        <f>'Raw Data'!I425</f>
        <v>non-smoker</v>
      </c>
      <c r="I428" t="str">
        <f>'Raw Data'!J425</f>
        <v>high</v>
      </c>
    </row>
    <row r="429" spans="1:9" ht="15" customHeight="1" x14ac:dyDescent="0.35">
      <c r="A429">
        <f t="shared" si="24"/>
        <v>425</v>
      </c>
      <c r="B429" s="13">
        <f>'Raw Data'!B426</f>
        <v>18.466215909999999</v>
      </c>
      <c r="C429" t="str">
        <f t="shared" si="25"/>
        <v>Underweight</v>
      </c>
      <c r="D429" s="14">
        <f>'Raw Data'!E426</f>
        <v>203.64211890000001</v>
      </c>
      <c r="E429" t="str">
        <f t="shared" si="26"/>
        <v>Borderline High</v>
      </c>
      <c r="F429" s="15">
        <f>'Raw Data'!C426</f>
        <v>105.4868101</v>
      </c>
      <c r="G429" t="str">
        <f t="shared" si="27"/>
        <v>Normal</v>
      </c>
      <c r="H429" t="str">
        <f>'Raw Data'!I426</f>
        <v>non-smoker</v>
      </c>
      <c r="I429" t="str">
        <f>'Raw Data'!J426</f>
        <v>high</v>
      </c>
    </row>
    <row r="430" spans="1:9" ht="15" customHeight="1" x14ac:dyDescent="0.35">
      <c r="A430">
        <f t="shared" si="24"/>
        <v>426</v>
      </c>
      <c r="B430" s="13">
        <f>'Raw Data'!B427</f>
        <v>22.807559260000001</v>
      </c>
      <c r="C430" t="str">
        <f t="shared" si="25"/>
        <v>Normal</v>
      </c>
      <c r="D430" s="14">
        <f>'Raw Data'!E427</f>
        <v>211.82721900000001</v>
      </c>
      <c r="E430" t="str">
        <f t="shared" si="26"/>
        <v>Borderline High</v>
      </c>
      <c r="F430" s="15">
        <f>'Raw Data'!C427</f>
        <v>103.1591016</v>
      </c>
      <c r="G430" t="str">
        <f t="shared" si="27"/>
        <v>Normal</v>
      </c>
      <c r="H430" t="str">
        <f>'Raw Data'!I427</f>
        <v>non-smoker</v>
      </c>
      <c r="I430" t="str">
        <f>'Raw Data'!J427</f>
        <v>moderate</v>
      </c>
    </row>
    <row r="431" spans="1:9" ht="15" customHeight="1" x14ac:dyDescent="0.35">
      <c r="A431">
        <f t="shared" si="24"/>
        <v>427</v>
      </c>
      <c r="B431" s="13">
        <f>'Raw Data'!B428</f>
        <v>25.31339178</v>
      </c>
      <c r="C431" t="str">
        <f t="shared" si="25"/>
        <v>Overweight</v>
      </c>
      <c r="D431" s="14">
        <f>'Raw Data'!E428</f>
        <v>204.9090042</v>
      </c>
      <c r="E431" t="str">
        <f t="shared" si="26"/>
        <v>Borderline High</v>
      </c>
      <c r="F431" s="15">
        <f>'Raw Data'!C428</f>
        <v>103.97725149999999</v>
      </c>
      <c r="G431" t="str">
        <f t="shared" si="27"/>
        <v>Normal</v>
      </c>
      <c r="H431" t="str">
        <f>'Raw Data'!I428</f>
        <v>smoker</v>
      </c>
      <c r="I431" t="str">
        <f>'Raw Data'!J428</f>
        <v>moderate</v>
      </c>
    </row>
    <row r="432" spans="1:9" ht="15" customHeight="1" x14ac:dyDescent="0.35">
      <c r="A432">
        <f t="shared" si="24"/>
        <v>428</v>
      </c>
      <c r="B432" s="13">
        <f>'Raw Data'!B429</f>
        <v>22.006607129999999</v>
      </c>
      <c r="C432" t="str">
        <f t="shared" si="25"/>
        <v>Normal</v>
      </c>
      <c r="D432" s="14">
        <f>'Raw Data'!E429</f>
        <v>187.93446449999999</v>
      </c>
      <c r="E432" t="str">
        <f t="shared" si="26"/>
        <v>Desirable</v>
      </c>
      <c r="F432" s="15">
        <f>'Raw Data'!C429</f>
        <v>105.38620280000001</v>
      </c>
      <c r="G432" t="str">
        <f t="shared" si="27"/>
        <v>Normal</v>
      </c>
      <c r="H432" t="str">
        <f>'Raw Data'!I429</f>
        <v>non-smoker</v>
      </c>
      <c r="I432" t="str">
        <f>'Raw Data'!J429</f>
        <v>low</v>
      </c>
    </row>
    <row r="433" spans="1:9" ht="15" customHeight="1" x14ac:dyDescent="0.35">
      <c r="A433">
        <f t="shared" si="24"/>
        <v>429</v>
      </c>
      <c r="B433" s="13">
        <f>'Raw Data'!B430</f>
        <v>21.358754940000001</v>
      </c>
      <c r="C433" t="str">
        <f t="shared" si="25"/>
        <v>Normal</v>
      </c>
      <c r="D433" s="14">
        <f>'Raw Data'!E430</f>
        <v>198.38608619999999</v>
      </c>
      <c r="E433" t="str">
        <f t="shared" si="26"/>
        <v>Desirable</v>
      </c>
      <c r="F433" s="15">
        <f>'Raw Data'!C430</f>
        <v>107.2309367</v>
      </c>
      <c r="G433" t="str">
        <f t="shared" si="27"/>
        <v>Normal</v>
      </c>
      <c r="H433" t="str">
        <f>'Raw Data'!I430</f>
        <v>non-smoker</v>
      </c>
      <c r="I433" t="str">
        <f>'Raw Data'!J430</f>
        <v>moderate</v>
      </c>
    </row>
    <row r="434" spans="1:9" ht="15" customHeight="1" x14ac:dyDescent="0.35">
      <c r="A434">
        <f t="shared" si="24"/>
        <v>430</v>
      </c>
      <c r="B434" s="13">
        <f>'Raw Data'!B431</f>
        <v>34.047381510000001</v>
      </c>
      <c r="C434" t="str">
        <f t="shared" si="25"/>
        <v>Obese</v>
      </c>
      <c r="D434" s="14">
        <f>'Raw Data'!E431</f>
        <v>215.82433839999999</v>
      </c>
      <c r="E434" t="str">
        <f t="shared" si="26"/>
        <v>Borderline High</v>
      </c>
      <c r="F434" s="15">
        <f>'Raw Data'!C431</f>
        <v>92.620692439999999</v>
      </c>
      <c r="G434" t="str">
        <f t="shared" si="27"/>
        <v>Normal</v>
      </c>
      <c r="H434" t="str">
        <f>'Raw Data'!I431</f>
        <v>non-smoker</v>
      </c>
      <c r="I434" t="str">
        <f>'Raw Data'!J431</f>
        <v>moderate</v>
      </c>
    </row>
    <row r="435" spans="1:9" ht="15" customHeight="1" x14ac:dyDescent="0.35">
      <c r="A435">
        <f t="shared" si="24"/>
        <v>431</v>
      </c>
      <c r="B435" s="13">
        <f>'Raw Data'!B432</f>
        <v>35.9817988</v>
      </c>
      <c r="C435" t="str">
        <f t="shared" si="25"/>
        <v>Obese</v>
      </c>
      <c r="D435" s="14">
        <f>'Raw Data'!E432</f>
        <v>180.06450509999999</v>
      </c>
      <c r="E435" t="str">
        <f t="shared" si="26"/>
        <v>Desirable</v>
      </c>
      <c r="F435" s="15">
        <f>'Raw Data'!C432</f>
        <v>124.65194</v>
      </c>
      <c r="G435" t="str">
        <f t="shared" si="27"/>
        <v>Elevated</v>
      </c>
      <c r="H435" t="str">
        <f>'Raw Data'!I432</f>
        <v>smoker</v>
      </c>
      <c r="I435" t="str">
        <f>'Raw Data'!J432</f>
        <v>low</v>
      </c>
    </row>
    <row r="436" spans="1:9" ht="15" customHeight="1" x14ac:dyDescent="0.35">
      <c r="A436">
        <f t="shared" si="24"/>
        <v>432</v>
      </c>
      <c r="B436" s="13">
        <f>'Raw Data'!B433</f>
        <v>34.742582229999996</v>
      </c>
      <c r="C436" t="str">
        <f t="shared" si="25"/>
        <v>Obese</v>
      </c>
      <c r="D436" s="14">
        <f>'Raw Data'!E433</f>
        <v>202.77144469999999</v>
      </c>
      <c r="E436" t="str">
        <f t="shared" si="26"/>
        <v>Borderline High</v>
      </c>
      <c r="F436" s="15">
        <f>'Raw Data'!C433</f>
        <v>107.58988549999999</v>
      </c>
      <c r="G436" t="str">
        <f t="shared" si="27"/>
        <v>Normal</v>
      </c>
      <c r="H436" t="str">
        <f>'Raw Data'!I433</f>
        <v>smoker</v>
      </c>
      <c r="I436" t="str">
        <f>'Raw Data'!J433</f>
        <v>low</v>
      </c>
    </row>
    <row r="437" spans="1:9" ht="15" customHeight="1" x14ac:dyDescent="0.35">
      <c r="A437">
        <f t="shared" si="24"/>
        <v>433</v>
      </c>
      <c r="B437" s="13">
        <f>'Raw Data'!B434</f>
        <v>31.177588289999999</v>
      </c>
      <c r="C437" t="str">
        <f t="shared" si="25"/>
        <v>Obese</v>
      </c>
      <c r="D437" s="14">
        <f>'Raw Data'!E434</f>
        <v>170.98827120000001</v>
      </c>
      <c r="E437" t="str">
        <f t="shared" si="26"/>
        <v>Desirable</v>
      </c>
      <c r="F437" s="15">
        <f>'Raw Data'!C434</f>
        <v>96.505563319999993</v>
      </c>
      <c r="G437" t="str">
        <f t="shared" si="27"/>
        <v>Normal</v>
      </c>
      <c r="H437" t="str">
        <f>'Raw Data'!I434</f>
        <v>non-smoker</v>
      </c>
      <c r="I437" t="str">
        <f>'Raw Data'!J434</f>
        <v>moderate</v>
      </c>
    </row>
    <row r="438" spans="1:9" ht="15" customHeight="1" x14ac:dyDescent="0.35">
      <c r="A438">
        <f t="shared" si="24"/>
        <v>434</v>
      </c>
      <c r="B438" s="13">
        <f>'Raw Data'!B435</f>
        <v>39.322763600000002</v>
      </c>
      <c r="C438" t="str">
        <f t="shared" si="25"/>
        <v>Obese</v>
      </c>
      <c r="D438" s="14">
        <f>'Raw Data'!E435</f>
        <v>199.85112129999999</v>
      </c>
      <c r="E438" t="str">
        <f t="shared" si="26"/>
        <v>Desirable</v>
      </c>
      <c r="F438" s="15">
        <f>'Raw Data'!C435</f>
        <v>133.8604651</v>
      </c>
      <c r="G438" t="str">
        <f t="shared" si="27"/>
        <v>Stage 1 Hypertension</v>
      </c>
      <c r="H438" t="str">
        <f>'Raw Data'!I435</f>
        <v>non-smoker</v>
      </c>
      <c r="I438" t="str">
        <f>'Raw Data'!J435</f>
        <v>moderate</v>
      </c>
    </row>
    <row r="439" spans="1:9" ht="15" customHeight="1" x14ac:dyDescent="0.35">
      <c r="A439">
        <f t="shared" si="24"/>
        <v>435</v>
      </c>
      <c r="B439" s="13">
        <f>'Raw Data'!B436</f>
        <v>25.668490299999998</v>
      </c>
      <c r="C439" t="str">
        <f t="shared" si="25"/>
        <v>Overweight</v>
      </c>
      <c r="D439" s="14">
        <f>'Raw Data'!E436</f>
        <v>210.2779673</v>
      </c>
      <c r="E439" t="str">
        <f t="shared" si="26"/>
        <v>Borderline High</v>
      </c>
      <c r="F439" s="15">
        <f>'Raw Data'!C436</f>
        <v>112.9514095</v>
      </c>
      <c r="G439" t="str">
        <f t="shared" si="27"/>
        <v>Normal</v>
      </c>
      <c r="H439" t="str">
        <f>'Raw Data'!I436</f>
        <v>non-smoker</v>
      </c>
      <c r="I439" t="str">
        <f>'Raw Data'!J436</f>
        <v>high</v>
      </c>
    </row>
    <row r="440" spans="1:9" ht="15" customHeight="1" x14ac:dyDescent="0.35">
      <c r="A440">
        <f t="shared" si="24"/>
        <v>436</v>
      </c>
      <c r="B440" s="13">
        <f>'Raw Data'!B437</f>
        <v>25.188617950000001</v>
      </c>
      <c r="C440" t="str">
        <f t="shared" si="25"/>
        <v>Overweight</v>
      </c>
      <c r="D440" s="14">
        <f>'Raw Data'!E437</f>
        <v>175.7404962</v>
      </c>
      <c r="E440" t="str">
        <f t="shared" si="26"/>
        <v>Desirable</v>
      </c>
      <c r="F440" s="15">
        <f>'Raw Data'!C437</f>
        <v>120.05967029999999</v>
      </c>
      <c r="G440" t="str">
        <f t="shared" si="27"/>
        <v>Elevated</v>
      </c>
      <c r="H440" t="str">
        <f>'Raw Data'!I437</f>
        <v>non-smoker</v>
      </c>
      <c r="I440" t="str">
        <f>'Raw Data'!J437</f>
        <v>low</v>
      </c>
    </row>
    <row r="441" spans="1:9" ht="15" customHeight="1" x14ac:dyDescent="0.35">
      <c r="A441">
        <f t="shared" si="24"/>
        <v>437</v>
      </c>
      <c r="B441" s="13">
        <f>'Raw Data'!B438</f>
        <v>27.056327069999998</v>
      </c>
      <c r="C441" t="str">
        <f t="shared" si="25"/>
        <v>Overweight</v>
      </c>
      <c r="D441" s="14">
        <f>'Raw Data'!E438</f>
        <v>225.424498</v>
      </c>
      <c r="E441" t="str">
        <f t="shared" si="26"/>
        <v>Borderline High</v>
      </c>
      <c r="F441" s="15">
        <f>'Raw Data'!C438</f>
        <v>102.17690279999999</v>
      </c>
      <c r="G441" t="str">
        <f t="shared" si="27"/>
        <v>Normal</v>
      </c>
      <c r="H441" t="str">
        <f>'Raw Data'!I438</f>
        <v>smoker</v>
      </c>
      <c r="I441" t="str">
        <f>'Raw Data'!J438</f>
        <v>moderate</v>
      </c>
    </row>
    <row r="442" spans="1:9" ht="15" customHeight="1" x14ac:dyDescent="0.35">
      <c r="A442">
        <f t="shared" si="24"/>
        <v>438</v>
      </c>
      <c r="B442" s="13">
        <f>'Raw Data'!B439</f>
        <v>34.145203019999997</v>
      </c>
      <c r="C442" t="str">
        <f t="shared" si="25"/>
        <v>Obese</v>
      </c>
      <c r="D442" s="14">
        <f>'Raw Data'!E439</f>
        <v>198.2059673</v>
      </c>
      <c r="E442" t="str">
        <f t="shared" si="26"/>
        <v>Desirable</v>
      </c>
      <c r="F442" s="15">
        <f>'Raw Data'!C439</f>
        <v>122.5174609</v>
      </c>
      <c r="G442" t="str">
        <f t="shared" si="27"/>
        <v>Elevated</v>
      </c>
      <c r="H442" t="str">
        <f>'Raw Data'!I439</f>
        <v>non-smoker</v>
      </c>
      <c r="I442" t="str">
        <f>'Raw Data'!J439</f>
        <v>high</v>
      </c>
    </row>
    <row r="443" spans="1:9" ht="15" customHeight="1" x14ac:dyDescent="0.35">
      <c r="A443">
        <f t="shared" si="24"/>
        <v>439</v>
      </c>
      <c r="B443" s="13">
        <f>'Raw Data'!B440</f>
        <v>29.930128929999999</v>
      </c>
      <c r="C443" t="str">
        <f t="shared" si="25"/>
        <v>Obese</v>
      </c>
      <c r="D443" s="14">
        <f>'Raw Data'!E440</f>
        <v>196.28281509999999</v>
      </c>
      <c r="E443" t="str">
        <f t="shared" si="26"/>
        <v>Desirable</v>
      </c>
      <c r="F443" s="15">
        <f>'Raw Data'!C440</f>
        <v>116.2329156</v>
      </c>
      <c r="G443" t="str">
        <f t="shared" si="27"/>
        <v>Normal</v>
      </c>
      <c r="H443" t="str">
        <f>'Raw Data'!I440</f>
        <v>non-smoker</v>
      </c>
      <c r="I443" t="str">
        <f>'Raw Data'!J440</f>
        <v>high</v>
      </c>
    </row>
    <row r="444" spans="1:9" ht="15" customHeight="1" x14ac:dyDescent="0.35">
      <c r="A444">
        <f t="shared" si="24"/>
        <v>440</v>
      </c>
      <c r="B444" s="13">
        <f>'Raw Data'!B441</f>
        <v>35.637364040000001</v>
      </c>
      <c r="C444" t="str">
        <f t="shared" si="25"/>
        <v>Obese</v>
      </c>
      <c r="D444" s="14">
        <f>'Raw Data'!E441</f>
        <v>214.68375599999999</v>
      </c>
      <c r="E444" t="str">
        <f t="shared" si="26"/>
        <v>Borderline High</v>
      </c>
      <c r="F444" s="15">
        <f>'Raw Data'!C441</f>
        <v>112.5644642</v>
      </c>
      <c r="G444" t="str">
        <f t="shared" si="27"/>
        <v>Normal</v>
      </c>
      <c r="H444" t="str">
        <f>'Raw Data'!I441</f>
        <v>non-smoker</v>
      </c>
      <c r="I444" t="str">
        <f>'Raw Data'!J441</f>
        <v>high</v>
      </c>
    </row>
    <row r="445" spans="1:9" ht="15" customHeight="1" x14ac:dyDescent="0.35">
      <c r="A445">
        <f t="shared" si="24"/>
        <v>441</v>
      </c>
      <c r="B445" s="13">
        <f>'Raw Data'!B442</f>
        <v>27.326597750000001</v>
      </c>
      <c r="C445" t="str">
        <f t="shared" si="25"/>
        <v>Overweight</v>
      </c>
      <c r="D445" s="14">
        <f>'Raw Data'!E442</f>
        <v>207.85867289999999</v>
      </c>
      <c r="E445" t="str">
        <f t="shared" si="26"/>
        <v>Borderline High</v>
      </c>
      <c r="F445" s="15">
        <f>'Raw Data'!C442</f>
        <v>92.059294949999995</v>
      </c>
      <c r="G445" t="str">
        <f t="shared" si="27"/>
        <v>Normal</v>
      </c>
      <c r="H445" t="str">
        <f>'Raw Data'!I442</f>
        <v>non-smoker</v>
      </c>
      <c r="I445" t="str">
        <f>'Raw Data'!J442</f>
        <v>moderate</v>
      </c>
    </row>
    <row r="446" spans="1:9" ht="15" customHeight="1" x14ac:dyDescent="0.35">
      <c r="A446">
        <f t="shared" si="24"/>
        <v>442</v>
      </c>
      <c r="B446" s="13">
        <f>'Raw Data'!B443</f>
        <v>19.507159349999998</v>
      </c>
      <c r="C446" t="str">
        <f t="shared" si="25"/>
        <v>Normal</v>
      </c>
      <c r="D446" s="14">
        <f>'Raw Data'!E443</f>
        <v>189.92739829999999</v>
      </c>
      <c r="E446" t="str">
        <f t="shared" si="26"/>
        <v>Desirable</v>
      </c>
      <c r="F446" s="15">
        <f>'Raw Data'!C443</f>
        <v>113.18053329999999</v>
      </c>
      <c r="G446" t="str">
        <f t="shared" si="27"/>
        <v>Normal</v>
      </c>
      <c r="H446" t="str">
        <f>'Raw Data'!I443</f>
        <v>non-smoker</v>
      </c>
      <c r="I446" t="str">
        <f>'Raw Data'!J443</f>
        <v>moderate</v>
      </c>
    </row>
    <row r="447" spans="1:9" ht="15" customHeight="1" x14ac:dyDescent="0.35">
      <c r="A447">
        <f t="shared" si="24"/>
        <v>443</v>
      </c>
      <c r="B447" s="13">
        <f>'Raw Data'!B444</f>
        <v>23.633769109999999</v>
      </c>
      <c r="C447" t="str">
        <f t="shared" si="25"/>
        <v>Normal</v>
      </c>
      <c r="D447" s="14">
        <f>'Raw Data'!E444</f>
        <v>204.54625970000001</v>
      </c>
      <c r="E447" t="str">
        <f t="shared" si="26"/>
        <v>Borderline High</v>
      </c>
      <c r="F447" s="15">
        <f>'Raw Data'!C444</f>
        <v>107.0573464</v>
      </c>
      <c r="G447" t="str">
        <f t="shared" si="27"/>
        <v>Normal</v>
      </c>
      <c r="H447" t="str">
        <f>'Raw Data'!I444</f>
        <v>smoker</v>
      </c>
      <c r="I447" t="str">
        <f>'Raw Data'!J444</f>
        <v>high</v>
      </c>
    </row>
    <row r="448" spans="1:9" ht="15" customHeight="1" x14ac:dyDescent="0.35">
      <c r="A448">
        <f t="shared" si="24"/>
        <v>444</v>
      </c>
      <c r="B448" s="13">
        <f>'Raw Data'!B445</f>
        <v>32.123657059999999</v>
      </c>
      <c r="C448" t="str">
        <f t="shared" si="25"/>
        <v>Obese</v>
      </c>
      <c r="D448" s="14">
        <f>'Raw Data'!E445</f>
        <v>183.4946984</v>
      </c>
      <c r="E448" t="str">
        <f t="shared" si="26"/>
        <v>Desirable</v>
      </c>
      <c r="F448" s="15">
        <f>'Raw Data'!C445</f>
        <v>120.8411287</v>
      </c>
      <c r="G448" t="str">
        <f t="shared" si="27"/>
        <v>Elevated</v>
      </c>
      <c r="H448" t="str">
        <f>'Raw Data'!I445</f>
        <v>smoker</v>
      </c>
      <c r="I448" t="str">
        <f>'Raw Data'!J445</f>
        <v>moderate</v>
      </c>
    </row>
    <row r="449" spans="1:9" ht="15" customHeight="1" x14ac:dyDescent="0.35">
      <c r="A449">
        <f t="shared" si="24"/>
        <v>445</v>
      </c>
      <c r="B449" s="13">
        <f>'Raw Data'!B446</f>
        <v>24.52689754</v>
      </c>
      <c r="C449" t="str">
        <f t="shared" si="25"/>
        <v>Normal</v>
      </c>
      <c r="D449" s="14">
        <f>'Raw Data'!E446</f>
        <v>183.3188074</v>
      </c>
      <c r="E449" t="str">
        <f t="shared" si="26"/>
        <v>Desirable</v>
      </c>
      <c r="F449" s="15">
        <f>'Raw Data'!C446</f>
        <v>102.7649261</v>
      </c>
      <c r="G449" t="str">
        <f t="shared" si="27"/>
        <v>Normal</v>
      </c>
      <c r="H449" t="str">
        <f>'Raw Data'!I446</f>
        <v>non-smoker</v>
      </c>
      <c r="I449" t="str">
        <f>'Raw Data'!J446</f>
        <v>high</v>
      </c>
    </row>
    <row r="450" spans="1:9" ht="15" customHeight="1" x14ac:dyDescent="0.35">
      <c r="A450">
        <f t="shared" si="24"/>
        <v>446</v>
      </c>
      <c r="B450" s="13">
        <f>'Raw Data'!B447</f>
        <v>27.476807690000001</v>
      </c>
      <c r="C450" t="str">
        <f t="shared" si="25"/>
        <v>Overweight</v>
      </c>
      <c r="D450" s="14">
        <f>'Raw Data'!E447</f>
        <v>200.85470140000001</v>
      </c>
      <c r="E450" t="str">
        <f t="shared" si="26"/>
        <v>Borderline High</v>
      </c>
      <c r="F450" s="15">
        <f>'Raw Data'!C447</f>
        <v>107.69987450000001</v>
      </c>
      <c r="G450" t="str">
        <f t="shared" si="27"/>
        <v>Normal</v>
      </c>
      <c r="H450" t="str">
        <f>'Raw Data'!I447</f>
        <v>non-smoker</v>
      </c>
      <c r="I450" t="str">
        <f>'Raw Data'!J447</f>
        <v>high</v>
      </c>
    </row>
    <row r="451" spans="1:9" ht="15" customHeight="1" x14ac:dyDescent="0.35">
      <c r="A451">
        <f t="shared" si="24"/>
        <v>447</v>
      </c>
      <c r="B451" s="13">
        <f>'Raw Data'!B448</f>
        <v>28.233818370000002</v>
      </c>
      <c r="C451" t="str">
        <f t="shared" si="25"/>
        <v>Overweight</v>
      </c>
      <c r="D451" s="14">
        <f>'Raw Data'!E448</f>
        <v>187.32953810000001</v>
      </c>
      <c r="E451" t="str">
        <f t="shared" si="26"/>
        <v>Desirable</v>
      </c>
      <c r="F451" s="15">
        <f>'Raw Data'!C448</f>
        <v>111.1243044</v>
      </c>
      <c r="G451" t="str">
        <f t="shared" si="27"/>
        <v>Normal</v>
      </c>
      <c r="H451" t="str">
        <f>'Raw Data'!I448</f>
        <v>non-smoker</v>
      </c>
      <c r="I451" t="str">
        <f>'Raw Data'!J448</f>
        <v>moderate</v>
      </c>
    </row>
    <row r="452" spans="1:9" ht="15" customHeight="1" x14ac:dyDescent="0.35">
      <c r="A452">
        <f t="shared" si="24"/>
        <v>448</v>
      </c>
      <c r="B452" s="13">
        <f>'Raw Data'!B449</f>
        <v>36.040918449999999</v>
      </c>
      <c r="C452" t="str">
        <f t="shared" si="25"/>
        <v>Obese</v>
      </c>
      <c r="D452" s="14">
        <f>'Raw Data'!E449</f>
        <v>216.84677619999999</v>
      </c>
      <c r="E452" t="str">
        <f t="shared" si="26"/>
        <v>Borderline High</v>
      </c>
      <c r="F452" s="15">
        <f>'Raw Data'!C449</f>
        <v>135.70245410000001</v>
      </c>
      <c r="G452" t="str">
        <f t="shared" si="27"/>
        <v>Stage 1 Hypertension</v>
      </c>
      <c r="H452" t="str">
        <f>'Raw Data'!I449</f>
        <v>non-smoker</v>
      </c>
      <c r="I452" t="str">
        <f>'Raw Data'!J449</f>
        <v>moderate</v>
      </c>
    </row>
    <row r="453" spans="1:9" ht="15" customHeight="1" x14ac:dyDescent="0.35">
      <c r="A453">
        <f t="shared" ref="A453:A516" si="28">ROW()-4</f>
        <v>449</v>
      </c>
      <c r="B453" s="13">
        <f>'Raw Data'!B450</f>
        <v>31.397259779999999</v>
      </c>
      <c r="C453" t="str">
        <f t="shared" ref="C453:C516" si="29">IF(B453&lt;18.5,"Underweight",IF(B453&lt;=24.9,"Normal",IF(B453&lt;=29.9,"Overweight","Obese")))</f>
        <v>Obese</v>
      </c>
      <c r="D453" s="14">
        <f>'Raw Data'!E450</f>
        <v>190.94995840000001</v>
      </c>
      <c r="E453" t="str">
        <f t="shared" ref="E453:E516" si="30">IF(D453&lt;200,"Desirable",IF(D453&lt;=239,"Borderline High","High"))</f>
        <v>Desirable</v>
      </c>
      <c r="F453" s="15">
        <f>'Raw Data'!C450</f>
        <v>100.6464356</v>
      </c>
      <c r="G453" t="str">
        <f t="shared" ref="G453:G516" si="31">IF(F453&lt;120,"Normal",IF(F453&lt;=129,"Elevated",IF(F453&lt;=139,"Stage 1 Hypertension","Stage 2 Hypertension")))</f>
        <v>Normal</v>
      </c>
      <c r="H453" t="str">
        <f>'Raw Data'!I450</f>
        <v>non-smoker</v>
      </c>
      <c r="I453" t="str">
        <f>'Raw Data'!J450</f>
        <v>moderate</v>
      </c>
    </row>
    <row r="454" spans="1:9" ht="15" customHeight="1" x14ac:dyDescent="0.35">
      <c r="A454">
        <f t="shared" si="28"/>
        <v>450</v>
      </c>
      <c r="B454" s="13">
        <f>'Raw Data'!B451</f>
        <v>30.416500379999999</v>
      </c>
      <c r="C454" t="str">
        <f t="shared" si="29"/>
        <v>Obese</v>
      </c>
      <c r="D454" s="14">
        <f>'Raw Data'!E451</f>
        <v>203.50619280000001</v>
      </c>
      <c r="E454" t="str">
        <f t="shared" si="30"/>
        <v>Borderline High</v>
      </c>
      <c r="F454" s="15">
        <f>'Raw Data'!C451</f>
        <v>108.6075446</v>
      </c>
      <c r="G454" t="str">
        <f t="shared" si="31"/>
        <v>Normal</v>
      </c>
      <c r="H454" t="str">
        <f>'Raw Data'!I451</f>
        <v>non-smoker</v>
      </c>
      <c r="I454" t="str">
        <f>'Raw Data'!J451</f>
        <v>high</v>
      </c>
    </row>
    <row r="455" spans="1:9" ht="15" customHeight="1" x14ac:dyDescent="0.35">
      <c r="A455">
        <f t="shared" si="28"/>
        <v>451</v>
      </c>
      <c r="B455" s="13">
        <f>'Raw Data'!B452</f>
        <v>27.789877090000001</v>
      </c>
      <c r="C455" t="str">
        <f t="shared" si="29"/>
        <v>Overweight</v>
      </c>
      <c r="D455" s="14">
        <f>'Raw Data'!E452</f>
        <v>182.57018619999999</v>
      </c>
      <c r="E455" t="str">
        <f t="shared" si="30"/>
        <v>Desirable</v>
      </c>
      <c r="F455" s="15">
        <f>'Raw Data'!C452</f>
        <v>102.0338311</v>
      </c>
      <c r="G455" t="str">
        <f t="shared" si="31"/>
        <v>Normal</v>
      </c>
      <c r="H455" t="str">
        <f>'Raw Data'!I452</f>
        <v>non-smoker</v>
      </c>
      <c r="I455" t="str">
        <f>'Raw Data'!J452</f>
        <v>moderate</v>
      </c>
    </row>
    <row r="456" spans="1:9" ht="15" customHeight="1" x14ac:dyDescent="0.35">
      <c r="A456">
        <f t="shared" si="28"/>
        <v>452</v>
      </c>
      <c r="B456" s="13">
        <f>'Raw Data'!B453</f>
        <v>22.845321559999999</v>
      </c>
      <c r="C456" t="str">
        <f t="shared" si="29"/>
        <v>Normal</v>
      </c>
      <c r="D456" s="14">
        <f>'Raw Data'!E453</f>
        <v>207.1941387</v>
      </c>
      <c r="E456" t="str">
        <f t="shared" si="30"/>
        <v>Borderline High</v>
      </c>
      <c r="F456" s="15">
        <f>'Raw Data'!C453</f>
        <v>101.7190514</v>
      </c>
      <c r="G456" t="str">
        <f t="shared" si="31"/>
        <v>Normal</v>
      </c>
      <c r="H456" t="str">
        <f>'Raw Data'!I453</f>
        <v>non-smoker</v>
      </c>
      <c r="I456" t="str">
        <f>'Raw Data'!J453</f>
        <v>low</v>
      </c>
    </row>
    <row r="457" spans="1:9" ht="15" customHeight="1" x14ac:dyDescent="0.35">
      <c r="A457">
        <f t="shared" si="28"/>
        <v>453</v>
      </c>
      <c r="B457" s="13">
        <f>'Raw Data'!B454</f>
        <v>28.212971580000001</v>
      </c>
      <c r="C457" t="str">
        <f t="shared" si="29"/>
        <v>Overweight</v>
      </c>
      <c r="D457" s="14">
        <f>'Raw Data'!E454</f>
        <v>190.24016090000001</v>
      </c>
      <c r="E457" t="str">
        <f t="shared" si="30"/>
        <v>Desirable</v>
      </c>
      <c r="F457" s="15">
        <f>'Raw Data'!C454</f>
        <v>106.4142737</v>
      </c>
      <c r="G457" t="str">
        <f t="shared" si="31"/>
        <v>Normal</v>
      </c>
      <c r="H457" t="str">
        <f>'Raw Data'!I454</f>
        <v>non-smoker</v>
      </c>
      <c r="I457" t="str">
        <f>'Raw Data'!J454</f>
        <v>high</v>
      </c>
    </row>
    <row r="458" spans="1:9" ht="15" customHeight="1" x14ac:dyDescent="0.35">
      <c r="A458">
        <f t="shared" si="28"/>
        <v>454</v>
      </c>
      <c r="B458" s="13">
        <f>'Raw Data'!B455</f>
        <v>37.878672639999998</v>
      </c>
      <c r="C458" t="str">
        <f t="shared" si="29"/>
        <v>Obese</v>
      </c>
      <c r="D458" s="14">
        <f>'Raw Data'!E455</f>
        <v>225.88969940000001</v>
      </c>
      <c r="E458" t="str">
        <f t="shared" si="30"/>
        <v>Borderline High</v>
      </c>
      <c r="F458" s="15">
        <f>'Raw Data'!C455</f>
        <v>127.9084493</v>
      </c>
      <c r="G458" t="str">
        <f t="shared" si="31"/>
        <v>Elevated</v>
      </c>
      <c r="H458" t="str">
        <f>'Raw Data'!I455</f>
        <v>non-smoker</v>
      </c>
      <c r="I458" t="str">
        <f>'Raw Data'!J455</f>
        <v>moderate</v>
      </c>
    </row>
    <row r="459" spans="1:9" ht="15" customHeight="1" x14ac:dyDescent="0.35">
      <c r="A459">
        <f t="shared" si="28"/>
        <v>455</v>
      </c>
      <c r="B459" s="13">
        <f>'Raw Data'!B456</f>
        <v>29.566162380000002</v>
      </c>
      <c r="C459" t="str">
        <f t="shared" si="29"/>
        <v>Overweight</v>
      </c>
      <c r="D459" s="14">
        <f>'Raw Data'!E456</f>
        <v>193.28562980000001</v>
      </c>
      <c r="E459" t="str">
        <f t="shared" si="30"/>
        <v>Desirable</v>
      </c>
      <c r="F459" s="15">
        <f>'Raw Data'!C456</f>
        <v>104.65988489999999</v>
      </c>
      <c r="G459" t="str">
        <f t="shared" si="31"/>
        <v>Normal</v>
      </c>
      <c r="H459" t="str">
        <f>'Raw Data'!I456</f>
        <v>smoker</v>
      </c>
      <c r="I459" t="str">
        <f>'Raw Data'!J456</f>
        <v>moderate</v>
      </c>
    </row>
    <row r="460" spans="1:9" ht="15" customHeight="1" x14ac:dyDescent="0.35">
      <c r="A460">
        <f t="shared" si="28"/>
        <v>456</v>
      </c>
      <c r="B460" s="13">
        <f>'Raw Data'!B457</f>
        <v>24.242907500000001</v>
      </c>
      <c r="C460" t="str">
        <f t="shared" si="29"/>
        <v>Normal</v>
      </c>
      <c r="D460" s="14">
        <f>'Raw Data'!E457</f>
        <v>197.76234629999999</v>
      </c>
      <c r="E460" t="str">
        <f t="shared" si="30"/>
        <v>Desirable</v>
      </c>
      <c r="F460" s="15">
        <f>'Raw Data'!C457</f>
        <v>123.5385275</v>
      </c>
      <c r="G460" t="str">
        <f t="shared" si="31"/>
        <v>Elevated</v>
      </c>
      <c r="H460" t="str">
        <f>'Raw Data'!I457</f>
        <v>smoker</v>
      </c>
      <c r="I460" t="str">
        <f>'Raw Data'!J457</f>
        <v>moderate</v>
      </c>
    </row>
    <row r="461" spans="1:9" ht="15" customHeight="1" x14ac:dyDescent="0.35">
      <c r="A461">
        <f t="shared" si="28"/>
        <v>457</v>
      </c>
      <c r="B461" s="13">
        <f>'Raw Data'!B458</f>
        <v>24.906977349999998</v>
      </c>
      <c r="C461" t="str">
        <f t="shared" si="29"/>
        <v>Overweight</v>
      </c>
      <c r="D461" s="14">
        <f>'Raw Data'!E458</f>
        <v>197.88323969999999</v>
      </c>
      <c r="E461" t="str">
        <f t="shared" si="30"/>
        <v>Desirable</v>
      </c>
      <c r="F461" s="15">
        <f>'Raw Data'!C458</f>
        <v>124.4201405</v>
      </c>
      <c r="G461" t="str">
        <f t="shared" si="31"/>
        <v>Elevated</v>
      </c>
      <c r="H461" t="str">
        <f>'Raw Data'!I458</f>
        <v>non-smoker</v>
      </c>
      <c r="I461" t="str">
        <f>'Raw Data'!J458</f>
        <v>high</v>
      </c>
    </row>
    <row r="462" spans="1:9" ht="15" customHeight="1" x14ac:dyDescent="0.35">
      <c r="A462">
        <f t="shared" si="28"/>
        <v>458</v>
      </c>
      <c r="B462" s="13">
        <f>'Raw Data'!B459</f>
        <v>34.093167819999998</v>
      </c>
      <c r="C462" t="str">
        <f t="shared" si="29"/>
        <v>Obese</v>
      </c>
      <c r="D462" s="14">
        <f>'Raw Data'!E459</f>
        <v>216.33648790000001</v>
      </c>
      <c r="E462" t="str">
        <f t="shared" si="30"/>
        <v>Borderline High</v>
      </c>
      <c r="F462" s="15">
        <f>'Raw Data'!C459</f>
        <v>110.472919</v>
      </c>
      <c r="G462" t="str">
        <f t="shared" si="31"/>
        <v>Normal</v>
      </c>
      <c r="H462" t="str">
        <f>'Raw Data'!I459</f>
        <v>smoker</v>
      </c>
      <c r="I462" t="str">
        <f>'Raw Data'!J459</f>
        <v>moderate</v>
      </c>
    </row>
    <row r="463" spans="1:9" ht="15" customHeight="1" x14ac:dyDescent="0.35">
      <c r="A463">
        <f t="shared" si="28"/>
        <v>459</v>
      </c>
      <c r="B463" s="13">
        <f>'Raw Data'!B460</f>
        <v>24.337523709999999</v>
      </c>
      <c r="C463" t="str">
        <f t="shared" si="29"/>
        <v>Normal</v>
      </c>
      <c r="D463" s="14">
        <f>'Raw Data'!E460</f>
        <v>216.025576</v>
      </c>
      <c r="E463" t="str">
        <f t="shared" si="30"/>
        <v>Borderline High</v>
      </c>
      <c r="F463" s="15">
        <f>'Raw Data'!C460</f>
        <v>101.7462629</v>
      </c>
      <c r="G463" t="str">
        <f t="shared" si="31"/>
        <v>Normal</v>
      </c>
      <c r="H463" t="str">
        <f>'Raw Data'!I460</f>
        <v>smoker</v>
      </c>
      <c r="I463" t="str">
        <f>'Raw Data'!J460</f>
        <v>moderate</v>
      </c>
    </row>
    <row r="464" spans="1:9" ht="15" customHeight="1" x14ac:dyDescent="0.35">
      <c r="A464">
        <f t="shared" si="28"/>
        <v>460</v>
      </c>
      <c r="B464" s="13">
        <f>'Raw Data'!B461</f>
        <v>25.99599177</v>
      </c>
      <c r="C464" t="str">
        <f t="shared" si="29"/>
        <v>Overweight</v>
      </c>
      <c r="D464" s="14">
        <f>'Raw Data'!E461</f>
        <v>182.00299530000001</v>
      </c>
      <c r="E464" t="str">
        <f t="shared" si="30"/>
        <v>Desirable</v>
      </c>
      <c r="F464" s="15">
        <f>'Raw Data'!C461</f>
        <v>113.7105672</v>
      </c>
      <c r="G464" t="str">
        <f t="shared" si="31"/>
        <v>Normal</v>
      </c>
      <c r="H464" t="str">
        <f>'Raw Data'!I461</f>
        <v>smoker</v>
      </c>
      <c r="I464" t="str">
        <f>'Raw Data'!J461</f>
        <v>moderate</v>
      </c>
    </row>
    <row r="465" spans="1:9" ht="15" customHeight="1" x14ac:dyDescent="0.35">
      <c r="A465">
        <f t="shared" si="28"/>
        <v>461</v>
      </c>
      <c r="B465" s="13">
        <f>'Raw Data'!B462</f>
        <v>21.29018203</v>
      </c>
      <c r="C465" t="str">
        <f t="shared" si="29"/>
        <v>Normal</v>
      </c>
      <c r="D465" s="14">
        <f>'Raw Data'!E462</f>
        <v>212.4724789</v>
      </c>
      <c r="E465" t="str">
        <f t="shared" si="30"/>
        <v>Borderline High</v>
      </c>
      <c r="F465" s="15">
        <f>'Raw Data'!C462</f>
        <v>124.11868629999999</v>
      </c>
      <c r="G465" t="str">
        <f t="shared" si="31"/>
        <v>Elevated</v>
      </c>
      <c r="H465" t="str">
        <f>'Raw Data'!I462</f>
        <v>smoker</v>
      </c>
      <c r="I465" t="str">
        <f>'Raw Data'!J462</f>
        <v>high</v>
      </c>
    </row>
    <row r="466" spans="1:9" ht="15" customHeight="1" x14ac:dyDescent="0.35">
      <c r="A466">
        <f t="shared" si="28"/>
        <v>462</v>
      </c>
      <c r="B466" s="13">
        <f>'Raw Data'!B463</f>
        <v>25.61029795</v>
      </c>
      <c r="C466" t="str">
        <f t="shared" si="29"/>
        <v>Overweight</v>
      </c>
      <c r="D466" s="14">
        <f>'Raw Data'!E463</f>
        <v>174.97677580000001</v>
      </c>
      <c r="E466" t="str">
        <f t="shared" si="30"/>
        <v>Desirable</v>
      </c>
      <c r="F466" s="15">
        <f>'Raw Data'!C463</f>
        <v>116.082662</v>
      </c>
      <c r="G466" t="str">
        <f t="shared" si="31"/>
        <v>Normal</v>
      </c>
      <c r="H466" t="str">
        <f>'Raw Data'!I463</f>
        <v>non-smoker</v>
      </c>
      <c r="I466" t="str">
        <f>'Raw Data'!J463</f>
        <v>low</v>
      </c>
    </row>
    <row r="467" spans="1:9" ht="15" customHeight="1" x14ac:dyDescent="0.35">
      <c r="A467">
        <f t="shared" si="28"/>
        <v>463</v>
      </c>
      <c r="B467" s="13">
        <f>'Raw Data'!B464</f>
        <v>29.365022750000001</v>
      </c>
      <c r="C467" t="str">
        <f t="shared" si="29"/>
        <v>Overweight</v>
      </c>
      <c r="D467" s="14">
        <f>'Raw Data'!E464</f>
        <v>173.78497809999999</v>
      </c>
      <c r="E467" t="str">
        <f t="shared" si="30"/>
        <v>Desirable</v>
      </c>
      <c r="F467" s="15">
        <f>'Raw Data'!C464</f>
        <v>102.0270812</v>
      </c>
      <c r="G467" t="str">
        <f t="shared" si="31"/>
        <v>Normal</v>
      </c>
      <c r="H467" t="str">
        <f>'Raw Data'!I464</f>
        <v>non-smoker</v>
      </c>
      <c r="I467" t="str">
        <f>'Raw Data'!J464</f>
        <v>high</v>
      </c>
    </row>
    <row r="468" spans="1:9" ht="15" customHeight="1" x14ac:dyDescent="0.35">
      <c r="A468">
        <f t="shared" si="28"/>
        <v>464</v>
      </c>
      <c r="B468" s="13">
        <f>'Raw Data'!B465</f>
        <v>25.517418719999998</v>
      </c>
      <c r="C468" t="str">
        <f t="shared" si="29"/>
        <v>Overweight</v>
      </c>
      <c r="D468" s="14">
        <f>'Raw Data'!E465</f>
        <v>190.86921229999999</v>
      </c>
      <c r="E468" t="str">
        <f t="shared" si="30"/>
        <v>Desirable</v>
      </c>
      <c r="F468" s="15">
        <f>'Raw Data'!C465</f>
        <v>108.14686930000001</v>
      </c>
      <c r="G468" t="str">
        <f t="shared" si="31"/>
        <v>Normal</v>
      </c>
      <c r="H468" t="str">
        <f>'Raw Data'!I465</f>
        <v>non-smoker</v>
      </c>
      <c r="I468" t="str">
        <f>'Raw Data'!J465</f>
        <v>high</v>
      </c>
    </row>
    <row r="469" spans="1:9" ht="15" customHeight="1" x14ac:dyDescent="0.35">
      <c r="A469">
        <f t="shared" si="28"/>
        <v>465</v>
      </c>
      <c r="B469" s="13">
        <f>'Raw Data'!B466</f>
        <v>27.123177760000001</v>
      </c>
      <c r="C469" t="str">
        <f t="shared" si="29"/>
        <v>Overweight</v>
      </c>
      <c r="D469" s="14">
        <f>'Raw Data'!E466</f>
        <v>202.95200370000001</v>
      </c>
      <c r="E469" t="str">
        <f t="shared" si="30"/>
        <v>Borderline High</v>
      </c>
      <c r="F469" s="15">
        <f>'Raw Data'!C466</f>
        <v>96.046782919999998</v>
      </c>
      <c r="G469" t="str">
        <f t="shared" si="31"/>
        <v>Normal</v>
      </c>
      <c r="H469" t="str">
        <f>'Raw Data'!I466</f>
        <v>non-smoker</v>
      </c>
      <c r="I469" t="str">
        <f>'Raw Data'!J466</f>
        <v>moderate</v>
      </c>
    </row>
    <row r="470" spans="1:9" ht="15" customHeight="1" x14ac:dyDescent="0.35">
      <c r="A470">
        <f t="shared" si="28"/>
        <v>466</v>
      </c>
      <c r="B470" s="13">
        <f>'Raw Data'!B467</f>
        <v>21.235329499999999</v>
      </c>
      <c r="C470" t="str">
        <f t="shared" si="29"/>
        <v>Normal</v>
      </c>
      <c r="D470" s="14">
        <f>'Raw Data'!E467</f>
        <v>150.5128641</v>
      </c>
      <c r="E470" t="str">
        <f t="shared" si="30"/>
        <v>Desirable</v>
      </c>
      <c r="F470" s="15">
        <f>'Raw Data'!C467</f>
        <v>91.444748189999999</v>
      </c>
      <c r="G470" t="str">
        <f t="shared" si="31"/>
        <v>Normal</v>
      </c>
      <c r="H470" t="str">
        <f>'Raw Data'!I467</f>
        <v>non-smoker</v>
      </c>
      <c r="I470" t="str">
        <f>'Raw Data'!J467</f>
        <v>low</v>
      </c>
    </row>
    <row r="471" spans="1:9" ht="15" customHeight="1" x14ac:dyDescent="0.35">
      <c r="A471">
        <f t="shared" si="28"/>
        <v>467</v>
      </c>
      <c r="B471" s="13">
        <f>'Raw Data'!B468</f>
        <v>24.214762239999999</v>
      </c>
      <c r="C471" t="str">
        <f t="shared" si="29"/>
        <v>Normal</v>
      </c>
      <c r="D471" s="14">
        <f>'Raw Data'!E468</f>
        <v>182.63929139999999</v>
      </c>
      <c r="E471" t="str">
        <f t="shared" si="30"/>
        <v>Desirable</v>
      </c>
      <c r="F471" s="15">
        <f>'Raw Data'!C468</f>
        <v>115.0224729</v>
      </c>
      <c r="G471" t="str">
        <f t="shared" si="31"/>
        <v>Normal</v>
      </c>
      <c r="H471" t="str">
        <f>'Raw Data'!I468</f>
        <v>smoker</v>
      </c>
      <c r="I471" t="str">
        <f>'Raw Data'!J468</f>
        <v>moderate</v>
      </c>
    </row>
    <row r="472" spans="1:9" ht="15" customHeight="1" x14ac:dyDescent="0.35">
      <c r="A472">
        <f t="shared" si="28"/>
        <v>468</v>
      </c>
      <c r="B472" s="13">
        <f>'Raw Data'!B469</f>
        <v>37.660892619999998</v>
      </c>
      <c r="C472" t="str">
        <f t="shared" si="29"/>
        <v>Obese</v>
      </c>
      <c r="D472" s="14">
        <f>'Raw Data'!E469</f>
        <v>230.91148150000001</v>
      </c>
      <c r="E472" t="str">
        <f t="shared" si="30"/>
        <v>Borderline High</v>
      </c>
      <c r="F472" s="15">
        <f>'Raw Data'!C469</f>
        <v>122.1523055</v>
      </c>
      <c r="G472" t="str">
        <f t="shared" si="31"/>
        <v>Elevated</v>
      </c>
      <c r="H472" t="str">
        <f>'Raw Data'!I469</f>
        <v>smoker</v>
      </c>
      <c r="I472" t="str">
        <f>'Raw Data'!J469</f>
        <v>moderate</v>
      </c>
    </row>
    <row r="473" spans="1:9" ht="15" customHeight="1" x14ac:dyDescent="0.35">
      <c r="A473">
        <f t="shared" si="28"/>
        <v>469</v>
      </c>
      <c r="B473" s="13">
        <f>'Raw Data'!B470</f>
        <v>26.33016452</v>
      </c>
      <c r="C473" t="str">
        <f t="shared" si="29"/>
        <v>Overweight</v>
      </c>
      <c r="D473" s="14">
        <f>'Raw Data'!E470</f>
        <v>204.5084895</v>
      </c>
      <c r="E473" t="str">
        <f t="shared" si="30"/>
        <v>Borderline High</v>
      </c>
      <c r="F473" s="15">
        <f>'Raw Data'!C470</f>
        <v>125.2644504</v>
      </c>
      <c r="G473" t="str">
        <f t="shared" si="31"/>
        <v>Elevated</v>
      </c>
      <c r="H473" t="str">
        <f>'Raw Data'!I470</f>
        <v>non-smoker</v>
      </c>
      <c r="I473" t="str">
        <f>'Raw Data'!J470</f>
        <v>moderate</v>
      </c>
    </row>
    <row r="474" spans="1:9" ht="15" customHeight="1" x14ac:dyDescent="0.35">
      <c r="A474">
        <f t="shared" si="28"/>
        <v>470</v>
      </c>
      <c r="B474" s="13">
        <f>'Raw Data'!B471</f>
        <v>28.814627290000001</v>
      </c>
      <c r="C474" t="str">
        <f t="shared" si="29"/>
        <v>Overweight</v>
      </c>
      <c r="D474" s="14">
        <f>'Raw Data'!E471</f>
        <v>182.1904126</v>
      </c>
      <c r="E474" t="str">
        <f t="shared" si="30"/>
        <v>Desirable</v>
      </c>
      <c r="F474" s="15">
        <f>'Raw Data'!C471</f>
        <v>99.633237190000003</v>
      </c>
      <c r="G474" t="str">
        <f t="shared" si="31"/>
        <v>Normal</v>
      </c>
      <c r="H474" t="str">
        <f>'Raw Data'!I471</f>
        <v>non-smoker</v>
      </c>
      <c r="I474" t="str">
        <f>'Raw Data'!J471</f>
        <v>high</v>
      </c>
    </row>
    <row r="475" spans="1:9" ht="15" customHeight="1" x14ac:dyDescent="0.35">
      <c r="A475">
        <f t="shared" si="28"/>
        <v>471</v>
      </c>
      <c r="B475" s="13">
        <f>'Raw Data'!B472</f>
        <v>22.989583499999998</v>
      </c>
      <c r="C475" t="str">
        <f t="shared" si="29"/>
        <v>Normal</v>
      </c>
      <c r="D475" s="14">
        <f>'Raw Data'!E472</f>
        <v>199.07260400000001</v>
      </c>
      <c r="E475" t="str">
        <f t="shared" si="30"/>
        <v>Desirable</v>
      </c>
      <c r="F475" s="15">
        <f>'Raw Data'!C472</f>
        <v>120.96077</v>
      </c>
      <c r="G475" t="str">
        <f t="shared" si="31"/>
        <v>Elevated</v>
      </c>
      <c r="H475" t="str">
        <f>'Raw Data'!I472</f>
        <v>non-smoker</v>
      </c>
      <c r="I475" t="str">
        <f>'Raw Data'!J472</f>
        <v>moderate</v>
      </c>
    </row>
    <row r="476" spans="1:9" ht="15" customHeight="1" x14ac:dyDescent="0.35">
      <c r="A476">
        <f t="shared" si="28"/>
        <v>472</v>
      </c>
      <c r="B476" s="13">
        <f>'Raw Data'!B473</f>
        <v>27.258616920000001</v>
      </c>
      <c r="C476" t="str">
        <f t="shared" si="29"/>
        <v>Overweight</v>
      </c>
      <c r="D476" s="14">
        <f>'Raw Data'!E473</f>
        <v>206.5027159</v>
      </c>
      <c r="E476" t="str">
        <f t="shared" si="30"/>
        <v>Borderline High</v>
      </c>
      <c r="F476" s="15">
        <f>'Raw Data'!C473</f>
        <v>124.20810299999999</v>
      </c>
      <c r="G476" t="str">
        <f t="shared" si="31"/>
        <v>Elevated</v>
      </c>
      <c r="H476" t="str">
        <f>'Raw Data'!I473</f>
        <v>smoker</v>
      </c>
      <c r="I476" t="str">
        <f>'Raw Data'!J473</f>
        <v>high</v>
      </c>
    </row>
    <row r="477" spans="1:9" ht="15" customHeight="1" x14ac:dyDescent="0.35">
      <c r="A477">
        <f t="shared" si="28"/>
        <v>473</v>
      </c>
      <c r="B477" s="13">
        <f>'Raw Data'!B474</f>
        <v>25.64681466</v>
      </c>
      <c r="C477" t="str">
        <f t="shared" si="29"/>
        <v>Overweight</v>
      </c>
      <c r="D477" s="14">
        <f>'Raw Data'!E474</f>
        <v>220.80329760000001</v>
      </c>
      <c r="E477" t="str">
        <f t="shared" si="30"/>
        <v>Borderline High</v>
      </c>
      <c r="F477" s="15">
        <f>'Raw Data'!C474</f>
        <v>129.2162414</v>
      </c>
      <c r="G477" t="str">
        <f t="shared" si="31"/>
        <v>Stage 1 Hypertension</v>
      </c>
      <c r="H477" t="str">
        <f>'Raw Data'!I474</f>
        <v>non-smoker</v>
      </c>
      <c r="I477" t="str">
        <f>'Raw Data'!J474</f>
        <v>moderate</v>
      </c>
    </row>
    <row r="478" spans="1:9" ht="15" customHeight="1" x14ac:dyDescent="0.35">
      <c r="A478">
        <f t="shared" si="28"/>
        <v>474</v>
      </c>
      <c r="B478" s="13">
        <f>'Raw Data'!B475</f>
        <v>32.50142915</v>
      </c>
      <c r="C478" t="str">
        <f t="shared" si="29"/>
        <v>Obese</v>
      </c>
      <c r="D478" s="14">
        <f>'Raw Data'!E475</f>
        <v>200.87423179999999</v>
      </c>
      <c r="E478" t="str">
        <f t="shared" si="30"/>
        <v>Borderline High</v>
      </c>
      <c r="F478" s="15">
        <f>'Raw Data'!C475</f>
        <v>118.0898535</v>
      </c>
      <c r="G478" t="str">
        <f t="shared" si="31"/>
        <v>Normal</v>
      </c>
      <c r="H478" t="str">
        <f>'Raw Data'!I475</f>
        <v>non-smoker</v>
      </c>
      <c r="I478" t="str">
        <f>'Raw Data'!J475</f>
        <v>high</v>
      </c>
    </row>
    <row r="479" spans="1:9" ht="15" customHeight="1" x14ac:dyDescent="0.35">
      <c r="A479">
        <f t="shared" si="28"/>
        <v>475</v>
      </c>
      <c r="B479" s="13">
        <f>'Raw Data'!B476</f>
        <v>32.263982329999997</v>
      </c>
      <c r="C479" t="str">
        <f t="shared" si="29"/>
        <v>Obese</v>
      </c>
      <c r="D479" s="14">
        <f>'Raw Data'!E476</f>
        <v>179.23080049999999</v>
      </c>
      <c r="E479" t="str">
        <f t="shared" si="30"/>
        <v>Desirable</v>
      </c>
      <c r="F479" s="15">
        <f>'Raw Data'!C476</f>
        <v>83.183845270000006</v>
      </c>
      <c r="G479" t="str">
        <f t="shared" si="31"/>
        <v>Normal</v>
      </c>
      <c r="H479" t="str">
        <f>'Raw Data'!I476</f>
        <v>non-smoker</v>
      </c>
      <c r="I479" t="str">
        <f>'Raw Data'!J476</f>
        <v>low</v>
      </c>
    </row>
    <row r="480" spans="1:9" ht="15" customHeight="1" x14ac:dyDescent="0.35">
      <c r="A480">
        <f t="shared" si="28"/>
        <v>476</v>
      </c>
      <c r="B480" s="13">
        <f>'Raw Data'!B477</f>
        <v>32.792169100000002</v>
      </c>
      <c r="C480" t="str">
        <f t="shared" si="29"/>
        <v>Obese</v>
      </c>
      <c r="D480" s="14">
        <f>'Raw Data'!E477</f>
        <v>193.67433310000001</v>
      </c>
      <c r="E480" t="str">
        <f t="shared" si="30"/>
        <v>Desirable</v>
      </c>
      <c r="F480" s="15">
        <f>'Raw Data'!C477</f>
        <v>117.1631203</v>
      </c>
      <c r="G480" t="str">
        <f t="shared" si="31"/>
        <v>Normal</v>
      </c>
      <c r="H480" t="str">
        <f>'Raw Data'!I477</f>
        <v>non-smoker</v>
      </c>
      <c r="I480" t="str">
        <f>'Raw Data'!J477</f>
        <v>moderate</v>
      </c>
    </row>
    <row r="481" spans="1:9" ht="15" customHeight="1" x14ac:dyDescent="0.35">
      <c r="A481">
        <f t="shared" si="28"/>
        <v>477</v>
      </c>
      <c r="B481" s="13">
        <f>'Raw Data'!B478</f>
        <v>27.401475260000002</v>
      </c>
      <c r="C481" t="str">
        <f t="shared" si="29"/>
        <v>Overweight</v>
      </c>
      <c r="D481" s="14">
        <f>'Raw Data'!E478</f>
        <v>200.54802290000001</v>
      </c>
      <c r="E481" t="str">
        <f t="shared" si="30"/>
        <v>Borderline High</v>
      </c>
      <c r="F481" s="15">
        <f>'Raw Data'!C478</f>
        <v>93.015002330000002</v>
      </c>
      <c r="G481" t="str">
        <f t="shared" si="31"/>
        <v>Normal</v>
      </c>
      <c r="H481" t="str">
        <f>'Raw Data'!I478</f>
        <v>non-smoker</v>
      </c>
      <c r="I481" t="str">
        <f>'Raw Data'!J478</f>
        <v>moderate</v>
      </c>
    </row>
    <row r="482" spans="1:9" ht="15" customHeight="1" x14ac:dyDescent="0.35">
      <c r="A482">
        <f t="shared" si="28"/>
        <v>478</v>
      </c>
      <c r="B482" s="13">
        <f>'Raw Data'!B479</f>
        <v>37.199242869999999</v>
      </c>
      <c r="C482" t="str">
        <f t="shared" si="29"/>
        <v>Obese</v>
      </c>
      <c r="D482" s="14">
        <f>'Raw Data'!E479</f>
        <v>182.0543524</v>
      </c>
      <c r="E482" t="str">
        <f t="shared" si="30"/>
        <v>Desirable</v>
      </c>
      <c r="F482" s="15">
        <f>'Raw Data'!C479</f>
        <v>89.354724399999995</v>
      </c>
      <c r="G482" t="str">
        <f t="shared" si="31"/>
        <v>Normal</v>
      </c>
      <c r="H482" t="str">
        <f>'Raw Data'!I479</f>
        <v>smoker</v>
      </c>
      <c r="I482" t="str">
        <f>'Raw Data'!J479</f>
        <v>moderate</v>
      </c>
    </row>
    <row r="483" spans="1:9" ht="15" customHeight="1" x14ac:dyDescent="0.35">
      <c r="A483">
        <f t="shared" si="28"/>
        <v>479</v>
      </c>
      <c r="B483" s="13">
        <f>'Raw Data'!B480</f>
        <v>31.018927000000001</v>
      </c>
      <c r="C483" t="str">
        <f t="shared" si="29"/>
        <v>Obese</v>
      </c>
      <c r="D483" s="14">
        <f>'Raw Data'!E480</f>
        <v>206.06463790000001</v>
      </c>
      <c r="E483" t="str">
        <f t="shared" si="30"/>
        <v>Borderline High</v>
      </c>
      <c r="F483" s="15">
        <f>'Raw Data'!C480</f>
        <v>115.77270729999999</v>
      </c>
      <c r="G483" t="str">
        <f t="shared" si="31"/>
        <v>Normal</v>
      </c>
      <c r="H483" t="str">
        <f>'Raw Data'!I480</f>
        <v>non-smoker</v>
      </c>
      <c r="I483" t="str">
        <f>'Raw Data'!J480</f>
        <v>high</v>
      </c>
    </row>
    <row r="484" spans="1:9" ht="15" customHeight="1" x14ac:dyDescent="0.35">
      <c r="A484">
        <f t="shared" si="28"/>
        <v>480</v>
      </c>
      <c r="B484" s="13">
        <f>'Raw Data'!B481</f>
        <v>19.852321069999999</v>
      </c>
      <c r="C484" t="str">
        <f t="shared" si="29"/>
        <v>Normal</v>
      </c>
      <c r="D484" s="14">
        <f>'Raw Data'!E481</f>
        <v>183.12290730000001</v>
      </c>
      <c r="E484" t="str">
        <f t="shared" si="30"/>
        <v>Desirable</v>
      </c>
      <c r="F484" s="15">
        <f>'Raw Data'!C481</f>
        <v>111.318738</v>
      </c>
      <c r="G484" t="str">
        <f t="shared" si="31"/>
        <v>Normal</v>
      </c>
      <c r="H484" t="str">
        <f>'Raw Data'!I481</f>
        <v>non-smoker</v>
      </c>
      <c r="I484" t="str">
        <f>'Raw Data'!J481</f>
        <v>moderate</v>
      </c>
    </row>
    <row r="485" spans="1:9" ht="15" customHeight="1" x14ac:dyDescent="0.35">
      <c r="A485">
        <f t="shared" si="28"/>
        <v>481</v>
      </c>
      <c r="B485" s="13">
        <f>'Raw Data'!B482</f>
        <v>34.712395790000002</v>
      </c>
      <c r="C485" t="str">
        <f t="shared" si="29"/>
        <v>Obese</v>
      </c>
      <c r="D485" s="14">
        <f>'Raw Data'!E482</f>
        <v>168.610592</v>
      </c>
      <c r="E485" t="str">
        <f t="shared" si="30"/>
        <v>Desirable</v>
      </c>
      <c r="F485" s="15">
        <f>'Raw Data'!C482</f>
        <v>92.653249430000002</v>
      </c>
      <c r="G485" t="str">
        <f t="shared" si="31"/>
        <v>Normal</v>
      </c>
      <c r="H485" t="str">
        <f>'Raw Data'!I482</f>
        <v>non-smoker</v>
      </c>
      <c r="I485" t="str">
        <f>'Raw Data'!J482</f>
        <v>high</v>
      </c>
    </row>
    <row r="486" spans="1:9" ht="15" customHeight="1" x14ac:dyDescent="0.35">
      <c r="A486">
        <f t="shared" si="28"/>
        <v>482</v>
      </c>
      <c r="B486" s="13">
        <f>'Raw Data'!B483</f>
        <v>26.971238369999998</v>
      </c>
      <c r="C486" t="str">
        <f t="shared" si="29"/>
        <v>Overweight</v>
      </c>
      <c r="D486" s="14">
        <f>'Raw Data'!E483</f>
        <v>176.9048454</v>
      </c>
      <c r="E486" t="str">
        <f t="shared" si="30"/>
        <v>Desirable</v>
      </c>
      <c r="F486" s="15">
        <f>'Raw Data'!C483</f>
        <v>87.976379480000006</v>
      </c>
      <c r="G486" t="str">
        <f t="shared" si="31"/>
        <v>Normal</v>
      </c>
      <c r="H486" t="str">
        <f>'Raw Data'!I483</f>
        <v>non-smoker</v>
      </c>
      <c r="I486" t="str">
        <f>'Raw Data'!J483</f>
        <v>low</v>
      </c>
    </row>
    <row r="487" spans="1:9" ht="15" customHeight="1" x14ac:dyDescent="0.35">
      <c r="A487">
        <f t="shared" si="28"/>
        <v>483</v>
      </c>
      <c r="B487" s="13">
        <f>'Raw Data'!B484</f>
        <v>32.692321290000002</v>
      </c>
      <c r="C487" t="str">
        <f t="shared" si="29"/>
        <v>Obese</v>
      </c>
      <c r="D487" s="14">
        <f>'Raw Data'!E484</f>
        <v>188.5776056</v>
      </c>
      <c r="E487" t="str">
        <f t="shared" si="30"/>
        <v>Desirable</v>
      </c>
      <c r="F487" s="15">
        <f>'Raw Data'!C484</f>
        <v>105.0465043</v>
      </c>
      <c r="G487" t="str">
        <f t="shared" si="31"/>
        <v>Normal</v>
      </c>
      <c r="H487" t="str">
        <f>'Raw Data'!I484</f>
        <v>non-smoker</v>
      </c>
      <c r="I487" t="str">
        <f>'Raw Data'!J484</f>
        <v>high</v>
      </c>
    </row>
    <row r="488" spans="1:9" ht="15" customHeight="1" x14ac:dyDescent="0.35">
      <c r="A488">
        <f t="shared" si="28"/>
        <v>484</v>
      </c>
      <c r="B488" s="13">
        <f>'Raw Data'!B485</f>
        <v>21.735959430000001</v>
      </c>
      <c r="C488" t="str">
        <f t="shared" si="29"/>
        <v>Normal</v>
      </c>
      <c r="D488" s="14">
        <f>'Raw Data'!E485</f>
        <v>225.08792550000001</v>
      </c>
      <c r="E488" t="str">
        <f t="shared" si="30"/>
        <v>Borderline High</v>
      </c>
      <c r="F488" s="15">
        <f>'Raw Data'!C485</f>
        <v>111.80309370000001</v>
      </c>
      <c r="G488" t="str">
        <f t="shared" si="31"/>
        <v>Normal</v>
      </c>
      <c r="H488" t="str">
        <f>'Raw Data'!I485</f>
        <v>non-smoker</v>
      </c>
      <c r="I488" t="str">
        <f>'Raw Data'!J485</f>
        <v>low</v>
      </c>
    </row>
    <row r="489" spans="1:9" ht="15" customHeight="1" x14ac:dyDescent="0.35">
      <c r="A489">
        <f t="shared" si="28"/>
        <v>485</v>
      </c>
      <c r="B489" s="13">
        <f>'Raw Data'!B486</f>
        <v>26.643918979999999</v>
      </c>
      <c r="C489" t="str">
        <f t="shared" si="29"/>
        <v>Overweight</v>
      </c>
      <c r="D489" s="14">
        <f>'Raw Data'!E486</f>
        <v>205.43171169999999</v>
      </c>
      <c r="E489" t="str">
        <f t="shared" si="30"/>
        <v>Borderline High</v>
      </c>
      <c r="F489" s="15">
        <f>'Raw Data'!C486</f>
        <v>109.06907320000001</v>
      </c>
      <c r="G489" t="str">
        <f t="shared" si="31"/>
        <v>Normal</v>
      </c>
      <c r="H489" t="str">
        <f>'Raw Data'!I486</f>
        <v>non-smoker</v>
      </c>
      <c r="I489" t="str">
        <f>'Raw Data'!J486</f>
        <v>moderate</v>
      </c>
    </row>
    <row r="490" spans="1:9" ht="15" customHeight="1" x14ac:dyDescent="0.35">
      <c r="A490">
        <f t="shared" si="28"/>
        <v>486</v>
      </c>
      <c r="B490" s="13">
        <f>'Raw Data'!B487</f>
        <v>30.749777330000001</v>
      </c>
      <c r="C490" t="str">
        <f t="shared" si="29"/>
        <v>Obese</v>
      </c>
      <c r="D490" s="14">
        <f>'Raw Data'!E487</f>
        <v>201.86684510000001</v>
      </c>
      <c r="E490" t="str">
        <f t="shared" si="30"/>
        <v>Borderline High</v>
      </c>
      <c r="F490" s="15">
        <f>'Raw Data'!C487</f>
        <v>104.5768253</v>
      </c>
      <c r="G490" t="str">
        <f t="shared" si="31"/>
        <v>Normal</v>
      </c>
      <c r="H490" t="str">
        <f>'Raw Data'!I487</f>
        <v>non-smoker</v>
      </c>
      <c r="I490" t="str">
        <f>'Raw Data'!J487</f>
        <v>low</v>
      </c>
    </row>
    <row r="491" spans="1:9" ht="15" customHeight="1" x14ac:dyDescent="0.35">
      <c r="A491">
        <f t="shared" si="28"/>
        <v>487</v>
      </c>
      <c r="B491" s="13">
        <f>'Raw Data'!B488</f>
        <v>28.219849239999999</v>
      </c>
      <c r="C491" t="str">
        <f t="shared" si="29"/>
        <v>Overweight</v>
      </c>
      <c r="D491" s="14">
        <f>'Raw Data'!E488</f>
        <v>176.67702030000001</v>
      </c>
      <c r="E491" t="str">
        <f t="shared" si="30"/>
        <v>Desirable</v>
      </c>
      <c r="F491" s="15">
        <f>'Raw Data'!C488</f>
        <v>98.744888099999997</v>
      </c>
      <c r="G491" t="str">
        <f t="shared" si="31"/>
        <v>Normal</v>
      </c>
      <c r="H491" t="str">
        <f>'Raw Data'!I488</f>
        <v>smoker</v>
      </c>
      <c r="I491" t="str">
        <f>'Raw Data'!J488</f>
        <v>high</v>
      </c>
    </row>
    <row r="492" spans="1:9" ht="15" customHeight="1" x14ac:dyDescent="0.35">
      <c r="A492">
        <f t="shared" si="28"/>
        <v>488</v>
      </c>
      <c r="B492" s="13">
        <f>'Raw Data'!B489</f>
        <v>26.252948480000001</v>
      </c>
      <c r="C492" t="str">
        <f t="shared" si="29"/>
        <v>Overweight</v>
      </c>
      <c r="D492" s="14">
        <f>'Raw Data'!E489</f>
        <v>195.7350228</v>
      </c>
      <c r="E492" t="str">
        <f t="shared" si="30"/>
        <v>Desirable</v>
      </c>
      <c r="F492" s="15">
        <f>'Raw Data'!C489</f>
        <v>104.12477560000001</v>
      </c>
      <c r="G492" t="str">
        <f t="shared" si="31"/>
        <v>Normal</v>
      </c>
      <c r="H492" t="str">
        <f>'Raw Data'!I489</f>
        <v>non-smoker</v>
      </c>
      <c r="I492" t="str">
        <f>'Raw Data'!J489</f>
        <v>moderate</v>
      </c>
    </row>
    <row r="493" spans="1:9" ht="15" customHeight="1" x14ac:dyDescent="0.35">
      <c r="A493">
        <f t="shared" si="28"/>
        <v>489</v>
      </c>
      <c r="B493" s="13">
        <f>'Raw Data'!B490</f>
        <v>14.70822005</v>
      </c>
      <c r="C493" t="str">
        <f t="shared" si="29"/>
        <v>Underweight</v>
      </c>
      <c r="D493" s="14">
        <f>'Raw Data'!E490</f>
        <v>178.88018959999999</v>
      </c>
      <c r="E493" t="str">
        <f t="shared" si="30"/>
        <v>Desirable</v>
      </c>
      <c r="F493" s="15">
        <f>'Raw Data'!C490</f>
        <v>115.6523852</v>
      </c>
      <c r="G493" t="str">
        <f t="shared" si="31"/>
        <v>Normal</v>
      </c>
      <c r="H493" t="str">
        <f>'Raw Data'!I490</f>
        <v>non-smoker</v>
      </c>
      <c r="I493" t="str">
        <f>'Raw Data'!J490</f>
        <v>moderate</v>
      </c>
    </row>
    <row r="494" spans="1:9" ht="15" customHeight="1" x14ac:dyDescent="0.35">
      <c r="A494">
        <f t="shared" si="28"/>
        <v>490</v>
      </c>
      <c r="B494" s="13">
        <f>'Raw Data'!B491</f>
        <v>23.3007521</v>
      </c>
      <c r="C494" t="str">
        <f t="shared" si="29"/>
        <v>Normal</v>
      </c>
      <c r="D494" s="14">
        <f>'Raw Data'!E491</f>
        <v>190.98362449999999</v>
      </c>
      <c r="E494" t="str">
        <f t="shared" si="30"/>
        <v>Desirable</v>
      </c>
      <c r="F494" s="15">
        <f>'Raw Data'!C491</f>
        <v>105.6971575</v>
      </c>
      <c r="G494" t="str">
        <f t="shared" si="31"/>
        <v>Normal</v>
      </c>
      <c r="H494" t="str">
        <f>'Raw Data'!I491</f>
        <v>non-smoker</v>
      </c>
      <c r="I494" t="str">
        <f>'Raw Data'!J491</f>
        <v>low</v>
      </c>
    </row>
    <row r="495" spans="1:9" ht="15" customHeight="1" x14ac:dyDescent="0.35">
      <c r="A495">
        <f t="shared" si="28"/>
        <v>491</v>
      </c>
      <c r="B495" s="13">
        <f>'Raw Data'!B492</f>
        <v>22.113982799999999</v>
      </c>
      <c r="C495" t="str">
        <f t="shared" si="29"/>
        <v>Normal</v>
      </c>
      <c r="D495" s="14">
        <f>'Raw Data'!E492</f>
        <v>186.459835</v>
      </c>
      <c r="E495" t="str">
        <f t="shared" si="30"/>
        <v>Desirable</v>
      </c>
      <c r="F495" s="15">
        <f>'Raw Data'!C492</f>
        <v>108.94514909999999</v>
      </c>
      <c r="G495" t="str">
        <f t="shared" si="31"/>
        <v>Normal</v>
      </c>
      <c r="H495" t="str">
        <f>'Raw Data'!I492</f>
        <v>non-smoker</v>
      </c>
      <c r="I495" t="str">
        <f>'Raw Data'!J492</f>
        <v>high</v>
      </c>
    </row>
    <row r="496" spans="1:9" ht="15" customHeight="1" x14ac:dyDescent="0.35">
      <c r="A496">
        <f t="shared" si="28"/>
        <v>492</v>
      </c>
      <c r="B496" s="13">
        <f>'Raw Data'!B493</f>
        <v>17.693043379999999</v>
      </c>
      <c r="C496" t="str">
        <f t="shared" si="29"/>
        <v>Underweight</v>
      </c>
      <c r="D496" s="14">
        <f>'Raw Data'!E493</f>
        <v>205.8884218</v>
      </c>
      <c r="E496" t="str">
        <f t="shared" si="30"/>
        <v>Borderline High</v>
      </c>
      <c r="F496" s="15">
        <f>'Raw Data'!C493</f>
        <v>122.0183076</v>
      </c>
      <c r="G496" t="str">
        <f t="shared" si="31"/>
        <v>Elevated</v>
      </c>
      <c r="H496" t="str">
        <f>'Raw Data'!I493</f>
        <v>smoker</v>
      </c>
      <c r="I496" t="str">
        <f>'Raw Data'!J493</f>
        <v>moderate</v>
      </c>
    </row>
    <row r="497" spans="1:9" ht="15" customHeight="1" x14ac:dyDescent="0.35">
      <c r="A497">
        <f t="shared" si="28"/>
        <v>493</v>
      </c>
      <c r="B497" s="13">
        <f>'Raw Data'!B494</f>
        <v>23.452900549999999</v>
      </c>
      <c r="C497" t="str">
        <f t="shared" si="29"/>
        <v>Normal</v>
      </c>
      <c r="D497" s="14">
        <f>'Raw Data'!E494</f>
        <v>171.0179723</v>
      </c>
      <c r="E497" t="str">
        <f t="shared" si="30"/>
        <v>Desirable</v>
      </c>
      <c r="F497" s="15">
        <f>'Raw Data'!C494</f>
        <v>127.07894229999999</v>
      </c>
      <c r="G497" t="str">
        <f t="shared" si="31"/>
        <v>Elevated</v>
      </c>
      <c r="H497" t="str">
        <f>'Raw Data'!I494</f>
        <v>non-smoker</v>
      </c>
      <c r="I497" t="str">
        <f>'Raw Data'!J494</f>
        <v>high</v>
      </c>
    </row>
    <row r="498" spans="1:9" ht="15" customHeight="1" x14ac:dyDescent="0.35">
      <c r="A498">
        <f t="shared" si="28"/>
        <v>494</v>
      </c>
      <c r="B498" s="13">
        <f>'Raw Data'!B495</f>
        <v>36.293575949999997</v>
      </c>
      <c r="C498" t="str">
        <f t="shared" si="29"/>
        <v>Obese</v>
      </c>
      <c r="D498" s="14">
        <f>'Raw Data'!E495</f>
        <v>201.5857298</v>
      </c>
      <c r="E498" t="str">
        <f t="shared" si="30"/>
        <v>Borderline High</v>
      </c>
      <c r="F498" s="15">
        <f>'Raw Data'!C495</f>
        <v>129.54717289999999</v>
      </c>
      <c r="G498" t="str">
        <f t="shared" si="31"/>
        <v>Stage 1 Hypertension</v>
      </c>
      <c r="H498" t="str">
        <f>'Raw Data'!I495</f>
        <v>smoker</v>
      </c>
      <c r="I498" t="str">
        <f>'Raw Data'!J495</f>
        <v>moderate</v>
      </c>
    </row>
    <row r="499" spans="1:9" ht="15" customHeight="1" x14ac:dyDescent="0.35">
      <c r="A499">
        <f t="shared" si="28"/>
        <v>495</v>
      </c>
      <c r="B499" s="13">
        <f>'Raw Data'!B496</f>
        <v>32.788093410000002</v>
      </c>
      <c r="C499" t="str">
        <f t="shared" si="29"/>
        <v>Obese</v>
      </c>
      <c r="D499" s="14">
        <f>'Raw Data'!E496</f>
        <v>223.83045770000001</v>
      </c>
      <c r="E499" t="str">
        <f t="shared" si="30"/>
        <v>Borderline High</v>
      </c>
      <c r="F499" s="15">
        <f>'Raw Data'!C496</f>
        <v>141.29748280000001</v>
      </c>
      <c r="G499" t="str">
        <f t="shared" si="31"/>
        <v>Stage 2 Hypertension</v>
      </c>
      <c r="H499" t="str">
        <f>'Raw Data'!I496</f>
        <v>smoker</v>
      </c>
      <c r="I499" t="str">
        <f>'Raw Data'!J496</f>
        <v>moderate</v>
      </c>
    </row>
    <row r="500" spans="1:9" ht="15" customHeight="1" x14ac:dyDescent="0.35">
      <c r="A500">
        <f t="shared" si="28"/>
        <v>496</v>
      </c>
      <c r="B500" s="13">
        <f>'Raw Data'!B497</f>
        <v>22.824091689999999</v>
      </c>
      <c r="C500" t="str">
        <f t="shared" si="29"/>
        <v>Normal</v>
      </c>
      <c r="D500" s="14">
        <f>'Raw Data'!E497</f>
        <v>188.00446880000001</v>
      </c>
      <c r="E500" t="str">
        <f t="shared" si="30"/>
        <v>Desirable</v>
      </c>
      <c r="F500" s="15">
        <f>'Raw Data'!C497</f>
        <v>96.234664530000003</v>
      </c>
      <c r="G500" t="str">
        <f t="shared" si="31"/>
        <v>Normal</v>
      </c>
      <c r="H500" t="str">
        <f>'Raw Data'!I497</f>
        <v>non-smoker</v>
      </c>
      <c r="I500" t="str">
        <f>'Raw Data'!J497</f>
        <v>moderate</v>
      </c>
    </row>
    <row r="501" spans="1:9" ht="15" customHeight="1" x14ac:dyDescent="0.35">
      <c r="A501">
        <f t="shared" si="28"/>
        <v>497</v>
      </c>
      <c r="B501" s="13">
        <f>'Raw Data'!B498</f>
        <v>24.058394830000001</v>
      </c>
      <c r="C501" t="str">
        <f t="shared" si="29"/>
        <v>Normal</v>
      </c>
      <c r="D501" s="14">
        <f>'Raw Data'!E498</f>
        <v>168.47157999999999</v>
      </c>
      <c r="E501" t="str">
        <f t="shared" si="30"/>
        <v>Desirable</v>
      </c>
      <c r="F501" s="15">
        <f>'Raw Data'!C498</f>
        <v>98.896531319999994</v>
      </c>
      <c r="G501" t="str">
        <f t="shared" si="31"/>
        <v>Normal</v>
      </c>
      <c r="H501" t="str">
        <f>'Raw Data'!I498</f>
        <v>non-smoker</v>
      </c>
      <c r="I501" t="str">
        <f>'Raw Data'!J498</f>
        <v>high</v>
      </c>
    </row>
    <row r="502" spans="1:9" ht="15" customHeight="1" x14ac:dyDescent="0.35">
      <c r="A502">
        <f t="shared" si="28"/>
        <v>498</v>
      </c>
      <c r="B502" s="13">
        <f>'Raw Data'!B499</f>
        <v>24.068635870000001</v>
      </c>
      <c r="C502" t="str">
        <f t="shared" si="29"/>
        <v>Normal</v>
      </c>
      <c r="D502" s="14">
        <f>'Raw Data'!E499</f>
        <v>181.29391659999999</v>
      </c>
      <c r="E502" t="str">
        <f t="shared" si="30"/>
        <v>Desirable</v>
      </c>
      <c r="F502" s="15">
        <f>'Raw Data'!C499</f>
        <v>113.6882651</v>
      </c>
      <c r="G502" t="str">
        <f t="shared" si="31"/>
        <v>Normal</v>
      </c>
      <c r="H502" t="str">
        <f>'Raw Data'!I499</f>
        <v>smoker</v>
      </c>
      <c r="I502" t="str">
        <f>'Raw Data'!J499</f>
        <v>high</v>
      </c>
    </row>
    <row r="503" spans="1:9" ht="15" customHeight="1" x14ac:dyDescent="0.35">
      <c r="A503">
        <f t="shared" si="28"/>
        <v>499</v>
      </c>
      <c r="B503" s="13">
        <f>'Raw Data'!B500</f>
        <v>30.7802601</v>
      </c>
      <c r="C503" t="str">
        <f t="shared" si="29"/>
        <v>Obese</v>
      </c>
      <c r="D503" s="14">
        <f>'Raw Data'!E500</f>
        <v>187.99531669999999</v>
      </c>
      <c r="E503" t="str">
        <f t="shared" si="30"/>
        <v>Desirable</v>
      </c>
      <c r="F503" s="15">
        <f>'Raw Data'!C500</f>
        <v>104.86218340000001</v>
      </c>
      <c r="G503" t="str">
        <f t="shared" si="31"/>
        <v>Normal</v>
      </c>
      <c r="H503" t="str">
        <f>'Raw Data'!I500</f>
        <v>non-smoker</v>
      </c>
      <c r="I503" t="str">
        <f>'Raw Data'!J500</f>
        <v>moderate</v>
      </c>
    </row>
    <row r="504" spans="1:9" ht="15" customHeight="1" x14ac:dyDescent="0.35">
      <c r="A504">
        <f t="shared" si="28"/>
        <v>500</v>
      </c>
      <c r="B504" s="13">
        <f>'Raw Data'!B501</f>
        <v>29.024991</v>
      </c>
      <c r="C504" t="str">
        <f t="shared" si="29"/>
        <v>Overweight</v>
      </c>
      <c r="D504" s="14">
        <f>'Raw Data'!E501</f>
        <v>169.37919310000001</v>
      </c>
      <c r="E504" t="str">
        <f t="shared" si="30"/>
        <v>Desirable</v>
      </c>
      <c r="F504" s="15">
        <f>'Raw Data'!C501</f>
        <v>110.1799393</v>
      </c>
      <c r="G504" t="str">
        <f t="shared" si="31"/>
        <v>Normal</v>
      </c>
      <c r="H504" t="str">
        <f>'Raw Data'!I501</f>
        <v>non-smoker</v>
      </c>
      <c r="I504" t="str">
        <f>'Raw Data'!J501</f>
        <v>moderate</v>
      </c>
    </row>
    <row r="505" spans="1:9" ht="15" customHeight="1" x14ac:dyDescent="0.35">
      <c r="A505">
        <f t="shared" si="28"/>
        <v>501</v>
      </c>
      <c r="B505" s="13">
        <f>'Raw Data'!B502</f>
        <v>23.439407320000001</v>
      </c>
      <c r="C505" t="str">
        <f t="shared" si="29"/>
        <v>Normal</v>
      </c>
      <c r="D505" s="14">
        <f>'Raw Data'!E502</f>
        <v>189.83802739999999</v>
      </c>
      <c r="E505" t="str">
        <f t="shared" si="30"/>
        <v>Desirable</v>
      </c>
      <c r="F505" s="15">
        <f>'Raw Data'!C502</f>
        <v>89.890770349999997</v>
      </c>
      <c r="G505" t="str">
        <f t="shared" si="31"/>
        <v>Normal</v>
      </c>
      <c r="H505" t="str">
        <f>'Raw Data'!I502</f>
        <v>non-smoker</v>
      </c>
      <c r="I505" t="str">
        <f>'Raw Data'!J502</f>
        <v>moderate</v>
      </c>
    </row>
    <row r="506" spans="1:9" ht="15" customHeight="1" x14ac:dyDescent="0.35">
      <c r="A506">
        <f t="shared" si="28"/>
        <v>502</v>
      </c>
      <c r="B506" s="13">
        <f>'Raw Data'!B503</f>
        <v>24.016777940000001</v>
      </c>
      <c r="C506" t="str">
        <f t="shared" si="29"/>
        <v>Normal</v>
      </c>
      <c r="D506" s="14">
        <f>'Raw Data'!E503</f>
        <v>164.89719930000001</v>
      </c>
      <c r="E506" t="str">
        <f t="shared" si="30"/>
        <v>Desirable</v>
      </c>
      <c r="F506" s="15">
        <f>'Raw Data'!C503</f>
        <v>110.0902178</v>
      </c>
      <c r="G506" t="str">
        <f t="shared" si="31"/>
        <v>Normal</v>
      </c>
      <c r="H506" t="str">
        <f>'Raw Data'!I503</f>
        <v>non-smoker</v>
      </c>
      <c r="I506" t="str">
        <f>'Raw Data'!J503</f>
        <v>moderate</v>
      </c>
    </row>
    <row r="507" spans="1:9" ht="15" customHeight="1" x14ac:dyDescent="0.35">
      <c r="A507">
        <f t="shared" si="28"/>
        <v>503</v>
      </c>
      <c r="B507" s="13">
        <f>'Raw Data'!B504</f>
        <v>32.406433960000001</v>
      </c>
      <c r="C507" t="str">
        <f t="shared" si="29"/>
        <v>Obese</v>
      </c>
      <c r="D507" s="14">
        <f>'Raw Data'!E504</f>
        <v>176.6974701</v>
      </c>
      <c r="E507" t="str">
        <f t="shared" si="30"/>
        <v>Desirable</v>
      </c>
      <c r="F507" s="15">
        <f>'Raw Data'!C504</f>
        <v>105.6872267</v>
      </c>
      <c r="G507" t="str">
        <f t="shared" si="31"/>
        <v>Normal</v>
      </c>
      <c r="H507" t="str">
        <f>'Raw Data'!I504</f>
        <v>non-smoker</v>
      </c>
      <c r="I507" t="str">
        <f>'Raw Data'!J504</f>
        <v>moderate</v>
      </c>
    </row>
    <row r="508" spans="1:9" ht="15" customHeight="1" x14ac:dyDescent="0.35">
      <c r="A508">
        <f t="shared" si="28"/>
        <v>504</v>
      </c>
      <c r="B508" s="13">
        <f>'Raw Data'!B505</f>
        <v>34.621922849999997</v>
      </c>
      <c r="C508" t="str">
        <f t="shared" si="29"/>
        <v>Obese</v>
      </c>
      <c r="D508" s="14">
        <f>'Raw Data'!E505</f>
        <v>206.9825553</v>
      </c>
      <c r="E508" t="str">
        <f t="shared" si="30"/>
        <v>Borderline High</v>
      </c>
      <c r="F508" s="15">
        <f>'Raw Data'!C505</f>
        <v>111.2724693</v>
      </c>
      <c r="G508" t="str">
        <f t="shared" si="31"/>
        <v>Normal</v>
      </c>
      <c r="H508" t="str">
        <f>'Raw Data'!I505</f>
        <v>non-smoker</v>
      </c>
      <c r="I508" t="str">
        <f>'Raw Data'!J505</f>
        <v>moderate</v>
      </c>
    </row>
    <row r="509" spans="1:9" ht="15" customHeight="1" x14ac:dyDescent="0.35">
      <c r="A509">
        <f t="shared" si="28"/>
        <v>505</v>
      </c>
      <c r="B509" s="13">
        <f>'Raw Data'!B506</f>
        <v>22.516933659999999</v>
      </c>
      <c r="C509" t="str">
        <f t="shared" si="29"/>
        <v>Normal</v>
      </c>
      <c r="D509" s="14">
        <f>'Raw Data'!E506</f>
        <v>197.8951678</v>
      </c>
      <c r="E509" t="str">
        <f t="shared" si="30"/>
        <v>Desirable</v>
      </c>
      <c r="F509" s="15">
        <f>'Raw Data'!C506</f>
        <v>106.909593</v>
      </c>
      <c r="G509" t="str">
        <f t="shared" si="31"/>
        <v>Normal</v>
      </c>
      <c r="H509" t="str">
        <f>'Raw Data'!I506</f>
        <v>non-smoker</v>
      </c>
      <c r="I509" t="str">
        <f>'Raw Data'!J506</f>
        <v>low</v>
      </c>
    </row>
    <row r="510" spans="1:9" ht="15" customHeight="1" x14ac:dyDescent="0.35">
      <c r="A510">
        <f t="shared" si="28"/>
        <v>506</v>
      </c>
      <c r="B510" s="13">
        <f>'Raw Data'!B507</f>
        <v>26.414877010000001</v>
      </c>
      <c r="C510" t="str">
        <f t="shared" si="29"/>
        <v>Overweight</v>
      </c>
      <c r="D510" s="14">
        <f>'Raw Data'!E507</f>
        <v>203.6537927</v>
      </c>
      <c r="E510" t="str">
        <f t="shared" si="30"/>
        <v>Borderline High</v>
      </c>
      <c r="F510" s="15">
        <f>'Raw Data'!C507</f>
        <v>92.849259340000003</v>
      </c>
      <c r="G510" t="str">
        <f t="shared" si="31"/>
        <v>Normal</v>
      </c>
      <c r="H510" t="str">
        <f>'Raw Data'!I507</f>
        <v>non-smoker</v>
      </c>
      <c r="I510" t="str">
        <f>'Raw Data'!J507</f>
        <v>moderate</v>
      </c>
    </row>
    <row r="511" spans="1:9" ht="15" customHeight="1" x14ac:dyDescent="0.35">
      <c r="A511">
        <f t="shared" si="28"/>
        <v>507</v>
      </c>
      <c r="B511" s="13">
        <f>'Raw Data'!B508</f>
        <v>27.642068909999999</v>
      </c>
      <c r="C511" t="str">
        <f t="shared" si="29"/>
        <v>Overweight</v>
      </c>
      <c r="D511" s="14">
        <f>'Raw Data'!E508</f>
        <v>194.65410919999999</v>
      </c>
      <c r="E511" t="str">
        <f t="shared" si="30"/>
        <v>Desirable</v>
      </c>
      <c r="F511" s="15">
        <f>'Raw Data'!C508</f>
        <v>101.2551295</v>
      </c>
      <c r="G511" t="str">
        <f t="shared" si="31"/>
        <v>Normal</v>
      </c>
      <c r="H511" t="str">
        <f>'Raw Data'!I508</f>
        <v>non-smoker</v>
      </c>
      <c r="I511" t="str">
        <f>'Raw Data'!J508</f>
        <v>high</v>
      </c>
    </row>
    <row r="512" spans="1:9" ht="15" customHeight="1" x14ac:dyDescent="0.35">
      <c r="A512">
        <f t="shared" si="28"/>
        <v>508</v>
      </c>
      <c r="B512" s="13">
        <f>'Raw Data'!B509</f>
        <v>26.0549499</v>
      </c>
      <c r="C512" t="str">
        <f t="shared" si="29"/>
        <v>Overweight</v>
      </c>
      <c r="D512" s="14">
        <f>'Raw Data'!E509</f>
        <v>196.2109256</v>
      </c>
      <c r="E512" t="str">
        <f t="shared" si="30"/>
        <v>Desirable</v>
      </c>
      <c r="F512" s="15">
        <f>'Raw Data'!C509</f>
        <v>123.41646230000001</v>
      </c>
      <c r="G512" t="str">
        <f t="shared" si="31"/>
        <v>Elevated</v>
      </c>
      <c r="H512" t="str">
        <f>'Raw Data'!I509</f>
        <v>non-smoker</v>
      </c>
      <c r="I512" t="str">
        <f>'Raw Data'!J509</f>
        <v>moderate</v>
      </c>
    </row>
    <row r="513" spans="1:9" ht="15" customHeight="1" x14ac:dyDescent="0.35">
      <c r="A513">
        <f t="shared" si="28"/>
        <v>509</v>
      </c>
      <c r="B513" s="13">
        <f>'Raw Data'!B510</f>
        <v>32.65131676</v>
      </c>
      <c r="C513" t="str">
        <f t="shared" si="29"/>
        <v>Obese</v>
      </c>
      <c r="D513" s="14">
        <f>'Raw Data'!E510</f>
        <v>221.38008139999999</v>
      </c>
      <c r="E513" t="str">
        <f t="shared" si="30"/>
        <v>Borderline High</v>
      </c>
      <c r="F513" s="15">
        <f>'Raw Data'!C510</f>
        <v>118.0494546</v>
      </c>
      <c r="G513" t="str">
        <f t="shared" si="31"/>
        <v>Normal</v>
      </c>
      <c r="H513" t="str">
        <f>'Raw Data'!I510</f>
        <v>non-smoker</v>
      </c>
      <c r="I513" t="str">
        <f>'Raw Data'!J510</f>
        <v>moderate</v>
      </c>
    </row>
    <row r="514" spans="1:9" ht="15" customHeight="1" x14ac:dyDescent="0.35">
      <c r="A514">
        <f t="shared" si="28"/>
        <v>510</v>
      </c>
      <c r="B514" s="13">
        <f>'Raw Data'!B511</f>
        <v>26.238566890000001</v>
      </c>
      <c r="C514" t="str">
        <f t="shared" si="29"/>
        <v>Overweight</v>
      </c>
      <c r="D514" s="14">
        <f>'Raw Data'!E511</f>
        <v>194.2676677</v>
      </c>
      <c r="E514" t="str">
        <f t="shared" si="30"/>
        <v>Desirable</v>
      </c>
      <c r="F514" s="15">
        <f>'Raw Data'!C511</f>
        <v>123.7810052</v>
      </c>
      <c r="G514" t="str">
        <f t="shared" si="31"/>
        <v>Elevated</v>
      </c>
      <c r="H514" t="str">
        <f>'Raw Data'!I511</f>
        <v>smoker</v>
      </c>
      <c r="I514" t="str">
        <f>'Raw Data'!J511</f>
        <v>moderate</v>
      </c>
    </row>
    <row r="515" spans="1:9" ht="15" customHeight="1" x14ac:dyDescent="0.35">
      <c r="A515">
        <f t="shared" si="28"/>
        <v>511</v>
      </c>
      <c r="B515" s="13">
        <f>'Raw Data'!B512</f>
        <v>36.54067122</v>
      </c>
      <c r="C515" t="str">
        <f t="shared" si="29"/>
        <v>Obese</v>
      </c>
      <c r="D515" s="14">
        <f>'Raw Data'!E512</f>
        <v>207.1604988</v>
      </c>
      <c r="E515" t="str">
        <f t="shared" si="30"/>
        <v>Borderline High</v>
      </c>
      <c r="F515" s="15">
        <f>'Raw Data'!C512</f>
        <v>99.422806879999996</v>
      </c>
      <c r="G515" t="str">
        <f t="shared" si="31"/>
        <v>Normal</v>
      </c>
      <c r="H515" t="str">
        <f>'Raw Data'!I512</f>
        <v>non-smoker</v>
      </c>
      <c r="I515" t="str">
        <f>'Raw Data'!J512</f>
        <v>low</v>
      </c>
    </row>
    <row r="516" spans="1:9" ht="15" customHeight="1" x14ac:dyDescent="0.35">
      <c r="A516">
        <f t="shared" si="28"/>
        <v>512</v>
      </c>
      <c r="B516" s="13">
        <f>'Raw Data'!B513</f>
        <v>33.004887650000001</v>
      </c>
      <c r="C516" t="str">
        <f t="shared" si="29"/>
        <v>Obese</v>
      </c>
      <c r="D516" s="14">
        <f>'Raw Data'!E513</f>
        <v>206.119867</v>
      </c>
      <c r="E516" t="str">
        <f t="shared" si="30"/>
        <v>Borderline High</v>
      </c>
      <c r="F516" s="15">
        <f>'Raw Data'!C513</f>
        <v>116.5286926</v>
      </c>
      <c r="G516" t="str">
        <f t="shared" si="31"/>
        <v>Normal</v>
      </c>
      <c r="H516" t="str">
        <f>'Raw Data'!I513</f>
        <v>non-smoker</v>
      </c>
      <c r="I516" t="str">
        <f>'Raw Data'!J513</f>
        <v>low</v>
      </c>
    </row>
    <row r="517" spans="1:9" ht="15" customHeight="1" x14ac:dyDescent="0.35">
      <c r="A517">
        <f t="shared" ref="A517:A580" si="32">ROW()-4</f>
        <v>513</v>
      </c>
      <c r="B517" s="13">
        <f>'Raw Data'!B514</f>
        <v>23.568134199999999</v>
      </c>
      <c r="C517" t="str">
        <f t="shared" ref="C517:C580" si="33">IF(B517&lt;18.5,"Underweight",IF(B517&lt;=24.9,"Normal",IF(B517&lt;=29.9,"Overweight","Obese")))</f>
        <v>Normal</v>
      </c>
      <c r="D517" s="14">
        <f>'Raw Data'!E514</f>
        <v>207.3641805</v>
      </c>
      <c r="E517" t="str">
        <f t="shared" ref="E517:E580" si="34">IF(D517&lt;200,"Desirable",IF(D517&lt;=239,"Borderline High","High"))</f>
        <v>Borderline High</v>
      </c>
      <c r="F517" s="15">
        <f>'Raw Data'!C514</f>
        <v>94.752685900000003</v>
      </c>
      <c r="G517" t="str">
        <f t="shared" ref="G517:G580" si="35">IF(F517&lt;120,"Normal",IF(F517&lt;=129,"Elevated",IF(F517&lt;=139,"Stage 1 Hypertension","Stage 2 Hypertension")))</f>
        <v>Normal</v>
      </c>
      <c r="H517" t="str">
        <f>'Raw Data'!I514</f>
        <v>smoker</v>
      </c>
      <c r="I517" t="str">
        <f>'Raw Data'!J514</f>
        <v>high</v>
      </c>
    </row>
    <row r="518" spans="1:9" ht="15" customHeight="1" x14ac:dyDescent="0.35">
      <c r="A518">
        <f t="shared" si="32"/>
        <v>514</v>
      </c>
      <c r="B518" s="13">
        <f>'Raw Data'!B515</f>
        <v>27.334162209999999</v>
      </c>
      <c r="C518" t="str">
        <f t="shared" si="33"/>
        <v>Overweight</v>
      </c>
      <c r="D518" s="14">
        <f>'Raw Data'!E515</f>
        <v>195.10794609999999</v>
      </c>
      <c r="E518" t="str">
        <f t="shared" si="34"/>
        <v>Desirable</v>
      </c>
      <c r="F518" s="15">
        <f>'Raw Data'!C515</f>
        <v>133.80882600000001</v>
      </c>
      <c r="G518" t="str">
        <f t="shared" si="35"/>
        <v>Stage 1 Hypertension</v>
      </c>
      <c r="H518" t="str">
        <f>'Raw Data'!I515</f>
        <v>smoker</v>
      </c>
      <c r="I518" t="str">
        <f>'Raw Data'!J515</f>
        <v>moderate</v>
      </c>
    </row>
    <row r="519" spans="1:9" ht="15" customHeight="1" x14ac:dyDescent="0.35">
      <c r="A519">
        <f t="shared" si="32"/>
        <v>515</v>
      </c>
      <c r="B519" s="13">
        <f>'Raw Data'!B516</f>
        <v>22.117166489999999</v>
      </c>
      <c r="C519" t="str">
        <f t="shared" si="33"/>
        <v>Normal</v>
      </c>
      <c r="D519" s="14">
        <f>'Raw Data'!E516</f>
        <v>179.08372019999999</v>
      </c>
      <c r="E519" t="str">
        <f t="shared" si="34"/>
        <v>Desirable</v>
      </c>
      <c r="F519" s="15">
        <f>'Raw Data'!C516</f>
        <v>97.678595759999993</v>
      </c>
      <c r="G519" t="str">
        <f t="shared" si="35"/>
        <v>Normal</v>
      </c>
      <c r="H519" t="str">
        <f>'Raw Data'!I516</f>
        <v>non-smoker</v>
      </c>
      <c r="I519" t="str">
        <f>'Raw Data'!J516</f>
        <v>low</v>
      </c>
    </row>
    <row r="520" spans="1:9" ht="15" customHeight="1" x14ac:dyDescent="0.35">
      <c r="A520">
        <f t="shared" si="32"/>
        <v>516</v>
      </c>
      <c r="B520" s="13">
        <f>'Raw Data'!B517</f>
        <v>25.042504780000002</v>
      </c>
      <c r="C520" t="str">
        <f t="shared" si="33"/>
        <v>Overweight</v>
      </c>
      <c r="D520" s="14">
        <f>'Raw Data'!E517</f>
        <v>185.9990631</v>
      </c>
      <c r="E520" t="str">
        <f t="shared" si="34"/>
        <v>Desirable</v>
      </c>
      <c r="F520" s="15">
        <f>'Raw Data'!C517</f>
        <v>118.3105845</v>
      </c>
      <c r="G520" t="str">
        <f t="shared" si="35"/>
        <v>Normal</v>
      </c>
      <c r="H520" t="str">
        <f>'Raw Data'!I517</f>
        <v>non-smoker</v>
      </c>
      <c r="I520" t="str">
        <f>'Raw Data'!J517</f>
        <v>moderate</v>
      </c>
    </row>
    <row r="521" spans="1:9" ht="15" customHeight="1" x14ac:dyDescent="0.35">
      <c r="A521">
        <f t="shared" si="32"/>
        <v>517</v>
      </c>
      <c r="B521" s="13">
        <f>'Raw Data'!B518</f>
        <v>31.35342395</v>
      </c>
      <c r="C521" t="str">
        <f t="shared" si="33"/>
        <v>Obese</v>
      </c>
      <c r="D521" s="14">
        <f>'Raw Data'!E518</f>
        <v>197.48237090000001</v>
      </c>
      <c r="E521" t="str">
        <f t="shared" si="34"/>
        <v>Desirable</v>
      </c>
      <c r="F521" s="15">
        <f>'Raw Data'!C518</f>
        <v>103.4252376</v>
      </c>
      <c r="G521" t="str">
        <f t="shared" si="35"/>
        <v>Normal</v>
      </c>
      <c r="H521" t="str">
        <f>'Raw Data'!I518</f>
        <v>non-smoker</v>
      </c>
      <c r="I521" t="str">
        <f>'Raw Data'!J518</f>
        <v>moderate</v>
      </c>
    </row>
    <row r="522" spans="1:9" ht="15" customHeight="1" x14ac:dyDescent="0.35">
      <c r="A522">
        <f t="shared" si="32"/>
        <v>518</v>
      </c>
      <c r="B522" s="13">
        <f>'Raw Data'!B519</f>
        <v>28.228708340000001</v>
      </c>
      <c r="C522" t="str">
        <f t="shared" si="33"/>
        <v>Overweight</v>
      </c>
      <c r="D522" s="14">
        <f>'Raw Data'!E519</f>
        <v>199.3064899</v>
      </c>
      <c r="E522" t="str">
        <f t="shared" si="34"/>
        <v>Desirable</v>
      </c>
      <c r="F522" s="15">
        <f>'Raw Data'!C519</f>
        <v>117.8413748</v>
      </c>
      <c r="G522" t="str">
        <f t="shared" si="35"/>
        <v>Normal</v>
      </c>
      <c r="H522" t="str">
        <f>'Raw Data'!I519</f>
        <v>non-smoker</v>
      </c>
      <c r="I522" t="str">
        <f>'Raw Data'!J519</f>
        <v>high</v>
      </c>
    </row>
    <row r="523" spans="1:9" ht="15" customHeight="1" x14ac:dyDescent="0.35">
      <c r="A523">
        <f t="shared" si="32"/>
        <v>519</v>
      </c>
      <c r="B523" s="13">
        <f>'Raw Data'!B520</f>
        <v>37.562620170000002</v>
      </c>
      <c r="C523" t="str">
        <f t="shared" si="33"/>
        <v>Obese</v>
      </c>
      <c r="D523" s="14">
        <f>'Raw Data'!E520</f>
        <v>219.58650470000001</v>
      </c>
      <c r="E523" t="str">
        <f t="shared" si="34"/>
        <v>Borderline High</v>
      </c>
      <c r="F523" s="15">
        <f>'Raw Data'!C520</f>
        <v>103.30851389999999</v>
      </c>
      <c r="G523" t="str">
        <f t="shared" si="35"/>
        <v>Normal</v>
      </c>
      <c r="H523" t="str">
        <f>'Raw Data'!I520</f>
        <v>smoker</v>
      </c>
      <c r="I523" t="str">
        <f>'Raw Data'!J520</f>
        <v>moderate</v>
      </c>
    </row>
    <row r="524" spans="1:9" ht="15" customHeight="1" x14ac:dyDescent="0.35">
      <c r="A524">
        <f t="shared" si="32"/>
        <v>520</v>
      </c>
      <c r="B524" s="13">
        <f>'Raw Data'!B521</f>
        <v>20.890266359999998</v>
      </c>
      <c r="C524" t="str">
        <f t="shared" si="33"/>
        <v>Normal</v>
      </c>
      <c r="D524" s="14">
        <f>'Raw Data'!E521</f>
        <v>192.6653996</v>
      </c>
      <c r="E524" t="str">
        <f t="shared" si="34"/>
        <v>Desirable</v>
      </c>
      <c r="F524" s="15">
        <f>'Raw Data'!C521</f>
        <v>103.3353925</v>
      </c>
      <c r="G524" t="str">
        <f t="shared" si="35"/>
        <v>Normal</v>
      </c>
      <c r="H524" t="str">
        <f>'Raw Data'!I521</f>
        <v>smoker</v>
      </c>
      <c r="I524" t="str">
        <f>'Raw Data'!J521</f>
        <v>moderate</v>
      </c>
    </row>
    <row r="525" spans="1:9" ht="15" customHeight="1" x14ac:dyDescent="0.35">
      <c r="A525">
        <f t="shared" si="32"/>
        <v>521</v>
      </c>
      <c r="B525" s="13">
        <f>'Raw Data'!B522</f>
        <v>26.835171769999999</v>
      </c>
      <c r="C525" t="str">
        <f t="shared" si="33"/>
        <v>Overweight</v>
      </c>
      <c r="D525" s="14">
        <f>'Raw Data'!E522</f>
        <v>191.97726750000001</v>
      </c>
      <c r="E525" t="str">
        <f t="shared" si="34"/>
        <v>Desirable</v>
      </c>
      <c r="F525" s="15">
        <f>'Raw Data'!C522</f>
        <v>114.034978</v>
      </c>
      <c r="G525" t="str">
        <f t="shared" si="35"/>
        <v>Normal</v>
      </c>
      <c r="H525" t="str">
        <f>'Raw Data'!I522</f>
        <v>non-smoker</v>
      </c>
      <c r="I525" t="str">
        <f>'Raw Data'!J522</f>
        <v>moderate</v>
      </c>
    </row>
    <row r="526" spans="1:9" ht="15" customHeight="1" x14ac:dyDescent="0.35">
      <c r="A526">
        <f t="shared" si="32"/>
        <v>522</v>
      </c>
      <c r="B526" s="13">
        <f>'Raw Data'!B523</f>
        <v>24.471158070000001</v>
      </c>
      <c r="C526" t="str">
        <f t="shared" si="33"/>
        <v>Normal</v>
      </c>
      <c r="D526" s="14">
        <f>'Raw Data'!E523</f>
        <v>185.81875959999999</v>
      </c>
      <c r="E526" t="str">
        <f t="shared" si="34"/>
        <v>Desirable</v>
      </c>
      <c r="F526" s="15">
        <f>'Raw Data'!C523</f>
        <v>108.726677</v>
      </c>
      <c r="G526" t="str">
        <f t="shared" si="35"/>
        <v>Normal</v>
      </c>
      <c r="H526" t="str">
        <f>'Raw Data'!I523</f>
        <v>smoker</v>
      </c>
      <c r="I526" t="str">
        <f>'Raw Data'!J523</f>
        <v>moderate</v>
      </c>
    </row>
    <row r="527" spans="1:9" ht="15" customHeight="1" x14ac:dyDescent="0.35">
      <c r="A527">
        <f t="shared" si="32"/>
        <v>523</v>
      </c>
      <c r="B527" s="13">
        <f>'Raw Data'!B524</f>
        <v>25.419419170000001</v>
      </c>
      <c r="C527" t="str">
        <f t="shared" si="33"/>
        <v>Overweight</v>
      </c>
      <c r="D527" s="14">
        <f>'Raw Data'!E524</f>
        <v>180.90968620000001</v>
      </c>
      <c r="E527" t="str">
        <f t="shared" si="34"/>
        <v>Desirable</v>
      </c>
      <c r="F527" s="15">
        <f>'Raw Data'!C524</f>
        <v>109.4552173</v>
      </c>
      <c r="G527" t="str">
        <f t="shared" si="35"/>
        <v>Normal</v>
      </c>
      <c r="H527" t="str">
        <f>'Raw Data'!I524</f>
        <v>non-smoker</v>
      </c>
      <c r="I527" t="str">
        <f>'Raw Data'!J524</f>
        <v>high</v>
      </c>
    </row>
    <row r="528" spans="1:9" ht="15" customHeight="1" x14ac:dyDescent="0.35">
      <c r="A528">
        <f t="shared" si="32"/>
        <v>524</v>
      </c>
      <c r="B528" s="13">
        <f>'Raw Data'!B525</f>
        <v>27.209524170000002</v>
      </c>
      <c r="C528" t="str">
        <f t="shared" si="33"/>
        <v>Overweight</v>
      </c>
      <c r="D528" s="14">
        <f>'Raw Data'!E525</f>
        <v>192.71430530000001</v>
      </c>
      <c r="E528" t="str">
        <f t="shared" si="34"/>
        <v>Desirable</v>
      </c>
      <c r="F528" s="15">
        <f>'Raw Data'!C525</f>
        <v>104.9658946</v>
      </c>
      <c r="G528" t="str">
        <f t="shared" si="35"/>
        <v>Normal</v>
      </c>
      <c r="H528" t="str">
        <f>'Raw Data'!I525</f>
        <v>smoker</v>
      </c>
      <c r="I528" t="str">
        <f>'Raw Data'!J525</f>
        <v>high</v>
      </c>
    </row>
    <row r="529" spans="1:9" ht="15" customHeight="1" x14ac:dyDescent="0.35">
      <c r="A529">
        <f t="shared" si="32"/>
        <v>525</v>
      </c>
      <c r="B529" s="13">
        <f>'Raw Data'!B526</f>
        <v>23.615316530000001</v>
      </c>
      <c r="C529" t="str">
        <f t="shared" si="33"/>
        <v>Normal</v>
      </c>
      <c r="D529" s="14">
        <f>'Raw Data'!E526</f>
        <v>178.7380656</v>
      </c>
      <c r="E529" t="str">
        <f t="shared" si="34"/>
        <v>Desirable</v>
      </c>
      <c r="F529" s="15">
        <f>'Raw Data'!C526</f>
        <v>102.1557839</v>
      </c>
      <c r="G529" t="str">
        <f t="shared" si="35"/>
        <v>Normal</v>
      </c>
      <c r="H529" t="str">
        <f>'Raw Data'!I526</f>
        <v>smoker</v>
      </c>
      <c r="I529" t="str">
        <f>'Raw Data'!J526</f>
        <v>high</v>
      </c>
    </row>
    <row r="530" spans="1:9" ht="15" customHeight="1" x14ac:dyDescent="0.35">
      <c r="A530">
        <f t="shared" si="32"/>
        <v>526</v>
      </c>
      <c r="B530" s="13">
        <f>'Raw Data'!B527</f>
        <v>31.789537230000001</v>
      </c>
      <c r="C530" t="str">
        <f t="shared" si="33"/>
        <v>Obese</v>
      </c>
      <c r="D530" s="14">
        <f>'Raw Data'!E527</f>
        <v>192.48174019999999</v>
      </c>
      <c r="E530" t="str">
        <f t="shared" si="34"/>
        <v>Desirable</v>
      </c>
      <c r="F530" s="15">
        <f>'Raw Data'!C527</f>
        <v>110.92655240000001</v>
      </c>
      <c r="G530" t="str">
        <f t="shared" si="35"/>
        <v>Normal</v>
      </c>
      <c r="H530" t="str">
        <f>'Raw Data'!I527</f>
        <v>smoker</v>
      </c>
      <c r="I530" t="str">
        <f>'Raw Data'!J527</f>
        <v>moderate</v>
      </c>
    </row>
    <row r="531" spans="1:9" ht="15" customHeight="1" x14ac:dyDescent="0.35">
      <c r="A531">
        <f t="shared" si="32"/>
        <v>527</v>
      </c>
      <c r="B531" s="13">
        <f>'Raw Data'!B528</f>
        <v>35.757060989999999</v>
      </c>
      <c r="C531" t="str">
        <f t="shared" si="33"/>
        <v>Obese</v>
      </c>
      <c r="D531" s="14">
        <f>'Raw Data'!E528</f>
        <v>229.99312509999999</v>
      </c>
      <c r="E531" t="str">
        <f t="shared" si="34"/>
        <v>Borderline High</v>
      </c>
      <c r="F531" s="15">
        <f>'Raw Data'!C528</f>
        <v>106.4718671</v>
      </c>
      <c r="G531" t="str">
        <f t="shared" si="35"/>
        <v>Normal</v>
      </c>
      <c r="H531" t="str">
        <f>'Raw Data'!I528</f>
        <v>non-smoker</v>
      </c>
      <c r="I531" t="str">
        <f>'Raw Data'!J528</f>
        <v>high</v>
      </c>
    </row>
    <row r="532" spans="1:9" ht="15" customHeight="1" x14ac:dyDescent="0.35">
      <c r="A532">
        <f t="shared" si="32"/>
        <v>528</v>
      </c>
      <c r="B532" s="13">
        <f>'Raw Data'!B529</f>
        <v>15.32247402</v>
      </c>
      <c r="C532" t="str">
        <f t="shared" si="33"/>
        <v>Underweight</v>
      </c>
      <c r="D532" s="14">
        <f>'Raw Data'!E529</f>
        <v>172.6613136</v>
      </c>
      <c r="E532" t="str">
        <f t="shared" si="34"/>
        <v>Desirable</v>
      </c>
      <c r="F532" s="15">
        <f>'Raw Data'!C529</f>
        <v>124.1511498</v>
      </c>
      <c r="G532" t="str">
        <f t="shared" si="35"/>
        <v>Elevated</v>
      </c>
      <c r="H532" t="str">
        <f>'Raw Data'!I529</f>
        <v>non-smoker</v>
      </c>
      <c r="I532" t="str">
        <f>'Raw Data'!J529</f>
        <v>moderate</v>
      </c>
    </row>
    <row r="533" spans="1:9" ht="15" customHeight="1" x14ac:dyDescent="0.35">
      <c r="A533">
        <f t="shared" si="32"/>
        <v>529</v>
      </c>
      <c r="B533" s="13">
        <f>'Raw Data'!B530</f>
        <v>33.96451759</v>
      </c>
      <c r="C533" t="str">
        <f t="shared" si="33"/>
        <v>Obese</v>
      </c>
      <c r="D533" s="14">
        <f>'Raw Data'!E530</f>
        <v>203.46964059999999</v>
      </c>
      <c r="E533" t="str">
        <f t="shared" si="34"/>
        <v>Borderline High</v>
      </c>
      <c r="F533" s="15">
        <f>'Raw Data'!C530</f>
        <v>128.30587850000001</v>
      </c>
      <c r="G533" t="str">
        <f t="shared" si="35"/>
        <v>Elevated</v>
      </c>
      <c r="H533" t="str">
        <f>'Raw Data'!I530</f>
        <v>non-smoker</v>
      </c>
      <c r="I533" t="str">
        <f>'Raw Data'!J530</f>
        <v>high</v>
      </c>
    </row>
    <row r="534" spans="1:9" ht="15" customHeight="1" x14ac:dyDescent="0.35">
      <c r="A534">
        <f t="shared" si="32"/>
        <v>530</v>
      </c>
      <c r="B534" s="13">
        <f>'Raw Data'!B531</f>
        <v>39.583959229999998</v>
      </c>
      <c r="C534" t="str">
        <f t="shared" si="33"/>
        <v>Obese</v>
      </c>
      <c r="D534" s="14">
        <f>'Raw Data'!E531</f>
        <v>233.2876005</v>
      </c>
      <c r="E534" t="str">
        <f t="shared" si="34"/>
        <v>Borderline High</v>
      </c>
      <c r="F534" s="15">
        <f>'Raw Data'!C531</f>
        <v>130.4151018</v>
      </c>
      <c r="G534" t="str">
        <f t="shared" si="35"/>
        <v>Stage 1 Hypertension</v>
      </c>
      <c r="H534" t="str">
        <f>'Raw Data'!I531</f>
        <v>non-smoker</v>
      </c>
      <c r="I534" t="str">
        <f>'Raw Data'!J531</f>
        <v>moderate</v>
      </c>
    </row>
    <row r="535" spans="1:9" ht="15" customHeight="1" x14ac:dyDescent="0.35">
      <c r="A535">
        <f t="shared" si="32"/>
        <v>531</v>
      </c>
      <c r="B535" s="13">
        <f>'Raw Data'!B532</f>
        <v>27.94859598</v>
      </c>
      <c r="C535" t="str">
        <f t="shared" si="33"/>
        <v>Overweight</v>
      </c>
      <c r="D535" s="14">
        <f>'Raw Data'!E532</f>
        <v>193.2478917</v>
      </c>
      <c r="E535" t="str">
        <f t="shared" si="34"/>
        <v>Desirable</v>
      </c>
      <c r="F535" s="15">
        <f>'Raw Data'!C532</f>
        <v>118.98308059999999</v>
      </c>
      <c r="G535" t="str">
        <f t="shared" si="35"/>
        <v>Normal</v>
      </c>
      <c r="H535" t="str">
        <f>'Raw Data'!I532</f>
        <v>smoker</v>
      </c>
      <c r="I535" t="str">
        <f>'Raw Data'!J532</f>
        <v>high</v>
      </c>
    </row>
    <row r="536" spans="1:9" ht="15" customHeight="1" x14ac:dyDescent="0.35">
      <c r="A536">
        <f t="shared" si="32"/>
        <v>532</v>
      </c>
      <c r="B536" s="13">
        <f>'Raw Data'!B533</f>
        <v>23.94687519</v>
      </c>
      <c r="C536" t="str">
        <f t="shared" si="33"/>
        <v>Normal</v>
      </c>
      <c r="D536" s="14">
        <f>'Raw Data'!E533</f>
        <v>177.12384929999999</v>
      </c>
      <c r="E536" t="str">
        <f t="shared" si="34"/>
        <v>Desirable</v>
      </c>
      <c r="F536" s="15">
        <f>'Raw Data'!C533</f>
        <v>118.55342949999999</v>
      </c>
      <c r="G536" t="str">
        <f t="shared" si="35"/>
        <v>Normal</v>
      </c>
      <c r="H536" t="str">
        <f>'Raw Data'!I533</f>
        <v>non-smoker</v>
      </c>
      <c r="I536" t="str">
        <f>'Raw Data'!J533</f>
        <v>high</v>
      </c>
    </row>
    <row r="537" spans="1:9" ht="15" customHeight="1" x14ac:dyDescent="0.35">
      <c r="A537">
        <f t="shared" si="32"/>
        <v>533</v>
      </c>
      <c r="B537" s="13">
        <f>'Raw Data'!B534</f>
        <v>24.139105740000002</v>
      </c>
      <c r="C537" t="str">
        <f t="shared" si="33"/>
        <v>Normal</v>
      </c>
      <c r="D537" s="14">
        <f>'Raw Data'!E534</f>
        <v>181.82511460000001</v>
      </c>
      <c r="E537" t="str">
        <f t="shared" si="34"/>
        <v>Desirable</v>
      </c>
      <c r="F537" s="15">
        <f>'Raw Data'!C534</f>
        <v>99.110578899999993</v>
      </c>
      <c r="G537" t="str">
        <f t="shared" si="35"/>
        <v>Normal</v>
      </c>
      <c r="H537" t="str">
        <f>'Raw Data'!I534</f>
        <v>non-smoker</v>
      </c>
      <c r="I537" t="str">
        <f>'Raw Data'!J534</f>
        <v>moderate</v>
      </c>
    </row>
    <row r="538" spans="1:9" ht="15" customHeight="1" x14ac:dyDescent="0.35">
      <c r="A538">
        <f t="shared" si="32"/>
        <v>534</v>
      </c>
      <c r="B538" s="13">
        <f>'Raw Data'!B535</f>
        <v>25.461035769999999</v>
      </c>
      <c r="C538" t="str">
        <f t="shared" si="33"/>
        <v>Overweight</v>
      </c>
      <c r="D538" s="14">
        <f>'Raw Data'!E535</f>
        <v>189.06457900000001</v>
      </c>
      <c r="E538" t="str">
        <f t="shared" si="34"/>
        <v>Desirable</v>
      </c>
      <c r="F538" s="15">
        <f>'Raw Data'!C535</f>
        <v>97.323879070000004</v>
      </c>
      <c r="G538" t="str">
        <f t="shared" si="35"/>
        <v>Normal</v>
      </c>
      <c r="H538" t="str">
        <f>'Raw Data'!I535</f>
        <v>non-smoker</v>
      </c>
      <c r="I538" t="str">
        <f>'Raw Data'!J535</f>
        <v>high</v>
      </c>
    </row>
    <row r="539" spans="1:9" ht="15" customHeight="1" x14ac:dyDescent="0.35">
      <c r="A539">
        <f t="shared" si="32"/>
        <v>535</v>
      </c>
      <c r="B539" s="13">
        <f>'Raw Data'!B536</f>
        <v>29.152042290000001</v>
      </c>
      <c r="C539" t="str">
        <f t="shared" si="33"/>
        <v>Overweight</v>
      </c>
      <c r="D539" s="14">
        <f>'Raw Data'!E536</f>
        <v>204.37284880000001</v>
      </c>
      <c r="E539" t="str">
        <f t="shared" si="34"/>
        <v>Borderline High</v>
      </c>
      <c r="F539" s="15">
        <f>'Raw Data'!C536</f>
        <v>121.10186330000001</v>
      </c>
      <c r="G539" t="str">
        <f t="shared" si="35"/>
        <v>Elevated</v>
      </c>
      <c r="H539" t="str">
        <f>'Raw Data'!I536</f>
        <v>smoker</v>
      </c>
      <c r="I539" t="str">
        <f>'Raw Data'!J536</f>
        <v>high</v>
      </c>
    </row>
    <row r="540" spans="1:9" ht="15" customHeight="1" x14ac:dyDescent="0.35">
      <c r="A540">
        <f t="shared" si="32"/>
        <v>536</v>
      </c>
      <c r="B540" s="13">
        <f>'Raw Data'!B537</f>
        <v>24.862888609999999</v>
      </c>
      <c r="C540" t="str">
        <f t="shared" si="33"/>
        <v>Normal</v>
      </c>
      <c r="D540" s="14">
        <f>'Raw Data'!E537</f>
        <v>178.7543105</v>
      </c>
      <c r="E540" t="str">
        <f t="shared" si="34"/>
        <v>Desirable</v>
      </c>
      <c r="F540" s="15">
        <f>'Raw Data'!C537</f>
        <v>111.0980352</v>
      </c>
      <c r="G540" t="str">
        <f t="shared" si="35"/>
        <v>Normal</v>
      </c>
      <c r="H540" t="str">
        <f>'Raw Data'!I537</f>
        <v>non-smoker</v>
      </c>
      <c r="I540" t="str">
        <f>'Raw Data'!J537</f>
        <v>low</v>
      </c>
    </row>
    <row r="541" spans="1:9" ht="15" customHeight="1" x14ac:dyDescent="0.35">
      <c r="A541">
        <f t="shared" si="32"/>
        <v>537</v>
      </c>
      <c r="B541" s="13">
        <f>'Raw Data'!B538</f>
        <v>26.600705420000001</v>
      </c>
      <c r="C541" t="str">
        <f t="shared" si="33"/>
        <v>Overweight</v>
      </c>
      <c r="D541" s="14">
        <f>'Raw Data'!E538</f>
        <v>181.6323979</v>
      </c>
      <c r="E541" t="str">
        <f t="shared" si="34"/>
        <v>Desirable</v>
      </c>
      <c r="F541" s="15">
        <f>'Raw Data'!C538</f>
        <v>123.7536516</v>
      </c>
      <c r="G541" t="str">
        <f t="shared" si="35"/>
        <v>Elevated</v>
      </c>
      <c r="H541" t="str">
        <f>'Raw Data'!I538</f>
        <v>non-smoker</v>
      </c>
      <c r="I541" t="str">
        <f>'Raw Data'!J538</f>
        <v>low</v>
      </c>
    </row>
    <row r="542" spans="1:9" ht="15" customHeight="1" x14ac:dyDescent="0.35">
      <c r="A542">
        <f t="shared" si="32"/>
        <v>538</v>
      </c>
      <c r="B542" s="13">
        <f>'Raw Data'!B539</f>
        <v>22.220491280000001</v>
      </c>
      <c r="C542" t="str">
        <f t="shared" si="33"/>
        <v>Normal</v>
      </c>
      <c r="D542" s="14">
        <f>'Raw Data'!E539</f>
        <v>179.4709344</v>
      </c>
      <c r="E542" t="str">
        <f t="shared" si="34"/>
        <v>Desirable</v>
      </c>
      <c r="F542" s="15">
        <f>'Raw Data'!C539</f>
        <v>109.22215079999999</v>
      </c>
      <c r="G542" t="str">
        <f t="shared" si="35"/>
        <v>Normal</v>
      </c>
      <c r="H542" t="str">
        <f>'Raw Data'!I539</f>
        <v>non-smoker</v>
      </c>
      <c r="I542" t="str">
        <f>'Raw Data'!J539</f>
        <v>moderate</v>
      </c>
    </row>
    <row r="543" spans="1:9" ht="15" customHeight="1" x14ac:dyDescent="0.35">
      <c r="A543">
        <f t="shared" si="32"/>
        <v>539</v>
      </c>
      <c r="B543" s="13">
        <f>'Raw Data'!B540</f>
        <v>24.71603228</v>
      </c>
      <c r="C543" t="str">
        <f t="shared" si="33"/>
        <v>Normal</v>
      </c>
      <c r="D543" s="14">
        <f>'Raw Data'!E540</f>
        <v>206.08913999999999</v>
      </c>
      <c r="E543" t="str">
        <f t="shared" si="34"/>
        <v>Borderline High</v>
      </c>
      <c r="F543" s="15">
        <f>'Raw Data'!C540</f>
        <v>101.6897618</v>
      </c>
      <c r="G543" t="str">
        <f t="shared" si="35"/>
        <v>Normal</v>
      </c>
      <c r="H543" t="str">
        <f>'Raw Data'!I540</f>
        <v>non-smoker</v>
      </c>
      <c r="I543" t="str">
        <f>'Raw Data'!J540</f>
        <v>moderate</v>
      </c>
    </row>
    <row r="544" spans="1:9" ht="15" customHeight="1" x14ac:dyDescent="0.35">
      <c r="A544">
        <f t="shared" si="32"/>
        <v>540</v>
      </c>
      <c r="B544" s="13">
        <f>'Raw Data'!B541</f>
        <v>24.93891829</v>
      </c>
      <c r="C544" t="str">
        <f t="shared" si="33"/>
        <v>Overweight</v>
      </c>
      <c r="D544" s="14">
        <f>'Raw Data'!E541</f>
        <v>200.81039960000001</v>
      </c>
      <c r="E544" t="str">
        <f t="shared" si="34"/>
        <v>Borderline High</v>
      </c>
      <c r="F544" s="15">
        <f>'Raw Data'!C541</f>
        <v>97.711495999999997</v>
      </c>
      <c r="G544" t="str">
        <f t="shared" si="35"/>
        <v>Normal</v>
      </c>
      <c r="H544" t="str">
        <f>'Raw Data'!I541</f>
        <v>non-smoker</v>
      </c>
      <c r="I544" t="str">
        <f>'Raw Data'!J541</f>
        <v>moderate</v>
      </c>
    </row>
    <row r="545" spans="1:9" ht="15" customHeight="1" x14ac:dyDescent="0.35">
      <c r="A545">
        <f t="shared" si="32"/>
        <v>541</v>
      </c>
      <c r="B545" s="13">
        <f>'Raw Data'!B542</f>
        <v>26.82156019</v>
      </c>
      <c r="C545" t="str">
        <f t="shared" si="33"/>
        <v>Overweight</v>
      </c>
      <c r="D545" s="14">
        <f>'Raw Data'!E542</f>
        <v>207.11722119999999</v>
      </c>
      <c r="E545" t="str">
        <f t="shared" si="34"/>
        <v>Borderline High</v>
      </c>
      <c r="F545" s="15">
        <f>'Raw Data'!C542</f>
        <v>112.59911990000001</v>
      </c>
      <c r="G545" t="str">
        <f t="shared" si="35"/>
        <v>Normal</v>
      </c>
      <c r="H545" t="str">
        <f>'Raw Data'!I542</f>
        <v>non-smoker</v>
      </c>
      <c r="I545" t="str">
        <f>'Raw Data'!J542</f>
        <v>low</v>
      </c>
    </row>
    <row r="546" spans="1:9" ht="15" customHeight="1" x14ac:dyDescent="0.35">
      <c r="A546">
        <f t="shared" si="32"/>
        <v>542</v>
      </c>
      <c r="B546" s="13">
        <f>'Raw Data'!B543</f>
        <v>19.723810230000002</v>
      </c>
      <c r="C546" t="str">
        <f t="shared" si="33"/>
        <v>Normal</v>
      </c>
      <c r="D546" s="14">
        <f>'Raw Data'!E543</f>
        <v>188.92685510000001</v>
      </c>
      <c r="E546" t="str">
        <f t="shared" si="34"/>
        <v>Desirable</v>
      </c>
      <c r="F546" s="15">
        <f>'Raw Data'!C543</f>
        <v>111.7798933</v>
      </c>
      <c r="G546" t="str">
        <f t="shared" si="35"/>
        <v>Normal</v>
      </c>
      <c r="H546" t="str">
        <f>'Raw Data'!I543</f>
        <v>non-smoker</v>
      </c>
      <c r="I546" t="str">
        <f>'Raw Data'!J543</f>
        <v>high</v>
      </c>
    </row>
    <row r="547" spans="1:9" ht="15" customHeight="1" x14ac:dyDescent="0.35">
      <c r="A547">
        <f t="shared" si="32"/>
        <v>543</v>
      </c>
      <c r="B547" s="13">
        <f>'Raw Data'!B544</f>
        <v>25.350720989999999</v>
      </c>
      <c r="C547" t="str">
        <f t="shared" si="33"/>
        <v>Overweight</v>
      </c>
      <c r="D547" s="14">
        <f>'Raw Data'!E544</f>
        <v>182.84450559999999</v>
      </c>
      <c r="E547" t="str">
        <f t="shared" si="34"/>
        <v>Desirable</v>
      </c>
      <c r="F547" s="15">
        <f>'Raw Data'!C544</f>
        <v>113.6190718</v>
      </c>
      <c r="G547" t="str">
        <f t="shared" si="35"/>
        <v>Normal</v>
      </c>
      <c r="H547" t="str">
        <f>'Raw Data'!I544</f>
        <v>smoker</v>
      </c>
      <c r="I547" t="str">
        <f>'Raw Data'!J544</f>
        <v>moderate</v>
      </c>
    </row>
    <row r="548" spans="1:9" ht="15" customHeight="1" x14ac:dyDescent="0.35">
      <c r="A548">
        <f t="shared" si="32"/>
        <v>544</v>
      </c>
      <c r="B548" s="13">
        <f>'Raw Data'!B545</f>
        <v>25.927608750000001</v>
      </c>
      <c r="C548" t="str">
        <f t="shared" si="33"/>
        <v>Overweight</v>
      </c>
      <c r="D548" s="14">
        <f>'Raw Data'!E545</f>
        <v>195.7103596</v>
      </c>
      <c r="E548" t="str">
        <f t="shared" si="34"/>
        <v>Desirable</v>
      </c>
      <c r="F548" s="15">
        <f>'Raw Data'!C545</f>
        <v>95.326782120000004</v>
      </c>
      <c r="G548" t="str">
        <f t="shared" si="35"/>
        <v>Normal</v>
      </c>
      <c r="H548" t="str">
        <f>'Raw Data'!I545</f>
        <v>non-smoker</v>
      </c>
      <c r="I548" t="str">
        <f>'Raw Data'!J545</f>
        <v>high</v>
      </c>
    </row>
    <row r="549" spans="1:9" ht="15" customHeight="1" x14ac:dyDescent="0.35">
      <c r="A549">
        <f t="shared" si="32"/>
        <v>545</v>
      </c>
      <c r="B549" s="13">
        <f>'Raw Data'!B546</f>
        <v>27.923883060000001</v>
      </c>
      <c r="C549" t="str">
        <f t="shared" si="33"/>
        <v>Overweight</v>
      </c>
      <c r="D549" s="14">
        <f>'Raw Data'!E546</f>
        <v>211.715384</v>
      </c>
      <c r="E549" t="str">
        <f t="shared" si="34"/>
        <v>Borderline High</v>
      </c>
      <c r="F549" s="15">
        <f>'Raw Data'!C546</f>
        <v>113.87632600000001</v>
      </c>
      <c r="G549" t="str">
        <f t="shared" si="35"/>
        <v>Normal</v>
      </c>
      <c r="H549" t="str">
        <f>'Raw Data'!I546</f>
        <v>smoker</v>
      </c>
      <c r="I549" t="str">
        <f>'Raw Data'!J546</f>
        <v>high</v>
      </c>
    </row>
    <row r="550" spans="1:9" ht="15" customHeight="1" x14ac:dyDescent="0.35">
      <c r="A550">
        <f t="shared" si="32"/>
        <v>546</v>
      </c>
      <c r="B550" s="13">
        <f>'Raw Data'!B547</f>
        <v>33.992700800000001</v>
      </c>
      <c r="C550" t="str">
        <f t="shared" si="33"/>
        <v>Obese</v>
      </c>
      <c r="D550" s="14">
        <f>'Raw Data'!E547</f>
        <v>203.22173219999999</v>
      </c>
      <c r="E550" t="str">
        <f t="shared" si="34"/>
        <v>Borderline High</v>
      </c>
      <c r="F550" s="15">
        <f>'Raw Data'!C547</f>
        <v>112.2828737</v>
      </c>
      <c r="G550" t="str">
        <f t="shared" si="35"/>
        <v>Normal</v>
      </c>
      <c r="H550" t="str">
        <f>'Raw Data'!I547</f>
        <v>non-smoker</v>
      </c>
      <c r="I550" t="str">
        <f>'Raw Data'!J547</f>
        <v>high</v>
      </c>
    </row>
    <row r="551" spans="1:9" ht="15" customHeight="1" x14ac:dyDescent="0.35">
      <c r="A551">
        <f t="shared" si="32"/>
        <v>547</v>
      </c>
      <c r="B551" s="13">
        <f>'Raw Data'!B548</f>
        <v>26.493259389999999</v>
      </c>
      <c r="C551" t="str">
        <f t="shared" si="33"/>
        <v>Overweight</v>
      </c>
      <c r="D551" s="14">
        <f>'Raw Data'!E548</f>
        <v>195.40034030000001</v>
      </c>
      <c r="E551" t="str">
        <f t="shared" si="34"/>
        <v>Desirable</v>
      </c>
      <c r="F551" s="15">
        <f>'Raw Data'!C548</f>
        <v>100.3502012</v>
      </c>
      <c r="G551" t="str">
        <f t="shared" si="35"/>
        <v>Normal</v>
      </c>
      <c r="H551" t="str">
        <f>'Raw Data'!I548</f>
        <v>non-smoker</v>
      </c>
      <c r="I551" t="str">
        <f>'Raw Data'!J548</f>
        <v>high</v>
      </c>
    </row>
    <row r="552" spans="1:9" ht="15" customHeight="1" x14ac:dyDescent="0.35">
      <c r="A552">
        <f t="shared" si="32"/>
        <v>548</v>
      </c>
      <c r="B552" s="13">
        <f>'Raw Data'!B549</f>
        <v>20.913711240000001</v>
      </c>
      <c r="C552" t="str">
        <f t="shared" si="33"/>
        <v>Normal</v>
      </c>
      <c r="D552" s="14">
        <f>'Raw Data'!E549</f>
        <v>216.71107839999999</v>
      </c>
      <c r="E552" t="str">
        <f t="shared" si="34"/>
        <v>Borderline High</v>
      </c>
      <c r="F552" s="15">
        <f>'Raw Data'!C549</f>
        <v>121.84212100000001</v>
      </c>
      <c r="G552" t="str">
        <f t="shared" si="35"/>
        <v>Elevated</v>
      </c>
      <c r="H552" t="str">
        <f>'Raw Data'!I549</f>
        <v>non-smoker</v>
      </c>
      <c r="I552" t="str">
        <f>'Raw Data'!J549</f>
        <v>moderate</v>
      </c>
    </row>
    <row r="553" spans="1:9" ht="15" customHeight="1" x14ac:dyDescent="0.35">
      <c r="A553">
        <f t="shared" si="32"/>
        <v>549</v>
      </c>
      <c r="B553" s="13">
        <f>'Raw Data'!B550</f>
        <v>27.66036566</v>
      </c>
      <c r="C553" t="str">
        <f t="shared" si="33"/>
        <v>Overweight</v>
      </c>
      <c r="D553" s="14">
        <f>'Raw Data'!E550</f>
        <v>172.6936499</v>
      </c>
      <c r="E553" t="str">
        <f t="shared" si="34"/>
        <v>Desirable</v>
      </c>
      <c r="F553" s="15">
        <f>'Raw Data'!C550</f>
        <v>105.81739039999999</v>
      </c>
      <c r="G553" t="str">
        <f t="shared" si="35"/>
        <v>Normal</v>
      </c>
      <c r="H553" t="str">
        <f>'Raw Data'!I550</f>
        <v>smoker</v>
      </c>
      <c r="I553" t="str">
        <f>'Raw Data'!J550</f>
        <v>moderate</v>
      </c>
    </row>
    <row r="554" spans="1:9" ht="15" customHeight="1" x14ac:dyDescent="0.35">
      <c r="A554">
        <f t="shared" si="32"/>
        <v>550</v>
      </c>
      <c r="B554" s="13">
        <f>'Raw Data'!B551</f>
        <v>23.456060340000001</v>
      </c>
      <c r="C554" t="str">
        <f t="shared" si="33"/>
        <v>Normal</v>
      </c>
      <c r="D554" s="14">
        <f>'Raw Data'!E551</f>
        <v>177.28442079999999</v>
      </c>
      <c r="E554" t="str">
        <f t="shared" si="34"/>
        <v>Desirable</v>
      </c>
      <c r="F554" s="15">
        <f>'Raw Data'!C551</f>
        <v>120.8235169</v>
      </c>
      <c r="G554" t="str">
        <f t="shared" si="35"/>
        <v>Elevated</v>
      </c>
      <c r="H554" t="str">
        <f>'Raw Data'!I551</f>
        <v>non-smoker</v>
      </c>
      <c r="I554" t="str">
        <f>'Raw Data'!J551</f>
        <v>moderate</v>
      </c>
    </row>
    <row r="555" spans="1:9" ht="15" customHeight="1" x14ac:dyDescent="0.35">
      <c r="A555">
        <f t="shared" si="32"/>
        <v>551</v>
      </c>
      <c r="B555" s="13">
        <f>'Raw Data'!B552</f>
        <v>23.326624370000001</v>
      </c>
      <c r="C555" t="str">
        <f t="shared" si="33"/>
        <v>Normal</v>
      </c>
      <c r="D555" s="14">
        <f>'Raw Data'!E552</f>
        <v>187.47603470000001</v>
      </c>
      <c r="E555" t="str">
        <f t="shared" si="34"/>
        <v>Desirable</v>
      </c>
      <c r="F555" s="15">
        <f>'Raw Data'!C552</f>
        <v>115.04675899999999</v>
      </c>
      <c r="G555" t="str">
        <f t="shared" si="35"/>
        <v>Normal</v>
      </c>
      <c r="H555" t="str">
        <f>'Raw Data'!I552</f>
        <v>non-smoker</v>
      </c>
      <c r="I555" t="str">
        <f>'Raw Data'!J552</f>
        <v>moderate</v>
      </c>
    </row>
    <row r="556" spans="1:9" ht="15" customHeight="1" x14ac:dyDescent="0.35">
      <c r="A556">
        <f t="shared" si="32"/>
        <v>552</v>
      </c>
      <c r="B556" s="13">
        <f>'Raw Data'!B553</f>
        <v>25.520396980000001</v>
      </c>
      <c r="C556" t="str">
        <f t="shared" si="33"/>
        <v>Overweight</v>
      </c>
      <c r="D556" s="14">
        <f>'Raw Data'!E553</f>
        <v>175.27788609999999</v>
      </c>
      <c r="E556" t="str">
        <f t="shared" si="34"/>
        <v>Desirable</v>
      </c>
      <c r="F556" s="15">
        <f>'Raw Data'!C553</f>
        <v>105.9392199</v>
      </c>
      <c r="G556" t="str">
        <f t="shared" si="35"/>
        <v>Normal</v>
      </c>
      <c r="H556" t="str">
        <f>'Raw Data'!I553</f>
        <v>non-smoker</v>
      </c>
      <c r="I556" t="str">
        <f>'Raw Data'!J553</f>
        <v>high</v>
      </c>
    </row>
    <row r="557" spans="1:9" ht="15" customHeight="1" x14ac:dyDescent="0.35">
      <c r="A557">
        <f t="shared" si="32"/>
        <v>553</v>
      </c>
      <c r="B557" s="13">
        <f>'Raw Data'!B554</f>
        <v>24.402717280000001</v>
      </c>
      <c r="C557" t="str">
        <f t="shared" si="33"/>
        <v>Normal</v>
      </c>
      <c r="D557" s="14">
        <f>'Raw Data'!E554</f>
        <v>215.62252910000001</v>
      </c>
      <c r="E557" t="str">
        <f t="shared" si="34"/>
        <v>Borderline High</v>
      </c>
      <c r="F557" s="15">
        <f>'Raw Data'!C554</f>
        <v>108.5653117</v>
      </c>
      <c r="G557" t="str">
        <f t="shared" si="35"/>
        <v>Normal</v>
      </c>
      <c r="H557" t="str">
        <f>'Raw Data'!I554</f>
        <v>smoker</v>
      </c>
      <c r="I557" t="str">
        <f>'Raw Data'!J554</f>
        <v>high</v>
      </c>
    </row>
    <row r="558" spans="1:9" ht="15" customHeight="1" x14ac:dyDescent="0.35">
      <c r="A558">
        <f t="shared" si="32"/>
        <v>554</v>
      </c>
      <c r="B558" s="13">
        <f>'Raw Data'!B555</f>
        <v>21.674784410000001</v>
      </c>
      <c r="C558" t="str">
        <f t="shared" si="33"/>
        <v>Normal</v>
      </c>
      <c r="D558" s="14">
        <f>'Raw Data'!E555</f>
        <v>168.8856873</v>
      </c>
      <c r="E558" t="str">
        <f t="shared" si="34"/>
        <v>Desirable</v>
      </c>
      <c r="F558" s="15">
        <f>'Raw Data'!C555</f>
        <v>83.133783600000001</v>
      </c>
      <c r="G558" t="str">
        <f t="shared" si="35"/>
        <v>Normal</v>
      </c>
      <c r="H558" t="str">
        <f>'Raw Data'!I555</f>
        <v>smoker</v>
      </c>
      <c r="I558" t="str">
        <f>'Raw Data'!J555</f>
        <v>moderate</v>
      </c>
    </row>
    <row r="559" spans="1:9" ht="15" customHeight="1" x14ac:dyDescent="0.35">
      <c r="A559">
        <f t="shared" si="32"/>
        <v>555</v>
      </c>
      <c r="B559" s="13">
        <f>'Raw Data'!B556</f>
        <v>24.573996789999999</v>
      </c>
      <c r="C559" t="str">
        <f t="shared" si="33"/>
        <v>Normal</v>
      </c>
      <c r="D559" s="14">
        <f>'Raw Data'!E556</f>
        <v>195.85421049999999</v>
      </c>
      <c r="E559" t="str">
        <f t="shared" si="34"/>
        <v>Desirable</v>
      </c>
      <c r="F559" s="15">
        <f>'Raw Data'!C556</f>
        <v>108.1175758</v>
      </c>
      <c r="G559" t="str">
        <f t="shared" si="35"/>
        <v>Normal</v>
      </c>
      <c r="H559" t="str">
        <f>'Raw Data'!I556</f>
        <v>non-smoker</v>
      </c>
      <c r="I559" t="str">
        <f>'Raw Data'!J556</f>
        <v>high</v>
      </c>
    </row>
    <row r="560" spans="1:9" ht="15" customHeight="1" x14ac:dyDescent="0.35">
      <c r="A560">
        <f t="shared" si="32"/>
        <v>556</v>
      </c>
      <c r="B560" s="13">
        <f>'Raw Data'!B557</f>
        <v>29.278493319999999</v>
      </c>
      <c r="C560" t="str">
        <f t="shared" si="33"/>
        <v>Overweight</v>
      </c>
      <c r="D560" s="14">
        <f>'Raw Data'!E557</f>
        <v>189.7270393</v>
      </c>
      <c r="E560" t="str">
        <f t="shared" si="34"/>
        <v>Desirable</v>
      </c>
      <c r="F560" s="15">
        <f>'Raw Data'!C557</f>
        <v>84.395595139999998</v>
      </c>
      <c r="G560" t="str">
        <f t="shared" si="35"/>
        <v>Normal</v>
      </c>
      <c r="H560" t="str">
        <f>'Raw Data'!I557</f>
        <v>non-smoker</v>
      </c>
      <c r="I560" t="str">
        <f>'Raw Data'!J557</f>
        <v>low</v>
      </c>
    </row>
    <row r="561" spans="1:9" ht="15" customHeight="1" x14ac:dyDescent="0.35">
      <c r="A561">
        <f t="shared" si="32"/>
        <v>557</v>
      </c>
      <c r="B561" s="13">
        <f>'Raw Data'!B558</f>
        <v>27.202677390000002</v>
      </c>
      <c r="C561" t="str">
        <f t="shared" si="33"/>
        <v>Overweight</v>
      </c>
      <c r="D561" s="14">
        <f>'Raw Data'!E558</f>
        <v>218.04427459999999</v>
      </c>
      <c r="E561" t="str">
        <f t="shared" si="34"/>
        <v>Borderline High</v>
      </c>
      <c r="F561" s="15">
        <f>'Raw Data'!C558</f>
        <v>106.486912</v>
      </c>
      <c r="G561" t="str">
        <f t="shared" si="35"/>
        <v>Normal</v>
      </c>
      <c r="H561" t="str">
        <f>'Raw Data'!I558</f>
        <v>non-smoker</v>
      </c>
      <c r="I561" t="str">
        <f>'Raw Data'!J558</f>
        <v>moderate</v>
      </c>
    </row>
    <row r="562" spans="1:9" ht="15" customHeight="1" x14ac:dyDescent="0.35">
      <c r="A562">
        <f t="shared" si="32"/>
        <v>558</v>
      </c>
      <c r="B562" s="13">
        <f>'Raw Data'!B559</f>
        <v>22.036564089999999</v>
      </c>
      <c r="C562" t="str">
        <f t="shared" si="33"/>
        <v>Normal</v>
      </c>
      <c r="D562" s="14">
        <f>'Raw Data'!E559</f>
        <v>208.1077804</v>
      </c>
      <c r="E562" t="str">
        <f t="shared" si="34"/>
        <v>Borderline High</v>
      </c>
      <c r="F562" s="15">
        <f>'Raw Data'!C559</f>
        <v>113.35331840000001</v>
      </c>
      <c r="G562" t="str">
        <f t="shared" si="35"/>
        <v>Normal</v>
      </c>
      <c r="H562" t="str">
        <f>'Raw Data'!I559</f>
        <v>non-smoker</v>
      </c>
      <c r="I562" t="str">
        <f>'Raw Data'!J559</f>
        <v>moderate</v>
      </c>
    </row>
    <row r="563" spans="1:9" ht="15" customHeight="1" x14ac:dyDescent="0.35">
      <c r="A563">
        <f t="shared" si="32"/>
        <v>559</v>
      </c>
      <c r="B563" s="13">
        <f>'Raw Data'!B560</f>
        <v>22.697841700000001</v>
      </c>
      <c r="C563" t="str">
        <f t="shared" si="33"/>
        <v>Normal</v>
      </c>
      <c r="D563" s="14">
        <f>'Raw Data'!E560</f>
        <v>163.31354210000001</v>
      </c>
      <c r="E563" t="str">
        <f t="shared" si="34"/>
        <v>Desirable</v>
      </c>
      <c r="F563" s="15">
        <f>'Raw Data'!C560</f>
        <v>104.6938194</v>
      </c>
      <c r="G563" t="str">
        <f t="shared" si="35"/>
        <v>Normal</v>
      </c>
      <c r="H563" t="str">
        <f>'Raw Data'!I560</f>
        <v>non-smoker</v>
      </c>
      <c r="I563" t="str">
        <f>'Raw Data'!J560</f>
        <v>moderate</v>
      </c>
    </row>
    <row r="564" spans="1:9" ht="15" customHeight="1" x14ac:dyDescent="0.35">
      <c r="A564">
        <f t="shared" si="32"/>
        <v>560</v>
      </c>
      <c r="B564" s="13">
        <f>'Raw Data'!B561</f>
        <v>27.616274019999999</v>
      </c>
      <c r="C564" t="str">
        <f t="shared" si="33"/>
        <v>Overweight</v>
      </c>
      <c r="D564" s="14">
        <f>'Raw Data'!E561</f>
        <v>173.1149801</v>
      </c>
      <c r="E564" t="str">
        <f t="shared" si="34"/>
        <v>Desirable</v>
      </c>
      <c r="F564" s="15">
        <f>'Raw Data'!C561</f>
        <v>124.1063316</v>
      </c>
      <c r="G564" t="str">
        <f t="shared" si="35"/>
        <v>Elevated</v>
      </c>
      <c r="H564" t="str">
        <f>'Raw Data'!I561</f>
        <v>non-smoker</v>
      </c>
      <c r="I564" t="str">
        <f>'Raw Data'!J561</f>
        <v>moderate</v>
      </c>
    </row>
    <row r="565" spans="1:9" ht="15" customHeight="1" x14ac:dyDescent="0.35">
      <c r="A565">
        <f t="shared" si="32"/>
        <v>561</v>
      </c>
      <c r="B565" s="13">
        <f>'Raw Data'!B562</f>
        <v>22.06412023</v>
      </c>
      <c r="C565" t="str">
        <f t="shared" si="33"/>
        <v>Normal</v>
      </c>
      <c r="D565" s="14">
        <f>'Raw Data'!E562</f>
        <v>175.74083110000001</v>
      </c>
      <c r="E565" t="str">
        <f t="shared" si="34"/>
        <v>Desirable</v>
      </c>
      <c r="F565" s="15">
        <f>'Raw Data'!C562</f>
        <v>107.61714120000001</v>
      </c>
      <c r="G565" t="str">
        <f t="shared" si="35"/>
        <v>Normal</v>
      </c>
      <c r="H565" t="str">
        <f>'Raw Data'!I562</f>
        <v>non-smoker</v>
      </c>
      <c r="I565" t="str">
        <f>'Raw Data'!J562</f>
        <v>moderate</v>
      </c>
    </row>
    <row r="566" spans="1:9" ht="15" customHeight="1" x14ac:dyDescent="0.35">
      <c r="A566">
        <f t="shared" si="32"/>
        <v>562</v>
      </c>
      <c r="B566" s="13">
        <f>'Raw Data'!B563</f>
        <v>22.516031000000002</v>
      </c>
      <c r="C566" t="str">
        <f t="shared" si="33"/>
        <v>Normal</v>
      </c>
      <c r="D566" s="14">
        <f>'Raw Data'!E563</f>
        <v>186.3199003</v>
      </c>
      <c r="E566" t="str">
        <f t="shared" si="34"/>
        <v>Desirable</v>
      </c>
      <c r="F566" s="15">
        <f>'Raw Data'!C563</f>
        <v>116.6253171</v>
      </c>
      <c r="G566" t="str">
        <f t="shared" si="35"/>
        <v>Normal</v>
      </c>
      <c r="H566" t="str">
        <f>'Raw Data'!I563</f>
        <v>non-smoker</v>
      </c>
      <c r="I566" t="str">
        <f>'Raw Data'!J563</f>
        <v>moderate</v>
      </c>
    </row>
    <row r="567" spans="1:9" ht="15" customHeight="1" x14ac:dyDescent="0.35">
      <c r="A567">
        <f t="shared" si="32"/>
        <v>563</v>
      </c>
      <c r="B567" s="13">
        <f>'Raw Data'!B564</f>
        <v>24.144905120000001</v>
      </c>
      <c r="C567" t="str">
        <f t="shared" si="33"/>
        <v>Normal</v>
      </c>
      <c r="D567" s="14">
        <f>'Raw Data'!E564</f>
        <v>183.79448149999999</v>
      </c>
      <c r="E567" t="str">
        <f t="shared" si="34"/>
        <v>Desirable</v>
      </c>
      <c r="F567" s="15">
        <f>'Raw Data'!C564</f>
        <v>105.96452549999999</v>
      </c>
      <c r="G567" t="str">
        <f t="shared" si="35"/>
        <v>Normal</v>
      </c>
      <c r="H567" t="str">
        <f>'Raw Data'!I564</f>
        <v>non-smoker</v>
      </c>
      <c r="I567" t="str">
        <f>'Raw Data'!J564</f>
        <v>low</v>
      </c>
    </row>
    <row r="568" spans="1:9" ht="15" customHeight="1" x14ac:dyDescent="0.35">
      <c r="A568">
        <f t="shared" si="32"/>
        <v>564</v>
      </c>
      <c r="B568" s="13">
        <f>'Raw Data'!B565</f>
        <v>22.140713949999999</v>
      </c>
      <c r="C568" t="str">
        <f t="shared" si="33"/>
        <v>Normal</v>
      </c>
      <c r="D568" s="14">
        <f>'Raw Data'!E565</f>
        <v>177.78886059999999</v>
      </c>
      <c r="E568" t="str">
        <f t="shared" si="34"/>
        <v>Desirable</v>
      </c>
      <c r="F568" s="15">
        <f>'Raw Data'!C565</f>
        <v>113.49979829999999</v>
      </c>
      <c r="G568" t="str">
        <f t="shared" si="35"/>
        <v>Normal</v>
      </c>
      <c r="H568" t="str">
        <f>'Raw Data'!I565</f>
        <v>non-smoker</v>
      </c>
      <c r="I568" t="str">
        <f>'Raw Data'!J565</f>
        <v>moderate</v>
      </c>
    </row>
    <row r="569" spans="1:9" ht="15" customHeight="1" x14ac:dyDescent="0.35">
      <c r="A569">
        <f t="shared" si="32"/>
        <v>565</v>
      </c>
      <c r="B569" s="13">
        <f>'Raw Data'!B566</f>
        <v>27.503663960000001</v>
      </c>
      <c r="C569" t="str">
        <f t="shared" si="33"/>
        <v>Overweight</v>
      </c>
      <c r="D569" s="14">
        <f>'Raw Data'!E566</f>
        <v>189.52310320000001</v>
      </c>
      <c r="E569" t="str">
        <f t="shared" si="34"/>
        <v>Desirable</v>
      </c>
      <c r="F569" s="15">
        <f>'Raw Data'!C566</f>
        <v>104.8478011</v>
      </c>
      <c r="G569" t="str">
        <f t="shared" si="35"/>
        <v>Normal</v>
      </c>
      <c r="H569" t="str">
        <f>'Raw Data'!I566</f>
        <v>non-smoker</v>
      </c>
      <c r="I569" t="str">
        <f>'Raw Data'!J566</f>
        <v>moderate</v>
      </c>
    </row>
    <row r="570" spans="1:9" ht="15" customHeight="1" x14ac:dyDescent="0.35">
      <c r="A570">
        <f t="shared" si="32"/>
        <v>566</v>
      </c>
      <c r="B570" s="13">
        <f>'Raw Data'!B567</f>
        <v>25.461616020000001</v>
      </c>
      <c r="C570" t="str">
        <f t="shared" si="33"/>
        <v>Overweight</v>
      </c>
      <c r="D570" s="14">
        <f>'Raw Data'!E567</f>
        <v>222.3339537</v>
      </c>
      <c r="E570" t="str">
        <f t="shared" si="34"/>
        <v>Borderline High</v>
      </c>
      <c r="F570" s="15">
        <f>'Raw Data'!C567</f>
        <v>114.75568989999999</v>
      </c>
      <c r="G570" t="str">
        <f t="shared" si="35"/>
        <v>Normal</v>
      </c>
      <c r="H570" t="str">
        <f>'Raw Data'!I567</f>
        <v>non-smoker</v>
      </c>
      <c r="I570" t="str">
        <f>'Raw Data'!J567</f>
        <v>moderate</v>
      </c>
    </row>
    <row r="571" spans="1:9" ht="15" customHeight="1" x14ac:dyDescent="0.35">
      <c r="A571">
        <f t="shared" si="32"/>
        <v>567</v>
      </c>
      <c r="B571" s="13">
        <f>'Raw Data'!B568</f>
        <v>34.021209450000001</v>
      </c>
      <c r="C571" t="str">
        <f t="shared" si="33"/>
        <v>Obese</v>
      </c>
      <c r="D571" s="14">
        <f>'Raw Data'!E568</f>
        <v>227.7479629</v>
      </c>
      <c r="E571" t="str">
        <f t="shared" si="34"/>
        <v>Borderline High</v>
      </c>
      <c r="F571" s="15">
        <f>'Raw Data'!C568</f>
        <v>124.0597561</v>
      </c>
      <c r="G571" t="str">
        <f t="shared" si="35"/>
        <v>Elevated</v>
      </c>
      <c r="H571" t="str">
        <f>'Raw Data'!I568</f>
        <v>non-smoker</v>
      </c>
      <c r="I571" t="str">
        <f>'Raw Data'!J568</f>
        <v>low</v>
      </c>
    </row>
    <row r="572" spans="1:9" ht="15" customHeight="1" x14ac:dyDescent="0.35">
      <c r="A572">
        <f t="shared" si="32"/>
        <v>568</v>
      </c>
      <c r="B572" s="13">
        <f>'Raw Data'!B569</f>
        <v>21.190878510000001</v>
      </c>
      <c r="C572" t="str">
        <f t="shared" si="33"/>
        <v>Normal</v>
      </c>
      <c r="D572" s="14">
        <f>'Raw Data'!E569</f>
        <v>196.38922350000001</v>
      </c>
      <c r="E572" t="str">
        <f t="shared" si="34"/>
        <v>Desirable</v>
      </c>
      <c r="F572" s="15">
        <f>'Raw Data'!C569</f>
        <v>105.62228330000001</v>
      </c>
      <c r="G572" t="str">
        <f t="shared" si="35"/>
        <v>Normal</v>
      </c>
      <c r="H572" t="str">
        <f>'Raw Data'!I569</f>
        <v>non-smoker</v>
      </c>
      <c r="I572" t="str">
        <f>'Raw Data'!J569</f>
        <v>moderate</v>
      </c>
    </row>
    <row r="573" spans="1:9" ht="15" customHeight="1" x14ac:dyDescent="0.35">
      <c r="A573">
        <f t="shared" si="32"/>
        <v>569</v>
      </c>
      <c r="B573" s="13">
        <f>'Raw Data'!B570</f>
        <v>32.753876499999997</v>
      </c>
      <c r="C573" t="str">
        <f t="shared" si="33"/>
        <v>Obese</v>
      </c>
      <c r="D573" s="14">
        <f>'Raw Data'!E570</f>
        <v>252.5351618</v>
      </c>
      <c r="E573" t="str">
        <f t="shared" si="34"/>
        <v>High</v>
      </c>
      <c r="F573" s="15">
        <f>'Raw Data'!C570</f>
        <v>127.2660092</v>
      </c>
      <c r="G573" t="str">
        <f t="shared" si="35"/>
        <v>Elevated</v>
      </c>
      <c r="H573" t="str">
        <f>'Raw Data'!I570</f>
        <v>non-smoker</v>
      </c>
      <c r="I573" t="str">
        <f>'Raw Data'!J570</f>
        <v>low</v>
      </c>
    </row>
    <row r="574" spans="1:9" ht="15" customHeight="1" x14ac:dyDescent="0.35">
      <c r="A574">
        <f t="shared" si="32"/>
        <v>570</v>
      </c>
      <c r="B574" s="13">
        <f>'Raw Data'!B571</f>
        <v>28.186688870000001</v>
      </c>
      <c r="C574" t="str">
        <f t="shared" si="33"/>
        <v>Overweight</v>
      </c>
      <c r="D574" s="14">
        <f>'Raw Data'!E571</f>
        <v>193.17450790000001</v>
      </c>
      <c r="E574" t="str">
        <f t="shared" si="34"/>
        <v>Desirable</v>
      </c>
      <c r="F574" s="15">
        <f>'Raw Data'!C571</f>
        <v>107.34785909999999</v>
      </c>
      <c r="G574" t="str">
        <f t="shared" si="35"/>
        <v>Normal</v>
      </c>
      <c r="H574" t="str">
        <f>'Raw Data'!I571</f>
        <v>non-smoker</v>
      </c>
      <c r="I574" t="str">
        <f>'Raw Data'!J571</f>
        <v>moderate</v>
      </c>
    </row>
    <row r="575" spans="1:9" ht="15" customHeight="1" x14ac:dyDescent="0.35">
      <c r="A575">
        <f t="shared" si="32"/>
        <v>571</v>
      </c>
      <c r="B575" s="13">
        <f>'Raw Data'!B572</f>
        <v>34.455274260000003</v>
      </c>
      <c r="C575" t="str">
        <f t="shared" si="33"/>
        <v>Obese</v>
      </c>
      <c r="D575" s="14">
        <f>'Raw Data'!E572</f>
        <v>202.62625489999999</v>
      </c>
      <c r="E575" t="str">
        <f t="shared" si="34"/>
        <v>Borderline High</v>
      </c>
      <c r="F575" s="15">
        <f>'Raw Data'!C572</f>
        <v>123.22376610000001</v>
      </c>
      <c r="G575" t="str">
        <f t="shared" si="35"/>
        <v>Elevated</v>
      </c>
      <c r="H575" t="str">
        <f>'Raw Data'!I572</f>
        <v>non-smoker</v>
      </c>
      <c r="I575" t="str">
        <f>'Raw Data'!J572</f>
        <v>low</v>
      </c>
    </row>
    <row r="576" spans="1:9" ht="15" customHeight="1" x14ac:dyDescent="0.35">
      <c r="A576">
        <f t="shared" si="32"/>
        <v>572</v>
      </c>
      <c r="B576" s="13">
        <f>'Raw Data'!B573</f>
        <v>33.776797299999998</v>
      </c>
      <c r="C576" t="str">
        <f t="shared" si="33"/>
        <v>Obese</v>
      </c>
      <c r="D576" s="14">
        <f>'Raw Data'!E573</f>
        <v>213.7316433</v>
      </c>
      <c r="E576" t="str">
        <f t="shared" si="34"/>
        <v>Borderline High</v>
      </c>
      <c r="F576" s="15">
        <f>'Raw Data'!C573</f>
        <v>124.05696589999999</v>
      </c>
      <c r="G576" t="str">
        <f t="shared" si="35"/>
        <v>Elevated</v>
      </c>
      <c r="H576" t="str">
        <f>'Raw Data'!I573</f>
        <v>non-smoker</v>
      </c>
      <c r="I576" t="str">
        <f>'Raw Data'!J573</f>
        <v>moderate</v>
      </c>
    </row>
    <row r="577" spans="1:9" ht="15" customHeight="1" x14ac:dyDescent="0.35">
      <c r="A577">
        <f t="shared" si="32"/>
        <v>573</v>
      </c>
      <c r="B577" s="13">
        <f>'Raw Data'!B574</f>
        <v>24.864629300000001</v>
      </c>
      <c r="C577" t="str">
        <f t="shared" si="33"/>
        <v>Normal</v>
      </c>
      <c r="D577" s="14">
        <f>'Raw Data'!E574</f>
        <v>231.57788160000001</v>
      </c>
      <c r="E577" t="str">
        <f t="shared" si="34"/>
        <v>Borderline High</v>
      </c>
      <c r="F577" s="15">
        <f>'Raw Data'!C574</f>
        <v>107.28453330000001</v>
      </c>
      <c r="G577" t="str">
        <f t="shared" si="35"/>
        <v>Normal</v>
      </c>
      <c r="H577" t="str">
        <f>'Raw Data'!I574</f>
        <v>non-smoker</v>
      </c>
      <c r="I577" t="str">
        <f>'Raw Data'!J574</f>
        <v>moderate</v>
      </c>
    </row>
    <row r="578" spans="1:9" ht="15" customHeight="1" x14ac:dyDescent="0.35">
      <c r="A578">
        <f t="shared" si="32"/>
        <v>574</v>
      </c>
      <c r="B578" s="13">
        <f>'Raw Data'!B575</f>
        <v>19.95566333</v>
      </c>
      <c r="C578" t="str">
        <f t="shared" si="33"/>
        <v>Normal</v>
      </c>
      <c r="D578" s="14">
        <f>'Raw Data'!E575</f>
        <v>193.21782809999999</v>
      </c>
      <c r="E578" t="str">
        <f t="shared" si="34"/>
        <v>Desirable</v>
      </c>
      <c r="F578" s="15">
        <f>'Raw Data'!C575</f>
        <v>111.9713102</v>
      </c>
      <c r="G578" t="str">
        <f t="shared" si="35"/>
        <v>Normal</v>
      </c>
      <c r="H578" t="str">
        <f>'Raw Data'!I575</f>
        <v>non-smoker</v>
      </c>
      <c r="I578" t="str">
        <f>'Raw Data'!J575</f>
        <v>high</v>
      </c>
    </row>
    <row r="579" spans="1:9" ht="15" customHeight="1" x14ac:dyDescent="0.35">
      <c r="A579">
        <f t="shared" si="32"/>
        <v>575</v>
      </c>
      <c r="B579" s="13">
        <f>'Raw Data'!B576</f>
        <v>26.262255440000001</v>
      </c>
      <c r="C579" t="str">
        <f t="shared" si="33"/>
        <v>Overweight</v>
      </c>
      <c r="D579" s="14">
        <f>'Raw Data'!E576</f>
        <v>191.65659210000001</v>
      </c>
      <c r="E579" t="str">
        <f t="shared" si="34"/>
        <v>Desirable</v>
      </c>
      <c r="F579" s="15">
        <f>'Raw Data'!C576</f>
        <v>118.9685966</v>
      </c>
      <c r="G579" t="str">
        <f t="shared" si="35"/>
        <v>Normal</v>
      </c>
      <c r="H579" t="str">
        <f>'Raw Data'!I576</f>
        <v>non-smoker</v>
      </c>
      <c r="I579" t="str">
        <f>'Raw Data'!J576</f>
        <v>low</v>
      </c>
    </row>
    <row r="580" spans="1:9" ht="15" customHeight="1" x14ac:dyDescent="0.35">
      <c r="A580">
        <f t="shared" si="32"/>
        <v>576</v>
      </c>
      <c r="B580" s="13">
        <f>'Raw Data'!B577</f>
        <v>17.11677748</v>
      </c>
      <c r="C580" t="str">
        <f t="shared" si="33"/>
        <v>Underweight</v>
      </c>
      <c r="D580" s="14">
        <f>'Raw Data'!E577</f>
        <v>159.18792980000001</v>
      </c>
      <c r="E580" t="str">
        <f t="shared" si="34"/>
        <v>Desirable</v>
      </c>
      <c r="F580" s="15">
        <f>'Raw Data'!C577</f>
        <v>110.86169339999999</v>
      </c>
      <c r="G580" t="str">
        <f t="shared" si="35"/>
        <v>Normal</v>
      </c>
      <c r="H580" t="str">
        <f>'Raw Data'!I577</f>
        <v>smoker</v>
      </c>
      <c r="I580" t="str">
        <f>'Raw Data'!J577</f>
        <v>high</v>
      </c>
    </row>
    <row r="581" spans="1:9" ht="15" customHeight="1" x14ac:dyDescent="0.35">
      <c r="A581">
        <f t="shared" ref="A581:A644" si="36">ROW()-4</f>
        <v>577</v>
      </c>
      <c r="B581" s="13">
        <f>'Raw Data'!B578</f>
        <v>30.298296789999998</v>
      </c>
      <c r="C581" t="str">
        <f t="shared" ref="C581:C644" si="37">IF(B581&lt;18.5,"Underweight",IF(B581&lt;=24.9,"Normal",IF(B581&lt;=29.9,"Overweight","Obese")))</f>
        <v>Obese</v>
      </c>
      <c r="D581" s="14">
        <f>'Raw Data'!E578</f>
        <v>167.1980016</v>
      </c>
      <c r="E581" t="str">
        <f t="shared" ref="E581:E644" si="38">IF(D581&lt;200,"Desirable",IF(D581&lt;=239,"Borderline High","High"))</f>
        <v>Desirable</v>
      </c>
      <c r="F581" s="15">
        <f>'Raw Data'!C578</f>
        <v>92.008269920000004</v>
      </c>
      <c r="G581" t="str">
        <f t="shared" ref="G581:G644" si="39">IF(F581&lt;120,"Normal",IF(F581&lt;=129,"Elevated",IF(F581&lt;=139,"Stage 1 Hypertension","Stage 2 Hypertension")))</f>
        <v>Normal</v>
      </c>
      <c r="H581" t="str">
        <f>'Raw Data'!I578</f>
        <v>non-smoker</v>
      </c>
      <c r="I581" t="str">
        <f>'Raw Data'!J578</f>
        <v>moderate</v>
      </c>
    </row>
    <row r="582" spans="1:9" ht="15" customHeight="1" x14ac:dyDescent="0.35">
      <c r="A582">
        <f t="shared" si="36"/>
        <v>578</v>
      </c>
      <c r="B582" s="13">
        <f>'Raw Data'!B579</f>
        <v>27.757832400000002</v>
      </c>
      <c r="C582" t="str">
        <f t="shared" si="37"/>
        <v>Overweight</v>
      </c>
      <c r="D582" s="14">
        <f>'Raw Data'!E579</f>
        <v>216.61020529999999</v>
      </c>
      <c r="E582" t="str">
        <f t="shared" si="38"/>
        <v>Borderline High</v>
      </c>
      <c r="F582" s="15">
        <f>'Raw Data'!C579</f>
        <v>98.083589090000004</v>
      </c>
      <c r="G582" t="str">
        <f t="shared" si="39"/>
        <v>Normal</v>
      </c>
      <c r="H582" t="str">
        <f>'Raw Data'!I579</f>
        <v>smoker</v>
      </c>
      <c r="I582" t="str">
        <f>'Raw Data'!J579</f>
        <v>low</v>
      </c>
    </row>
    <row r="583" spans="1:9" ht="15" customHeight="1" x14ac:dyDescent="0.35">
      <c r="A583">
        <f t="shared" si="36"/>
        <v>579</v>
      </c>
      <c r="B583" s="13">
        <f>'Raw Data'!B580</f>
        <v>24.00530848</v>
      </c>
      <c r="C583" t="str">
        <f t="shared" si="37"/>
        <v>Normal</v>
      </c>
      <c r="D583" s="14">
        <f>'Raw Data'!E580</f>
        <v>172.3548758</v>
      </c>
      <c r="E583" t="str">
        <f t="shared" si="38"/>
        <v>Desirable</v>
      </c>
      <c r="F583" s="15">
        <f>'Raw Data'!C580</f>
        <v>101.8779655</v>
      </c>
      <c r="G583" t="str">
        <f t="shared" si="39"/>
        <v>Normal</v>
      </c>
      <c r="H583" t="str">
        <f>'Raw Data'!I580</f>
        <v>non-smoker</v>
      </c>
      <c r="I583" t="str">
        <f>'Raw Data'!J580</f>
        <v>moderate</v>
      </c>
    </row>
    <row r="584" spans="1:9" ht="15" customHeight="1" x14ac:dyDescent="0.35">
      <c r="A584">
        <f t="shared" si="36"/>
        <v>580</v>
      </c>
      <c r="B584" s="13">
        <f>'Raw Data'!B581</f>
        <v>24.752189349999998</v>
      </c>
      <c r="C584" t="str">
        <f t="shared" si="37"/>
        <v>Normal</v>
      </c>
      <c r="D584" s="14">
        <f>'Raw Data'!E581</f>
        <v>199.97369689999999</v>
      </c>
      <c r="E584" t="str">
        <f t="shared" si="38"/>
        <v>Desirable</v>
      </c>
      <c r="F584" s="15">
        <f>'Raw Data'!C581</f>
        <v>110.3786327</v>
      </c>
      <c r="G584" t="str">
        <f t="shared" si="39"/>
        <v>Normal</v>
      </c>
      <c r="H584" t="str">
        <f>'Raw Data'!I581</f>
        <v>non-smoker</v>
      </c>
      <c r="I584" t="str">
        <f>'Raw Data'!J581</f>
        <v>high</v>
      </c>
    </row>
    <row r="585" spans="1:9" ht="15" customHeight="1" x14ac:dyDescent="0.35">
      <c r="A585">
        <f t="shared" si="36"/>
        <v>581</v>
      </c>
      <c r="B585" s="13">
        <f>'Raw Data'!B582</f>
        <v>21.88940624</v>
      </c>
      <c r="C585" t="str">
        <f t="shared" si="37"/>
        <v>Normal</v>
      </c>
      <c r="D585" s="14">
        <f>'Raw Data'!E582</f>
        <v>188.24264550000001</v>
      </c>
      <c r="E585" t="str">
        <f t="shared" si="38"/>
        <v>Desirable</v>
      </c>
      <c r="F585" s="15">
        <f>'Raw Data'!C582</f>
        <v>115.60693980000001</v>
      </c>
      <c r="G585" t="str">
        <f t="shared" si="39"/>
        <v>Normal</v>
      </c>
      <c r="H585" t="str">
        <f>'Raw Data'!I582</f>
        <v>non-smoker</v>
      </c>
      <c r="I585" t="str">
        <f>'Raw Data'!J582</f>
        <v>moderate</v>
      </c>
    </row>
    <row r="586" spans="1:9" ht="15" customHeight="1" x14ac:dyDescent="0.35">
      <c r="A586">
        <f t="shared" si="36"/>
        <v>582</v>
      </c>
      <c r="B586" s="13">
        <f>'Raw Data'!B583</f>
        <v>26.840011459999999</v>
      </c>
      <c r="C586" t="str">
        <f t="shared" si="37"/>
        <v>Overweight</v>
      </c>
      <c r="D586" s="14">
        <f>'Raw Data'!E583</f>
        <v>182.6748499</v>
      </c>
      <c r="E586" t="str">
        <f t="shared" si="38"/>
        <v>Desirable</v>
      </c>
      <c r="F586" s="15">
        <f>'Raw Data'!C583</f>
        <v>103.0574393</v>
      </c>
      <c r="G586" t="str">
        <f t="shared" si="39"/>
        <v>Normal</v>
      </c>
      <c r="H586" t="str">
        <f>'Raw Data'!I583</f>
        <v>non-smoker</v>
      </c>
      <c r="I586" t="str">
        <f>'Raw Data'!J583</f>
        <v>high</v>
      </c>
    </row>
    <row r="587" spans="1:9" ht="15" customHeight="1" x14ac:dyDescent="0.35">
      <c r="A587">
        <f t="shared" si="36"/>
        <v>583</v>
      </c>
      <c r="B587" s="13">
        <f>'Raw Data'!B584</f>
        <v>22.040248600000002</v>
      </c>
      <c r="C587" t="str">
        <f t="shared" si="37"/>
        <v>Normal</v>
      </c>
      <c r="D587" s="14">
        <f>'Raw Data'!E584</f>
        <v>192.3328281</v>
      </c>
      <c r="E587" t="str">
        <f t="shared" si="38"/>
        <v>Desirable</v>
      </c>
      <c r="F587" s="15">
        <f>'Raw Data'!C584</f>
        <v>116.00671440000001</v>
      </c>
      <c r="G587" t="str">
        <f t="shared" si="39"/>
        <v>Normal</v>
      </c>
      <c r="H587" t="str">
        <f>'Raw Data'!I584</f>
        <v>non-smoker</v>
      </c>
      <c r="I587" t="str">
        <f>'Raw Data'!J584</f>
        <v>high</v>
      </c>
    </row>
    <row r="588" spans="1:9" ht="15" customHeight="1" x14ac:dyDescent="0.35">
      <c r="A588">
        <f t="shared" si="36"/>
        <v>584</v>
      </c>
      <c r="B588" s="13">
        <f>'Raw Data'!B585</f>
        <v>26.814443310000001</v>
      </c>
      <c r="C588" t="str">
        <f t="shared" si="37"/>
        <v>Overweight</v>
      </c>
      <c r="D588" s="14">
        <f>'Raw Data'!E585</f>
        <v>213.22386760000001</v>
      </c>
      <c r="E588" t="str">
        <f t="shared" si="38"/>
        <v>Borderline High</v>
      </c>
      <c r="F588" s="15">
        <f>'Raw Data'!C585</f>
        <v>87.159327140000002</v>
      </c>
      <c r="G588" t="str">
        <f t="shared" si="39"/>
        <v>Normal</v>
      </c>
      <c r="H588" t="str">
        <f>'Raw Data'!I585</f>
        <v>non-smoker</v>
      </c>
      <c r="I588" t="str">
        <f>'Raw Data'!J585</f>
        <v>low</v>
      </c>
    </row>
    <row r="589" spans="1:9" ht="15" customHeight="1" x14ac:dyDescent="0.35">
      <c r="A589">
        <f t="shared" si="36"/>
        <v>585</v>
      </c>
      <c r="B589" s="13">
        <f>'Raw Data'!B586</f>
        <v>28.765503880000001</v>
      </c>
      <c r="C589" t="str">
        <f t="shared" si="37"/>
        <v>Overweight</v>
      </c>
      <c r="D589" s="14">
        <f>'Raw Data'!E586</f>
        <v>198.04230870000001</v>
      </c>
      <c r="E589" t="str">
        <f t="shared" si="38"/>
        <v>Desirable</v>
      </c>
      <c r="F589" s="15">
        <f>'Raw Data'!C586</f>
        <v>95.107431000000005</v>
      </c>
      <c r="G589" t="str">
        <f t="shared" si="39"/>
        <v>Normal</v>
      </c>
      <c r="H589" t="str">
        <f>'Raw Data'!I586</f>
        <v>non-smoker</v>
      </c>
      <c r="I589" t="str">
        <f>'Raw Data'!J586</f>
        <v>high</v>
      </c>
    </row>
    <row r="590" spans="1:9" ht="15" customHeight="1" x14ac:dyDescent="0.35">
      <c r="A590">
        <f t="shared" si="36"/>
        <v>586</v>
      </c>
      <c r="B590" s="13">
        <f>'Raw Data'!B587</f>
        <v>30.25013349</v>
      </c>
      <c r="C590" t="str">
        <f t="shared" si="37"/>
        <v>Obese</v>
      </c>
      <c r="D590" s="14">
        <f>'Raw Data'!E587</f>
        <v>189.48653039999999</v>
      </c>
      <c r="E590" t="str">
        <f t="shared" si="38"/>
        <v>Desirable</v>
      </c>
      <c r="F590" s="15">
        <f>'Raw Data'!C587</f>
        <v>108.1733436</v>
      </c>
      <c r="G590" t="str">
        <f t="shared" si="39"/>
        <v>Normal</v>
      </c>
      <c r="H590" t="str">
        <f>'Raw Data'!I587</f>
        <v>non-smoker</v>
      </c>
      <c r="I590" t="str">
        <f>'Raw Data'!J587</f>
        <v>high</v>
      </c>
    </row>
    <row r="591" spans="1:9" ht="15" customHeight="1" x14ac:dyDescent="0.35">
      <c r="A591">
        <f t="shared" si="36"/>
        <v>587</v>
      </c>
      <c r="B591" s="13">
        <f>'Raw Data'!B588</f>
        <v>29.227349820000001</v>
      </c>
      <c r="C591" t="str">
        <f t="shared" si="37"/>
        <v>Overweight</v>
      </c>
      <c r="D591" s="14">
        <f>'Raw Data'!E588</f>
        <v>190.74925479999999</v>
      </c>
      <c r="E591" t="str">
        <f t="shared" si="38"/>
        <v>Desirable</v>
      </c>
      <c r="F591" s="15">
        <f>'Raw Data'!C588</f>
        <v>133.21492190000001</v>
      </c>
      <c r="G591" t="str">
        <f t="shared" si="39"/>
        <v>Stage 1 Hypertension</v>
      </c>
      <c r="H591" t="str">
        <f>'Raw Data'!I588</f>
        <v>non-smoker</v>
      </c>
      <c r="I591" t="str">
        <f>'Raw Data'!J588</f>
        <v>low</v>
      </c>
    </row>
    <row r="592" spans="1:9" ht="15" customHeight="1" x14ac:dyDescent="0.35">
      <c r="A592">
        <f t="shared" si="36"/>
        <v>588</v>
      </c>
      <c r="B592" s="13">
        <f>'Raw Data'!B589</f>
        <v>25.508941570000001</v>
      </c>
      <c r="C592" t="str">
        <f t="shared" si="37"/>
        <v>Overweight</v>
      </c>
      <c r="D592" s="14">
        <f>'Raw Data'!E589</f>
        <v>180.8050719</v>
      </c>
      <c r="E592" t="str">
        <f t="shared" si="38"/>
        <v>Desirable</v>
      </c>
      <c r="F592" s="15">
        <f>'Raw Data'!C589</f>
        <v>116.422978</v>
      </c>
      <c r="G592" t="str">
        <f t="shared" si="39"/>
        <v>Normal</v>
      </c>
      <c r="H592" t="str">
        <f>'Raw Data'!I589</f>
        <v>smoker</v>
      </c>
      <c r="I592" t="str">
        <f>'Raw Data'!J589</f>
        <v>high</v>
      </c>
    </row>
    <row r="593" spans="1:9" ht="15" customHeight="1" x14ac:dyDescent="0.35">
      <c r="A593">
        <f t="shared" si="36"/>
        <v>589</v>
      </c>
      <c r="B593" s="13">
        <f>'Raw Data'!B590</f>
        <v>29.22052983</v>
      </c>
      <c r="C593" t="str">
        <f t="shared" si="37"/>
        <v>Overweight</v>
      </c>
      <c r="D593" s="14">
        <f>'Raw Data'!E590</f>
        <v>185.8526798</v>
      </c>
      <c r="E593" t="str">
        <f t="shared" si="38"/>
        <v>Desirable</v>
      </c>
      <c r="F593" s="15">
        <f>'Raw Data'!C590</f>
        <v>107.4177811</v>
      </c>
      <c r="G593" t="str">
        <f t="shared" si="39"/>
        <v>Normal</v>
      </c>
      <c r="H593" t="str">
        <f>'Raw Data'!I590</f>
        <v>smoker</v>
      </c>
      <c r="I593" t="str">
        <f>'Raw Data'!J590</f>
        <v>high</v>
      </c>
    </row>
    <row r="594" spans="1:9" ht="15" customHeight="1" x14ac:dyDescent="0.35">
      <c r="A594">
        <f t="shared" si="36"/>
        <v>590</v>
      </c>
      <c r="B594" s="13">
        <f>'Raw Data'!B591</f>
        <v>27.675578359999999</v>
      </c>
      <c r="C594" t="str">
        <f t="shared" si="37"/>
        <v>Overweight</v>
      </c>
      <c r="D594" s="14">
        <f>'Raw Data'!E591</f>
        <v>171.4738902</v>
      </c>
      <c r="E594" t="str">
        <f t="shared" si="38"/>
        <v>Desirable</v>
      </c>
      <c r="F594" s="15">
        <f>'Raw Data'!C591</f>
        <v>125.75773479999999</v>
      </c>
      <c r="G594" t="str">
        <f t="shared" si="39"/>
        <v>Elevated</v>
      </c>
      <c r="H594" t="str">
        <f>'Raw Data'!I591</f>
        <v>non-smoker</v>
      </c>
      <c r="I594" t="str">
        <f>'Raw Data'!J591</f>
        <v>low</v>
      </c>
    </row>
    <row r="595" spans="1:9" ht="15" customHeight="1" x14ac:dyDescent="0.35">
      <c r="A595">
        <f t="shared" si="36"/>
        <v>591</v>
      </c>
      <c r="B595" s="13">
        <f>'Raw Data'!B592</f>
        <v>27.634093350000001</v>
      </c>
      <c r="C595" t="str">
        <f t="shared" si="37"/>
        <v>Overweight</v>
      </c>
      <c r="D595" s="14">
        <f>'Raw Data'!E592</f>
        <v>187.0461382</v>
      </c>
      <c r="E595" t="str">
        <f t="shared" si="38"/>
        <v>Desirable</v>
      </c>
      <c r="F595" s="15">
        <f>'Raw Data'!C592</f>
        <v>95.949879960000004</v>
      </c>
      <c r="G595" t="str">
        <f t="shared" si="39"/>
        <v>Normal</v>
      </c>
      <c r="H595" t="str">
        <f>'Raw Data'!I592</f>
        <v>non-smoker</v>
      </c>
      <c r="I595" t="str">
        <f>'Raw Data'!J592</f>
        <v>moderate</v>
      </c>
    </row>
    <row r="596" spans="1:9" ht="15" customHeight="1" x14ac:dyDescent="0.35">
      <c r="A596">
        <f t="shared" si="36"/>
        <v>592</v>
      </c>
      <c r="B596" s="13">
        <f>'Raw Data'!B593</f>
        <v>21.86769644</v>
      </c>
      <c r="C596" t="str">
        <f t="shared" si="37"/>
        <v>Normal</v>
      </c>
      <c r="D596" s="14">
        <f>'Raw Data'!E593</f>
        <v>197.75821110000001</v>
      </c>
      <c r="E596" t="str">
        <f t="shared" si="38"/>
        <v>Desirable</v>
      </c>
      <c r="F596" s="15">
        <f>'Raw Data'!C593</f>
        <v>97.50572622</v>
      </c>
      <c r="G596" t="str">
        <f t="shared" si="39"/>
        <v>Normal</v>
      </c>
      <c r="H596" t="str">
        <f>'Raw Data'!I593</f>
        <v>non-smoker</v>
      </c>
      <c r="I596" t="str">
        <f>'Raw Data'!J593</f>
        <v>low</v>
      </c>
    </row>
    <row r="597" spans="1:9" ht="15" customHeight="1" x14ac:dyDescent="0.35">
      <c r="A597">
        <f t="shared" si="36"/>
        <v>593</v>
      </c>
      <c r="B597" s="13">
        <f>'Raw Data'!B594</f>
        <v>20.7585379</v>
      </c>
      <c r="C597" t="str">
        <f t="shared" si="37"/>
        <v>Normal</v>
      </c>
      <c r="D597" s="14">
        <f>'Raw Data'!E594</f>
        <v>198.19684459999999</v>
      </c>
      <c r="E597" t="str">
        <f t="shared" si="38"/>
        <v>Desirable</v>
      </c>
      <c r="F597" s="15">
        <f>'Raw Data'!C594</f>
        <v>110.4045086</v>
      </c>
      <c r="G597" t="str">
        <f t="shared" si="39"/>
        <v>Normal</v>
      </c>
      <c r="H597" t="str">
        <f>'Raw Data'!I594</f>
        <v>non-smoker</v>
      </c>
      <c r="I597" t="str">
        <f>'Raw Data'!J594</f>
        <v>moderate</v>
      </c>
    </row>
    <row r="598" spans="1:9" ht="15" customHeight="1" x14ac:dyDescent="0.35">
      <c r="A598">
        <f t="shared" si="36"/>
        <v>594</v>
      </c>
      <c r="B598" s="13">
        <f>'Raw Data'!B595</f>
        <v>28.28977926</v>
      </c>
      <c r="C598" t="str">
        <f t="shared" si="37"/>
        <v>Overweight</v>
      </c>
      <c r="D598" s="14">
        <f>'Raw Data'!E595</f>
        <v>186.18540999999999</v>
      </c>
      <c r="E598" t="str">
        <f t="shared" si="38"/>
        <v>Desirable</v>
      </c>
      <c r="F598" s="15">
        <f>'Raw Data'!C595</f>
        <v>107.6634021</v>
      </c>
      <c r="G598" t="str">
        <f t="shared" si="39"/>
        <v>Normal</v>
      </c>
      <c r="H598" t="str">
        <f>'Raw Data'!I595</f>
        <v>non-smoker</v>
      </c>
      <c r="I598" t="str">
        <f>'Raw Data'!J595</f>
        <v>low</v>
      </c>
    </row>
    <row r="599" spans="1:9" ht="15" customHeight="1" x14ac:dyDescent="0.35">
      <c r="A599">
        <f t="shared" si="36"/>
        <v>595</v>
      </c>
      <c r="B599" s="13">
        <f>'Raw Data'!B596</f>
        <v>29.431694969999999</v>
      </c>
      <c r="C599" t="str">
        <f t="shared" si="37"/>
        <v>Overweight</v>
      </c>
      <c r="D599" s="14">
        <f>'Raw Data'!E596</f>
        <v>191.75169460000001</v>
      </c>
      <c r="E599" t="str">
        <f t="shared" si="38"/>
        <v>Desirable</v>
      </c>
      <c r="F599" s="15">
        <f>'Raw Data'!C596</f>
        <v>117.4919489</v>
      </c>
      <c r="G599" t="str">
        <f t="shared" si="39"/>
        <v>Normal</v>
      </c>
      <c r="H599" t="str">
        <f>'Raw Data'!I596</f>
        <v>non-smoker</v>
      </c>
      <c r="I599" t="str">
        <f>'Raw Data'!J596</f>
        <v>high</v>
      </c>
    </row>
    <row r="600" spans="1:9" ht="15" customHeight="1" x14ac:dyDescent="0.35">
      <c r="A600">
        <f t="shared" si="36"/>
        <v>596</v>
      </c>
      <c r="B600" s="13">
        <f>'Raw Data'!B597</f>
        <v>23.89469214</v>
      </c>
      <c r="C600" t="str">
        <f t="shared" si="37"/>
        <v>Normal</v>
      </c>
      <c r="D600" s="14">
        <f>'Raw Data'!E597</f>
        <v>179.65820299999999</v>
      </c>
      <c r="E600" t="str">
        <f t="shared" si="38"/>
        <v>Desirable</v>
      </c>
      <c r="F600" s="15">
        <f>'Raw Data'!C597</f>
        <v>100.68491469999999</v>
      </c>
      <c r="G600" t="str">
        <f t="shared" si="39"/>
        <v>Normal</v>
      </c>
      <c r="H600" t="str">
        <f>'Raw Data'!I597</f>
        <v>non-smoker</v>
      </c>
      <c r="I600" t="str">
        <f>'Raw Data'!J597</f>
        <v>high</v>
      </c>
    </row>
    <row r="601" spans="1:9" ht="15" customHeight="1" x14ac:dyDescent="0.35">
      <c r="A601">
        <f t="shared" si="36"/>
        <v>597</v>
      </c>
      <c r="B601" s="13">
        <f>'Raw Data'!B598</f>
        <v>32.871186100000003</v>
      </c>
      <c r="C601" t="str">
        <f t="shared" si="37"/>
        <v>Obese</v>
      </c>
      <c r="D601" s="14">
        <f>'Raw Data'!E598</f>
        <v>201.87808440000001</v>
      </c>
      <c r="E601" t="str">
        <f t="shared" si="38"/>
        <v>Borderline High</v>
      </c>
      <c r="F601" s="15">
        <f>'Raw Data'!C598</f>
        <v>115.3935546</v>
      </c>
      <c r="G601" t="str">
        <f t="shared" si="39"/>
        <v>Normal</v>
      </c>
      <c r="H601" t="str">
        <f>'Raw Data'!I598</f>
        <v>smoker</v>
      </c>
      <c r="I601" t="str">
        <f>'Raw Data'!J598</f>
        <v>low</v>
      </c>
    </row>
    <row r="602" spans="1:9" ht="15" customHeight="1" x14ac:dyDescent="0.35">
      <c r="A602">
        <f t="shared" si="36"/>
        <v>598</v>
      </c>
      <c r="B602" s="13">
        <f>'Raw Data'!B599</f>
        <v>38.067050879999996</v>
      </c>
      <c r="C602" t="str">
        <f t="shared" si="37"/>
        <v>Obese</v>
      </c>
      <c r="D602" s="14">
        <f>'Raw Data'!E599</f>
        <v>212.30571040000001</v>
      </c>
      <c r="E602" t="str">
        <f t="shared" si="38"/>
        <v>Borderline High</v>
      </c>
      <c r="F602" s="15">
        <f>'Raw Data'!C599</f>
        <v>117.37428389999999</v>
      </c>
      <c r="G602" t="str">
        <f t="shared" si="39"/>
        <v>Normal</v>
      </c>
      <c r="H602" t="str">
        <f>'Raw Data'!I599</f>
        <v>smoker</v>
      </c>
      <c r="I602" t="str">
        <f>'Raw Data'!J599</f>
        <v>moderate</v>
      </c>
    </row>
    <row r="603" spans="1:9" ht="15" customHeight="1" x14ac:dyDescent="0.35">
      <c r="A603">
        <f t="shared" si="36"/>
        <v>599</v>
      </c>
      <c r="B603" s="13">
        <f>'Raw Data'!B600</f>
        <v>35.767576679999998</v>
      </c>
      <c r="C603" t="str">
        <f t="shared" si="37"/>
        <v>Obese</v>
      </c>
      <c r="D603" s="14">
        <f>'Raw Data'!E600</f>
        <v>207.88504119999999</v>
      </c>
      <c r="E603" t="str">
        <f t="shared" si="38"/>
        <v>Borderline High</v>
      </c>
      <c r="F603" s="15">
        <f>'Raw Data'!C600</f>
        <v>124.1731881</v>
      </c>
      <c r="G603" t="str">
        <f t="shared" si="39"/>
        <v>Elevated</v>
      </c>
      <c r="H603" t="str">
        <f>'Raw Data'!I600</f>
        <v>non-smoker</v>
      </c>
      <c r="I603" t="str">
        <f>'Raw Data'!J600</f>
        <v>low</v>
      </c>
    </row>
    <row r="604" spans="1:9" ht="15" customHeight="1" x14ac:dyDescent="0.35">
      <c r="A604">
        <f t="shared" si="36"/>
        <v>600</v>
      </c>
      <c r="B604" s="13">
        <f>'Raw Data'!B601</f>
        <v>25.666759240000001</v>
      </c>
      <c r="C604" t="str">
        <f t="shared" si="37"/>
        <v>Overweight</v>
      </c>
      <c r="D604" s="14">
        <f>'Raw Data'!E601</f>
        <v>171.13893540000001</v>
      </c>
      <c r="E604" t="str">
        <f t="shared" si="38"/>
        <v>Desirable</v>
      </c>
      <c r="F604" s="15">
        <f>'Raw Data'!C601</f>
        <v>118.0053384</v>
      </c>
      <c r="G604" t="str">
        <f t="shared" si="39"/>
        <v>Normal</v>
      </c>
      <c r="H604" t="str">
        <f>'Raw Data'!I601</f>
        <v>non-smoker</v>
      </c>
      <c r="I604" t="str">
        <f>'Raw Data'!J601</f>
        <v>low</v>
      </c>
    </row>
    <row r="605" spans="1:9" ht="15" customHeight="1" x14ac:dyDescent="0.35">
      <c r="A605">
        <f t="shared" si="36"/>
        <v>601</v>
      </c>
      <c r="B605" s="13">
        <f>'Raw Data'!B602</f>
        <v>24.8349826</v>
      </c>
      <c r="C605" t="str">
        <f t="shared" si="37"/>
        <v>Normal</v>
      </c>
      <c r="D605" s="14">
        <f>'Raw Data'!E602</f>
        <v>190.80685779999999</v>
      </c>
      <c r="E605" t="str">
        <f t="shared" si="38"/>
        <v>Desirable</v>
      </c>
      <c r="F605" s="15">
        <f>'Raw Data'!C602</f>
        <v>101.2622849</v>
      </c>
      <c r="G605" t="str">
        <f t="shared" si="39"/>
        <v>Normal</v>
      </c>
      <c r="H605" t="str">
        <f>'Raw Data'!I602</f>
        <v>non-smoker</v>
      </c>
      <c r="I605" t="str">
        <f>'Raw Data'!J602</f>
        <v>high</v>
      </c>
    </row>
    <row r="606" spans="1:9" ht="15" customHeight="1" x14ac:dyDescent="0.35">
      <c r="A606">
        <f t="shared" si="36"/>
        <v>602</v>
      </c>
      <c r="B606" s="13">
        <f>'Raw Data'!B603</f>
        <v>30.934155400000002</v>
      </c>
      <c r="C606" t="str">
        <f t="shared" si="37"/>
        <v>Obese</v>
      </c>
      <c r="D606" s="14">
        <f>'Raw Data'!E603</f>
        <v>191.11389360000001</v>
      </c>
      <c r="E606" t="str">
        <f t="shared" si="38"/>
        <v>Desirable</v>
      </c>
      <c r="F606" s="15">
        <f>'Raw Data'!C603</f>
        <v>97.121174030000006</v>
      </c>
      <c r="G606" t="str">
        <f t="shared" si="39"/>
        <v>Normal</v>
      </c>
      <c r="H606" t="str">
        <f>'Raw Data'!I603</f>
        <v>smoker</v>
      </c>
      <c r="I606" t="str">
        <f>'Raw Data'!J603</f>
        <v>moderate</v>
      </c>
    </row>
    <row r="607" spans="1:9" ht="15" customHeight="1" x14ac:dyDescent="0.35">
      <c r="A607">
        <f t="shared" si="36"/>
        <v>603</v>
      </c>
      <c r="B607" s="13">
        <f>'Raw Data'!B604</f>
        <v>30.394321640000001</v>
      </c>
      <c r="C607" t="str">
        <f t="shared" si="37"/>
        <v>Obese</v>
      </c>
      <c r="D607" s="14">
        <f>'Raw Data'!E604</f>
        <v>219.61824429999999</v>
      </c>
      <c r="E607" t="str">
        <f t="shared" si="38"/>
        <v>Borderline High</v>
      </c>
      <c r="F607" s="15">
        <f>'Raw Data'!C604</f>
        <v>117.76374079999999</v>
      </c>
      <c r="G607" t="str">
        <f t="shared" si="39"/>
        <v>Normal</v>
      </c>
      <c r="H607" t="str">
        <f>'Raw Data'!I604</f>
        <v>non-smoker</v>
      </c>
      <c r="I607" t="str">
        <f>'Raw Data'!J604</f>
        <v>high</v>
      </c>
    </row>
    <row r="608" spans="1:9" ht="15" customHeight="1" x14ac:dyDescent="0.35">
      <c r="A608">
        <f t="shared" si="36"/>
        <v>604</v>
      </c>
      <c r="B608" s="13">
        <f>'Raw Data'!B605</f>
        <v>21.434197990000001</v>
      </c>
      <c r="C608" t="str">
        <f t="shared" si="37"/>
        <v>Normal</v>
      </c>
      <c r="D608" s="14">
        <f>'Raw Data'!E605</f>
        <v>195.00931420000001</v>
      </c>
      <c r="E608" t="str">
        <f t="shared" si="38"/>
        <v>Desirable</v>
      </c>
      <c r="F608" s="15">
        <f>'Raw Data'!C605</f>
        <v>96.553738159999995</v>
      </c>
      <c r="G608" t="str">
        <f t="shared" si="39"/>
        <v>Normal</v>
      </c>
      <c r="H608" t="str">
        <f>'Raw Data'!I605</f>
        <v>non-smoker</v>
      </c>
      <c r="I608" t="str">
        <f>'Raw Data'!J605</f>
        <v>low</v>
      </c>
    </row>
    <row r="609" spans="1:9" ht="15" customHeight="1" x14ac:dyDescent="0.35">
      <c r="A609">
        <f t="shared" si="36"/>
        <v>605</v>
      </c>
      <c r="B609" s="13">
        <f>'Raw Data'!B606</f>
        <v>25.78895696</v>
      </c>
      <c r="C609" t="str">
        <f t="shared" si="37"/>
        <v>Overweight</v>
      </c>
      <c r="D609" s="14">
        <f>'Raw Data'!E606</f>
        <v>178.0858619</v>
      </c>
      <c r="E609" t="str">
        <f t="shared" si="38"/>
        <v>Desirable</v>
      </c>
      <c r="F609" s="15">
        <f>'Raw Data'!C606</f>
        <v>119.7123995</v>
      </c>
      <c r="G609" t="str">
        <f t="shared" si="39"/>
        <v>Normal</v>
      </c>
      <c r="H609" t="str">
        <f>'Raw Data'!I606</f>
        <v>smoker</v>
      </c>
      <c r="I609" t="str">
        <f>'Raw Data'!J606</f>
        <v>moderate</v>
      </c>
    </row>
    <row r="610" spans="1:9" ht="15" customHeight="1" x14ac:dyDescent="0.35">
      <c r="A610">
        <f t="shared" si="36"/>
        <v>606</v>
      </c>
      <c r="B610" s="13">
        <f>'Raw Data'!B607</f>
        <v>30.307760460000001</v>
      </c>
      <c r="C610" t="str">
        <f t="shared" si="37"/>
        <v>Obese</v>
      </c>
      <c r="D610" s="14">
        <f>'Raw Data'!E607</f>
        <v>193.1916181</v>
      </c>
      <c r="E610" t="str">
        <f t="shared" si="38"/>
        <v>Desirable</v>
      </c>
      <c r="F610" s="15">
        <f>'Raw Data'!C607</f>
        <v>104.63384910000001</v>
      </c>
      <c r="G610" t="str">
        <f t="shared" si="39"/>
        <v>Normal</v>
      </c>
      <c r="H610" t="str">
        <f>'Raw Data'!I607</f>
        <v>smoker</v>
      </c>
      <c r="I610" t="str">
        <f>'Raw Data'!J607</f>
        <v>moderate</v>
      </c>
    </row>
    <row r="611" spans="1:9" ht="15" customHeight="1" x14ac:dyDescent="0.35">
      <c r="A611">
        <f t="shared" si="36"/>
        <v>607</v>
      </c>
      <c r="B611" s="13">
        <f>'Raw Data'!B608</f>
        <v>22.518631160000002</v>
      </c>
      <c r="C611" t="str">
        <f t="shared" si="37"/>
        <v>Normal</v>
      </c>
      <c r="D611" s="14">
        <f>'Raw Data'!E608</f>
        <v>193.1916181</v>
      </c>
      <c r="E611" t="str">
        <f t="shared" si="38"/>
        <v>Desirable</v>
      </c>
      <c r="F611" s="15">
        <f>'Raw Data'!C608</f>
        <v>115.4553378</v>
      </c>
      <c r="G611" t="str">
        <f t="shared" si="39"/>
        <v>Normal</v>
      </c>
      <c r="H611" t="str">
        <f>'Raw Data'!I608</f>
        <v>smoker</v>
      </c>
      <c r="I611" t="str">
        <f>'Raw Data'!J608</f>
        <v>high</v>
      </c>
    </row>
    <row r="612" spans="1:9" ht="15" customHeight="1" x14ac:dyDescent="0.35">
      <c r="A612">
        <f t="shared" si="36"/>
        <v>608</v>
      </c>
      <c r="B612" s="13">
        <f>'Raw Data'!B609</f>
        <v>23.276750880000002</v>
      </c>
      <c r="C612" t="str">
        <f t="shared" si="37"/>
        <v>Normal</v>
      </c>
      <c r="D612" s="14">
        <f>'Raw Data'!E609</f>
        <v>210.12490650000001</v>
      </c>
      <c r="E612" t="str">
        <f t="shared" si="38"/>
        <v>Borderline High</v>
      </c>
      <c r="F612" s="15">
        <f>'Raw Data'!C609</f>
        <v>103.7180109</v>
      </c>
      <c r="G612" t="str">
        <f t="shared" si="39"/>
        <v>Normal</v>
      </c>
      <c r="H612" t="str">
        <f>'Raw Data'!I609</f>
        <v>non-smoker</v>
      </c>
      <c r="I612" t="str">
        <f>'Raw Data'!J609</f>
        <v>low</v>
      </c>
    </row>
    <row r="613" spans="1:9" ht="15" customHeight="1" x14ac:dyDescent="0.35">
      <c r="A613">
        <f t="shared" si="36"/>
        <v>609</v>
      </c>
      <c r="B613" s="13">
        <f>'Raw Data'!B610</f>
        <v>24.031576220000002</v>
      </c>
      <c r="C613" t="str">
        <f t="shared" si="37"/>
        <v>Normal</v>
      </c>
      <c r="D613" s="14">
        <f>'Raw Data'!E610</f>
        <v>210.7801714</v>
      </c>
      <c r="E613" t="str">
        <f t="shared" si="38"/>
        <v>Borderline High</v>
      </c>
      <c r="F613" s="15">
        <f>'Raw Data'!C610</f>
        <v>111.6398624</v>
      </c>
      <c r="G613" t="str">
        <f t="shared" si="39"/>
        <v>Normal</v>
      </c>
      <c r="H613" t="str">
        <f>'Raw Data'!I610</f>
        <v>smoker</v>
      </c>
      <c r="I613" t="str">
        <f>'Raw Data'!J610</f>
        <v>low</v>
      </c>
    </row>
    <row r="614" spans="1:9" ht="15" customHeight="1" x14ac:dyDescent="0.35">
      <c r="A614">
        <f t="shared" si="36"/>
        <v>610</v>
      </c>
      <c r="B614" s="13">
        <f>'Raw Data'!B611</f>
        <v>25.003720659999999</v>
      </c>
      <c r="C614" t="str">
        <f t="shared" si="37"/>
        <v>Overweight</v>
      </c>
      <c r="D614" s="14">
        <f>'Raw Data'!E611</f>
        <v>173.35156470000001</v>
      </c>
      <c r="E614" t="str">
        <f t="shared" si="38"/>
        <v>Desirable</v>
      </c>
      <c r="F614" s="15">
        <f>'Raw Data'!C611</f>
        <v>119.1736276</v>
      </c>
      <c r="G614" t="str">
        <f t="shared" si="39"/>
        <v>Normal</v>
      </c>
      <c r="H614" t="str">
        <f>'Raw Data'!I611</f>
        <v>smoker</v>
      </c>
      <c r="I614" t="str">
        <f>'Raw Data'!J611</f>
        <v>high</v>
      </c>
    </row>
    <row r="615" spans="1:9" ht="15" customHeight="1" x14ac:dyDescent="0.35">
      <c r="A615">
        <f t="shared" si="36"/>
        <v>611</v>
      </c>
      <c r="B615" s="13">
        <f>'Raw Data'!B612</f>
        <v>19.153694560000002</v>
      </c>
      <c r="C615" t="str">
        <f t="shared" si="37"/>
        <v>Normal</v>
      </c>
      <c r="D615" s="14">
        <f>'Raw Data'!E612</f>
        <v>211.65200519999999</v>
      </c>
      <c r="E615" t="str">
        <f t="shared" si="38"/>
        <v>Borderline High</v>
      </c>
      <c r="F615" s="15">
        <f>'Raw Data'!C612</f>
        <v>104.11771830000001</v>
      </c>
      <c r="G615" t="str">
        <f t="shared" si="39"/>
        <v>Normal</v>
      </c>
      <c r="H615" t="str">
        <f>'Raw Data'!I612</f>
        <v>non-smoker</v>
      </c>
      <c r="I615" t="str">
        <f>'Raw Data'!J612</f>
        <v>moderate</v>
      </c>
    </row>
    <row r="616" spans="1:9" ht="15" customHeight="1" x14ac:dyDescent="0.35">
      <c r="A616">
        <f t="shared" si="36"/>
        <v>612</v>
      </c>
      <c r="B616" s="13">
        <f>'Raw Data'!B613</f>
        <v>30.46460699</v>
      </c>
      <c r="C616" t="str">
        <f t="shared" si="37"/>
        <v>Obese</v>
      </c>
      <c r="D616" s="14">
        <f>'Raw Data'!E613</f>
        <v>175.21946639999999</v>
      </c>
      <c r="E616" t="str">
        <f t="shared" si="38"/>
        <v>Desirable</v>
      </c>
      <c r="F616" s="15">
        <f>'Raw Data'!C613</f>
        <v>101.98504610000001</v>
      </c>
      <c r="G616" t="str">
        <f t="shared" si="39"/>
        <v>Normal</v>
      </c>
      <c r="H616" t="str">
        <f>'Raw Data'!I613</f>
        <v>non-smoker</v>
      </c>
      <c r="I616" t="str">
        <f>'Raw Data'!J613</f>
        <v>high</v>
      </c>
    </row>
    <row r="617" spans="1:9" ht="15" customHeight="1" x14ac:dyDescent="0.35">
      <c r="A617">
        <f t="shared" si="36"/>
        <v>613</v>
      </c>
      <c r="B617" s="13">
        <f>'Raw Data'!B614</f>
        <v>23.329324320000001</v>
      </c>
      <c r="C617" t="str">
        <f t="shared" si="37"/>
        <v>Normal</v>
      </c>
      <c r="D617" s="14">
        <f>'Raw Data'!E614</f>
        <v>205.67243310000001</v>
      </c>
      <c r="E617" t="str">
        <f t="shared" si="38"/>
        <v>Borderline High</v>
      </c>
      <c r="F617" s="15">
        <f>'Raw Data'!C614</f>
        <v>98.037896680000003</v>
      </c>
      <c r="G617" t="str">
        <f t="shared" si="39"/>
        <v>Normal</v>
      </c>
      <c r="H617" t="str">
        <f>'Raw Data'!I614</f>
        <v>smoker</v>
      </c>
      <c r="I617" t="str">
        <f>'Raw Data'!J614</f>
        <v>moderate</v>
      </c>
    </row>
    <row r="618" spans="1:9" ht="15" customHeight="1" x14ac:dyDescent="0.35">
      <c r="A618">
        <f t="shared" si="36"/>
        <v>614</v>
      </c>
      <c r="B618" s="13">
        <f>'Raw Data'!B615</f>
        <v>28.01188539</v>
      </c>
      <c r="C618" t="str">
        <f t="shared" si="37"/>
        <v>Overweight</v>
      </c>
      <c r="D618" s="14">
        <f>'Raw Data'!E615</f>
        <v>208.2833813</v>
      </c>
      <c r="E618" t="str">
        <f t="shared" si="38"/>
        <v>Borderline High</v>
      </c>
      <c r="F618" s="15">
        <f>'Raw Data'!C615</f>
        <v>85.645599680000004</v>
      </c>
      <c r="G618" t="str">
        <f t="shared" si="39"/>
        <v>Normal</v>
      </c>
      <c r="H618" t="str">
        <f>'Raw Data'!I615</f>
        <v>non-smoker</v>
      </c>
      <c r="I618" t="str">
        <f>'Raw Data'!J615</f>
        <v>moderate</v>
      </c>
    </row>
    <row r="619" spans="1:9" ht="15" customHeight="1" x14ac:dyDescent="0.35">
      <c r="A619">
        <f t="shared" si="36"/>
        <v>615</v>
      </c>
      <c r="B619" s="13">
        <f>'Raw Data'!B616</f>
        <v>27.02579983</v>
      </c>
      <c r="C619" t="str">
        <f t="shared" si="37"/>
        <v>Overweight</v>
      </c>
      <c r="D619" s="14">
        <f>'Raw Data'!E616</f>
        <v>193.1916181</v>
      </c>
      <c r="E619" t="str">
        <f t="shared" si="38"/>
        <v>Desirable</v>
      </c>
      <c r="F619" s="15">
        <f>'Raw Data'!C616</f>
        <v>108.9603786</v>
      </c>
      <c r="G619" t="str">
        <f t="shared" si="39"/>
        <v>Normal</v>
      </c>
      <c r="H619" t="str">
        <f>'Raw Data'!I616</f>
        <v>smoker</v>
      </c>
      <c r="I619" t="str">
        <f>'Raw Data'!J616</f>
        <v>moderate</v>
      </c>
    </row>
    <row r="620" spans="1:9" ht="15" customHeight="1" x14ac:dyDescent="0.35">
      <c r="A620">
        <f t="shared" si="36"/>
        <v>616</v>
      </c>
      <c r="B620" s="13">
        <f>'Raw Data'!B617</f>
        <v>21.941401859999999</v>
      </c>
      <c r="C620" t="str">
        <f t="shared" si="37"/>
        <v>Normal</v>
      </c>
      <c r="D620" s="14">
        <f>'Raw Data'!E617</f>
        <v>187.20252869999999</v>
      </c>
      <c r="E620" t="str">
        <f t="shared" si="38"/>
        <v>Desirable</v>
      </c>
      <c r="F620" s="15">
        <f>'Raw Data'!C617</f>
        <v>115.2904832</v>
      </c>
      <c r="G620" t="str">
        <f t="shared" si="39"/>
        <v>Normal</v>
      </c>
      <c r="H620" t="str">
        <f>'Raw Data'!I617</f>
        <v>non-smoker</v>
      </c>
      <c r="I620" t="str">
        <f>'Raw Data'!J617</f>
        <v>moderate</v>
      </c>
    </row>
    <row r="621" spans="1:9" ht="15" customHeight="1" x14ac:dyDescent="0.35">
      <c r="A621">
        <f t="shared" si="36"/>
        <v>617</v>
      </c>
      <c r="B621" s="13">
        <f>'Raw Data'!B618</f>
        <v>18.169046439999999</v>
      </c>
      <c r="C621" t="str">
        <f t="shared" si="37"/>
        <v>Underweight</v>
      </c>
      <c r="D621" s="14">
        <f>'Raw Data'!E618</f>
        <v>179.54390720000001</v>
      </c>
      <c r="E621" t="str">
        <f t="shared" si="38"/>
        <v>Desirable</v>
      </c>
      <c r="F621" s="15">
        <f>'Raw Data'!C618</f>
        <v>88.836782580000005</v>
      </c>
      <c r="G621" t="str">
        <f t="shared" si="39"/>
        <v>Normal</v>
      </c>
      <c r="H621" t="str">
        <f>'Raw Data'!I618</f>
        <v>smoker</v>
      </c>
      <c r="I621" t="str">
        <f>'Raw Data'!J618</f>
        <v>moderate</v>
      </c>
    </row>
    <row r="622" spans="1:9" ht="15" customHeight="1" x14ac:dyDescent="0.35">
      <c r="A622">
        <f t="shared" si="36"/>
        <v>618</v>
      </c>
      <c r="B622" s="13">
        <f>'Raw Data'!B619</f>
        <v>27.445661529999999</v>
      </c>
      <c r="C622" t="str">
        <f t="shared" si="37"/>
        <v>Overweight</v>
      </c>
      <c r="D622" s="14">
        <f>'Raw Data'!E619</f>
        <v>224.2517081</v>
      </c>
      <c r="E622" t="str">
        <f t="shared" si="38"/>
        <v>Borderline High</v>
      </c>
      <c r="F622" s="15">
        <f>'Raw Data'!C619</f>
        <v>101.3403059</v>
      </c>
      <c r="G622" t="str">
        <f t="shared" si="39"/>
        <v>Normal</v>
      </c>
      <c r="H622" t="str">
        <f>'Raw Data'!I619</f>
        <v>non-smoker</v>
      </c>
      <c r="I622" t="str">
        <f>'Raw Data'!J619</f>
        <v>low</v>
      </c>
    </row>
    <row r="623" spans="1:9" ht="15" customHeight="1" x14ac:dyDescent="0.35">
      <c r="A623">
        <f t="shared" si="36"/>
        <v>619</v>
      </c>
      <c r="B623" s="13">
        <f>'Raw Data'!B620</f>
        <v>24.821250819999999</v>
      </c>
      <c r="C623" t="str">
        <f t="shared" si="37"/>
        <v>Normal</v>
      </c>
      <c r="D623" s="14">
        <f>'Raw Data'!E620</f>
        <v>195.93458720000001</v>
      </c>
      <c r="E623" t="str">
        <f t="shared" si="38"/>
        <v>Desirable</v>
      </c>
      <c r="F623" s="15">
        <f>'Raw Data'!C620</f>
        <v>112.0839402</v>
      </c>
      <c r="G623" t="str">
        <f t="shared" si="39"/>
        <v>Normal</v>
      </c>
      <c r="H623" t="str">
        <f>'Raw Data'!I620</f>
        <v>non-smoker</v>
      </c>
      <c r="I623" t="str">
        <f>'Raw Data'!J620</f>
        <v>moderate</v>
      </c>
    </row>
    <row r="624" spans="1:9" ht="15" customHeight="1" x14ac:dyDescent="0.35">
      <c r="A624">
        <f t="shared" si="36"/>
        <v>620</v>
      </c>
      <c r="B624" s="13">
        <f>'Raw Data'!B621</f>
        <v>29.277455239999998</v>
      </c>
      <c r="C624" t="str">
        <f t="shared" si="37"/>
        <v>Overweight</v>
      </c>
      <c r="D624" s="14">
        <f>'Raw Data'!E621</f>
        <v>188.66405929999999</v>
      </c>
      <c r="E624" t="str">
        <f t="shared" si="38"/>
        <v>Desirable</v>
      </c>
      <c r="F624" s="15">
        <f>'Raw Data'!C621</f>
        <v>112.9800288</v>
      </c>
      <c r="G624" t="str">
        <f t="shared" si="39"/>
        <v>Normal</v>
      </c>
      <c r="H624" t="str">
        <f>'Raw Data'!I621</f>
        <v>smoker</v>
      </c>
      <c r="I624" t="str">
        <f>'Raw Data'!J621</f>
        <v>moderate</v>
      </c>
    </row>
    <row r="625" spans="1:9" ht="15" customHeight="1" x14ac:dyDescent="0.35">
      <c r="A625">
        <f t="shared" si="36"/>
        <v>621</v>
      </c>
      <c r="B625" s="13">
        <f>'Raw Data'!B622</f>
        <v>31.061106559999999</v>
      </c>
      <c r="C625" t="str">
        <f t="shared" si="37"/>
        <v>Obese</v>
      </c>
      <c r="D625" s="14">
        <f>'Raw Data'!E622</f>
        <v>183.63224629999999</v>
      </c>
      <c r="E625" t="str">
        <f t="shared" si="38"/>
        <v>Desirable</v>
      </c>
      <c r="F625" s="15">
        <f>'Raw Data'!C622</f>
        <v>99.435609709999994</v>
      </c>
      <c r="G625" t="str">
        <f t="shared" si="39"/>
        <v>Normal</v>
      </c>
      <c r="H625" t="str">
        <f>'Raw Data'!I622</f>
        <v>smoker</v>
      </c>
      <c r="I625" t="str">
        <f>'Raw Data'!J622</f>
        <v>moderate</v>
      </c>
    </row>
    <row r="626" spans="1:9" ht="15" customHeight="1" x14ac:dyDescent="0.35">
      <c r="A626">
        <f t="shared" si="36"/>
        <v>622</v>
      </c>
      <c r="B626" s="13">
        <f>'Raw Data'!B623</f>
        <v>16.80629381</v>
      </c>
      <c r="C626" t="str">
        <f t="shared" si="37"/>
        <v>Underweight</v>
      </c>
      <c r="D626" s="14">
        <f>'Raw Data'!E623</f>
        <v>182.54966730000001</v>
      </c>
      <c r="E626" t="str">
        <f t="shared" si="38"/>
        <v>Desirable</v>
      </c>
      <c r="F626" s="15">
        <f>'Raw Data'!C623</f>
        <v>118.9580138</v>
      </c>
      <c r="G626" t="str">
        <f t="shared" si="39"/>
        <v>Normal</v>
      </c>
      <c r="H626" t="str">
        <f>'Raw Data'!I623</f>
        <v>non-smoker</v>
      </c>
      <c r="I626" t="str">
        <f>'Raw Data'!J623</f>
        <v>high</v>
      </c>
    </row>
    <row r="627" spans="1:9" ht="15" customHeight="1" x14ac:dyDescent="0.35">
      <c r="A627">
        <f t="shared" si="36"/>
        <v>623</v>
      </c>
      <c r="B627" s="13">
        <f>'Raw Data'!B624</f>
        <v>25.844676369999998</v>
      </c>
      <c r="C627" t="str">
        <f t="shared" si="37"/>
        <v>Overweight</v>
      </c>
      <c r="D627" s="14">
        <f>'Raw Data'!E624</f>
        <v>190.3732742</v>
      </c>
      <c r="E627" t="str">
        <f t="shared" si="38"/>
        <v>Desirable</v>
      </c>
      <c r="F627" s="15">
        <f>'Raw Data'!C624</f>
        <v>113.9434603</v>
      </c>
      <c r="G627" t="str">
        <f t="shared" si="39"/>
        <v>Normal</v>
      </c>
      <c r="H627" t="str">
        <f>'Raw Data'!I624</f>
        <v>non-smoker</v>
      </c>
      <c r="I627" t="str">
        <f>'Raw Data'!J624</f>
        <v>moderate</v>
      </c>
    </row>
    <row r="628" spans="1:9" ht="15" customHeight="1" x14ac:dyDescent="0.35">
      <c r="A628">
        <f t="shared" si="36"/>
        <v>624</v>
      </c>
      <c r="B628" s="13">
        <f>'Raw Data'!B625</f>
        <v>32.208750700000003</v>
      </c>
      <c r="C628" t="str">
        <f t="shared" si="37"/>
        <v>Obese</v>
      </c>
      <c r="D628" s="14">
        <f>'Raw Data'!E625</f>
        <v>187.37569590000001</v>
      </c>
      <c r="E628" t="str">
        <f t="shared" si="38"/>
        <v>Desirable</v>
      </c>
      <c r="F628" s="15">
        <f>'Raw Data'!C625</f>
        <v>102.8735171</v>
      </c>
      <c r="G628" t="str">
        <f t="shared" si="39"/>
        <v>Normal</v>
      </c>
      <c r="H628" t="str">
        <f>'Raw Data'!I625</f>
        <v>smoker</v>
      </c>
      <c r="I628" t="str">
        <f>'Raw Data'!J625</f>
        <v>moderate</v>
      </c>
    </row>
    <row r="629" spans="1:9" ht="15" customHeight="1" x14ac:dyDescent="0.35">
      <c r="A629">
        <f t="shared" si="36"/>
        <v>625</v>
      </c>
      <c r="B629" s="13">
        <f>'Raw Data'!B626</f>
        <v>34.186366479999997</v>
      </c>
      <c r="C629" t="str">
        <f t="shared" si="37"/>
        <v>Obese</v>
      </c>
      <c r="D629" s="14">
        <f>'Raw Data'!E626</f>
        <v>197.51454190000001</v>
      </c>
      <c r="E629" t="str">
        <f t="shared" si="38"/>
        <v>Desirable</v>
      </c>
      <c r="F629" s="15">
        <f>'Raw Data'!C626</f>
        <v>109.6378955</v>
      </c>
      <c r="G629" t="str">
        <f t="shared" si="39"/>
        <v>Normal</v>
      </c>
      <c r="H629" t="str">
        <f>'Raw Data'!I626</f>
        <v>non-smoker</v>
      </c>
      <c r="I629" t="str">
        <f>'Raw Data'!J626</f>
        <v>moderate</v>
      </c>
    </row>
    <row r="630" spans="1:9" ht="15" customHeight="1" x14ac:dyDescent="0.35">
      <c r="A630">
        <f t="shared" si="36"/>
        <v>626</v>
      </c>
      <c r="B630" s="13">
        <f>'Raw Data'!B627</f>
        <v>17.838392519999999</v>
      </c>
      <c r="C630" t="str">
        <f t="shared" si="37"/>
        <v>Underweight</v>
      </c>
      <c r="D630" s="14">
        <f>'Raw Data'!E627</f>
        <v>197.7170405</v>
      </c>
      <c r="E630" t="str">
        <f t="shared" si="38"/>
        <v>Desirable</v>
      </c>
      <c r="F630" s="15">
        <f>'Raw Data'!C627</f>
        <v>96.107834049999994</v>
      </c>
      <c r="G630" t="str">
        <f t="shared" si="39"/>
        <v>Normal</v>
      </c>
      <c r="H630" t="str">
        <f>'Raw Data'!I627</f>
        <v>smoker</v>
      </c>
      <c r="I630" t="str">
        <f>'Raw Data'!J627</f>
        <v>moderate</v>
      </c>
    </row>
    <row r="631" spans="1:9" ht="15" customHeight="1" x14ac:dyDescent="0.35">
      <c r="A631">
        <f t="shared" si="36"/>
        <v>627</v>
      </c>
      <c r="B631" s="13">
        <f>'Raw Data'!B628</f>
        <v>32.759852590000001</v>
      </c>
      <c r="C631" t="str">
        <f t="shared" si="37"/>
        <v>Obese</v>
      </c>
      <c r="D631" s="14">
        <f>'Raw Data'!E628</f>
        <v>215.2484408</v>
      </c>
      <c r="E631" t="str">
        <f t="shared" si="38"/>
        <v>Borderline High</v>
      </c>
      <c r="F631" s="15">
        <f>'Raw Data'!C628</f>
        <v>119.546699</v>
      </c>
      <c r="G631" t="str">
        <f t="shared" si="39"/>
        <v>Normal</v>
      </c>
      <c r="H631" t="str">
        <f>'Raw Data'!I628</f>
        <v>non-smoker</v>
      </c>
      <c r="I631" t="str">
        <f>'Raw Data'!J628</f>
        <v>moderate</v>
      </c>
    </row>
    <row r="632" spans="1:9" ht="15" customHeight="1" x14ac:dyDescent="0.35">
      <c r="A632">
        <f t="shared" si="36"/>
        <v>628</v>
      </c>
      <c r="B632" s="13">
        <f>'Raw Data'!B629</f>
        <v>21.95247423</v>
      </c>
      <c r="C632" t="str">
        <f t="shared" si="37"/>
        <v>Normal</v>
      </c>
      <c r="D632" s="14">
        <f>'Raw Data'!E629</f>
        <v>193.63843</v>
      </c>
      <c r="E632" t="str">
        <f t="shared" si="38"/>
        <v>Desirable</v>
      </c>
      <c r="F632" s="15">
        <f>'Raw Data'!C629</f>
        <v>122.5818688</v>
      </c>
      <c r="G632" t="str">
        <f t="shared" si="39"/>
        <v>Elevated</v>
      </c>
      <c r="H632" t="str">
        <f>'Raw Data'!I629</f>
        <v>smoker</v>
      </c>
      <c r="I632" t="str">
        <f>'Raw Data'!J629</f>
        <v>high</v>
      </c>
    </row>
    <row r="633" spans="1:9" ht="15" customHeight="1" x14ac:dyDescent="0.35">
      <c r="A633">
        <f t="shared" si="36"/>
        <v>629</v>
      </c>
      <c r="B633" s="13">
        <f>'Raw Data'!B630</f>
        <v>30.529690680000002</v>
      </c>
      <c r="C633" t="str">
        <f t="shared" si="37"/>
        <v>Obese</v>
      </c>
      <c r="D633" s="14">
        <f>'Raw Data'!E630</f>
        <v>199.92118930000001</v>
      </c>
      <c r="E633" t="str">
        <f t="shared" si="38"/>
        <v>Desirable</v>
      </c>
      <c r="F633" s="15">
        <f>'Raw Data'!C630</f>
        <v>115.7937046</v>
      </c>
      <c r="G633" t="str">
        <f t="shared" si="39"/>
        <v>Normal</v>
      </c>
      <c r="H633" t="str">
        <f>'Raw Data'!I630</f>
        <v>smoker</v>
      </c>
      <c r="I633" t="str">
        <f>'Raw Data'!J630</f>
        <v>low</v>
      </c>
    </row>
    <row r="634" spans="1:9" ht="15" customHeight="1" x14ac:dyDescent="0.35">
      <c r="A634">
        <f t="shared" si="36"/>
        <v>630</v>
      </c>
      <c r="B634" s="13">
        <f>'Raw Data'!B631</f>
        <v>24.255456120000002</v>
      </c>
      <c r="C634" t="str">
        <f t="shared" si="37"/>
        <v>Normal</v>
      </c>
      <c r="D634" s="14">
        <f>'Raw Data'!E631</f>
        <v>198.8003401</v>
      </c>
      <c r="E634" t="str">
        <f t="shared" si="38"/>
        <v>Desirable</v>
      </c>
      <c r="F634" s="15">
        <f>'Raw Data'!C631</f>
        <v>126.3559861</v>
      </c>
      <c r="G634" t="str">
        <f t="shared" si="39"/>
        <v>Elevated</v>
      </c>
      <c r="H634" t="str">
        <f>'Raw Data'!I631</f>
        <v>smoker</v>
      </c>
      <c r="I634" t="str">
        <f>'Raw Data'!J631</f>
        <v>high</v>
      </c>
    </row>
    <row r="635" spans="1:9" ht="15" customHeight="1" x14ac:dyDescent="0.35">
      <c r="A635">
        <f t="shared" si="36"/>
        <v>631</v>
      </c>
      <c r="B635" s="13">
        <f>'Raw Data'!B632</f>
        <v>30.733444800000001</v>
      </c>
      <c r="C635" t="str">
        <f t="shared" si="37"/>
        <v>Obese</v>
      </c>
      <c r="D635" s="14">
        <f>'Raw Data'!E632</f>
        <v>196.99824509999999</v>
      </c>
      <c r="E635" t="str">
        <f t="shared" si="38"/>
        <v>Desirable</v>
      </c>
      <c r="F635" s="15">
        <f>'Raw Data'!C632</f>
        <v>109.8286415</v>
      </c>
      <c r="G635" t="str">
        <f t="shared" si="39"/>
        <v>Normal</v>
      </c>
      <c r="H635" t="str">
        <f>'Raw Data'!I632</f>
        <v>non-smoker</v>
      </c>
      <c r="I635" t="str">
        <f>'Raw Data'!J632</f>
        <v>high</v>
      </c>
    </row>
    <row r="636" spans="1:9" ht="15" customHeight="1" x14ac:dyDescent="0.35">
      <c r="A636">
        <f t="shared" si="36"/>
        <v>632</v>
      </c>
      <c r="B636" s="13">
        <f>'Raw Data'!B633</f>
        <v>25.19118284</v>
      </c>
      <c r="C636" t="str">
        <f t="shared" si="37"/>
        <v>Overweight</v>
      </c>
      <c r="D636" s="14">
        <f>'Raw Data'!E633</f>
        <v>206.2838696</v>
      </c>
      <c r="E636" t="str">
        <f t="shared" si="38"/>
        <v>Borderline High</v>
      </c>
      <c r="F636" s="15">
        <f>'Raw Data'!C633</f>
        <v>93.196441609999994</v>
      </c>
      <c r="G636" t="str">
        <f t="shared" si="39"/>
        <v>Normal</v>
      </c>
      <c r="H636" t="str">
        <f>'Raw Data'!I633</f>
        <v>non-smoker</v>
      </c>
      <c r="I636" t="str">
        <f>'Raw Data'!J633</f>
        <v>moderate</v>
      </c>
    </row>
    <row r="637" spans="1:9" ht="15" customHeight="1" x14ac:dyDescent="0.35">
      <c r="A637">
        <f t="shared" si="36"/>
        <v>633</v>
      </c>
      <c r="B637" s="13">
        <f>'Raw Data'!B634</f>
        <v>19.807568140000001</v>
      </c>
      <c r="C637" t="str">
        <f t="shared" si="37"/>
        <v>Normal</v>
      </c>
      <c r="D637" s="14">
        <f>'Raw Data'!E634</f>
        <v>182.03275350000001</v>
      </c>
      <c r="E637" t="str">
        <f t="shared" si="38"/>
        <v>Desirable</v>
      </c>
      <c r="F637" s="15">
        <f>'Raw Data'!C634</f>
        <v>97.374813419999995</v>
      </c>
      <c r="G637" t="str">
        <f t="shared" si="39"/>
        <v>Normal</v>
      </c>
      <c r="H637" t="str">
        <f>'Raw Data'!I634</f>
        <v>non-smoker</v>
      </c>
      <c r="I637" t="str">
        <f>'Raw Data'!J634</f>
        <v>moderate</v>
      </c>
    </row>
    <row r="638" spans="1:9" ht="15" customHeight="1" x14ac:dyDescent="0.35">
      <c r="A638">
        <f t="shared" si="36"/>
        <v>634</v>
      </c>
      <c r="B638" s="13">
        <f>'Raw Data'!B635</f>
        <v>24.092835669999999</v>
      </c>
      <c r="C638" t="str">
        <f t="shared" si="37"/>
        <v>Normal</v>
      </c>
      <c r="D638" s="14">
        <f>'Raw Data'!E635</f>
        <v>177.0514939</v>
      </c>
      <c r="E638" t="str">
        <f t="shared" si="38"/>
        <v>Desirable</v>
      </c>
      <c r="F638" s="15">
        <f>'Raw Data'!C635</f>
        <v>116.16797320000001</v>
      </c>
      <c r="G638" t="str">
        <f t="shared" si="39"/>
        <v>Normal</v>
      </c>
      <c r="H638" t="str">
        <f>'Raw Data'!I635</f>
        <v>non-smoker</v>
      </c>
      <c r="I638" t="str">
        <f>'Raw Data'!J635</f>
        <v>moderate</v>
      </c>
    </row>
    <row r="639" spans="1:9" ht="15" customHeight="1" x14ac:dyDescent="0.35">
      <c r="A639">
        <f t="shared" si="36"/>
        <v>635</v>
      </c>
      <c r="B639" s="13">
        <f>'Raw Data'!B636</f>
        <v>29.70092236</v>
      </c>
      <c r="C639" t="str">
        <f t="shared" si="37"/>
        <v>Overweight</v>
      </c>
      <c r="D639" s="14">
        <f>'Raw Data'!E636</f>
        <v>213.65237379999999</v>
      </c>
      <c r="E639" t="str">
        <f t="shared" si="38"/>
        <v>Borderline High</v>
      </c>
      <c r="F639" s="15">
        <f>'Raw Data'!C636</f>
        <v>112.16123880000001</v>
      </c>
      <c r="G639" t="str">
        <f t="shared" si="39"/>
        <v>Normal</v>
      </c>
      <c r="H639" t="str">
        <f>'Raw Data'!I636</f>
        <v>non-smoker</v>
      </c>
      <c r="I639" t="str">
        <f>'Raw Data'!J636</f>
        <v>moderate</v>
      </c>
    </row>
    <row r="640" spans="1:9" ht="15" customHeight="1" x14ac:dyDescent="0.35">
      <c r="A640">
        <f t="shared" si="36"/>
        <v>636</v>
      </c>
      <c r="B640" s="13">
        <f>'Raw Data'!B637</f>
        <v>24.88797769</v>
      </c>
      <c r="C640" t="str">
        <f t="shared" si="37"/>
        <v>Normal</v>
      </c>
      <c r="D640" s="14">
        <f>'Raw Data'!E637</f>
        <v>174.85831229999999</v>
      </c>
      <c r="E640" t="str">
        <f t="shared" si="38"/>
        <v>Desirable</v>
      </c>
      <c r="F640" s="15">
        <f>'Raw Data'!C637</f>
        <v>110.5093976</v>
      </c>
      <c r="G640" t="str">
        <f t="shared" si="39"/>
        <v>Normal</v>
      </c>
      <c r="H640" t="str">
        <f>'Raw Data'!I637</f>
        <v>smoker</v>
      </c>
      <c r="I640" t="str">
        <f>'Raw Data'!J637</f>
        <v>moderate</v>
      </c>
    </row>
    <row r="641" spans="1:9" ht="15" customHeight="1" x14ac:dyDescent="0.35">
      <c r="A641">
        <f t="shared" si="36"/>
        <v>637</v>
      </c>
      <c r="B641" s="13">
        <f>'Raw Data'!B638</f>
        <v>21.633944769999999</v>
      </c>
      <c r="C641" t="str">
        <f t="shared" si="37"/>
        <v>Normal</v>
      </c>
      <c r="D641" s="14">
        <f>'Raw Data'!E638</f>
        <v>178.8584749</v>
      </c>
      <c r="E641" t="str">
        <f t="shared" si="38"/>
        <v>Desirable</v>
      </c>
      <c r="F641" s="15">
        <f>'Raw Data'!C638</f>
        <v>101.92135159999999</v>
      </c>
      <c r="G641" t="str">
        <f t="shared" si="39"/>
        <v>Normal</v>
      </c>
      <c r="H641" t="str">
        <f>'Raw Data'!I638</f>
        <v>non-smoker</v>
      </c>
      <c r="I641" t="str">
        <f>'Raw Data'!J638</f>
        <v>moderate</v>
      </c>
    </row>
    <row r="642" spans="1:9" ht="15" customHeight="1" x14ac:dyDescent="0.35">
      <c r="A642">
        <f t="shared" si="36"/>
        <v>638</v>
      </c>
      <c r="B642" s="13">
        <f>'Raw Data'!B639</f>
        <v>20.64307999</v>
      </c>
      <c r="C642" t="str">
        <f t="shared" si="37"/>
        <v>Normal</v>
      </c>
      <c r="D642" s="14">
        <f>'Raw Data'!E639</f>
        <v>193.21120289999999</v>
      </c>
      <c r="E642" t="str">
        <f t="shared" si="38"/>
        <v>Desirable</v>
      </c>
      <c r="F642" s="15">
        <f>'Raw Data'!C639</f>
        <v>99.529331769999999</v>
      </c>
      <c r="G642" t="str">
        <f t="shared" si="39"/>
        <v>Normal</v>
      </c>
      <c r="H642" t="str">
        <f>'Raw Data'!I639</f>
        <v>smoker</v>
      </c>
      <c r="I642" t="str">
        <f>'Raw Data'!J639</f>
        <v>moderate</v>
      </c>
    </row>
    <row r="643" spans="1:9" ht="15" customHeight="1" x14ac:dyDescent="0.35">
      <c r="A643">
        <f t="shared" si="36"/>
        <v>639</v>
      </c>
      <c r="B643" s="13">
        <f>'Raw Data'!B640</f>
        <v>22.953177069999999</v>
      </c>
      <c r="C643" t="str">
        <f t="shared" si="37"/>
        <v>Normal</v>
      </c>
      <c r="D643" s="14">
        <f>'Raw Data'!E640</f>
        <v>193.6697485</v>
      </c>
      <c r="E643" t="str">
        <f t="shared" si="38"/>
        <v>Desirable</v>
      </c>
      <c r="F643" s="15">
        <f>'Raw Data'!C640</f>
        <v>119.8034486</v>
      </c>
      <c r="G643" t="str">
        <f t="shared" si="39"/>
        <v>Normal</v>
      </c>
      <c r="H643" t="str">
        <f>'Raw Data'!I640</f>
        <v>smoker</v>
      </c>
      <c r="I643" t="str">
        <f>'Raw Data'!J640</f>
        <v>low</v>
      </c>
    </row>
    <row r="644" spans="1:9" ht="15" customHeight="1" x14ac:dyDescent="0.35">
      <c r="A644">
        <f t="shared" si="36"/>
        <v>640</v>
      </c>
      <c r="B644" s="13">
        <f>'Raw Data'!B641</f>
        <v>22.90991893</v>
      </c>
      <c r="C644" t="str">
        <f t="shared" si="37"/>
        <v>Normal</v>
      </c>
      <c r="D644" s="14">
        <f>'Raw Data'!E641</f>
        <v>171.8261134</v>
      </c>
      <c r="E644" t="str">
        <f t="shared" si="38"/>
        <v>Desirable</v>
      </c>
      <c r="F644" s="15">
        <f>'Raw Data'!C641</f>
        <v>122.3067801</v>
      </c>
      <c r="G644" t="str">
        <f t="shared" si="39"/>
        <v>Elevated</v>
      </c>
      <c r="H644" t="str">
        <f>'Raw Data'!I641</f>
        <v>smoker</v>
      </c>
      <c r="I644" t="str">
        <f>'Raw Data'!J641</f>
        <v>moderate</v>
      </c>
    </row>
    <row r="645" spans="1:9" ht="15" customHeight="1" x14ac:dyDescent="0.35">
      <c r="A645">
        <f t="shared" ref="A645:A708" si="40">ROW()-4</f>
        <v>641</v>
      </c>
      <c r="B645" s="13">
        <f>'Raw Data'!B642</f>
        <v>29.871020909999999</v>
      </c>
      <c r="C645" t="str">
        <f t="shared" ref="C645:C708" si="41">IF(B645&lt;18.5,"Underweight",IF(B645&lt;=24.9,"Normal",IF(B645&lt;=29.9,"Overweight","Obese")))</f>
        <v>Overweight</v>
      </c>
      <c r="D645" s="14">
        <f>'Raw Data'!E642</f>
        <v>208.74433070000001</v>
      </c>
      <c r="E645" t="str">
        <f t="shared" ref="E645:E708" si="42">IF(D645&lt;200,"Desirable",IF(D645&lt;=239,"Borderline High","High"))</f>
        <v>Borderline High</v>
      </c>
      <c r="F645" s="15">
        <f>'Raw Data'!C642</f>
        <v>104.8262139</v>
      </c>
      <c r="G645" t="str">
        <f t="shared" ref="G645:G708" si="43">IF(F645&lt;120,"Normal",IF(F645&lt;=129,"Elevated",IF(F645&lt;=139,"Stage 1 Hypertension","Stage 2 Hypertension")))</f>
        <v>Normal</v>
      </c>
      <c r="H645" t="str">
        <f>'Raw Data'!I642</f>
        <v>smoker</v>
      </c>
      <c r="I645" t="str">
        <f>'Raw Data'!J642</f>
        <v>high</v>
      </c>
    </row>
    <row r="646" spans="1:9" ht="15" customHeight="1" x14ac:dyDescent="0.35">
      <c r="A646">
        <f t="shared" si="40"/>
        <v>642</v>
      </c>
      <c r="B646" s="13">
        <f>'Raw Data'!B643</f>
        <v>25.023494469999999</v>
      </c>
      <c r="C646" t="str">
        <f t="shared" si="41"/>
        <v>Overweight</v>
      </c>
      <c r="D646" s="14">
        <f>'Raw Data'!E643</f>
        <v>211.43898569999999</v>
      </c>
      <c r="E646" t="str">
        <f t="shared" si="42"/>
        <v>Borderline High</v>
      </c>
      <c r="F646" s="15">
        <f>'Raw Data'!C643</f>
        <v>98.320513700000006</v>
      </c>
      <c r="G646" t="str">
        <f t="shared" si="43"/>
        <v>Normal</v>
      </c>
      <c r="H646" t="str">
        <f>'Raw Data'!I643</f>
        <v>non-smoker</v>
      </c>
      <c r="I646" t="str">
        <f>'Raw Data'!J643</f>
        <v>high</v>
      </c>
    </row>
    <row r="647" spans="1:9" ht="15" customHeight="1" x14ac:dyDescent="0.35">
      <c r="A647">
        <f t="shared" si="40"/>
        <v>643</v>
      </c>
      <c r="B647" s="13">
        <f>'Raw Data'!B644</f>
        <v>25.506560499999999</v>
      </c>
      <c r="C647" t="str">
        <f t="shared" si="41"/>
        <v>Overweight</v>
      </c>
      <c r="D647" s="14">
        <f>'Raw Data'!E644</f>
        <v>180.71908099999999</v>
      </c>
      <c r="E647" t="str">
        <f t="shared" si="42"/>
        <v>Desirable</v>
      </c>
      <c r="F647" s="15">
        <f>'Raw Data'!C644</f>
        <v>114.0850672</v>
      </c>
      <c r="G647" t="str">
        <f t="shared" si="43"/>
        <v>Normal</v>
      </c>
      <c r="H647" t="str">
        <f>'Raw Data'!I644</f>
        <v>non-smoker</v>
      </c>
      <c r="I647" t="str">
        <f>'Raw Data'!J644</f>
        <v>high</v>
      </c>
    </row>
    <row r="648" spans="1:9" ht="15" customHeight="1" x14ac:dyDescent="0.35">
      <c r="A648">
        <f t="shared" si="40"/>
        <v>644</v>
      </c>
      <c r="B648" s="13">
        <f>'Raw Data'!B645</f>
        <v>26.10086239</v>
      </c>
      <c r="C648" t="str">
        <f t="shared" si="41"/>
        <v>Overweight</v>
      </c>
      <c r="D648" s="14">
        <f>'Raw Data'!E645</f>
        <v>198.20615230000001</v>
      </c>
      <c r="E648" t="str">
        <f t="shared" si="42"/>
        <v>Desirable</v>
      </c>
      <c r="F648" s="15">
        <f>'Raw Data'!C645</f>
        <v>125.9940569</v>
      </c>
      <c r="G648" t="str">
        <f t="shared" si="43"/>
        <v>Elevated</v>
      </c>
      <c r="H648" t="str">
        <f>'Raw Data'!I645</f>
        <v>non-smoker</v>
      </c>
      <c r="I648" t="str">
        <f>'Raw Data'!J645</f>
        <v>high</v>
      </c>
    </row>
    <row r="649" spans="1:9" ht="15" customHeight="1" x14ac:dyDescent="0.35">
      <c r="A649">
        <f t="shared" si="40"/>
        <v>645</v>
      </c>
      <c r="B649" s="13">
        <f>'Raw Data'!B646</f>
        <v>29.70051565</v>
      </c>
      <c r="C649" t="str">
        <f t="shared" si="41"/>
        <v>Overweight</v>
      </c>
      <c r="D649" s="14">
        <f>'Raw Data'!E646</f>
        <v>193.9121638</v>
      </c>
      <c r="E649" t="str">
        <f t="shared" si="42"/>
        <v>Desirable</v>
      </c>
      <c r="F649" s="15">
        <f>'Raw Data'!C646</f>
        <v>119.352401</v>
      </c>
      <c r="G649" t="str">
        <f t="shared" si="43"/>
        <v>Normal</v>
      </c>
      <c r="H649" t="str">
        <f>'Raw Data'!I646</f>
        <v>non-smoker</v>
      </c>
      <c r="I649" t="str">
        <f>'Raw Data'!J646</f>
        <v>moderate</v>
      </c>
    </row>
    <row r="650" spans="1:9" ht="15" customHeight="1" x14ac:dyDescent="0.35">
      <c r="A650">
        <f t="shared" si="40"/>
        <v>646</v>
      </c>
      <c r="B650" s="13">
        <f>'Raw Data'!B647</f>
        <v>30.185839980000001</v>
      </c>
      <c r="C650" t="str">
        <f t="shared" si="41"/>
        <v>Obese</v>
      </c>
      <c r="D650" s="14">
        <f>'Raw Data'!E647</f>
        <v>222.91883240000001</v>
      </c>
      <c r="E650" t="str">
        <f t="shared" si="42"/>
        <v>Borderline High</v>
      </c>
      <c r="F650" s="15">
        <f>'Raw Data'!C647</f>
        <v>127.9453889</v>
      </c>
      <c r="G650" t="str">
        <f t="shared" si="43"/>
        <v>Elevated</v>
      </c>
      <c r="H650" t="str">
        <f>'Raw Data'!I647</f>
        <v>smoker</v>
      </c>
      <c r="I650" t="str">
        <f>'Raw Data'!J647</f>
        <v>high</v>
      </c>
    </row>
    <row r="651" spans="1:9" ht="15" customHeight="1" x14ac:dyDescent="0.35">
      <c r="A651">
        <f t="shared" si="40"/>
        <v>647</v>
      </c>
      <c r="B651" s="13">
        <f>'Raw Data'!B648</f>
        <v>24.365504479999998</v>
      </c>
      <c r="C651" t="str">
        <f t="shared" si="41"/>
        <v>Normal</v>
      </c>
      <c r="D651" s="14">
        <f>'Raw Data'!E648</f>
        <v>189.14370829999999</v>
      </c>
      <c r="E651" t="str">
        <f t="shared" si="42"/>
        <v>Desirable</v>
      </c>
      <c r="F651" s="15">
        <f>'Raw Data'!C648</f>
        <v>122.43783120000001</v>
      </c>
      <c r="G651" t="str">
        <f t="shared" si="43"/>
        <v>Elevated</v>
      </c>
      <c r="H651" t="str">
        <f>'Raw Data'!I648</f>
        <v>non-smoker</v>
      </c>
      <c r="I651" t="str">
        <f>'Raw Data'!J648</f>
        <v>low</v>
      </c>
    </row>
    <row r="652" spans="1:9" ht="15" customHeight="1" x14ac:dyDescent="0.35">
      <c r="A652">
        <f t="shared" si="40"/>
        <v>648</v>
      </c>
      <c r="B652" s="13">
        <f>'Raw Data'!B649</f>
        <v>25.680165890000001</v>
      </c>
      <c r="C652" t="str">
        <f t="shared" si="41"/>
        <v>Overweight</v>
      </c>
      <c r="D652" s="14">
        <f>'Raw Data'!E649</f>
        <v>164.89938359999999</v>
      </c>
      <c r="E652" t="str">
        <f t="shared" si="42"/>
        <v>Desirable</v>
      </c>
      <c r="F652" s="15">
        <f>'Raw Data'!C649</f>
        <v>116.1982094</v>
      </c>
      <c r="G652" t="str">
        <f t="shared" si="43"/>
        <v>Normal</v>
      </c>
      <c r="H652" t="str">
        <f>'Raw Data'!I649</f>
        <v>smoker</v>
      </c>
      <c r="I652" t="str">
        <f>'Raw Data'!J649</f>
        <v>high</v>
      </c>
    </row>
    <row r="653" spans="1:9" ht="15" customHeight="1" x14ac:dyDescent="0.35">
      <c r="A653">
        <f t="shared" si="40"/>
        <v>649</v>
      </c>
      <c r="B653" s="13">
        <f>'Raw Data'!B650</f>
        <v>30.21241375</v>
      </c>
      <c r="C653" t="str">
        <f t="shared" si="41"/>
        <v>Obese</v>
      </c>
      <c r="D653" s="14">
        <f>'Raw Data'!E650</f>
        <v>191.39587030000001</v>
      </c>
      <c r="E653" t="str">
        <f t="shared" si="42"/>
        <v>Desirable</v>
      </c>
      <c r="F653" s="15">
        <f>'Raw Data'!C650</f>
        <v>120.1088226</v>
      </c>
      <c r="G653" t="str">
        <f t="shared" si="43"/>
        <v>Elevated</v>
      </c>
      <c r="H653" t="str">
        <f>'Raw Data'!I650</f>
        <v>non-smoker</v>
      </c>
      <c r="I653" t="str">
        <f>'Raw Data'!J650</f>
        <v>high</v>
      </c>
    </row>
    <row r="654" spans="1:9" ht="15" customHeight="1" x14ac:dyDescent="0.35">
      <c r="A654">
        <f t="shared" si="40"/>
        <v>650</v>
      </c>
      <c r="B654" s="13">
        <f>'Raw Data'!B651</f>
        <v>23.52087474</v>
      </c>
      <c r="C654" t="str">
        <f t="shared" si="41"/>
        <v>Normal</v>
      </c>
      <c r="D654" s="14">
        <f>'Raw Data'!E651</f>
        <v>171.03600979999999</v>
      </c>
      <c r="E654" t="str">
        <f t="shared" si="42"/>
        <v>Desirable</v>
      </c>
      <c r="F654" s="15">
        <f>'Raw Data'!C651</f>
        <v>113.377618</v>
      </c>
      <c r="G654" t="str">
        <f t="shared" si="43"/>
        <v>Normal</v>
      </c>
      <c r="H654" t="str">
        <f>'Raw Data'!I651</f>
        <v>non-smoker</v>
      </c>
      <c r="I654" t="str">
        <f>'Raw Data'!J651</f>
        <v>moderate</v>
      </c>
    </row>
    <row r="655" spans="1:9" ht="15" customHeight="1" x14ac:dyDescent="0.35">
      <c r="A655">
        <f t="shared" si="40"/>
        <v>651</v>
      </c>
      <c r="B655" s="13">
        <f>'Raw Data'!B652</f>
        <v>24.26273102</v>
      </c>
      <c r="C655" t="str">
        <f t="shared" si="41"/>
        <v>Normal</v>
      </c>
      <c r="D655" s="14">
        <f>'Raw Data'!E652</f>
        <v>204.12708000000001</v>
      </c>
      <c r="E655" t="str">
        <f t="shared" si="42"/>
        <v>Borderline High</v>
      </c>
      <c r="F655" s="15">
        <f>'Raw Data'!C652</f>
        <v>111.844585</v>
      </c>
      <c r="G655" t="str">
        <f t="shared" si="43"/>
        <v>Normal</v>
      </c>
      <c r="H655" t="str">
        <f>'Raw Data'!I652</f>
        <v>non-smoker</v>
      </c>
      <c r="I655" t="str">
        <f>'Raw Data'!J652</f>
        <v>high</v>
      </c>
    </row>
    <row r="656" spans="1:9" ht="15" customHeight="1" x14ac:dyDescent="0.35">
      <c r="A656">
        <f t="shared" si="40"/>
        <v>652</v>
      </c>
      <c r="B656" s="13">
        <f>'Raw Data'!B653</f>
        <v>30.202001150000001</v>
      </c>
      <c r="C656" t="str">
        <f t="shared" si="41"/>
        <v>Obese</v>
      </c>
      <c r="D656" s="14">
        <f>'Raw Data'!E653</f>
        <v>197.1540961</v>
      </c>
      <c r="E656" t="str">
        <f t="shared" si="42"/>
        <v>Desirable</v>
      </c>
      <c r="F656" s="15">
        <f>'Raw Data'!C653</f>
        <v>117.05736899999999</v>
      </c>
      <c r="G656" t="str">
        <f t="shared" si="43"/>
        <v>Normal</v>
      </c>
      <c r="H656" t="str">
        <f>'Raw Data'!I653</f>
        <v>non-smoker</v>
      </c>
      <c r="I656" t="str">
        <f>'Raw Data'!J653</f>
        <v>low</v>
      </c>
    </row>
    <row r="657" spans="1:9" ht="15" customHeight="1" x14ac:dyDescent="0.35">
      <c r="A657">
        <f t="shared" si="40"/>
        <v>653</v>
      </c>
      <c r="B657" s="13">
        <f>'Raw Data'!B654</f>
        <v>24.130176949999999</v>
      </c>
      <c r="C657" t="str">
        <f t="shared" si="41"/>
        <v>Normal</v>
      </c>
      <c r="D657" s="14">
        <f>'Raw Data'!E654</f>
        <v>183.29542259999999</v>
      </c>
      <c r="E657" t="str">
        <f t="shared" si="42"/>
        <v>Desirable</v>
      </c>
      <c r="F657" s="15">
        <f>'Raw Data'!C654</f>
        <v>111.53354419999999</v>
      </c>
      <c r="G657" t="str">
        <f t="shared" si="43"/>
        <v>Normal</v>
      </c>
      <c r="H657" t="str">
        <f>'Raw Data'!I654</f>
        <v>smoker</v>
      </c>
      <c r="I657" t="str">
        <f>'Raw Data'!J654</f>
        <v>low</v>
      </c>
    </row>
    <row r="658" spans="1:9" ht="15" customHeight="1" x14ac:dyDescent="0.35">
      <c r="A658">
        <f t="shared" si="40"/>
        <v>654</v>
      </c>
      <c r="B658" s="13">
        <f>'Raw Data'!B655</f>
        <v>28.237843460000001</v>
      </c>
      <c r="C658" t="str">
        <f t="shared" si="41"/>
        <v>Overweight</v>
      </c>
      <c r="D658" s="14">
        <f>'Raw Data'!E655</f>
        <v>204.0558317</v>
      </c>
      <c r="E658" t="str">
        <f t="shared" si="42"/>
        <v>Borderline High</v>
      </c>
      <c r="F658" s="15">
        <f>'Raw Data'!C655</f>
        <v>104.86454879999999</v>
      </c>
      <c r="G658" t="str">
        <f t="shared" si="43"/>
        <v>Normal</v>
      </c>
      <c r="H658" t="str">
        <f>'Raw Data'!I655</f>
        <v>smoker</v>
      </c>
      <c r="I658" t="str">
        <f>'Raw Data'!J655</f>
        <v>high</v>
      </c>
    </row>
    <row r="659" spans="1:9" ht="15" customHeight="1" x14ac:dyDescent="0.35">
      <c r="A659">
        <f t="shared" si="40"/>
        <v>655</v>
      </c>
      <c r="B659" s="13">
        <f>'Raw Data'!B656</f>
        <v>19.101805949999999</v>
      </c>
      <c r="C659" t="str">
        <f t="shared" si="41"/>
        <v>Normal</v>
      </c>
      <c r="D659" s="14">
        <f>'Raw Data'!E656</f>
        <v>186.30614410000001</v>
      </c>
      <c r="E659" t="str">
        <f t="shared" si="42"/>
        <v>Desirable</v>
      </c>
      <c r="F659" s="15">
        <f>'Raw Data'!C656</f>
        <v>108.3698715</v>
      </c>
      <c r="G659" t="str">
        <f t="shared" si="43"/>
        <v>Normal</v>
      </c>
      <c r="H659" t="str">
        <f>'Raw Data'!I656</f>
        <v>non-smoker</v>
      </c>
      <c r="I659" t="str">
        <f>'Raw Data'!J656</f>
        <v>moderate</v>
      </c>
    </row>
    <row r="660" spans="1:9" ht="15" customHeight="1" x14ac:dyDescent="0.35">
      <c r="A660">
        <f t="shared" si="40"/>
        <v>656</v>
      </c>
      <c r="B660" s="13">
        <f>'Raw Data'!B657</f>
        <v>29.918769560000001</v>
      </c>
      <c r="C660" t="str">
        <f t="shared" si="41"/>
        <v>Obese</v>
      </c>
      <c r="D660" s="14">
        <f>'Raw Data'!E657</f>
        <v>189.73797949999999</v>
      </c>
      <c r="E660" t="str">
        <f t="shared" si="42"/>
        <v>Desirable</v>
      </c>
      <c r="F660" s="15">
        <f>'Raw Data'!C657</f>
        <v>109.37920579999999</v>
      </c>
      <c r="G660" t="str">
        <f t="shared" si="43"/>
        <v>Normal</v>
      </c>
      <c r="H660" t="str">
        <f>'Raw Data'!I657</f>
        <v>non-smoker</v>
      </c>
      <c r="I660" t="str">
        <f>'Raw Data'!J657</f>
        <v>low</v>
      </c>
    </row>
    <row r="661" spans="1:9" ht="15" customHeight="1" x14ac:dyDescent="0.35">
      <c r="A661">
        <f t="shared" si="40"/>
        <v>657</v>
      </c>
      <c r="B661" s="13">
        <f>'Raw Data'!B658</f>
        <v>25.995728329999999</v>
      </c>
      <c r="C661" t="str">
        <f t="shared" si="41"/>
        <v>Overweight</v>
      </c>
      <c r="D661" s="14">
        <f>'Raw Data'!E658</f>
        <v>189.20237599999999</v>
      </c>
      <c r="E661" t="str">
        <f t="shared" si="42"/>
        <v>Desirable</v>
      </c>
      <c r="F661" s="15">
        <f>'Raw Data'!C658</f>
        <v>110.3011204</v>
      </c>
      <c r="G661" t="str">
        <f t="shared" si="43"/>
        <v>Normal</v>
      </c>
      <c r="H661" t="str">
        <f>'Raw Data'!I658</f>
        <v>non-smoker</v>
      </c>
      <c r="I661" t="str">
        <f>'Raw Data'!J658</f>
        <v>moderate</v>
      </c>
    </row>
    <row r="662" spans="1:9" ht="15" customHeight="1" x14ac:dyDescent="0.35">
      <c r="A662">
        <f t="shared" si="40"/>
        <v>658</v>
      </c>
      <c r="B662" s="13">
        <f>'Raw Data'!B659</f>
        <v>29.03408718</v>
      </c>
      <c r="C662" t="str">
        <f t="shared" si="41"/>
        <v>Overweight</v>
      </c>
      <c r="D662" s="14">
        <f>'Raw Data'!E659</f>
        <v>188.24405400000001</v>
      </c>
      <c r="E662" t="str">
        <f t="shared" si="42"/>
        <v>Desirable</v>
      </c>
      <c r="F662" s="15">
        <f>'Raw Data'!C659</f>
        <v>107.1982197</v>
      </c>
      <c r="G662" t="str">
        <f t="shared" si="43"/>
        <v>Normal</v>
      </c>
      <c r="H662" t="str">
        <f>'Raw Data'!I659</f>
        <v>non-smoker</v>
      </c>
      <c r="I662" t="str">
        <f>'Raw Data'!J659</f>
        <v>low</v>
      </c>
    </row>
    <row r="663" spans="1:9" ht="15" customHeight="1" x14ac:dyDescent="0.35">
      <c r="A663">
        <f t="shared" si="40"/>
        <v>659</v>
      </c>
      <c r="B663" s="13">
        <f>'Raw Data'!B660</f>
        <v>32.596951220000001</v>
      </c>
      <c r="C663" t="str">
        <f t="shared" si="41"/>
        <v>Obese</v>
      </c>
      <c r="D663" s="14">
        <f>'Raw Data'!E660</f>
        <v>211.4855489</v>
      </c>
      <c r="E663" t="str">
        <f t="shared" si="42"/>
        <v>Borderline High</v>
      </c>
      <c r="F663" s="15">
        <f>'Raw Data'!C660</f>
        <v>117.96358480000001</v>
      </c>
      <c r="G663" t="str">
        <f t="shared" si="43"/>
        <v>Normal</v>
      </c>
      <c r="H663" t="str">
        <f>'Raw Data'!I660</f>
        <v>non-smoker</v>
      </c>
      <c r="I663" t="str">
        <f>'Raw Data'!J660</f>
        <v>moderate</v>
      </c>
    </row>
    <row r="664" spans="1:9" ht="15" customHeight="1" x14ac:dyDescent="0.35">
      <c r="A664">
        <f t="shared" si="40"/>
        <v>660</v>
      </c>
      <c r="B664" s="13">
        <f>'Raw Data'!B661</f>
        <v>25.33150182</v>
      </c>
      <c r="C664" t="str">
        <f t="shared" si="41"/>
        <v>Overweight</v>
      </c>
      <c r="D664" s="14">
        <f>'Raw Data'!E661</f>
        <v>168.00582739999999</v>
      </c>
      <c r="E664" t="str">
        <f t="shared" si="42"/>
        <v>Desirable</v>
      </c>
      <c r="F664" s="15">
        <f>'Raw Data'!C661</f>
        <v>110.25372609999999</v>
      </c>
      <c r="G664" t="str">
        <f t="shared" si="43"/>
        <v>Normal</v>
      </c>
      <c r="H664" t="str">
        <f>'Raw Data'!I661</f>
        <v>smoker</v>
      </c>
      <c r="I664" t="str">
        <f>'Raw Data'!J661</f>
        <v>moderate</v>
      </c>
    </row>
    <row r="665" spans="1:9" ht="15" customHeight="1" x14ac:dyDescent="0.35">
      <c r="A665">
        <f t="shared" si="40"/>
        <v>661</v>
      </c>
      <c r="B665" s="13">
        <f>'Raw Data'!B662</f>
        <v>19.331842630000001</v>
      </c>
      <c r="C665" t="str">
        <f t="shared" si="41"/>
        <v>Normal</v>
      </c>
      <c r="D665" s="14">
        <f>'Raw Data'!E662</f>
        <v>182.31359850000001</v>
      </c>
      <c r="E665" t="str">
        <f t="shared" si="42"/>
        <v>Desirable</v>
      </c>
      <c r="F665" s="15">
        <f>'Raw Data'!C662</f>
        <v>97.198670010000001</v>
      </c>
      <c r="G665" t="str">
        <f t="shared" si="43"/>
        <v>Normal</v>
      </c>
      <c r="H665" t="str">
        <f>'Raw Data'!I662</f>
        <v>non-smoker</v>
      </c>
      <c r="I665" t="str">
        <f>'Raw Data'!J662</f>
        <v>high</v>
      </c>
    </row>
    <row r="666" spans="1:9" ht="15" customHeight="1" x14ac:dyDescent="0.35">
      <c r="A666">
        <f t="shared" si="40"/>
        <v>662</v>
      </c>
      <c r="B666" s="13">
        <f>'Raw Data'!B663</f>
        <v>25.190587220000001</v>
      </c>
      <c r="C666" t="str">
        <f t="shared" si="41"/>
        <v>Overweight</v>
      </c>
      <c r="D666" s="14">
        <f>'Raw Data'!E663</f>
        <v>202.3886167</v>
      </c>
      <c r="E666" t="str">
        <f t="shared" si="42"/>
        <v>Borderline High</v>
      </c>
      <c r="F666" s="15">
        <f>'Raw Data'!C663</f>
        <v>104.17209010000001</v>
      </c>
      <c r="G666" t="str">
        <f t="shared" si="43"/>
        <v>Normal</v>
      </c>
      <c r="H666" t="str">
        <f>'Raw Data'!I663</f>
        <v>non-smoker</v>
      </c>
      <c r="I666" t="str">
        <f>'Raw Data'!J663</f>
        <v>high</v>
      </c>
    </row>
    <row r="667" spans="1:9" ht="15" customHeight="1" x14ac:dyDescent="0.35">
      <c r="A667">
        <f t="shared" si="40"/>
        <v>663</v>
      </c>
      <c r="B667" s="13">
        <f>'Raw Data'!B664</f>
        <v>33.072835699999999</v>
      </c>
      <c r="C667" t="str">
        <f t="shared" si="41"/>
        <v>Obese</v>
      </c>
      <c r="D667" s="14">
        <f>'Raw Data'!E664</f>
        <v>206.05861110000001</v>
      </c>
      <c r="E667" t="str">
        <f t="shared" si="42"/>
        <v>Borderline High</v>
      </c>
      <c r="F667" s="15">
        <f>'Raw Data'!C664</f>
        <v>96.418143220000005</v>
      </c>
      <c r="G667" t="str">
        <f t="shared" si="43"/>
        <v>Normal</v>
      </c>
      <c r="H667" t="str">
        <f>'Raw Data'!I664</f>
        <v>non-smoker</v>
      </c>
      <c r="I667" t="str">
        <f>'Raw Data'!J664</f>
        <v>moderate</v>
      </c>
    </row>
    <row r="668" spans="1:9" ht="15" customHeight="1" x14ac:dyDescent="0.35">
      <c r="A668">
        <f t="shared" si="40"/>
        <v>664</v>
      </c>
      <c r="B668" s="13">
        <f>'Raw Data'!B665</f>
        <v>27.849224490000001</v>
      </c>
      <c r="C668" t="str">
        <f t="shared" si="41"/>
        <v>Overweight</v>
      </c>
      <c r="D668" s="14">
        <f>'Raw Data'!E665</f>
        <v>203.5546612</v>
      </c>
      <c r="E668" t="str">
        <f t="shared" si="42"/>
        <v>Borderline High</v>
      </c>
      <c r="F668" s="15">
        <f>'Raw Data'!C665</f>
        <v>123.1597465</v>
      </c>
      <c r="G668" t="str">
        <f t="shared" si="43"/>
        <v>Elevated</v>
      </c>
      <c r="H668" t="str">
        <f>'Raw Data'!I665</f>
        <v>non-smoker</v>
      </c>
      <c r="I668" t="str">
        <f>'Raw Data'!J665</f>
        <v>moderate</v>
      </c>
    </row>
    <row r="669" spans="1:9" ht="15" customHeight="1" x14ac:dyDescent="0.35">
      <c r="A669">
        <f t="shared" si="40"/>
        <v>665</v>
      </c>
      <c r="B669" s="13">
        <f>'Raw Data'!B666</f>
        <v>21.6777826</v>
      </c>
      <c r="C669" t="str">
        <f t="shared" si="41"/>
        <v>Normal</v>
      </c>
      <c r="D669" s="14">
        <f>'Raw Data'!E666</f>
        <v>199.0680284</v>
      </c>
      <c r="E669" t="str">
        <f t="shared" si="42"/>
        <v>Desirable</v>
      </c>
      <c r="F669" s="15">
        <f>'Raw Data'!C666</f>
        <v>107.50756269999999</v>
      </c>
      <c r="G669" t="str">
        <f t="shared" si="43"/>
        <v>Normal</v>
      </c>
      <c r="H669" t="str">
        <f>'Raw Data'!I666</f>
        <v>non-smoker</v>
      </c>
      <c r="I669" t="str">
        <f>'Raw Data'!J666</f>
        <v>moderate</v>
      </c>
    </row>
    <row r="670" spans="1:9" ht="15" customHeight="1" x14ac:dyDescent="0.35">
      <c r="A670">
        <f t="shared" si="40"/>
        <v>666</v>
      </c>
      <c r="B670" s="13">
        <f>'Raw Data'!B667</f>
        <v>26.031239100000001</v>
      </c>
      <c r="C670" t="str">
        <f t="shared" si="41"/>
        <v>Overweight</v>
      </c>
      <c r="D670" s="14">
        <f>'Raw Data'!E667</f>
        <v>189.9914579</v>
      </c>
      <c r="E670" t="str">
        <f t="shared" si="42"/>
        <v>Desirable</v>
      </c>
      <c r="F670" s="15">
        <f>'Raw Data'!C667</f>
        <v>114.1961688</v>
      </c>
      <c r="G670" t="str">
        <f t="shared" si="43"/>
        <v>Normal</v>
      </c>
      <c r="H670" t="str">
        <f>'Raw Data'!I667</f>
        <v>non-smoker</v>
      </c>
      <c r="I670" t="str">
        <f>'Raw Data'!J667</f>
        <v>low</v>
      </c>
    </row>
    <row r="671" spans="1:9" ht="15" customHeight="1" x14ac:dyDescent="0.35">
      <c r="A671">
        <f t="shared" si="40"/>
        <v>667</v>
      </c>
      <c r="B671" s="13">
        <f>'Raw Data'!B668</f>
        <v>29.43902718</v>
      </c>
      <c r="C671" t="str">
        <f t="shared" si="41"/>
        <v>Overweight</v>
      </c>
      <c r="D671" s="14">
        <f>'Raw Data'!E668</f>
        <v>202.8411284</v>
      </c>
      <c r="E671" t="str">
        <f t="shared" si="42"/>
        <v>Borderline High</v>
      </c>
      <c r="F671" s="15">
        <f>'Raw Data'!C668</f>
        <v>111.4887959</v>
      </c>
      <c r="G671" t="str">
        <f t="shared" si="43"/>
        <v>Normal</v>
      </c>
      <c r="H671" t="str">
        <f>'Raw Data'!I668</f>
        <v>non-smoker</v>
      </c>
      <c r="I671" t="str">
        <f>'Raw Data'!J668</f>
        <v>moderate</v>
      </c>
    </row>
    <row r="672" spans="1:9" ht="15" customHeight="1" x14ac:dyDescent="0.35">
      <c r="A672">
        <f t="shared" si="40"/>
        <v>668</v>
      </c>
      <c r="B672" s="13">
        <f>'Raw Data'!B669</f>
        <v>26.372563700000001</v>
      </c>
      <c r="C672" t="str">
        <f t="shared" si="41"/>
        <v>Overweight</v>
      </c>
      <c r="D672" s="14">
        <f>'Raw Data'!E669</f>
        <v>189.188119</v>
      </c>
      <c r="E672" t="str">
        <f t="shared" si="42"/>
        <v>Desirable</v>
      </c>
      <c r="F672" s="15">
        <f>'Raw Data'!C669</f>
        <v>96.792850729999998</v>
      </c>
      <c r="G672" t="str">
        <f t="shared" si="43"/>
        <v>Normal</v>
      </c>
      <c r="H672" t="str">
        <f>'Raw Data'!I669</f>
        <v>non-smoker</v>
      </c>
      <c r="I672" t="str">
        <f>'Raw Data'!J669</f>
        <v>moderate</v>
      </c>
    </row>
    <row r="673" spans="1:9" ht="15" customHeight="1" x14ac:dyDescent="0.35">
      <c r="A673">
        <f t="shared" si="40"/>
        <v>669</v>
      </c>
      <c r="B673" s="13">
        <f>'Raw Data'!B670</f>
        <v>26.236634469999998</v>
      </c>
      <c r="C673" t="str">
        <f t="shared" si="41"/>
        <v>Overweight</v>
      </c>
      <c r="D673" s="14">
        <f>'Raw Data'!E670</f>
        <v>197.93867259999999</v>
      </c>
      <c r="E673" t="str">
        <f t="shared" si="42"/>
        <v>Desirable</v>
      </c>
      <c r="F673" s="15">
        <f>'Raw Data'!C670</f>
        <v>105.249196</v>
      </c>
      <c r="G673" t="str">
        <f t="shared" si="43"/>
        <v>Normal</v>
      </c>
      <c r="H673" t="str">
        <f>'Raw Data'!I670</f>
        <v>non-smoker</v>
      </c>
      <c r="I673" t="str">
        <f>'Raw Data'!J670</f>
        <v>high</v>
      </c>
    </row>
    <row r="674" spans="1:9" ht="15" customHeight="1" x14ac:dyDescent="0.35">
      <c r="A674">
        <f t="shared" si="40"/>
        <v>670</v>
      </c>
      <c r="B674" s="13">
        <f>'Raw Data'!B671</f>
        <v>23.43160331</v>
      </c>
      <c r="C674" t="str">
        <f t="shared" si="41"/>
        <v>Normal</v>
      </c>
      <c r="D674" s="14">
        <f>'Raw Data'!E671</f>
        <v>177.2386434</v>
      </c>
      <c r="E674" t="str">
        <f t="shared" si="42"/>
        <v>Desirable</v>
      </c>
      <c r="F674" s="15">
        <f>'Raw Data'!C671</f>
        <v>104.03403539999999</v>
      </c>
      <c r="G674" t="str">
        <f t="shared" si="43"/>
        <v>Normal</v>
      </c>
      <c r="H674" t="str">
        <f>'Raw Data'!I671</f>
        <v>non-smoker</v>
      </c>
      <c r="I674" t="str">
        <f>'Raw Data'!J671</f>
        <v>low</v>
      </c>
    </row>
    <row r="675" spans="1:9" ht="15" customHeight="1" x14ac:dyDescent="0.35">
      <c r="A675">
        <f t="shared" si="40"/>
        <v>671</v>
      </c>
      <c r="B675" s="13">
        <f>'Raw Data'!B672</f>
        <v>23.83296056</v>
      </c>
      <c r="C675" t="str">
        <f t="shared" si="41"/>
        <v>Normal</v>
      </c>
      <c r="D675" s="14">
        <f>'Raw Data'!E672</f>
        <v>174.38568770000001</v>
      </c>
      <c r="E675" t="str">
        <f t="shared" si="42"/>
        <v>Desirable</v>
      </c>
      <c r="F675" s="15">
        <f>'Raw Data'!C672</f>
        <v>90.265567630000007</v>
      </c>
      <c r="G675" t="str">
        <f t="shared" si="43"/>
        <v>Normal</v>
      </c>
      <c r="H675" t="str">
        <f>'Raw Data'!I672</f>
        <v>non-smoker</v>
      </c>
      <c r="I675" t="str">
        <f>'Raw Data'!J672</f>
        <v>moderate</v>
      </c>
    </row>
    <row r="676" spans="1:9" ht="15" customHeight="1" x14ac:dyDescent="0.35">
      <c r="A676">
        <f t="shared" si="40"/>
        <v>672</v>
      </c>
      <c r="B676" s="13">
        <f>'Raw Data'!B673</f>
        <v>28.112295960000001</v>
      </c>
      <c r="C676" t="str">
        <f t="shared" si="41"/>
        <v>Overweight</v>
      </c>
      <c r="D676" s="14">
        <f>'Raw Data'!E673</f>
        <v>236.8164654</v>
      </c>
      <c r="E676" t="str">
        <f t="shared" si="42"/>
        <v>Borderline High</v>
      </c>
      <c r="F676" s="15">
        <f>'Raw Data'!C673</f>
        <v>117.0067128</v>
      </c>
      <c r="G676" t="str">
        <f t="shared" si="43"/>
        <v>Normal</v>
      </c>
      <c r="H676" t="str">
        <f>'Raw Data'!I673</f>
        <v>non-smoker</v>
      </c>
      <c r="I676" t="str">
        <f>'Raw Data'!J673</f>
        <v>moderate</v>
      </c>
    </row>
    <row r="677" spans="1:9" ht="15" customHeight="1" x14ac:dyDescent="0.35">
      <c r="A677">
        <f t="shared" si="40"/>
        <v>673</v>
      </c>
      <c r="B677" s="13">
        <f>'Raw Data'!B674</f>
        <v>29.462361229999999</v>
      </c>
      <c r="C677" t="str">
        <f t="shared" si="41"/>
        <v>Overweight</v>
      </c>
      <c r="D677" s="14">
        <f>'Raw Data'!E674</f>
        <v>184.38967220000001</v>
      </c>
      <c r="E677" t="str">
        <f t="shared" si="42"/>
        <v>Desirable</v>
      </c>
      <c r="F677" s="15">
        <f>'Raw Data'!C674</f>
        <v>112.1758128</v>
      </c>
      <c r="G677" t="str">
        <f t="shared" si="43"/>
        <v>Normal</v>
      </c>
      <c r="H677" t="str">
        <f>'Raw Data'!I674</f>
        <v>non-smoker</v>
      </c>
      <c r="I677" t="str">
        <f>'Raw Data'!J674</f>
        <v>low</v>
      </c>
    </row>
    <row r="678" spans="1:9" ht="15" customHeight="1" x14ac:dyDescent="0.35">
      <c r="A678">
        <f t="shared" si="40"/>
        <v>674</v>
      </c>
      <c r="B678" s="13">
        <f>'Raw Data'!B675</f>
        <v>26.133450759999999</v>
      </c>
      <c r="C678" t="str">
        <f t="shared" si="41"/>
        <v>Overweight</v>
      </c>
      <c r="D678" s="14">
        <f>'Raw Data'!E675</f>
        <v>181.59917340000001</v>
      </c>
      <c r="E678" t="str">
        <f t="shared" si="42"/>
        <v>Desirable</v>
      </c>
      <c r="F678" s="15">
        <f>'Raw Data'!C675</f>
        <v>103.4455344</v>
      </c>
      <c r="G678" t="str">
        <f t="shared" si="43"/>
        <v>Normal</v>
      </c>
      <c r="H678" t="str">
        <f>'Raw Data'!I675</f>
        <v>smoker</v>
      </c>
      <c r="I678" t="str">
        <f>'Raw Data'!J675</f>
        <v>low</v>
      </c>
    </row>
    <row r="679" spans="1:9" ht="15" customHeight="1" x14ac:dyDescent="0.35">
      <c r="A679">
        <f t="shared" si="40"/>
        <v>675</v>
      </c>
      <c r="B679" s="13">
        <f>'Raw Data'!B676</f>
        <v>24.530241570000001</v>
      </c>
      <c r="C679" t="str">
        <f t="shared" si="41"/>
        <v>Normal</v>
      </c>
      <c r="D679" s="14">
        <f>'Raw Data'!E676</f>
        <v>181.25283830000001</v>
      </c>
      <c r="E679" t="str">
        <f t="shared" si="42"/>
        <v>Desirable</v>
      </c>
      <c r="F679" s="15">
        <f>'Raw Data'!C676</f>
        <v>125.6181299</v>
      </c>
      <c r="G679" t="str">
        <f t="shared" si="43"/>
        <v>Elevated</v>
      </c>
      <c r="H679" t="str">
        <f>'Raw Data'!I676</f>
        <v>non-smoker</v>
      </c>
      <c r="I679" t="str">
        <f>'Raw Data'!J676</f>
        <v>moderate</v>
      </c>
    </row>
    <row r="680" spans="1:9" ht="15" customHeight="1" x14ac:dyDescent="0.35">
      <c r="A680">
        <f t="shared" si="40"/>
        <v>676</v>
      </c>
      <c r="B680" s="13">
        <f>'Raw Data'!B677</f>
        <v>30.781808760000001</v>
      </c>
      <c r="C680" t="str">
        <f t="shared" si="41"/>
        <v>Obese</v>
      </c>
      <c r="D680" s="14">
        <f>'Raw Data'!E677</f>
        <v>183.99261799999999</v>
      </c>
      <c r="E680" t="str">
        <f t="shared" si="42"/>
        <v>Desirable</v>
      </c>
      <c r="F680" s="15">
        <f>'Raw Data'!C677</f>
        <v>111.1299525</v>
      </c>
      <c r="G680" t="str">
        <f t="shared" si="43"/>
        <v>Normal</v>
      </c>
      <c r="H680" t="str">
        <f>'Raw Data'!I677</f>
        <v>smoker</v>
      </c>
      <c r="I680" t="str">
        <f>'Raw Data'!J677</f>
        <v>high</v>
      </c>
    </row>
    <row r="681" spans="1:9" ht="15" customHeight="1" x14ac:dyDescent="0.35">
      <c r="A681">
        <f t="shared" si="40"/>
        <v>677</v>
      </c>
      <c r="B681" s="13">
        <f>'Raw Data'!B678</f>
        <v>24.881560489999998</v>
      </c>
      <c r="C681" t="str">
        <f t="shared" si="41"/>
        <v>Normal</v>
      </c>
      <c r="D681" s="14">
        <f>'Raw Data'!E678</f>
        <v>170.4863004</v>
      </c>
      <c r="E681" t="str">
        <f t="shared" si="42"/>
        <v>Desirable</v>
      </c>
      <c r="F681" s="15">
        <f>'Raw Data'!C678</f>
        <v>113.68354220000001</v>
      </c>
      <c r="G681" t="str">
        <f t="shared" si="43"/>
        <v>Normal</v>
      </c>
      <c r="H681" t="str">
        <f>'Raw Data'!I678</f>
        <v>non-smoker</v>
      </c>
      <c r="I681" t="str">
        <f>'Raw Data'!J678</f>
        <v>high</v>
      </c>
    </row>
    <row r="682" spans="1:9" ht="15" customHeight="1" x14ac:dyDescent="0.35">
      <c r="A682">
        <f t="shared" si="40"/>
        <v>678</v>
      </c>
      <c r="B682" s="13">
        <f>'Raw Data'!B679</f>
        <v>28.446569369999999</v>
      </c>
      <c r="C682" t="str">
        <f t="shared" si="41"/>
        <v>Overweight</v>
      </c>
      <c r="D682" s="14">
        <f>'Raw Data'!E679</f>
        <v>182.47652189999999</v>
      </c>
      <c r="E682" t="str">
        <f t="shared" si="42"/>
        <v>Desirable</v>
      </c>
      <c r="F682" s="15">
        <f>'Raw Data'!C679</f>
        <v>111.0659168</v>
      </c>
      <c r="G682" t="str">
        <f t="shared" si="43"/>
        <v>Normal</v>
      </c>
      <c r="H682" t="str">
        <f>'Raw Data'!I679</f>
        <v>smoker</v>
      </c>
      <c r="I682" t="str">
        <f>'Raw Data'!J679</f>
        <v>high</v>
      </c>
    </row>
    <row r="683" spans="1:9" ht="15" customHeight="1" x14ac:dyDescent="0.35">
      <c r="A683">
        <f t="shared" si="40"/>
        <v>679</v>
      </c>
      <c r="B683" s="13">
        <f>'Raw Data'!B680</f>
        <v>29.66509147</v>
      </c>
      <c r="C683" t="str">
        <f t="shared" si="41"/>
        <v>Overweight</v>
      </c>
      <c r="D683" s="14">
        <f>'Raw Data'!E680</f>
        <v>192.2201627</v>
      </c>
      <c r="E683" t="str">
        <f t="shared" si="42"/>
        <v>Desirable</v>
      </c>
      <c r="F683" s="15">
        <f>'Raw Data'!C680</f>
        <v>115.2094762</v>
      </c>
      <c r="G683" t="str">
        <f t="shared" si="43"/>
        <v>Normal</v>
      </c>
      <c r="H683" t="str">
        <f>'Raw Data'!I680</f>
        <v>non-smoker</v>
      </c>
      <c r="I683" t="str">
        <f>'Raw Data'!J680</f>
        <v>moderate</v>
      </c>
    </row>
    <row r="684" spans="1:9" ht="15" customHeight="1" x14ac:dyDescent="0.35">
      <c r="A684">
        <f t="shared" si="40"/>
        <v>680</v>
      </c>
      <c r="B684" s="13">
        <f>'Raw Data'!B681</f>
        <v>20.679538040000001</v>
      </c>
      <c r="C684" t="str">
        <f t="shared" si="41"/>
        <v>Normal</v>
      </c>
      <c r="D684" s="14">
        <f>'Raw Data'!E681</f>
        <v>179.3643758</v>
      </c>
      <c r="E684" t="str">
        <f t="shared" si="42"/>
        <v>Desirable</v>
      </c>
      <c r="F684" s="15">
        <f>'Raw Data'!C681</f>
        <v>83.80752081</v>
      </c>
      <c r="G684" t="str">
        <f t="shared" si="43"/>
        <v>Normal</v>
      </c>
      <c r="H684" t="str">
        <f>'Raw Data'!I681</f>
        <v>smoker</v>
      </c>
      <c r="I684" t="str">
        <f>'Raw Data'!J681</f>
        <v>high</v>
      </c>
    </row>
    <row r="685" spans="1:9" ht="15" customHeight="1" x14ac:dyDescent="0.35">
      <c r="A685">
        <f t="shared" si="40"/>
        <v>681</v>
      </c>
      <c r="B685" s="13">
        <f>'Raw Data'!B682</f>
        <v>27.698675049999999</v>
      </c>
      <c r="C685" t="str">
        <f t="shared" si="41"/>
        <v>Overweight</v>
      </c>
      <c r="D685" s="14">
        <f>'Raw Data'!E682</f>
        <v>177.58411620000001</v>
      </c>
      <c r="E685" t="str">
        <f t="shared" si="42"/>
        <v>Desirable</v>
      </c>
      <c r="F685" s="15">
        <f>'Raw Data'!C682</f>
        <v>105.2254279</v>
      </c>
      <c r="G685" t="str">
        <f t="shared" si="43"/>
        <v>Normal</v>
      </c>
      <c r="H685" t="str">
        <f>'Raw Data'!I682</f>
        <v>non-smoker</v>
      </c>
      <c r="I685" t="str">
        <f>'Raw Data'!J682</f>
        <v>high</v>
      </c>
    </row>
    <row r="686" spans="1:9" ht="15" customHeight="1" x14ac:dyDescent="0.35">
      <c r="A686">
        <f t="shared" si="40"/>
        <v>682</v>
      </c>
      <c r="B686" s="13">
        <f>'Raw Data'!B683</f>
        <v>13.51260548</v>
      </c>
      <c r="C686" t="str">
        <f t="shared" si="41"/>
        <v>Underweight</v>
      </c>
      <c r="D686" s="14">
        <f>'Raw Data'!E683</f>
        <v>182.44016780000001</v>
      </c>
      <c r="E686" t="str">
        <f t="shared" si="42"/>
        <v>Desirable</v>
      </c>
      <c r="F686" s="15">
        <f>'Raw Data'!C683</f>
        <v>101.9553645</v>
      </c>
      <c r="G686" t="str">
        <f t="shared" si="43"/>
        <v>Normal</v>
      </c>
      <c r="H686" t="str">
        <f>'Raw Data'!I683</f>
        <v>non-smoker</v>
      </c>
      <c r="I686" t="str">
        <f>'Raw Data'!J683</f>
        <v>high</v>
      </c>
    </row>
    <row r="687" spans="1:9" ht="15" customHeight="1" x14ac:dyDescent="0.35">
      <c r="A687">
        <f t="shared" si="40"/>
        <v>683</v>
      </c>
      <c r="B687" s="13">
        <f>'Raw Data'!B684</f>
        <v>26.48815965</v>
      </c>
      <c r="C687" t="str">
        <f t="shared" si="41"/>
        <v>Overweight</v>
      </c>
      <c r="D687" s="14">
        <f>'Raw Data'!E684</f>
        <v>195.16838910000001</v>
      </c>
      <c r="E687" t="str">
        <f t="shared" si="42"/>
        <v>Desirable</v>
      </c>
      <c r="F687" s="15">
        <f>'Raw Data'!C684</f>
        <v>96.670520139999994</v>
      </c>
      <c r="G687" t="str">
        <f t="shared" si="43"/>
        <v>Normal</v>
      </c>
      <c r="H687" t="str">
        <f>'Raw Data'!I684</f>
        <v>non-smoker</v>
      </c>
      <c r="I687" t="str">
        <f>'Raw Data'!J684</f>
        <v>low</v>
      </c>
    </row>
    <row r="688" spans="1:9" ht="15" customHeight="1" x14ac:dyDescent="0.35">
      <c r="A688">
        <f t="shared" si="40"/>
        <v>684</v>
      </c>
      <c r="B688" s="13">
        <f>'Raw Data'!B685</f>
        <v>29.897498639999998</v>
      </c>
      <c r="C688" t="str">
        <f t="shared" si="41"/>
        <v>Overweight</v>
      </c>
      <c r="D688" s="14">
        <f>'Raw Data'!E685</f>
        <v>200.29947290000001</v>
      </c>
      <c r="E688" t="str">
        <f t="shared" si="42"/>
        <v>Borderline High</v>
      </c>
      <c r="F688" s="15">
        <f>'Raw Data'!C685</f>
        <v>106.7821615</v>
      </c>
      <c r="G688" t="str">
        <f t="shared" si="43"/>
        <v>Normal</v>
      </c>
      <c r="H688" t="str">
        <f>'Raw Data'!I685</f>
        <v>non-smoker</v>
      </c>
      <c r="I688" t="str">
        <f>'Raw Data'!J685</f>
        <v>moderate</v>
      </c>
    </row>
    <row r="689" spans="1:9" ht="15" customHeight="1" x14ac:dyDescent="0.35">
      <c r="A689">
        <f t="shared" si="40"/>
        <v>685</v>
      </c>
      <c r="B689" s="13">
        <f>'Raw Data'!B686</f>
        <v>28.684601860000001</v>
      </c>
      <c r="C689" t="str">
        <f t="shared" si="41"/>
        <v>Overweight</v>
      </c>
      <c r="D689" s="14">
        <f>'Raw Data'!E686</f>
        <v>200.33409810000001</v>
      </c>
      <c r="E689" t="str">
        <f t="shared" si="42"/>
        <v>Borderline High</v>
      </c>
      <c r="F689" s="15">
        <f>'Raw Data'!C686</f>
        <v>119.933931</v>
      </c>
      <c r="G689" t="str">
        <f t="shared" si="43"/>
        <v>Normal</v>
      </c>
      <c r="H689" t="str">
        <f>'Raw Data'!I686</f>
        <v>smoker</v>
      </c>
      <c r="I689" t="str">
        <f>'Raw Data'!J686</f>
        <v>high</v>
      </c>
    </row>
    <row r="690" spans="1:9" ht="15" customHeight="1" x14ac:dyDescent="0.35">
      <c r="A690">
        <f t="shared" si="40"/>
        <v>686</v>
      </c>
      <c r="B690" s="13">
        <f>'Raw Data'!B687</f>
        <v>31.000020689999999</v>
      </c>
      <c r="C690" t="str">
        <f t="shared" si="41"/>
        <v>Obese</v>
      </c>
      <c r="D690" s="14">
        <f>'Raw Data'!E687</f>
        <v>201.91976840000001</v>
      </c>
      <c r="E690" t="str">
        <f t="shared" si="42"/>
        <v>Borderline High</v>
      </c>
      <c r="F690" s="15">
        <f>'Raw Data'!C687</f>
        <v>112.9152445</v>
      </c>
      <c r="G690" t="str">
        <f t="shared" si="43"/>
        <v>Normal</v>
      </c>
      <c r="H690" t="str">
        <f>'Raw Data'!I687</f>
        <v>non-smoker</v>
      </c>
      <c r="I690" t="str">
        <f>'Raw Data'!J687</f>
        <v>high</v>
      </c>
    </row>
    <row r="691" spans="1:9" ht="15" customHeight="1" x14ac:dyDescent="0.35">
      <c r="A691">
        <f t="shared" si="40"/>
        <v>687</v>
      </c>
      <c r="B691" s="13">
        <f>'Raw Data'!B688</f>
        <v>28.752273639999999</v>
      </c>
      <c r="C691" t="str">
        <f t="shared" si="41"/>
        <v>Overweight</v>
      </c>
      <c r="D691" s="14">
        <f>'Raw Data'!E688</f>
        <v>199.86212420000001</v>
      </c>
      <c r="E691" t="str">
        <f t="shared" si="42"/>
        <v>Desirable</v>
      </c>
      <c r="F691" s="15">
        <f>'Raw Data'!C688</f>
        <v>99.244772310000002</v>
      </c>
      <c r="G691" t="str">
        <f t="shared" si="43"/>
        <v>Normal</v>
      </c>
      <c r="H691" t="str">
        <f>'Raw Data'!I688</f>
        <v>non-smoker</v>
      </c>
      <c r="I691" t="str">
        <f>'Raw Data'!J688</f>
        <v>moderate</v>
      </c>
    </row>
    <row r="692" spans="1:9" ht="15" customHeight="1" x14ac:dyDescent="0.35">
      <c r="A692">
        <f t="shared" si="40"/>
        <v>688</v>
      </c>
      <c r="B692" s="13">
        <f>'Raw Data'!B689</f>
        <v>24.288314239999998</v>
      </c>
      <c r="C692" t="str">
        <f t="shared" si="41"/>
        <v>Normal</v>
      </c>
      <c r="D692" s="14">
        <f>'Raw Data'!E689</f>
        <v>205.6599022</v>
      </c>
      <c r="E692" t="str">
        <f t="shared" si="42"/>
        <v>Borderline High</v>
      </c>
      <c r="F692" s="15">
        <f>'Raw Data'!C689</f>
        <v>113.47498969999999</v>
      </c>
      <c r="G692" t="str">
        <f t="shared" si="43"/>
        <v>Normal</v>
      </c>
      <c r="H692" t="str">
        <f>'Raw Data'!I689</f>
        <v>non-smoker</v>
      </c>
      <c r="I692" t="str">
        <f>'Raw Data'!J689</f>
        <v>moderate</v>
      </c>
    </row>
    <row r="693" spans="1:9" ht="15" customHeight="1" x14ac:dyDescent="0.35">
      <c r="A693">
        <f t="shared" si="40"/>
        <v>689</v>
      </c>
      <c r="B693" s="13">
        <f>'Raw Data'!B690</f>
        <v>19.303929889999999</v>
      </c>
      <c r="C693" t="str">
        <f t="shared" si="41"/>
        <v>Normal</v>
      </c>
      <c r="D693" s="14">
        <f>'Raw Data'!E690</f>
        <v>215.030991</v>
      </c>
      <c r="E693" t="str">
        <f t="shared" si="42"/>
        <v>Borderline High</v>
      </c>
      <c r="F693" s="15">
        <f>'Raw Data'!C690</f>
        <v>88.187625609999998</v>
      </c>
      <c r="G693" t="str">
        <f t="shared" si="43"/>
        <v>Normal</v>
      </c>
      <c r="H693" t="str">
        <f>'Raw Data'!I690</f>
        <v>non-smoker</v>
      </c>
      <c r="I693" t="str">
        <f>'Raw Data'!J690</f>
        <v>high</v>
      </c>
    </row>
    <row r="694" spans="1:9" ht="15" customHeight="1" x14ac:dyDescent="0.35">
      <c r="A694">
        <f t="shared" si="40"/>
        <v>690</v>
      </c>
      <c r="B694" s="13">
        <f>'Raw Data'!B691</f>
        <v>27.56576535</v>
      </c>
      <c r="C694" t="str">
        <f t="shared" si="41"/>
        <v>Overweight</v>
      </c>
      <c r="D694" s="14">
        <f>'Raw Data'!E691</f>
        <v>188.5834442</v>
      </c>
      <c r="E694" t="str">
        <f t="shared" si="42"/>
        <v>Desirable</v>
      </c>
      <c r="F694" s="15">
        <f>'Raw Data'!C691</f>
        <v>114.0032539</v>
      </c>
      <c r="G694" t="str">
        <f t="shared" si="43"/>
        <v>Normal</v>
      </c>
      <c r="H694" t="str">
        <f>'Raw Data'!I691</f>
        <v>non-smoker</v>
      </c>
      <c r="I694" t="str">
        <f>'Raw Data'!J691</f>
        <v>moderate</v>
      </c>
    </row>
    <row r="695" spans="1:9" ht="15" customHeight="1" x14ac:dyDescent="0.35">
      <c r="A695">
        <f t="shared" si="40"/>
        <v>691</v>
      </c>
      <c r="B695" s="13">
        <f>'Raw Data'!B692</f>
        <v>29.394022710000002</v>
      </c>
      <c r="C695" t="str">
        <f t="shared" si="41"/>
        <v>Overweight</v>
      </c>
      <c r="D695" s="14">
        <f>'Raw Data'!E692</f>
        <v>210.00943470000001</v>
      </c>
      <c r="E695" t="str">
        <f t="shared" si="42"/>
        <v>Borderline High</v>
      </c>
      <c r="F695" s="15">
        <f>'Raw Data'!C692</f>
        <v>104.7753701</v>
      </c>
      <c r="G695" t="str">
        <f t="shared" si="43"/>
        <v>Normal</v>
      </c>
      <c r="H695" t="str">
        <f>'Raw Data'!I692</f>
        <v>non-smoker</v>
      </c>
      <c r="I695" t="str">
        <f>'Raw Data'!J692</f>
        <v>high</v>
      </c>
    </row>
    <row r="696" spans="1:9" ht="15" customHeight="1" x14ac:dyDescent="0.35">
      <c r="A696">
        <f t="shared" si="40"/>
        <v>692</v>
      </c>
      <c r="B696" s="13">
        <f>'Raw Data'!B693</f>
        <v>18.212238060000001</v>
      </c>
      <c r="C696" t="str">
        <f t="shared" si="41"/>
        <v>Underweight</v>
      </c>
      <c r="D696" s="14">
        <f>'Raw Data'!E693</f>
        <v>175.6066337</v>
      </c>
      <c r="E696" t="str">
        <f t="shared" si="42"/>
        <v>Desirable</v>
      </c>
      <c r="F696" s="15">
        <f>'Raw Data'!C693</f>
        <v>119.89690710000001</v>
      </c>
      <c r="G696" t="str">
        <f t="shared" si="43"/>
        <v>Normal</v>
      </c>
      <c r="H696" t="str">
        <f>'Raw Data'!I693</f>
        <v>non-smoker</v>
      </c>
      <c r="I696" t="str">
        <f>'Raw Data'!J693</f>
        <v>moderate</v>
      </c>
    </row>
    <row r="697" spans="1:9" ht="15" customHeight="1" x14ac:dyDescent="0.35">
      <c r="A697">
        <f t="shared" si="40"/>
        <v>693</v>
      </c>
      <c r="B697" s="13">
        <f>'Raw Data'!B694</f>
        <v>29.019492620000001</v>
      </c>
      <c r="C697" t="str">
        <f t="shared" si="41"/>
        <v>Overweight</v>
      </c>
      <c r="D697" s="14">
        <f>'Raw Data'!E694</f>
        <v>199.5909437</v>
      </c>
      <c r="E697" t="str">
        <f t="shared" si="42"/>
        <v>Desirable</v>
      </c>
      <c r="F697" s="15">
        <f>'Raw Data'!C694</f>
        <v>92.507314589999993</v>
      </c>
      <c r="G697" t="str">
        <f t="shared" si="43"/>
        <v>Normal</v>
      </c>
      <c r="H697" t="str">
        <f>'Raw Data'!I694</f>
        <v>smoker</v>
      </c>
      <c r="I697" t="str">
        <f>'Raw Data'!J694</f>
        <v>low</v>
      </c>
    </row>
    <row r="698" spans="1:9" ht="15" customHeight="1" x14ac:dyDescent="0.35">
      <c r="A698">
        <f t="shared" si="40"/>
        <v>694</v>
      </c>
      <c r="B698" s="13">
        <f>'Raw Data'!B695</f>
        <v>27.438696669999999</v>
      </c>
      <c r="C698" t="str">
        <f t="shared" si="41"/>
        <v>Overweight</v>
      </c>
      <c r="D698" s="14">
        <f>'Raw Data'!E695</f>
        <v>207.857134</v>
      </c>
      <c r="E698" t="str">
        <f t="shared" si="42"/>
        <v>Borderline High</v>
      </c>
      <c r="F698" s="15">
        <f>'Raw Data'!C695</f>
        <v>110.28491630000001</v>
      </c>
      <c r="G698" t="str">
        <f t="shared" si="43"/>
        <v>Normal</v>
      </c>
      <c r="H698" t="str">
        <f>'Raw Data'!I695</f>
        <v>non-smoker</v>
      </c>
      <c r="I698" t="str">
        <f>'Raw Data'!J695</f>
        <v>moderate</v>
      </c>
    </row>
    <row r="699" spans="1:9" ht="15" customHeight="1" x14ac:dyDescent="0.35">
      <c r="A699">
        <f t="shared" si="40"/>
        <v>695</v>
      </c>
      <c r="B699" s="13">
        <f>'Raw Data'!B696</f>
        <v>25.176580189999999</v>
      </c>
      <c r="C699" t="str">
        <f t="shared" si="41"/>
        <v>Overweight</v>
      </c>
      <c r="D699" s="14">
        <f>'Raw Data'!E696</f>
        <v>185.68967620000001</v>
      </c>
      <c r="E699" t="str">
        <f t="shared" si="42"/>
        <v>Desirable</v>
      </c>
      <c r="F699" s="15">
        <f>'Raw Data'!C696</f>
        <v>97.894360239999997</v>
      </c>
      <c r="G699" t="str">
        <f t="shared" si="43"/>
        <v>Normal</v>
      </c>
      <c r="H699" t="str">
        <f>'Raw Data'!I696</f>
        <v>non-smoker</v>
      </c>
      <c r="I699" t="str">
        <f>'Raw Data'!J696</f>
        <v>moderate</v>
      </c>
    </row>
    <row r="700" spans="1:9" ht="15" customHeight="1" x14ac:dyDescent="0.35">
      <c r="A700">
        <f t="shared" si="40"/>
        <v>696</v>
      </c>
      <c r="B700" s="13">
        <f>'Raw Data'!B697</f>
        <v>29.19881071</v>
      </c>
      <c r="C700" t="str">
        <f t="shared" si="41"/>
        <v>Overweight</v>
      </c>
      <c r="D700" s="14">
        <f>'Raw Data'!E697</f>
        <v>187.9974517</v>
      </c>
      <c r="E700" t="str">
        <f t="shared" si="42"/>
        <v>Desirable</v>
      </c>
      <c r="F700" s="15">
        <f>'Raw Data'!C697</f>
        <v>108.14693389999999</v>
      </c>
      <c r="G700" t="str">
        <f t="shared" si="43"/>
        <v>Normal</v>
      </c>
      <c r="H700" t="str">
        <f>'Raw Data'!I697</f>
        <v>non-smoker</v>
      </c>
      <c r="I700" t="str">
        <f>'Raw Data'!J697</f>
        <v>moderate</v>
      </c>
    </row>
    <row r="701" spans="1:9" ht="15" customHeight="1" x14ac:dyDescent="0.35">
      <c r="A701">
        <f t="shared" si="40"/>
        <v>697</v>
      </c>
      <c r="B701" s="13">
        <f>'Raw Data'!B698</f>
        <v>25.623119070000001</v>
      </c>
      <c r="C701" t="str">
        <f t="shared" si="41"/>
        <v>Overweight</v>
      </c>
      <c r="D701" s="14">
        <f>'Raw Data'!E698</f>
        <v>193.76116809999999</v>
      </c>
      <c r="E701" t="str">
        <f t="shared" si="42"/>
        <v>Desirable</v>
      </c>
      <c r="F701" s="15">
        <f>'Raw Data'!C698</f>
        <v>127.6037264</v>
      </c>
      <c r="G701" t="str">
        <f t="shared" si="43"/>
        <v>Elevated</v>
      </c>
      <c r="H701" t="str">
        <f>'Raw Data'!I698</f>
        <v>smoker</v>
      </c>
      <c r="I701" t="str">
        <f>'Raw Data'!J698</f>
        <v>low</v>
      </c>
    </row>
    <row r="702" spans="1:9" ht="15" customHeight="1" x14ac:dyDescent="0.35">
      <c r="A702">
        <f t="shared" si="40"/>
        <v>698</v>
      </c>
      <c r="B702" s="13">
        <f>'Raw Data'!B699</f>
        <v>25.30266275</v>
      </c>
      <c r="C702" t="str">
        <f t="shared" si="41"/>
        <v>Overweight</v>
      </c>
      <c r="D702" s="14">
        <f>'Raw Data'!E699</f>
        <v>187.02544040000001</v>
      </c>
      <c r="E702" t="str">
        <f t="shared" si="42"/>
        <v>Desirable</v>
      </c>
      <c r="F702" s="15">
        <f>'Raw Data'!C699</f>
        <v>103.206197</v>
      </c>
      <c r="G702" t="str">
        <f t="shared" si="43"/>
        <v>Normal</v>
      </c>
      <c r="H702" t="str">
        <f>'Raw Data'!I699</f>
        <v>smoker</v>
      </c>
      <c r="I702" t="str">
        <f>'Raw Data'!J699</f>
        <v>low</v>
      </c>
    </row>
    <row r="703" spans="1:9" ht="15" customHeight="1" x14ac:dyDescent="0.35">
      <c r="A703">
        <f t="shared" si="40"/>
        <v>699</v>
      </c>
      <c r="B703" s="13">
        <f>'Raw Data'!B700</f>
        <v>20.643550650000002</v>
      </c>
      <c r="C703" t="str">
        <f t="shared" si="41"/>
        <v>Normal</v>
      </c>
      <c r="D703" s="14">
        <f>'Raw Data'!E700</f>
        <v>157.64263149999999</v>
      </c>
      <c r="E703" t="str">
        <f t="shared" si="42"/>
        <v>Desirable</v>
      </c>
      <c r="F703" s="15">
        <f>'Raw Data'!C700</f>
        <v>90.233064819999996</v>
      </c>
      <c r="G703" t="str">
        <f t="shared" si="43"/>
        <v>Normal</v>
      </c>
      <c r="H703" t="str">
        <f>'Raw Data'!I700</f>
        <v>non-smoker</v>
      </c>
      <c r="I703" t="str">
        <f>'Raw Data'!J700</f>
        <v>low</v>
      </c>
    </row>
    <row r="704" spans="1:9" ht="15" customHeight="1" x14ac:dyDescent="0.35">
      <c r="A704">
        <f t="shared" si="40"/>
        <v>700</v>
      </c>
      <c r="B704" s="13">
        <f>'Raw Data'!B701</f>
        <v>29.023624040000001</v>
      </c>
      <c r="C704" t="str">
        <f t="shared" si="41"/>
        <v>Overweight</v>
      </c>
      <c r="D704" s="14">
        <f>'Raw Data'!E701</f>
        <v>172.1768927</v>
      </c>
      <c r="E704" t="str">
        <f t="shared" si="42"/>
        <v>Desirable</v>
      </c>
      <c r="F704" s="15">
        <f>'Raw Data'!C701</f>
        <v>115.0974478</v>
      </c>
      <c r="G704" t="str">
        <f t="shared" si="43"/>
        <v>Normal</v>
      </c>
      <c r="H704" t="str">
        <f>'Raw Data'!I701</f>
        <v>non-smoker</v>
      </c>
      <c r="I704" t="str">
        <f>'Raw Data'!J701</f>
        <v>moderate</v>
      </c>
    </row>
    <row r="705" spans="1:9" ht="15" customHeight="1" x14ac:dyDescent="0.35">
      <c r="A705">
        <f t="shared" si="40"/>
        <v>701</v>
      </c>
      <c r="B705" s="13">
        <f>'Raw Data'!B702</f>
        <v>20.46960391</v>
      </c>
      <c r="C705" t="str">
        <f t="shared" si="41"/>
        <v>Normal</v>
      </c>
      <c r="D705" s="14">
        <f>'Raw Data'!E702</f>
        <v>193.1916181</v>
      </c>
      <c r="E705" t="str">
        <f t="shared" si="42"/>
        <v>Desirable</v>
      </c>
      <c r="F705" s="15">
        <f>'Raw Data'!C702</f>
        <v>99.763332860000006</v>
      </c>
      <c r="G705" t="str">
        <f t="shared" si="43"/>
        <v>Normal</v>
      </c>
      <c r="H705" t="str">
        <f>'Raw Data'!I702</f>
        <v>smoker</v>
      </c>
      <c r="I705" t="str">
        <f>'Raw Data'!J702</f>
        <v>moderate</v>
      </c>
    </row>
    <row r="706" spans="1:9" ht="15" customHeight="1" x14ac:dyDescent="0.35">
      <c r="A706">
        <f t="shared" si="40"/>
        <v>702</v>
      </c>
      <c r="B706" s="13">
        <f>'Raw Data'!B703</f>
        <v>23.579502730000002</v>
      </c>
      <c r="C706" t="str">
        <f t="shared" si="41"/>
        <v>Normal</v>
      </c>
      <c r="D706" s="14">
        <f>'Raw Data'!E703</f>
        <v>186.3453208</v>
      </c>
      <c r="E706" t="str">
        <f t="shared" si="42"/>
        <v>Desirable</v>
      </c>
      <c r="F706" s="15">
        <f>'Raw Data'!C703</f>
        <v>105.78614039999999</v>
      </c>
      <c r="G706" t="str">
        <f t="shared" si="43"/>
        <v>Normal</v>
      </c>
      <c r="H706" t="str">
        <f>'Raw Data'!I703</f>
        <v>non-smoker</v>
      </c>
      <c r="I706" t="str">
        <f>'Raw Data'!J703</f>
        <v>moderate</v>
      </c>
    </row>
    <row r="707" spans="1:9" ht="15" customHeight="1" x14ac:dyDescent="0.35">
      <c r="A707">
        <f t="shared" si="40"/>
        <v>703</v>
      </c>
      <c r="B707" s="13">
        <f>'Raw Data'!B704</f>
        <v>29.278953380000001</v>
      </c>
      <c r="C707" t="str">
        <f t="shared" si="41"/>
        <v>Overweight</v>
      </c>
      <c r="D707" s="14">
        <f>'Raw Data'!E704</f>
        <v>209.61676159999999</v>
      </c>
      <c r="E707" t="str">
        <f t="shared" si="42"/>
        <v>Borderline High</v>
      </c>
      <c r="F707" s="15">
        <f>'Raw Data'!C704</f>
        <v>108.52860219999999</v>
      </c>
      <c r="G707" t="str">
        <f t="shared" si="43"/>
        <v>Normal</v>
      </c>
      <c r="H707" t="str">
        <f>'Raw Data'!I704</f>
        <v>smoker</v>
      </c>
      <c r="I707" t="str">
        <f>'Raw Data'!J704</f>
        <v>moderate</v>
      </c>
    </row>
    <row r="708" spans="1:9" ht="15" customHeight="1" x14ac:dyDescent="0.35">
      <c r="A708">
        <f t="shared" si="40"/>
        <v>704</v>
      </c>
      <c r="B708" s="13">
        <f>'Raw Data'!B705</f>
        <v>26.162574930000002</v>
      </c>
      <c r="C708" t="str">
        <f t="shared" si="41"/>
        <v>Overweight</v>
      </c>
      <c r="D708" s="14">
        <f>'Raw Data'!E705</f>
        <v>171.04377550000001</v>
      </c>
      <c r="E708" t="str">
        <f t="shared" si="42"/>
        <v>Desirable</v>
      </c>
      <c r="F708" s="15">
        <f>'Raw Data'!C705</f>
        <v>102.11491599999999</v>
      </c>
      <c r="G708" t="str">
        <f t="shared" si="43"/>
        <v>Normal</v>
      </c>
      <c r="H708" t="str">
        <f>'Raw Data'!I705</f>
        <v>smoker</v>
      </c>
      <c r="I708" t="str">
        <f>'Raw Data'!J705</f>
        <v>high</v>
      </c>
    </row>
    <row r="709" spans="1:9" ht="15" customHeight="1" x14ac:dyDescent="0.35">
      <c r="A709">
        <f t="shared" ref="A709:A772" si="44">ROW()-4</f>
        <v>705</v>
      </c>
      <c r="B709" s="13">
        <f>'Raw Data'!B706</f>
        <v>35.545392560000003</v>
      </c>
      <c r="C709" t="str">
        <f t="shared" ref="C709:C772" si="45">IF(B709&lt;18.5,"Underweight",IF(B709&lt;=24.9,"Normal",IF(B709&lt;=29.9,"Overweight","Obese")))</f>
        <v>Obese</v>
      </c>
      <c r="D709" s="14">
        <f>'Raw Data'!E706</f>
        <v>180.6171885</v>
      </c>
      <c r="E709" t="str">
        <f t="shared" ref="E709:E772" si="46">IF(D709&lt;200,"Desirable",IF(D709&lt;=239,"Borderline High","High"))</f>
        <v>Desirable</v>
      </c>
      <c r="F709" s="15">
        <f>'Raw Data'!C706</f>
        <v>121.3622178</v>
      </c>
      <c r="G709" t="str">
        <f t="shared" ref="G709:G772" si="47">IF(F709&lt;120,"Normal",IF(F709&lt;=129,"Elevated",IF(F709&lt;=139,"Stage 1 Hypertension","Stage 2 Hypertension")))</f>
        <v>Elevated</v>
      </c>
      <c r="H709" t="str">
        <f>'Raw Data'!I706</f>
        <v>non-smoker</v>
      </c>
      <c r="I709" t="str">
        <f>'Raw Data'!J706</f>
        <v>high</v>
      </c>
    </row>
    <row r="710" spans="1:9" ht="15" customHeight="1" x14ac:dyDescent="0.35">
      <c r="A710">
        <f t="shared" si="44"/>
        <v>706</v>
      </c>
      <c r="B710" s="13">
        <f>'Raw Data'!B707</f>
        <v>29.964286550000001</v>
      </c>
      <c r="C710" t="str">
        <f t="shared" si="45"/>
        <v>Obese</v>
      </c>
      <c r="D710" s="14">
        <f>'Raw Data'!E707</f>
        <v>193.26440049999999</v>
      </c>
      <c r="E710" t="str">
        <f t="shared" si="46"/>
        <v>Desirable</v>
      </c>
      <c r="F710" s="15">
        <f>'Raw Data'!C707</f>
        <v>97.694373889999994</v>
      </c>
      <c r="G710" t="str">
        <f t="shared" si="47"/>
        <v>Normal</v>
      </c>
      <c r="H710" t="str">
        <f>'Raw Data'!I707</f>
        <v>non-smoker</v>
      </c>
      <c r="I710" t="str">
        <f>'Raw Data'!J707</f>
        <v>high</v>
      </c>
    </row>
    <row r="711" spans="1:9" ht="15" customHeight="1" x14ac:dyDescent="0.35">
      <c r="A711">
        <f t="shared" si="44"/>
        <v>707</v>
      </c>
      <c r="B711" s="13">
        <f>'Raw Data'!B708</f>
        <v>30.756683259999999</v>
      </c>
      <c r="C711" t="str">
        <f t="shared" si="45"/>
        <v>Obese</v>
      </c>
      <c r="D711" s="14">
        <f>'Raw Data'!E708</f>
        <v>181.69153549999999</v>
      </c>
      <c r="E711" t="str">
        <f t="shared" si="46"/>
        <v>Desirable</v>
      </c>
      <c r="F711" s="15">
        <f>'Raw Data'!C708</f>
        <v>109.53256639999999</v>
      </c>
      <c r="G711" t="str">
        <f t="shared" si="47"/>
        <v>Normal</v>
      </c>
      <c r="H711" t="str">
        <f>'Raw Data'!I708</f>
        <v>non-smoker</v>
      </c>
      <c r="I711" t="str">
        <f>'Raw Data'!J708</f>
        <v>low</v>
      </c>
    </row>
    <row r="712" spans="1:9" ht="15" customHeight="1" x14ac:dyDescent="0.35">
      <c r="A712">
        <f t="shared" si="44"/>
        <v>708</v>
      </c>
      <c r="B712" s="13">
        <f>'Raw Data'!B709</f>
        <v>31.26969399</v>
      </c>
      <c r="C712" t="str">
        <f t="shared" si="45"/>
        <v>Obese</v>
      </c>
      <c r="D712" s="14">
        <f>'Raw Data'!E709</f>
        <v>197.2850037</v>
      </c>
      <c r="E712" t="str">
        <f t="shared" si="46"/>
        <v>Desirable</v>
      </c>
      <c r="F712" s="15">
        <f>'Raw Data'!C709</f>
        <v>113.7811</v>
      </c>
      <c r="G712" t="str">
        <f t="shared" si="47"/>
        <v>Normal</v>
      </c>
      <c r="H712" t="str">
        <f>'Raw Data'!I709</f>
        <v>smoker</v>
      </c>
      <c r="I712" t="str">
        <f>'Raw Data'!J709</f>
        <v>high</v>
      </c>
    </row>
    <row r="713" spans="1:9" ht="15" customHeight="1" x14ac:dyDescent="0.35">
      <c r="A713">
        <f t="shared" si="44"/>
        <v>709</v>
      </c>
      <c r="B713" s="13">
        <f>'Raw Data'!B710</f>
        <v>25.793459030000001</v>
      </c>
      <c r="C713" t="str">
        <f t="shared" si="45"/>
        <v>Overweight</v>
      </c>
      <c r="D713" s="14">
        <f>'Raw Data'!E710</f>
        <v>185.9664133</v>
      </c>
      <c r="E713" t="str">
        <f t="shared" si="46"/>
        <v>Desirable</v>
      </c>
      <c r="F713" s="15">
        <f>'Raw Data'!C710</f>
        <v>107.6500183</v>
      </c>
      <c r="G713" t="str">
        <f t="shared" si="47"/>
        <v>Normal</v>
      </c>
      <c r="H713" t="str">
        <f>'Raw Data'!I710</f>
        <v>non-smoker</v>
      </c>
      <c r="I713" t="str">
        <f>'Raw Data'!J710</f>
        <v>moderate</v>
      </c>
    </row>
    <row r="714" spans="1:9" ht="15" customHeight="1" x14ac:dyDescent="0.35">
      <c r="A714">
        <f t="shared" si="44"/>
        <v>710</v>
      </c>
      <c r="B714" s="13">
        <f>'Raw Data'!B711</f>
        <v>24.340820789999999</v>
      </c>
      <c r="C714" t="str">
        <f t="shared" si="45"/>
        <v>Normal</v>
      </c>
      <c r="D714" s="14">
        <f>'Raw Data'!E711</f>
        <v>225.45568969999999</v>
      </c>
      <c r="E714" t="str">
        <f t="shared" si="46"/>
        <v>Borderline High</v>
      </c>
      <c r="F714" s="15">
        <f>'Raw Data'!C711</f>
        <v>99.098666530000003</v>
      </c>
      <c r="G714" t="str">
        <f t="shared" si="47"/>
        <v>Normal</v>
      </c>
      <c r="H714" t="str">
        <f>'Raw Data'!I711</f>
        <v>non-smoker</v>
      </c>
      <c r="I714" t="str">
        <f>'Raw Data'!J711</f>
        <v>low</v>
      </c>
    </row>
    <row r="715" spans="1:9" ht="15" customHeight="1" x14ac:dyDescent="0.35">
      <c r="A715">
        <f t="shared" si="44"/>
        <v>711</v>
      </c>
      <c r="B715" s="13">
        <f>'Raw Data'!B712</f>
        <v>20.93077903</v>
      </c>
      <c r="C715" t="str">
        <f t="shared" si="45"/>
        <v>Normal</v>
      </c>
      <c r="D715" s="14">
        <f>'Raw Data'!E712</f>
        <v>188.29401150000001</v>
      </c>
      <c r="E715" t="str">
        <f t="shared" si="46"/>
        <v>Desirable</v>
      </c>
      <c r="F715" s="15">
        <f>'Raw Data'!C712</f>
        <v>94.698642050000004</v>
      </c>
      <c r="G715" t="str">
        <f t="shared" si="47"/>
        <v>Normal</v>
      </c>
      <c r="H715" t="str">
        <f>'Raw Data'!I712</f>
        <v>non-smoker</v>
      </c>
      <c r="I715" t="str">
        <f>'Raw Data'!J712</f>
        <v>high</v>
      </c>
    </row>
    <row r="716" spans="1:9" ht="15" customHeight="1" x14ac:dyDescent="0.35">
      <c r="A716">
        <f t="shared" si="44"/>
        <v>712</v>
      </c>
      <c r="B716" s="13">
        <f>'Raw Data'!B713</f>
        <v>19.732068380000001</v>
      </c>
      <c r="C716" t="str">
        <f t="shared" si="45"/>
        <v>Normal</v>
      </c>
      <c r="D716" s="14">
        <f>'Raw Data'!E713</f>
        <v>170.62759370000001</v>
      </c>
      <c r="E716" t="str">
        <f t="shared" si="46"/>
        <v>Desirable</v>
      </c>
      <c r="F716" s="15">
        <f>'Raw Data'!C713</f>
        <v>102.27403150000001</v>
      </c>
      <c r="G716" t="str">
        <f t="shared" si="47"/>
        <v>Normal</v>
      </c>
      <c r="H716" t="str">
        <f>'Raw Data'!I713</f>
        <v>non-smoker</v>
      </c>
      <c r="I716" t="str">
        <f>'Raw Data'!J713</f>
        <v>low</v>
      </c>
    </row>
    <row r="717" spans="1:9" ht="15" customHeight="1" x14ac:dyDescent="0.35">
      <c r="A717">
        <f t="shared" si="44"/>
        <v>713</v>
      </c>
      <c r="B717" s="13">
        <f>'Raw Data'!B714</f>
        <v>32.736902839999999</v>
      </c>
      <c r="C717" t="str">
        <f t="shared" si="45"/>
        <v>Obese</v>
      </c>
      <c r="D717" s="14">
        <f>'Raw Data'!E714</f>
        <v>208.04541950000001</v>
      </c>
      <c r="E717" t="str">
        <f t="shared" si="46"/>
        <v>Borderline High</v>
      </c>
      <c r="F717" s="15">
        <f>'Raw Data'!C714</f>
        <v>103.7592456</v>
      </c>
      <c r="G717" t="str">
        <f t="shared" si="47"/>
        <v>Normal</v>
      </c>
      <c r="H717" t="str">
        <f>'Raw Data'!I714</f>
        <v>non-smoker</v>
      </c>
      <c r="I717" t="str">
        <f>'Raw Data'!J714</f>
        <v>moderate</v>
      </c>
    </row>
    <row r="718" spans="1:9" ht="15" customHeight="1" x14ac:dyDescent="0.35">
      <c r="A718">
        <f t="shared" si="44"/>
        <v>714</v>
      </c>
      <c r="B718" s="13">
        <f>'Raw Data'!B715</f>
        <v>23.888956149999999</v>
      </c>
      <c r="C718" t="str">
        <f t="shared" si="45"/>
        <v>Normal</v>
      </c>
      <c r="D718" s="14">
        <f>'Raw Data'!E715</f>
        <v>183.5867959</v>
      </c>
      <c r="E718" t="str">
        <f t="shared" si="46"/>
        <v>Desirable</v>
      </c>
      <c r="F718" s="15">
        <f>'Raw Data'!C715</f>
        <v>108.461973</v>
      </c>
      <c r="G718" t="str">
        <f t="shared" si="47"/>
        <v>Normal</v>
      </c>
      <c r="H718" t="str">
        <f>'Raw Data'!I715</f>
        <v>non-smoker</v>
      </c>
      <c r="I718" t="str">
        <f>'Raw Data'!J715</f>
        <v>moderate</v>
      </c>
    </row>
    <row r="719" spans="1:9" ht="15" customHeight="1" x14ac:dyDescent="0.35">
      <c r="A719">
        <f t="shared" si="44"/>
        <v>715</v>
      </c>
      <c r="B719" s="13">
        <f>'Raw Data'!B716</f>
        <v>31.46957055</v>
      </c>
      <c r="C719" t="str">
        <f t="shared" si="45"/>
        <v>Obese</v>
      </c>
      <c r="D719" s="14">
        <f>'Raw Data'!E716</f>
        <v>184.28729939999999</v>
      </c>
      <c r="E719" t="str">
        <f t="shared" si="46"/>
        <v>Desirable</v>
      </c>
      <c r="F719" s="15">
        <f>'Raw Data'!C716</f>
        <v>123.6345322</v>
      </c>
      <c r="G719" t="str">
        <f t="shared" si="47"/>
        <v>Elevated</v>
      </c>
      <c r="H719" t="str">
        <f>'Raw Data'!I716</f>
        <v>non-smoker</v>
      </c>
      <c r="I719" t="str">
        <f>'Raw Data'!J716</f>
        <v>low</v>
      </c>
    </row>
    <row r="720" spans="1:9" ht="15" customHeight="1" x14ac:dyDescent="0.35">
      <c r="A720">
        <f t="shared" si="44"/>
        <v>716</v>
      </c>
      <c r="B720" s="13">
        <f>'Raw Data'!B717</f>
        <v>19.640625100000001</v>
      </c>
      <c r="C720" t="str">
        <f t="shared" si="45"/>
        <v>Normal</v>
      </c>
      <c r="D720" s="14">
        <f>'Raw Data'!E717</f>
        <v>207.74313649999999</v>
      </c>
      <c r="E720" t="str">
        <f t="shared" si="46"/>
        <v>Borderline High</v>
      </c>
      <c r="F720" s="15">
        <f>'Raw Data'!C717</f>
        <v>104.6256523</v>
      </c>
      <c r="G720" t="str">
        <f t="shared" si="47"/>
        <v>Normal</v>
      </c>
      <c r="H720" t="str">
        <f>'Raw Data'!I717</f>
        <v>non-smoker</v>
      </c>
      <c r="I720" t="str">
        <f>'Raw Data'!J717</f>
        <v>low</v>
      </c>
    </row>
    <row r="721" spans="1:9" ht="15" customHeight="1" x14ac:dyDescent="0.35">
      <c r="A721">
        <f t="shared" si="44"/>
        <v>717</v>
      </c>
      <c r="B721" s="13">
        <f>'Raw Data'!B718</f>
        <v>26.086744249999999</v>
      </c>
      <c r="C721" t="str">
        <f t="shared" si="45"/>
        <v>Overweight</v>
      </c>
      <c r="D721" s="14">
        <f>'Raw Data'!E718</f>
        <v>194.47811429999999</v>
      </c>
      <c r="E721" t="str">
        <f t="shared" si="46"/>
        <v>Desirable</v>
      </c>
      <c r="F721" s="15">
        <f>'Raw Data'!C718</f>
        <v>103.32488909999999</v>
      </c>
      <c r="G721" t="str">
        <f t="shared" si="47"/>
        <v>Normal</v>
      </c>
      <c r="H721" t="str">
        <f>'Raw Data'!I718</f>
        <v>smoker</v>
      </c>
      <c r="I721" t="str">
        <f>'Raw Data'!J718</f>
        <v>moderate</v>
      </c>
    </row>
    <row r="722" spans="1:9" ht="15" customHeight="1" x14ac:dyDescent="0.35">
      <c r="A722">
        <f t="shared" si="44"/>
        <v>718</v>
      </c>
      <c r="B722" s="13">
        <f>'Raw Data'!B719</f>
        <v>33.338515399999999</v>
      </c>
      <c r="C722" t="str">
        <f t="shared" si="45"/>
        <v>Obese</v>
      </c>
      <c r="D722" s="14">
        <f>'Raw Data'!E719</f>
        <v>184.46531419999999</v>
      </c>
      <c r="E722" t="str">
        <f t="shared" si="46"/>
        <v>Desirable</v>
      </c>
      <c r="F722" s="15">
        <f>'Raw Data'!C719</f>
        <v>88.305225109999995</v>
      </c>
      <c r="G722" t="str">
        <f t="shared" si="47"/>
        <v>Normal</v>
      </c>
      <c r="H722" t="str">
        <f>'Raw Data'!I719</f>
        <v>smoker</v>
      </c>
      <c r="I722" t="str">
        <f>'Raw Data'!J719</f>
        <v>moderate</v>
      </c>
    </row>
    <row r="723" spans="1:9" ht="15" customHeight="1" x14ac:dyDescent="0.35">
      <c r="A723">
        <f t="shared" si="44"/>
        <v>719</v>
      </c>
      <c r="B723" s="13">
        <f>'Raw Data'!B720</f>
        <v>28.330391599999999</v>
      </c>
      <c r="C723" t="str">
        <f t="shared" si="45"/>
        <v>Overweight</v>
      </c>
      <c r="D723" s="14">
        <f>'Raw Data'!E720</f>
        <v>217.18495530000001</v>
      </c>
      <c r="E723" t="str">
        <f t="shared" si="46"/>
        <v>Borderline High</v>
      </c>
      <c r="F723" s="15">
        <f>'Raw Data'!C720</f>
        <v>111.325447</v>
      </c>
      <c r="G723" t="str">
        <f t="shared" si="47"/>
        <v>Normal</v>
      </c>
      <c r="H723" t="str">
        <f>'Raw Data'!I720</f>
        <v>non-smoker</v>
      </c>
      <c r="I723" t="str">
        <f>'Raw Data'!J720</f>
        <v>moderate</v>
      </c>
    </row>
    <row r="724" spans="1:9" ht="15" customHeight="1" x14ac:dyDescent="0.35">
      <c r="A724">
        <f t="shared" si="44"/>
        <v>720</v>
      </c>
      <c r="B724" s="13">
        <f>'Raw Data'!B721</f>
        <v>28.462523560000001</v>
      </c>
      <c r="C724" t="str">
        <f t="shared" si="45"/>
        <v>Overweight</v>
      </c>
      <c r="D724" s="14">
        <f>'Raw Data'!E721</f>
        <v>198.44220799999999</v>
      </c>
      <c r="E724" t="str">
        <f t="shared" si="46"/>
        <v>Desirable</v>
      </c>
      <c r="F724" s="15">
        <f>'Raw Data'!C721</f>
        <v>104.80833060000001</v>
      </c>
      <c r="G724" t="str">
        <f t="shared" si="47"/>
        <v>Normal</v>
      </c>
      <c r="H724" t="str">
        <f>'Raw Data'!I721</f>
        <v>non-smoker</v>
      </c>
      <c r="I724" t="str">
        <f>'Raw Data'!J721</f>
        <v>moderate</v>
      </c>
    </row>
    <row r="725" spans="1:9" ht="15" customHeight="1" x14ac:dyDescent="0.35">
      <c r="A725">
        <f t="shared" si="44"/>
        <v>721</v>
      </c>
      <c r="B725" s="13">
        <f>'Raw Data'!B722</f>
        <v>24.068511189999999</v>
      </c>
      <c r="C725" t="str">
        <f t="shared" si="45"/>
        <v>Normal</v>
      </c>
      <c r="D725" s="14">
        <f>'Raw Data'!E722</f>
        <v>202.89003589999999</v>
      </c>
      <c r="E725" t="str">
        <f t="shared" si="46"/>
        <v>Borderline High</v>
      </c>
      <c r="F725" s="15">
        <f>'Raw Data'!C722</f>
        <v>101.44295459999999</v>
      </c>
      <c r="G725" t="str">
        <f t="shared" si="47"/>
        <v>Normal</v>
      </c>
      <c r="H725" t="str">
        <f>'Raw Data'!I722</f>
        <v>non-smoker</v>
      </c>
      <c r="I725" t="str">
        <f>'Raw Data'!J722</f>
        <v>moderate</v>
      </c>
    </row>
    <row r="726" spans="1:9" ht="15" customHeight="1" x14ac:dyDescent="0.35">
      <c r="A726">
        <f t="shared" si="44"/>
        <v>722</v>
      </c>
      <c r="B726" s="13">
        <f>'Raw Data'!B723</f>
        <v>22.48650799</v>
      </c>
      <c r="C726" t="str">
        <f t="shared" si="45"/>
        <v>Normal</v>
      </c>
      <c r="D726" s="14">
        <f>'Raw Data'!E723</f>
        <v>216.4173084</v>
      </c>
      <c r="E726" t="str">
        <f t="shared" si="46"/>
        <v>Borderline High</v>
      </c>
      <c r="F726" s="15">
        <f>'Raw Data'!C723</f>
        <v>102.26539219999999</v>
      </c>
      <c r="G726" t="str">
        <f t="shared" si="47"/>
        <v>Normal</v>
      </c>
      <c r="H726" t="str">
        <f>'Raw Data'!I723</f>
        <v>smoker</v>
      </c>
      <c r="I726" t="str">
        <f>'Raw Data'!J723</f>
        <v>low</v>
      </c>
    </row>
    <row r="727" spans="1:9" ht="15" customHeight="1" x14ac:dyDescent="0.35">
      <c r="A727">
        <f t="shared" si="44"/>
        <v>723</v>
      </c>
      <c r="B727" s="13">
        <f>'Raw Data'!B724</f>
        <v>26.775184240000002</v>
      </c>
      <c r="C727" t="str">
        <f t="shared" si="45"/>
        <v>Overweight</v>
      </c>
      <c r="D727" s="14">
        <f>'Raw Data'!E724</f>
        <v>176.9752106</v>
      </c>
      <c r="E727" t="str">
        <f t="shared" si="46"/>
        <v>Desirable</v>
      </c>
      <c r="F727" s="15">
        <f>'Raw Data'!C724</f>
        <v>104.73548460000001</v>
      </c>
      <c r="G727" t="str">
        <f t="shared" si="47"/>
        <v>Normal</v>
      </c>
      <c r="H727" t="str">
        <f>'Raw Data'!I724</f>
        <v>non-smoker</v>
      </c>
      <c r="I727" t="str">
        <f>'Raw Data'!J724</f>
        <v>high</v>
      </c>
    </row>
    <row r="728" spans="1:9" ht="15" customHeight="1" x14ac:dyDescent="0.35">
      <c r="A728">
        <f t="shared" si="44"/>
        <v>724</v>
      </c>
      <c r="B728" s="13">
        <f>'Raw Data'!B725</f>
        <v>21.371635730000001</v>
      </c>
      <c r="C728" t="str">
        <f t="shared" si="45"/>
        <v>Normal</v>
      </c>
      <c r="D728" s="14">
        <f>'Raw Data'!E725</f>
        <v>205.57166770000001</v>
      </c>
      <c r="E728" t="str">
        <f t="shared" si="46"/>
        <v>Borderline High</v>
      </c>
      <c r="F728" s="15">
        <f>'Raw Data'!C725</f>
        <v>107.8832221</v>
      </c>
      <c r="G728" t="str">
        <f t="shared" si="47"/>
        <v>Normal</v>
      </c>
      <c r="H728" t="str">
        <f>'Raw Data'!I725</f>
        <v>non-smoker</v>
      </c>
      <c r="I728" t="str">
        <f>'Raw Data'!J725</f>
        <v>moderate</v>
      </c>
    </row>
    <row r="729" spans="1:9" ht="15" customHeight="1" x14ac:dyDescent="0.35">
      <c r="A729">
        <f t="shared" si="44"/>
        <v>725</v>
      </c>
      <c r="B729" s="13">
        <f>'Raw Data'!B726</f>
        <v>26.462710640000001</v>
      </c>
      <c r="C729" t="str">
        <f t="shared" si="45"/>
        <v>Overweight</v>
      </c>
      <c r="D729" s="14">
        <f>'Raw Data'!E726</f>
        <v>177.2807583</v>
      </c>
      <c r="E729" t="str">
        <f t="shared" si="46"/>
        <v>Desirable</v>
      </c>
      <c r="F729" s="15">
        <f>'Raw Data'!C726</f>
        <v>109.7630249</v>
      </c>
      <c r="G729" t="str">
        <f t="shared" si="47"/>
        <v>Normal</v>
      </c>
      <c r="H729" t="str">
        <f>'Raw Data'!I726</f>
        <v>smoker</v>
      </c>
      <c r="I729" t="str">
        <f>'Raw Data'!J726</f>
        <v>moderate</v>
      </c>
    </row>
    <row r="730" spans="1:9" ht="15" customHeight="1" x14ac:dyDescent="0.35">
      <c r="A730">
        <f t="shared" si="44"/>
        <v>726</v>
      </c>
      <c r="B730" s="13">
        <f>'Raw Data'!B727</f>
        <v>31.90618259</v>
      </c>
      <c r="C730" t="str">
        <f t="shared" si="45"/>
        <v>Obese</v>
      </c>
      <c r="D730" s="14">
        <f>'Raw Data'!E727</f>
        <v>205.1020637</v>
      </c>
      <c r="E730" t="str">
        <f t="shared" si="46"/>
        <v>Borderline High</v>
      </c>
      <c r="F730" s="15">
        <f>'Raw Data'!C727</f>
        <v>122.1565274</v>
      </c>
      <c r="G730" t="str">
        <f t="shared" si="47"/>
        <v>Elevated</v>
      </c>
      <c r="H730" t="str">
        <f>'Raw Data'!I727</f>
        <v>smoker</v>
      </c>
      <c r="I730" t="str">
        <f>'Raw Data'!J727</f>
        <v>low</v>
      </c>
    </row>
    <row r="731" spans="1:9" ht="15" customHeight="1" x14ac:dyDescent="0.35">
      <c r="A731">
        <f t="shared" si="44"/>
        <v>727</v>
      </c>
      <c r="B731" s="13">
        <f>'Raw Data'!B728</f>
        <v>20.664743850000001</v>
      </c>
      <c r="C731" t="str">
        <f t="shared" si="45"/>
        <v>Normal</v>
      </c>
      <c r="D731" s="14">
        <f>'Raw Data'!E728</f>
        <v>178.1688977</v>
      </c>
      <c r="E731" t="str">
        <f t="shared" si="46"/>
        <v>Desirable</v>
      </c>
      <c r="F731" s="15">
        <f>'Raw Data'!C728</f>
        <v>104.17326180000001</v>
      </c>
      <c r="G731" t="str">
        <f t="shared" si="47"/>
        <v>Normal</v>
      </c>
      <c r="H731" t="str">
        <f>'Raw Data'!I728</f>
        <v>smoker</v>
      </c>
      <c r="I731" t="str">
        <f>'Raw Data'!J728</f>
        <v>moderate</v>
      </c>
    </row>
    <row r="732" spans="1:9" ht="15" customHeight="1" x14ac:dyDescent="0.35">
      <c r="A732">
        <f t="shared" si="44"/>
        <v>728</v>
      </c>
      <c r="B732" s="13">
        <f>'Raw Data'!B729</f>
        <v>30.21089358</v>
      </c>
      <c r="C732" t="str">
        <f t="shared" si="45"/>
        <v>Obese</v>
      </c>
      <c r="D732" s="14">
        <f>'Raw Data'!E729</f>
        <v>212.84882899999999</v>
      </c>
      <c r="E732" t="str">
        <f t="shared" si="46"/>
        <v>Borderline High</v>
      </c>
      <c r="F732" s="15">
        <f>'Raw Data'!C729</f>
        <v>108.67584220000001</v>
      </c>
      <c r="G732" t="str">
        <f t="shared" si="47"/>
        <v>Normal</v>
      </c>
      <c r="H732" t="str">
        <f>'Raw Data'!I729</f>
        <v>non-smoker</v>
      </c>
      <c r="I732" t="str">
        <f>'Raw Data'!J729</f>
        <v>moderate</v>
      </c>
    </row>
    <row r="733" spans="1:9" ht="15" customHeight="1" x14ac:dyDescent="0.35">
      <c r="A733">
        <f t="shared" si="44"/>
        <v>729</v>
      </c>
      <c r="B733" s="13">
        <f>'Raw Data'!B730</f>
        <v>31.979548779999998</v>
      </c>
      <c r="C733" t="str">
        <f t="shared" si="45"/>
        <v>Obese</v>
      </c>
      <c r="D733" s="14">
        <f>'Raw Data'!E730</f>
        <v>198.87699459999999</v>
      </c>
      <c r="E733" t="str">
        <f t="shared" si="46"/>
        <v>Desirable</v>
      </c>
      <c r="F733" s="15">
        <f>'Raw Data'!C730</f>
        <v>120.64296520000001</v>
      </c>
      <c r="G733" t="str">
        <f t="shared" si="47"/>
        <v>Elevated</v>
      </c>
      <c r="H733" t="str">
        <f>'Raw Data'!I730</f>
        <v>non-smoker</v>
      </c>
      <c r="I733" t="str">
        <f>'Raw Data'!J730</f>
        <v>moderate</v>
      </c>
    </row>
    <row r="734" spans="1:9" ht="15" customHeight="1" x14ac:dyDescent="0.35">
      <c r="A734">
        <f t="shared" si="44"/>
        <v>730</v>
      </c>
      <c r="B734" s="13">
        <f>'Raw Data'!B731</f>
        <v>25.698830650000001</v>
      </c>
      <c r="C734" t="str">
        <f t="shared" si="45"/>
        <v>Overweight</v>
      </c>
      <c r="D734" s="14">
        <f>'Raw Data'!E731</f>
        <v>182.07859579999999</v>
      </c>
      <c r="E734" t="str">
        <f t="shared" si="46"/>
        <v>Desirable</v>
      </c>
      <c r="F734" s="15">
        <f>'Raw Data'!C731</f>
        <v>118.5472324</v>
      </c>
      <c r="G734" t="str">
        <f t="shared" si="47"/>
        <v>Normal</v>
      </c>
      <c r="H734" t="str">
        <f>'Raw Data'!I731</f>
        <v>non-smoker</v>
      </c>
      <c r="I734" t="str">
        <f>'Raw Data'!J731</f>
        <v>low</v>
      </c>
    </row>
    <row r="735" spans="1:9" ht="15" customHeight="1" x14ac:dyDescent="0.35">
      <c r="A735">
        <f t="shared" si="44"/>
        <v>731</v>
      </c>
      <c r="B735" s="13">
        <f>'Raw Data'!B732</f>
        <v>27.16681672</v>
      </c>
      <c r="C735" t="str">
        <f t="shared" si="45"/>
        <v>Overweight</v>
      </c>
      <c r="D735" s="14">
        <f>'Raw Data'!E732</f>
        <v>198.80756059999999</v>
      </c>
      <c r="E735" t="str">
        <f t="shared" si="46"/>
        <v>Desirable</v>
      </c>
      <c r="F735" s="15">
        <f>'Raw Data'!C732</f>
        <v>120.78072880000001</v>
      </c>
      <c r="G735" t="str">
        <f t="shared" si="47"/>
        <v>Elevated</v>
      </c>
      <c r="H735" t="str">
        <f>'Raw Data'!I732</f>
        <v>non-smoker</v>
      </c>
      <c r="I735" t="str">
        <f>'Raw Data'!J732</f>
        <v>low</v>
      </c>
    </row>
    <row r="736" spans="1:9" ht="15" customHeight="1" x14ac:dyDescent="0.35">
      <c r="A736">
        <f t="shared" si="44"/>
        <v>732</v>
      </c>
      <c r="B736" s="13">
        <f>'Raw Data'!B733</f>
        <v>24.602580320000001</v>
      </c>
      <c r="C736" t="str">
        <f t="shared" si="45"/>
        <v>Normal</v>
      </c>
      <c r="D736" s="14">
        <f>'Raw Data'!E733</f>
        <v>201.5151544</v>
      </c>
      <c r="E736" t="str">
        <f t="shared" si="46"/>
        <v>Borderline High</v>
      </c>
      <c r="F736" s="15">
        <f>'Raw Data'!C733</f>
        <v>119.7847355</v>
      </c>
      <c r="G736" t="str">
        <f t="shared" si="47"/>
        <v>Normal</v>
      </c>
      <c r="H736" t="str">
        <f>'Raw Data'!I733</f>
        <v>non-smoker</v>
      </c>
      <c r="I736" t="str">
        <f>'Raw Data'!J733</f>
        <v>moderate</v>
      </c>
    </row>
    <row r="737" spans="1:9" ht="15" customHeight="1" x14ac:dyDescent="0.35">
      <c r="A737">
        <f t="shared" si="44"/>
        <v>733</v>
      </c>
      <c r="B737" s="13">
        <f>'Raw Data'!B734</f>
        <v>25.449789880000001</v>
      </c>
      <c r="C737" t="str">
        <f t="shared" si="45"/>
        <v>Overweight</v>
      </c>
      <c r="D737" s="14">
        <f>'Raw Data'!E734</f>
        <v>192.10037149999999</v>
      </c>
      <c r="E737" t="str">
        <f t="shared" si="46"/>
        <v>Desirable</v>
      </c>
      <c r="F737" s="15">
        <f>'Raw Data'!C734</f>
        <v>134.67669530000001</v>
      </c>
      <c r="G737" t="str">
        <f t="shared" si="47"/>
        <v>Stage 1 Hypertension</v>
      </c>
      <c r="H737" t="str">
        <f>'Raw Data'!I734</f>
        <v>non-smoker</v>
      </c>
      <c r="I737" t="str">
        <f>'Raw Data'!J734</f>
        <v>low</v>
      </c>
    </row>
    <row r="738" spans="1:9" ht="15" customHeight="1" x14ac:dyDescent="0.35">
      <c r="A738">
        <f t="shared" si="44"/>
        <v>734</v>
      </c>
      <c r="B738" s="13">
        <f>'Raw Data'!B735</f>
        <v>31.090601249999999</v>
      </c>
      <c r="C738" t="str">
        <f t="shared" si="45"/>
        <v>Obese</v>
      </c>
      <c r="D738" s="14">
        <f>'Raw Data'!E735</f>
        <v>197.20408430000001</v>
      </c>
      <c r="E738" t="str">
        <f t="shared" si="46"/>
        <v>Desirable</v>
      </c>
      <c r="F738" s="15">
        <f>'Raw Data'!C735</f>
        <v>120.2912741</v>
      </c>
      <c r="G738" t="str">
        <f t="shared" si="47"/>
        <v>Elevated</v>
      </c>
      <c r="H738" t="str">
        <f>'Raw Data'!I735</f>
        <v>non-smoker</v>
      </c>
      <c r="I738" t="str">
        <f>'Raw Data'!J735</f>
        <v>high</v>
      </c>
    </row>
    <row r="739" spans="1:9" ht="15" customHeight="1" x14ac:dyDescent="0.35">
      <c r="A739">
        <f t="shared" si="44"/>
        <v>735</v>
      </c>
      <c r="B739" s="13">
        <f>'Raw Data'!B736</f>
        <v>30.624985580000001</v>
      </c>
      <c r="C739" t="str">
        <f t="shared" si="45"/>
        <v>Obese</v>
      </c>
      <c r="D739" s="14">
        <f>'Raw Data'!E736</f>
        <v>199.37008180000001</v>
      </c>
      <c r="E739" t="str">
        <f t="shared" si="46"/>
        <v>Desirable</v>
      </c>
      <c r="F739" s="15">
        <f>'Raw Data'!C736</f>
        <v>102.25557019999999</v>
      </c>
      <c r="G739" t="str">
        <f t="shared" si="47"/>
        <v>Normal</v>
      </c>
      <c r="H739" t="str">
        <f>'Raw Data'!I736</f>
        <v>non-smoker</v>
      </c>
      <c r="I739" t="str">
        <f>'Raw Data'!J736</f>
        <v>high</v>
      </c>
    </row>
    <row r="740" spans="1:9" ht="15" customHeight="1" x14ac:dyDescent="0.35">
      <c r="A740">
        <f t="shared" si="44"/>
        <v>736</v>
      </c>
      <c r="B740" s="13">
        <f>'Raw Data'!B737</f>
        <v>28.967173580000001</v>
      </c>
      <c r="C740" t="str">
        <f t="shared" si="45"/>
        <v>Overweight</v>
      </c>
      <c r="D740" s="14">
        <f>'Raw Data'!E737</f>
        <v>205.88489920000001</v>
      </c>
      <c r="E740" t="str">
        <f t="shared" si="46"/>
        <v>Borderline High</v>
      </c>
      <c r="F740" s="15">
        <f>'Raw Data'!C737</f>
        <v>120.6265236</v>
      </c>
      <c r="G740" t="str">
        <f t="shared" si="47"/>
        <v>Elevated</v>
      </c>
      <c r="H740" t="str">
        <f>'Raw Data'!I737</f>
        <v>smoker</v>
      </c>
      <c r="I740" t="str">
        <f>'Raw Data'!J737</f>
        <v>low</v>
      </c>
    </row>
    <row r="741" spans="1:9" ht="15" customHeight="1" x14ac:dyDescent="0.35">
      <c r="A741">
        <f t="shared" si="44"/>
        <v>737</v>
      </c>
      <c r="B741" s="13">
        <f>'Raw Data'!B738</f>
        <v>30.039599670000001</v>
      </c>
      <c r="C741" t="str">
        <f t="shared" si="45"/>
        <v>Obese</v>
      </c>
      <c r="D741" s="14">
        <f>'Raw Data'!E738</f>
        <v>177.2847816</v>
      </c>
      <c r="E741" t="str">
        <f t="shared" si="46"/>
        <v>Desirable</v>
      </c>
      <c r="F741" s="15">
        <f>'Raw Data'!C738</f>
        <v>113.7330726</v>
      </c>
      <c r="G741" t="str">
        <f t="shared" si="47"/>
        <v>Normal</v>
      </c>
      <c r="H741" t="str">
        <f>'Raw Data'!I738</f>
        <v>non-smoker</v>
      </c>
      <c r="I741" t="str">
        <f>'Raw Data'!J738</f>
        <v>high</v>
      </c>
    </row>
    <row r="742" spans="1:9" ht="15" customHeight="1" x14ac:dyDescent="0.35">
      <c r="A742">
        <f t="shared" si="44"/>
        <v>738</v>
      </c>
      <c r="B742" s="13">
        <f>'Raw Data'!B739</f>
        <v>28.00014058</v>
      </c>
      <c r="C742" t="str">
        <f t="shared" si="45"/>
        <v>Overweight</v>
      </c>
      <c r="D742" s="14">
        <f>'Raw Data'!E739</f>
        <v>203.093008</v>
      </c>
      <c r="E742" t="str">
        <f t="shared" si="46"/>
        <v>Borderline High</v>
      </c>
      <c r="F742" s="15">
        <f>'Raw Data'!C739</f>
        <v>107.2928367</v>
      </c>
      <c r="G742" t="str">
        <f t="shared" si="47"/>
        <v>Normal</v>
      </c>
      <c r="H742" t="str">
        <f>'Raw Data'!I739</f>
        <v>non-smoker</v>
      </c>
      <c r="I742" t="str">
        <f>'Raw Data'!J739</f>
        <v>moderate</v>
      </c>
    </row>
    <row r="743" spans="1:9" ht="15" customHeight="1" x14ac:dyDescent="0.35">
      <c r="A743">
        <f t="shared" si="44"/>
        <v>739</v>
      </c>
      <c r="B743" s="13">
        <f>'Raw Data'!B740</f>
        <v>20.86564941</v>
      </c>
      <c r="C743" t="str">
        <f t="shared" si="45"/>
        <v>Normal</v>
      </c>
      <c r="D743" s="14">
        <f>'Raw Data'!E740</f>
        <v>177.0510554</v>
      </c>
      <c r="E743" t="str">
        <f t="shared" si="46"/>
        <v>Desirable</v>
      </c>
      <c r="F743" s="15">
        <f>'Raw Data'!C740</f>
        <v>99.592476820000002</v>
      </c>
      <c r="G743" t="str">
        <f t="shared" si="47"/>
        <v>Normal</v>
      </c>
      <c r="H743" t="str">
        <f>'Raw Data'!I740</f>
        <v>non-smoker</v>
      </c>
      <c r="I743" t="str">
        <f>'Raw Data'!J740</f>
        <v>moderate</v>
      </c>
    </row>
    <row r="744" spans="1:9" ht="15" customHeight="1" x14ac:dyDescent="0.35">
      <c r="A744">
        <f t="shared" si="44"/>
        <v>740</v>
      </c>
      <c r="B744" s="13">
        <f>'Raw Data'!B741</f>
        <v>32.319987230000002</v>
      </c>
      <c r="C744" t="str">
        <f t="shared" si="45"/>
        <v>Obese</v>
      </c>
      <c r="D744" s="14">
        <f>'Raw Data'!E741</f>
        <v>188.25742030000001</v>
      </c>
      <c r="E744" t="str">
        <f t="shared" si="46"/>
        <v>Desirable</v>
      </c>
      <c r="F744" s="15">
        <f>'Raw Data'!C741</f>
        <v>108.23749650000001</v>
      </c>
      <c r="G744" t="str">
        <f t="shared" si="47"/>
        <v>Normal</v>
      </c>
      <c r="H744" t="str">
        <f>'Raw Data'!I741</f>
        <v>smoker</v>
      </c>
      <c r="I744" t="str">
        <f>'Raw Data'!J741</f>
        <v>high</v>
      </c>
    </row>
    <row r="745" spans="1:9" ht="15" customHeight="1" x14ac:dyDescent="0.35">
      <c r="A745">
        <f t="shared" si="44"/>
        <v>741</v>
      </c>
      <c r="B745" s="13">
        <f>'Raw Data'!B742</f>
        <v>22.532538750000001</v>
      </c>
      <c r="C745" t="str">
        <f t="shared" si="45"/>
        <v>Normal</v>
      </c>
      <c r="D745" s="14">
        <f>'Raw Data'!E742</f>
        <v>193.1916181</v>
      </c>
      <c r="E745" t="str">
        <f t="shared" si="46"/>
        <v>Desirable</v>
      </c>
      <c r="F745" s="15">
        <f>'Raw Data'!C742</f>
        <v>108.9603786</v>
      </c>
      <c r="G745" t="str">
        <f t="shared" si="47"/>
        <v>Normal</v>
      </c>
      <c r="H745" t="str">
        <f>'Raw Data'!I742</f>
        <v>smoker</v>
      </c>
      <c r="I745" t="str">
        <f>'Raw Data'!J742</f>
        <v>moderate</v>
      </c>
    </row>
    <row r="746" spans="1:9" ht="15" customHeight="1" x14ac:dyDescent="0.35">
      <c r="A746">
        <f t="shared" si="44"/>
        <v>742</v>
      </c>
      <c r="B746" s="13">
        <f>'Raw Data'!B743</f>
        <v>26.499298450000001</v>
      </c>
      <c r="C746" t="str">
        <f t="shared" si="45"/>
        <v>Overweight</v>
      </c>
      <c r="D746" s="14">
        <f>'Raw Data'!E743</f>
        <v>190.18974560000001</v>
      </c>
      <c r="E746" t="str">
        <f t="shared" si="46"/>
        <v>Desirable</v>
      </c>
      <c r="F746" s="15">
        <f>'Raw Data'!C743</f>
        <v>86.483812439999994</v>
      </c>
      <c r="G746" t="str">
        <f t="shared" si="47"/>
        <v>Normal</v>
      </c>
      <c r="H746" t="str">
        <f>'Raw Data'!I743</f>
        <v>non-smoker</v>
      </c>
      <c r="I746" t="str">
        <f>'Raw Data'!J743</f>
        <v>high</v>
      </c>
    </row>
    <row r="747" spans="1:9" ht="15" customHeight="1" x14ac:dyDescent="0.35">
      <c r="A747">
        <f t="shared" si="44"/>
        <v>743</v>
      </c>
      <c r="B747" s="13">
        <f>'Raw Data'!B744</f>
        <v>31.266253420000002</v>
      </c>
      <c r="C747" t="str">
        <f t="shared" si="45"/>
        <v>Obese</v>
      </c>
      <c r="D747" s="14">
        <f>'Raw Data'!E744</f>
        <v>174.6877187</v>
      </c>
      <c r="E747" t="str">
        <f t="shared" si="46"/>
        <v>Desirable</v>
      </c>
      <c r="F747" s="15">
        <f>'Raw Data'!C744</f>
        <v>108.53517669999999</v>
      </c>
      <c r="G747" t="str">
        <f t="shared" si="47"/>
        <v>Normal</v>
      </c>
      <c r="H747" t="str">
        <f>'Raw Data'!I744</f>
        <v>non-smoker</v>
      </c>
      <c r="I747" t="str">
        <f>'Raw Data'!J744</f>
        <v>moderate</v>
      </c>
    </row>
    <row r="748" spans="1:9" ht="15" customHeight="1" x14ac:dyDescent="0.35">
      <c r="A748">
        <f t="shared" si="44"/>
        <v>744</v>
      </c>
      <c r="B748" s="13">
        <f>'Raw Data'!B745</f>
        <v>19.993831870000001</v>
      </c>
      <c r="C748" t="str">
        <f t="shared" si="45"/>
        <v>Normal</v>
      </c>
      <c r="D748" s="14">
        <f>'Raw Data'!E745</f>
        <v>171.79591679999999</v>
      </c>
      <c r="E748" t="str">
        <f t="shared" si="46"/>
        <v>Desirable</v>
      </c>
      <c r="F748" s="15">
        <f>'Raw Data'!C745</f>
        <v>102.9446264</v>
      </c>
      <c r="G748" t="str">
        <f t="shared" si="47"/>
        <v>Normal</v>
      </c>
      <c r="H748" t="str">
        <f>'Raw Data'!I745</f>
        <v>non-smoker</v>
      </c>
      <c r="I748" t="str">
        <f>'Raw Data'!J745</f>
        <v>low</v>
      </c>
    </row>
    <row r="749" spans="1:9" ht="15" customHeight="1" x14ac:dyDescent="0.35">
      <c r="A749">
        <f t="shared" si="44"/>
        <v>745</v>
      </c>
      <c r="B749" s="13">
        <f>'Raw Data'!B746</f>
        <v>27.02579983</v>
      </c>
      <c r="C749" t="str">
        <f t="shared" si="45"/>
        <v>Overweight</v>
      </c>
      <c r="D749" s="14">
        <f>'Raw Data'!E746</f>
        <v>210.60539109999999</v>
      </c>
      <c r="E749" t="str">
        <f t="shared" si="46"/>
        <v>Borderline High</v>
      </c>
      <c r="F749" s="15">
        <f>'Raw Data'!C746</f>
        <v>108.9603786</v>
      </c>
      <c r="G749" t="str">
        <f t="shared" si="47"/>
        <v>Normal</v>
      </c>
      <c r="H749" t="str">
        <f>'Raw Data'!I746</f>
        <v>smoker</v>
      </c>
      <c r="I749" t="str">
        <f>'Raw Data'!J746</f>
        <v>moderate</v>
      </c>
    </row>
    <row r="750" spans="1:9" ht="15" customHeight="1" x14ac:dyDescent="0.35">
      <c r="A750">
        <f t="shared" si="44"/>
        <v>746</v>
      </c>
      <c r="B750" s="13">
        <f>'Raw Data'!B747</f>
        <v>21.03942777</v>
      </c>
      <c r="C750" t="str">
        <f t="shared" si="45"/>
        <v>Normal</v>
      </c>
      <c r="D750" s="14">
        <f>'Raw Data'!E747</f>
        <v>190.77321480000001</v>
      </c>
      <c r="E750" t="str">
        <f t="shared" si="46"/>
        <v>Desirable</v>
      </c>
      <c r="F750" s="15">
        <f>'Raw Data'!C747</f>
        <v>101.1580932</v>
      </c>
      <c r="G750" t="str">
        <f t="shared" si="47"/>
        <v>Normal</v>
      </c>
      <c r="H750" t="str">
        <f>'Raw Data'!I747</f>
        <v>smoker</v>
      </c>
      <c r="I750" t="str">
        <f>'Raw Data'!J747</f>
        <v>moderate</v>
      </c>
    </row>
    <row r="751" spans="1:9" ht="15" customHeight="1" x14ac:dyDescent="0.35">
      <c r="A751">
        <f t="shared" si="44"/>
        <v>747</v>
      </c>
      <c r="B751" s="13">
        <f>'Raw Data'!B748</f>
        <v>29.9737072</v>
      </c>
      <c r="C751" t="str">
        <f t="shared" si="45"/>
        <v>Obese</v>
      </c>
      <c r="D751" s="14">
        <f>'Raw Data'!E748</f>
        <v>206.21485680000001</v>
      </c>
      <c r="E751" t="str">
        <f t="shared" si="46"/>
        <v>Borderline High</v>
      </c>
      <c r="F751" s="15">
        <f>'Raw Data'!C748</f>
        <v>96.821832180000001</v>
      </c>
      <c r="G751" t="str">
        <f t="shared" si="47"/>
        <v>Normal</v>
      </c>
      <c r="H751" t="str">
        <f>'Raw Data'!I748</f>
        <v>non-smoker</v>
      </c>
      <c r="I751" t="str">
        <f>'Raw Data'!J748</f>
        <v>moderate</v>
      </c>
    </row>
    <row r="752" spans="1:9" ht="15" customHeight="1" x14ac:dyDescent="0.35">
      <c r="A752">
        <f t="shared" si="44"/>
        <v>748</v>
      </c>
      <c r="B752" s="13">
        <f>'Raw Data'!B749</f>
        <v>33.013339799999997</v>
      </c>
      <c r="C752" t="str">
        <f t="shared" si="45"/>
        <v>Obese</v>
      </c>
      <c r="D752" s="14">
        <f>'Raw Data'!E749</f>
        <v>187.8302826</v>
      </c>
      <c r="E752" t="str">
        <f t="shared" si="46"/>
        <v>Desirable</v>
      </c>
      <c r="F752" s="15">
        <f>'Raw Data'!C749</f>
        <v>116.5113386</v>
      </c>
      <c r="G752" t="str">
        <f t="shared" si="47"/>
        <v>Normal</v>
      </c>
      <c r="H752" t="str">
        <f>'Raw Data'!I749</f>
        <v>smoker</v>
      </c>
      <c r="I752" t="str">
        <f>'Raw Data'!J749</f>
        <v>moderate</v>
      </c>
    </row>
    <row r="753" spans="1:9" ht="15" customHeight="1" x14ac:dyDescent="0.35">
      <c r="A753">
        <f t="shared" si="44"/>
        <v>749</v>
      </c>
      <c r="B753" s="13">
        <f>'Raw Data'!B750</f>
        <v>23.31235817</v>
      </c>
      <c r="C753" t="str">
        <f t="shared" si="45"/>
        <v>Normal</v>
      </c>
      <c r="D753" s="14">
        <f>'Raw Data'!E750</f>
        <v>181.75119380000001</v>
      </c>
      <c r="E753" t="str">
        <f t="shared" si="46"/>
        <v>Desirable</v>
      </c>
      <c r="F753" s="15">
        <f>'Raw Data'!C750</f>
        <v>100.65435050000001</v>
      </c>
      <c r="G753" t="str">
        <f t="shared" si="47"/>
        <v>Normal</v>
      </c>
      <c r="H753" t="str">
        <f>'Raw Data'!I750</f>
        <v>non-smoker</v>
      </c>
      <c r="I753" t="str">
        <f>'Raw Data'!J750</f>
        <v>moderate</v>
      </c>
    </row>
    <row r="754" spans="1:9" ht="15" customHeight="1" x14ac:dyDescent="0.35">
      <c r="A754">
        <f t="shared" si="44"/>
        <v>750</v>
      </c>
      <c r="B754" s="13">
        <f>'Raw Data'!B751</f>
        <v>22.662011710000002</v>
      </c>
      <c r="C754" t="str">
        <f t="shared" si="45"/>
        <v>Normal</v>
      </c>
      <c r="D754" s="14">
        <f>'Raw Data'!E751</f>
        <v>160.52970260000001</v>
      </c>
      <c r="E754" t="str">
        <f t="shared" si="46"/>
        <v>Desirable</v>
      </c>
      <c r="F754" s="15">
        <f>'Raw Data'!C751</f>
        <v>106.51227110000001</v>
      </c>
      <c r="G754" t="str">
        <f t="shared" si="47"/>
        <v>Normal</v>
      </c>
      <c r="H754" t="str">
        <f>'Raw Data'!I751</f>
        <v>non-smoker</v>
      </c>
      <c r="I754" t="str">
        <f>'Raw Data'!J751</f>
        <v>moderate</v>
      </c>
    </row>
    <row r="755" spans="1:9" ht="15" customHeight="1" x14ac:dyDescent="0.35">
      <c r="A755">
        <f t="shared" si="44"/>
        <v>751</v>
      </c>
      <c r="B755" s="13">
        <f>'Raw Data'!B752</f>
        <v>27.380183049999999</v>
      </c>
      <c r="C755" t="str">
        <f t="shared" si="45"/>
        <v>Overweight</v>
      </c>
      <c r="D755" s="14">
        <f>'Raw Data'!E752</f>
        <v>191.3996056</v>
      </c>
      <c r="E755" t="str">
        <f t="shared" si="46"/>
        <v>Desirable</v>
      </c>
      <c r="F755" s="15">
        <f>'Raw Data'!C752</f>
        <v>118.7930461</v>
      </c>
      <c r="G755" t="str">
        <f t="shared" si="47"/>
        <v>Normal</v>
      </c>
      <c r="H755" t="str">
        <f>'Raw Data'!I752</f>
        <v>non-smoker</v>
      </c>
      <c r="I755" t="str">
        <f>'Raw Data'!J752</f>
        <v>moderate</v>
      </c>
    </row>
    <row r="756" spans="1:9" ht="15" customHeight="1" x14ac:dyDescent="0.35">
      <c r="A756">
        <f t="shared" si="44"/>
        <v>752</v>
      </c>
      <c r="B756" s="13">
        <f>'Raw Data'!B753</f>
        <v>22.50496571</v>
      </c>
      <c r="C756" t="str">
        <f t="shared" si="45"/>
        <v>Normal</v>
      </c>
      <c r="D756" s="14">
        <f>'Raw Data'!E753</f>
        <v>175.9780791</v>
      </c>
      <c r="E756" t="str">
        <f t="shared" si="46"/>
        <v>Desirable</v>
      </c>
      <c r="F756" s="15">
        <f>'Raw Data'!C753</f>
        <v>103.1100773</v>
      </c>
      <c r="G756" t="str">
        <f t="shared" si="47"/>
        <v>Normal</v>
      </c>
      <c r="H756" t="str">
        <f>'Raw Data'!I753</f>
        <v>smoker</v>
      </c>
      <c r="I756" t="str">
        <f>'Raw Data'!J753</f>
        <v>high</v>
      </c>
    </row>
    <row r="757" spans="1:9" ht="15" customHeight="1" x14ac:dyDescent="0.35">
      <c r="A757">
        <f t="shared" si="44"/>
        <v>753</v>
      </c>
      <c r="B757" s="13">
        <f>'Raw Data'!B754</f>
        <v>16.113844759999999</v>
      </c>
      <c r="C757" t="str">
        <f t="shared" si="45"/>
        <v>Underweight</v>
      </c>
      <c r="D757" s="14">
        <f>'Raw Data'!E754</f>
        <v>167.17344120000001</v>
      </c>
      <c r="E757" t="str">
        <f t="shared" si="46"/>
        <v>Desirable</v>
      </c>
      <c r="F757" s="15">
        <f>'Raw Data'!C754</f>
        <v>111.0499633</v>
      </c>
      <c r="G757" t="str">
        <f t="shared" si="47"/>
        <v>Normal</v>
      </c>
      <c r="H757" t="str">
        <f>'Raw Data'!I754</f>
        <v>non-smoker</v>
      </c>
      <c r="I757" t="str">
        <f>'Raw Data'!J754</f>
        <v>low</v>
      </c>
    </row>
    <row r="758" spans="1:9" ht="15" customHeight="1" x14ac:dyDescent="0.35">
      <c r="A758">
        <f t="shared" si="44"/>
        <v>754</v>
      </c>
      <c r="B758" s="13">
        <f>'Raw Data'!B755</f>
        <v>26.873472419999999</v>
      </c>
      <c r="C758" t="str">
        <f t="shared" si="45"/>
        <v>Overweight</v>
      </c>
      <c r="D758" s="14">
        <f>'Raw Data'!E755</f>
        <v>173.0756834</v>
      </c>
      <c r="E758" t="str">
        <f t="shared" si="46"/>
        <v>Desirable</v>
      </c>
      <c r="F758" s="15">
        <f>'Raw Data'!C755</f>
        <v>109.3692829</v>
      </c>
      <c r="G758" t="str">
        <f t="shared" si="47"/>
        <v>Normal</v>
      </c>
      <c r="H758" t="str">
        <f>'Raw Data'!I755</f>
        <v>non-smoker</v>
      </c>
      <c r="I758" t="str">
        <f>'Raw Data'!J755</f>
        <v>high</v>
      </c>
    </row>
    <row r="759" spans="1:9" ht="15" customHeight="1" x14ac:dyDescent="0.35">
      <c r="A759">
        <f t="shared" si="44"/>
        <v>755</v>
      </c>
      <c r="B759" s="13">
        <f>'Raw Data'!B756</f>
        <v>28.6755934</v>
      </c>
      <c r="C759" t="str">
        <f t="shared" si="45"/>
        <v>Overweight</v>
      </c>
      <c r="D759" s="14">
        <f>'Raw Data'!E756</f>
        <v>225.95580699999999</v>
      </c>
      <c r="E759" t="str">
        <f t="shared" si="46"/>
        <v>Borderline High</v>
      </c>
      <c r="F759" s="15">
        <f>'Raw Data'!C756</f>
        <v>121.46891290000001</v>
      </c>
      <c r="G759" t="str">
        <f t="shared" si="47"/>
        <v>Elevated</v>
      </c>
      <c r="H759" t="str">
        <f>'Raw Data'!I756</f>
        <v>smoker</v>
      </c>
      <c r="I759" t="str">
        <f>'Raw Data'!J756</f>
        <v>moderate</v>
      </c>
    </row>
    <row r="760" spans="1:9" ht="15" customHeight="1" x14ac:dyDescent="0.35">
      <c r="A760">
        <f t="shared" si="44"/>
        <v>756</v>
      </c>
      <c r="B760" s="13">
        <f>'Raw Data'!B757</f>
        <v>25.357662090000002</v>
      </c>
      <c r="C760" t="str">
        <f t="shared" si="45"/>
        <v>Overweight</v>
      </c>
      <c r="D760" s="14">
        <f>'Raw Data'!E757</f>
        <v>211.51206790000001</v>
      </c>
      <c r="E760" t="str">
        <f t="shared" si="46"/>
        <v>Borderline High</v>
      </c>
      <c r="F760" s="15">
        <f>'Raw Data'!C757</f>
        <v>114.4443247</v>
      </c>
      <c r="G760" t="str">
        <f t="shared" si="47"/>
        <v>Normal</v>
      </c>
      <c r="H760" t="str">
        <f>'Raw Data'!I757</f>
        <v>non-smoker</v>
      </c>
      <c r="I760" t="str">
        <f>'Raw Data'!J757</f>
        <v>moderate</v>
      </c>
    </row>
    <row r="761" spans="1:9" ht="15" customHeight="1" x14ac:dyDescent="0.35">
      <c r="A761">
        <f t="shared" si="44"/>
        <v>757</v>
      </c>
      <c r="B761" s="13">
        <f>'Raw Data'!B758</f>
        <v>27.5654301</v>
      </c>
      <c r="C761" t="str">
        <f t="shared" si="45"/>
        <v>Overweight</v>
      </c>
      <c r="D761" s="14">
        <f>'Raw Data'!E758</f>
        <v>179.96991700000001</v>
      </c>
      <c r="E761" t="str">
        <f t="shared" si="46"/>
        <v>Desirable</v>
      </c>
      <c r="F761" s="15">
        <f>'Raw Data'!C758</f>
        <v>111.20628840000001</v>
      </c>
      <c r="G761" t="str">
        <f t="shared" si="47"/>
        <v>Normal</v>
      </c>
      <c r="H761" t="str">
        <f>'Raw Data'!I758</f>
        <v>smoker</v>
      </c>
      <c r="I761" t="str">
        <f>'Raw Data'!J758</f>
        <v>moderate</v>
      </c>
    </row>
    <row r="762" spans="1:9" ht="15" customHeight="1" x14ac:dyDescent="0.35">
      <c r="A762">
        <f t="shared" si="44"/>
        <v>758</v>
      </c>
      <c r="B762" s="13">
        <f>'Raw Data'!B759</f>
        <v>32.244399530000003</v>
      </c>
      <c r="C762" t="str">
        <f t="shared" si="45"/>
        <v>Obese</v>
      </c>
      <c r="D762" s="14">
        <f>'Raw Data'!E759</f>
        <v>203.3543975</v>
      </c>
      <c r="E762" t="str">
        <f t="shared" si="46"/>
        <v>Borderline High</v>
      </c>
      <c r="F762" s="15">
        <f>'Raw Data'!C759</f>
        <v>112.03192610000001</v>
      </c>
      <c r="G762" t="str">
        <f t="shared" si="47"/>
        <v>Normal</v>
      </c>
      <c r="H762" t="str">
        <f>'Raw Data'!I759</f>
        <v>non-smoker</v>
      </c>
      <c r="I762" t="str">
        <f>'Raw Data'!J759</f>
        <v>high</v>
      </c>
    </row>
    <row r="763" spans="1:9" ht="15" customHeight="1" x14ac:dyDescent="0.35">
      <c r="A763">
        <f t="shared" si="44"/>
        <v>759</v>
      </c>
      <c r="B763" s="13">
        <f>'Raw Data'!B760</f>
        <v>25.210656100000001</v>
      </c>
      <c r="C763" t="str">
        <f t="shared" si="45"/>
        <v>Overweight</v>
      </c>
      <c r="D763" s="14">
        <f>'Raw Data'!E760</f>
        <v>180.93473399999999</v>
      </c>
      <c r="E763" t="str">
        <f t="shared" si="46"/>
        <v>Desirable</v>
      </c>
      <c r="F763" s="15">
        <f>'Raw Data'!C760</f>
        <v>115.48408000000001</v>
      </c>
      <c r="G763" t="str">
        <f t="shared" si="47"/>
        <v>Normal</v>
      </c>
      <c r="H763" t="str">
        <f>'Raw Data'!I760</f>
        <v>smoker</v>
      </c>
      <c r="I763" t="str">
        <f>'Raw Data'!J760</f>
        <v>high</v>
      </c>
    </row>
    <row r="764" spans="1:9" ht="15" customHeight="1" x14ac:dyDescent="0.35">
      <c r="A764">
        <f t="shared" si="44"/>
        <v>760</v>
      </c>
      <c r="B764" s="13">
        <f>'Raw Data'!B761</f>
        <v>25.866847620000001</v>
      </c>
      <c r="C764" t="str">
        <f t="shared" si="45"/>
        <v>Overweight</v>
      </c>
      <c r="D764" s="14">
        <f>'Raw Data'!E761</f>
        <v>186.80929660000001</v>
      </c>
      <c r="E764" t="str">
        <f t="shared" si="46"/>
        <v>Desirable</v>
      </c>
      <c r="F764" s="15">
        <f>'Raw Data'!C761</f>
        <v>99.877694340000005</v>
      </c>
      <c r="G764" t="str">
        <f t="shared" si="47"/>
        <v>Normal</v>
      </c>
      <c r="H764" t="str">
        <f>'Raw Data'!I761</f>
        <v>smoker</v>
      </c>
      <c r="I764" t="str">
        <f>'Raw Data'!J761</f>
        <v>low</v>
      </c>
    </row>
    <row r="765" spans="1:9" ht="15" customHeight="1" x14ac:dyDescent="0.35">
      <c r="A765">
        <f t="shared" si="44"/>
        <v>761</v>
      </c>
      <c r="B765" s="13">
        <f>'Raw Data'!B762</f>
        <v>26.90131598</v>
      </c>
      <c r="C765" t="str">
        <f t="shared" si="45"/>
        <v>Overweight</v>
      </c>
      <c r="D765" s="14">
        <f>'Raw Data'!E762</f>
        <v>220.62386090000001</v>
      </c>
      <c r="E765" t="str">
        <f t="shared" si="46"/>
        <v>Borderline High</v>
      </c>
      <c r="F765" s="15">
        <f>'Raw Data'!C762</f>
        <v>115.5352821</v>
      </c>
      <c r="G765" t="str">
        <f t="shared" si="47"/>
        <v>Normal</v>
      </c>
      <c r="H765" t="str">
        <f>'Raw Data'!I762</f>
        <v>non-smoker</v>
      </c>
      <c r="I765" t="str">
        <f>'Raw Data'!J762</f>
        <v>moderate</v>
      </c>
    </row>
    <row r="766" spans="1:9" ht="15" customHeight="1" x14ac:dyDescent="0.35">
      <c r="A766">
        <f t="shared" si="44"/>
        <v>762</v>
      </c>
      <c r="B766" s="13">
        <f>'Raw Data'!B763</f>
        <v>25.430145530000001</v>
      </c>
      <c r="C766" t="str">
        <f t="shared" si="45"/>
        <v>Overweight</v>
      </c>
      <c r="D766" s="14">
        <f>'Raw Data'!E763</f>
        <v>184.927491</v>
      </c>
      <c r="E766" t="str">
        <f t="shared" si="46"/>
        <v>Desirable</v>
      </c>
      <c r="F766" s="15">
        <f>'Raw Data'!C763</f>
        <v>113.1837211</v>
      </c>
      <c r="G766" t="str">
        <f t="shared" si="47"/>
        <v>Normal</v>
      </c>
      <c r="H766" t="str">
        <f>'Raw Data'!I763</f>
        <v>non-smoker</v>
      </c>
      <c r="I766" t="str">
        <f>'Raw Data'!J763</f>
        <v>moderate</v>
      </c>
    </row>
    <row r="767" spans="1:9" ht="15" customHeight="1" x14ac:dyDescent="0.35">
      <c r="A767">
        <f t="shared" si="44"/>
        <v>763</v>
      </c>
      <c r="B767" s="13">
        <f>'Raw Data'!B764</f>
        <v>25.431436680000001</v>
      </c>
      <c r="C767" t="str">
        <f t="shared" si="45"/>
        <v>Overweight</v>
      </c>
      <c r="D767" s="14">
        <f>'Raw Data'!E764</f>
        <v>160.75232740000001</v>
      </c>
      <c r="E767" t="str">
        <f t="shared" si="46"/>
        <v>Desirable</v>
      </c>
      <c r="F767" s="15">
        <f>'Raw Data'!C764</f>
        <v>97.455347669999995</v>
      </c>
      <c r="G767" t="str">
        <f t="shared" si="47"/>
        <v>Normal</v>
      </c>
      <c r="H767" t="str">
        <f>'Raw Data'!I764</f>
        <v>non-smoker</v>
      </c>
      <c r="I767" t="str">
        <f>'Raw Data'!J764</f>
        <v>high</v>
      </c>
    </row>
    <row r="768" spans="1:9" ht="15" customHeight="1" x14ac:dyDescent="0.35">
      <c r="A768">
        <f t="shared" si="44"/>
        <v>764</v>
      </c>
      <c r="B768" s="13">
        <f>'Raw Data'!B765</f>
        <v>35.543044080000001</v>
      </c>
      <c r="C768" t="str">
        <f t="shared" si="45"/>
        <v>Obese</v>
      </c>
      <c r="D768" s="14">
        <f>'Raw Data'!E765</f>
        <v>209.9266839</v>
      </c>
      <c r="E768" t="str">
        <f t="shared" si="46"/>
        <v>Borderline High</v>
      </c>
      <c r="F768" s="15">
        <f>'Raw Data'!C765</f>
        <v>127.4329104</v>
      </c>
      <c r="G768" t="str">
        <f t="shared" si="47"/>
        <v>Elevated</v>
      </c>
      <c r="H768" t="str">
        <f>'Raw Data'!I765</f>
        <v>smoker</v>
      </c>
      <c r="I768" t="str">
        <f>'Raw Data'!J765</f>
        <v>high</v>
      </c>
    </row>
    <row r="769" spans="1:9" ht="15" customHeight="1" x14ac:dyDescent="0.35">
      <c r="A769">
        <f t="shared" si="44"/>
        <v>765</v>
      </c>
      <c r="B769" s="13">
        <f>'Raw Data'!B766</f>
        <v>27.62866515</v>
      </c>
      <c r="C769" t="str">
        <f t="shared" si="45"/>
        <v>Overweight</v>
      </c>
      <c r="D769" s="14">
        <f>'Raw Data'!E766</f>
        <v>193.92829370000001</v>
      </c>
      <c r="E769" t="str">
        <f t="shared" si="46"/>
        <v>Desirable</v>
      </c>
      <c r="F769" s="15">
        <f>'Raw Data'!C766</f>
        <v>109.40634110000001</v>
      </c>
      <c r="G769" t="str">
        <f t="shared" si="47"/>
        <v>Normal</v>
      </c>
      <c r="H769" t="str">
        <f>'Raw Data'!I766</f>
        <v>smoker</v>
      </c>
      <c r="I769" t="str">
        <f>'Raw Data'!J766</f>
        <v>low</v>
      </c>
    </row>
    <row r="770" spans="1:9" ht="15" customHeight="1" x14ac:dyDescent="0.35">
      <c r="A770">
        <f t="shared" si="44"/>
        <v>766</v>
      </c>
      <c r="B770" s="13">
        <f>'Raw Data'!B767</f>
        <v>25.51595098</v>
      </c>
      <c r="C770" t="str">
        <f t="shared" si="45"/>
        <v>Overweight</v>
      </c>
      <c r="D770" s="14">
        <f>'Raw Data'!E767</f>
        <v>167.10971789999999</v>
      </c>
      <c r="E770" t="str">
        <f t="shared" si="46"/>
        <v>Desirable</v>
      </c>
      <c r="F770" s="15">
        <f>'Raw Data'!C767</f>
        <v>112.6928602</v>
      </c>
      <c r="G770" t="str">
        <f t="shared" si="47"/>
        <v>Normal</v>
      </c>
      <c r="H770" t="str">
        <f>'Raw Data'!I767</f>
        <v>non-smoker</v>
      </c>
      <c r="I770" t="str">
        <f>'Raw Data'!J767</f>
        <v>moderate</v>
      </c>
    </row>
    <row r="771" spans="1:9" ht="15" customHeight="1" x14ac:dyDescent="0.35">
      <c r="A771">
        <f t="shared" si="44"/>
        <v>767</v>
      </c>
      <c r="B771" s="13">
        <f>'Raw Data'!B768</f>
        <v>33.921505029999999</v>
      </c>
      <c r="C771" t="str">
        <f t="shared" si="45"/>
        <v>Obese</v>
      </c>
      <c r="D771" s="14">
        <f>'Raw Data'!E768</f>
        <v>219.9780116</v>
      </c>
      <c r="E771" t="str">
        <f t="shared" si="46"/>
        <v>Borderline High</v>
      </c>
      <c r="F771" s="15">
        <f>'Raw Data'!C768</f>
        <v>97.132814170000003</v>
      </c>
      <c r="G771" t="str">
        <f t="shared" si="47"/>
        <v>Normal</v>
      </c>
      <c r="H771" t="str">
        <f>'Raw Data'!I768</f>
        <v>non-smoker</v>
      </c>
      <c r="I771" t="str">
        <f>'Raw Data'!J768</f>
        <v>moderate</v>
      </c>
    </row>
    <row r="772" spans="1:9" ht="15" customHeight="1" x14ac:dyDescent="0.35">
      <c r="A772">
        <f t="shared" si="44"/>
        <v>768</v>
      </c>
      <c r="B772" s="13">
        <f>'Raw Data'!B769</f>
        <v>32.426967490000003</v>
      </c>
      <c r="C772" t="str">
        <f t="shared" si="45"/>
        <v>Obese</v>
      </c>
      <c r="D772" s="14">
        <f>'Raw Data'!E769</f>
        <v>186.338684</v>
      </c>
      <c r="E772" t="str">
        <f t="shared" si="46"/>
        <v>Desirable</v>
      </c>
      <c r="F772" s="15">
        <f>'Raw Data'!C769</f>
        <v>92.698307049999997</v>
      </c>
      <c r="G772" t="str">
        <f t="shared" si="47"/>
        <v>Normal</v>
      </c>
      <c r="H772" t="str">
        <f>'Raw Data'!I769</f>
        <v>smoker</v>
      </c>
      <c r="I772" t="str">
        <f>'Raw Data'!J769</f>
        <v>moderate</v>
      </c>
    </row>
    <row r="773" spans="1:9" ht="15" customHeight="1" x14ac:dyDescent="0.35">
      <c r="A773">
        <f t="shared" ref="A773:A836" si="48">ROW()-4</f>
        <v>769</v>
      </c>
      <c r="B773" s="13">
        <f>'Raw Data'!B770</f>
        <v>30.121350889999999</v>
      </c>
      <c r="C773" t="str">
        <f t="shared" ref="C773:C836" si="49">IF(B773&lt;18.5,"Underweight",IF(B773&lt;=24.9,"Normal",IF(B773&lt;=29.9,"Overweight","Obese")))</f>
        <v>Obese</v>
      </c>
      <c r="D773" s="14">
        <f>'Raw Data'!E770</f>
        <v>216.01729979999999</v>
      </c>
      <c r="E773" t="str">
        <f t="shared" ref="E773:E836" si="50">IF(D773&lt;200,"Desirable",IF(D773&lt;=239,"Borderline High","High"))</f>
        <v>Borderline High</v>
      </c>
      <c r="F773" s="15">
        <f>'Raw Data'!C770</f>
        <v>121.498358</v>
      </c>
      <c r="G773" t="str">
        <f t="shared" ref="G773:G836" si="51">IF(F773&lt;120,"Normal",IF(F773&lt;=129,"Elevated",IF(F773&lt;=139,"Stage 1 Hypertension","Stage 2 Hypertension")))</f>
        <v>Elevated</v>
      </c>
      <c r="H773" t="str">
        <f>'Raw Data'!I770</f>
        <v>non-smoker</v>
      </c>
      <c r="I773" t="str">
        <f>'Raw Data'!J770</f>
        <v>low</v>
      </c>
    </row>
    <row r="774" spans="1:9" ht="15" customHeight="1" x14ac:dyDescent="0.35">
      <c r="A774">
        <f t="shared" si="48"/>
        <v>770</v>
      </c>
      <c r="B774" s="13">
        <f>'Raw Data'!B771</f>
        <v>23.951494050000001</v>
      </c>
      <c r="C774" t="str">
        <f t="shared" si="49"/>
        <v>Normal</v>
      </c>
      <c r="D774" s="14">
        <f>'Raw Data'!E771</f>
        <v>193.9799482</v>
      </c>
      <c r="E774" t="str">
        <f t="shared" si="50"/>
        <v>Desirable</v>
      </c>
      <c r="F774" s="15">
        <f>'Raw Data'!C771</f>
        <v>109.1069808</v>
      </c>
      <c r="G774" t="str">
        <f t="shared" si="51"/>
        <v>Normal</v>
      </c>
      <c r="H774" t="str">
        <f>'Raw Data'!I771</f>
        <v>non-smoker</v>
      </c>
      <c r="I774" t="str">
        <f>'Raw Data'!J771</f>
        <v>moderate</v>
      </c>
    </row>
    <row r="775" spans="1:9" ht="15" customHeight="1" x14ac:dyDescent="0.35">
      <c r="A775">
        <f t="shared" si="48"/>
        <v>771</v>
      </c>
      <c r="B775" s="13">
        <f>'Raw Data'!B772</f>
        <v>40.66181066</v>
      </c>
      <c r="C775" t="str">
        <f t="shared" si="49"/>
        <v>Obese</v>
      </c>
      <c r="D775" s="14">
        <f>'Raw Data'!E772</f>
        <v>220.0239694</v>
      </c>
      <c r="E775" t="str">
        <f t="shared" si="50"/>
        <v>Borderline High</v>
      </c>
      <c r="F775" s="15">
        <f>'Raw Data'!C772</f>
        <v>123.81189449999999</v>
      </c>
      <c r="G775" t="str">
        <f t="shared" si="51"/>
        <v>Elevated</v>
      </c>
      <c r="H775" t="str">
        <f>'Raw Data'!I772</f>
        <v>non-smoker</v>
      </c>
      <c r="I775" t="str">
        <f>'Raw Data'!J772</f>
        <v>moderate</v>
      </c>
    </row>
    <row r="776" spans="1:9" ht="15" customHeight="1" x14ac:dyDescent="0.35">
      <c r="A776">
        <f t="shared" si="48"/>
        <v>772</v>
      </c>
      <c r="B776" s="13">
        <f>'Raw Data'!B773</f>
        <v>19.171170750000002</v>
      </c>
      <c r="C776" t="str">
        <f t="shared" si="49"/>
        <v>Normal</v>
      </c>
      <c r="D776" s="14">
        <f>'Raw Data'!E773</f>
        <v>169.91330740000001</v>
      </c>
      <c r="E776" t="str">
        <f t="shared" si="50"/>
        <v>Desirable</v>
      </c>
      <c r="F776" s="15">
        <f>'Raw Data'!C773</f>
        <v>101.4945441</v>
      </c>
      <c r="G776" t="str">
        <f t="shared" si="51"/>
        <v>Normal</v>
      </c>
      <c r="H776" t="str">
        <f>'Raw Data'!I773</f>
        <v>smoker</v>
      </c>
      <c r="I776" t="str">
        <f>'Raw Data'!J773</f>
        <v>moderate</v>
      </c>
    </row>
    <row r="777" spans="1:9" ht="15" customHeight="1" x14ac:dyDescent="0.35">
      <c r="A777">
        <f t="shared" si="48"/>
        <v>773</v>
      </c>
      <c r="B777" s="13">
        <f>'Raw Data'!B774</f>
        <v>18.094012110000001</v>
      </c>
      <c r="C777" t="str">
        <f t="shared" si="49"/>
        <v>Underweight</v>
      </c>
      <c r="D777" s="14">
        <f>'Raw Data'!E774</f>
        <v>176.62450250000001</v>
      </c>
      <c r="E777" t="str">
        <f t="shared" si="50"/>
        <v>Desirable</v>
      </c>
      <c r="F777" s="15">
        <f>'Raw Data'!C774</f>
        <v>93.2343312</v>
      </c>
      <c r="G777" t="str">
        <f t="shared" si="51"/>
        <v>Normal</v>
      </c>
      <c r="H777" t="str">
        <f>'Raw Data'!I774</f>
        <v>smoker</v>
      </c>
      <c r="I777" t="str">
        <f>'Raw Data'!J774</f>
        <v>moderate</v>
      </c>
    </row>
    <row r="778" spans="1:9" ht="15" customHeight="1" x14ac:dyDescent="0.35">
      <c r="A778">
        <f t="shared" si="48"/>
        <v>774</v>
      </c>
      <c r="B778" s="13">
        <f>'Raw Data'!B775</f>
        <v>28.91451142</v>
      </c>
      <c r="C778" t="str">
        <f t="shared" si="49"/>
        <v>Overweight</v>
      </c>
      <c r="D778" s="14">
        <f>'Raw Data'!E775</f>
        <v>206.2723986</v>
      </c>
      <c r="E778" t="str">
        <f t="shared" si="50"/>
        <v>Borderline High</v>
      </c>
      <c r="F778" s="15">
        <f>'Raw Data'!C775</f>
        <v>128.17477629999999</v>
      </c>
      <c r="G778" t="str">
        <f t="shared" si="51"/>
        <v>Elevated</v>
      </c>
      <c r="H778" t="str">
        <f>'Raw Data'!I775</f>
        <v>smoker</v>
      </c>
      <c r="I778" t="str">
        <f>'Raw Data'!J775</f>
        <v>moderate</v>
      </c>
    </row>
    <row r="779" spans="1:9" ht="15" customHeight="1" x14ac:dyDescent="0.35">
      <c r="A779">
        <f t="shared" si="48"/>
        <v>775</v>
      </c>
      <c r="B779" s="13">
        <f>'Raw Data'!B776</f>
        <v>25.215435029999998</v>
      </c>
      <c r="C779" t="str">
        <f t="shared" si="49"/>
        <v>Overweight</v>
      </c>
      <c r="D779" s="14">
        <f>'Raw Data'!E776</f>
        <v>198.53891139999999</v>
      </c>
      <c r="E779" t="str">
        <f t="shared" si="50"/>
        <v>Desirable</v>
      </c>
      <c r="F779" s="15">
        <f>'Raw Data'!C776</f>
        <v>103.6724955</v>
      </c>
      <c r="G779" t="str">
        <f t="shared" si="51"/>
        <v>Normal</v>
      </c>
      <c r="H779" t="str">
        <f>'Raw Data'!I776</f>
        <v>non-smoker</v>
      </c>
      <c r="I779" t="str">
        <f>'Raw Data'!J776</f>
        <v>moderate</v>
      </c>
    </row>
    <row r="780" spans="1:9" ht="15" customHeight="1" x14ac:dyDescent="0.35">
      <c r="A780">
        <f t="shared" si="48"/>
        <v>776</v>
      </c>
      <c r="B780" s="13">
        <f>'Raw Data'!B777</f>
        <v>14.61459602</v>
      </c>
      <c r="C780" t="str">
        <f t="shared" si="49"/>
        <v>Underweight</v>
      </c>
      <c r="D780" s="14">
        <f>'Raw Data'!E777</f>
        <v>168.17668449999999</v>
      </c>
      <c r="E780" t="str">
        <f t="shared" si="50"/>
        <v>Desirable</v>
      </c>
      <c r="F780" s="15">
        <f>'Raw Data'!C777</f>
        <v>101.54460899999999</v>
      </c>
      <c r="G780" t="str">
        <f t="shared" si="51"/>
        <v>Normal</v>
      </c>
      <c r="H780" t="str">
        <f>'Raw Data'!I777</f>
        <v>non-smoker</v>
      </c>
      <c r="I780" t="str">
        <f>'Raw Data'!J777</f>
        <v>moderate</v>
      </c>
    </row>
    <row r="781" spans="1:9" ht="15" customHeight="1" x14ac:dyDescent="0.35">
      <c r="A781">
        <f t="shared" si="48"/>
        <v>777</v>
      </c>
      <c r="B781" s="13">
        <f>'Raw Data'!B778</f>
        <v>26.296074579999999</v>
      </c>
      <c r="C781" t="str">
        <f t="shared" si="49"/>
        <v>Overweight</v>
      </c>
      <c r="D781" s="14">
        <f>'Raw Data'!E778</f>
        <v>209.48527530000001</v>
      </c>
      <c r="E781" t="str">
        <f t="shared" si="50"/>
        <v>Borderline High</v>
      </c>
      <c r="F781" s="15">
        <f>'Raw Data'!C778</f>
        <v>109.5111416</v>
      </c>
      <c r="G781" t="str">
        <f t="shared" si="51"/>
        <v>Normal</v>
      </c>
      <c r="H781" t="str">
        <f>'Raw Data'!I778</f>
        <v>non-smoker</v>
      </c>
      <c r="I781" t="str">
        <f>'Raw Data'!J778</f>
        <v>low</v>
      </c>
    </row>
    <row r="782" spans="1:9" ht="15" customHeight="1" x14ac:dyDescent="0.35">
      <c r="A782">
        <f t="shared" si="48"/>
        <v>778</v>
      </c>
      <c r="B782" s="13">
        <f>'Raw Data'!B779</f>
        <v>27.394384779999999</v>
      </c>
      <c r="C782" t="str">
        <f t="shared" si="49"/>
        <v>Overweight</v>
      </c>
      <c r="D782" s="14">
        <f>'Raw Data'!E779</f>
        <v>180.54709890000001</v>
      </c>
      <c r="E782" t="str">
        <f t="shared" si="50"/>
        <v>Desirable</v>
      </c>
      <c r="F782" s="15">
        <f>'Raw Data'!C779</f>
        <v>94.924595580000002</v>
      </c>
      <c r="G782" t="str">
        <f t="shared" si="51"/>
        <v>Normal</v>
      </c>
      <c r="H782" t="str">
        <f>'Raw Data'!I779</f>
        <v>non-smoker</v>
      </c>
      <c r="I782" t="str">
        <f>'Raw Data'!J779</f>
        <v>high</v>
      </c>
    </row>
    <row r="783" spans="1:9" ht="15" customHeight="1" x14ac:dyDescent="0.35">
      <c r="A783">
        <f t="shared" si="48"/>
        <v>779</v>
      </c>
      <c r="B783" s="13">
        <f>'Raw Data'!B780</f>
        <v>26.15873869</v>
      </c>
      <c r="C783" t="str">
        <f t="shared" si="49"/>
        <v>Overweight</v>
      </c>
      <c r="D783" s="14">
        <f>'Raw Data'!E780</f>
        <v>166.05336629999999</v>
      </c>
      <c r="E783" t="str">
        <f t="shared" si="50"/>
        <v>Desirable</v>
      </c>
      <c r="F783" s="15">
        <f>'Raw Data'!C780</f>
        <v>113.8904209</v>
      </c>
      <c r="G783" t="str">
        <f t="shared" si="51"/>
        <v>Normal</v>
      </c>
      <c r="H783" t="str">
        <f>'Raw Data'!I780</f>
        <v>non-smoker</v>
      </c>
      <c r="I783" t="str">
        <f>'Raw Data'!J780</f>
        <v>moderate</v>
      </c>
    </row>
    <row r="784" spans="1:9" ht="15" customHeight="1" x14ac:dyDescent="0.35">
      <c r="A784">
        <f t="shared" si="48"/>
        <v>780</v>
      </c>
      <c r="B784" s="13">
        <f>'Raw Data'!B781</f>
        <v>28.51111495</v>
      </c>
      <c r="C784" t="str">
        <f t="shared" si="49"/>
        <v>Overweight</v>
      </c>
      <c r="D784" s="14">
        <f>'Raw Data'!E781</f>
        <v>217.48293240000001</v>
      </c>
      <c r="E784" t="str">
        <f t="shared" si="50"/>
        <v>Borderline High</v>
      </c>
      <c r="F784" s="15">
        <f>'Raw Data'!C781</f>
        <v>111.2660905</v>
      </c>
      <c r="G784" t="str">
        <f t="shared" si="51"/>
        <v>Normal</v>
      </c>
      <c r="H784" t="str">
        <f>'Raw Data'!I781</f>
        <v>non-smoker</v>
      </c>
      <c r="I784" t="str">
        <f>'Raw Data'!J781</f>
        <v>high</v>
      </c>
    </row>
    <row r="785" spans="1:9" ht="15" customHeight="1" x14ac:dyDescent="0.35">
      <c r="A785">
        <f t="shared" si="48"/>
        <v>781</v>
      </c>
      <c r="B785" s="13">
        <f>'Raw Data'!B782</f>
        <v>24.651100750000001</v>
      </c>
      <c r="C785" t="str">
        <f t="shared" si="49"/>
        <v>Normal</v>
      </c>
      <c r="D785" s="14">
        <f>'Raw Data'!E782</f>
        <v>173.2551737</v>
      </c>
      <c r="E785" t="str">
        <f t="shared" si="50"/>
        <v>Desirable</v>
      </c>
      <c r="F785" s="15">
        <f>'Raw Data'!C782</f>
        <v>113.26837570000001</v>
      </c>
      <c r="G785" t="str">
        <f t="shared" si="51"/>
        <v>Normal</v>
      </c>
      <c r="H785" t="str">
        <f>'Raw Data'!I782</f>
        <v>non-smoker</v>
      </c>
      <c r="I785" t="str">
        <f>'Raw Data'!J782</f>
        <v>high</v>
      </c>
    </row>
    <row r="786" spans="1:9" ht="15" customHeight="1" x14ac:dyDescent="0.35">
      <c r="A786">
        <f t="shared" si="48"/>
        <v>782</v>
      </c>
      <c r="B786" s="13">
        <f>'Raw Data'!B783</f>
        <v>26.306834250000001</v>
      </c>
      <c r="C786" t="str">
        <f t="shared" si="49"/>
        <v>Overweight</v>
      </c>
      <c r="D786" s="14">
        <f>'Raw Data'!E783</f>
        <v>192.46453</v>
      </c>
      <c r="E786" t="str">
        <f t="shared" si="50"/>
        <v>Desirable</v>
      </c>
      <c r="F786" s="15">
        <f>'Raw Data'!C783</f>
        <v>100.030272</v>
      </c>
      <c r="G786" t="str">
        <f t="shared" si="51"/>
        <v>Normal</v>
      </c>
      <c r="H786" t="str">
        <f>'Raw Data'!I783</f>
        <v>smoker</v>
      </c>
      <c r="I786" t="str">
        <f>'Raw Data'!J783</f>
        <v>high</v>
      </c>
    </row>
    <row r="787" spans="1:9" ht="15" customHeight="1" x14ac:dyDescent="0.35">
      <c r="A787">
        <f t="shared" si="48"/>
        <v>783</v>
      </c>
      <c r="B787" s="13">
        <f>'Raw Data'!B784</f>
        <v>33.540651959999998</v>
      </c>
      <c r="C787" t="str">
        <f t="shared" si="49"/>
        <v>Obese</v>
      </c>
      <c r="D787" s="14">
        <f>'Raw Data'!E784</f>
        <v>198.33757869999999</v>
      </c>
      <c r="E787" t="str">
        <f t="shared" si="50"/>
        <v>Desirable</v>
      </c>
      <c r="F787" s="15">
        <f>'Raw Data'!C784</f>
        <v>93.295244999999994</v>
      </c>
      <c r="G787" t="str">
        <f t="shared" si="51"/>
        <v>Normal</v>
      </c>
      <c r="H787" t="str">
        <f>'Raw Data'!I784</f>
        <v>non-smoker</v>
      </c>
      <c r="I787" t="str">
        <f>'Raw Data'!J784</f>
        <v>high</v>
      </c>
    </row>
    <row r="788" spans="1:9" ht="15" customHeight="1" x14ac:dyDescent="0.35">
      <c r="A788">
        <f t="shared" si="48"/>
        <v>784</v>
      </c>
      <c r="B788" s="13">
        <f>'Raw Data'!B785</f>
        <v>31.794172669999998</v>
      </c>
      <c r="C788" t="str">
        <f t="shared" si="49"/>
        <v>Obese</v>
      </c>
      <c r="D788" s="14">
        <f>'Raw Data'!E785</f>
        <v>188.40607159999999</v>
      </c>
      <c r="E788" t="str">
        <f t="shared" si="50"/>
        <v>Desirable</v>
      </c>
      <c r="F788" s="15">
        <f>'Raw Data'!C785</f>
        <v>118.3175578</v>
      </c>
      <c r="G788" t="str">
        <f t="shared" si="51"/>
        <v>Normal</v>
      </c>
      <c r="H788" t="str">
        <f>'Raw Data'!I785</f>
        <v>non-smoker</v>
      </c>
      <c r="I788" t="str">
        <f>'Raw Data'!J785</f>
        <v>moderate</v>
      </c>
    </row>
    <row r="789" spans="1:9" ht="15" customHeight="1" x14ac:dyDescent="0.35">
      <c r="A789">
        <f t="shared" si="48"/>
        <v>785</v>
      </c>
      <c r="B789" s="13">
        <f>'Raw Data'!B786</f>
        <v>25.95689381</v>
      </c>
      <c r="C789" t="str">
        <f t="shared" si="49"/>
        <v>Overweight</v>
      </c>
      <c r="D789" s="14">
        <f>'Raw Data'!E786</f>
        <v>198.31953379999999</v>
      </c>
      <c r="E789" t="str">
        <f t="shared" si="50"/>
        <v>Desirable</v>
      </c>
      <c r="F789" s="15">
        <f>'Raw Data'!C786</f>
        <v>118.74403</v>
      </c>
      <c r="G789" t="str">
        <f t="shared" si="51"/>
        <v>Normal</v>
      </c>
      <c r="H789" t="str">
        <f>'Raw Data'!I786</f>
        <v>non-smoker</v>
      </c>
      <c r="I789" t="str">
        <f>'Raw Data'!J786</f>
        <v>low</v>
      </c>
    </row>
    <row r="790" spans="1:9" ht="15" customHeight="1" x14ac:dyDescent="0.35">
      <c r="A790">
        <f t="shared" si="48"/>
        <v>786</v>
      </c>
      <c r="B790" s="13">
        <f>'Raw Data'!B787</f>
        <v>27.02579983</v>
      </c>
      <c r="C790" t="str">
        <f t="shared" si="49"/>
        <v>Overweight</v>
      </c>
      <c r="D790" s="14">
        <f>'Raw Data'!E787</f>
        <v>193.1916181</v>
      </c>
      <c r="E790" t="str">
        <f t="shared" si="50"/>
        <v>Desirable</v>
      </c>
      <c r="F790" s="15">
        <f>'Raw Data'!C787</f>
        <v>108.9603786</v>
      </c>
      <c r="G790" t="str">
        <f t="shared" si="51"/>
        <v>Normal</v>
      </c>
      <c r="H790" t="str">
        <f>'Raw Data'!I787</f>
        <v>non-smoker</v>
      </c>
      <c r="I790" t="str">
        <f>'Raw Data'!J787</f>
        <v>low</v>
      </c>
    </row>
    <row r="791" spans="1:9" ht="15" customHeight="1" x14ac:dyDescent="0.35">
      <c r="A791">
        <f t="shared" si="48"/>
        <v>787</v>
      </c>
      <c r="B791" s="13">
        <f>'Raw Data'!B788</f>
        <v>31.368126790000002</v>
      </c>
      <c r="C791" t="str">
        <f t="shared" si="49"/>
        <v>Obese</v>
      </c>
      <c r="D791" s="14">
        <f>'Raw Data'!E788</f>
        <v>171.66600310000001</v>
      </c>
      <c r="E791" t="str">
        <f t="shared" si="50"/>
        <v>Desirable</v>
      </c>
      <c r="F791" s="15">
        <f>'Raw Data'!C788</f>
        <v>95.725615959999999</v>
      </c>
      <c r="G791" t="str">
        <f t="shared" si="51"/>
        <v>Normal</v>
      </c>
      <c r="H791" t="str">
        <f>'Raw Data'!I788</f>
        <v>non-smoker</v>
      </c>
      <c r="I791" t="str">
        <f>'Raw Data'!J788</f>
        <v>moderate</v>
      </c>
    </row>
    <row r="792" spans="1:9" ht="15" customHeight="1" x14ac:dyDescent="0.35">
      <c r="A792">
        <f t="shared" si="48"/>
        <v>788</v>
      </c>
      <c r="B792" s="13">
        <f>'Raw Data'!B789</f>
        <v>22.312218399999999</v>
      </c>
      <c r="C792" t="str">
        <f t="shared" si="49"/>
        <v>Normal</v>
      </c>
      <c r="D792" s="14">
        <f>'Raw Data'!E789</f>
        <v>184.3737453</v>
      </c>
      <c r="E792" t="str">
        <f t="shared" si="50"/>
        <v>Desirable</v>
      </c>
      <c r="F792" s="15">
        <f>'Raw Data'!C789</f>
        <v>98.346597149999994</v>
      </c>
      <c r="G792" t="str">
        <f t="shared" si="51"/>
        <v>Normal</v>
      </c>
      <c r="H792" t="str">
        <f>'Raw Data'!I789</f>
        <v>non-smoker</v>
      </c>
      <c r="I792" t="str">
        <f>'Raw Data'!J789</f>
        <v>high</v>
      </c>
    </row>
    <row r="793" spans="1:9" ht="15" customHeight="1" x14ac:dyDescent="0.35">
      <c r="A793">
        <f t="shared" si="48"/>
        <v>789</v>
      </c>
      <c r="B793" s="13">
        <f>'Raw Data'!B790</f>
        <v>28.65209815</v>
      </c>
      <c r="C793" t="str">
        <f t="shared" si="49"/>
        <v>Overweight</v>
      </c>
      <c r="D793" s="14">
        <f>'Raw Data'!E790</f>
        <v>182.4613655</v>
      </c>
      <c r="E793" t="str">
        <f t="shared" si="50"/>
        <v>Desirable</v>
      </c>
      <c r="F793" s="15">
        <f>'Raw Data'!C790</f>
        <v>95.491839200000001</v>
      </c>
      <c r="G793" t="str">
        <f t="shared" si="51"/>
        <v>Normal</v>
      </c>
      <c r="H793" t="str">
        <f>'Raw Data'!I790</f>
        <v>smoker</v>
      </c>
      <c r="I793" t="str">
        <f>'Raw Data'!J790</f>
        <v>high</v>
      </c>
    </row>
    <row r="794" spans="1:9" ht="15" customHeight="1" x14ac:dyDescent="0.35">
      <c r="A794">
        <f t="shared" si="48"/>
        <v>790</v>
      </c>
      <c r="B794" s="13">
        <f>'Raw Data'!B791</f>
        <v>27.781598169999999</v>
      </c>
      <c r="C794" t="str">
        <f t="shared" si="49"/>
        <v>Overweight</v>
      </c>
      <c r="D794" s="14">
        <f>'Raw Data'!E791</f>
        <v>184.5028307</v>
      </c>
      <c r="E794" t="str">
        <f t="shared" si="50"/>
        <v>Desirable</v>
      </c>
      <c r="F794" s="15">
        <f>'Raw Data'!C791</f>
        <v>101.8623262</v>
      </c>
      <c r="G794" t="str">
        <f t="shared" si="51"/>
        <v>Normal</v>
      </c>
      <c r="H794" t="str">
        <f>'Raw Data'!I791</f>
        <v>non-smoker</v>
      </c>
      <c r="I794" t="str">
        <f>'Raw Data'!J791</f>
        <v>high</v>
      </c>
    </row>
    <row r="795" spans="1:9" ht="15" customHeight="1" x14ac:dyDescent="0.35">
      <c r="A795">
        <f t="shared" si="48"/>
        <v>791</v>
      </c>
      <c r="B795" s="13">
        <f>'Raw Data'!B792</f>
        <v>30.288156789999999</v>
      </c>
      <c r="C795" t="str">
        <f t="shared" si="49"/>
        <v>Obese</v>
      </c>
      <c r="D795" s="14">
        <f>'Raw Data'!E792</f>
        <v>187.95411319999999</v>
      </c>
      <c r="E795" t="str">
        <f t="shared" si="50"/>
        <v>Desirable</v>
      </c>
      <c r="F795" s="15">
        <f>'Raw Data'!C792</f>
        <v>111.91988929999999</v>
      </c>
      <c r="G795" t="str">
        <f t="shared" si="51"/>
        <v>Normal</v>
      </c>
      <c r="H795" t="str">
        <f>'Raw Data'!I792</f>
        <v>smoker</v>
      </c>
      <c r="I795" t="str">
        <f>'Raw Data'!J792</f>
        <v>low</v>
      </c>
    </row>
    <row r="796" spans="1:9" ht="15" customHeight="1" x14ac:dyDescent="0.35">
      <c r="A796">
        <f t="shared" si="48"/>
        <v>792</v>
      </c>
      <c r="B796" s="13">
        <f>'Raw Data'!B793</f>
        <v>22.280110140000001</v>
      </c>
      <c r="C796" t="str">
        <f t="shared" si="49"/>
        <v>Normal</v>
      </c>
      <c r="D796" s="14">
        <f>'Raw Data'!E793</f>
        <v>186.0706055</v>
      </c>
      <c r="E796" t="str">
        <f t="shared" si="50"/>
        <v>Desirable</v>
      </c>
      <c r="F796" s="15">
        <f>'Raw Data'!C793</f>
        <v>114.13803969999999</v>
      </c>
      <c r="G796" t="str">
        <f t="shared" si="51"/>
        <v>Normal</v>
      </c>
      <c r="H796" t="str">
        <f>'Raw Data'!I793</f>
        <v>smoker</v>
      </c>
      <c r="I796" t="str">
        <f>'Raw Data'!J793</f>
        <v>moderate</v>
      </c>
    </row>
    <row r="797" spans="1:9" ht="15" customHeight="1" x14ac:dyDescent="0.35">
      <c r="A797">
        <f t="shared" si="48"/>
        <v>793</v>
      </c>
      <c r="B797" s="13">
        <f>'Raw Data'!B794</f>
        <v>26.829051079999999</v>
      </c>
      <c r="C797" t="str">
        <f t="shared" si="49"/>
        <v>Overweight</v>
      </c>
      <c r="D797" s="14">
        <f>'Raw Data'!E794</f>
        <v>199.42538519999999</v>
      </c>
      <c r="E797" t="str">
        <f t="shared" si="50"/>
        <v>Desirable</v>
      </c>
      <c r="F797" s="15">
        <f>'Raw Data'!C794</f>
        <v>110.71574870000001</v>
      </c>
      <c r="G797" t="str">
        <f t="shared" si="51"/>
        <v>Normal</v>
      </c>
      <c r="H797" t="str">
        <f>'Raw Data'!I794</f>
        <v>smoker</v>
      </c>
      <c r="I797" t="str">
        <f>'Raw Data'!J794</f>
        <v>high</v>
      </c>
    </row>
    <row r="798" spans="1:9" ht="15" customHeight="1" x14ac:dyDescent="0.35">
      <c r="A798">
        <f t="shared" si="48"/>
        <v>794</v>
      </c>
      <c r="B798" s="13">
        <f>'Raw Data'!B795</f>
        <v>23.228415210000001</v>
      </c>
      <c r="C798" t="str">
        <f t="shared" si="49"/>
        <v>Normal</v>
      </c>
      <c r="D798" s="14">
        <f>'Raw Data'!E795</f>
        <v>200.6846659</v>
      </c>
      <c r="E798" t="str">
        <f t="shared" si="50"/>
        <v>Borderline High</v>
      </c>
      <c r="F798" s="15">
        <f>'Raw Data'!C795</f>
        <v>108.3171552</v>
      </c>
      <c r="G798" t="str">
        <f t="shared" si="51"/>
        <v>Normal</v>
      </c>
      <c r="H798" t="str">
        <f>'Raw Data'!I795</f>
        <v>smoker</v>
      </c>
      <c r="I798" t="str">
        <f>'Raw Data'!J795</f>
        <v>moderate</v>
      </c>
    </row>
    <row r="799" spans="1:9" ht="15" customHeight="1" x14ac:dyDescent="0.35">
      <c r="A799">
        <f t="shared" si="48"/>
        <v>795</v>
      </c>
      <c r="B799" s="13">
        <f>'Raw Data'!B796</f>
        <v>28.660201959999998</v>
      </c>
      <c r="C799" t="str">
        <f t="shared" si="49"/>
        <v>Overweight</v>
      </c>
      <c r="D799" s="14">
        <f>'Raw Data'!E796</f>
        <v>175.6205884</v>
      </c>
      <c r="E799" t="str">
        <f t="shared" si="50"/>
        <v>Desirable</v>
      </c>
      <c r="F799" s="15">
        <f>'Raw Data'!C796</f>
        <v>125.1226983</v>
      </c>
      <c r="G799" t="str">
        <f t="shared" si="51"/>
        <v>Elevated</v>
      </c>
      <c r="H799" t="str">
        <f>'Raw Data'!I796</f>
        <v>non-smoker</v>
      </c>
      <c r="I799" t="str">
        <f>'Raw Data'!J796</f>
        <v>moderate</v>
      </c>
    </row>
    <row r="800" spans="1:9" ht="15" customHeight="1" x14ac:dyDescent="0.35">
      <c r="A800">
        <f t="shared" si="48"/>
        <v>796</v>
      </c>
      <c r="B800" s="13">
        <f>'Raw Data'!B797</f>
        <v>22.873948859999999</v>
      </c>
      <c r="C800" t="str">
        <f t="shared" si="49"/>
        <v>Normal</v>
      </c>
      <c r="D800" s="14">
        <f>'Raw Data'!E797</f>
        <v>188.9716205</v>
      </c>
      <c r="E800" t="str">
        <f t="shared" si="50"/>
        <v>Desirable</v>
      </c>
      <c r="F800" s="15">
        <f>'Raw Data'!C797</f>
        <v>85.760122190000004</v>
      </c>
      <c r="G800" t="str">
        <f t="shared" si="51"/>
        <v>Normal</v>
      </c>
      <c r="H800" t="str">
        <f>'Raw Data'!I797</f>
        <v>smoker</v>
      </c>
      <c r="I800" t="str">
        <f>'Raw Data'!J797</f>
        <v>low</v>
      </c>
    </row>
    <row r="801" spans="1:9" ht="15" customHeight="1" x14ac:dyDescent="0.35">
      <c r="A801">
        <f t="shared" si="48"/>
        <v>797</v>
      </c>
      <c r="B801" s="13">
        <f>'Raw Data'!B798</f>
        <v>24.2734731</v>
      </c>
      <c r="C801" t="str">
        <f t="shared" si="49"/>
        <v>Normal</v>
      </c>
      <c r="D801" s="14">
        <f>'Raw Data'!E798</f>
        <v>185.93917959999999</v>
      </c>
      <c r="E801" t="str">
        <f t="shared" si="50"/>
        <v>Desirable</v>
      </c>
      <c r="F801" s="15">
        <f>'Raw Data'!C798</f>
        <v>94.177844179999994</v>
      </c>
      <c r="G801" t="str">
        <f t="shared" si="51"/>
        <v>Normal</v>
      </c>
      <c r="H801" t="str">
        <f>'Raw Data'!I798</f>
        <v>smoker</v>
      </c>
      <c r="I801" t="str">
        <f>'Raw Data'!J798</f>
        <v>moderate</v>
      </c>
    </row>
    <row r="802" spans="1:9" ht="15" customHeight="1" x14ac:dyDescent="0.35">
      <c r="A802">
        <f t="shared" si="48"/>
        <v>798</v>
      </c>
      <c r="B802" s="13">
        <f>'Raw Data'!B799</f>
        <v>27.6131916</v>
      </c>
      <c r="C802" t="str">
        <f t="shared" si="49"/>
        <v>Overweight</v>
      </c>
      <c r="D802" s="14">
        <f>'Raw Data'!E799</f>
        <v>175.79462760000001</v>
      </c>
      <c r="E802" t="str">
        <f t="shared" si="50"/>
        <v>Desirable</v>
      </c>
      <c r="F802" s="15">
        <f>'Raw Data'!C799</f>
        <v>107.3381534</v>
      </c>
      <c r="G802" t="str">
        <f t="shared" si="51"/>
        <v>Normal</v>
      </c>
      <c r="H802" t="str">
        <f>'Raw Data'!I799</f>
        <v>smoker</v>
      </c>
      <c r="I802" t="str">
        <f>'Raw Data'!J799</f>
        <v>low</v>
      </c>
    </row>
    <row r="803" spans="1:9" ht="15" customHeight="1" x14ac:dyDescent="0.35">
      <c r="A803">
        <f t="shared" si="48"/>
        <v>799</v>
      </c>
      <c r="B803" s="13">
        <f>'Raw Data'!B800</f>
        <v>22.298768750000001</v>
      </c>
      <c r="C803" t="str">
        <f t="shared" si="49"/>
        <v>Normal</v>
      </c>
      <c r="D803" s="14">
        <f>'Raw Data'!E800</f>
        <v>173.98946000000001</v>
      </c>
      <c r="E803" t="str">
        <f t="shared" si="50"/>
        <v>Desirable</v>
      </c>
      <c r="F803" s="15">
        <f>'Raw Data'!C800</f>
        <v>97.562820529999996</v>
      </c>
      <c r="G803" t="str">
        <f t="shared" si="51"/>
        <v>Normal</v>
      </c>
      <c r="H803" t="str">
        <f>'Raw Data'!I800</f>
        <v>non-smoker</v>
      </c>
      <c r="I803" t="str">
        <f>'Raw Data'!J800</f>
        <v>low</v>
      </c>
    </row>
    <row r="804" spans="1:9" ht="15" customHeight="1" x14ac:dyDescent="0.35">
      <c r="A804">
        <f t="shared" si="48"/>
        <v>800</v>
      </c>
      <c r="B804" s="13">
        <f>'Raw Data'!B801</f>
        <v>18.921047210000001</v>
      </c>
      <c r="C804" t="str">
        <f t="shared" si="49"/>
        <v>Normal</v>
      </c>
      <c r="D804" s="14">
        <f>'Raw Data'!E801</f>
        <v>214.10417319999999</v>
      </c>
      <c r="E804" t="str">
        <f t="shared" si="50"/>
        <v>Borderline High</v>
      </c>
      <c r="F804" s="15">
        <f>'Raw Data'!C801</f>
        <v>103.5739177</v>
      </c>
      <c r="G804" t="str">
        <f t="shared" si="51"/>
        <v>Normal</v>
      </c>
      <c r="H804" t="str">
        <f>'Raw Data'!I801</f>
        <v>smoker</v>
      </c>
      <c r="I804" t="str">
        <f>'Raw Data'!J801</f>
        <v>moderate</v>
      </c>
    </row>
    <row r="805" spans="1:9" ht="15" customHeight="1" x14ac:dyDescent="0.35">
      <c r="A805">
        <f t="shared" si="48"/>
        <v>801</v>
      </c>
      <c r="B805" s="13">
        <f>'Raw Data'!B802</f>
        <v>32.195885619999999</v>
      </c>
      <c r="C805" t="str">
        <f t="shared" si="49"/>
        <v>Obese</v>
      </c>
      <c r="D805" s="14">
        <f>'Raw Data'!E802</f>
        <v>212.72534909999999</v>
      </c>
      <c r="E805" t="str">
        <f t="shared" si="50"/>
        <v>Borderline High</v>
      </c>
      <c r="F805" s="15">
        <f>'Raw Data'!C802</f>
        <v>116.11281889999999</v>
      </c>
      <c r="G805" t="str">
        <f t="shared" si="51"/>
        <v>Normal</v>
      </c>
      <c r="H805" t="str">
        <f>'Raw Data'!I802</f>
        <v>non-smoker</v>
      </c>
      <c r="I805" t="str">
        <f>'Raw Data'!J802</f>
        <v>moderate</v>
      </c>
    </row>
    <row r="806" spans="1:9" ht="15" customHeight="1" x14ac:dyDescent="0.35">
      <c r="A806">
        <f t="shared" si="48"/>
        <v>802</v>
      </c>
      <c r="B806" s="13">
        <f>'Raw Data'!B803</f>
        <v>23.782978140000001</v>
      </c>
      <c r="C806" t="str">
        <f t="shared" si="49"/>
        <v>Normal</v>
      </c>
      <c r="D806" s="14">
        <f>'Raw Data'!E803</f>
        <v>185.16023300000001</v>
      </c>
      <c r="E806" t="str">
        <f t="shared" si="50"/>
        <v>Desirable</v>
      </c>
      <c r="F806" s="15">
        <f>'Raw Data'!C803</f>
        <v>102.9746241</v>
      </c>
      <c r="G806" t="str">
        <f t="shared" si="51"/>
        <v>Normal</v>
      </c>
      <c r="H806" t="str">
        <f>'Raw Data'!I803</f>
        <v>smoker</v>
      </c>
      <c r="I806" t="str">
        <f>'Raw Data'!J803</f>
        <v>moderate</v>
      </c>
    </row>
    <row r="807" spans="1:9" ht="15" customHeight="1" x14ac:dyDescent="0.35">
      <c r="A807">
        <f t="shared" si="48"/>
        <v>803</v>
      </c>
      <c r="B807" s="13">
        <f>'Raw Data'!B804</f>
        <v>20.001133029999998</v>
      </c>
      <c r="C807" t="str">
        <f t="shared" si="49"/>
        <v>Normal</v>
      </c>
      <c r="D807" s="14">
        <f>'Raw Data'!E804</f>
        <v>176.3114094</v>
      </c>
      <c r="E807" t="str">
        <f t="shared" si="50"/>
        <v>Desirable</v>
      </c>
      <c r="F807" s="15">
        <f>'Raw Data'!C804</f>
        <v>103.125822</v>
      </c>
      <c r="G807" t="str">
        <f t="shared" si="51"/>
        <v>Normal</v>
      </c>
      <c r="H807" t="str">
        <f>'Raw Data'!I804</f>
        <v>non-smoker</v>
      </c>
      <c r="I807" t="str">
        <f>'Raw Data'!J804</f>
        <v>high</v>
      </c>
    </row>
    <row r="808" spans="1:9" ht="15" customHeight="1" x14ac:dyDescent="0.35">
      <c r="A808">
        <f t="shared" si="48"/>
        <v>804</v>
      </c>
      <c r="B808" s="13">
        <f>'Raw Data'!B805</f>
        <v>21.456906960000001</v>
      </c>
      <c r="C808" t="str">
        <f t="shared" si="49"/>
        <v>Normal</v>
      </c>
      <c r="D808" s="14">
        <f>'Raw Data'!E805</f>
        <v>197.53020979999999</v>
      </c>
      <c r="E808" t="str">
        <f t="shared" si="50"/>
        <v>Desirable</v>
      </c>
      <c r="F808" s="15">
        <f>'Raw Data'!C805</f>
        <v>106.00008459999999</v>
      </c>
      <c r="G808" t="str">
        <f t="shared" si="51"/>
        <v>Normal</v>
      </c>
      <c r="H808" t="str">
        <f>'Raw Data'!I805</f>
        <v>smoker</v>
      </c>
      <c r="I808" t="str">
        <f>'Raw Data'!J805</f>
        <v>low</v>
      </c>
    </row>
    <row r="809" spans="1:9" ht="15" customHeight="1" x14ac:dyDescent="0.35">
      <c r="A809">
        <f t="shared" si="48"/>
        <v>805</v>
      </c>
      <c r="B809" s="13">
        <f>'Raw Data'!B806</f>
        <v>26.50123546</v>
      </c>
      <c r="C809" t="str">
        <f t="shared" si="49"/>
        <v>Overweight</v>
      </c>
      <c r="D809" s="14">
        <f>'Raw Data'!E806</f>
        <v>197.21404179999999</v>
      </c>
      <c r="E809" t="str">
        <f t="shared" si="50"/>
        <v>Desirable</v>
      </c>
      <c r="F809" s="15">
        <f>'Raw Data'!C806</f>
        <v>119.70581180000001</v>
      </c>
      <c r="G809" t="str">
        <f t="shared" si="51"/>
        <v>Normal</v>
      </c>
      <c r="H809" t="str">
        <f>'Raw Data'!I806</f>
        <v>smoker</v>
      </c>
      <c r="I809" t="str">
        <f>'Raw Data'!J806</f>
        <v>low</v>
      </c>
    </row>
    <row r="810" spans="1:9" ht="15" customHeight="1" x14ac:dyDescent="0.35">
      <c r="A810">
        <f t="shared" si="48"/>
        <v>806</v>
      </c>
      <c r="B810" s="13">
        <f>'Raw Data'!B807</f>
        <v>34.885407960000002</v>
      </c>
      <c r="C810" t="str">
        <f t="shared" si="49"/>
        <v>Obese</v>
      </c>
      <c r="D810" s="14">
        <f>'Raw Data'!E807</f>
        <v>212.61347090000001</v>
      </c>
      <c r="E810" t="str">
        <f t="shared" si="50"/>
        <v>Borderline High</v>
      </c>
      <c r="F810" s="15">
        <f>'Raw Data'!C807</f>
        <v>120.4821472</v>
      </c>
      <c r="G810" t="str">
        <f t="shared" si="51"/>
        <v>Elevated</v>
      </c>
      <c r="H810" t="str">
        <f>'Raw Data'!I807</f>
        <v>smoker</v>
      </c>
      <c r="I810" t="str">
        <f>'Raw Data'!J807</f>
        <v>moderate</v>
      </c>
    </row>
    <row r="811" spans="1:9" ht="15" customHeight="1" x14ac:dyDescent="0.35">
      <c r="A811">
        <f t="shared" si="48"/>
        <v>807</v>
      </c>
      <c r="B811" s="13">
        <f>'Raw Data'!B808</f>
        <v>26.301485270000001</v>
      </c>
      <c r="C811" t="str">
        <f t="shared" si="49"/>
        <v>Overweight</v>
      </c>
      <c r="D811" s="14">
        <f>'Raw Data'!E808</f>
        <v>161.75586379999999</v>
      </c>
      <c r="E811" t="str">
        <f t="shared" si="50"/>
        <v>Desirable</v>
      </c>
      <c r="F811" s="15">
        <f>'Raw Data'!C808</f>
        <v>113.7957342</v>
      </c>
      <c r="G811" t="str">
        <f t="shared" si="51"/>
        <v>Normal</v>
      </c>
      <c r="H811" t="str">
        <f>'Raw Data'!I808</f>
        <v>smoker</v>
      </c>
      <c r="I811" t="str">
        <f>'Raw Data'!J808</f>
        <v>high</v>
      </c>
    </row>
    <row r="812" spans="1:9" ht="15" customHeight="1" x14ac:dyDescent="0.35">
      <c r="A812">
        <f t="shared" si="48"/>
        <v>808</v>
      </c>
      <c r="B812" s="13">
        <f>'Raw Data'!B809</f>
        <v>29.914350689999999</v>
      </c>
      <c r="C812" t="str">
        <f t="shared" si="49"/>
        <v>Obese</v>
      </c>
      <c r="D812" s="14">
        <f>'Raw Data'!E809</f>
        <v>169.27457509999999</v>
      </c>
      <c r="E812" t="str">
        <f t="shared" si="50"/>
        <v>Desirable</v>
      </c>
      <c r="F812" s="15">
        <f>'Raw Data'!C809</f>
        <v>111.56851930000001</v>
      </c>
      <c r="G812" t="str">
        <f t="shared" si="51"/>
        <v>Normal</v>
      </c>
      <c r="H812" t="str">
        <f>'Raw Data'!I809</f>
        <v>smoker</v>
      </c>
      <c r="I812" t="str">
        <f>'Raw Data'!J809</f>
        <v>moderate</v>
      </c>
    </row>
    <row r="813" spans="1:9" ht="15" customHeight="1" x14ac:dyDescent="0.35">
      <c r="A813">
        <f t="shared" si="48"/>
        <v>809</v>
      </c>
      <c r="B813" s="13">
        <f>'Raw Data'!B810</f>
        <v>25.079005169999999</v>
      </c>
      <c r="C813" t="str">
        <f t="shared" si="49"/>
        <v>Overweight</v>
      </c>
      <c r="D813" s="14">
        <f>'Raw Data'!E810</f>
        <v>162.9501707</v>
      </c>
      <c r="E813" t="str">
        <f t="shared" si="50"/>
        <v>Desirable</v>
      </c>
      <c r="F813" s="15">
        <f>'Raw Data'!C810</f>
        <v>109.49686509999999</v>
      </c>
      <c r="G813" t="str">
        <f t="shared" si="51"/>
        <v>Normal</v>
      </c>
      <c r="H813" t="str">
        <f>'Raw Data'!I810</f>
        <v>non-smoker</v>
      </c>
      <c r="I813" t="str">
        <f>'Raw Data'!J810</f>
        <v>high</v>
      </c>
    </row>
    <row r="814" spans="1:9" ht="15" customHeight="1" x14ac:dyDescent="0.35">
      <c r="A814">
        <f t="shared" si="48"/>
        <v>810</v>
      </c>
      <c r="B814" s="13">
        <f>'Raw Data'!B811</f>
        <v>27.92927486</v>
      </c>
      <c r="C814" t="str">
        <f t="shared" si="49"/>
        <v>Overweight</v>
      </c>
      <c r="D814" s="14">
        <f>'Raw Data'!E811</f>
        <v>202.7353224</v>
      </c>
      <c r="E814" t="str">
        <f t="shared" si="50"/>
        <v>Borderline High</v>
      </c>
      <c r="F814" s="15">
        <f>'Raw Data'!C811</f>
        <v>117.41449059999999</v>
      </c>
      <c r="G814" t="str">
        <f t="shared" si="51"/>
        <v>Normal</v>
      </c>
      <c r="H814" t="str">
        <f>'Raw Data'!I811</f>
        <v>non-smoker</v>
      </c>
      <c r="I814" t="str">
        <f>'Raw Data'!J811</f>
        <v>moderate</v>
      </c>
    </row>
    <row r="815" spans="1:9" ht="15" customHeight="1" x14ac:dyDescent="0.35">
      <c r="A815">
        <f t="shared" si="48"/>
        <v>811</v>
      </c>
      <c r="B815" s="13">
        <f>'Raw Data'!B812</f>
        <v>25.96653323</v>
      </c>
      <c r="C815" t="str">
        <f t="shared" si="49"/>
        <v>Overweight</v>
      </c>
      <c r="D815" s="14">
        <f>'Raw Data'!E812</f>
        <v>229.93594899999999</v>
      </c>
      <c r="E815" t="str">
        <f t="shared" si="50"/>
        <v>Borderline High</v>
      </c>
      <c r="F815" s="15">
        <f>'Raw Data'!C812</f>
        <v>100.1123853</v>
      </c>
      <c r="G815" t="str">
        <f t="shared" si="51"/>
        <v>Normal</v>
      </c>
      <c r="H815" t="str">
        <f>'Raw Data'!I812</f>
        <v>non-smoker</v>
      </c>
      <c r="I815" t="str">
        <f>'Raw Data'!J812</f>
        <v>moderate</v>
      </c>
    </row>
    <row r="816" spans="1:9" ht="15" customHeight="1" x14ac:dyDescent="0.35">
      <c r="A816">
        <f t="shared" si="48"/>
        <v>812</v>
      </c>
      <c r="B816" s="13">
        <f>'Raw Data'!B813</f>
        <v>29.850441620000002</v>
      </c>
      <c r="C816" t="str">
        <f t="shared" si="49"/>
        <v>Overweight</v>
      </c>
      <c r="D816" s="14">
        <f>'Raw Data'!E813</f>
        <v>205.3221728</v>
      </c>
      <c r="E816" t="str">
        <f t="shared" si="50"/>
        <v>Borderline High</v>
      </c>
      <c r="F816" s="15">
        <f>'Raw Data'!C813</f>
        <v>124.9215068</v>
      </c>
      <c r="G816" t="str">
        <f t="shared" si="51"/>
        <v>Elevated</v>
      </c>
      <c r="H816" t="str">
        <f>'Raw Data'!I813</f>
        <v>smoker</v>
      </c>
      <c r="I816" t="str">
        <f>'Raw Data'!J813</f>
        <v>moderate</v>
      </c>
    </row>
    <row r="817" spans="1:9" ht="15" customHeight="1" x14ac:dyDescent="0.35">
      <c r="A817">
        <f t="shared" si="48"/>
        <v>813</v>
      </c>
      <c r="B817" s="13">
        <f>'Raw Data'!B814</f>
        <v>21.337123080000001</v>
      </c>
      <c r="C817" t="str">
        <f t="shared" si="49"/>
        <v>Normal</v>
      </c>
      <c r="D817" s="14">
        <f>'Raw Data'!E814</f>
        <v>172.37792920000001</v>
      </c>
      <c r="E817" t="str">
        <f t="shared" si="50"/>
        <v>Desirable</v>
      </c>
      <c r="F817" s="15">
        <f>'Raw Data'!C814</f>
        <v>106.28807810000001</v>
      </c>
      <c r="G817" t="str">
        <f t="shared" si="51"/>
        <v>Normal</v>
      </c>
      <c r="H817" t="str">
        <f>'Raw Data'!I814</f>
        <v>smoker</v>
      </c>
      <c r="I817" t="str">
        <f>'Raw Data'!J814</f>
        <v>high</v>
      </c>
    </row>
    <row r="818" spans="1:9" ht="15" customHeight="1" x14ac:dyDescent="0.35">
      <c r="A818">
        <f t="shared" si="48"/>
        <v>814</v>
      </c>
      <c r="B818" s="13">
        <f>'Raw Data'!B815</f>
        <v>27.376011179999999</v>
      </c>
      <c r="C818" t="str">
        <f t="shared" si="49"/>
        <v>Overweight</v>
      </c>
      <c r="D818" s="14">
        <f>'Raw Data'!E815</f>
        <v>192.3359777</v>
      </c>
      <c r="E818" t="str">
        <f t="shared" si="50"/>
        <v>Desirable</v>
      </c>
      <c r="F818" s="15">
        <f>'Raw Data'!C815</f>
        <v>111.8793673</v>
      </c>
      <c r="G818" t="str">
        <f t="shared" si="51"/>
        <v>Normal</v>
      </c>
      <c r="H818" t="str">
        <f>'Raw Data'!I815</f>
        <v>non-smoker</v>
      </c>
      <c r="I818" t="str">
        <f>'Raw Data'!J815</f>
        <v>moderate</v>
      </c>
    </row>
    <row r="819" spans="1:9" ht="15" customHeight="1" x14ac:dyDescent="0.35">
      <c r="A819">
        <f t="shared" si="48"/>
        <v>815</v>
      </c>
      <c r="B819" s="13">
        <f>'Raw Data'!B816</f>
        <v>27.768487560000001</v>
      </c>
      <c r="C819" t="str">
        <f t="shared" si="49"/>
        <v>Overweight</v>
      </c>
      <c r="D819" s="14">
        <f>'Raw Data'!E816</f>
        <v>223.61806569999999</v>
      </c>
      <c r="E819" t="str">
        <f t="shared" si="50"/>
        <v>Borderline High</v>
      </c>
      <c r="F819" s="15">
        <f>'Raw Data'!C816</f>
        <v>106.9188039</v>
      </c>
      <c r="G819" t="str">
        <f t="shared" si="51"/>
        <v>Normal</v>
      </c>
      <c r="H819" t="str">
        <f>'Raw Data'!I816</f>
        <v>non-smoker</v>
      </c>
      <c r="I819" t="str">
        <f>'Raw Data'!J816</f>
        <v>moderate</v>
      </c>
    </row>
    <row r="820" spans="1:9" ht="15" customHeight="1" x14ac:dyDescent="0.35">
      <c r="A820">
        <f t="shared" si="48"/>
        <v>816</v>
      </c>
      <c r="B820" s="13">
        <f>'Raw Data'!B817</f>
        <v>28.979562260000002</v>
      </c>
      <c r="C820" t="str">
        <f t="shared" si="49"/>
        <v>Overweight</v>
      </c>
      <c r="D820" s="14">
        <f>'Raw Data'!E817</f>
        <v>212.5997366</v>
      </c>
      <c r="E820" t="str">
        <f t="shared" si="50"/>
        <v>Borderline High</v>
      </c>
      <c r="F820" s="15">
        <f>'Raw Data'!C817</f>
        <v>125.49679190000001</v>
      </c>
      <c r="G820" t="str">
        <f t="shared" si="51"/>
        <v>Elevated</v>
      </c>
      <c r="H820" t="str">
        <f>'Raw Data'!I817</f>
        <v>non-smoker</v>
      </c>
      <c r="I820" t="str">
        <f>'Raw Data'!J817</f>
        <v>high</v>
      </c>
    </row>
    <row r="821" spans="1:9" ht="15" customHeight="1" x14ac:dyDescent="0.35">
      <c r="A821">
        <f t="shared" si="48"/>
        <v>817</v>
      </c>
      <c r="B821" s="13">
        <f>'Raw Data'!B818</f>
        <v>20.270991980000002</v>
      </c>
      <c r="C821" t="str">
        <f t="shared" si="49"/>
        <v>Normal</v>
      </c>
      <c r="D821" s="14">
        <f>'Raw Data'!E818</f>
        <v>174.20574239999999</v>
      </c>
      <c r="E821" t="str">
        <f t="shared" si="50"/>
        <v>Desirable</v>
      </c>
      <c r="F821" s="15">
        <f>'Raw Data'!C818</f>
        <v>111.3726897</v>
      </c>
      <c r="G821" t="str">
        <f t="shared" si="51"/>
        <v>Normal</v>
      </c>
      <c r="H821" t="str">
        <f>'Raw Data'!I818</f>
        <v>non-smoker</v>
      </c>
      <c r="I821" t="str">
        <f>'Raw Data'!J818</f>
        <v>moderate</v>
      </c>
    </row>
    <row r="822" spans="1:9" ht="15" customHeight="1" x14ac:dyDescent="0.35">
      <c r="A822">
        <f t="shared" si="48"/>
        <v>818</v>
      </c>
      <c r="B822" s="13">
        <f>'Raw Data'!B819</f>
        <v>24.620237110000001</v>
      </c>
      <c r="C822" t="str">
        <f t="shared" si="49"/>
        <v>Normal</v>
      </c>
      <c r="D822" s="14">
        <f>'Raw Data'!E819</f>
        <v>212.6686287</v>
      </c>
      <c r="E822" t="str">
        <f t="shared" si="50"/>
        <v>Borderline High</v>
      </c>
      <c r="F822" s="15">
        <f>'Raw Data'!C819</f>
        <v>91.877093560000006</v>
      </c>
      <c r="G822" t="str">
        <f t="shared" si="51"/>
        <v>Normal</v>
      </c>
      <c r="H822" t="str">
        <f>'Raw Data'!I819</f>
        <v>non-smoker</v>
      </c>
      <c r="I822" t="str">
        <f>'Raw Data'!J819</f>
        <v>moderate</v>
      </c>
    </row>
    <row r="823" spans="1:9" ht="15" customHeight="1" x14ac:dyDescent="0.35">
      <c r="A823">
        <f t="shared" si="48"/>
        <v>819</v>
      </c>
      <c r="B823" s="13">
        <f>'Raw Data'!B820</f>
        <v>30.005034370000001</v>
      </c>
      <c r="C823" t="str">
        <f t="shared" si="49"/>
        <v>Obese</v>
      </c>
      <c r="D823" s="14">
        <f>'Raw Data'!E820</f>
        <v>178.64587499999999</v>
      </c>
      <c r="E823" t="str">
        <f t="shared" si="50"/>
        <v>Desirable</v>
      </c>
      <c r="F823" s="15">
        <f>'Raw Data'!C820</f>
        <v>115.9475102</v>
      </c>
      <c r="G823" t="str">
        <f t="shared" si="51"/>
        <v>Normal</v>
      </c>
      <c r="H823" t="str">
        <f>'Raw Data'!I820</f>
        <v>non-smoker</v>
      </c>
      <c r="I823" t="str">
        <f>'Raw Data'!J820</f>
        <v>low</v>
      </c>
    </row>
    <row r="824" spans="1:9" ht="15" customHeight="1" x14ac:dyDescent="0.35">
      <c r="A824">
        <f t="shared" si="48"/>
        <v>820</v>
      </c>
      <c r="B824" s="13">
        <f>'Raw Data'!B821</f>
        <v>28.129144749999998</v>
      </c>
      <c r="C824" t="str">
        <f t="shared" si="49"/>
        <v>Overweight</v>
      </c>
      <c r="D824" s="14">
        <f>'Raw Data'!E821</f>
        <v>204.30873120000001</v>
      </c>
      <c r="E824" t="str">
        <f t="shared" si="50"/>
        <v>Borderline High</v>
      </c>
      <c r="F824" s="15">
        <f>'Raw Data'!C821</f>
        <v>101.5341409</v>
      </c>
      <c r="G824" t="str">
        <f t="shared" si="51"/>
        <v>Normal</v>
      </c>
      <c r="H824" t="str">
        <f>'Raw Data'!I821</f>
        <v>non-smoker</v>
      </c>
      <c r="I824" t="str">
        <f>'Raw Data'!J821</f>
        <v>moderate</v>
      </c>
    </row>
    <row r="825" spans="1:9" ht="15" customHeight="1" x14ac:dyDescent="0.35">
      <c r="A825">
        <f t="shared" si="48"/>
        <v>821</v>
      </c>
      <c r="B825" s="13">
        <f>'Raw Data'!B822</f>
        <v>35.669144809999999</v>
      </c>
      <c r="C825" t="str">
        <f t="shared" si="49"/>
        <v>Obese</v>
      </c>
      <c r="D825" s="14">
        <f>'Raw Data'!E822</f>
        <v>189.5883201</v>
      </c>
      <c r="E825" t="str">
        <f t="shared" si="50"/>
        <v>Desirable</v>
      </c>
      <c r="F825" s="15">
        <f>'Raw Data'!C822</f>
        <v>110.35738240000001</v>
      </c>
      <c r="G825" t="str">
        <f t="shared" si="51"/>
        <v>Normal</v>
      </c>
      <c r="H825" t="str">
        <f>'Raw Data'!I822</f>
        <v>non-smoker</v>
      </c>
      <c r="I825" t="str">
        <f>'Raw Data'!J822</f>
        <v>low</v>
      </c>
    </row>
    <row r="826" spans="1:9" ht="15" customHeight="1" x14ac:dyDescent="0.35">
      <c r="A826">
        <f t="shared" si="48"/>
        <v>822</v>
      </c>
      <c r="B826" s="13">
        <f>'Raw Data'!B823</f>
        <v>24.353209339999999</v>
      </c>
      <c r="C826" t="str">
        <f t="shared" si="49"/>
        <v>Normal</v>
      </c>
      <c r="D826" s="14">
        <f>'Raw Data'!E823</f>
        <v>196.87191859999999</v>
      </c>
      <c r="E826" t="str">
        <f t="shared" si="50"/>
        <v>Desirable</v>
      </c>
      <c r="F826" s="15">
        <f>'Raw Data'!C823</f>
        <v>98.517395629999996</v>
      </c>
      <c r="G826" t="str">
        <f t="shared" si="51"/>
        <v>Normal</v>
      </c>
      <c r="H826" t="str">
        <f>'Raw Data'!I823</f>
        <v>non-smoker</v>
      </c>
      <c r="I826" t="str">
        <f>'Raw Data'!J823</f>
        <v>moderate</v>
      </c>
    </row>
    <row r="827" spans="1:9" ht="15" customHeight="1" x14ac:dyDescent="0.35">
      <c r="A827">
        <f t="shared" si="48"/>
        <v>823</v>
      </c>
      <c r="B827" s="13">
        <f>'Raw Data'!B824</f>
        <v>17.063945560000001</v>
      </c>
      <c r="C827" t="str">
        <f t="shared" si="49"/>
        <v>Underweight</v>
      </c>
      <c r="D827" s="14">
        <f>'Raw Data'!E824</f>
        <v>171.02359379999999</v>
      </c>
      <c r="E827" t="str">
        <f t="shared" si="50"/>
        <v>Desirable</v>
      </c>
      <c r="F827" s="15">
        <f>'Raw Data'!C824</f>
        <v>102.298379</v>
      </c>
      <c r="G827" t="str">
        <f t="shared" si="51"/>
        <v>Normal</v>
      </c>
      <c r="H827" t="str">
        <f>'Raw Data'!I824</f>
        <v>smoker</v>
      </c>
      <c r="I827" t="str">
        <f>'Raw Data'!J824</f>
        <v>moderate</v>
      </c>
    </row>
    <row r="828" spans="1:9" ht="15" customHeight="1" x14ac:dyDescent="0.35">
      <c r="A828">
        <f t="shared" si="48"/>
        <v>824</v>
      </c>
      <c r="B828" s="13">
        <f>'Raw Data'!B825</f>
        <v>24.668354619999999</v>
      </c>
      <c r="C828" t="str">
        <f t="shared" si="49"/>
        <v>Normal</v>
      </c>
      <c r="D828" s="14">
        <f>'Raw Data'!E825</f>
        <v>176.0761952</v>
      </c>
      <c r="E828" t="str">
        <f t="shared" si="50"/>
        <v>Desirable</v>
      </c>
      <c r="F828" s="15">
        <f>'Raw Data'!C825</f>
        <v>108.70294749999999</v>
      </c>
      <c r="G828" t="str">
        <f t="shared" si="51"/>
        <v>Normal</v>
      </c>
      <c r="H828" t="str">
        <f>'Raw Data'!I825</f>
        <v>non-smoker</v>
      </c>
      <c r="I828" t="str">
        <f>'Raw Data'!J825</f>
        <v>high</v>
      </c>
    </row>
    <row r="829" spans="1:9" ht="15" customHeight="1" x14ac:dyDescent="0.35">
      <c r="A829">
        <f t="shared" si="48"/>
        <v>825</v>
      </c>
      <c r="B829" s="13">
        <f>'Raw Data'!B826</f>
        <v>13.690099200000001</v>
      </c>
      <c r="C829" t="str">
        <f t="shared" si="49"/>
        <v>Underweight</v>
      </c>
      <c r="D829" s="14">
        <f>'Raw Data'!E826</f>
        <v>171.64371639999999</v>
      </c>
      <c r="E829" t="str">
        <f t="shared" si="50"/>
        <v>Desirable</v>
      </c>
      <c r="F829" s="15">
        <f>'Raw Data'!C826</f>
        <v>107.44944</v>
      </c>
      <c r="G829" t="str">
        <f t="shared" si="51"/>
        <v>Normal</v>
      </c>
      <c r="H829" t="str">
        <f>'Raw Data'!I826</f>
        <v>smoker</v>
      </c>
      <c r="I829" t="str">
        <f>'Raw Data'!J826</f>
        <v>moderate</v>
      </c>
    </row>
    <row r="830" spans="1:9" ht="15" customHeight="1" x14ac:dyDescent="0.35">
      <c r="A830">
        <f t="shared" si="48"/>
        <v>826</v>
      </c>
      <c r="B830" s="13">
        <f>'Raw Data'!B827</f>
        <v>30.51074887</v>
      </c>
      <c r="C830" t="str">
        <f t="shared" si="49"/>
        <v>Obese</v>
      </c>
      <c r="D830" s="14">
        <f>'Raw Data'!E827</f>
        <v>203.46626749999999</v>
      </c>
      <c r="E830" t="str">
        <f t="shared" si="50"/>
        <v>Borderline High</v>
      </c>
      <c r="F830" s="15">
        <f>'Raw Data'!C827</f>
        <v>103.2994989</v>
      </c>
      <c r="G830" t="str">
        <f t="shared" si="51"/>
        <v>Normal</v>
      </c>
      <c r="H830" t="str">
        <f>'Raw Data'!I827</f>
        <v>non-smoker</v>
      </c>
      <c r="I830" t="str">
        <f>'Raw Data'!J827</f>
        <v>high</v>
      </c>
    </row>
    <row r="831" spans="1:9" ht="15" customHeight="1" x14ac:dyDescent="0.35">
      <c r="A831">
        <f t="shared" si="48"/>
        <v>827</v>
      </c>
      <c r="B831" s="13">
        <f>'Raw Data'!B828</f>
        <v>26.984112230000001</v>
      </c>
      <c r="C831" t="str">
        <f t="shared" si="49"/>
        <v>Overweight</v>
      </c>
      <c r="D831" s="14">
        <f>'Raw Data'!E828</f>
        <v>174.1119497</v>
      </c>
      <c r="E831" t="str">
        <f t="shared" si="50"/>
        <v>Desirable</v>
      </c>
      <c r="F831" s="15">
        <f>'Raw Data'!C828</f>
        <v>106.6294726</v>
      </c>
      <c r="G831" t="str">
        <f t="shared" si="51"/>
        <v>Normal</v>
      </c>
      <c r="H831" t="str">
        <f>'Raw Data'!I828</f>
        <v>smoker</v>
      </c>
      <c r="I831" t="str">
        <f>'Raw Data'!J828</f>
        <v>high</v>
      </c>
    </row>
    <row r="832" spans="1:9" ht="15" customHeight="1" x14ac:dyDescent="0.35">
      <c r="A832">
        <f t="shared" si="48"/>
        <v>828</v>
      </c>
      <c r="B832" s="13">
        <f>'Raw Data'!B829</f>
        <v>28.99153037</v>
      </c>
      <c r="C832" t="str">
        <f t="shared" si="49"/>
        <v>Overweight</v>
      </c>
      <c r="D832" s="14">
        <f>'Raw Data'!E829</f>
        <v>196.34783709999999</v>
      </c>
      <c r="E832" t="str">
        <f t="shared" si="50"/>
        <v>Desirable</v>
      </c>
      <c r="F832" s="15">
        <f>'Raw Data'!C829</f>
        <v>89.178428069999995</v>
      </c>
      <c r="G832" t="str">
        <f t="shared" si="51"/>
        <v>Normal</v>
      </c>
      <c r="H832" t="str">
        <f>'Raw Data'!I829</f>
        <v>non-smoker</v>
      </c>
      <c r="I832" t="str">
        <f>'Raw Data'!J829</f>
        <v>high</v>
      </c>
    </row>
    <row r="833" spans="1:9" ht="15" customHeight="1" x14ac:dyDescent="0.35">
      <c r="A833">
        <f t="shared" si="48"/>
        <v>829</v>
      </c>
      <c r="B833" s="13">
        <f>'Raw Data'!B830</f>
        <v>29.788058119999999</v>
      </c>
      <c r="C833" t="str">
        <f t="shared" si="49"/>
        <v>Overweight</v>
      </c>
      <c r="D833" s="14">
        <f>'Raw Data'!E830</f>
        <v>194.5962012</v>
      </c>
      <c r="E833" t="str">
        <f t="shared" si="50"/>
        <v>Desirable</v>
      </c>
      <c r="F833" s="15">
        <f>'Raw Data'!C830</f>
        <v>120.2180228</v>
      </c>
      <c r="G833" t="str">
        <f t="shared" si="51"/>
        <v>Elevated</v>
      </c>
      <c r="H833" t="str">
        <f>'Raw Data'!I830</f>
        <v>non-smoker</v>
      </c>
      <c r="I833" t="str">
        <f>'Raw Data'!J830</f>
        <v>low</v>
      </c>
    </row>
    <row r="834" spans="1:9" ht="15" customHeight="1" x14ac:dyDescent="0.35">
      <c r="A834">
        <f t="shared" si="48"/>
        <v>830</v>
      </c>
      <c r="B834" s="13">
        <f>'Raw Data'!B831</f>
        <v>32.199641890000002</v>
      </c>
      <c r="C834" t="str">
        <f t="shared" si="49"/>
        <v>Obese</v>
      </c>
      <c r="D834" s="14">
        <f>'Raw Data'!E831</f>
        <v>204.351056</v>
      </c>
      <c r="E834" t="str">
        <f t="shared" si="50"/>
        <v>Borderline High</v>
      </c>
      <c r="F834" s="15">
        <f>'Raw Data'!C831</f>
        <v>97.266251580000002</v>
      </c>
      <c r="G834" t="str">
        <f t="shared" si="51"/>
        <v>Normal</v>
      </c>
      <c r="H834" t="str">
        <f>'Raw Data'!I831</f>
        <v>non-smoker</v>
      </c>
      <c r="I834" t="str">
        <f>'Raw Data'!J831</f>
        <v>moderate</v>
      </c>
    </row>
    <row r="835" spans="1:9" ht="15" customHeight="1" x14ac:dyDescent="0.35">
      <c r="A835">
        <f t="shared" si="48"/>
        <v>831</v>
      </c>
      <c r="B835" s="13">
        <f>'Raw Data'!B832</f>
        <v>14.04507858</v>
      </c>
      <c r="C835" t="str">
        <f t="shared" si="49"/>
        <v>Underweight</v>
      </c>
      <c r="D835" s="14">
        <f>'Raw Data'!E832</f>
        <v>181.5657458</v>
      </c>
      <c r="E835" t="str">
        <f t="shared" si="50"/>
        <v>Desirable</v>
      </c>
      <c r="F835" s="15">
        <f>'Raw Data'!C832</f>
        <v>106.6073944</v>
      </c>
      <c r="G835" t="str">
        <f t="shared" si="51"/>
        <v>Normal</v>
      </c>
      <c r="H835" t="str">
        <f>'Raw Data'!I832</f>
        <v>non-smoker</v>
      </c>
      <c r="I835" t="str">
        <f>'Raw Data'!J832</f>
        <v>high</v>
      </c>
    </row>
    <row r="836" spans="1:9" ht="15" customHeight="1" x14ac:dyDescent="0.35">
      <c r="A836">
        <f t="shared" si="48"/>
        <v>832</v>
      </c>
      <c r="B836" s="13">
        <f>'Raw Data'!B833</f>
        <v>16.790008480000001</v>
      </c>
      <c r="C836" t="str">
        <f t="shared" si="49"/>
        <v>Underweight</v>
      </c>
      <c r="D836" s="14">
        <f>'Raw Data'!E833</f>
        <v>171.98586280000001</v>
      </c>
      <c r="E836" t="str">
        <f t="shared" si="50"/>
        <v>Desirable</v>
      </c>
      <c r="F836" s="15">
        <f>'Raw Data'!C833</f>
        <v>99.234108820000003</v>
      </c>
      <c r="G836" t="str">
        <f t="shared" si="51"/>
        <v>Normal</v>
      </c>
      <c r="H836" t="str">
        <f>'Raw Data'!I833</f>
        <v>smoker</v>
      </c>
      <c r="I836" t="str">
        <f>'Raw Data'!J833</f>
        <v>low</v>
      </c>
    </row>
    <row r="837" spans="1:9" ht="15" customHeight="1" x14ac:dyDescent="0.35">
      <c r="A837">
        <f t="shared" ref="A837:A900" si="52">ROW()-4</f>
        <v>833</v>
      </c>
      <c r="B837" s="13">
        <f>'Raw Data'!B834</f>
        <v>23.222962299999999</v>
      </c>
      <c r="C837" t="str">
        <f t="shared" ref="C837:C900" si="53">IF(B837&lt;18.5,"Underweight",IF(B837&lt;=24.9,"Normal",IF(B837&lt;=29.9,"Overweight","Obese")))</f>
        <v>Normal</v>
      </c>
      <c r="D837" s="14">
        <f>'Raw Data'!E834</f>
        <v>197.03004189999999</v>
      </c>
      <c r="E837" t="str">
        <f t="shared" ref="E837:E900" si="54">IF(D837&lt;200,"Desirable",IF(D837&lt;=239,"Borderline High","High"))</f>
        <v>Desirable</v>
      </c>
      <c r="F837" s="15">
        <f>'Raw Data'!C834</f>
        <v>112.2456785</v>
      </c>
      <c r="G837" t="str">
        <f t="shared" ref="G837:G900" si="55">IF(F837&lt;120,"Normal",IF(F837&lt;=129,"Elevated",IF(F837&lt;=139,"Stage 1 Hypertension","Stage 2 Hypertension")))</f>
        <v>Normal</v>
      </c>
      <c r="H837" t="str">
        <f>'Raw Data'!I834</f>
        <v>non-smoker</v>
      </c>
      <c r="I837" t="str">
        <f>'Raw Data'!J834</f>
        <v>high</v>
      </c>
    </row>
    <row r="838" spans="1:9" ht="15" customHeight="1" x14ac:dyDescent="0.35">
      <c r="A838">
        <f t="shared" si="52"/>
        <v>834</v>
      </c>
      <c r="B838" s="13">
        <f>'Raw Data'!B835</f>
        <v>25.48051057</v>
      </c>
      <c r="C838" t="str">
        <f t="shared" si="53"/>
        <v>Overweight</v>
      </c>
      <c r="D838" s="14">
        <f>'Raw Data'!E835</f>
        <v>168.28988330000001</v>
      </c>
      <c r="E838" t="str">
        <f t="shared" si="54"/>
        <v>Desirable</v>
      </c>
      <c r="F838" s="15">
        <f>'Raw Data'!C835</f>
        <v>111.05555649999999</v>
      </c>
      <c r="G838" t="str">
        <f t="shared" si="55"/>
        <v>Normal</v>
      </c>
      <c r="H838" t="str">
        <f>'Raw Data'!I835</f>
        <v>non-smoker</v>
      </c>
      <c r="I838" t="str">
        <f>'Raw Data'!J835</f>
        <v>low</v>
      </c>
    </row>
    <row r="839" spans="1:9" ht="15" customHeight="1" x14ac:dyDescent="0.35">
      <c r="A839">
        <f t="shared" si="52"/>
        <v>835</v>
      </c>
      <c r="B839" s="13">
        <f>'Raw Data'!B836</f>
        <v>27.99784563</v>
      </c>
      <c r="C839" t="str">
        <f t="shared" si="53"/>
        <v>Overweight</v>
      </c>
      <c r="D839" s="14">
        <f>'Raw Data'!E836</f>
        <v>180.45411200000001</v>
      </c>
      <c r="E839" t="str">
        <f t="shared" si="54"/>
        <v>Desirable</v>
      </c>
      <c r="F839" s="15">
        <f>'Raw Data'!C836</f>
        <v>99.65807495</v>
      </c>
      <c r="G839" t="str">
        <f t="shared" si="55"/>
        <v>Normal</v>
      </c>
      <c r="H839" t="str">
        <f>'Raw Data'!I836</f>
        <v>non-smoker</v>
      </c>
      <c r="I839" t="str">
        <f>'Raw Data'!J836</f>
        <v>high</v>
      </c>
    </row>
    <row r="840" spans="1:9" ht="15" customHeight="1" x14ac:dyDescent="0.35">
      <c r="A840">
        <f t="shared" si="52"/>
        <v>836</v>
      </c>
      <c r="B840" s="13">
        <f>'Raw Data'!B837</f>
        <v>27.624035580000001</v>
      </c>
      <c r="C840" t="str">
        <f t="shared" si="53"/>
        <v>Overweight</v>
      </c>
      <c r="D840" s="14">
        <f>'Raw Data'!E837</f>
        <v>192.46950279999999</v>
      </c>
      <c r="E840" t="str">
        <f t="shared" si="54"/>
        <v>Desirable</v>
      </c>
      <c r="F840" s="15">
        <f>'Raw Data'!C837</f>
        <v>113.4665165</v>
      </c>
      <c r="G840" t="str">
        <f t="shared" si="55"/>
        <v>Normal</v>
      </c>
      <c r="H840" t="str">
        <f>'Raw Data'!I837</f>
        <v>non-smoker</v>
      </c>
      <c r="I840" t="str">
        <f>'Raw Data'!J837</f>
        <v>high</v>
      </c>
    </row>
    <row r="841" spans="1:9" ht="15" customHeight="1" x14ac:dyDescent="0.35">
      <c r="A841">
        <f t="shared" si="52"/>
        <v>837</v>
      </c>
      <c r="B841" s="13">
        <f>'Raw Data'!B838</f>
        <v>27.87813856</v>
      </c>
      <c r="C841" t="str">
        <f t="shared" si="53"/>
        <v>Overweight</v>
      </c>
      <c r="D841" s="14">
        <f>'Raw Data'!E838</f>
        <v>177.326798</v>
      </c>
      <c r="E841" t="str">
        <f t="shared" si="54"/>
        <v>Desirable</v>
      </c>
      <c r="F841" s="15">
        <f>'Raw Data'!C838</f>
        <v>111.50436310000001</v>
      </c>
      <c r="G841" t="str">
        <f t="shared" si="55"/>
        <v>Normal</v>
      </c>
      <c r="H841" t="str">
        <f>'Raw Data'!I838</f>
        <v>smoker</v>
      </c>
      <c r="I841" t="str">
        <f>'Raw Data'!J838</f>
        <v>low</v>
      </c>
    </row>
    <row r="842" spans="1:9" ht="15" customHeight="1" x14ac:dyDescent="0.35">
      <c r="A842">
        <f t="shared" si="52"/>
        <v>838</v>
      </c>
      <c r="B842" s="13">
        <f>'Raw Data'!B839</f>
        <v>19.184806930000001</v>
      </c>
      <c r="C842" t="str">
        <f t="shared" si="53"/>
        <v>Normal</v>
      </c>
      <c r="D842" s="14">
        <f>'Raw Data'!E839</f>
        <v>181.29147560000001</v>
      </c>
      <c r="E842" t="str">
        <f t="shared" si="54"/>
        <v>Desirable</v>
      </c>
      <c r="F842" s="15">
        <f>'Raw Data'!C839</f>
        <v>100.5132006</v>
      </c>
      <c r="G842" t="str">
        <f t="shared" si="55"/>
        <v>Normal</v>
      </c>
      <c r="H842" t="str">
        <f>'Raw Data'!I839</f>
        <v>smoker</v>
      </c>
      <c r="I842" t="str">
        <f>'Raw Data'!J839</f>
        <v>low</v>
      </c>
    </row>
    <row r="843" spans="1:9" ht="15" customHeight="1" x14ac:dyDescent="0.35">
      <c r="A843">
        <f t="shared" si="52"/>
        <v>839</v>
      </c>
      <c r="B843" s="13">
        <f>'Raw Data'!B840</f>
        <v>23.025964680000001</v>
      </c>
      <c r="C843" t="str">
        <f t="shared" si="53"/>
        <v>Normal</v>
      </c>
      <c r="D843" s="14">
        <f>'Raw Data'!E840</f>
        <v>196.40869900000001</v>
      </c>
      <c r="E843" t="str">
        <f t="shared" si="54"/>
        <v>Desirable</v>
      </c>
      <c r="F843" s="15">
        <f>'Raw Data'!C840</f>
        <v>108.0005681</v>
      </c>
      <c r="G843" t="str">
        <f t="shared" si="55"/>
        <v>Normal</v>
      </c>
      <c r="H843" t="str">
        <f>'Raw Data'!I840</f>
        <v>non-smoker</v>
      </c>
      <c r="I843" t="str">
        <f>'Raw Data'!J840</f>
        <v>moderate</v>
      </c>
    </row>
    <row r="844" spans="1:9" ht="15" customHeight="1" x14ac:dyDescent="0.35">
      <c r="A844">
        <f t="shared" si="52"/>
        <v>840</v>
      </c>
      <c r="B844" s="13">
        <f>'Raw Data'!B841</f>
        <v>25.387896569999999</v>
      </c>
      <c r="C844" t="str">
        <f t="shared" si="53"/>
        <v>Overweight</v>
      </c>
      <c r="D844" s="14">
        <f>'Raw Data'!E841</f>
        <v>178.97431230000001</v>
      </c>
      <c r="E844" t="str">
        <f t="shared" si="54"/>
        <v>Desirable</v>
      </c>
      <c r="F844" s="15">
        <f>'Raw Data'!C841</f>
        <v>117.6444626</v>
      </c>
      <c r="G844" t="str">
        <f t="shared" si="55"/>
        <v>Normal</v>
      </c>
      <c r="H844" t="str">
        <f>'Raw Data'!I841</f>
        <v>non-smoker</v>
      </c>
      <c r="I844" t="str">
        <f>'Raw Data'!J841</f>
        <v>moderate</v>
      </c>
    </row>
    <row r="845" spans="1:9" ht="15" customHeight="1" x14ac:dyDescent="0.35">
      <c r="A845">
        <f t="shared" si="52"/>
        <v>841</v>
      </c>
      <c r="B845" s="13">
        <f>'Raw Data'!B842</f>
        <v>26.246512150000001</v>
      </c>
      <c r="C845" t="str">
        <f t="shared" si="53"/>
        <v>Overweight</v>
      </c>
      <c r="D845" s="14">
        <f>'Raw Data'!E842</f>
        <v>212.9421791</v>
      </c>
      <c r="E845" t="str">
        <f t="shared" si="54"/>
        <v>Borderline High</v>
      </c>
      <c r="F845" s="15">
        <f>'Raw Data'!C842</f>
        <v>107.8580584</v>
      </c>
      <c r="G845" t="str">
        <f t="shared" si="55"/>
        <v>Normal</v>
      </c>
      <c r="H845" t="str">
        <f>'Raw Data'!I842</f>
        <v>smoker</v>
      </c>
      <c r="I845" t="str">
        <f>'Raw Data'!J842</f>
        <v>moderate</v>
      </c>
    </row>
    <row r="846" spans="1:9" ht="15" customHeight="1" x14ac:dyDescent="0.35">
      <c r="A846">
        <f t="shared" si="52"/>
        <v>842</v>
      </c>
      <c r="B846" s="13">
        <f>'Raw Data'!B843</f>
        <v>24.497792990000001</v>
      </c>
      <c r="C846" t="str">
        <f t="shared" si="53"/>
        <v>Normal</v>
      </c>
      <c r="D846" s="14">
        <f>'Raw Data'!E843</f>
        <v>182.6869117</v>
      </c>
      <c r="E846" t="str">
        <f t="shared" si="54"/>
        <v>Desirable</v>
      </c>
      <c r="F846" s="15">
        <f>'Raw Data'!C843</f>
        <v>112.9910833</v>
      </c>
      <c r="G846" t="str">
        <f t="shared" si="55"/>
        <v>Normal</v>
      </c>
      <c r="H846" t="str">
        <f>'Raw Data'!I843</f>
        <v>non-smoker</v>
      </c>
      <c r="I846" t="str">
        <f>'Raw Data'!J843</f>
        <v>moderate</v>
      </c>
    </row>
    <row r="847" spans="1:9" ht="15" customHeight="1" x14ac:dyDescent="0.35">
      <c r="A847">
        <f t="shared" si="52"/>
        <v>843</v>
      </c>
      <c r="B847" s="13">
        <f>'Raw Data'!B844</f>
        <v>28.271710630000001</v>
      </c>
      <c r="C847" t="str">
        <f t="shared" si="53"/>
        <v>Overweight</v>
      </c>
      <c r="D847" s="14">
        <f>'Raw Data'!E844</f>
        <v>198.55031389999999</v>
      </c>
      <c r="E847" t="str">
        <f t="shared" si="54"/>
        <v>Desirable</v>
      </c>
      <c r="F847" s="15">
        <f>'Raw Data'!C844</f>
        <v>113.05098820000001</v>
      </c>
      <c r="G847" t="str">
        <f t="shared" si="55"/>
        <v>Normal</v>
      </c>
      <c r="H847" t="str">
        <f>'Raw Data'!I844</f>
        <v>smoker</v>
      </c>
      <c r="I847" t="str">
        <f>'Raw Data'!J844</f>
        <v>moderate</v>
      </c>
    </row>
    <row r="848" spans="1:9" ht="15" customHeight="1" x14ac:dyDescent="0.35">
      <c r="A848">
        <f t="shared" si="52"/>
        <v>844</v>
      </c>
      <c r="B848" s="13">
        <f>'Raw Data'!B845</f>
        <v>21.29386161</v>
      </c>
      <c r="C848" t="str">
        <f t="shared" si="53"/>
        <v>Normal</v>
      </c>
      <c r="D848" s="14">
        <f>'Raw Data'!E845</f>
        <v>175.95599999999999</v>
      </c>
      <c r="E848" t="str">
        <f t="shared" si="54"/>
        <v>Desirable</v>
      </c>
      <c r="F848" s="15">
        <f>'Raw Data'!C845</f>
        <v>101.9784368</v>
      </c>
      <c r="G848" t="str">
        <f t="shared" si="55"/>
        <v>Normal</v>
      </c>
      <c r="H848" t="str">
        <f>'Raw Data'!I845</f>
        <v>smoker</v>
      </c>
      <c r="I848" t="str">
        <f>'Raw Data'!J845</f>
        <v>low</v>
      </c>
    </row>
    <row r="849" spans="1:9" ht="15" customHeight="1" x14ac:dyDescent="0.35">
      <c r="A849">
        <f t="shared" si="52"/>
        <v>845</v>
      </c>
      <c r="B849" s="13">
        <f>'Raw Data'!B846</f>
        <v>24.587069960000001</v>
      </c>
      <c r="C849" t="str">
        <f t="shared" si="53"/>
        <v>Normal</v>
      </c>
      <c r="D849" s="14">
        <f>'Raw Data'!E846</f>
        <v>210.79304819999999</v>
      </c>
      <c r="E849" t="str">
        <f t="shared" si="54"/>
        <v>Borderline High</v>
      </c>
      <c r="F849" s="15">
        <f>'Raw Data'!C846</f>
        <v>103.2354591</v>
      </c>
      <c r="G849" t="str">
        <f t="shared" si="55"/>
        <v>Normal</v>
      </c>
      <c r="H849" t="str">
        <f>'Raw Data'!I846</f>
        <v>smoker</v>
      </c>
      <c r="I849" t="str">
        <f>'Raw Data'!J846</f>
        <v>low</v>
      </c>
    </row>
    <row r="850" spans="1:9" ht="15" customHeight="1" x14ac:dyDescent="0.35">
      <c r="A850">
        <f t="shared" si="52"/>
        <v>846</v>
      </c>
      <c r="B850" s="13">
        <f>'Raw Data'!B847</f>
        <v>29.514880250000001</v>
      </c>
      <c r="C850" t="str">
        <f t="shared" si="53"/>
        <v>Overweight</v>
      </c>
      <c r="D850" s="14">
        <f>'Raw Data'!E847</f>
        <v>211.8158755</v>
      </c>
      <c r="E850" t="str">
        <f t="shared" si="54"/>
        <v>Borderline High</v>
      </c>
      <c r="F850" s="15">
        <f>'Raw Data'!C847</f>
        <v>103.36624209999999</v>
      </c>
      <c r="G850" t="str">
        <f t="shared" si="55"/>
        <v>Normal</v>
      </c>
      <c r="H850" t="str">
        <f>'Raw Data'!I847</f>
        <v>non-smoker</v>
      </c>
      <c r="I850" t="str">
        <f>'Raw Data'!J847</f>
        <v>moderate</v>
      </c>
    </row>
    <row r="851" spans="1:9" ht="15" customHeight="1" x14ac:dyDescent="0.35">
      <c r="A851">
        <f t="shared" si="52"/>
        <v>847</v>
      </c>
      <c r="B851" s="13">
        <f>'Raw Data'!B848</f>
        <v>28.02229445</v>
      </c>
      <c r="C851" t="str">
        <f t="shared" si="53"/>
        <v>Overweight</v>
      </c>
      <c r="D851" s="14">
        <f>'Raw Data'!E848</f>
        <v>176.53470960000001</v>
      </c>
      <c r="E851" t="str">
        <f t="shared" si="54"/>
        <v>Desirable</v>
      </c>
      <c r="F851" s="15">
        <f>'Raw Data'!C848</f>
        <v>111.3352515</v>
      </c>
      <c r="G851" t="str">
        <f t="shared" si="55"/>
        <v>Normal</v>
      </c>
      <c r="H851" t="str">
        <f>'Raw Data'!I848</f>
        <v>non-smoker</v>
      </c>
      <c r="I851" t="str">
        <f>'Raw Data'!J848</f>
        <v>low</v>
      </c>
    </row>
    <row r="852" spans="1:9" ht="15" customHeight="1" x14ac:dyDescent="0.35">
      <c r="A852">
        <f t="shared" si="52"/>
        <v>848</v>
      </c>
      <c r="B852" s="13">
        <f>'Raw Data'!B849</f>
        <v>25.133136799999999</v>
      </c>
      <c r="C852" t="str">
        <f t="shared" si="53"/>
        <v>Overweight</v>
      </c>
      <c r="D852" s="14">
        <f>'Raw Data'!E849</f>
        <v>209.84285929999999</v>
      </c>
      <c r="E852" t="str">
        <f t="shared" si="54"/>
        <v>Borderline High</v>
      </c>
      <c r="F852" s="15">
        <f>'Raw Data'!C849</f>
        <v>107.2507202</v>
      </c>
      <c r="G852" t="str">
        <f t="shared" si="55"/>
        <v>Normal</v>
      </c>
      <c r="H852" t="str">
        <f>'Raw Data'!I849</f>
        <v>smoker</v>
      </c>
      <c r="I852" t="str">
        <f>'Raw Data'!J849</f>
        <v>moderate</v>
      </c>
    </row>
    <row r="853" spans="1:9" ht="15" customHeight="1" x14ac:dyDescent="0.35">
      <c r="A853">
        <f t="shared" si="52"/>
        <v>849</v>
      </c>
      <c r="B853" s="13">
        <f>'Raw Data'!B850</f>
        <v>25.246621999999999</v>
      </c>
      <c r="C853" t="str">
        <f t="shared" si="53"/>
        <v>Overweight</v>
      </c>
      <c r="D853" s="14">
        <f>'Raw Data'!E850</f>
        <v>168.85862399999999</v>
      </c>
      <c r="E853" t="str">
        <f t="shared" si="54"/>
        <v>Desirable</v>
      </c>
      <c r="F853" s="15">
        <f>'Raw Data'!C850</f>
        <v>92.357011970000002</v>
      </c>
      <c r="G853" t="str">
        <f t="shared" si="55"/>
        <v>Normal</v>
      </c>
      <c r="H853" t="str">
        <f>'Raw Data'!I850</f>
        <v>non-smoker</v>
      </c>
      <c r="I853" t="str">
        <f>'Raw Data'!J850</f>
        <v>high</v>
      </c>
    </row>
    <row r="854" spans="1:9" ht="15" customHeight="1" x14ac:dyDescent="0.35">
      <c r="A854">
        <f t="shared" si="52"/>
        <v>850</v>
      </c>
      <c r="B854" s="13">
        <f>'Raw Data'!B851</f>
        <v>24.619597479999999</v>
      </c>
      <c r="C854" t="str">
        <f t="shared" si="53"/>
        <v>Normal</v>
      </c>
      <c r="D854" s="14">
        <f>'Raw Data'!E851</f>
        <v>200.53919189999999</v>
      </c>
      <c r="E854" t="str">
        <f t="shared" si="54"/>
        <v>Borderline High</v>
      </c>
      <c r="F854" s="15">
        <f>'Raw Data'!C851</f>
        <v>108.5326273</v>
      </c>
      <c r="G854" t="str">
        <f t="shared" si="55"/>
        <v>Normal</v>
      </c>
      <c r="H854" t="str">
        <f>'Raw Data'!I851</f>
        <v>smoker</v>
      </c>
      <c r="I854" t="str">
        <f>'Raw Data'!J851</f>
        <v>moderate</v>
      </c>
    </row>
    <row r="855" spans="1:9" ht="15" customHeight="1" x14ac:dyDescent="0.35">
      <c r="A855">
        <f t="shared" si="52"/>
        <v>851</v>
      </c>
      <c r="B855" s="13">
        <f>'Raw Data'!B852</f>
        <v>25.32480095</v>
      </c>
      <c r="C855" t="str">
        <f t="shared" si="53"/>
        <v>Overweight</v>
      </c>
      <c r="D855" s="14">
        <f>'Raw Data'!E852</f>
        <v>192.2000329</v>
      </c>
      <c r="E855" t="str">
        <f t="shared" si="54"/>
        <v>Desirable</v>
      </c>
      <c r="F855" s="15">
        <f>'Raw Data'!C852</f>
        <v>121.35740490000001</v>
      </c>
      <c r="G855" t="str">
        <f t="shared" si="55"/>
        <v>Elevated</v>
      </c>
      <c r="H855" t="str">
        <f>'Raw Data'!I852</f>
        <v>non-smoker</v>
      </c>
      <c r="I855" t="str">
        <f>'Raw Data'!J852</f>
        <v>low</v>
      </c>
    </row>
    <row r="856" spans="1:9" ht="15" customHeight="1" x14ac:dyDescent="0.35">
      <c r="A856">
        <f t="shared" si="52"/>
        <v>852</v>
      </c>
      <c r="B856" s="13">
        <f>'Raw Data'!B853</f>
        <v>24.480986779999999</v>
      </c>
      <c r="C856" t="str">
        <f t="shared" si="53"/>
        <v>Normal</v>
      </c>
      <c r="D856" s="14">
        <f>'Raw Data'!E853</f>
        <v>184.4988506</v>
      </c>
      <c r="E856" t="str">
        <f t="shared" si="54"/>
        <v>Desirable</v>
      </c>
      <c r="F856" s="15">
        <f>'Raw Data'!C853</f>
        <v>119.8087386</v>
      </c>
      <c r="G856" t="str">
        <f t="shared" si="55"/>
        <v>Normal</v>
      </c>
      <c r="H856" t="str">
        <f>'Raw Data'!I853</f>
        <v>non-smoker</v>
      </c>
      <c r="I856" t="str">
        <f>'Raw Data'!J853</f>
        <v>high</v>
      </c>
    </row>
    <row r="857" spans="1:9" ht="15" customHeight="1" x14ac:dyDescent="0.35">
      <c r="A857">
        <f t="shared" si="52"/>
        <v>853</v>
      </c>
      <c r="B857" s="13">
        <f>'Raw Data'!B854</f>
        <v>25.177971500000002</v>
      </c>
      <c r="C857" t="str">
        <f t="shared" si="53"/>
        <v>Overweight</v>
      </c>
      <c r="D857" s="14">
        <f>'Raw Data'!E854</f>
        <v>189.2570575</v>
      </c>
      <c r="E857" t="str">
        <f t="shared" si="54"/>
        <v>Desirable</v>
      </c>
      <c r="F857" s="15">
        <f>'Raw Data'!C854</f>
        <v>82.156365300000004</v>
      </c>
      <c r="G857" t="str">
        <f t="shared" si="55"/>
        <v>Normal</v>
      </c>
      <c r="H857" t="str">
        <f>'Raw Data'!I854</f>
        <v>non-smoker</v>
      </c>
      <c r="I857" t="str">
        <f>'Raw Data'!J854</f>
        <v>high</v>
      </c>
    </row>
    <row r="858" spans="1:9" ht="15" customHeight="1" x14ac:dyDescent="0.35">
      <c r="A858">
        <f t="shared" si="52"/>
        <v>854</v>
      </c>
      <c r="B858" s="13">
        <f>'Raw Data'!B855</f>
        <v>28.478504130000001</v>
      </c>
      <c r="C858" t="str">
        <f t="shared" si="53"/>
        <v>Overweight</v>
      </c>
      <c r="D858" s="14">
        <f>'Raw Data'!E855</f>
        <v>184.5303347</v>
      </c>
      <c r="E858" t="str">
        <f t="shared" si="54"/>
        <v>Desirable</v>
      </c>
      <c r="F858" s="15">
        <f>'Raw Data'!C855</f>
        <v>108.6719945</v>
      </c>
      <c r="G858" t="str">
        <f t="shared" si="55"/>
        <v>Normal</v>
      </c>
      <c r="H858" t="str">
        <f>'Raw Data'!I855</f>
        <v>non-smoker</v>
      </c>
      <c r="I858" t="str">
        <f>'Raw Data'!J855</f>
        <v>low</v>
      </c>
    </row>
    <row r="859" spans="1:9" ht="15" customHeight="1" x14ac:dyDescent="0.35">
      <c r="A859">
        <f t="shared" si="52"/>
        <v>855</v>
      </c>
      <c r="B859" s="13">
        <f>'Raw Data'!B856</f>
        <v>28.374246190000001</v>
      </c>
      <c r="C859" t="str">
        <f t="shared" si="53"/>
        <v>Overweight</v>
      </c>
      <c r="D859" s="14">
        <f>'Raw Data'!E856</f>
        <v>211.63400189999999</v>
      </c>
      <c r="E859" t="str">
        <f t="shared" si="54"/>
        <v>Borderline High</v>
      </c>
      <c r="F859" s="15">
        <f>'Raw Data'!C856</f>
        <v>114.0501412</v>
      </c>
      <c r="G859" t="str">
        <f t="shared" si="55"/>
        <v>Normal</v>
      </c>
      <c r="H859" t="str">
        <f>'Raw Data'!I856</f>
        <v>non-smoker</v>
      </c>
      <c r="I859" t="str">
        <f>'Raw Data'!J856</f>
        <v>low</v>
      </c>
    </row>
    <row r="860" spans="1:9" ht="15" customHeight="1" x14ac:dyDescent="0.35">
      <c r="A860">
        <f t="shared" si="52"/>
        <v>856</v>
      </c>
      <c r="B860" s="13">
        <f>'Raw Data'!B857</f>
        <v>20.43535378</v>
      </c>
      <c r="C860" t="str">
        <f t="shared" si="53"/>
        <v>Normal</v>
      </c>
      <c r="D860" s="14">
        <f>'Raw Data'!E857</f>
        <v>169.9367379</v>
      </c>
      <c r="E860" t="str">
        <f t="shared" si="54"/>
        <v>Desirable</v>
      </c>
      <c r="F860" s="15">
        <f>'Raw Data'!C857</f>
        <v>109.98690689999999</v>
      </c>
      <c r="G860" t="str">
        <f t="shared" si="55"/>
        <v>Normal</v>
      </c>
      <c r="H860" t="str">
        <f>'Raw Data'!I857</f>
        <v>smoker</v>
      </c>
      <c r="I860" t="str">
        <f>'Raw Data'!J857</f>
        <v>moderate</v>
      </c>
    </row>
    <row r="861" spans="1:9" ht="15" customHeight="1" x14ac:dyDescent="0.35">
      <c r="A861">
        <f t="shared" si="52"/>
        <v>857</v>
      </c>
      <c r="B861" s="13">
        <f>'Raw Data'!B858</f>
        <v>35.958816749999997</v>
      </c>
      <c r="C861" t="str">
        <f t="shared" si="53"/>
        <v>Obese</v>
      </c>
      <c r="D861" s="14">
        <f>'Raw Data'!E858</f>
        <v>192.5727479</v>
      </c>
      <c r="E861" t="str">
        <f t="shared" si="54"/>
        <v>Desirable</v>
      </c>
      <c r="F861" s="15">
        <f>'Raw Data'!C858</f>
        <v>111.5328336</v>
      </c>
      <c r="G861" t="str">
        <f t="shared" si="55"/>
        <v>Normal</v>
      </c>
      <c r="H861" t="str">
        <f>'Raw Data'!I858</f>
        <v>non-smoker</v>
      </c>
      <c r="I861" t="str">
        <f>'Raw Data'!J858</f>
        <v>low</v>
      </c>
    </row>
    <row r="862" spans="1:9" ht="15" customHeight="1" x14ac:dyDescent="0.35">
      <c r="A862">
        <f t="shared" si="52"/>
        <v>858</v>
      </c>
      <c r="B862" s="13">
        <f>'Raw Data'!B859</f>
        <v>24.284209430000001</v>
      </c>
      <c r="C862" t="str">
        <f t="shared" si="53"/>
        <v>Normal</v>
      </c>
      <c r="D862" s="14">
        <f>'Raw Data'!E859</f>
        <v>207.13506949999999</v>
      </c>
      <c r="E862" t="str">
        <f t="shared" si="54"/>
        <v>Borderline High</v>
      </c>
      <c r="F862" s="15">
        <f>'Raw Data'!C859</f>
        <v>123.5020202</v>
      </c>
      <c r="G862" t="str">
        <f t="shared" si="55"/>
        <v>Elevated</v>
      </c>
      <c r="H862" t="str">
        <f>'Raw Data'!I859</f>
        <v>non-smoker</v>
      </c>
      <c r="I862" t="str">
        <f>'Raw Data'!J859</f>
        <v>high</v>
      </c>
    </row>
    <row r="863" spans="1:9" ht="15" customHeight="1" x14ac:dyDescent="0.35">
      <c r="A863">
        <f t="shared" si="52"/>
        <v>859</v>
      </c>
      <c r="B863" s="13">
        <f>'Raw Data'!B860</f>
        <v>29.344398519999999</v>
      </c>
      <c r="C863" t="str">
        <f t="shared" si="53"/>
        <v>Overweight</v>
      </c>
      <c r="D863" s="14">
        <f>'Raw Data'!E860</f>
        <v>207.94447059999999</v>
      </c>
      <c r="E863" t="str">
        <f t="shared" si="54"/>
        <v>Borderline High</v>
      </c>
      <c r="F863" s="15">
        <f>'Raw Data'!C860</f>
        <v>121.8675417</v>
      </c>
      <c r="G863" t="str">
        <f t="shared" si="55"/>
        <v>Elevated</v>
      </c>
      <c r="H863" t="str">
        <f>'Raw Data'!I860</f>
        <v>non-smoker</v>
      </c>
      <c r="I863" t="str">
        <f>'Raw Data'!J860</f>
        <v>low</v>
      </c>
    </row>
    <row r="864" spans="1:9" ht="15" customHeight="1" x14ac:dyDescent="0.35">
      <c r="A864">
        <f t="shared" si="52"/>
        <v>860</v>
      </c>
      <c r="B864" s="13">
        <f>'Raw Data'!B861</f>
        <v>21.64171133</v>
      </c>
      <c r="C864" t="str">
        <f t="shared" si="53"/>
        <v>Normal</v>
      </c>
      <c r="D864" s="14">
        <f>'Raw Data'!E861</f>
        <v>198.32294419999999</v>
      </c>
      <c r="E864" t="str">
        <f t="shared" si="54"/>
        <v>Desirable</v>
      </c>
      <c r="F864" s="15">
        <f>'Raw Data'!C861</f>
        <v>105.43015990000001</v>
      </c>
      <c r="G864" t="str">
        <f t="shared" si="55"/>
        <v>Normal</v>
      </c>
      <c r="H864" t="str">
        <f>'Raw Data'!I861</f>
        <v>non-smoker</v>
      </c>
      <c r="I864" t="str">
        <f>'Raw Data'!J861</f>
        <v>moderate</v>
      </c>
    </row>
    <row r="865" spans="1:9" ht="15" customHeight="1" x14ac:dyDescent="0.35">
      <c r="A865">
        <f t="shared" si="52"/>
        <v>861</v>
      </c>
      <c r="B865" s="13">
        <f>'Raw Data'!B862</f>
        <v>34.313378759999999</v>
      </c>
      <c r="C865" t="str">
        <f t="shared" si="53"/>
        <v>Obese</v>
      </c>
      <c r="D865" s="14">
        <f>'Raw Data'!E862</f>
        <v>233.17017300000001</v>
      </c>
      <c r="E865" t="str">
        <f t="shared" si="54"/>
        <v>Borderline High</v>
      </c>
      <c r="F865" s="15">
        <f>'Raw Data'!C862</f>
        <v>110.4037623</v>
      </c>
      <c r="G865" t="str">
        <f t="shared" si="55"/>
        <v>Normal</v>
      </c>
      <c r="H865" t="str">
        <f>'Raw Data'!I862</f>
        <v>non-smoker</v>
      </c>
      <c r="I865" t="str">
        <f>'Raw Data'!J862</f>
        <v>high</v>
      </c>
    </row>
    <row r="866" spans="1:9" ht="15" customHeight="1" x14ac:dyDescent="0.35">
      <c r="A866">
        <f t="shared" si="52"/>
        <v>862</v>
      </c>
      <c r="B866" s="13">
        <f>'Raw Data'!B863</f>
        <v>29.690960480000001</v>
      </c>
      <c r="C866" t="str">
        <f t="shared" si="53"/>
        <v>Overweight</v>
      </c>
      <c r="D866" s="14">
        <f>'Raw Data'!E863</f>
        <v>201.53769589999999</v>
      </c>
      <c r="E866" t="str">
        <f t="shared" si="54"/>
        <v>Borderline High</v>
      </c>
      <c r="F866" s="15">
        <f>'Raw Data'!C863</f>
        <v>112.6207038</v>
      </c>
      <c r="G866" t="str">
        <f t="shared" si="55"/>
        <v>Normal</v>
      </c>
      <c r="H866" t="str">
        <f>'Raw Data'!I863</f>
        <v>non-smoker</v>
      </c>
      <c r="I866" t="str">
        <f>'Raw Data'!J863</f>
        <v>moderate</v>
      </c>
    </row>
    <row r="867" spans="1:9" ht="15" customHeight="1" x14ac:dyDescent="0.35">
      <c r="A867">
        <f t="shared" si="52"/>
        <v>863</v>
      </c>
      <c r="B867" s="13">
        <f>'Raw Data'!B864</f>
        <v>28.912362229999999</v>
      </c>
      <c r="C867" t="str">
        <f t="shared" si="53"/>
        <v>Overweight</v>
      </c>
      <c r="D867" s="14">
        <f>'Raw Data'!E864</f>
        <v>201.28899319999999</v>
      </c>
      <c r="E867" t="str">
        <f t="shared" si="54"/>
        <v>Borderline High</v>
      </c>
      <c r="F867" s="15">
        <f>'Raw Data'!C864</f>
        <v>116.43750110000001</v>
      </c>
      <c r="G867" t="str">
        <f t="shared" si="55"/>
        <v>Normal</v>
      </c>
      <c r="H867" t="str">
        <f>'Raw Data'!I864</f>
        <v>non-smoker</v>
      </c>
      <c r="I867" t="str">
        <f>'Raw Data'!J864</f>
        <v>high</v>
      </c>
    </row>
    <row r="868" spans="1:9" ht="15" customHeight="1" x14ac:dyDescent="0.35">
      <c r="A868">
        <f t="shared" si="52"/>
        <v>864</v>
      </c>
      <c r="B868" s="13">
        <f>'Raw Data'!B865</f>
        <v>26.105556539999998</v>
      </c>
      <c r="C868" t="str">
        <f t="shared" si="53"/>
        <v>Overweight</v>
      </c>
      <c r="D868" s="14">
        <f>'Raw Data'!E865</f>
        <v>177.69692800000001</v>
      </c>
      <c r="E868" t="str">
        <f t="shared" si="54"/>
        <v>Desirable</v>
      </c>
      <c r="F868" s="15">
        <f>'Raw Data'!C865</f>
        <v>108.5539296</v>
      </c>
      <c r="G868" t="str">
        <f t="shared" si="55"/>
        <v>Normal</v>
      </c>
      <c r="H868" t="str">
        <f>'Raw Data'!I865</f>
        <v>non-smoker</v>
      </c>
      <c r="I868" t="str">
        <f>'Raw Data'!J865</f>
        <v>moderate</v>
      </c>
    </row>
    <row r="869" spans="1:9" ht="15" customHeight="1" x14ac:dyDescent="0.35">
      <c r="A869">
        <f t="shared" si="52"/>
        <v>865</v>
      </c>
      <c r="B869" s="13">
        <f>'Raw Data'!B866</f>
        <v>17.799703869999998</v>
      </c>
      <c r="C869" t="str">
        <f t="shared" si="53"/>
        <v>Underweight</v>
      </c>
      <c r="D869" s="14">
        <f>'Raw Data'!E866</f>
        <v>191.88280929999999</v>
      </c>
      <c r="E869" t="str">
        <f t="shared" si="54"/>
        <v>Desirable</v>
      </c>
      <c r="F869" s="15">
        <f>'Raw Data'!C866</f>
        <v>108.7673631</v>
      </c>
      <c r="G869" t="str">
        <f t="shared" si="55"/>
        <v>Normal</v>
      </c>
      <c r="H869" t="str">
        <f>'Raw Data'!I866</f>
        <v>non-smoker</v>
      </c>
      <c r="I869" t="str">
        <f>'Raw Data'!J866</f>
        <v>low</v>
      </c>
    </row>
    <row r="870" spans="1:9" ht="15" customHeight="1" x14ac:dyDescent="0.35">
      <c r="A870">
        <f t="shared" si="52"/>
        <v>866</v>
      </c>
      <c r="B870" s="13">
        <f>'Raw Data'!B867</f>
        <v>35.314108670000003</v>
      </c>
      <c r="C870" t="str">
        <f t="shared" si="53"/>
        <v>Obese</v>
      </c>
      <c r="D870" s="14">
        <f>'Raw Data'!E867</f>
        <v>234.8091651</v>
      </c>
      <c r="E870" t="str">
        <f t="shared" si="54"/>
        <v>Borderline High</v>
      </c>
      <c r="F870" s="15">
        <f>'Raw Data'!C867</f>
        <v>131.26149770000001</v>
      </c>
      <c r="G870" t="str">
        <f t="shared" si="55"/>
        <v>Stage 1 Hypertension</v>
      </c>
      <c r="H870" t="str">
        <f>'Raw Data'!I867</f>
        <v>smoker</v>
      </c>
      <c r="I870" t="str">
        <f>'Raw Data'!J867</f>
        <v>high</v>
      </c>
    </row>
    <row r="871" spans="1:9" ht="15" customHeight="1" x14ac:dyDescent="0.35">
      <c r="A871">
        <f t="shared" si="52"/>
        <v>867</v>
      </c>
      <c r="B871" s="13">
        <f>'Raw Data'!B868</f>
        <v>31.26845299</v>
      </c>
      <c r="C871" t="str">
        <f t="shared" si="53"/>
        <v>Obese</v>
      </c>
      <c r="D871" s="14">
        <f>'Raw Data'!E868</f>
        <v>197.014275</v>
      </c>
      <c r="E871" t="str">
        <f t="shared" si="54"/>
        <v>Desirable</v>
      </c>
      <c r="F871" s="15">
        <f>'Raw Data'!C868</f>
        <v>123.9063424</v>
      </c>
      <c r="G871" t="str">
        <f t="shared" si="55"/>
        <v>Elevated</v>
      </c>
      <c r="H871" t="str">
        <f>'Raw Data'!I868</f>
        <v>non-smoker</v>
      </c>
      <c r="I871" t="str">
        <f>'Raw Data'!J868</f>
        <v>low</v>
      </c>
    </row>
    <row r="872" spans="1:9" ht="15" customHeight="1" x14ac:dyDescent="0.35">
      <c r="A872">
        <f t="shared" si="52"/>
        <v>868</v>
      </c>
      <c r="B872" s="13">
        <f>'Raw Data'!B869</f>
        <v>25.392604420000001</v>
      </c>
      <c r="C872" t="str">
        <f t="shared" si="53"/>
        <v>Overweight</v>
      </c>
      <c r="D872" s="14">
        <f>'Raw Data'!E869</f>
        <v>190.7274539</v>
      </c>
      <c r="E872" t="str">
        <f t="shared" si="54"/>
        <v>Desirable</v>
      </c>
      <c r="F872" s="15">
        <f>'Raw Data'!C869</f>
        <v>112.6969328</v>
      </c>
      <c r="G872" t="str">
        <f t="shared" si="55"/>
        <v>Normal</v>
      </c>
      <c r="H872" t="str">
        <f>'Raw Data'!I869</f>
        <v>non-smoker</v>
      </c>
      <c r="I872" t="str">
        <f>'Raw Data'!J869</f>
        <v>moderate</v>
      </c>
    </row>
    <row r="873" spans="1:9" ht="15" customHeight="1" x14ac:dyDescent="0.35">
      <c r="A873">
        <f t="shared" si="52"/>
        <v>869</v>
      </c>
      <c r="B873" s="13">
        <f>'Raw Data'!B870</f>
        <v>29.392936630000001</v>
      </c>
      <c r="C873" t="str">
        <f t="shared" si="53"/>
        <v>Overweight</v>
      </c>
      <c r="D873" s="14">
        <f>'Raw Data'!E870</f>
        <v>193.19855430000001</v>
      </c>
      <c r="E873" t="str">
        <f t="shared" si="54"/>
        <v>Desirable</v>
      </c>
      <c r="F873" s="15">
        <f>'Raw Data'!C870</f>
        <v>119.4174598</v>
      </c>
      <c r="G873" t="str">
        <f t="shared" si="55"/>
        <v>Normal</v>
      </c>
      <c r="H873" t="str">
        <f>'Raw Data'!I870</f>
        <v>non-smoker</v>
      </c>
      <c r="I873" t="str">
        <f>'Raw Data'!J870</f>
        <v>high</v>
      </c>
    </row>
    <row r="874" spans="1:9" ht="15" customHeight="1" x14ac:dyDescent="0.35">
      <c r="A874">
        <f t="shared" si="52"/>
        <v>870</v>
      </c>
      <c r="B874" s="13">
        <f>'Raw Data'!B871</f>
        <v>20.44692658</v>
      </c>
      <c r="C874" t="str">
        <f t="shared" si="53"/>
        <v>Normal</v>
      </c>
      <c r="D874" s="14">
        <f>'Raw Data'!E871</f>
        <v>167.07584360000001</v>
      </c>
      <c r="E874" t="str">
        <f t="shared" si="54"/>
        <v>Desirable</v>
      </c>
      <c r="F874" s="15">
        <f>'Raw Data'!C871</f>
        <v>111.74672750000001</v>
      </c>
      <c r="G874" t="str">
        <f t="shared" si="55"/>
        <v>Normal</v>
      </c>
      <c r="H874" t="str">
        <f>'Raw Data'!I871</f>
        <v>non-smoker</v>
      </c>
      <c r="I874" t="str">
        <f>'Raw Data'!J871</f>
        <v>moderate</v>
      </c>
    </row>
    <row r="875" spans="1:9" ht="15" customHeight="1" x14ac:dyDescent="0.35">
      <c r="A875">
        <f t="shared" si="52"/>
        <v>871</v>
      </c>
      <c r="B875" s="13">
        <f>'Raw Data'!B872</f>
        <v>17.467263190000001</v>
      </c>
      <c r="C875" t="str">
        <f t="shared" si="53"/>
        <v>Underweight</v>
      </c>
      <c r="D875" s="14">
        <f>'Raw Data'!E872</f>
        <v>172.950357</v>
      </c>
      <c r="E875" t="str">
        <f t="shared" si="54"/>
        <v>Desirable</v>
      </c>
      <c r="F875" s="15">
        <f>'Raw Data'!C872</f>
        <v>101.5403249</v>
      </c>
      <c r="G875" t="str">
        <f t="shared" si="55"/>
        <v>Normal</v>
      </c>
      <c r="H875" t="str">
        <f>'Raw Data'!I872</f>
        <v>non-smoker</v>
      </c>
      <c r="I875" t="str">
        <f>'Raw Data'!J872</f>
        <v>high</v>
      </c>
    </row>
    <row r="876" spans="1:9" ht="15" customHeight="1" x14ac:dyDescent="0.35">
      <c r="A876">
        <f t="shared" si="52"/>
        <v>872</v>
      </c>
      <c r="B876" s="13">
        <f>'Raw Data'!B873</f>
        <v>27.08223465</v>
      </c>
      <c r="C876" t="str">
        <f t="shared" si="53"/>
        <v>Overweight</v>
      </c>
      <c r="D876" s="14">
        <f>'Raw Data'!E873</f>
        <v>203.94362229999999</v>
      </c>
      <c r="E876" t="str">
        <f t="shared" si="54"/>
        <v>Borderline High</v>
      </c>
      <c r="F876" s="15">
        <f>'Raw Data'!C873</f>
        <v>114.4352536</v>
      </c>
      <c r="G876" t="str">
        <f t="shared" si="55"/>
        <v>Normal</v>
      </c>
      <c r="H876" t="str">
        <f>'Raw Data'!I873</f>
        <v>non-smoker</v>
      </c>
      <c r="I876" t="str">
        <f>'Raw Data'!J873</f>
        <v>low</v>
      </c>
    </row>
    <row r="877" spans="1:9" ht="15" customHeight="1" x14ac:dyDescent="0.35">
      <c r="A877">
        <f t="shared" si="52"/>
        <v>873</v>
      </c>
      <c r="B877" s="13">
        <f>'Raw Data'!B874</f>
        <v>23.012404849999999</v>
      </c>
      <c r="C877" t="str">
        <f t="shared" si="53"/>
        <v>Normal</v>
      </c>
      <c r="D877" s="14">
        <f>'Raw Data'!E874</f>
        <v>213.6811314</v>
      </c>
      <c r="E877" t="str">
        <f t="shared" si="54"/>
        <v>Borderline High</v>
      </c>
      <c r="F877" s="15">
        <f>'Raw Data'!C874</f>
        <v>111.007893</v>
      </c>
      <c r="G877" t="str">
        <f t="shared" si="55"/>
        <v>Normal</v>
      </c>
      <c r="H877" t="str">
        <f>'Raw Data'!I874</f>
        <v>non-smoker</v>
      </c>
      <c r="I877" t="str">
        <f>'Raw Data'!J874</f>
        <v>high</v>
      </c>
    </row>
    <row r="878" spans="1:9" ht="15" customHeight="1" x14ac:dyDescent="0.35">
      <c r="A878">
        <f t="shared" si="52"/>
        <v>874</v>
      </c>
      <c r="B878" s="13">
        <f>'Raw Data'!B875</f>
        <v>24.586964680000001</v>
      </c>
      <c r="C878" t="str">
        <f t="shared" si="53"/>
        <v>Normal</v>
      </c>
      <c r="D878" s="14">
        <f>'Raw Data'!E875</f>
        <v>220.02669990000001</v>
      </c>
      <c r="E878" t="str">
        <f t="shared" si="54"/>
        <v>Borderline High</v>
      </c>
      <c r="F878" s="15">
        <f>'Raw Data'!C875</f>
        <v>121.8949269</v>
      </c>
      <c r="G878" t="str">
        <f t="shared" si="55"/>
        <v>Elevated</v>
      </c>
      <c r="H878" t="str">
        <f>'Raw Data'!I875</f>
        <v>smoker</v>
      </c>
      <c r="I878" t="str">
        <f>'Raw Data'!J875</f>
        <v>moderate</v>
      </c>
    </row>
    <row r="879" spans="1:9" ht="15" customHeight="1" x14ac:dyDescent="0.35">
      <c r="A879">
        <f t="shared" si="52"/>
        <v>875</v>
      </c>
      <c r="B879" s="13">
        <f>'Raw Data'!B876</f>
        <v>26.736517299999999</v>
      </c>
      <c r="C879" t="str">
        <f t="shared" si="53"/>
        <v>Overweight</v>
      </c>
      <c r="D879" s="14">
        <f>'Raw Data'!E876</f>
        <v>191.30850150000001</v>
      </c>
      <c r="E879" t="str">
        <f t="shared" si="54"/>
        <v>Desirable</v>
      </c>
      <c r="F879" s="15">
        <f>'Raw Data'!C876</f>
        <v>109.49015660000001</v>
      </c>
      <c r="G879" t="str">
        <f t="shared" si="55"/>
        <v>Normal</v>
      </c>
      <c r="H879" t="str">
        <f>'Raw Data'!I876</f>
        <v>non-smoker</v>
      </c>
      <c r="I879" t="str">
        <f>'Raw Data'!J876</f>
        <v>moderate</v>
      </c>
    </row>
    <row r="880" spans="1:9" ht="15" customHeight="1" x14ac:dyDescent="0.35">
      <c r="A880">
        <f t="shared" si="52"/>
        <v>876</v>
      </c>
      <c r="B880" s="13">
        <f>'Raw Data'!B877</f>
        <v>21.063612469999999</v>
      </c>
      <c r="C880" t="str">
        <f t="shared" si="53"/>
        <v>Normal</v>
      </c>
      <c r="D880" s="14">
        <f>'Raw Data'!E877</f>
        <v>205.30550249999999</v>
      </c>
      <c r="E880" t="str">
        <f t="shared" si="54"/>
        <v>Borderline High</v>
      </c>
      <c r="F880" s="15">
        <f>'Raw Data'!C877</f>
        <v>113.720271</v>
      </c>
      <c r="G880" t="str">
        <f t="shared" si="55"/>
        <v>Normal</v>
      </c>
      <c r="H880" t="str">
        <f>'Raw Data'!I877</f>
        <v>non-smoker</v>
      </c>
      <c r="I880" t="str">
        <f>'Raw Data'!J877</f>
        <v>low</v>
      </c>
    </row>
    <row r="881" spans="1:9" ht="15" customHeight="1" x14ac:dyDescent="0.35">
      <c r="A881">
        <f t="shared" si="52"/>
        <v>877</v>
      </c>
      <c r="B881" s="13">
        <f>'Raw Data'!B878</f>
        <v>26.59904865</v>
      </c>
      <c r="C881" t="str">
        <f t="shared" si="53"/>
        <v>Overweight</v>
      </c>
      <c r="D881" s="14">
        <f>'Raw Data'!E878</f>
        <v>187.3743719</v>
      </c>
      <c r="E881" t="str">
        <f t="shared" si="54"/>
        <v>Desirable</v>
      </c>
      <c r="F881" s="15">
        <f>'Raw Data'!C878</f>
        <v>104.5887943</v>
      </c>
      <c r="G881" t="str">
        <f t="shared" si="55"/>
        <v>Normal</v>
      </c>
      <c r="H881" t="str">
        <f>'Raw Data'!I878</f>
        <v>non-smoker</v>
      </c>
      <c r="I881" t="str">
        <f>'Raw Data'!J878</f>
        <v>low</v>
      </c>
    </row>
    <row r="882" spans="1:9" ht="15" customHeight="1" x14ac:dyDescent="0.35">
      <c r="A882">
        <f t="shared" si="52"/>
        <v>878</v>
      </c>
      <c r="B882" s="13">
        <f>'Raw Data'!B879</f>
        <v>21.479255380000001</v>
      </c>
      <c r="C882" t="str">
        <f t="shared" si="53"/>
        <v>Normal</v>
      </c>
      <c r="D882" s="14">
        <f>'Raw Data'!E879</f>
        <v>187.1955935</v>
      </c>
      <c r="E882" t="str">
        <f t="shared" si="54"/>
        <v>Desirable</v>
      </c>
      <c r="F882" s="15">
        <f>'Raw Data'!C879</f>
        <v>109.8748937</v>
      </c>
      <c r="G882" t="str">
        <f t="shared" si="55"/>
        <v>Normal</v>
      </c>
      <c r="H882" t="str">
        <f>'Raw Data'!I879</f>
        <v>non-smoker</v>
      </c>
      <c r="I882" t="str">
        <f>'Raw Data'!J879</f>
        <v>moderate</v>
      </c>
    </row>
    <row r="883" spans="1:9" ht="15" customHeight="1" x14ac:dyDescent="0.35">
      <c r="A883">
        <f t="shared" si="52"/>
        <v>879</v>
      </c>
      <c r="B883" s="13">
        <f>'Raw Data'!B880</f>
        <v>32.062361709999998</v>
      </c>
      <c r="C883" t="str">
        <f t="shared" si="53"/>
        <v>Obese</v>
      </c>
      <c r="D883" s="14">
        <f>'Raw Data'!E880</f>
        <v>207.37197900000001</v>
      </c>
      <c r="E883" t="str">
        <f t="shared" si="54"/>
        <v>Borderline High</v>
      </c>
      <c r="F883" s="15">
        <f>'Raw Data'!C880</f>
        <v>113.3507153</v>
      </c>
      <c r="G883" t="str">
        <f t="shared" si="55"/>
        <v>Normal</v>
      </c>
      <c r="H883" t="str">
        <f>'Raw Data'!I880</f>
        <v>non-smoker</v>
      </c>
      <c r="I883" t="str">
        <f>'Raw Data'!J880</f>
        <v>moderate</v>
      </c>
    </row>
    <row r="884" spans="1:9" ht="15" customHeight="1" x14ac:dyDescent="0.35">
      <c r="A884">
        <f t="shared" si="52"/>
        <v>880</v>
      </c>
      <c r="B884" s="13">
        <f>'Raw Data'!B881</f>
        <v>26.49831198</v>
      </c>
      <c r="C884" t="str">
        <f t="shared" si="53"/>
        <v>Overweight</v>
      </c>
      <c r="D884" s="14">
        <f>'Raw Data'!E881</f>
        <v>198.7411989</v>
      </c>
      <c r="E884" t="str">
        <f t="shared" si="54"/>
        <v>Desirable</v>
      </c>
      <c r="F884" s="15">
        <f>'Raw Data'!C881</f>
        <v>102.1266378</v>
      </c>
      <c r="G884" t="str">
        <f t="shared" si="55"/>
        <v>Normal</v>
      </c>
      <c r="H884" t="str">
        <f>'Raw Data'!I881</f>
        <v>non-smoker</v>
      </c>
      <c r="I884" t="str">
        <f>'Raw Data'!J881</f>
        <v>moderate</v>
      </c>
    </row>
    <row r="885" spans="1:9" ht="15" customHeight="1" x14ac:dyDescent="0.35">
      <c r="A885">
        <f t="shared" si="52"/>
        <v>881</v>
      </c>
      <c r="B885" s="13">
        <f>'Raw Data'!B882</f>
        <v>29.637792650000002</v>
      </c>
      <c r="C885" t="str">
        <f t="shared" si="53"/>
        <v>Overweight</v>
      </c>
      <c r="D885" s="14">
        <f>'Raw Data'!E882</f>
        <v>217.12920130000001</v>
      </c>
      <c r="E885" t="str">
        <f t="shared" si="54"/>
        <v>Borderline High</v>
      </c>
      <c r="F885" s="15">
        <f>'Raw Data'!C882</f>
        <v>120.56444140000001</v>
      </c>
      <c r="G885" t="str">
        <f t="shared" si="55"/>
        <v>Elevated</v>
      </c>
      <c r="H885" t="str">
        <f>'Raw Data'!I882</f>
        <v>non-smoker</v>
      </c>
      <c r="I885" t="str">
        <f>'Raw Data'!J882</f>
        <v>moderate</v>
      </c>
    </row>
    <row r="886" spans="1:9" ht="15" customHeight="1" x14ac:dyDescent="0.35">
      <c r="A886">
        <f t="shared" si="52"/>
        <v>882</v>
      </c>
      <c r="B886" s="13">
        <f>'Raw Data'!B883</f>
        <v>18.137134150000001</v>
      </c>
      <c r="C886" t="str">
        <f t="shared" si="53"/>
        <v>Underweight</v>
      </c>
      <c r="D886" s="14">
        <f>'Raw Data'!E883</f>
        <v>198.1441997</v>
      </c>
      <c r="E886" t="str">
        <f t="shared" si="54"/>
        <v>Desirable</v>
      </c>
      <c r="F886" s="15">
        <f>'Raw Data'!C883</f>
        <v>115.6614324</v>
      </c>
      <c r="G886" t="str">
        <f t="shared" si="55"/>
        <v>Normal</v>
      </c>
      <c r="H886" t="str">
        <f>'Raw Data'!I883</f>
        <v>non-smoker</v>
      </c>
      <c r="I886" t="str">
        <f>'Raw Data'!J883</f>
        <v>high</v>
      </c>
    </row>
    <row r="887" spans="1:9" ht="15" customHeight="1" x14ac:dyDescent="0.35">
      <c r="A887">
        <f t="shared" si="52"/>
        <v>883</v>
      </c>
      <c r="B887" s="13">
        <f>'Raw Data'!B884</f>
        <v>29.948788159999999</v>
      </c>
      <c r="C887" t="str">
        <f t="shared" si="53"/>
        <v>Obese</v>
      </c>
      <c r="D887" s="14">
        <f>'Raw Data'!E884</f>
        <v>196.75651360000001</v>
      </c>
      <c r="E887" t="str">
        <f t="shared" si="54"/>
        <v>Desirable</v>
      </c>
      <c r="F887" s="15">
        <f>'Raw Data'!C884</f>
        <v>90.379750009999995</v>
      </c>
      <c r="G887" t="str">
        <f t="shared" si="55"/>
        <v>Normal</v>
      </c>
      <c r="H887" t="str">
        <f>'Raw Data'!I884</f>
        <v>smoker</v>
      </c>
      <c r="I887" t="str">
        <f>'Raw Data'!J884</f>
        <v>low</v>
      </c>
    </row>
    <row r="888" spans="1:9" ht="15" customHeight="1" x14ac:dyDescent="0.35">
      <c r="A888">
        <f t="shared" si="52"/>
        <v>884</v>
      </c>
      <c r="B888" s="13">
        <f>'Raw Data'!B885</f>
        <v>34.48611846</v>
      </c>
      <c r="C888" t="str">
        <f t="shared" si="53"/>
        <v>Obese</v>
      </c>
      <c r="D888" s="14">
        <f>'Raw Data'!E885</f>
        <v>174.99806330000001</v>
      </c>
      <c r="E888" t="str">
        <f t="shared" si="54"/>
        <v>Desirable</v>
      </c>
      <c r="F888" s="15">
        <f>'Raw Data'!C885</f>
        <v>94.226266269999996</v>
      </c>
      <c r="G888" t="str">
        <f t="shared" si="55"/>
        <v>Normal</v>
      </c>
      <c r="H888" t="str">
        <f>'Raw Data'!I885</f>
        <v>non-smoker</v>
      </c>
      <c r="I888" t="str">
        <f>'Raw Data'!J885</f>
        <v>moderate</v>
      </c>
    </row>
    <row r="889" spans="1:9" ht="15" customHeight="1" x14ac:dyDescent="0.35">
      <c r="A889">
        <f t="shared" si="52"/>
        <v>885</v>
      </c>
      <c r="B889" s="13">
        <f>'Raw Data'!B886</f>
        <v>27.588053940000002</v>
      </c>
      <c r="C889" t="str">
        <f t="shared" si="53"/>
        <v>Overweight</v>
      </c>
      <c r="D889" s="14">
        <f>'Raw Data'!E886</f>
        <v>195.09038620000001</v>
      </c>
      <c r="E889" t="str">
        <f t="shared" si="54"/>
        <v>Desirable</v>
      </c>
      <c r="F889" s="15">
        <f>'Raw Data'!C886</f>
        <v>111.45953280000001</v>
      </c>
      <c r="G889" t="str">
        <f t="shared" si="55"/>
        <v>Normal</v>
      </c>
      <c r="H889" t="str">
        <f>'Raw Data'!I886</f>
        <v>smoker</v>
      </c>
      <c r="I889" t="str">
        <f>'Raw Data'!J886</f>
        <v>moderate</v>
      </c>
    </row>
    <row r="890" spans="1:9" ht="15" customHeight="1" x14ac:dyDescent="0.35">
      <c r="A890">
        <f t="shared" si="52"/>
        <v>886</v>
      </c>
      <c r="B890" s="13">
        <f>'Raw Data'!B887</f>
        <v>29.610705540000001</v>
      </c>
      <c r="C890" t="str">
        <f t="shared" si="53"/>
        <v>Overweight</v>
      </c>
      <c r="D890" s="14">
        <f>'Raw Data'!E887</f>
        <v>178.92819679999999</v>
      </c>
      <c r="E890" t="str">
        <f t="shared" si="54"/>
        <v>Desirable</v>
      </c>
      <c r="F890" s="15">
        <f>'Raw Data'!C887</f>
        <v>114.0519651</v>
      </c>
      <c r="G890" t="str">
        <f t="shared" si="55"/>
        <v>Normal</v>
      </c>
      <c r="H890" t="str">
        <f>'Raw Data'!I887</f>
        <v>non-smoker</v>
      </c>
      <c r="I890" t="str">
        <f>'Raw Data'!J887</f>
        <v>high</v>
      </c>
    </row>
    <row r="891" spans="1:9" ht="15" customHeight="1" x14ac:dyDescent="0.35">
      <c r="A891">
        <f t="shared" si="52"/>
        <v>887</v>
      </c>
      <c r="B891" s="13">
        <f>'Raw Data'!B888</f>
        <v>25.809577180000002</v>
      </c>
      <c r="C891" t="str">
        <f t="shared" si="53"/>
        <v>Overweight</v>
      </c>
      <c r="D891" s="14">
        <f>'Raw Data'!E888</f>
        <v>188.11426059999999</v>
      </c>
      <c r="E891" t="str">
        <f t="shared" si="54"/>
        <v>Desirable</v>
      </c>
      <c r="F891" s="15">
        <f>'Raw Data'!C888</f>
        <v>98.125846609999996</v>
      </c>
      <c r="G891" t="str">
        <f t="shared" si="55"/>
        <v>Normal</v>
      </c>
      <c r="H891" t="str">
        <f>'Raw Data'!I888</f>
        <v>non-smoker</v>
      </c>
      <c r="I891" t="str">
        <f>'Raw Data'!J888</f>
        <v>moderate</v>
      </c>
    </row>
    <row r="892" spans="1:9" ht="15" customHeight="1" x14ac:dyDescent="0.35">
      <c r="A892">
        <f t="shared" si="52"/>
        <v>888</v>
      </c>
      <c r="B892" s="13">
        <f>'Raw Data'!B889</f>
        <v>28.876438109999999</v>
      </c>
      <c r="C892" t="str">
        <f t="shared" si="53"/>
        <v>Overweight</v>
      </c>
      <c r="D892" s="14">
        <f>'Raw Data'!E889</f>
        <v>179.75749640000001</v>
      </c>
      <c r="E892" t="str">
        <f t="shared" si="54"/>
        <v>Desirable</v>
      </c>
      <c r="F892" s="15">
        <f>'Raw Data'!C889</f>
        <v>113.3099769</v>
      </c>
      <c r="G892" t="str">
        <f t="shared" si="55"/>
        <v>Normal</v>
      </c>
      <c r="H892" t="str">
        <f>'Raw Data'!I889</f>
        <v>smoker</v>
      </c>
      <c r="I892" t="str">
        <f>'Raw Data'!J889</f>
        <v>low</v>
      </c>
    </row>
    <row r="893" spans="1:9" ht="15" customHeight="1" x14ac:dyDescent="0.35">
      <c r="A893">
        <f t="shared" si="52"/>
        <v>889</v>
      </c>
      <c r="B893" s="13">
        <f>'Raw Data'!B890</f>
        <v>35.005912559999999</v>
      </c>
      <c r="C893" t="str">
        <f t="shared" si="53"/>
        <v>Obese</v>
      </c>
      <c r="D893" s="14">
        <f>'Raw Data'!E890</f>
        <v>204.50415409999999</v>
      </c>
      <c r="E893" t="str">
        <f t="shared" si="54"/>
        <v>Borderline High</v>
      </c>
      <c r="F893" s="15">
        <f>'Raw Data'!C890</f>
        <v>110.9535848</v>
      </c>
      <c r="G893" t="str">
        <f t="shared" si="55"/>
        <v>Normal</v>
      </c>
      <c r="H893" t="str">
        <f>'Raw Data'!I890</f>
        <v>non-smoker</v>
      </c>
      <c r="I893" t="str">
        <f>'Raw Data'!J890</f>
        <v>low</v>
      </c>
    </row>
    <row r="894" spans="1:9" ht="15" customHeight="1" x14ac:dyDescent="0.35">
      <c r="A894">
        <f t="shared" si="52"/>
        <v>890</v>
      </c>
      <c r="B894" s="13">
        <f>'Raw Data'!B891</f>
        <v>38.231289230000002</v>
      </c>
      <c r="C894" t="str">
        <f t="shared" si="53"/>
        <v>Obese</v>
      </c>
      <c r="D894" s="14">
        <f>'Raw Data'!E891</f>
        <v>219.1191412</v>
      </c>
      <c r="E894" t="str">
        <f t="shared" si="54"/>
        <v>Borderline High</v>
      </c>
      <c r="F894" s="15">
        <f>'Raw Data'!C891</f>
        <v>97.343580720000006</v>
      </c>
      <c r="G894" t="str">
        <f t="shared" si="55"/>
        <v>Normal</v>
      </c>
      <c r="H894" t="str">
        <f>'Raw Data'!I891</f>
        <v>non-smoker</v>
      </c>
      <c r="I894" t="str">
        <f>'Raw Data'!J891</f>
        <v>high</v>
      </c>
    </row>
    <row r="895" spans="1:9" ht="15" customHeight="1" x14ac:dyDescent="0.35">
      <c r="A895">
        <f t="shared" si="52"/>
        <v>891</v>
      </c>
      <c r="B895" s="13">
        <f>'Raw Data'!B892</f>
        <v>28.58590281</v>
      </c>
      <c r="C895" t="str">
        <f t="shared" si="53"/>
        <v>Overweight</v>
      </c>
      <c r="D895" s="14">
        <f>'Raw Data'!E892</f>
        <v>183.98198160000001</v>
      </c>
      <c r="E895" t="str">
        <f t="shared" si="54"/>
        <v>Desirable</v>
      </c>
      <c r="F895" s="15">
        <f>'Raw Data'!C892</f>
        <v>109.79262060000001</v>
      </c>
      <c r="G895" t="str">
        <f t="shared" si="55"/>
        <v>Normal</v>
      </c>
      <c r="H895" t="str">
        <f>'Raw Data'!I892</f>
        <v>non-smoker</v>
      </c>
      <c r="I895" t="str">
        <f>'Raw Data'!J892</f>
        <v>moderate</v>
      </c>
    </row>
    <row r="896" spans="1:9" ht="15" customHeight="1" x14ac:dyDescent="0.35">
      <c r="A896">
        <f t="shared" si="52"/>
        <v>892</v>
      </c>
      <c r="B896" s="13">
        <f>'Raw Data'!B893</f>
        <v>21.901594110000001</v>
      </c>
      <c r="C896" t="str">
        <f t="shared" si="53"/>
        <v>Normal</v>
      </c>
      <c r="D896" s="14">
        <f>'Raw Data'!E893</f>
        <v>204.8675868</v>
      </c>
      <c r="E896" t="str">
        <f t="shared" si="54"/>
        <v>Borderline High</v>
      </c>
      <c r="F896" s="15">
        <f>'Raw Data'!C893</f>
        <v>94.031642559999995</v>
      </c>
      <c r="G896" t="str">
        <f t="shared" si="55"/>
        <v>Normal</v>
      </c>
      <c r="H896" t="str">
        <f>'Raw Data'!I893</f>
        <v>smoker</v>
      </c>
      <c r="I896" t="str">
        <f>'Raw Data'!J893</f>
        <v>low</v>
      </c>
    </row>
    <row r="897" spans="1:9" ht="15" customHeight="1" x14ac:dyDescent="0.35">
      <c r="A897">
        <f t="shared" si="52"/>
        <v>893</v>
      </c>
      <c r="B897" s="13">
        <f>'Raw Data'!B894</f>
        <v>30.116534770000001</v>
      </c>
      <c r="C897" t="str">
        <f t="shared" si="53"/>
        <v>Obese</v>
      </c>
      <c r="D897" s="14">
        <f>'Raw Data'!E894</f>
        <v>214.71212410000001</v>
      </c>
      <c r="E897" t="str">
        <f t="shared" si="54"/>
        <v>Borderline High</v>
      </c>
      <c r="F897" s="15">
        <f>'Raw Data'!C894</f>
        <v>116.2836145</v>
      </c>
      <c r="G897" t="str">
        <f t="shared" si="55"/>
        <v>Normal</v>
      </c>
      <c r="H897" t="str">
        <f>'Raw Data'!I894</f>
        <v>non-smoker</v>
      </c>
      <c r="I897" t="str">
        <f>'Raw Data'!J894</f>
        <v>moderate</v>
      </c>
    </row>
    <row r="898" spans="1:9" ht="15" customHeight="1" x14ac:dyDescent="0.35">
      <c r="A898">
        <f t="shared" si="52"/>
        <v>894</v>
      </c>
      <c r="B898" s="13">
        <f>'Raw Data'!B895</f>
        <v>20.811786099999999</v>
      </c>
      <c r="C898" t="str">
        <f t="shared" si="53"/>
        <v>Normal</v>
      </c>
      <c r="D898" s="14">
        <f>'Raw Data'!E895</f>
        <v>192.53914789999999</v>
      </c>
      <c r="E898" t="str">
        <f t="shared" si="54"/>
        <v>Desirable</v>
      </c>
      <c r="F898" s="15">
        <f>'Raw Data'!C895</f>
        <v>97.665672720000003</v>
      </c>
      <c r="G898" t="str">
        <f t="shared" si="55"/>
        <v>Normal</v>
      </c>
      <c r="H898" t="str">
        <f>'Raw Data'!I895</f>
        <v>non-smoker</v>
      </c>
      <c r="I898" t="str">
        <f>'Raw Data'!J895</f>
        <v>moderate</v>
      </c>
    </row>
    <row r="899" spans="1:9" ht="15" customHeight="1" x14ac:dyDescent="0.35">
      <c r="A899">
        <f t="shared" si="52"/>
        <v>895</v>
      </c>
      <c r="B899" s="13">
        <f>'Raw Data'!B896</f>
        <v>23.877907619999998</v>
      </c>
      <c r="C899" t="str">
        <f t="shared" si="53"/>
        <v>Normal</v>
      </c>
      <c r="D899" s="14">
        <f>'Raw Data'!E896</f>
        <v>193.1916181</v>
      </c>
      <c r="E899" t="str">
        <f t="shared" si="54"/>
        <v>Desirable</v>
      </c>
      <c r="F899" s="15">
        <f>'Raw Data'!C896</f>
        <v>108.9603786</v>
      </c>
      <c r="G899" t="str">
        <f t="shared" si="55"/>
        <v>Normal</v>
      </c>
      <c r="H899" t="str">
        <f>'Raw Data'!I896</f>
        <v>non-smoker</v>
      </c>
      <c r="I899" t="str">
        <f>'Raw Data'!J896</f>
        <v>moderate</v>
      </c>
    </row>
    <row r="900" spans="1:9" ht="15" customHeight="1" x14ac:dyDescent="0.35">
      <c r="A900">
        <f t="shared" si="52"/>
        <v>896</v>
      </c>
      <c r="B900" s="13">
        <f>'Raw Data'!B897</f>
        <v>24.449067509999999</v>
      </c>
      <c r="C900" t="str">
        <f t="shared" si="53"/>
        <v>Normal</v>
      </c>
      <c r="D900" s="14">
        <f>'Raw Data'!E897</f>
        <v>202.5924952</v>
      </c>
      <c r="E900" t="str">
        <f t="shared" si="54"/>
        <v>Borderline High</v>
      </c>
      <c r="F900" s="15">
        <f>'Raw Data'!C897</f>
        <v>117.9595327</v>
      </c>
      <c r="G900" t="str">
        <f t="shared" si="55"/>
        <v>Normal</v>
      </c>
      <c r="H900" t="str">
        <f>'Raw Data'!I897</f>
        <v>non-smoker</v>
      </c>
      <c r="I900" t="str">
        <f>'Raw Data'!J897</f>
        <v>high</v>
      </c>
    </row>
    <row r="901" spans="1:9" ht="15" customHeight="1" x14ac:dyDescent="0.35">
      <c r="A901">
        <f t="shared" ref="A901:A964" si="56">ROW()-4</f>
        <v>897</v>
      </c>
      <c r="B901" s="13">
        <f>'Raw Data'!B898</f>
        <v>37.20587433</v>
      </c>
      <c r="C901" t="str">
        <f t="shared" ref="C901:C964" si="57">IF(B901&lt;18.5,"Underweight",IF(B901&lt;=24.9,"Normal",IF(B901&lt;=29.9,"Overweight","Obese")))</f>
        <v>Obese</v>
      </c>
      <c r="D901" s="14">
        <f>'Raw Data'!E898</f>
        <v>221.40965750000001</v>
      </c>
      <c r="E901" t="str">
        <f t="shared" ref="E901:E964" si="58">IF(D901&lt;200,"Desirable",IF(D901&lt;=239,"Borderline High","High"))</f>
        <v>Borderline High</v>
      </c>
      <c r="F901" s="15">
        <f>'Raw Data'!C898</f>
        <v>110.8210258</v>
      </c>
      <c r="G901" t="str">
        <f t="shared" ref="G901:G964" si="59">IF(F901&lt;120,"Normal",IF(F901&lt;=129,"Elevated",IF(F901&lt;=139,"Stage 1 Hypertension","Stage 2 Hypertension")))</f>
        <v>Normal</v>
      </c>
      <c r="H901" t="str">
        <f>'Raw Data'!I898</f>
        <v>non-smoker</v>
      </c>
      <c r="I901" t="str">
        <f>'Raw Data'!J898</f>
        <v>high</v>
      </c>
    </row>
    <row r="902" spans="1:9" ht="15" customHeight="1" x14ac:dyDescent="0.35">
      <c r="A902">
        <f t="shared" si="56"/>
        <v>898</v>
      </c>
      <c r="B902" s="13">
        <f>'Raw Data'!B899</f>
        <v>34.143545789999997</v>
      </c>
      <c r="C902" t="str">
        <f t="shared" si="57"/>
        <v>Obese</v>
      </c>
      <c r="D902" s="14">
        <f>'Raw Data'!E899</f>
        <v>179.37625209999999</v>
      </c>
      <c r="E902" t="str">
        <f t="shared" si="58"/>
        <v>Desirable</v>
      </c>
      <c r="F902" s="15">
        <f>'Raw Data'!C899</f>
        <v>112.08171179999999</v>
      </c>
      <c r="G902" t="str">
        <f t="shared" si="59"/>
        <v>Normal</v>
      </c>
      <c r="H902" t="str">
        <f>'Raw Data'!I899</f>
        <v>non-smoker</v>
      </c>
      <c r="I902" t="str">
        <f>'Raw Data'!J899</f>
        <v>high</v>
      </c>
    </row>
    <row r="903" spans="1:9" ht="15" customHeight="1" x14ac:dyDescent="0.35">
      <c r="A903">
        <f t="shared" si="56"/>
        <v>899</v>
      </c>
      <c r="B903" s="13">
        <f>'Raw Data'!B900</f>
        <v>33.108132730000001</v>
      </c>
      <c r="C903" t="str">
        <f t="shared" si="57"/>
        <v>Obese</v>
      </c>
      <c r="D903" s="14">
        <f>'Raw Data'!E900</f>
        <v>189.4338769</v>
      </c>
      <c r="E903" t="str">
        <f t="shared" si="58"/>
        <v>Desirable</v>
      </c>
      <c r="F903" s="15">
        <f>'Raw Data'!C900</f>
        <v>121.944491</v>
      </c>
      <c r="G903" t="str">
        <f t="shared" si="59"/>
        <v>Elevated</v>
      </c>
      <c r="H903" t="str">
        <f>'Raw Data'!I900</f>
        <v>smoker</v>
      </c>
      <c r="I903" t="str">
        <f>'Raw Data'!J900</f>
        <v>low</v>
      </c>
    </row>
    <row r="904" spans="1:9" ht="15" customHeight="1" x14ac:dyDescent="0.35">
      <c r="A904">
        <f t="shared" si="56"/>
        <v>900</v>
      </c>
      <c r="B904" s="13">
        <f>'Raw Data'!B901</f>
        <v>27.02579983</v>
      </c>
      <c r="C904" t="str">
        <f t="shared" si="57"/>
        <v>Overweight</v>
      </c>
      <c r="D904" s="14">
        <f>'Raw Data'!E901</f>
        <v>211.76619260000001</v>
      </c>
      <c r="E904" t="str">
        <f t="shared" si="58"/>
        <v>Borderline High</v>
      </c>
      <c r="F904" s="15">
        <f>'Raw Data'!C901</f>
        <v>108.9603786</v>
      </c>
      <c r="G904" t="str">
        <f t="shared" si="59"/>
        <v>Normal</v>
      </c>
      <c r="H904" t="str">
        <f>'Raw Data'!I901</f>
        <v>non-smoker</v>
      </c>
      <c r="I904" t="str">
        <f>'Raw Data'!J901</f>
        <v>high</v>
      </c>
    </row>
    <row r="905" spans="1:9" ht="15" customHeight="1" x14ac:dyDescent="0.35">
      <c r="A905">
        <f t="shared" si="56"/>
        <v>901</v>
      </c>
      <c r="B905" s="13">
        <f>'Raw Data'!B902</f>
        <v>27.02579983</v>
      </c>
      <c r="C905" t="str">
        <f t="shared" si="57"/>
        <v>Overweight</v>
      </c>
      <c r="D905" s="14">
        <f>'Raw Data'!E902</f>
        <v>209.0553702</v>
      </c>
      <c r="E905" t="str">
        <f t="shared" si="58"/>
        <v>Borderline High</v>
      </c>
      <c r="F905" s="15">
        <f>'Raw Data'!C902</f>
        <v>108.9603786</v>
      </c>
      <c r="G905" t="str">
        <f t="shared" si="59"/>
        <v>Normal</v>
      </c>
      <c r="H905" t="str">
        <f>'Raw Data'!I902</f>
        <v>non-smoker</v>
      </c>
      <c r="I905" t="str">
        <f>'Raw Data'!J902</f>
        <v>low</v>
      </c>
    </row>
    <row r="906" spans="1:9" ht="15" customHeight="1" x14ac:dyDescent="0.35">
      <c r="A906">
        <f t="shared" si="56"/>
        <v>902</v>
      </c>
      <c r="B906" s="13">
        <f>'Raw Data'!B903</f>
        <v>28.18108552</v>
      </c>
      <c r="C906" t="str">
        <f t="shared" si="57"/>
        <v>Overweight</v>
      </c>
      <c r="D906" s="14">
        <f>'Raw Data'!E903</f>
        <v>205.81312890000001</v>
      </c>
      <c r="E906" t="str">
        <f t="shared" si="58"/>
        <v>Borderline High</v>
      </c>
      <c r="F906" s="15">
        <f>'Raw Data'!C903</f>
        <v>126.4926301</v>
      </c>
      <c r="G906" t="str">
        <f t="shared" si="59"/>
        <v>Elevated</v>
      </c>
      <c r="H906" t="str">
        <f>'Raw Data'!I903</f>
        <v>non-smoker</v>
      </c>
      <c r="I906" t="str">
        <f>'Raw Data'!J903</f>
        <v>moderate</v>
      </c>
    </row>
    <row r="907" spans="1:9" ht="15" customHeight="1" x14ac:dyDescent="0.35">
      <c r="A907">
        <f t="shared" si="56"/>
        <v>903</v>
      </c>
      <c r="B907" s="13">
        <f>'Raw Data'!B904</f>
        <v>36.189588069999999</v>
      </c>
      <c r="C907" t="str">
        <f t="shared" si="57"/>
        <v>Obese</v>
      </c>
      <c r="D907" s="14">
        <f>'Raw Data'!E904</f>
        <v>194.85638800000001</v>
      </c>
      <c r="E907" t="str">
        <f t="shared" si="58"/>
        <v>Desirable</v>
      </c>
      <c r="F907" s="15">
        <f>'Raw Data'!C904</f>
        <v>111.98327260000001</v>
      </c>
      <c r="G907" t="str">
        <f t="shared" si="59"/>
        <v>Normal</v>
      </c>
      <c r="H907" t="str">
        <f>'Raw Data'!I904</f>
        <v>smoker</v>
      </c>
      <c r="I907" t="str">
        <f>'Raw Data'!J904</f>
        <v>moderate</v>
      </c>
    </row>
    <row r="908" spans="1:9" ht="15" customHeight="1" x14ac:dyDescent="0.35">
      <c r="A908">
        <f t="shared" si="56"/>
        <v>904</v>
      </c>
      <c r="B908" s="13">
        <f>'Raw Data'!B905</f>
        <v>29.23768385</v>
      </c>
      <c r="C908" t="str">
        <f t="shared" si="57"/>
        <v>Overweight</v>
      </c>
      <c r="D908" s="14">
        <f>'Raw Data'!E905</f>
        <v>215.50254000000001</v>
      </c>
      <c r="E908" t="str">
        <f t="shared" si="58"/>
        <v>Borderline High</v>
      </c>
      <c r="F908" s="15">
        <f>'Raw Data'!C905</f>
        <v>110.8327118</v>
      </c>
      <c r="G908" t="str">
        <f t="shared" si="59"/>
        <v>Normal</v>
      </c>
      <c r="H908" t="str">
        <f>'Raw Data'!I905</f>
        <v>non-smoker</v>
      </c>
      <c r="I908" t="str">
        <f>'Raw Data'!J905</f>
        <v>low</v>
      </c>
    </row>
    <row r="909" spans="1:9" ht="15" customHeight="1" x14ac:dyDescent="0.35">
      <c r="A909">
        <f t="shared" si="56"/>
        <v>905</v>
      </c>
      <c r="B909" s="13">
        <f>'Raw Data'!B906</f>
        <v>32.150737309999997</v>
      </c>
      <c r="C909" t="str">
        <f t="shared" si="57"/>
        <v>Obese</v>
      </c>
      <c r="D909" s="14">
        <f>'Raw Data'!E906</f>
        <v>206.9421026</v>
      </c>
      <c r="E909" t="str">
        <f t="shared" si="58"/>
        <v>Borderline High</v>
      </c>
      <c r="F909" s="15">
        <f>'Raw Data'!C906</f>
        <v>99.256988410000005</v>
      </c>
      <c r="G909" t="str">
        <f t="shared" si="59"/>
        <v>Normal</v>
      </c>
      <c r="H909" t="str">
        <f>'Raw Data'!I906</f>
        <v>non-smoker</v>
      </c>
      <c r="I909" t="str">
        <f>'Raw Data'!J906</f>
        <v>high</v>
      </c>
    </row>
    <row r="910" spans="1:9" ht="15" customHeight="1" x14ac:dyDescent="0.35">
      <c r="A910">
        <f t="shared" si="56"/>
        <v>906</v>
      </c>
      <c r="B910" s="13">
        <f>'Raw Data'!B907</f>
        <v>18.950860769999998</v>
      </c>
      <c r="C910" t="str">
        <f t="shared" si="57"/>
        <v>Normal</v>
      </c>
      <c r="D910" s="14">
        <f>'Raw Data'!E907</f>
        <v>204.44957740000001</v>
      </c>
      <c r="E910" t="str">
        <f t="shared" si="58"/>
        <v>Borderline High</v>
      </c>
      <c r="F910" s="15">
        <f>'Raw Data'!C907</f>
        <v>110.47491049999999</v>
      </c>
      <c r="G910" t="str">
        <f t="shared" si="59"/>
        <v>Normal</v>
      </c>
      <c r="H910" t="str">
        <f>'Raw Data'!I907</f>
        <v>non-smoker</v>
      </c>
      <c r="I910" t="str">
        <f>'Raw Data'!J907</f>
        <v>high</v>
      </c>
    </row>
    <row r="911" spans="1:9" ht="15" customHeight="1" x14ac:dyDescent="0.35">
      <c r="A911">
        <f t="shared" si="56"/>
        <v>907</v>
      </c>
      <c r="B911" s="13">
        <f>'Raw Data'!B908</f>
        <v>30.60937912</v>
      </c>
      <c r="C911" t="str">
        <f t="shared" si="57"/>
        <v>Obese</v>
      </c>
      <c r="D911" s="14">
        <f>'Raw Data'!E908</f>
        <v>194.1041118</v>
      </c>
      <c r="E911" t="str">
        <f t="shared" si="58"/>
        <v>Desirable</v>
      </c>
      <c r="F911" s="15">
        <f>'Raw Data'!C908</f>
        <v>103.82488549999999</v>
      </c>
      <c r="G911" t="str">
        <f t="shared" si="59"/>
        <v>Normal</v>
      </c>
      <c r="H911" t="str">
        <f>'Raw Data'!I908</f>
        <v>non-smoker</v>
      </c>
      <c r="I911" t="str">
        <f>'Raw Data'!J908</f>
        <v>moderate</v>
      </c>
    </row>
    <row r="912" spans="1:9" ht="15" customHeight="1" x14ac:dyDescent="0.35">
      <c r="A912">
        <f t="shared" si="56"/>
        <v>908</v>
      </c>
      <c r="B912" s="13">
        <f>'Raw Data'!B909</f>
        <v>21.728334579999999</v>
      </c>
      <c r="C912" t="str">
        <f t="shared" si="57"/>
        <v>Normal</v>
      </c>
      <c r="D912" s="14">
        <f>'Raw Data'!E909</f>
        <v>211.9908556</v>
      </c>
      <c r="E912" t="str">
        <f t="shared" si="58"/>
        <v>Borderline High</v>
      </c>
      <c r="F912" s="15">
        <f>'Raw Data'!C909</f>
        <v>119.11786309999999</v>
      </c>
      <c r="G912" t="str">
        <f t="shared" si="59"/>
        <v>Normal</v>
      </c>
      <c r="H912" t="str">
        <f>'Raw Data'!I909</f>
        <v>smoker</v>
      </c>
      <c r="I912" t="str">
        <f>'Raw Data'!J909</f>
        <v>high</v>
      </c>
    </row>
    <row r="913" spans="1:9" ht="15" customHeight="1" x14ac:dyDescent="0.35">
      <c r="A913">
        <f t="shared" si="56"/>
        <v>909</v>
      </c>
      <c r="B913" s="13">
        <f>'Raw Data'!B910</f>
        <v>25.895489959999999</v>
      </c>
      <c r="C913" t="str">
        <f t="shared" si="57"/>
        <v>Overweight</v>
      </c>
      <c r="D913" s="14">
        <f>'Raw Data'!E910</f>
        <v>199.09854670000001</v>
      </c>
      <c r="E913" t="str">
        <f t="shared" si="58"/>
        <v>Desirable</v>
      </c>
      <c r="F913" s="15">
        <f>'Raw Data'!C910</f>
        <v>99.876344250000002</v>
      </c>
      <c r="G913" t="str">
        <f t="shared" si="59"/>
        <v>Normal</v>
      </c>
      <c r="H913" t="str">
        <f>'Raw Data'!I910</f>
        <v>smoker</v>
      </c>
      <c r="I913" t="str">
        <f>'Raw Data'!J910</f>
        <v>moderate</v>
      </c>
    </row>
    <row r="914" spans="1:9" ht="15" customHeight="1" x14ac:dyDescent="0.35">
      <c r="A914">
        <f t="shared" si="56"/>
        <v>910</v>
      </c>
      <c r="B914" s="13">
        <f>'Raw Data'!B911</f>
        <v>34.11015811</v>
      </c>
      <c r="C914" t="str">
        <f t="shared" si="57"/>
        <v>Obese</v>
      </c>
      <c r="D914" s="14">
        <f>'Raw Data'!E911</f>
        <v>215.6325214</v>
      </c>
      <c r="E914" t="str">
        <f t="shared" si="58"/>
        <v>Borderline High</v>
      </c>
      <c r="F914" s="15">
        <f>'Raw Data'!C911</f>
        <v>118.4258337</v>
      </c>
      <c r="G914" t="str">
        <f t="shared" si="59"/>
        <v>Normal</v>
      </c>
      <c r="H914" t="str">
        <f>'Raw Data'!I911</f>
        <v>non-smoker</v>
      </c>
      <c r="I914" t="str">
        <f>'Raw Data'!J911</f>
        <v>high</v>
      </c>
    </row>
    <row r="915" spans="1:9" ht="15" customHeight="1" x14ac:dyDescent="0.35">
      <c r="A915">
        <f t="shared" si="56"/>
        <v>911</v>
      </c>
      <c r="B915" s="13">
        <f>'Raw Data'!B912</f>
        <v>28.735815150000001</v>
      </c>
      <c r="C915" t="str">
        <f t="shared" si="57"/>
        <v>Overweight</v>
      </c>
      <c r="D915" s="14">
        <f>'Raw Data'!E912</f>
        <v>188.4248035</v>
      </c>
      <c r="E915" t="str">
        <f t="shared" si="58"/>
        <v>Desirable</v>
      </c>
      <c r="F915" s="15">
        <f>'Raw Data'!C912</f>
        <v>109.38735749999999</v>
      </c>
      <c r="G915" t="str">
        <f t="shared" si="59"/>
        <v>Normal</v>
      </c>
      <c r="H915" t="str">
        <f>'Raw Data'!I912</f>
        <v>non-smoker</v>
      </c>
      <c r="I915" t="str">
        <f>'Raw Data'!J912</f>
        <v>low</v>
      </c>
    </row>
    <row r="916" spans="1:9" ht="15" customHeight="1" x14ac:dyDescent="0.35">
      <c r="A916">
        <f t="shared" si="56"/>
        <v>912</v>
      </c>
      <c r="B916" s="13">
        <f>'Raw Data'!B913</f>
        <v>31.075079580000001</v>
      </c>
      <c r="C916" t="str">
        <f t="shared" si="57"/>
        <v>Obese</v>
      </c>
      <c r="D916" s="14">
        <f>'Raw Data'!E913</f>
        <v>205.91857139999999</v>
      </c>
      <c r="E916" t="str">
        <f t="shared" si="58"/>
        <v>Borderline High</v>
      </c>
      <c r="F916" s="15">
        <f>'Raw Data'!C913</f>
        <v>116.3897173</v>
      </c>
      <c r="G916" t="str">
        <f t="shared" si="59"/>
        <v>Normal</v>
      </c>
      <c r="H916" t="str">
        <f>'Raw Data'!I913</f>
        <v>smoker</v>
      </c>
      <c r="I916" t="str">
        <f>'Raw Data'!J913</f>
        <v>moderate</v>
      </c>
    </row>
    <row r="917" spans="1:9" ht="15" customHeight="1" x14ac:dyDescent="0.35">
      <c r="A917">
        <f t="shared" si="56"/>
        <v>913</v>
      </c>
      <c r="B917" s="13">
        <f>'Raw Data'!B914</f>
        <v>26.075096299999998</v>
      </c>
      <c r="C917" t="str">
        <f t="shared" si="57"/>
        <v>Overweight</v>
      </c>
      <c r="D917" s="14">
        <f>'Raw Data'!E914</f>
        <v>175.95101589999999</v>
      </c>
      <c r="E917" t="str">
        <f t="shared" si="58"/>
        <v>Desirable</v>
      </c>
      <c r="F917" s="15">
        <f>'Raw Data'!C914</f>
        <v>112.86448799999999</v>
      </c>
      <c r="G917" t="str">
        <f t="shared" si="59"/>
        <v>Normal</v>
      </c>
      <c r="H917" t="str">
        <f>'Raw Data'!I914</f>
        <v>non-smoker</v>
      </c>
      <c r="I917" t="str">
        <f>'Raw Data'!J914</f>
        <v>moderate</v>
      </c>
    </row>
    <row r="918" spans="1:9" ht="15" customHeight="1" x14ac:dyDescent="0.35">
      <c r="A918">
        <f t="shared" si="56"/>
        <v>914</v>
      </c>
      <c r="B918" s="13">
        <f>'Raw Data'!B915</f>
        <v>17.369934669999999</v>
      </c>
      <c r="C918" t="str">
        <f t="shared" si="57"/>
        <v>Underweight</v>
      </c>
      <c r="D918" s="14">
        <f>'Raw Data'!E915</f>
        <v>185.0263879</v>
      </c>
      <c r="E918" t="str">
        <f t="shared" si="58"/>
        <v>Desirable</v>
      </c>
      <c r="F918" s="15">
        <f>'Raw Data'!C915</f>
        <v>102.407882</v>
      </c>
      <c r="G918" t="str">
        <f t="shared" si="59"/>
        <v>Normal</v>
      </c>
      <c r="H918" t="str">
        <f>'Raw Data'!I915</f>
        <v>smoker</v>
      </c>
      <c r="I918" t="str">
        <f>'Raw Data'!J915</f>
        <v>high</v>
      </c>
    </row>
    <row r="919" spans="1:9" ht="15" customHeight="1" x14ac:dyDescent="0.35">
      <c r="A919">
        <f t="shared" si="56"/>
        <v>915</v>
      </c>
      <c r="B919" s="13">
        <f>'Raw Data'!B916</f>
        <v>22.323585059999999</v>
      </c>
      <c r="C919" t="str">
        <f t="shared" si="57"/>
        <v>Normal</v>
      </c>
      <c r="D919" s="14">
        <f>'Raw Data'!E916</f>
        <v>192.73392369999999</v>
      </c>
      <c r="E919" t="str">
        <f t="shared" si="58"/>
        <v>Desirable</v>
      </c>
      <c r="F919" s="15">
        <f>'Raw Data'!C916</f>
        <v>101.5203389</v>
      </c>
      <c r="G919" t="str">
        <f t="shared" si="59"/>
        <v>Normal</v>
      </c>
      <c r="H919" t="str">
        <f>'Raw Data'!I916</f>
        <v>non-smoker</v>
      </c>
      <c r="I919" t="str">
        <f>'Raw Data'!J916</f>
        <v>low</v>
      </c>
    </row>
    <row r="920" spans="1:9" ht="15" customHeight="1" x14ac:dyDescent="0.35">
      <c r="A920">
        <f t="shared" si="56"/>
        <v>916</v>
      </c>
      <c r="B920" s="13">
        <f>'Raw Data'!B917</f>
        <v>30.401214660000001</v>
      </c>
      <c r="C920" t="str">
        <f t="shared" si="57"/>
        <v>Obese</v>
      </c>
      <c r="D920" s="14">
        <f>'Raw Data'!E917</f>
        <v>177.02841770000001</v>
      </c>
      <c r="E920" t="str">
        <f t="shared" si="58"/>
        <v>Desirable</v>
      </c>
      <c r="F920" s="15">
        <f>'Raw Data'!C917</f>
        <v>109.5953382</v>
      </c>
      <c r="G920" t="str">
        <f t="shared" si="59"/>
        <v>Normal</v>
      </c>
      <c r="H920" t="str">
        <f>'Raw Data'!I917</f>
        <v>non-smoker</v>
      </c>
      <c r="I920" t="str">
        <f>'Raw Data'!J917</f>
        <v>moderate</v>
      </c>
    </row>
    <row r="921" spans="1:9" ht="15" customHeight="1" x14ac:dyDescent="0.35">
      <c r="A921">
        <f t="shared" si="56"/>
        <v>917</v>
      </c>
      <c r="B921" s="13">
        <f>'Raw Data'!B918</f>
        <v>28.673568549999999</v>
      </c>
      <c r="C921" t="str">
        <f t="shared" si="57"/>
        <v>Overweight</v>
      </c>
      <c r="D921" s="14">
        <f>'Raw Data'!E918</f>
        <v>190.76612170000001</v>
      </c>
      <c r="E921" t="str">
        <f t="shared" si="58"/>
        <v>Desirable</v>
      </c>
      <c r="F921" s="15">
        <f>'Raw Data'!C918</f>
        <v>123.1276948</v>
      </c>
      <c r="G921" t="str">
        <f t="shared" si="59"/>
        <v>Elevated</v>
      </c>
      <c r="H921" t="str">
        <f>'Raw Data'!I918</f>
        <v>smoker</v>
      </c>
      <c r="I921" t="str">
        <f>'Raw Data'!J918</f>
        <v>high</v>
      </c>
    </row>
    <row r="922" spans="1:9" ht="15" customHeight="1" x14ac:dyDescent="0.35">
      <c r="A922">
        <f t="shared" si="56"/>
        <v>918</v>
      </c>
      <c r="B922" s="13">
        <f>'Raw Data'!B919</f>
        <v>35.312174689999999</v>
      </c>
      <c r="C922" t="str">
        <f t="shared" si="57"/>
        <v>Obese</v>
      </c>
      <c r="D922" s="14">
        <f>'Raw Data'!E919</f>
        <v>201.3987295</v>
      </c>
      <c r="E922" t="str">
        <f t="shared" si="58"/>
        <v>Borderline High</v>
      </c>
      <c r="F922" s="15">
        <f>'Raw Data'!C919</f>
        <v>108.4157866</v>
      </c>
      <c r="G922" t="str">
        <f t="shared" si="59"/>
        <v>Normal</v>
      </c>
      <c r="H922" t="str">
        <f>'Raw Data'!I919</f>
        <v>non-smoker</v>
      </c>
      <c r="I922" t="str">
        <f>'Raw Data'!J919</f>
        <v>moderate</v>
      </c>
    </row>
    <row r="923" spans="1:9" ht="15" customHeight="1" x14ac:dyDescent="0.35">
      <c r="A923">
        <f t="shared" si="56"/>
        <v>919</v>
      </c>
      <c r="B923" s="13">
        <f>'Raw Data'!B920</f>
        <v>27.633015910000001</v>
      </c>
      <c r="C923" t="str">
        <f t="shared" si="57"/>
        <v>Overweight</v>
      </c>
      <c r="D923" s="14">
        <f>'Raw Data'!E920</f>
        <v>214.55669649999999</v>
      </c>
      <c r="E923" t="str">
        <f t="shared" si="58"/>
        <v>Borderline High</v>
      </c>
      <c r="F923" s="15">
        <f>'Raw Data'!C920</f>
        <v>97.912542380000005</v>
      </c>
      <c r="G923" t="str">
        <f t="shared" si="59"/>
        <v>Normal</v>
      </c>
      <c r="H923" t="str">
        <f>'Raw Data'!I920</f>
        <v>non-smoker</v>
      </c>
      <c r="I923" t="str">
        <f>'Raw Data'!J920</f>
        <v>high</v>
      </c>
    </row>
    <row r="924" spans="1:9" ht="15" customHeight="1" x14ac:dyDescent="0.35">
      <c r="A924">
        <f t="shared" si="56"/>
        <v>920</v>
      </c>
      <c r="B924" s="13">
        <f>'Raw Data'!B921</f>
        <v>22.535978620000002</v>
      </c>
      <c r="C924" t="str">
        <f t="shared" si="57"/>
        <v>Normal</v>
      </c>
      <c r="D924" s="14">
        <f>'Raw Data'!E921</f>
        <v>193.74701920000001</v>
      </c>
      <c r="E924" t="str">
        <f t="shared" si="58"/>
        <v>Desirable</v>
      </c>
      <c r="F924" s="15">
        <f>'Raw Data'!C921</f>
        <v>114.8712201</v>
      </c>
      <c r="G924" t="str">
        <f t="shared" si="59"/>
        <v>Normal</v>
      </c>
      <c r="H924" t="str">
        <f>'Raw Data'!I921</f>
        <v>non-smoker</v>
      </c>
      <c r="I924" t="str">
        <f>'Raw Data'!J921</f>
        <v>high</v>
      </c>
    </row>
    <row r="925" spans="1:9" ht="15" customHeight="1" x14ac:dyDescent="0.35">
      <c r="A925">
        <f t="shared" si="56"/>
        <v>921</v>
      </c>
      <c r="B925" s="13">
        <f>'Raw Data'!B922</f>
        <v>26.87087695</v>
      </c>
      <c r="C925" t="str">
        <f t="shared" si="57"/>
        <v>Overweight</v>
      </c>
      <c r="D925" s="14">
        <f>'Raw Data'!E922</f>
        <v>198.776184</v>
      </c>
      <c r="E925" t="str">
        <f t="shared" si="58"/>
        <v>Desirable</v>
      </c>
      <c r="F925" s="15">
        <f>'Raw Data'!C922</f>
        <v>113.43713</v>
      </c>
      <c r="G925" t="str">
        <f t="shared" si="59"/>
        <v>Normal</v>
      </c>
      <c r="H925" t="str">
        <f>'Raw Data'!I922</f>
        <v>smoker</v>
      </c>
      <c r="I925" t="str">
        <f>'Raw Data'!J922</f>
        <v>moderate</v>
      </c>
    </row>
    <row r="926" spans="1:9" ht="15" customHeight="1" x14ac:dyDescent="0.35">
      <c r="A926">
        <f t="shared" si="56"/>
        <v>922</v>
      </c>
      <c r="B926" s="13">
        <f>'Raw Data'!B923</f>
        <v>31.98913804</v>
      </c>
      <c r="C926" t="str">
        <f t="shared" si="57"/>
        <v>Obese</v>
      </c>
      <c r="D926" s="14">
        <f>'Raw Data'!E923</f>
        <v>187.3453978</v>
      </c>
      <c r="E926" t="str">
        <f t="shared" si="58"/>
        <v>Desirable</v>
      </c>
      <c r="F926" s="15">
        <f>'Raw Data'!C923</f>
        <v>121.31303870000001</v>
      </c>
      <c r="G926" t="str">
        <f t="shared" si="59"/>
        <v>Elevated</v>
      </c>
      <c r="H926" t="str">
        <f>'Raw Data'!I923</f>
        <v>non-smoker</v>
      </c>
      <c r="I926" t="str">
        <f>'Raw Data'!J923</f>
        <v>moderate</v>
      </c>
    </row>
    <row r="927" spans="1:9" ht="15" customHeight="1" x14ac:dyDescent="0.35">
      <c r="A927">
        <f t="shared" si="56"/>
        <v>923</v>
      </c>
      <c r="B927" s="13">
        <f>'Raw Data'!B924</f>
        <v>18.214522819999999</v>
      </c>
      <c r="C927" t="str">
        <f t="shared" si="57"/>
        <v>Underweight</v>
      </c>
      <c r="D927" s="14">
        <f>'Raw Data'!E924</f>
        <v>190.69968660000001</v>
      </c>
      <c r="E927" t="str">
        <f t="shared" si="58"/>
        <v>Desirable</v>
      </c>
      <c r="F927" s="15">
        <f>'Raw Data'!C924</f>
        <v>112.5711823</v>
      </c>
      <c r="G927" t="str">
        <f t="shared" si="59"/>
        <v>Normal</v>
      </c>
      <c r="H927" t="str">
        <f>'Raw Data'!I924</f>
        <v>non-smoker</v>
      </c>
      <c r="I927" t="str">
        <f>'Raw Data'!J924</f>
        <v>moderate</v>
      </c>
    </row>
    <row r="928" spans="1:9" ht="15" customHeight="1" x14ac:dyDescent="0.35">
      <c r="A928">
        <f t="shared" si="56"/>
        <v>924</v>
      </c>
      <c r="B928" s="13">
        <f>'Raw Data'!B925</f>
        <v>28.728239689999999</v>
      </c>
      <c r="C928" t="str">
        <f t="shared" si="57"/>
        <v>Overweight</v>
      </c>
      <c r="D928" s="14">
        <f>'Raw Data'!E925</f>
        <v>188.7804931</v>
      </c>
      <c r="E928" t="str">
        <f t="shared" si="58"/>
        <v>Desirable</v>
      </c>
      <c r="F928" s="15">
        <f>'Raw Data'!C925</f>
        <v>123.9208738</v>
      </c>
      <c r="G928" t="str">
        <f t="shared" si="59"/>
        <v>Elevated</v>
      </c>
      <c r="H928" t="str">
        <f>'Raw Data'!I925</f>
        <v>smoker</v>
      </c>
      <c r="I928" t="str">
        <f>'Raw Data'!J925</f>
        <v>moderate</v>
      </c>
    </row>
    <row r="929" spans="1:9" ht="15" customHeight="1" x14ac:dyDescent="0.35">
      <c r="A929">
        <f t="shared" si="56"/>
        <v>925</v>
      </c>
      <c r="B929" s="13">
        <f>'Raw Data'!B926</f>
        <v>20.697531120000001</v>
      </c>
      <c r="C929" t="str">
        <f t="shared" si="57"/>
        <v>Normal</v>
      </c>
      <c r="D929" s="14">
        <f>'Raw Data'!E926</f>
        <v>186.269295</v>
      </c>
      <c r="E929" t="str">
        <f t="shared" si="58"/>
        <v>Desirable</v>
      </c>
      <c r="F929" s="15">
        <f>'Raw Data'!C926</f>
        <v>124.8715088</v>
      </c>
      <c r="G929" t="str">
        <f t="shared" si="59"/>
        <v>Elevated</v>
      </c>
      <c r="H929" t="str">
        <f>'Raw Data'!I926</f>
        <v>non-smoker</v>
      </c>
      <c r="I929" t="str">
        <f>'Raw Data'!J926</f>
        <v>high</v>
      </c>
    </row>
    <row r="930" spans="1:9" ht="15" customHeight="1" x14ac:dyDescent="0.35">
      <c r="A930">
        <f t="shared" si="56"/>
        <v>926</v>
      </c>
      <c r="B930" s="13">
        <f>'Raw Data'!B927</f>
        <v>27.813566269999999</v>
      </c>
      <c r="C930" t="str">
        <f t="shared" si="57"/>
        <v>Overweight</v>
      </c>
      <c r="D930" s="14">
        <f>'Raw Data'!E927</f>
        <v>210.3885277</v>
      </c>
      <c r="E930" t="str">
        <f t="shared" si="58"/>
        <v>Borderline High</v>
      </c>
      <c r="F930" s="15">
        <f>'Raw Data'!C927</f>
        <v>106.7923615</v>
      </c>
      <c r="G930" t="str">
        <f t="shared" si="59"/>
        <v>Normal</v>
      </c>
      <c r="H930" t="str">
        <f>'Raw Data'!I927</f>
        <v>non-smoker</v>
      </c>
      <c r="I930" t="str">
        <f>'Raw Data'!J927</f>
        <v>moderate</v>
      </c>
    </row>
    <row r="931" spans="1:9" ht="15" customHeight="1" x14ac:dyDescent="0.35">
      <c r="A931">
        <f t="shared" si="56"/>
        <v>927</v>
      </c>
      <c r="B931" s="13">
        <f>'Raw Data'!B928</f>
        <v>30.632219670000001</v>
      </c>
      <c r="C931" t="str">
        <f t="shared" si="57"/>
        <v>Obese</v>
      </c>
      <c r="D931" s="14">
        <f>'Raw Data'!E928</f>
        <v>210.26155130000001</v>
      </c>
      <c r="E931" t="str">
        <f t="shared" si="58"/>
        <v>Borderline High</v>
      </c>
      <c r="F931" s="15">
        <f>'Raw Data'!C928</f>
        <v>107.47452989999999</v>
      </c>
      <c r="G931" t="str">
        <f t="shared" si="59"/>
        <v>Normal</v>
      </c>
      <c r="H931" t="str">
        <f>'Raw Data'!I928</f>
        <v>non-smoker</v>
      </c>
      <c r="I931" t="str">
        <f>'Raw Data'!J928</f>
        <v>low</v>
      </c>
    </row>
    <row r="932" spans="1:9" ht="15" customHeight="1" x14ac:dyDescent="0.35">
      <c r="A932">
        <f t="shared" si="56"/>
        <v>928</v>
      </c>
      <c r="B932" s="13">
        <f>'Raw Data'!B929</f>
        <v>29.75936853</v>
      </c>
      <c r="C932" t="str">
        <f t="shared" si="57"/>
        <v>Overweight</v>
      </c>
      <c r="D932" s="14">
        <f>'Raw Data'!E929</f>
        <v>186.83875929999999</v>
      </c>
      <c r="E932" t="str">
        <f t="shared" si="58"/>
        <v>Desirable</v>
      </c>
      <c r="F932" s="15">
        <f>'Raw Data'!C929</f>
        <v>119.73975660000001</v>
      </c>
      <c r="G932" t="str">
        <f t="shared" si="59"/>
        <v>Normal</v>
      </c>
      <c r="H932" t="str">
        <f>'Raw Data'!I929</f>
        <v>non-smoker</v>
      </c>
      <c r="I932" t="str">
        <f>'Raw Data'!J929</f>
        <v>high</v>
      </c>
    </row>
    <row r="933" spans="1:9" ht="15" customHeight="1" x14ac:dyDescent="0.35">
      <c r="A933">
        <f t="shared" si="56"/>
        <v>929</v>
      </c>
      <c r="B933" s="13">
        <f>'Raw Data'!B930</f>
        <v>33.701942619999997</v>
      </c>
      <c r="C933" t="str">
        <f t="shared" si="57"/>
        <v>Obese</v>
      </c>
      <c r="D933" s="14">
        <f>'Raw Data'!E930</f>
        <v>190.79586219999999</v>
      </c>
      <c r="E933" t="str">
        <f t="shared" si="58"/>
        <v>Desirable</v>
      </c>
      <c r="F933" s="15">
        <f>'Raw Data'!C930</f>
        <v>114.0494747</v>
      </c>
      <c r="G933" t="str">
        <f t="shared" si="59"/>
        <v>Normal</v>
      </c>
      <c r="H933" t="str">
        <f>'Raw Data'!I930</f>
        <v>non-smoker</v>
      </c>
      <c r="I933" t="str">
        <f>'Raw Data'!J930</f>
        <v>moderate</v>
      </c>
    </row>
    <row r="934" spans="1:9" ht="15" customHeight="1" x14ac:dyDescent="0.35">
      <c r="A934">
        <f t="shared" si="56"/>
        <v>930</v>
      </c>
      <c r="B934" s="13">
        <f>'Raw Data'!B931</f>
        <v>28.253653320000002</v>
      </c>
      <c r="C934" t="str">
        <f t="shared" si="57"/>
        <v>Overweight</v>
      </c>
      <c r="D934" s="14">
        <f>'Raw Data'!E931</f>
        <v>229.68956370000001</v>
      </c>
      <c r="E934" t="str">
        <f t="shared" si="58"/>
        <v>Borderline High</v>
      </c>
      <c r="F934" s="15">
        <f>'Raw Data'!C931</f>
        <v>107.09929529999999</v>
      </c>
      <c r="G934" t="str">
        <f t="shared" si="59"/>
        <v>Normal</v>
      </c>
      <c r="H934" t="str">
        <f>'Raw Data'!I931</f>
        <v>smoker</v>
      </c>
      <c r="I934" t="str">
        <f>'Raw Data'!J931</f>
        <v>moderate</v>
      </c>
    </row>
    <row r="935" spans="1:9" ht="15" customHeight="1" x14ac:dyDescent="0.35">
      <c r="A935">
        <f t="shared" si="56"/>
        <v>931</v>
      </c>
      <c r="B935" s="13">
        <f>'Raw Data'!B932</f>
        <v>29.567910390000002</v>
      </c>
      <c r="C935" t="str">
        <f t="shared" si="57"/>
        <v>Overweight</v>
      </c>
      <c r="D935" s="14">
        <f>'Raw Data'!E932</f>
        <v>168.9380701</v>
      </c>
      <c r="E935" t="str">
        <f t="shared" si="58"/>
        <v>Desirable</v>
      </c>
      <c r="F935" s="15">
        <f>'Raw Data'!C932</f>
        <v>104.712965</v>
      </c>
      <c r="G935" t="str">
        <f t="shared" si="59"/>
        <v>Normal</v>
      </c>
      <c r="H935" t="str">
        <f>'Raw Data'!I932</f>
        <v>smoker</v>
      </c>
      <c r="I935" t="str">
        <f>'Raw Data'!J932</f>
        <v>moderate</v>
      </c>
    </row>
    <row r="936" spans="1:9" ht="15" customHeight="1" x14ac:dyDescent="0.35">
      <c r="A936">
        <f t="shared" si="56"/>
        <v>932</v>
      </c>
      <c r="B936" s="13">
        <f>'Raw Data'!B933</f>
        <v>29.742769809999999</v>
      </c>
      <c r="C936" t="str">
        <f t="shared" si="57"/>
        <v>Overweight</v>
      </c>
      <c r="D936" s="14">
        <f>'Raw Data'!E933</f>
        <v>213.60379470000001</v>
      </c>
      <c r="E936" t="str">
        <f t="shared" si="58"/>
        <v>Borderline High</v>
      </c>
      <c r="F936" s="15">
        <f>'Raw Data'!C933</f>
        <v>105.53573350000001</v>
      </c>
      <c r="G936" t="str">
        <f t="shared" si="59"/>
        <v>Normal</v>
      </c>
      <c r="H936" t="str">
        <f>'Raw Data'!I933</f>
        <v>smoker</v>
      </c>
      <c r="I936" t="str">
        <f>'Raw Data'!J933</f>
        <v>low</v>
      </c>
    </row>
    <row r="937" spans="1:9" ht="15" customHeight="1" x14ac:dyDescent="0.35">
      <c r="A937">
        <f t="shared" si="56"/>
        <v>933</v>
      </c>
      <c r="B937" s="13">
        <f>'Raw Data'!B934</f>
        <v>22.151376989999999</v>
      </c>
      <c r="C937" t="str">
        <f t="shared" si="57"/>
        <v>Normal</v>
      </c>
      <c r="D937" s="14">
        <f>'Raw Data'!E934</f>
        <v>202.4113753</v>
      </c>
      <c r="E937" t="str">
        <f t="shared" si="58"/>
        <v>Borderline High</v>
      </c>
      <c r="F937" s="15">
        <f>'Raw Data'!C934</f>
        <v>88.293680910000006</v>
      </c>
      <c r="G937" t="str">
        <f t="shared" si="59"/>
        <v>Normal</v>
      </c>
      <c r="H937" t="str">
        <f>'Raw Data'!I934</f>
        <v>smoker</v>
      </c>
      <c r="I937" t="str">
        <f>'Raw Data'!J934</f>
        <v>moderate</v>
      </c>
    </row>
    <row r="938" spans="1:9" ht="15" customHeight="1" x14ac:dyDescent="0.35">
      <c r="A938">
        <f t="shared" si="56"/>
        <v>934</v>
      </c>
      <c r="B938" s="13">
        <f>'Raw Data'!B935</f>
        <v>26.36260631</v>
      </c>
      <c r="C938" t="str">
        <f t="shared" si="57"/>
        <v>Overweight</v>
      </c>
      <c r="D938" s="14">
        <f>'Raw Data'!E935</f>
        <v>182.68567630000001</v>
      </c>
      <c r="E938" t="str">
        <f t="shared" si="58"/>
        <v>Desirable</v>
      </c>
      <c r="F938" s="15">
        <f>'Raw Data'!C935</f>
        <v>113.9746529</v>
      </c>
      <c r="G938" t="str">
        <f t="shared" si="59"/>
        <v>Normal</v>
      </c>
      <c r="H938" t="str">
        <f>'Raw Data'!I935</f>
        <v>non-smoker</v>
      </c>
      <c r="I938" t="str">
        <f>'Raw Data'!J935</f>
        <v>low</v>
      </c>
    </row>
    <row r="939" spans="1:9" ht="15" customHeight="1" x14ac:dyDescent="0.35">
      <c r="A939">
        <f t="shared" si="56"/>
        <v>935</v>
      </c>
      <c r="B939" s="13">
        <f>'Raw Data'!B936</f>
        <v>14.705058230000001</v>
      </c>
      <c r="C939" t="str">
        <f t="shared" si="57"/>
        <v>Underweight</v>
      </c>
      <c r="D939" s="14">
        <f>'Raw Data'!E936</f>
        <v>169.94189489999999</v>
      </c>
      <c r="E939" t="str">
        <f t="shared" si="58"/>
        <v>Desirable</v>
      </c>
      <c r="F939" s="15">
        <f>'Raw Data'!C936</f>
        <v>95.883016650000002</v>
      </c>
      <c r="G939" t="str">
        <f t="shared" si="59"/>
        <v>Normal</v>
      </c>
      <c r="H939" t="str">
        <f>'Raw Data'!I936</f>
        <v>non-smoker</v>
      </c>
      <c r="I939" t="str">
        <f>'Raw Data'!J936</f>
        <v>low</v>
      </c>
    </row>
    <row r="940" spans="1:9" ht="15" customHeight="1" x14ac:dyDescent="0.35">
      <c r="A940">
        <f t="shared" si="56"/>
        <v>936</v>
      </c>
      <c r="B940" s="13">
        <f>'Raw Data'!B937</f>
        <v>28.88440409</v>
      </c>
      <c r="C940" t="str">
        <f t="shared" si="57"/>
        <v>Overweight</v>
      </c>
      <c r="D940" s="14">
        <f>'Raw Data'!E937</f>
        <v>184.49776069999999</v>
      </c>
      <c r="E940" t="str">
        <f t="shared" si="58"/>
        <v>Desirable</v>
      </c>
      <c r="F940" s="15">
        <f>'Raw Data'!C937</f>
        <v>100.1816087</v>
      </c>
      <c r="G940" t="str">
        <f t="shared" si="59"/>
        <v>Normal</v>
      </c>
      <c r="H940" t="str">
        <f>'Raw Data'!I937</f>
        <v>smoker</v>
      </c>
      <c r="I940" t="str">
        <f>'Raw Data'!J937</f>
        <v>moderate</v>
      </c>
    </row>
    <row r="941" spans="1:9" ht="15" customHeight="1" x14ac:dyDescent="0.35">
      <c r="A941">
        <f t="shared" si="56"/>
        <v>937</v>
      </c>
      <c r="B941" s="13">
        <f>'Raw Data'!B938</f>
        <v>13.242101379999999</v>
      </c>
      <c r="C941" t="str">
        <f t="shared" si="57"/>
        <v>Underweight</v>
      </c>
      <c r="D941" s="14">
        <f>'Raw Data'!E938</f>
        <v>210.00095709999999</v>
      </c>
      <c r="E941" t="str">
        <f t="shared" si="58"/>
        <v>Borderline High</v>
      </c>
      <c r="F941" s="15">
        <f>'Raw Data'!C938</f>
        <v>113.4177846</v>
      </c>
      <c r="G941" t="str">
        <f t="shared" si="59"/>
        <v>Normal</v>
      </c>
      <c r="H941" t="str">
        <f>'Raw Data'!I938</f>
        <v>non-smoker</v>
      </c>
      <c r="I941" t="str">
        <f>'Raw Data'!J938</f>
        <v>moderate</v>
      </c>
    </row>
    <row r="942" spans="1:9" ht="15" customHeight="1" x14ac:dyDescent="0.35">
      <c r="A942">
        <f t="shared" si="56"/>
        <v>938</v>
      </c>
      <c r="B942" s="13">
        <f>'Raw Data'!B939</f>
        <v>31.24547931</v>
      </c>
      <c r="C942" t="str">
        <f t="shared" si="57"/>
        <v>Obese</v>
      </c>
      <c r="D942" s="14">
        <f>'Raw Data'!E939</f>
        <v>205.7428371</v>
      </c>
      <c r="E942" t="str">
        <f t="shared" si="58"/>
        <v>Borderline High</v>
      </c>
      <c r="F942" s="15">
        <f>'Raw Data'!C939</f>
        <v>95.455032459999998</v>
      </c>
      <c r="G942" t="str">
        <f t="shared" si="59"/>
        <v>Normal</v>
      </c>
      <c r="H942" t="str">
        <f>'Raw Data'!I939</f>
        <v>smoker</v>
      </c>
      <c r="I942" t="str">
        <f>'Raw Data'!J939</f>
        <v>high</v>
      </c>
    </row>
    <row r="943" spans="1:9" ht="15" customHeight="1" x14ac:dyDescent="0.35">
      <c r="A943">
        <f t="shared" si="56"/>
        <v>939</v>
      </c>
      <c r="B943" s="13">
        <f>'Raw Data'!B940</f>
        <v>35.266557849999998</v>
      </c>
      <c r="C943" t="str">
        <f t="shared" si="57"/>
        <v>Obese</v>
      </c>
      <c r="D943" s="14">
        <f>'Raw Data'!E940</f>
        <v>194.4714975</v>
      </c>
      <c r="E943" t="str">
        <f t="shared" si="58"/>
        <v>Desirable</v>
      </c>
      <c r="F943" s="15">
        <f>'Raw Data'!C940</f>
        <v>124.4139076</v>
      </c>
      <c r="G943" t="str">
        <f t="shared" si="59"/>
        <v>Elevated</v>
      </c>
      <c r="H943" t="str">
        <f>'Raw Data'!I940</f>
        <v>non-smoker</v>
      </c>
      <c r="I943" t="str">
        <f>'Raw Data'!J940</f>
        <v>high</v>
      </c>
    </row>
    <row r="944" spans="1:9" ht="15" customHeight="1" x14ac:dyDescent="0.35">
      <c r="A944">
        <f t="shared" si="56"/>
        <v>940</v>
      </c>
      <c r="B944" s="13">
        <f>'Raw Data'!B941</f>
        <v>29.493633880000001</v>
      </c>
      <c r="C944" t="str">
        <f t="shared" si="57"/>
        <v>Overweight</v>
      </c>
      <c r="D944" s="14">
        <f>'Raw Data'!E941</f>
        <v>190.52897089999999</v>
      </c>
      <c r="E944" t="str">
        <f t="shared" si="58"/>
        <v>Desirable</v>
      </c>
      <c r="F944" s="15">
        <f>'Raw Data'!C941</f>
        <v>113.32929900000001</v>
      </c>
      <c r="G944" t="str">
        <f t="shared" si="59"/>
        <v>Normal</v>
      </c>
      <c r="H944" t="str">
        <f>'Raw Data'!I941</f>
        <v>non-smoker</v>
      </c>
      <c r="I944" t="str">
        <f>'Raw Data'!J941</f>
        <v>high</v>
      </c>
    </row>
    <row r="945" spans="1:9" ht="15" customHeight="1" x14ac:dyDescent="0.35">
      <c r="A945">
        <f t="shared" si="56"/>
        <v>941</v>
      </c>
      <c r="B945" s="13">
        <f>'Raw Data'!B942</f>
        <v>30.265381300000001</v>
      </c>
      <c r="C945" t="str">
        <f t="shared" si="57"/>
        <v>Obese</v>
      </c>
      <c r="D945" s="14">
        <f>'Raw Data'!E942</f>
        <v>172.50168930000001</v>
      </c>
      <c r="E945" t="str">
        <f t="shared" si="58"/>
        <v>Desirable</v>
      </c>
      <c r="F945" s="15">
        <f>'Raw Data'!C942</f>
        <v>112.0001259</v>
      </c>
      <c r="G945" t="str">
        <f t="shared" si="59"/>
        <v>Normal</v>
      </c>
      <c r="H945" t="str">
        <f>'Raw Data'!I942</f>
        <v>smoker</v>
      </c>
      <c r="I945" t="str">
        <f>'Raw Data'!J942</f>
        <v>moderate</v>
      </c>
    </row>
    <row r="946" spans="1:9" ht="15" customHeight="1" x14ac:dyDescent="0.35">
      <c r="A946">
        <f t="shared" si="56"/>
        <v>942</v>
      </c>
      <c r="B946" s="13">
        <f>'Raw Data'!B943</f>
        <v>33.024359959999998</v>
      </c>
      <c r="C946" t="str">
        <f t="shared" si="57"/>
        <v>Obese</v>
      </c>
      <c r="D946" s="14">
        <f>'Raw Data'!E943</f>
        <v>201.9885644</v>
      </c>
      <c r="E946" t="str">
        <f t="shared" si="58"/>
        <v>Borderline High</v>
      </c>
      <c r="F946" s="15">
        <f>'Raw Data'!C943</f>
        <v>99.813358469999997</v>
      </c>
      <c r="G946" t="str">
        <f t="shared" si="59"/>
        <v>Normal</v>
      </c>
      <c r="H946" t="str">
        <f>'Raw Data'!I943</f>
        <v>non-smoker</v>
      </c>
      <c r="I946" t="str">
        <f>'Raw Data'!J943</f>
        <v>low</v>
      </c>
    </row>
    <row r="947" spans="1:9" ht="15" customHeight="1" x14ac:dyDescent="0.35">
      <c r="A947">
        <f t="shared" si="56"/>
        <v>943</v>
      </c>
      <c r="B947" s="13">
        <f>'Raw Data'!B944</f>
        <v>24.825838319999999</v>
      </c>
      <c r="C947" t="str">
        <f t="shared" si="57"/>
        <v>Normal</v>
      </c>
      <c r="D947" s="14">
        <f>'Raw Data'!E944</f>
        <v>189.42677459999999</v>
      </c>
      <c r="E947" t="str">
        <f t="shared" si="58"/>
        <v>Desirable</v>
      </c>
      <c r="F947" s="15">
        <f>'Raw Data'!C944</f>
        <v>97.692966249999998</v>
      </c>
      <c r="G947" t="str">
        <f t="shared" si="59"/>
        <v>Normal</v>
      </c>
      <c r="H947" t="str">
        <f>'Raw Data'!I944</f>
        <v>smoker</v>
      </c>
      <c r="I947" t="str">
        <f>'Raw Data'!J944</f>
        <v>low</v>
      </c>
    </row>
    <row r="948" spans="1:9" ht="15" customHeight="1" x14ac:dyDescent="0.35">
      <c r="A948">
        <f t="shared" si="56"/>
        <v>944</v>
      </c>
      <c r="B948" s="13">
        <f>'Raw Data'!B945</f>
        <v>20.637528889999999</v>
      </c>
      <c r="C948" t="str">
        <f t="shared" si="57"/>
        <v>Normal</v>
      </c>
      <c r="D948" s="14">
        <f>'Raw Data'!E945</f>
        <v>170.1150246</v>
      </c>
      <c r="E948" t="str">
        <f t="shared" si="58"/>
        <v>Desirable</v>
      </c>
      <c r="F948" s="15">
        <f>'Raw Data'!C945</f>
        <v>99.101490709999993</v>
      </c>
      <c r="G948" t="str">
        <f t="shared" si="59"/>
        <v>Normal</v>
      </c>
      <c r="H948" t="str">
        <f>'Raw Data'!I945</f>
        <v>non-smoker</v>
      </c>
      <c r="I948" t="str">
        <f>'Raw Data'!J945</f>
        <v>high</v>
      </c>
    </row>
    <row r="949" spans="1:9" ht="15" customHeight="1" x14ac:dyDescent="0.35">
      <c r="A949">
        <f t="shared" si="56"/>
        <v>945</v>
      </c>
      <c r="B949" s="13">
        <f>'Raw Data'!B946</f>
        <v>26.5700632</v>
      </c>
      <c r="C949" t="str">
        <f t="shared" si="57"/>
        <v>Overweight</v>
      </c>
      <c r="D949" s="14">
        <f>'Raw Data'!E946</f>
        <v>181.51314629999999</v>
      </c>
      <c r="E949" t="str">
        <f t="shared" si="58"/>
        <v>Desirable</v>
      </c>
      <c r="F949" s="15">
        <f>'Raw Data'!C946</f>
        <v>85.493138860000002</v>
      </c>
      <c r="G949" t="str">
        <f t="shared" si="59"/>
        <v>Normal</v>
      </c>
      <c r="H949" t="str">
        <f>'Raw Data'!I946</f>
        <v>non-smoker</v>
      </c>
      <c r="I949" t="str">
        <f>'Raw Data'!J946</f>
        <v>moderate</v>
      </c>
    </row>
    <row r="950" spans="1:9" ht="15" customHeight="1" x14ac:dyDescent="0.35">
      <c r="A950">
        <f t="shared" si="56"/>
        <v>946</v>
      </c>
      <c r="B950" s="13">
        <f>'Raw Data'!B947</f>
        <v>23.185375740000001</v>
      </c>
      <c r="C950" t="str">
        <f t="shared" si="57"/>
        <v>Normal</v>
      </c>
      <c r="D950" s="14">
        <f>'Raw Data'!E947</f>
        <v>206.4368685</v>
      </c>
      <c r="E950" t="str">
        <f t="shared" si="58"/>
        <v>Borderline High</v>
      </c>
      <c r="F950" s="15">
        <f>'Raw Data'!C947</f>
        <v>85.010064240000005</v>
      </c>
      <c r="G950" t="str">
        <f t="shared" si="59"/>
        <v>Normal</v>
      </c>
      <c r="H950" t="str">
        <f>'Raw Data'!I947</f>
        <v>non-smoker</v>
      </c>
      <c r="I950" t="str">
        <f>'Raw Data'!J947</f>
        <v>moderate</v>
      </c>
    </row>
    <row r="951" spans="1:9" ht="15" customHeight="1" x14ac:dyDescent="0.35">
      <c r="A951">
        <f t="shared" si="56"/>
        <v>947</v>
      </c>
      <c r="B951" s="13">
        <f>'Raw Data'!B948</f>
        <v>27.383810130000001</v>
      </c>
      <c r="C951" t="str">
        <f t="shared" si="57"/>
        <v>Overweight</v>
      </c>
      <c r="D951" s="14">
        <f>'Raw Data'!E948</f>
        <v>194.63363330000001</v>
      </c>
      <c r="E951" t="str">
        <f t="shared" si="58"/>
        <v>Desirable</v>
      </c>
      <c r="F951" s="15">
        <f>'Raw Data'!C948</f>
        <v>119.3399397</v>
      </c>
      <c r="G951" t="str">
        <f t="shared" si="59"/>
        <v>Normal</v>
      </c>
      <c r="H951" t="str">
        <f>'Raw Data'!I948</f>
        <v>non-smoker</v>
      </c>
      <c r="I951" t="str">
        <f>'Raw Data'!J948</f>
        <v>moderate</v>
      </c>
    </row>
    <row r="952" spans="1:9" ht="15" customHeight="1" x14ac:dyDescent="0.35">
      <c r="A952">
        <f t="shared" si="56"/>
        <v>948</v>
      </c>
      <c r="B952" s="13">
        <f>'Raw Data'!B949</f>
        <v>28.27369032</v>
      </c>
      <c r="C952" t="str">
        <f t="shared" si="57"/>
        <v>Overweight</v>
      </c>
      <c r="D952" s="14">
        <f>'Raw Data'!E949</f>
        <v>204.7175518</v>
      </c>
      <c r="E952" t="str">
        <f t="shared" si="58"/>
        <v>Borderline High</v>
      </c>
      <c r="F952" s="15">
        <f>'Raw Data'!C949</f>
        <v>128.35464529999999</v>
      </c>
      <c r="G952" t="str">
        <f t="shared" si="59"/>
        <v>Elevated</v>
      </c>
      <c r="H952" t="str">
        <f>'Raw Data'!I949</f>
        <v>non-smoker</v>
      </c>
      <c r="I952" t="str">
        <f>'Raw Data'!J949</f>
        <v>high</v>
      </c>
    </row>
    <row r="953" spans="1:9" ht="15" customHeight="1" x14ac:dyDescent="0.35">
      <c r="A953">
        <f t="shared" si="56"/>
        <v>949</v>
      </c>
      <c r="B953" s="13">
        <f>'Raw Data'!B950</f>
        <v>24.608909990000001</v>
      </c>
      <c r="C953" t="str">
        <f t="shared" si="57"/>
        <v>Normal</v>
      </c>
      <c r="D953" s="14">
        <f>'Raw Data'!E950</f>
        <v>203.98200629999999</v>
      </c>
      <c r="E953" t="str">
        <f t="shared" si="58"/>
        <v>Borderline High</v>
      </c>
      <c r="F953" s="15">
        <f>'Raw Data'!C950</f>
        <v>107.6935683</v>
      </c>
      <c r="G953" t="str">
        <f t="shared" si="59"/>
        <v>Normal</v>
      </c>
      <c r="H953" t="str">
        <f>'Raw Data'!I950</f>
        <v>non-smoker</v>
      </c>
      <c r="I953" t="str">
        <f>'Raw Data'!J950</f>
        <v>moderate</v>
      </c>
    </row>
    <row r="954" spans="1:9" ht="15" customHeight="1" x14ac:dyDescent="0.35">
      <c r="A954">
        <f t="shared" si="56"/>
        <v>950</v>
      </c>
      <c r="B954" s="13">
        <f>'Raw Data'!B951</f>
        <v>23.431405170000001</v>
      </c>
      <c r="C954" t="str">
        <f t="shared" si="57"/>
        <v>Normal</v>
      </c>
      <c r="D954" s="14">
        <f>'Raw Data'!E951</f>
        <v>167.43019770000001</v>
      </c>
      <c r="E954" t="str">
        <f t="shared" si="58"/>
        <v>Desirable</v>
      </c>
      <c r="F954" s="15">
        <f>'Raw Data'!C951</f>
        <v>110.8405767</v>
      </c>
      <c r="G954" t="str">
        <f t="shared" si="59"/>
        <v>Normal</v>
      </c>
      <c r="H954" t="str">
        <f>'Raw Data'!I951</f>
        <v>smoker</v>
      </c>
      <c r="I954" t="str">
        <f>'Raw Data'!J951</f>
        <v>moderate</v>
      </c>
    </row>
    <row r="955" spans="1:9" ht="15" customHeight="1" x14ac:dyDescent="0.35">
      <c r="A955">
        <f t="shared" si="56"/>
        <v>951</v>
      </c>
      <c r="B955" s="13">
        <f>'Raw Data'!B952</f>
        <v>16.229342030000002</v>
      </c>
      <c r="C955" t="str">
        <f t="shared" si="57"/>
        <v>Underweight</v>
      </c>
      <c r="D955" s="14">
        <f>'Raw Data'!E952</f>
        <v>183.24626570000001</v>
      </c>
      <c r="E955" t="str">
        <f t="shared" si="58"/>
        <v>Desirable</v>
      </c>
      <c r="F955" s="15">
        <f>'Raw Data'!C952</f>
        <v>99.008342020000001</v>
      </c>
      <c r="G955" t="str">
        <f t="shared" si="59"/>
        <v>Normal</v>
      </c>
      <c r="H955" t="str">
        <f>'Raw Data'!I952</f>
        <v>non-smoker</v>
      </c>
      <c r="I955" t="str">
        <f>'Raw Data'!J952</f>
        <v>low</v>
      </c>
    </row>
    <row r="956" spans="1:9" ht="15" customHeight="1" x14ac:dyDescent="0.35">
      <c r="A956">
        <f t="shared" si="56"/>
        <v>952</v>
      </c>
      <c r="B956" s="13">
        <f>'Raw Data'!B953</f>
        <v>26.155920810000001</v>
      </c>
      <c r="C956" t="str">
        <f t="shared" si="57"/>
        <v>Overweight</v>
      </c>
      <c r="D956" s="14">
        <f>'Raw Data'!E953</f>
        <v>216.8329803</v>
      </c>
      <c r="E956" t="str">
        <f t="shared" si="58"/>
        <v>Borderline High</v>
      </c>
      <c r="F956" s="15">
        <f>'Raw Data'!C953</f>
        <v>120.7456413</v>
      </c>
      <c r="G956" t="str">
        <f t="shared" si="59"/>
        <v>Elevated</v>
      </c>
      <c r="H956" t="str">
        <f>'Raw Data'!I953</f>
        <v>non-smoker</v>
      </c>
      <c r="I956" t="str">
        <f>'Raw Data'!J953</f>
        <v>moderate</v>
      </c>
    </row>
    <row r="957" spans="1:9" ht="15" customHeight="1" x14ac:dyDescent="0.35">
      <c r="A957">
        <f t="shared" si="56"/>
        <v>953</v>
      </c>
      <c r="B957" s="13">
        <f>'Raw Data'!B954</f>
        <v>24.815764779999999</v>
      </c>
      <c r="C957" t="str">
        <f t="shared" si="57"/>
        <v>Normal</v>
      </c>
      <c r="D957" s="14">
        <f>'Raw Data'!E954</f>
        <v>208.93682010000001</v>
      </c>
      <c r="E957" t="str">
        <f t="shared" si="58"/>
        <v>Borderline High</v>
      </c>
      <c r="F957" s="15">
        <f>'Raw Data'!C954</f>
        <v>91.953633710000005</v>
      </c>
      <c r="G957" t="str">
        <f t="shared" si="59"/>
        <v>Normal</v>
      </c>
      <c r="H957" t="str">
        <f>'Raw Data'!I954</f>
        <v>non-smoker</v>
      </c>
      <c r="I957" t="str">
        <f>'Raw Data'!J954</f>
        <v>moderate</v>
      </c>
    </row>
    <row r="958" spans="1:9" ht="15" customHeight="1" x14ac:dyDescent="0.35">
      <c r="A958">
        <f t="shared" si="56"/>
        <v>954</v>
      </c>
      <c r="B958" s="13">
        <f>'Raw Data'!B955</f>
        <v>25.170308349999999</v>
      </c>
      <c r="C958" t="str">
        <f t="shared" si="57"/>
        <v>Overweight</v>
      </c>
      <c r="D958" s="14">
        <f>'Raw Data'!E955</f>
        <v>194.6380977</v>
      </c>
      <c r="E958" t="str">
        <f t="shared" si="58"/>
        <v>Desirable</v>
      </c>
      <c r="F958" s="15">
        <f>'Raw Data'!C955</f>
        <v>111.09733110000001</v>
      </c>
      <c r="G958" t="str">
        <f t="shared" si="59"/>
        <v>Normal</v>
      </c>
      <c r="H958" t="str">
        <f>'Raw Data'!I955</f>
        <v>smoker</v>
      </c>
      <c r="I958" t="str">
        <f>'Raw Data'!J955</f>
        <v>moderate</v>
      </c>
    </row>
    <row r="959" spans="1:9" ht="15" customHeight="1" x14ac:dyDescent="0.35">
      <c r="A959">
        <f t="shared" si="56"/>
        <v>955</v>
      </c>
      <c r="B959" s="13">
        <f>'Raw Data'!B956</f>
        <v>30.658177559999999</v>
      </c>
      <c r="C959" t="str">
        <f t="shared" si="57"/>
        <v>Obese</v>
      </c>
      <c r="D959" s="14">
        <f>'Raw Data'!E956</f>
        <v>168.36853809999999</v>
      </c>
      <c r="E959" t="str">
        <f t="shared" si="58"/>
        <v>Desirable</v>
      </c>
      <c r="F959" s="15">
        <f>'Raw Data'!C956</f>
        <v>128.33523410000001</v>
      </c>
      <c r="G959" t="str">
        <f t="shared" si="59"/>
        <v>Elevated</v>
      </c>
      <c r="H959" t="str">
        <f>'Raw Data'!I956</f>
        <v>non-smoker</v>
      </c>
      <c r="I959" t="str">
        <f>'Raw Data'!J956</f>
        <v>low</v>
      </c>
    </row>
    <row r="960" spans="1:9" ht="15" customHeight="1" x14ac:dyDescent="0.35">
      <c r="A960">
        <f t="shared" si="56"/>
        <v>956</v>
      </c>
      <c r="B960" s="13">
        <f>'Raw Data'!B957</f>
        <v>36.826376959999997</v>
      </c>
      <c r="C960" t="str">
        <f t="shared" si="57"/>
        <v>Obese</v>
      </c>
      <c r="D960" s="14">
        <f>'Raw Data'!E957</f>
        <v>240.17293710000001</v>
      </c>
      <c r="E960" t="str">
        <f t="shared" si="58"/>
        <v>High</v>
      </c>
      <c r="F960" s="15">
        <f>'Raw Data'!C957</f>
        <v>118.05243040000001</v>
      </c>
      <c r="G960" t="str">
        <f t="shared" si="59"/>
        <v>Normal</v>
      </c>
      <c r="H960" t="str">
        <f>'Raw Data'!I957</f>
        <v>non-smoker</v>
      </c>
      <c r="I960" t="str">
        <f>'Raw Data'!J957</f>
        <v>high</v>
      </c>
    </row>
    <row r="961" spans="1:9" ht="15" customHeight="1" x14ac:dyDescent="0.35">
      <c r="A961">
        <f t="shared" si="56"/>
        <v>957</v>
      </c>
      <c r="B961" s="13">
        <f>'Raw Data'!B958</f>
        <v>25.215603049999999</v>
      </c>
      <c r="C961" t="str">
        <f t="shared" si="57"/>
        <v>Overweight</v>
      </c>
      <c r="D961" s="14">
        <f>'Raw Data'!E958</f>
        <v>192.59193020000001</v>
      </c>
      <c r="E961" t="str">
        <f t="shared" si="58"/>
        <v>Desirable</v>
      </c>
      <c r="F961" s="15">
        <f>'Raw Data'!C958</f>
        <v>103.6122091</v>
      </c>
      <c r="G961" t="str">
        <f t="shared" si="59"/>
        <v>Normal</v>
      </c>
      <c r="H961" t="str">
        <f>'Raw Data'!I958</f>
        <v>smoker</v>
      </c>
      <c r="I961" t="str">
        <f>'Raw Data'!J958</f>
        <v>high</v>
      </c>
    </row>
    <row r="962" spans="1:9" ht="15" customHeight="1" x14ac:dyDescent="0.35">
      <c r="A962">
        <f t="shared" si="56"/>
        <v>958</v>
      </c>
      <c r="B962" s="13">
        <f>'Raw Data'!B959</f>
        <v>28.930266450000001</v>
      </c>
      <c r="C962" t="str">
        <f t="shared" si="57"/>
        <v>Overweight</v>
      </c>
      <c r="D962" s="14">
        <f>'Raw Data'!E959</f>
        <v>196.0518458</v>
      </c>
      <c r="E962" t="str">
        <f t="shared" si="58"/>
        <v>Desirable</v>
      </c>
      <c r="F962" s="15">
        <f>'Raw Data'!C959</f>
        <v>124.0973935</v>
      </c>
      <c r="G962" t="str">
        <f t="shared" si="59"/>
        <v>Elevated</v>
      </c>
      <c r="H962" t="str">
        <f>'Raw Data'!I959</f>
        <v>non-smoker</v>
      </c>
      <c r="I962" t="str">
        <f>'Raw Data'!J959</f>
        <v>moderate</v>
      </c>
    </row>
    <row r="963" spans="1:9" ht="15" customHeight="1" x14ac:dyDescent="0.35">
      <c r="A963">
        <f t="shared" si="56"/>
        <v>959</v>
      </c>
      <c r="B963" s="13">
        <f>'Raw Data'!B960</f>
        <v>28.27019533</v>
      </c>
      <c r="C963" t="str">
        <f t="shared" si="57"/>
        <v>Overweight</v>
      </c>
      <c r="D963" s="14">
        <f>'Raw Data'!E960</f>
        <v>203.08212230000001</v>
      </c>
      <c r="E963" t="str">
        <f t="shared" si="58"/>
        <v>Borderline High</v>
      </c>
      <c r="F963" s="15">
        <f>'Raw Data'!C960</f>
        <v>127.7166223</v>
      </c>
      <c r="G963" t="str">
        <f t="shared" si="59"/>
        <v>Elevated</v>
      </c>
      <c r="H963" t="str">
        <f>'Raw Data'!I960</f>
        <v>non-smoker</v>
      </c>
      <c r="I963" t="str">
        <f>'Raw Data'!J960</f>
        <v>high</v>
      </c>
    </row>
    <row r="964" spans="1:9" ht="15" customHeight="1" x14ac:dyDescent="0.35">
      <c r="A964">
        <f t="shared" si="56"/>
        <v>960</v>
      </c>
      <c r="B964" s="13">
        <f>'Raw Data'!B961</f>
        <v>32.673249319999996</v>
      </c>
      <c r="C964" t="str">
        <f t="shared" si="57"/>
        <v>Obese</v>
      </c>
      <c r="D964" s="14">
        <f>'Raw Data'!E961</f>
        <v>212.1196836</v>
      </c>
      <c r="E964" t="str">
        <f t="shared" si="58"/>
        <v>Borderline High</v>
      </c>
      <c r="F964" s="15">
        <f>'Raw Data'!C961</f>
        <v>127.96540709999999</v>
      </c>
      <c r="G964" t="str">
        <f t="shared" si="59"/>
        <v>Elevated</v>
      </c>
      <c r="H964" t="str">
        <f>'Raw Data'!I961</f>
        <v>non-smoker</v>
      </c>
      <c r="I964" t="str">
        <f>'Raw Data'!J961</f>
        <v>moderate</v>
      </c>
    </row>
    <row r="965" spans="1:9" ht="15" customHeight="1" x14ac:dyDescent="0.35">
      <c r="A965">
        <f t="shared" ref="A965:A1028" si="60">ROW()-4</f>
        <v>961</v>
      </c>
      <c r="B965" s="13">
        <f>'Raw Data'!B962</f>
        <v>22.441110129999998</v>
      </c>
      <c r="C965" t="str">
        <f t="shared" ref="C965:C1028" si="61">IF(B965&lt;18.5,"Underweight",IF(B965&lt;=24.9,"Normal",IF(B965&lt;=29.9,"Overweight","Obese")))</f>
        <v>Normal</v>
      </c>
      <c r="D965" s="14">
        <f>'Raw Data'!E962</f>
        <v>195.759784</v>
      </c>
      <c r="E965" t="str">
        <f t="shared" ref="E965:E1028" si="62">IF(D965&lt;200,"Desirable",IF(D965&lt;=239,"Borderline High","High"))</f>
        <v>Desirable</v>
      </c>
      <c r="F965" s="15">
        <f>'Raw Data'!C962</f>
        <v>109.1788366</v>
      </c>
      <c r="G965" t="str">
        <f t="shared" ref="G965:G1028" si="63">IF(F965&lt;120,"Normal",IF(F965&lt;=129,"Elevated",IF(F965&lt;=139,"Stage 1 Hypertension","Stage 2 Hypertension")))</f>
        <v>Normal</v>
      </c>
      <c r="H965" t="str">
        <f>'Raw Data'!I962</f>
        <v>non-smoker</v>
      </c>
      <c r="I965" t="str">
        <f>'Raw Data'!J962</f>
        <v>moderate</v>
      </c>
    </row>
    <row r="966" spans="1:9" ht="15" customHeight="1" x14ac:dyDescent="0.35">
      <c r="A966">
        <f t="shared" si="60"/>
        <v>962</v>
      </c>
      <c r="B966" s="13">
        <f>'Raw Data'!B963</f>
        <v>22.293541650000002</v>
      </c>
      <c r="C966" t="str">
        <f t="shared" si="61"/>
        <v>Normal</v>
      </c>
      <c r="D966" s="14">
        <f>'Raw Data'!E963</f>
        <v>174.8261028</v>
      </c>
      <c r="E966" t="str">
        <f t="shared" si="62"/>
        <v>Desirable</v>
      </c>
      <c r="F966" s="15">
        <f>'Raw Data'!C963</f>
        <v>116.21134139999999</v>
      </c>
      <c r="G966" t="str">
        <f t="shared" si="63"/>
        <v>Normal</v>
      </c>
      <c r="H966" t="str">
        <f>'Raw Data'!I963</f>
        <v>non-smoker</v>
      </c>
      <c r="I966" t="str">
        <f>'Raw Data'!J963</f>
        <v>low</v>
      </c>
    </row>
    <row r="967" spans="1:9" ht="15" customHeight="1" x14ac:dyDescent="0.35">
      <c r="A967">
        <f t="shared" si="60"/>
        <v>963</v>
      </c>
      <c r="B967" s="13">
        <f>'Raw Data'!B964</f>
        <v>22.876107699999999</v>
      </c>
      <c r="C967" t="str">
        <f t="shared" si="61"/>
        <v>Normal</v>
      </c>
      <c r="D967" s="14">
        <f>'Raw Data'!E964</f>
        <v>185.771703</v>
      </c>
      <c r="E967" t="str">
        <f t="shared" si="62"/>
        <v>Desirable</v>
      </c>
      <c r="F967" s="15">
        <f>'Raw Data'!C964</f>
        <v>120.3485598</v>
      </c>
      <c r="G967" t="str">
        <f t="shared" si="63"/>
        <v>Elevated</v>
      </c>
      <c r="H967" t="str">
        <f>'Raw Data'!I964</f>
        <v>non-smoker</v>
      </c>
      <c r="I967" t="str">
        <f>'Raw Data'!J964</f>
        <v>low</v>
      </c>
    </row>
    <row r="968" spans="1:9" ht="15" customHeight="1" x14ac:dyDescent="0.35">
      <c r="A968">
        <f t="shared" si="60"/>
        <v>964</v>
      </c>
      <c r="B968" s="13">
        <f>'Raw Data'!B965</f>
        <v>15.662455270000001</v>
      </c>
      <c r="C968" t="str">
        <f t="shared" si="61"/>
        <v>Underweight</v>
      </c>
      <c r="D968" s="14">
        <f>'Raw Data'!E965</f>
        <v>173.12167160000001</v>
      </c>
      <c r="E968" t="str">
        <f t="shared" si="62"/>
        <v>Desirable</v>
      </c>
      <c r="F968" s="15">
        <f>'Raw Data'!C965</f>
        <v>100.8989164</v>
      </c>
      <c r="G968" t="str">
        <f t="shared" si="63"/>
        <v>Normal</v>
      </c>
      <c r="H968" t="str">
        <f>'Raw Data'!I965</f>
        <v>non-smoker</v>
      </c>
      <c r="I968" t="str">
        <f>'Raw Data'!J965</f>
        <v>moderate</v>
      </c>
    </row>
    <row r="969" spans="1:9" ht="15" customHeight="1" x14ac:dyDescent="0.35">
      <c r="A969">
        <f t="shared" si="60"/>
        <v>965</v>
      </c>
      <c r="B969" s="13">
        <f>'Raw Data'!B966</f>
        <v>26.769975380000002</v>
      </c>
      <c r="C969" t="str">
        <f t="shared" si="61"/>
        <v>Overweight</v>
      </c>
      <c r="D969" s="14">
        <f>'Raw Data'!E966</f>
        <v>195.40819339999999</v>
      </c>
      <c r="E969" t="str">
        <f t="shared" si="62"/>
        <v>Desirable</v>
      </c>
      <c r="F969" s="15">
        <f>'Raw Data'!C966</f>
        <v>102.37754750000001</v>
      </c>
      <c r="G969" t="str">
        <f t="shared" si="63"/>
        <v>Normal</v>
      </c>
      <c r="H969" t="str">
        <f>'Raw Data'!I966</f>
        <v>non-smoker</v>
      </c>
      <c r="I969" t="str">
        <f>'Raw Data'!J966</f>
        <v>high</v>
      </c>
    </row>
    <row r="970" spans="1:9" ht="15" customHeight="1" x14ac:dyDescent="0.35">
      <c r="A970">
        <f t="shared" si="60"/>
        <v>966</v>
      </c>
      <c r="B970" s="13">
        <f>'Raw Data'!B967</f>
        <v>21.736756549999999</v>
      </c>
      <c r="C970" t="str">
        <f t="shared" si="61"/>
        <v>Normal</v>
      </c>
      <c r="D970" s="14">
        <f>'Raw Data'!E967</f>
        <v>184.01990169999999</v>
      </c>
      <c r="E970" t="str">
        <f t="shared" si="62"/>
        <v>Desirable</v>
      </c>
      <c r="F970" s="15">
        <f>'Raw Data'!C967</f>
        <v>111.6959203</v>
      </c>
      <c r="G970" t="str">
        <f t="shared" si="63"/>
        <v>Normal</v>
      </c>
      <c r="H970" t="str">
        <f>'Raw Data'!I967</f>
        <v>non-smoker</v>
      </c>
      <c r="I970" t="str">
        <f>'Raw Data'!J967</f>
        <v>low</v>
      </c>
    </row>
    <row r="971" spans="1:9" ht="15" customHeight="1" x14ac:dyDescent="0.35">
      <c r="A971">
        <f t="shared" si="60"/>
        <v>967</v>
      </c>
      <c r="B971" s="13">
        <f>'Raw Data'!B968</f>
        <v>28.255888460000001</v>
      </c>
      <c r="C971" t="str">
        <f t="shared" si="61"/>
        <v>Overweight</v>
      </c>
      <c r="D971" s="14">
        <f>'Raw Data'!E968</f>
        <v>190.01582629999999</v>
      </c>
      <c r="E971" t="str">
        <f t="shared" si="62"/>
        <v>Desirable</v>
      </c>
      <c r="F971" s="15">
        <f>'Raw Data'!C968</f>
        <v>102.7619504</v>
      </c>
      <c r="G971" t="str">
        <f t="shared" si="63"/>
        <v>Normal</v>
      </c>
      <c r="H971" t="str">
        <f>'Raw Data'!I968</f>
        <v>non-smoker</v>
      </c>
      <c r="I971" t="str">
        <f>'Raw Data'!J968</f>
        <v>moderate</v>
      </c>
    </row>
    <row r="972" spans="1:9" ht="15" customHeight="1" x14ac:dyDescent="0.35">
      <c r="A972">
        <f t="shared" si="60"/>
        <v>968</v>
      </c>
      <c r="B972" s="13">
        <f>'Raw Data'!B969</f>
        <v>15.037939529999999</v>
      </c>
      <c r="C972" t="str">
        <f t="shared" si="61"/>
        <v>Underweight</v>
      </c>
      <c r="D972" s="14">
        <f>'Raw Data'!E969</f>
        <v>188.29216270000001</v>
      </c>
      <c r="E972" t="str">
        <f t="shared" si="62"/>
        <v>Desirable</v>
      </c>
      <c r="F972" s="15">
        <f>'Raw Data'!C969</f>
        <v>93.687991519999997</v>
      </c>
      <c r="G972" t="str">
        <f t="shared" si="63"/>
        <v>Normal</v>
      </c>
      <c r="H972" t="str">
        <f>'Raw Data'!I969</f>
        <v>smoker</v>
      </c>
      <c r="I972" t="str">
        <f>'Raw Data'!J969</f>
        <v>moderate</v>
      </c>
    </row>
    <row r="973" spans="1:9" ht="15" customHeight="1" x14ac:dyDescent="0.35">
      <c r="A973">
        <f t="shared" si="60"/>
        <v>969</v>
      </c>
      <c r="B973" s="13">
        <f>'Raw Data'!B970</f>
        <v>26.714954330000001</v>
      </c>
      <c r="C973" t="str">
        <f t="shared" si="61"/>
        <v>Overweight</v>
      </c>
      <c r="D973" s="14">
        <f>'Raw Data'!E970</f>
        <v>208.79629370000001</v>
      </c>
      <c r="E973" t="str">
        <f t="shared" si="62"/>
        <v>Borderline High</v>
      </c>
      <c r="F973" s="15">
        <f>'Raw Data'!C970</f>
        <v>100.7891453</v>
      </c>
      <c r="G973" t="str">
        <f t="shared" si="63"/>
        <v>Normal</v>
      </c>
      <c r="H973" t="str">
        <f>'Raw Data'!I970</f>
        <v>smoker</v>
      </c>
      <c r="I973" t="str">
        <f>'Raw Data'!J970</f>
        <v>moderate</v>
      </c>
    </row>
    <row r="974" spans="1:9" ht="15" customHeight="1" x14ac:dyDescent="0.35">
      <c r="A974">
        <f t="shared" si="60"/>
        <v>970</v>
      </c>
      <c r="B974" s="13">
        <f>'Raw Data'!B971</f>
        <v>25.71914726</v>
      </c>
      <c r="C974" t="str">
        <f t="shared" si="61"/>
        <v>Overweight</v>
      </c>
      <c r="D974" s="14">
        <f>'Raw Data'!E971</f>
        <v>186.45824519999999</v>
      </c>
      <c r="E974" t="str">
        <f t="shared" si="62"/>
        <v>Desirable</v>
      </c>
      <c r="F974" s="15">
        <f>'Raw Data'!C971</f>
        <v>101.20695619999999</v>
      </c>
      <c r="G974" t="str">
        <f t="shared" si="63"/>
        <v>Normal</v>
      </c>
      <c r="H974" t="str">
        <f>'Raw Data'!I971</f>
        <v>smoker</v>
      </c>
      <c r="I974" t="str">
        <f>'Raw Data'!J971</f>
        <v>moderate</v>
      </c>
    </row>
    <row r="975" spans="1:9" ht="15" customHeight="1" x14ac:dyDescent="0.35">
      <c r="A975">
        <f t="shared" si="60"/>
        <v>971</v>
      </c>
      <c r="B975" s="13">
        <f>'Raw Data'!B972</f>
        <v>24.275186869999999</v>
      </c>
      <c r="C975" t="str">
        <f t="shared" si="61"/>
        <v>Normal</v>
      </c>
      <c r="D975" s="14">
        <f>'Raw Data'!E972</f>
        <v>197.1218058</v>
      </c>
      <c r="E975" t="str">
        <f t="shared" si="62"/>
        <v>Desirable</v>
      </c>
      <c r="F975" s="15">
        <f>'Raw Data'!C972</f>
        <v>99.699928619999994</v>
      </c>
      <c r="G975" t="str">
        <f t="shared" si="63"/>
        <v>Normal</v>
      </c>
      <c r="H975" t="str">
        <f>'Raw Data'!I972</f>
        <v>non-smoker</v>
      </c>
      <c r="I975" t="str">
        <f>'Raw Data'!J972</f>
        <v>low</v>
      </c>
    </row>
    <row r="976" spans="1:9" ht="15" customHeight="1" x14ac:dyDescent="0.35">
      <c r="A976">
        <f t="shared" si="60"/>
        <v>972</v>
      </c>
      <c r="B976" s="13">
        <f>'Raw Data'!B973</f>
        <v>31.99102491</v>
      </c>
      <c r="C976" t="str">
        <f t="shared" si="61"/>
        <v>Obese</v>
      </c>
      <c r="D976" s="14">
        <f>'Raw Data'!E973</f>
        <v>200.64951719999999</v>
      </c>
      <c r="E976" t="str">
        <f t="shared" si="62"/>
        <v>Borderline High</v>
      </c>
      <c r="F976" s="15">
        <f>'Raw Data'!C973</f>
        <v>115.4559355</v>
      </c>
      <c r="G976" t="str">
        <f t="shared" si="63"/>
        <v>Normal</v>
      </c>
      <c r="H976" t="str">
        <f>'Raw Data'!I973</f>
        <v>non-smoker</v>
      </c>
      <c r="I976" t="str">
        <f>'Raw Data'!J973</f>
        <v>moderate</v>
      </c>
    </row>
    <row r="977" spans="1:9" ht="15" customHeight="1" x14ac:dyDescent="0.35">
      <c r="A977">
        <f t="shared" si="60"/>
        <v>973</v>
      </c>
      <c r="B977" s="13">
        <f>'Raw Data'!B974</f>
        <v>22.9769559</v>
      </c>
      <c r="C977" t="str">
        <f t="shared" si="61"/>
        <v>Normal</v>
      </c>
      <c r="D977" s="14">
        <f>'Raw Data'!E974</f>
        <v>167.0594931</v>
      </c>
      <c r="E977" t="str">
        <f t="shared" si="62"/>
        <v>Desirable</v>
      </c>
      <c r="F977" s="15">
        <f>'Raw Data'!C974</f>
        <v>109.242199</v>
      </c>
      <c r="G977" t="str">
        <f t="shared" si="63"/>
        <v>Normal</v>
      </c>
      <c r="H977" t="str">
        <f>'Raw Data'!I974</f>
        <v>non-smoker</v>
      </c>
      <c r="I977" t="str">
        <f>'Raw Data'!J974</f>
        <v>high</v>
      </c>
    </row>
    <row r="978" spans="1:9" ht="15" customHeight="1" x14ac:dyDescent="0.35">
      <c r="A978">
        <f t="shared" si="60"/>
        <v>974</v>
      </c>
      <c r="B978" s="13">
        <f>'Raw Data'!B975</f>
        <v>28.518658110000001</v>
      </c>
      <c r="C978" t="str">
        <f t="shared" si="61"/>
        <v>Overweight</v>
      </c>
      <c r="D978" s="14">
        <f>'Raw Data'!E975</f>
        <v>186.89705140000001</v>
      </c>
      <c r="E978" t="str">
        <f t="shared" si="62"/>
        <v>Desirable</v>
      </c>
      <c r="F978" s="15">
        <f>'Raw Data'!C975</f>
        <v>95.201301029999996</v>
      </c>
      <c r="G978" t="str">
        <f t="shared" si="63"/>
        <v>Normal</v>
      </c>
      <c r="H978" t="str">
        <f>'Raw Data'!I975</f>
        <v>non-smoker</v>
      </c>
      <c r="I978" t="str">
        <f>'Raw Data'!J975</f>
        <v>high</v>
      </c>
    </row>
    <row r="979" spans="1:9" ht="15" customHeight="1" x14ac:dyDescent="0.35">
      <c r="A979">
        <f t="shared" si="60"/>
        <v>975</v>
      </c>
      <c r="B979" s="13">
        <f>'Raw Data'!B976</f>
        <v>23.840846549999998</v>
      </c>
      <c r="C979" t="str">
        <f t="shared" si="61"/>
        <v>Normal</v>
      </c>
      <c r="D979" s="14">
        <f>'Raw Data'!E976</f>
        <v>177.47265719999999</v>
      </c>
      <c r="E979" t="str">
        <f t="shared" si="62"/>
        <v>Desirable</v>
      </c>
      <c r="F979" s="15">
        <f>'Raw Data'!C976</f>
        <v>110.41689909999999</v>
      </c>
      <c r="G979" t="str">
        <f t="shared" si="63"/>
        <v>Normal</v>
      </c>
      <c r="H979" t="str">
        <f>'Raw Data'!I976</f>
        <v>non-smoker</v>
      </c>
      <c r="I979" t="str">
        <f>'Raw Data'!J976</f>
        <v>high</v>
      </c>
    </row>
    <row r="980" spans="1:9" ht="15" customHeight="1" x14ac:dyDescent="0.35">
      <c r="A980">
        <f t="shared" si="60"/>
        <v>976</v>
      </c>
      <c r="B980" s="13">
        <f>'Raw Data'!B977</f>
        <v>35.295205119999999</v>
      </c>
      <c r="C980" t="str">
        <f t="shared" si="61"/>
        <v>Obese</v>
      </c>
      <c r="D980" s="14">
        <f>'Raw Data'!E977</f>
        <v>199.74006929999999</v>
      </c>
      <c r="E980" t="str">
        <f t="shared" si="62"/>
        <v>Desirable</v>
      </c>
      <c r="F980" s="15">
        <f>'Raw Data'!C977</f>
        <v>116.09498960000001</v>
      </c>
      <c r="G980" t="str">
        <f t="shared" si="63"/>
        <v>Normal</v>
      </c>
      <c r="H980" t="str">
        <f>'Raw Data'!I977</f>
        <v>non-smoker</v>
      </c>
      <c r="I980" t="str">
        <f>'Raw Data'!J977</f>
        <v>moderate</v>
      </c>
    </row>
    <row r="981" spans="1:9" ht="15" customHeight="1" x14ac:dyDescent="0.35">
      <c r="A981">
        <f t="shared" si="60"/>
        <v>977</v>
      </c>
      <c r="B981" s="13">
        <f>'Raw Data'!B978</f>
        <v>26.315201930000001</v>
      </c>
      <c r="C981" t="str">
        <f t="shared" si="61"/>
        <v>Overweight</v>
      </c>
      <c r="D981" s="14">
        <f>'Raw Data'!E978</f>
        <v>196.62789119999999</v>
      </c>
      <c r="E981" t="str">
        <f t="shared" si="62"/>
        <v>Desirable</v>
      </c>
      <c r="F981" s="15">
        <f>'Raw Data'!C978</f>
        <v>99.234359380000001</v>
      </c>
      <c r="G981" t="str">
        <f t="shared" si="63"/>
        <v>Normal</v>
      </c>
      <c r="H981" t="str">
        <f>'Raw Data'!I978</f>
        <v>smoker</v>
      </c>
      <c r="I981" t="str">
        <f>'Raw Data'!J978</f>
        <v>high</v>
      </c>
    </row>
    <row r="982" spans="1:9" ht="15" customHeight="1" x14ac:dyDescent="0.35">
      <c r="A982">
        <f t="shared" si="60"/>
        <v>978</v>
      </c>
      <c r="B982" s="13">
        <f>'Raw Data'!B979</f>
        <v>30.379039880000001</v>
      </c>
      <c r="C982" t="str">
        <f t="shared" si="61"/>
        <v>Obese</v>
      </c>
      <c r="D982" s="14">
        <f>'Raw Data'!E979</f>
        <v>196.41165169999999</v>
      </c>
      <c r="E982" t="str">
        <f t="shared" si="62"/>
        <v>Desirable</v>
      </c>
      <c r="F982" s="15">
        <f>'Raw Data'!C979</f>
        <v>110.1657556</v>
      </c>
      <c r="G982" t="str">
        <f t="shared" si="63"/>
        <v>Normal</v>
      </c>
      <c r="H982" t="str">
        <f>'Raw Data'!I979</f>
        <v>non-smoker</v>
      </c>
      <c r="I982" t="str">
        <f>'Raw Data'!J979</f>
        <v>moderate</v>
      </c>
    </row>
    <row r="983" spans="1:9" ht="15" customHeight="1" x14ac:dyDescent="0.35">
      <c r="A983">
        <f t="shared" si="60"/>
        <v>979</v>
      </c>
      <c r="B983" s="13">
        <f>'Raw Data'!B980</f>
        <v>30.04845757</v>
      </c>
      <c r="C983" t="str">
        <f t="shared" si="61"/>
        <v>Obese</v>
      </c>
      <c r="D983" s="14">
        <f>'Raw Data'!E980</f>
        <v>155.07336069999999</v>
      </c>
      <c r="E983" t="str">
        <f t="shared" si="62"/>
        <v>Desirable</v>
      </c>
      <c r="F983" s="15">
        <f>'Raw Data'!C980</f>
        <v>111.0209734</v>
      </c>
      <c r="G983" t="str">
        <f t="shared" si="63"/>
        <v>Normal</v>
      </c>
      <c r="H983" t="str">
        <f>'Raw Data'!I980</f>
        <v>non-smoker</v>
      </c>
      <c r="I983" t="str">
        <f>'Raw Data'!J980</f>
        <v>high</v>
      </c>
    </row>
    <row r="984" spans="1:9" ht="15" customHeight="1" x14ac:dyDescent="0.35">
      <c r="A984">
        <f t="shared" si="60"/>
        <v>980</v>
      </c>
      <c r="B984" s="13">
        <f>'Raw Data'!B981</f>
        <v>32.728143879999998</v>
      </c>
      <c r="C984" t="str">
        <f t="shared" si="61"/>
        <v>Obese</v>
      </c>
      <c r="D984" s="14">
        <f>'Raw Data'!E981</f>
        <v>201.87387910000001</v>
      </c>
      <c r="E984" t="str">
        <f t="shared" si="62"/>
        <v>Borderline High</v>
      </c>
      <c r="F984" s="15">
        <f>'Raw Data'!C981</f>
        <v>115.7513129</v>
      </c>
      <c r="G984" t="str">
        <f t="shared" si="63"/>
        <v>Normal</v>
      </c>
      <c r="H984" t="str">
        <f>'Raw Data'!I981</f>
        <v>smoker</v>
      </c>
      <c r="I984" t="str">
        <f>'Raw Data'!J981</f>
        <v>high</v>
      </c>
    </row>
    <row r="985" spans="1:9" ht="15" customHeight="1" x14ac:dyDescent="0.35">
      <c r="A985">
        <f t="shared" si="60"/>
        <v>981</v>
      </c>
      <c r="B985" s="13">
        <f>'Raw Data'!B982</f>
        <v>27.730416300000002</v>
      </c>
      <c r="C985" t="str">
        <f t="shared" si="61"/>
        <v>Overweight</v>
      </c>
      <c r="D985" s="14">
        <f>'Raw Data'!E982</f>
        <v>168.22767429999999</v>
      </c>
      <c r="E985" t="str">
        <f t="shared" si="62"/>
        <v>Desirable</v>
      </c>
      <c r="F985" s="15">
        <f>'Raw Data'!C982</f>
        <v>116.373176</v>
      </c>
      <c r="G985" t="str">
        <f t="shared" si="63"/>
        <v>Normal</v>
      </c>
      <c r="H985" t="str">
        <f>'Raw Data'!I982</f>
        <v>non-smoker</v>
      </c>
      <c r="I985" t="str">
        <f>'Raw Data'!J982</f>
        <v>moderate</v>
      </c>
    </row>
    <row r="986" spans="1:9" ht="15" customHeight="1" x14ac:dyDescent="0.35">
      <c r="A986">
        <f t="shared" si="60"/>
        <v>982</v>
      </c>
      <c r="B986" s="13">
        <f>'Raw Data'!B983</f>
        <v>20.412695530000001</v>
      </c>
      <c r="C986" t="str">
        <f t="shared" si="61"/>
        <v>Normal</v>
      </c>
      <c r="D986" s="14">
        <f>'Raw Data'!E983</f>
        <v>188.67096889999999</v>
      </c>
      <c r="E986" t="str">
        <f t="shared" si="62"/>
        <v>Desirable</v>
      </c>
      <c r="F986" s="15">
        <f>'Raw Data'!C983</f>
        <v>111.8837249</v>
      </c>
      <c r="G986" t="str">
        <f t="shared" si="63"/>
        <v>Normal</v>
      </c>
      <c r="H986" t="str">
        <f>'Raw Data'!I983</f>
        <v>non-smoker</v>
      </c>
      <c r="I986" t="str">
        <f>'Raw Data'!J983</f>
        <v>high</v>
      </c>
    </row>
    <row r="987" spans="1:9" ht="15" customHeight="1" x14ac:dyDescent="0.35">
      <c r="A987">
        <f t="shared" si="60"/>
        <v>983</v>
      </c>
      <c r="B987" s="13">
        <f>'Raw Data'!B984</f>
        <v>29.214908650000002</v>
      </c>
      <c r="C987" t="str">
        <f t="shared" si="61"/>
        <v>Overweight</v>
      </c>
      <c r="D987" s="14">
        <f>'Raw Data'!E984</f>
        <v>196.6516829</v>
      </c>
      <c r="E987" t="str">
        <f t="shared" si="62"/>
        <v>Desirable</v>
      </c>
      <c r="F987" s="15">
        <f>'Raw Data'!C984</f>
        <v>106.846755</v>
      </c>
      <c r="G987" t="str">
        <f t="shared" si="63"/>
        <v>Normal</v>
      </c>
      <c r="H987" t="str">
        <f>'Raw Data'!I984</f>
        <v>non-smoker</v>
      </c>
      <c r="I987" t="str">
        <f>'Raw Data'!J984</f>
        <v>moderate</v>
      </c>
    </row>
    <row r="988" spans="1:9" ht="15" customHeight="1" x14ac:dyDescent="0.35">
      <c r="A988">
        <f t="shared" si="60"/>
        <v>984</v>
      </c>
      <c r="B988" s="13">
        <f>'Raw Data'!B985</f>
        <v>28.38569322</v>
      </c>
      <c r="C988" t="str">
        <f t="shared" si="61"/>
        <v>Overweight</v>
      </c>
      <c r="D988" s="14">
        <f>'Raw Data'!E985</f>
        <v>145.88780589999999</v>
      </c>
      <c r="E988" t="str">
        <f t="shared" si="62"/>
        <v>Desirable</v>
      </c>
      <c r="F988" s="15">
        <f>'Raw Data'!C985</f>
        <v>101.6825283</v>
      </c>
      <c r="G988" t="str">
        <f t="shared" si="63"/>
        <v>Normal</v>
      </c>
      <c r="H988" t="str">
        <f>'Raw Data'!I985</f>
        <v>non-smoker</v>
      </c>
      <c r="I988" t="str">
        <f>'Raw Data'!J985</f>
        <v>low</v>
      </c>
    </row>
    <row r="989" spans="1:9" ht="15" customHeight="1" x14ac:dyDescent="0.35">
      <c r="A989">
        <f t="shared" si="60"/>
        <v>985</v>
      </c>
      <c r="B989" s="13">
        <f>'Raw Data'!B986</f>
        <v>11.819109470000001</v>
      </c>
      <c r="C989" t="str">
        <f t="shared" si="61"/>
        <v>Underweight</v>
      </c>
      <c r="D989" s="14">
        <f>'Raw Data'!E986</f>
        <v>186.15928779999999</v>
      </c>
      <c r="E989" t="str">
        <f t="shared" si="62"/>
        <v>Desirable</v>
      </c>
      <c r="F989" s="15">
        <f>'Raw Data'!C986</f>
        <v>99.466197429999994</v>
      </c>
      <c r="G989" t="str">
        <f t="shared" si="63"/>
        <v>Normal</v>
      </c>
      <c r="H989" t="str">
        <f>'Raw Data'!I986</f>
        <v>non-smoker</v>
      </c>
      <c r="I989" t="str">
        <f>'Raw Data'!J986</f>
        <v>high</v>
      </c>
    </row>
    <row r="990" spans="1:9" ht="15" customHeight="1" x14ac:dyDescent="0.35">
      <c r="A990">
        <f t="shared" si="60"/>
        <v>986</v>
      </c>
      <c r="B990" s="13">
        <f>'Raw Data'!B987</f>
        <v>18.640381130000002</v>
      </c>
      <c r="C990" t="str">
        <f t="shared" si="61"/>
        <v>Normal</v>
      </c>
      <c r="D990" s="14">
        <f>'Raw Data'!E987</f>
        <v>206.450458</v>
      </c>
      <c r="E990" t="str">
        <f t="shared" si="62"/>
        <v>Borderline High</v>
      </c>
      <c r="F990" s="15">
        <f>'Raw Data'!C987</f>
        <v>106.9247822</v>
      </c>
      <c r="G990" t="str">
        <f t="shared" si="63"/>
        <v>Normal</v>
      </c>
      <c r="H990" t="str">
        <f>'Raw Data'!I987</f>
        <v>non-smoker</v>
      </c>
      <c r="I990" t="str">
        <f>'Raw Data'!J987</f>
        <v>moderate</v>
      </c>
    </row>
    <row r="991" spans="1:9" ht="15" customHeight="1" x14ac:dyDescent="0.35">
      <c r="A991">
        <f t="shared" si="60"/>
        <v>987</v>
      </c>
      <c r="B991" s="13">
        <f>'Raw Data'!B988</f>
        <v>30.529706749999999</v>
      </c>
      <c r="C991" t="str">
        <f t="shared" si="61"/>
        <v>Obese</v>
      </c>
      <c r="D991" s="14">
        <f>'Raw Data'!E988</f>
        <v>192.58506070000001</v>
      </c>
      <c r="E991" t="str">
        <f t="shared" si="62"/>
        <v>Desirable</v>
      </c>
      <c r="F991" s="15">
        <f>'Raw Data'!C988</f>
        <v>124.9846491</v>
      </c>
      <c r="G991" t="str">
        <f t="shared" si="63"/>
        <v>Elevated</v>
      </c>
      <c r="H991" t="str">
        <f>'Raw Data'!I988</f>
        <v>non-smoker</v>
      </c>
      <c r="I991" t="str">
        <f>'Raw Data'!J988</f>
        <v>high</v>
      </c>
    </row>
    <row r="992" spans="1:9" ht="15" customHeight="1" x14ac:dyDescent="0.35">
      <c r="A992">
        <f t="shared" si="60"/>
        <v>988</v>
      </c>
      <c r="B992" s="13">
        <f>'Raw Data'!B989</f>
        <v>34.10197247</v>
      </c>
      <c r="C992" t="str">
        <f t="shared" si="61"/>
        <v>Obese</v>
      </c>
      <c r="D992" s="14">
        <f>'Raw Data'!E989</f>
        <v>207.83031819999999</v>
      </c>
      <c r="E992" t="str">
        <f t="shared" si="62"/>
        <v>Borderline High</v>
      </c>
      <c r="F992" s="15">
        <f>'Raw Data'!C989</f>
        <v>92.080255559999998</v>
      </c>
      <c r="G992" t="str">
        <f t="shared" si="63"/>
        <v>Normal</v>
      </c>
      <c r="H992" t="str">
        <f>'Raw Data'!I989</f>
        <v>non-smoker</v>
      </c>
      <c r="I992" t="str">
        <f>'Raw Data'!J989</f>
        <v>moderate</v>
      </c>
    </row>
    <row r="993" spans="1:9" ht="15" customHeight="1" x14ac:dyDescent="0.35">
      <c r="A993">
        <f t="shared" si="60"/>
        <v>989</v>
      </c>
      <c r="B993" s="13">
        <f>'Raw Data'!B990</f>
        <v>26.58650123</v>
      </c>
      <c r="C993" t="str">
        <f t="shared" si="61"/>
        <v>Overweight</v>
      </c>
      <c r="D993" s="14">
        <f>'Raw Data'!E990</f>
        <v>183.1328795</v>
      </c>
      <c r="E993" t="str">
        <f t="shared" si="62"/>
        <v>Desirable</v>
      </c>
      <c r="F993" s="15">
        <f>'Raw Data'!C990</f>
        <v>106.4257223</v>
      </c>
      <c r="G993" t="str">
        <f t="shared" si="63"/>
        <v>Normal</v>
      </c>
      <c r="H993" t="str">
        <f>'Raw Data'!I990</f>
        <v>smoker</v>
      </c>
      <c r="I993" t="str">
        <f>'Raw Data'!J990</f>
        <v>moderate</v>
      </c>
    </row>
    <row r="994" spans="1:9" ht="15" customHeight="1" x14ac:dyDescent="0.35">
      <c r="A994">
        <f t="shared" si="60"/>
        <v>990</v>
      </c>
      <c r="B994" s="13">
        <f>'Raw Data'!B991</f>
        <v>31.046159769999999</v>
      </c>
      <c r="C994" t="str">
        <f t="shared" si="61"/>
        <v>Obese</v>
      </c>
      <c r="D994" s="14">
        <f>'Raw Data'!E991</f>
        <v>208.65722249999999</v>
      </c>
      <c r="E994" t="str">
        <f t="shared" si="62"/>
        <v>Borderline High</v>
      </c>
      <c r="F994" s="15">
        <f>'Raw Data'!C991</f>
        <v>105.8599921</v>
      </c>
      <c r="G994" t="str">
        <f t="shared" si="63"/>
        <v>Normal</v>
      </c>
      <c r="H994" t="str">
        <f>'Raw Data'!I991</f>
        <v>non-smoker</v>
      </c>
      <c r="I994" t="str">
        <f>'Raw Data'!J991</f>
        <v>low</v>
      </c>
    </row>
    <row r="995" spans="1:9" ht="15" customHeight="1" x14ac:dyDescent="0.35">
      <c r="A995">
        <f t="shared" si="60"/>
        <v>991</v>
      </c>
      <c r="B995" s="13">
        <f>'Raw Data'!B992</f>
        <v>27.5457997</v>
      </c>
      <c r="C995" t="str">
        <f t="shared" si="61"/>
        <v>Overweight</v>
      </c>
      <c r="D995" s="14">
        <f>'Raw Data'!E992</f>
        <v>185.5511175</v>
      </c>
      <c r="E995" t="str">
        <f t="shared" si="62"/>
        <v>Desirable</v>
      </c>
      <c r="F995" s="15">
        <f>'Raw Data'!C992</f>
        <v>109.044419</v>
      </c>
      <c r="G995" t="str">
        <f t="shared" si="63"/>
        <v>Normal</v>
      </c>
      <c r="H995" t="str">
        <f>'Raw Data'!I992</f>
        <v>non-smoker</v>
      </c>
      <c r="I995" t="str">
        <f>'Raw Data'!J992</f>
        <v>moderate</v>
      </c>
    </row>
    <row r="996" spans="1:9" ht="15" customHeight="1" x14ac:dyDescent="0.35">
      <c r="A996">
        <f t="shared" si="60"/>
        <v>992</v>
      </c>
      <c r="B996" s="13">
        <f>'Raw Data'!B993</f>
        <v>27.18203703</v>
      </c>
      <c r="C996" t="str">
        <f t="shared" si="61"/>
        <v>Overweight</v>
      </c>
      <c r="D996" s="14">
        <f>'Raw Data'!E993</f>
        <v>192.29099729999999</v>
      </c>
      <c r="E996" t="str">
        <f t="shared" si="62"/>
        <v>Desirable</v>
      </c>
      <c r="F996" s="15">
        <f>'Raw Data'!C993</f>
        <v>94.447237099999995</v>
      </c>
      <c r="G996" t="str">
        <f t="shared" si="63"/>
        <v>Normal</v>
      </c>
      <c r="H996" t="str">
        <f>'Raw Data'!I993</f>
        <v>non-smoker</v>
      </c>
      <c r="I996" t="str">
        <f>'Raw Data'!J993</f>
        <v>high</v>
      </c>
    </row>
    <row r="997" spans="1:9" ht="15" customHeight="1" x14ac:dyDescent="0.35">
      <c r="A997">
        <f t="shared" si="60"/>
        <v>993</v>
      </c>
      <c r="B997" s="13">
        <f>'Raw Data'!B994</f>
        <v>27.02579983</v>
      </c>
      <c r="C997" t="str">
        <f t="shared" si="61"/>
        <v>Overweight</v>
      </c>
      <c r="D997" s="14">
        <f>'Raw Data'!E994</f>
        <v>193.1916181</v>
      </c>
      <c r="E997" t="str">
        <f t="shared" si="62"/>
        <v>Desirable</v>
      </c>
      <c r="F997" s="15">
        <f>'Raw Data'!C994</f>
        <v>108.9603786</v>
      </c>
      <c r="G997" t="str">
        <f t="shared" si="63"/>
        <v>Normal</v>
      </c>
      <c r="H997" t="str">
        <f>'Raw Data'!I994</f>
        <v>non-smoker</v>
      </c>
      <c r="I997" t="str">
        <f>'Raw Data'!J994</f>
        <v>high</v>
      </c>
    </row>
    <row r="998" spans="1:9" ht="15" customHeight="1" x14ac:dyDescent="0.35">
      <c r="A998">
        <f t="shared" si="60"/>
        <v>994</v>
      </c>
      <c r="B998" s="13">
        <f>'Raw Data'!B995</f>
        <v>27.02579983</v>
      </c>
      <c r="C998" t="str">
        <f t="shared" si="61"/>
        <v>Overweight</v>
      </c>
      <c r="D998" s="14">
        <f>'Raw Data'!E995</f>
        <v>193.1916181</v>
      </c>
      <c r="E998" t="str">
        <f t="shared" si="62"/>
        <v>Desirable</v>
      </c>
      <c r="F998" s="15">
        <f>'Raw Data'!C995</f>
        <v>108.9603786</v>
      </c>
      <c r="G998" t="str">
        <f t="shared" si="63"/>
        <v>Normal</v>
      </c>
      <c r="H998" t="str">
        <f>'Raw Data'!I995</f>
        <v>non-smoker</v>
      </c>
      <c r="I998" t="str">
        <f>'Raw Data'!J995</f>
        <v>high</v>
      </c>
    </row>
    <row r="999" spans="1:9" ht="15" customHeight="1" x14ac:dyDescent="0.35">
      <c r="A999">
        <f t="shared" si="60"/>
        <v>995</v>
      </c>
      <c r="B999" s="13">
        <f>'Raw Data'!B996</f>
        <v>27.02579983</v>
      </c>
      <c r="C999" t="str">
        <f t="shared" si="61"/>
        <v>Overweight</v>
      </c>
      <c r="D999" s="14">
        <f>'Raw Data'!E996</f>
        <v>193.1916181</v>
      </c>
      <c r="E999" t="str">
        <f t="shared" si="62"/>
        <v>Desirable</v>
      </c>
      <c r="F999" s="15">
        <f>'Raw Data'!C996</f>
        <v>108.9603786</v>
      </c>
      <c r="G999" t="str">
        <f t="shared" si="63"/>
        <v>Normal</v>
      </c>
      <c r="H999" t="str">
        <f>'Raw Data'!I996</f>
        <v>non-smoker</v>
      </c>
      <c r="I999" t="str">
        <f>'Raw Data'!J996</f>
        <v>high</v>
      </c>
    </row>
    <row r="1000" spans="1:9" ht="15" customHeight="1" x14ac:dyDescent="0.35">
      <c r="A1000">
        <f t="shared" si="60"/>
        <v>996</v>
      </c>
      <c r="B1000" s="13">
        <f>'Raw Data'!B997</f>
        <v>27.02579983</v>
      </c>
      <c r="C1000" t="str">
        <f t="shared" si="61"/>
        <v>Overweight</v>
      </c>
      <c r="D1000" s="14">
        <f>'Raw Data'!E997</f>
        <v>193.1916181</v>
      </c>
      <c r="E1000" t="str">
        <f t="shared" si="62"/>
        <v>Desirable</v>
      </c>
      <c r="F1000" s="15">
        <f>'Raw Data'!C997</f>
        <v>108.9603786</v>
      </c>
      <c r="G1000" t="str">
        <f t="shared" si="63"/>
        <v>Normal</v>
      </c>
      <c r="H1000" t="str">
        <f>'Raw Data'!I997</f>
        <v>non-smoker</v>
      </c>
      <c r="I1000" t="str">
        <f>'Raw Data'!J997</f>
        <v>high</v>
      </c>
    </row>
    <row r="1001" spans="1:9" ht="15" customHeight="1" x14ac:dyDescent="0.35">
      <c r="A1001">
        <f t="shared" si="60"/>
        <v>997</v>
      </c>
      <c r="B1001" s="13">
        <f>'Raw Data'!B998</f>
        <v>33.233499129999998</v>
      </c>
      <c r="C1001" t="str">
        <f t="shared" si="61"/>
        <v>Obese</v>
      </c>
      <c r="D1001" s="14">
        <f>'Raw Data'!E998</f>
        <v>220.44850690000001</v>
      </c>
      <c r="E1001" t="str">
        <f t="shared" si="62"/>
        <v>Borderline High</v>
      </c>
      <c r="F1001" s="15">
        <f>'Raw Data'!C998</f>
        <v>114.9630346</v>
      </c>
      <c r="G1001" t="str">
        <f t="shared" si="63"/>
        <v>Normal</v>
      </c>
      <c r="H1001" t="str">
        <f>'Raw Data'!I998</f>
        <v>non-smoker</v>
      </c>
      <c r="I1001" t="str">
        <f>'Raw Data'!J998</f>
        <v>high</v>
      </c>
    </row>
    <row r="1002" spans="1:9" ht="15" customHeight="1" x14ac:dyDescent="0.35">
      <c r="A1002">
        <f t="shared" si="60"/>
        <v>998</v>
      </c>
      <c r="B1002" s="13">
        <f>'Raw Data'!B999</f>
        <v>21.99897387</v>
      </c>
      <c r="C1002" t="str">
        <f t="shared" si="61"/>
        <v>Normal</v>
      </c>
      <c r="D1002" s="14">
        <f>'Raw Data'!E999</f>
        <v>179.57746789999999</v>
      </c>
      <c r="E1002" t="str">
        <f t="shared" si="62"/>
        <v>Desirable</v>
      </c>
      <c r="F1002" s="15">
        <f>'Raw Data'!C999</f>
        <v>108.4564683</v>
      </c>
      <c r="G1002" t="str">
        <f t="shared" si="63"/>
        <v>Normal</v>
      </c>
      <c r="H1002" t="str">
        <f>'Raw Data'!I999</f>
        <v>non-smoker</v>
      </c>
      <c r="I1002" t="str">
        <f>'Raw Data'!J999</f>
        <v>low</v>
      </c>
    </row>
    <row r="1003" spans="1:9" ht="15" customHeight="1" x14ac:dyDescent="0.35">
      <c r="A1003">
        <f t="shared" si="60"/>
        <v>999</v>
      </c>
      <c r="B1003" s="13">
        <f>'Raw Data'!B1000</f>
        <v>35.505723830000001</v>
      </c>
      <c r="C1003" t="str">
        <f t="shared" si="61"/>
        <v>Obese</v>
      </c>
      <c r="D1003" s="14">
        <f>'Raw Data'!E1000</f>
        <v>207.6105201</v>
      </c>
      <c r="E1003" t="str">
        <f t="shared" si="62"/>
        <v>Borderline High</v>
      </c>
      <c r="F1003" s="15">
        <f>'Raw Data'!C1000</f>
        <v>107.16206200000001</v>
      </c>
      <c r="G1003" t="str">
        <f t="shared" si="63"/>
        <v>Normal</v>
      </c>
      <c r="H1003" t="str">
        <f>'Raw Data'!I1000</f>
        <v>non-smoker</v>
      </c>
      <c r="I1003" t="str">
        <f>'Raw Data'!J1000</f>
        <v>moderate</v>
      </c>
    </row>
    <row r="1004" spans="1:9" ht="15" customHeight="1" x14ac:dyDescent="0.35">
      <c r="A1004">
        <f t="shared" si="60"/>
        <v>1000</v>
      </c>
      <c r="B1004" s="13">
        <f>'Raw Data'!B1001</f>
        <v>25.922542369999999</v>
      </c>
      <c r="C1004" t="str">
        <f t="shared" si="61"/>
        <v>Overweight</v>
      </c>
      <c r="D1004" s="14">
        <f>'Raw Data'!E1001</f>
        <v>170.7944737</v>
      </c>
      <c r="E1004" t="str">
        <f t="shared" si="62"/>
        <v>Desirable</v>
      </c>
      <c r="F1004" s="15">
        <f>'Raw Data'!C1001</f>
        <v>107.4955978</v>
      </c>
      <c r="G1004" t="str">
        <f t="shared" si="63"/>
        <v>Normal</v>
      </c>
      <c r="H1004" t="str">
        <f>'Raw Data'!I1001</f>
        <v>smoker</v>
      </c>
      <c r="I1004" t="str">
        <f>'Raw Data'!J1001</f>
        <v>moderate</v>
      </c>
    </row>
    <row r="1005" spans="1:9" ht="15" customHeight="1" x14ac:dyDescent="0.35">
      <c r="A1005">
        <f t="shared" si="60"/>
        <v>1001</v>
      </c>
      <c r="B1005" s="13">
        <f>'Raw Data'!B1002</f>
        <v>26.739827850000001</v>
      </c>
      <c r="C1005" t="str">
        <f t="shared" si="61"/>
        <v>Overweight</v>
      </c>
      <c r="D1005" s="14">
        <f>'Raw Data'!E1002</f>
        <v>147.89246</v>
      </c>
      <c r="E1005" t="str">
        <f t="shared" si="62"/>
        <v>Desirable</v>
      </c>
      <c r="F1005" s="15">
        <f>'Raw Data'!C1002</f>
        <v>106.0367679</v>
      </c>
      <c r="G1005" t="str">
        <f t="shared" si="63"/>
        <v>Normal</v>
      </c>
      <c r="H1005" t="str">
        <f>'Raw Data'!I1002</f>
        <v>non-smoker</v>
      </c>
      <c r="I1005" t="str">
        <f>'Raw Data'!J1002</f>
        <v>moderate</v>
      </c>
    </row>
    <row r="1006" spans="1:9" ht="15" customHeight="1" x14ac:dyDescent="0.35">
      <c r="A1006">
        <f t="shared" si="60"/>
        <v>1002</v>
      </c>
      <c r="B1006" s="13">
        <f>'Raw Data'!B1003</f>
        <v>23.86166429</v>
      </c>
      <c r="C1006" t="str">
        <f t="shared" si="61"/>
        <v>Normal</v>
      </c>
      <c r="D1006" s="14">
        <f>'Raw Data'!E1003</f>
        <v>185.72088360000001</v>
      </c>
      <c r="E1006" t="str">
        <f t="shared" si="62"/>
        <v>Desirable</v>
      </c>
      <c r="F1006" s="15">
        <f>'Raw Data'!C1003</f>
        <v>122.6481746</v>
      </c>
      <c r="G1006" t="str">
        <f t="shared" si="63"/>
        <v>Elevated</v>
      </c>
      <c r="H1006" t="str">
        <f>'Raw Data'!I1003</f>
        <v>non-smoker</v>
      </c>
      <c r="I1006" t="str">
        <f>'Raw Data'!J1003</f>
        <v>high</v>
      </c>
    </row>
    <row r="1007" spans="1:9" ht="15" customHeight="1" x14ac:dyDescent="0.35">
      <c r="A1007">
        <f t="shared" si="60"/>
        <v>1003</v>
      </c>
      <c r="B1007" s="13">
        <f>'Raw Data'!B1004</f>
        <v>29.047111059999999</v>
      </c>
      <c r="C1007" t="str">
        <f t="shared" si="61"/>
        <v>Overweight</v>
      </c>
      <c r="D1007" s="14">
        <f>'Raw Data'!E1004</f>
        <v>205.71265560000001</v>
      </c>
      <c r="E1007" t="str">
        <f t="shared" si="62"/>
        <v>Borderline High</v>
      </c>
      <c r="F1007" s="15">
        <f>'Raw Data'!C1004</f>
        <v>113.86333260000001</v>
      </c>
      <c r="G1007" t="str">
        <f t="shared" si="63"/>
        <v>Normal</v>
      </c>
      <c r="H1007" t="str">
        <f>'Raw Data'!I1004</f>
        <v>non-smoker</v>
      </c>
      <c r="I1007" t="str">
        <f>'Raw Data'!J1004</f>
        <v>moderate</v>
      </c>
    </row>
    <row r="1008" spans="1:9" ht="15" customHeight="1" x14ac:dyDescent="0.35">
      <c r="A1008">
        <f t="shared" si="60"/>
        <v>1004</v>
      </c>
      <c r="B1008" s="13">
        <f>'Raw Data'!B1005</f>
        <v>25.116702140000001</v>
      </c>
      <c r="C1008" t="str">
        <f t="shared" si="61"/>
        <v>Overweight</v>
      </c>
      <c r="D1008" s="14">
        <f>'Raw Data'!E1005</f>
        <v>210.2705684</v>
      </c>
      <c r="E1008" t="str">
        <f t="shared" si="62"/>
        <v>Borderline High</v>
      </c>
      <c r="F1008" s="15">
        <f>'Raw Data'!C1005</f>
        <v>116.6217125</v>
      </c>
      <c r="G1008" t="str">
        <f t="shared" si="63"/>
        <v>Normal</v>
      </c>
      <c r="H1008" t="str">
        <f>'Raw Data'!I1005</f>
        <v>non-smoker</v>
      </c>
      <c r="I1008" t="str">
        <f>'Raw Data'!J1005</f>
        <v>low</v>
      </c>
    </row>
    <row r="1009" spans="1:9" ht="15" customHeight="1" x14ac:dyDescent="0.35">
      <c r="A1009">
        <f t="shared" si="60"/>
        <v>1005</v>
      </c>
      <c r="B1009" s="13">
        <f>'Raw Data'!B1006</f>
        <v>24.622873850000001</v>
      </c>
      <c r="C1009" t="str">
        <f t="shared" si="61"/>
        <v>Normal</v>
      </c>
      <c r="D1009" s="14">
        <f>'Raw Data'!E1006</f>
        <v>206.27551690000001</v>
      </c>
      <c r="E1009" t="str">
        <f t="shared" si="62"/>
        <v>Borderline High</v>
      </c>
      <c r="F1009" s="15">
        <f>'Raw Data'!C1006</f>
        <v>119.340963</v>
      </c>
      <c r="G1009" t="str">
        <f t="shared" si="63"/>
        <v>Normal</v>
      </c>
      <c r="H1009" t="str">
        <f>'Raw Data'!I1006</f>
        <v>non-smoker</v>
      </c>
      <c r="I1009" t="str">
        <f>'Raw Data'!J1006</f>
        <v>moderate</v>
      </c>
    </row>
    <row r="1010" spans="1:9" ht="15" customHeight="1" x14ac:dyDescent="0.35">
      <c r="A1010">
        <f t="shared" si="60"/>
        <v>1006</v>
      </c>
      <c r="B1010" s="13">
        <f>'Raw Data'!B1007</f>
        <v>30.064855609999999</v>
      </c>
      <c r="C1010" t="str">
        <f t="shared" si="61"/>
        <v>Obese</v>
      </c>
      <c r="D1010" s="14">
        <f>'Raw Data'!E1007</f>
        <v>209.97932560000001</v>
      </c>
      <c r="E1010" t="str">
        <f t="shared" si="62"/>
        <v>Borderline High</v>
      </c>
      <c r="F1010" s="15">
        <f>'Raw Data'!C1007</f>
        <v>112.87157329999999</v>
      </c>
      <c r="G1010" t="str">
        <f t="shared" si="63"/>
        <v>Normal</v>
      </c>
      <c r="H1010" t="str">
        <f>'Raw Data'!I1007</f>
        <v>non-smoker</v>
      </c>
      <c r="I1010" t="str">
        <f>'Raw Data'!J1007</f>
        <v>high</v>
      </c>
    </row>
    <row r="1011" spans="1:9" ht="15" customHeight="1" x14ac:dyDescent="0.35">
      <c r="A1011">
        <f t="shared" si="60"/>
        <v>1007</v>
      </c>
      <c r="B1011" s="13">
        <f>'Raw Data'!B1008</f>
        <v>32.805888510000003</v>
      </c>
      <c r="C1011" t="str">
        <f t="shared" si="61"/>
        <v>Obese</v>
      </c>
      <c r="D1011" s="14">
        <f>'Raw Data'!E1008</f>
        <v>205.7878547</v>
      </c>
      <c r="E1011" t="str">
        <f t="shared" si="62"/>
        <v>Borderline High</v>
      </c>
      <c r="F1011" s="15">
        <f>'Raw Data'!C1008</f>
        <v>129.0003815</v>
      </c>
      <c r="G1011" t="str">
        <f t="shared" si="63"/>
        <v>Stage 1 Hypertension</v>
      </c>
      <c r="H1011" t="str">
        <f>'Raw Data'!I1008</f>
        <v>non-smoker</v>
      </c>
      <c r="I1011" t="str">
        <f>'Raw Data'!J1008</f>
        <v>high</v>
      </c>
    </row>
    <row r="1012" spans="1:9" ht="15" customHeight="1" x14ac:dyDescent="0.35">
      <c r="A1012">
        <f t="shared" si="60"/>
        <v>1008</v>
      </c>
      <c r="B1012" s="13">
        <f>'Raw Data'!B1009</f>
        <v>21.789472119999999</v>
      </c>
      <c r="C1012" t="str">
        <f t="shared" si="61"/>
        <v>Normal</v>
      </c>
      <c r="D1012" s="14">
        <f>'Raw Data'!E1009</f>
        <v>177.67536010000001</v>
      </c>
      <c r="E1012" t="str">
        <f t="shared" si="62"/>
        <v>Desirable</v>
      </c>
      <c r="F1012" s="15">
        <f>'Raw Data'!C1009</f>
        <v>95.95343914</v>
      </c>
      <c r="G1012" t="str">
        <f t="shared" si="63"/>
        <v>Normal</v>
      </c>
      <c r="H1012" t="str">
        <f>'Raw Data'!I1009</f>
        <v>smoker</v>
      </c>
      <c r="I1012" t="str">
        <f>'Raw Data'!J1009</f>
        <v>moderate</v>
      </c>
    </row>
    <row r="1013" spans="1:9" ht="15" customHeight="1" x14ac:dyDescent="0.35">
      <c r="A1013">
        <f t="shared" si="60"/>
        <v>1009</v>
      </c>
      <c r="B1013" s="13">
        <f>'Raw Data'!B1010</f>
        <v>31.127891229999999</v>
      </c>
      <c r="C1013" t="str">
        <f t="shared" si="61"/>
        <v>Obese</v>
      </c>
      <c r="D1013" s="14">
        <f>'Raw Data'!E1010</f>
        <v>212.1057735</v>
      </c>
      <c r="E1013" t="str">
        <f t="shared" si="62"/>
        <v>Borderline High</v>
      </c>
      <c r="F1013" s="15">
        <f>'Raw Data'!C1010</f>
        <v>117.0883997</v>
      </c>
      <c r="G1013" t="str">
        <f t="shared" si="63"/>
        <v>Normal</v>
      </c>
      <c r="H1013" t="str">
        <f>'Raw Data'!I1010</f>
        <v>non-smoker</v>
      </c>
      <c r="I1013" t="str">
        <f>'Raw Data'!J1010</f>
        <v>low</v>
      </c>
    </row>
    <row r="1014" spans="1:9" ht="15" customHeight="1" x14ac:dyDescent="0.35">
      <c r="A1014">
        <f t="shared" si="60"/>
        <v>1010</v>
      </c>
      <c r="B1014" s="13">
        <f>'Raw Data'!B1011</f>
        <v>33.23945835</v>
      </c>
      <c r="C1014" t="str">
        <f t="shared" si="61"/>
        <v>Obese</v>
      </c>
      <c r="D1014" s="14">
        <f>'Raw Data'!E1011</f>
        <v>201.47411299999999</v>
      </c>
      <c r="E1014" t="str">
        <f t="shared" si="62"/>
        <v>Borderline High</v>
      </c>
      <c r="F1014" s="15">
        <f>'Raw Data'!C1011</f>
        <v>124.48825429999999</v>
      </c>
      <c r="G1014" t="str">
        <f t="shared" si="63"/>
        <v>Elevated</v>
      </c>
      <c r="H1014" t="str">
        <f>'Raw Data'!I1011</f>
        <v>non-smoker</v>
      </c>
      <c r="I1014" t="str">
        <f>'Raw Data'!J1011</f>
        <v>high</v>
      </c>
    </row>
    <row r="1015" spans="1:9" ht="15" customHeight="1" x14ac:dyDescent="0.35">
      <c r="A1015">
        <f t="shared" si="60"/>
        <v>1011</v>
      </c>
      <c r="B1015" s="13">
        <f>'Raw Data'!B1012</f>
        <v>18.175035170000001</v>
      </c>
      <c r="C1015" t="str">
        <f t="shared" si="61"/>
        <v>Underweight</v>
      </c>
      <c r="D1015" s="14">
        <f>'Raw Data'!E1012</f>
        <v>160.01401240000001</v>
      </c>
      <c r="E1015" t="str">
        <f t="shared" si="62"/>
        <v>Desirable</v>
      </c>
      <c r="F1015" s="15">
        <f>'Raw Data'!C1012</f>
        <v>106.7436311</v>
      </c>
      <c r="G1015" t="str">
        <f t="shared" si="63"/>
        <v>Normal</v>
      </c>
      <c r="H1015" t="str">
        <f>'Raw Data'!I1012</f>
        <v>smoker</v>
      </c>
      <c r="I1015" t="str">
        <f>'Raw Data'!J1012</f>
        <v>high</v>
      </c>
    </row>
    <row r="1016" spans="1:9" ht="15" customHeight="1" x14ac:dyDescent="0.35">
      <c r="A1016">
        <f t="shared" si="60"/>
        <v>1012</v>
      </c>
      <c r="B1016" s="13">
        <f>'Raw Data'!B1013</f>
        <v>22.769630150000001</v>
      </c>
      <c r="C1016" t="str">
        <f t="shared" si="61"/>
        <v>Normal</v>
      </c>
      <c r="D1016" s="14">
        <f>'Raw Data'!E1013</f>
        <v>184.10655610000001</v>
      </c>
      <c r="E1016" t="str">
        <f t="shared" si="62"/>
        <v>Desirable</v>
      </c>
      <c r="F1016" s="15">
        <f>'Raw Data'!C1013</f>
        <v>88.608463650000004</v>
      </c>
      <c r="G1016" t="str">
        <f t="shared" si="63"/>
        <v>Normal</v>
      </c>
      <c r="H1016" t="str">
        <f>'Raw Data'!I1013</f>
        <v>non-smoker</v>
      </c>
      <c r="I1016" t="str">
        <f>'Raw Data'!J1013</f>
        <v>high</v>
      </c>
    </row>
    <row r="1017" spans="1:9" ht="15" customHeight="1" x14ac:dyDescent="0.35">
      <c r="A1017">
        <f t="shared" si="60"/>
        <v>1013</v>
      </c>
      <c r="B1017" s="13">
        <f>'Raw Data'!B1014</f>
        <v>33.119157770000001</v>
      </c>
      <c r="C1017" t="str">
        <f t="shared" si="61"/>
        <v>Obese</v>
      </c>
      <c r="D1017" s="14">
        <f>'Raw Data'!E1014</f>
        <v>193.0853449</v>
      </c>
      <c r="E1017" t="str">
        <f t="shared" si="62"/>
        <v>Desirable</v>
      </c>
      <c r="F1017" s="15">
        <f>'Raw Data'!C1014</f>
        <v>114.6510169</v>
      </c>
      <c r="G1017" t="str">
        <f t="shared" si="63"/>
        <v>Normal</v>
      </c>
      <c r="H1017" t="str">
        <f>'Raw Data'!I1014</f>
        <v>smoker</v>
      </c>
      <c r="I1017" t="str">
        <f>'Raw Data'!J1014</f>
        <v>moderate</v>
      </c>
    </row>
    <row r="1018" spans="1:9" ht="15" customHeight="1" x14ac:dyDescent="0.35">
      <c r="A1018">
        <f t="shared" si="60"/>
        <v>1014</v>
      </c>
      <c r="B1018" s="13">
        <f>'Raw Data'!B1015</f>
        <v>28.865777999999999</v>
      </c>
      <c r="C1018" t="str">
        <f t="shared" si="61"/>
        <v>Overweight</v>
      </c>
      <c r="D1018" s="14">
        <f>'Raw Data'!E1015</f>
        <v>179.7516688</v>
      </c>
      <c r="E1018" t="str">
        <f t="shared" si="62"/>
        <v>Desirable</v>
      </c>
      <c r="F1018" s="15">
        <f>'Raw Data'!C1015</f>
        <v>108.92740550000001</v>
      </c>
      <c r="G1018" t="str">
        <f t="shared" si="63"/>
        <v>Normal</v>
      </c>
      <c r="H1018" t="str">
        <f>'Raw Data'!I1015</f>
        <v>non-smoker</v>
      </c>
      <c r="I1018" t="str">
        <f>'Raw Data'!J1015</f>
        <v>low</v>
      </c>
    </row>
    <row r="1019" spans="1:9" ht="15" customHeight="1" x14ac:dyDescent="0.35">
      <c r="A1019">
        <f t="shared" si="60"/>
        <v>1015</v>
      </c>
      <c r="B1019" s="13">
        <f>'Raw Data'!B1016</f>
        <v>35.54645335</v>
      </c>
      <c r="C1019" t="str">
        <f t="shared" si="61"/>
        <v>Obese</v>
      </c>
      <c r="D1019" s="14">
        <f>'Raw Data'!E1016</f>
        <v>212.07950529999999</v>
      </c>
      <c r="E1019" t="str">
        <f t="shared" si="62"/>
        <v>Borderline High</v>
      </c>
      <c r="F1019" s="15">
        <f>'Raw Data'!C1016</f>
        <v>114.7603048</v>
      </c>
      <c r="G1019" t="str">
        <f t="shared" si="63"/>
        <v>Normal</v>
      </c>
      <c r="H1019" t="str">
        <f>'Raw Data'!I1016</f>
        <v>non-smoker</v>
      </c>
      <c r="I1019" t="str">
        <f>'Raw Data'!J1016</f>
        <v>high</v>
      </c>
    </row>
    <row r="1020" spans="1:9" ht="15" customHeight="1" x14ac:dyDescent="0.35">
      <c r="A1020">
        <f t="shared" si="60"/>
        <v>1016</v>
      </c>
      <c r="B1020" s="13">
        <f>'Raw Data'!B1017</f>
        <v>26.11345223</v>
      </c>
      <c r="C1020" t="str">
        <f t="shared" si="61"/>
        <v>Overweight</v>
      </c>
      <c r="D1020" s="14">
        <f>'Raw Data'!E1017</f>
        <v>200.50582790000001</v>
      </c>
      <c r="E1020" t="str">
        <f t="shared" si="62"/>
        <v>Borderline High</v>
      </c>
      <c r="F1020" s="15">
        <f>'Raw Data'!C1017</f>
        <v>103.20953950000001</v>
      </c>
      <c r="G1020" t="str">
        <f t="shared" si="63"/>
        <v>Normal</v>
      </c>
      <c r="H1020" t="str">
        <f>'Raw Data'!I1017</f>
        <v>non-smoker</v>
      </c>
      <c r="I1020" t="str">
        <f>'Raw Data'!J1017</f>
        <v>high</v>
      </c>
    </row>
    <row r="1021" spans="1:9" ht="15" customHeight="1" x14ac:dyDescent="0.35">
      <c r="A1021">
        <f t="shared" si="60"/>
        <v>1017</v>
      </c>
      <c r="B1021" s="13">
        <f>'Raw Data'!B1018</f>
        <v>24.3698427</v>
      </c>
      <c r="C1021" t="str">
        <f t="shared" si="61"/>
        <v>Normal</v>
      </c>
      <c r="D1021" s="14">
        <f>'Raw Data'!E1018</f>
        <v>185.17979109999999</v>
      </c>
      <c r="E1021" t="str">
        <f t="shared" si="62"/>
        <v>Desirable</v>
      </c>
      <c r="F1021" s="15">
        <f>'Raw Data'!C1018</f>
        <v>119.1314419</v>
      </c>
      <c r="G1021" t="str">
        <f t="shared" si="63"/>
        <v>Normal</v>
      </c>
      <c r="H1021" t="str">
        <f>'Raw Data'!I1018</f>
        <v>non-smoker</v>
      </c>
      <c r="I1021" t="str">
        <f>'Raw Data'!J1018</f>
        <v>moderate</v>
      </c>
    </row>
    <row r="1022" spans="1:9" ht="15" customHeight="1" x14ac:dyDescent="0.35">
      <c r="A1022">
        <f t="shared" si="60"/>
        <v>1018</v>
      </c>
      <c r="B1022" s="13">
        <f>'Raw Data'!B1019</f>
        <v>33.806814090000003</v>
      </c>
      <c r="C1022" t="str">
        <f t="shared" si="61"/>
        <v>Obese</v>
      </c>
      <c r="D1022" s="14">
        <f>'Raw Data'!E1019</f>
        <v>217.45832490000001</v>
      </c>
      <c r="E1022" t="str">
        <f t="shared" si="62"/>
        <v>Borderline High</v>
      </c>
      <c r="F1022" s="15">
        <f>'Raw Data'!C1019</f>
        <v>110.88215150000001</v>
      </c>
      <c r="G1022" t="str">
        <f t="shared" si="63"/>
        <v>Normal</v>
      </c>
      <c r="H1022" t="str">
        <f>'Raw Data'!I1019</f>
        <v>non-smoker</v>
      </c>
      <c r="I1022" t="str">
        <f>'Raw Data'!J1019</f>
        <v>moderate</v>
      </c>
    </row>
    <row r="1023" spans="1:9" ht="15" customHeight="1" x14ac:dyDescent="0.35">
      <c r="A1023">
        <f t="shared" si="60"/>
        <v>1019</v>
      </c>
      <c r="B1023" s="13">
        <f>'Raw Data'!B1020</f>
        <v>22.821931249999999</v>
      </c>
      <c r="C1023" t="str">
        <f t="shared" si="61"/>
        <v>Normal</v>
      </c>
      <c r="D1023" s="14">
        <f>'Raw Data'!E1020</f>
        <v>205.881485</v>
      </c>
      <c r="E1023" t="str">
        <f t="shared" si="62"/>
        <v>Borderline High</v>
      </c>
      <c r="F1023" s="15">
        <f>'Raw Data'!C1020</f>
        <v>121.3254616</v>
      </c>
      <c r="G1023" t="str">
        <f t="shared" si="63"/>
        <v>Elevated</v>
      </c>
      <c r="H1023" t="str">
        <f>'Raw Data'!I1020</f>
        <v>non-smoker</v>
      </c>
      <c r="I1023" t="str">
        <f>'Raw Data'!J1020</f>
        <v>low</v>
      </c>
    </row>
    <row r="1024" spans="1:9" ht="15" customHeight="1" x14ac:dyDescent="0.35">
      <c r="A1024">
        <f t="shared" si="60"/>
        <v>1020</v>
      </c>
      <c r="B1024" s="13">
        <f>'Raw Data'!B1021</f>
        <v>25.779681740000001</v>
      </c>
      <c r="C1024" t="str">
        <f t="shared" si="61"/>
        <v>Overweight</v>
      </c>
      <c r="D1024" s="14">
        <f>'Raw Data'!E1021</f>
        <v>187.2261144</v>
      </c>
      <c r="E1024" t="str">
        <f t="shared" si="62"/>
        <v>Desirable</v>
      </c>
      <c r="F1024" s="15">
        <f>'Raw Data'!C1021</f>
        <v>107.5299454</v>
      </c>
      <c r="G1024" t="str">
        <f t="shared" si="63"/>
        <v>Normal</v>
      </c>
      <c r="H1024" t="str">
        <f>'Raw Data'!I1021</f>
        <v>non-smoker</v>
      </c>
      <c r="I1024" t="str">
        <f>'Raw Data'!J1021</f>
        <v>moderate</v>
      </c>
    </row>
    <row r="1025" spans="1:9" ht="15" customHeight="1" x14ac:dyDescent="0.35">
      <c r="A1025">
        <f t="shared" si="60"/>
        <v>1021</v>
      </c>
      <c r="B1025" s="13">
        <f>'Raw Data'!B1022</f>
        <v>29.7974174</v>
      </c>
      <c r="C1025" t="str">
        <f t="shared" si="61"/>
        <v>Overweight</v>
      </c>
      <c r="D1025" s="14">
        <f>'Raw Data'!E1022</f>
        <v>218.0312122</v>
      </c>
      <c r="E1025" t="str">
        <f t="shared" si="62"/>
        <v>Borderline High</v>
      </c>
      <c r="F1025" s="15">
        <f>'Raw Data'!C1022</f>
        <v>106.1578801</v>
      </c>
      <c r="G1025" t="str">
        <f t="shared" si="63"/>
        <v>Normal</v>
      </c>
      <c r="H1025" t="str">
        <f>'Raw Data'!I1022</f>
        <v>non-smoker</v>
      </c>
      <c r="I1025" t="str">
        <f>'Raw Data'!J1022</f>
        <v>moderate</v>
      </c>
    </row>
    <row r="1026" spans="1:9" ht="15" customHeight="1" x14ac:dyDescent="0.35">
      <c r="A1026">
        <f t="shared" si="60"/>
        <v>1022</v>
      </c>
      <c r="B1026" s="13">
        <f>'Raw Data'!B1023</f>
        <v>30.292318590000001</v>
      </c>
      <c r="C1026" t="str">
        <f t="shared" si="61"/>
        <v>Obese</v>
      </c>
      <c r="D1026" s="14">
        <f>'Raw Data'!E1023</f>
        <v>214.87165150000001</v>
      </c>
      <c r="E1026" t="str">
        <f t="shared" si="62"/>
        <v>Borderline High</v>
      </c>
      <c r="F1026" s="15">
        <f>'Raw Data'!C1023</f>
        <v>130.96320639999999</v>
      </c>
      <c r="G1026" t="str">
        <f t="shared" si="63"/>
        <v>Stage 1 Hypertension</v>
      </c>
      <c r="H1026" t="str">
        <f>'Raw Data'!I1023</f>
        <v>non-smoker</v>
      </c>
      <c r="I1026" t="str">
        <f>'Raw Data'!J1023</f>
        <v>low</v>
      </c>
    </row>
    <row r="1027" spans="1:9" ht="15" customHeight="1" x14ac:dyDescent="0.35">
      <c r="A1027">
        <f t="shared" si="60"/>
        <v>1023</v>
      </c>
      <c r="B1027" s="13">
        <f>'Raw Data'!B1024</f>
        <v>23.011737100000001</v>
      </c>
      <c r="C1027" t="str">
        <f t="shared" si="61"/>
        <v>Normal</v>
      </c>
      <c r="D1027" s="14">
        <f>'Raw Data'!E1024</f>
        <v>188.14819589999999</v>
      </c>
      <c r="E1027" t="str">
        <f t="shared" si="62"/>
        <v>Desirable</v>
      </c>
      <c r="F1027" s="15">
        <f>'Raw Data'!C1024</f>
        <v>96.004904060000001</v>
      </c>
      <c r="G1027" t="str">
        <f t="shared" si="63"/>
        <v>Normal</v>
      </c>
      <c r="H1027" t="str">
        <f>'Raw Data'!I1024</f>
        <v>smoker</v>
      </c>
      <c r="I1027" t="str">
        <f>'Raw Data'!J1024</f>
        <v>high</v>
      </c>
    </row>
    <row r="1028" spans="1:9" ht="15" customHeight="1" x14ac:dyDescent="0.35">
      <c r="A1028">
        <f t="shared" si="60"/>
        <v>1024</v>
      </c>
      <c r="B1028" s="13">
        <f>'Raw Data'!B1025</f>
        <v>28.303421180000001</v>
      </c>
      <c r="C1028" t="str">
        <f t="shared" si="61"/>
        <v>Overweight</v>
      </c>
      <c r="D1028" s="14">
        <f>'Raw Data'!E1025</f>
        <v>174.39386350000001</v>
      </c>
      <c r="E1028" t="str">
        <f t="shared" si="62"/>
        <v>Desirable</v>
      </c>
      <c r="F1028" s="15">
        <f>'Raw Data'!C1025</f>
        <v>103.2035115</v>
      </c>
      <c r="G1028" t="str">
        <f t="shared" si="63"/>
        <v>Normal</v>
      </c>
      <c r="H1028" t="str">
        <f>'Raw Data'!I1025</f>
        <v>non-smoker</v>
      </c>
      <c r="I1028" t="str">
        <f>'Raw Data'!J1025</f>
        <v>moderate</v>
      </c>
    </row>
    <row r="1029" spans="1:9" ht="15" customHeight="1" x14ac:dyDescent="0.35">
      <c r="A1029">
        <f t="shared" ref="A1029:A1092" si="64">ROW()-4</f>
        <v>1025</v>
      </c>
      <c r="B1029" s="13">
        <f>'Raw Data'!B1026</f>
        <v>25.545482710000002</v>
      </c>
      <c r="C1029" t="str">
        <f t="shared" ref="C1029:C1092" si="65">IF(B1029&lt;18.5,"Underweight",IF(B1029&lt;=24.9,"Normal",IF(B1029&lt;=29.9,"Overweight","Obese")))</f>
        <v>Overweight</v>
      </c>
      <c r="D1029" s="14">
        <f>'Raw Data'!E1026</f>
        <v>210.06074269999999</v>
      </c>
      <c r="E1029" t="str">
        <f t="shared" ref="E1029:E1092" si="66">IF(D1029&lt;200,"Desirable",IF(D1029&lt;=239,"Borderline High","High"))</f>
        <v>Borderline High</v>
      </c>
      <c r="F1029" s="15">
        <f>'Raw Data'!C1026</f>
        <v>111.06903459999999</v>
      </c>
      <c r="G1029" t="str">
        <f t="shared" ref="G1029:G1092" si="67">IF(F1029&lt;120,"Normal",IF(F1029&lt;=129,"Elevated",IF(F1029&lt;=139,"Stage 1 Hypertension","Stage 2 Hypertension")))</f>
        <v>Normal</v>
      </c>
      <c r="H1029" t="str">
        <f>'Raw Data'!I1026</f>
        <v>smoker</v>
      </c>
      <c r="I1029" t="str">
        <f>'Raw Data'!J1026</f>
        <v>moderate</v>
      </c>
    </row>
    <row r="1030" spans="1:9" ht="15" customHeight="1" x14ac:dyDescent="0.35">
      <c r="A1030">
        <f t="shared" si="64"/>
        <v>1026</v>
      </c>
      <c r="B1030" s="13">
        <f>'Raw Data'!B1027</f>
        <v>18.586365780000001</v>
      </c>
      <c r="C1030" t="str">
        <f t="shared" si="65"/>
        <v>Normal</v>
      </c>
      <c r="D1030" s="14">
        <f>'Raw Data'!E1027</f>
        <v>189.92755740000001</v>
      </c>
      <c r="E1030" t="str">
        <f t="shared" si="66"/>
        <v>Desirable</v>
      </c>
      <c r="F1030" s="15">
        <f>'Raw Data'!C1027</f>
        <v>88.462684019999998</v>
      </c>
      <c r="G1030" t="str">
        <f t="shared" si="67"/>
        <v>Normal</v>
      </c>
      <c r="H1030" t="str">
        <f>'Raw Data'!I1027</f>
        <v>non-smoker</v>
      </c>
      <c r="I1030" t="str">
        <f>'Raw Data'!J1027</f>
        <v>high</v>
      </c>
    </row>
    <row r="1031" spans="1:9" ht="15" customHeight="1" x14ac:dyDescent="0.35">
      <c r="A1031">
        <f t="shared" si="64"/>
        <v>1027</v>
      </c>
      <c r="B1031" s="13">
        <f>'Raw Data'!B1028</f>
        <v>24.694600130000001</v>
      </c>
      <c r="C1031" t="str">
        <f t="shared" si="65"/>
        <v>Normal</v>
      </c>
      <c r="D1031" s="14">
        <f>'Raw Data'!E1028</f>
        <v>205.38219839999999</v>
      </c>
      <c r="E1031" t="str">
        <f t="shared" si="66"/>
        <v>Borderline High</v>
      </c>
      <c r="F1031" s="15">
        <f>'Raw Data'!C1028</f>
        <v>107.9559137</v>
      </c>
      <c r="G1031" t="str">
        <f t="shared" si="67"/>
        <v>Normal</v>
      </c>
      <c r="H1031" t="str">
        <f>'Raw Data'!I1028</f>
        <v>non-smoker</v>
      </c>
      <c r="I1031" t="str">
        <f>'Raw Data'!J1028</f>
        <v>moderate</v>
      </c>
    </row>
    <row r="1032" spans="1:9" ht="15" customHeight="1" x14ac:dyDescent="0.35">
      <c r="A1032">
        <f t="shared" si="64"/>
        <v>1028</v>
      </c>
      <c r="B1032" s="13">
        <f>'Raw Data'!B1029</f>
        <v>18.828558099999999</v>
      </c>
      <c r="C1032" t="str">
        <f t="shared" si="65"/>
        <v>Normal</v>
      </c>
      <c r="D1032" s="14">
        <f>'Raw Data'!E1029</f>
        <v>194.91208159999999</v>
      </c>
      <c r="E1032" t="str">
        <f t="shared" si="66"/>
        <v>Desirable</v>
      </c>
      <c r="F1032" s="15">
        <f>'Raw Data'!C1029</f>
        <v>97.075642880000004</v>
      </c>
      <c r="G1032" t="str">
        <f t="shared" si="67"/>
        <v>Normal</v>
      </c>
      <c r="H1032" t="str">
        <f>'Raw Data'!I1029</f>
        <v>non-smoker</v>
      </c>
      <c r="I1032" t="str">
        <f>'Raw Data'!J1029</f>
        <v>moderate</v>
      </c>
    </row>
    <row r="1033" spans="1:9" ht="15" customHeight="1" x14ac:dyDescent="0.35">
      <c r="A1033">
        <f t="shared" si="64"/>
        <v>1029</v>
      </c>
      <c r="B1033" s="13">
        <f>'Raw Data'!B1030</f>
        <v>23.70270528</v>
      </c>
      <c r="C1033" t="str">
        <f t="shared" si="65"/>
        <v>Normal</v>
      </c>
      <c r="D1033" s="14">
        <f>'Raw Data'!E1030</f>
        <v>198.1710506</v>
      </c>
      <c r="E1033" t="str">
        <f t="shared" si="66"/>
        <v>Desirable</v>
      </c>
      <c r="F1033" s="15">
        <f>'Raw Data'!C1030</f>
        <v>129.78266529999999</v>
      </c>
      <c r="G1033" t="str">
        <f t="shared" si="67"/>
        <v>Stage 1 Hypertension</v>
      </c>
      <c r="H1033" t="str">
        <f>'Raw Data'!I1030</f>
        <v>non-smoker</v>
      </c>
      <c r="I1033" t="str">
        <f>'Raw Data'!J1030</f>
        <v>moderate</v>
      </c>
    </row>
    <row r="1034" spans="1:9" ht="15" customHeight="1" x14ac:dyDescent="0.35">
      <c r="A1034">
        <f t="shared" si="64"/>
        <v>1030</v>
      </c>
      <c r="B1034" s="13">
        <f>'Raw Data'!B1031</f>
        <v>20.99200944</v>
      </c>
      <c r="C1034" t="str">
        <f t="shared" si="65"/>
        <v>Normal</v>
      </c>
      <c r="D1034" s="14">
        <f>'Raw Data'!E1031</f>
        <v>195.3464123</v>
      </c>
      <c r="E1034" t="str">
        <f t="shared" si="66"/>
        <v>Desirable</v>
      </c>
      <c r="F1034" s="15">
        <f>'Raw Data'!C1031</f>
        <v>102.68563330000001</v>
      </c>
      <c r="G1034" t="str">
        <f t="shared" si="67"/>
        <v>Normal</v>
      </c>
      <c r="H1034" t="str">
        <f>'Raw Data'!I1031</f>
        <v>non-smoker</v>
      </c>
      <c r="I1034" t="str">
        <f>'Raw Data'!J1031</f>
        <v>moderate</v>
      </c>
    </row>
    <row r="1035" spans="1:9" ht="15" customHeight="1" x14ac:dyDescent="0.35">
      <c r="A1035">
        <f t="shared" si="64"/>
        <v>1031</v>
      </c>
      <c r="B1035" s="13">
        <f>'Raw Data'!B1032</f>
        <v>30.86912452</v>
      </c>
      <c r="C1035" t="str">
        <f t="shared" si="65"/>
        <v>Obese</v>
      </c>
      <c r="D1035" s="14">
        <f>'Raw Data'!E1032</f>
        <v>190.86718920000001</v>
      </c>
      <c r="E1035" t="str">
        <f t="shared" si="66"/>
        <v>Desirable</v>
      </c>
      <c r="F1035" s="15">
        <f>'Raw Data'!C1032</f>
        <v>103.0800447</v>
      </c>
      <c r="G1035" t="str">
        <f t="shared" si="67"/>
        <v>Normal</v>
      </c>
      <c r="H1035" t="str">
        <f>'Raw Data'!I1032</f>
        <v>non-smoker</v>
      </c>
      <c r="I1035" t="str">
        <f>'Raw Data'!J1032</f>
        <v>low</v>
      </c>
    </row>
    <row r="1036" spans="1:9" ht="15" customHeight="1" x14ac:dyDescent="0.35">
      <c r="A1036">
        <f t="shared" si="64"/>
        <v>1032</v>
      </c>
      <c r="B1036" s="13">
        <f>'Raw Data'!B1033</f>
        <v>28.501819709999999</v>
      </c>
      <c r="C1036" t="str">
        <f t="shared" si="65"/>
        <v>Overweight</v>
      </c>
      <c r="D1036" s="14">
        <f>'Raw Data'!E1033</f>
        <v>214.0723768</v>
      </c>
      <c r="E1036" t="str">
        <f t="shared" si="66"/>
        <v>Borderline High</v>
      </c>
      <c r="F1036" s="15">
        <f>'Raw Data'!C1033</f>
        <v>109.62968410000001</v>
      </c>
      <c r="G1036" t="str">
        <f t="shared" si="67"/>
        <v>Normal</v>
      </c>
      <c r="H1036" t="str">
        <f>'Raw Data'!I1033</f>
        <v>non-smoker</v>
      </c>
      <c r="I1036" t="str">
        <f>'Raw Data'!J1033</f>
        <v>moderate</v>
      </c>
    </row>
    <row r="1037" spans="1:9" ht="15" customHeight="1" x14ac:dyDescent="0.35">
      <c r="A1037">
        <f t="shared" si="64"/>
        <v>1033</v>
      </c>
      <c r="B1037" s="13">
        <f>'Raw Data'!B1034</f>
        <v>34.693109370000002</v>
      </c>
      <c r="C1037" t="str">
        <f t="shared" si="65"/>
        <v>Obese</v>
      </c>
      <c r="D1037" s="14">
        <f>'Raw Data'!E1034</f>
        <v>189.7393787</v>
      </c>
      <c r="E1037" t="str">
        <f t="shared" si="66"/>
        <v>Desirable</v>
      </c>
      <c r="F1037" s="15">
        <f>'Raw Data'!C1034</f>
        <v>110.2012321</v>
      </c>
      <c r="G1037" t="str">
        <f t="shared" si="67"/>
        <v>Normal</v>
      </c>
      <c r="H1037" t="str">
        <f>'Raw Data'!I1034</f>
        <v>non-smoker</v>
      </c>
      <c r="I1037" t="str">
        <f>'Raw Data'!J1034</f>
        <v>moderate</v>
      </c>
    </row>
    <row r="1038" spans="1:9" ht="15" customHeight="1" x14ac:dyDescent="0.35">
      <c r="A1038">
        <f t="shared" si="64"/>
        <v>1034</v>
      </c>
      <c r="B1038" s="13">
        <f>'Raw Data'!B1035</f>
        <v>22.391174530000001</v>
      </c>
      <c r="C1038" t="str">
        <f t="shared" si="65"/>
        <v>Normal</v>
      </c>
      <c r="D1038" s="14">
        <f>'Raw Data'!E1035</f>
        <v>178.28787130000001</v>
      </c>
      <c r="E1038" t="str">
        <f t="shared" si="66"/>
        <v>Desirable</v>
      </c>
      <c r="F1038" s="15">
        <f>'Raw Data'!C1035</f>
        <v>115.7067373</v>
      </c>
      <c r="G1038" t="str">
        <f t="shared" si="67"/>
        <v>Normal</v>
      </c>
      <c r="H1038" t="str">
        <f>'Raw Data'!I1035</f>
        <v>non-smoker</v>
      </c>
      <c r="I1038" t="str">
        <f>'Raw Data'!J1035</f>
        <v>moderate</v>
      </c>
    </row>
    <row r="1039" spans="1:9" ht="15" customHeight="1" x14ac:dyDescent="0.35">
      <c r="A1039">
        <f t="shared" si="64"/>
        <v>1035</v>
      </c>
      <c r="B1039" s="13">
        <f>'Raw Data'!B1036</f>
        <v>27.616378579999999</v>
      </c>
      <c r="C1039" t="str">
        <f t="shared" si="65"/>
        <v>Overweight</v>
      </c>
      <c r="D1039" s="14">
        <f>'Raw Data'!E1036</f>
        <v>193.31367109999999</v>
      </c>
      <c r="E1039" t="str">
        <f t="shared" si="66"/>
        <v>Desirable</v>
      </c>
      <c r="F1039" s="15">
        <f>'Raw Data'!C1036</f>
        <v>103.77635720000001</v>
      </c>
      <c r="G1039" t="str">
        <f t="shared" si="67"/>
        <v>Normal</v>
      </c>
      <c r="H1039" t="str">
        <f>'Raw Data'!I1036</f>
        <v>non-smoker</v>
      </c>
      <c r="I1039" t="str">
        <f>'Raw Data'!J1036</f>
        <v>moderate</v>
      </c>
    </row>
    <row r="1040" spans="1:9" ht="15" customHeight="1" x14ac:dyDescent="0.35">
      <c r="A1040">
        <f t="shared" si="64"/>
        <v>1036</v>
      </c>
      <c r="B1040" s="13">
        <f>'Raw Data'!B1037</f>
        <v>21.485132969999999</v>
      </c>
      <c r="C1040" t="str">
        <f t="shared" si="65"/>
        <v>Normal</v>
      </c>
      <c r="D1040" s="14">
        <f>'Raw Data'!E1037</f>
        <v>177.2393974</v>
      </c>
      <c r="E1040" t="str">
        <f t="shared" si="66"/>
        <v>Desirable</v>
      </c>
      <c r="F1040" s="15">
        <f>'Raw Data'!C1037</f>
        <v>119.7889965</v>
      </c>
      <c r="G1040" t="str">
        <f t="shared" si="67"/>
        <v>Normal</v>
      </c>
      <c r="H1040" t="str">
        <f>'Raw Data'!I1037</f>
        <v>smoker</v>
      </c>
      <c r="I1040" t="str">
        <f>'Raw Data'!J1037</f>
        <v>high</v>
      </c>
    </row>
    <row r="1041" spans="1:9" ht="15" customHeight="1" x14ac:dyDescent="0.35">
      <c r="A1041">
        <f t="shared" si="64"/>
        <v>1037</v>
      </c>
      <c r="B1041" s="13">
        <f>'Raw Data'!B1038</f>
        <v>23.84208989</v>
      </c>
      <c r="C1041" t="str">
        <f t="shared" si="65"/>
        <v>Normal</v>
      </c>
      <c r="D1041" s="14">
        <f>'Raw Data'!E1038</f>
        <v>205.364262</v>
      </c>
      <c r="E1041" t="str">
        <f t="shared" si="66"/>
        <v>Borderline High</v>
      </c>
      <c r="F1041" s="15">
        <f>'Raw Data'!C1038</f>
        <v>108.40498669999999</v>
      </c>
      <c r="G1041" t="str">
        <f t="shared" si="67"/>
        <v>Normal</v>
      </c>
      <c r="H1041" t="str">
        <f>'Raw Data'!I1038</f>
        <v>non-smoker</v>
      </c>
      <c r="I1041" t="str">
        <f>'Raw Data'!J1038</f>
        <v>low</v>
      </c>
    </row>
    <row r="1042" spans="1:9" ht="15" customHeight="1" x14ac:dyDescent="0.35">
      <c r="A1042">
        <f t="shared" si="64"/>
        <v>1038</v>
      </c>
      <c r="B1042" s="13">
        <f>'Raw Data'!B1039</f>
        <v>25.002666550000001</v>
      </c>
      <c r="C1042" t="str">
        <f t="shared" si="65"/>
        <v>Overweight</v>
      </c>
      <c r="D1042" s="14">
        <f>'Raw Data'!E1039</f>
        <v>182.88195260000001</v>
      </c>
      <c r="E1042" t="str">
        <f t="shared" si="66"/>
        <v>Desirable</v>
      </c>
      <c r="F1042" s="15">
        <f>'Raw Data'!C1039</f>
        <v>97.113540090000001</v>
      </c>
      <c r="G1042" t="str">
        <f t="shared" si="67"/>
        <v>Normal</v>
      </c>
      <c r="H1042" t="str">
        <f>'Raw Data'!I1039</f>
        <v>non-smoker</v>
      </c>
      <c r="I1042" t="str">
        <f>'Raw Data'!J1039</f>
        <v>high</v>
      </c>
    </row>
    <row r="1043" spans="1:9" ht="15" customHeight="1" x14ac:dyDescent="0.35">
      <c r="A1043">
        <f t="shared" si="64"/>
        <v>1039</v>
      </c>
      <c r="B1043" s="13">
        <f>'Raw Data'!B1040</f>
        <v>36.868237270000002</v>
      </c>
      <c r="C1043" t="str">
        <f t="shared" si="65"/>
        <v>Obese</v>
      </c>
      <c r="D1043" s="14">
        <f>'Raw Data'!E1040</f>
        <v>213.71120859999999</v>
      </c>
      <c r="E1043" t="str">
        <f t="shared" si="66"/>
        <v>Borderline High</v>
      </c>
      <c r="F1043" s="15">
        <f>'Raw Data'!C1040</f>
        <v>118.0065773</v>
      </c>
      <c r="G1043" t="str">
        <f t="shared" si="67"/>
        <v>Normal</v>
      </c>
      <c r="H1043" t="str">
        <f>'Raw Data'!I1040</f>
        <v>non-smoker</v>
      </c>
      <c r="I1043" t="str">
        <f>'Raw Data'!J1040</f>
        <v>moderate</v>
      </c>
    </row>
    <row r="1044" spans="1:9" ht="15" customHeight="1" x14ac:dyDescent="0.35">
      <c r="A1044">
        <f t="shared" si="64"/>
        <v>1040</v>
      </c>
      <c r="B1044" s="13">
        <f>'Raw Data'!B1041</f>
        <v>28.819450759999999</v>
      </c>
      <c r="C1044" t="str">
        <f t="shared" si="65"/>
        <v>Overweight</v>
      </c>
      <c r="D1044" s="14">
        <f>'Raw Data'!E1041</f>
        <v>170.969596</v>
      </c>
      <c r="E1044" t="str">
        <f t="shared" si="66"/>
        <v>Desirable</v>
      </c>
      <c r="F1044" s="15">
        <f>'Raw Data'!C1041</f>
        <v>113.70420059999999</v>
      </c>
      <c r="G1044" t="str">
        <f t="shared" si="67"/>
        <v>Normal</v>
      </c>
      <c r="H1044" t="str">
        <f>'Raw Data'!I1041</f>
        <v>smoker</v>
      </c>
      <c r="I1044" t="str">
        <f>'Raw Data'!J1041</f>
        <v>high</v>
      </c>
    </row>
    <row r="1045" spans="1:9" ht="15" customHeight="1" x14ac:dyDescent="0.35">
      <c r="A1045">
        <f t="shared" si="64"/>
        <v>1041</v>
      </c>
      <c r="B1045" s="13">
        <f>'Raw Data'!B1042</f>
        <v>26.361186060000001</v>
      </c>
      <c r="C1045" t="str">
        <f t="shared" si="65"/>
        <v>Overweight</v>
      </c>
      <c r="D1045" s="14">
        <f>'Raw Data'!E1042</f>
        <v>162.8855796</v>
      </c>
      <c r="E1045" t="str">
        <f t="shared" si="66"/>
        <v>Desirable</v>
      </c>
      <c r="F1045" s="15">
        <f>'Raw Data'!C1042</f>
        <v>111.839489</v>
      </c>
      <c r="G1045" t="str">
        <f t="shared" si="67"/>
        <v>Normal</v>
      </c>
      <c r="H1045" t="str">
        <f>'Raw Data'!I1042</f>
        <v>non-smoker</v>
      </c>
      <c r="I1045" t="str">
        <f>'Raw Data'!J1042</f>
        <v>moderate</v>
      </c>
    </row>
    <row r="1046" spans="1:9" ht="15" customHeight="1" x14ac:dyDescent="0.35">
      <c r="A1046">
        <f t="shared" si="64"/>
        <v>1042</v>
      </c>
      <c r="B1046" s="13">
        <f>'Raw Data'!B1043</f>
        <v>32.395048379999999</v>
      </c>
      <c r="C1046" t="str">
        <f t="shared" si="65"/>
        <v>Obese</v>
      </c>
      <c r="D1046" s="14">
        <f>'Raw Data'!E1043</f>
        <v>208.1687642</v>
      </c>
      <c r="E1046" t="str">
        <f t="shared" si="66"/>
        <v>Borderline High</v>
      </c>
      <c r="F1046" s="15">
        <f>'Raw Data'!C1043</f>
        <v>96.272977760000003</v>
      </c>
      <c r="G1046" t="str">
        <f t="shared" si="67"/>
        <v>Normal</v>
      </c>
      <c r="H1046" t="str">
        <f>'Raw Data'!I1043</f>
        <v>non-smoker</v>
      </c>
      <c r="I1046" t="str">
        <f>'Raw Data'!J1043</f>
        <v>moderate</v>
      </c>
    </row>
    <row r="1047" spans="1:9" ht="15" customHeight="1" x14ac:dyDescent="0.35">
      <c r="A1047">
        <f t="shared" si="64"/>
        <v>1043</v>
      </c>
      <c r="B1047" s="13">
        <f>'Raw Data'!B1044</f>
        <v>30.364976089999999</v>
      </c>
      <c r="C1047" t="str">
        <f t="shared" si="65"/>
        <v>Obese</v>
      </c>
      <c r="D1047" s="14">
        <f>'Raw Data'!E1044</f>
        <v>160.94775430000001</v>
      </c>
      <c r="E1047" t="str">
        <f t="shared" si="66"/>
        <v>Desirable</v>
      </c>
      <c r="F1047" s="15">
        <f>'Raw Data'!C1044</f>
        <v>91.240968249999995</v>
      </c>
      <c r="G1047" t="str">
        <f t="shared" si="67"/>
        <v>Normal</v>
      </c>
      <c r="H1047" t="str">
        <f>'Raw Data'!I1044</f>
        <v>non-smoker</v>
      </c>
      <c r="I1047" t="str">
        <f>'Raw Data'!J1044</f>
        <v>low</v>
      </c>
    </row>
    <row r="1048" spans="1:9" ht="15" customHeight="1" x14ac:dyDescent="0.35">
      <c r="A1048">
        <f t="shared" si="64"/>
        <v>1044</v>
      </c>
      <c r="B1048" s="13">
        <f>'Raw Data'!B1045</f>
        <v>26.719585070000001</v>
      </c>
      <c r="C1048" t="str">
        <f t="shared" si="65"/>
        <v>Overweight</v>
      </c>
      <c r="D1048" s="14">
        <f>'Raw Data'!E1045</f>
        <v>200.17845500000001</v>
      </c>
      <c r="E1048" t="str">
        <f t="shared" si="66"/>
        <v>Borderline High</v>
      </c>
      <c r="F1048" s="15">
        <f>'Raw Data'!C1045</f>
        <v>95.245058520000001</v>
      </c>
      <c r="G1048" t="str">
        <f t="shared" si="67"/>
        <v>Normal</v>
      </c>
      <c r="H1048" t="str">
        <f>'Raw Data'!I1045</f>
        <v>smoker</v>
      </c>
      <c r="I1048" t="str">
        <f>'Raw Data'!J1045</f>
        <v>high</v>
      </c>
    </row>
    <row r="1049" spans="1:9" ht="15" customHeight="1" x14ac:dyDescent="0.35">
      <c r="A1049">
        <f t="shared" si="64"/>
        <v>1045</v>
      </c>
      <c r="B1049" s="13">
        <f>'Raw Data'!B1046</f>
        <v>30.375969900000001</v>
      </c>
      <c r="C1049" t="str">
        <f t="shared" si="65"/>
        <v>Obese</v>
      </c>
      <c r="D1049" s="14">
        <f>'Raw Data'!E1046</f>
        <v>186.47579859999999</v>
      </c>
      <c r="E1049" t="str">
        <f t="shared" si="66"/>
        <v>Desirable</v>
      </c>
      <c r="F1049" s="15">
        <f>'Raw Data'!C1046</f>
        <v>109.9635524</v>
      </c>
      <c r="G1049" t="str">
        <f t="shared" si="67"/>
        <v>Normal</v>
      </c>
      <c r="H1049" t="str">
        <f>'Raw Data'!I1046</f>
        <v>non-smoker</v>
      </c>
      <c r="I1049" t="str">
        <f>'Raw Data'!J1046</f>
        <v>low</v>
      </c>
    </row>
    <row r="1050" spans="1:9" ht="15" customHeight="1" x14ac:dyDescent="0.35">
      <c r="A1050">
        <f t="shared" si="64"/>
        <v>1046</v>
      </c>
      <c r="B1050" s="13">
        <f>'Raw Data'!B1047</f>
        <v>25.471207069999998</v>
      </c>
      <c r="C1050" t="str">
        <f t="shared" si="65"/>
        <v>Overweight</v>
      </c>
      <c r="D1050" s="14">
        <f>'Raw Data'!E1047</f>
        <v>173.88434190000001</v>
      </c>
      <c r="E1050" t="str">
        <f t="shared" si="66"/>
        <v>Desirable</v>
      </c>
      <c r="F1050" s="15">
        <f>'Raw Data'!C1047</f>
        <v>113.5301058</v>
      </c>
      <c r="G1050" t="str">
        <f t="shared" si="67"/>
        <v>Normal</v>
      </c>
      <c r="H1050" t="str">
        <f>'Raw Data'!I1047</f>
        <v>non-smoker</v>
      </c>
      <c r="I1050" t="str">
        <f>'Raw Data'!J1047</f>
        <v>moderate</v>
      </c>
    </row>
    <row r="1051" spans="1:9" ht="15" customHeight="1" x14ac:dyDescent="0.35">
      <c r="A1051">
        <f t="shared" si="64"/>
        <v>1047</v>
      </c>
      <c r="B1051" s="13">
        <f>'Raw Data'!B1048</f>
        <v>41.928199059999997</v>
      </c>
      <c r="C1051" t="str">
        <f t="shared" si="65"/>
        <v>Obese</v>
      </c>
      <c r="D1051" s="14">
        <f>'Raw Data'!E1048</f>
        <v>241.63029639999999</v>
      </c>
      <c r="E1051" t="str">
        <f t="shared" si="66"/>
        <v>High</v>
      </c>
      <c r="F1051" s="15">
        <f>'Raw Data'!C1048</f>
        <v>90.409898440000006</v>
      </c>
      <c r="G1051" t="str">
        <f t="shared" si="67"/>
        <v>Normal</v>
      </c>
      <c r="H1051" t="str">
        <f>'Raw Data'!I1048</f>
        <v>smoker</v>
      </c>
      <c r="I1051" t="str">
        <f>'Raw Data'!J1048</f>
        <v>moderate</v>
      </c>
    </row>
    <row r="1052" spans="1:9" ht="15" customHeight="1" x14ac:dyDescent="0.35">
      <c r="A1052">
        <f t="shared" si="64"/>
        <v>1048</v>
      </c>
      <c r="B1052" s="13">
        <f>'Raw Data'!B1049</f>
        <v>33.100064119999999</v>
      </c>
      <c r="C1052" t="str">
        <f t="shared" si="65"/>
        <v>Obese</v>
      </c>
      <c r="D1052" s="14">
        <f>'Raw Data'!E1049</f>
        <v>189.61136999999999</v>
      </c>
      <c r="E1052" t="str">
        <f t="shared" si="66"/>
        <v>Desirable</v>
      </c>
      <c r="F1052" s="15">
        <f>'Raw Data'!C1049</f>
        <v>113.48464679999999</v>
      </c>
      <c r="G1052" t="str">
        <f t="shared" si="67"/>
        <v>Normal</v>
      </c>
      <c r="H1052" t="str">
        <f>'Raw Data'!I1049</f>
        <v>non-smoker</v>
      </c>
      <c r="I1052" t="str">
        <f>'Raw Data'!J1049</f>
        <v>moderate</v>
      </c>
    </row>
    <row r="1053" spans="1:9" ht="15" customHeight="1" x14ac:dyDescent="0.35">
      <c r="A1053">
        <f t="shared" si="64"/>
        <v>1049</v>
      </c>
      <c r="B1053" s="13">
        <f>'Raw Data'!B1050</f>
        <v>24.9670366</v>
      </c>
      <c r="C1053" t="str">
        <f t="shared" si="65"/>
        <v>Overweight</v>
      </c>
      <c r="D1053" s="14">
        <f>'Raw Data'!E1050</f>
        <v>203.30423970000001</v>
      </c>
      <c r="E1053" t="str">
        <f t="shared" si="66"/>
        <v>Borderline High</v>
      </c>
      <c r="F1053" s="15">
        <f>'Raw Data'!C1050</f>
        <v>99.772993450000001</v>
      </c>
      <c r="G1053" t="str">
        <f t="shared" si="67"/>
        <v>Normal</v>
      </c>
      <c r="H1053" t="str">
        <f>'Raw Data'!I1050</f>
        <v>non-smoker</v>
      </c>
      <c r="I1053" t="str">
        <f>'Raw Data'!J1050</f>
        <v>moderate</v>
      </c>
    </row>
    <row r="1054" spans="1:9" ht="15" customHeight="1" x14ac:dyDescent="0.35">
      <c r="A1054">
        <f t="shared" si="64"/>
        <v>1050</v>
      </c>
      <c r="B1054" s="13">
        <f>'Raw Data'!B1051</f>
        <v>30.79621242</v>
      </c>
      <c r="C1054" t="str">
        <f t="shared" si="65"/>
        <v>Obese</v>
      </c>
      <c r="D1054" s="14">
        <f>'Raw Data'!E1051</f>
        <v>194.10879750000001</v>
      </c>
      <c r="E1054" t="str">
        <f t="shared" si="66"/>
        <v>Desirable</v>
      </c>
      <c r="F1054" s="15">
        <f>'Raw Data'!C1051</f>
        <v>100.82813950000001</v>
      </c>
      <c r="G1054" t="str">
        <f t="shared" si="67"/>
        <v>Normal</v>
      </c>
      <c r="H1054" t="str">
        <f>'Raw Data'!I1051</f>
        <v>smoker</v>
      </c>
      <c r="I1054" t="str">
        <f>'Raw Data'!J1051</f>
        <v>high</v>
      </c>
    </row>
    <row r="1055" spans="1:9" ht="15" customHeight="1" x14ac:dyDescent="0.35">
      <c r="A1055">
        <f t="shared" si="64"/>
        <v>1051</v>
      </c>
      <c r="B1055" s="13">
        <f>'Raw Data'!B1052</f>
        <v>29.744452410000001</v>
      </c>
      <c r="C1055" t="str">
        <f t="shared" si="65"/>
        <v>Overweight</v>
      </c>
      <c r="D1055" s="14">
        <f>'Raw Data'!E1052</f>
        <v>179.786652</v>
      </c>
      <c r="E1055" t="str">
        <f t="shared" si="66"/>
        <v>Desirable</v>
      </c>
      <c r="F1055" s="15">
        <f>'Raw Data'!C1052</f>
        <v>101.7473572</v>
      </c>
      <c r="G1055" t="str">
        <f t="shared" si="67"/>
        <v>Normal</v>
      </c>
      <c r="H1055" t="str">
        <f>'Raw Data'!I1052</f>
        <v>non-smoker</v>
      </c>
      <c r="I1055" t="str">
        <f>'Raw Data'!J1052</f>
        <v>moderate</v>
      </c>
    </row>
    <row r="1056" spans="1:9" ht="15" customHeight="1" x14ac:dyDescent="0.35">
      <c r="A1056">
        <f t="shared" si="64"/>
        <v>1052</v>
      </c>
      <c r="B1056" s="13">
        <f>'Raw Data'!B1053</f>
        <v>28.415548179999998</v>
      </c>
      <c r="C1056" t="str">
        <f t="shared" si="65"/>
        <v>Overweight</v>
      </c>
      <c r="D1056" s="14">
        <f>'Raw Data'!E1053</f>
        <v>196.2544073</v>
      </c>
      <c r="E1056" t="str">
        <f t="shared" si="66"/>
        <v>Desirable</v>
      </c>
      <c r="F1056" s="15">
        <f>'Raw Data'!C1053</f>
        <v>107.3675628</v>
      </c>
      <c r="G1056" t="str">
        <f t="shared" si="67"/>
        <v>Normal</v>
      </c>
      <c r="H1056" t="str">
        <f>'Raw Data'!I1053</f>
        <v>non-smoker</v>
      </c>
      <c r="I1056" t="str">
        <f>'Raw Data'!J1053</f>
        <v>high</v>
      </c>
    </row>
    <row r="1057" spans="1:9" ht="15" customHeight="1" x14ac:dyDescent="0.35">
      <c r="A1057">
        <f t="shared" si="64"/>
        <v>1053</v>
      </c>
      <c r="B1057" s="13">
        <f>'Raw Data'!B1054</f>
        <v>29.573926849999999</v>
      </c>
      <c r="C1057" t="str">
        <f t="shared" si="65"/>
        <v>Overweight</v>
      </c>
      <c r="D1057" s="14">
        <f>'Raw Data'!E1054</f>
        <v>190.05889669999999</v>
      </c>
      <c r="E1057" t="str">
        <f t="shared" si="66"/>
        <v>Desirable</v>
      </c>
      <c r="F1057" s="15">
        <f>'Raw Data'!C1054</f>
        <v>109.558128</v>
      </c>
      <c r="G1057" t="str">
        <f t="shared" si="67"/>
        <v>Normal</v>
      </c>
      <c r="H1057" t="str">
        <f>'Raw Data'!I1054</f>
        <v>non-smoker</v>
      </c>
      <c r="I1057" t="str">
        <f>'Raw Data'!J1054</f>
        <v>low</v>
      </c>
    </row>
    <row r="1058" spans="1:9" ht="15" customHeight="1" x14ac:dyDescent="0.35">
      <c r="A1058">
        <f t="shared" si="64"/>
        <v>1054</v>
      </c>
      <c r="B1058" s="13">
        <f>'Raw Data'!B1055</f>
        <v>22.937821620000001</v>
      </c>
      <c r="C1058" t="str">
        <f t="shared" si="65"/>
        <v>Normal</v>
      </c>
      <c r="D1058" s="14">
        <f>'Raw Data'!E1055</f>
        <v>211.7584779</v>
      </c>
      <c r="E1058" t="str">
        <f t="shared" si="66"/>
        <v>Borderline High</v>
      </c>
      <c r="F1058" s="15">
        <f>'Raw Data'!C1055</f>
        <v>87.387000270000001</v>
      </c>
      <c r="G1058" t="str">
        <f t="shared" si="67"/>
        <v>Normal</v>
      </c>
      <c r="H1058" t="str">
        <f>'Raw Data'!I1055</f>
        <v>non-smoker</v>
      </c>
      <c r="I1058" t="str">
        <f>'Raw Data'!J1055</f>
        <v>high</v>
      </c>
    </row>
    <row r="1059" spans="1:9" ht="15" customHeight="1" x14ac:dyDescent="0.35">
      <c r="A1059">
        <f t="shared" si="64"/>
        <v>1055</v>
      </c>
      <c r="B1059" s="13">
        <f>'Raw Data'!B1056</f>
        <v>24.824711149999999</v>
      </c>
      <c r="C1059" t="str">
        <f t="shared" si="65"/>
        <v>Normal</v>
      </c>
      <c r="D1059" s="14">
        <f>'Raw Data'!E1056</f>
        <v>182.3064</v>
      </c>
      <c r="E1059" t="str">
        <f t="shared" si="66"/>
        <v>Desirable</v>
      </c>
      <c r="F1059" s="15">
        <f>'Raw Data'!C1056</f>
        <v>121.12024599999999</v>
      </c>
      <c r="G1059" t="str">
        <f t="shared" si="67"/>
        <v>Elevated</v>
      </c>
      <c r="H1059" t="str">
        <f>'Raw Data'!I1056</f>
        <v>non-smoker</v>
      </c>
      <c r="I1059" t="str">
        <f>'Raw Data'!J1056</f>
        <v>high</v>
      </c>
    </row>
    <row r="1060" spans="1:9" ht="15" customHeight="1" x14ac:dyDescent="0.35">
      <c r="A1060">
        <f t="shared" si="64"/>
        <v>1056</v>
      </c>
      <c r="B1060" s="13">
        <f>'Raw Data'!B1057</f>
        <v>35.293457320000002</v>
      </c>
      <c r="C1060" t="str">
        <f t="shared" si="65"/>
        <v>Obese</v>
      </c>
      <c r="D1060" s="14">
        <f>'Raw Data'!E1057</f>
        <v>196.61349060000001</v>
      </c>
      <c r="E1060" t="str">
        <f t="shared" si="66"/>
        <v>Desirable</v>
      </c>
      <c r="F1060" s="15">
        <f>'Raw Data'!C1057</f>
        <v>118.009607</v>
      </c>
      <c r="G1060" t="str">
        <f t="shared" si="67"/>
        <v>Normal</v>
      </c>
      <c r="H1060" t="str">
        <f>'Raw Data'!I1057</f>
        <v>smoker</v>
      </c>
      <c r="I1060" t="str">
        <f>'Raw Data'!J1057</f>
        <v>moderate</v>
      </c>
    </row>
    <row r="1061" spans="1:9" ht="15" customHeight="1" x14ac:dyDescent="0.35">
      <c r="A1061">
        <f t="shared" si="64"/>
        <v>1057</v>
      </c>
      <c r="B1061" s="13">
        <f>'Raw Data'!B1058</f>
        <v>28.020094490000002</v>
      </c>
      <c r="C1061" t="str">
        <f t="shared" si="65"/>
        <v>Overweight</v>
      </c>
      <c r="D1061" s="14">
        <f>'Raw Data'!E1058</f>
        <v>186.15499030000001</v>
      </c>
      <c r="E1061" t="str">
        <f t="shared" si="66"/>
        <v>Desirable</v>
      </c>
      <c r="F1061" s="15">
        <f>'Raw Data'!C1058</f>
        <v>107.62939040000001</v>
      </c>
      <c r="G1061" t="str">
        <f t="shared" si="67"/>
        <v>Normal</v>
      </c>
      <c r="H1061" t="str">
        <f>'Raw Data'!I1058</f>
        <v>non-smoker</v>
      </c>
      <c r="I1061" t="str">
        <f>'Raw Data'!J1058</f>
        <v>moderate</v>
      </c>
    </row>
    <row r="1062" spans="1:9" ht="15" customHeight="1" x14ac:dyDescent="0.35">
      <c r="A1062">
        <f t="shared" si="64"/>
        <v>1058</v>
      </c>
      <c r="B1062" s="13">
        <f>'Raw Data'!B1059</f>
        <v>23.498747479999999</v>
      </c>
      <c r="C1062" t="str">
        <f t="shared" si="65"/>
        <v>Normal</v>
      </c>
      <c r="D1062" s="14">
        <f>'Raw Data'!E1059</f>
        <v>185.93878380000001</v>
      </c>
      <c r="E1062" t="str">
        <f t="shared" si="66"/>
        <v>Desirable</v>
      </c>
      <c r="F1062" s="15">
        <f>'Raw Data'!C1059</f>
        <v>88.981894940000004</v>
      </c>
      <c r="G1062" t="str">
        <f t="shared" si="67"/>
        <v>Normal</v>
      </c>
      <c r="H1062" t="str">
        <f>'Raw Data'!I1059</f>
        <v>non-smoker</v>
      </c>
      <c r="I1062" t="str">
        <f>'Raw Data'!J1059</f>
        <v>high</v>
      </c>
    </row>
    <row r="1063" spans="1:9" ht="15" customHeight="1" x14ac:dyDescent="0.35">
      <c r="A1063">
        <f t="shared" si="64"/>
        <v>1059</v>
      </c>
      <c r="B1063" s="13">
        <f>'Raw Data'!B1060</f>
        <v>26.29909206</v>
      </c>
      <c r="C1063" t="str">
        <f t="shared" si="65"/>
        <v>Overweight</v>
      </c>
      <c r="D1063" s="14">
        <f>'Raw Data'!E1060</f>
        <v>181.6010138</v>
      </c>
      <c r="E1063" t="str">
        <f t="shared" si="66"/>
        <v>Desirable</v>
      </c>
      <c r="F1063" s="15">
        <f>'Raw Data'!C1060</f>
        <v>102.4095428</v>
      </c>
      <c r="G1063" t="str">
        <f t="shared" si="67"/>
        <v>Normal</v>
      </c>
      <c r="H1063" t="str">
        <f>'Raw Data'!I1060</f>
        <v>smoker</v>
      </c>
      <c r="I1063" t="str">
        <f>'Raw Data'!J1060</f>
        <v>high</v>
      </c>
    </row>
    <row r="1064" spans="1:9" ht="15" customHeight="1" x14ac:dyDescent="0.35">
      <c r="A1064">
        <f t="shared" si="64"/>
        <v>1060</v>
      </c>
      <c r="B1064" s="13">
        <f>'Raw Data'!B1061</f>
        <v>24.329107400000002</v>
      </c>
      <c r="C1064" t="str">
        <f t="shared" si="65"/>
        <v>Normal</v>
      </c>
      <c r="D1064" s="14">
        <f>'Raw Data'!E1061</f>
        <v>168.12997200000001</v>
      </c>
      <c r="E1064" t="str">
        <f t="shared" si="66"/>
        <v>Desirable</v>
      </c>
      <c r="F1064" s="15">
        <f>'Raw Data'!C1061</f>
        <v>106.0979186</v>
      </c>
      <c r="G1064" t="str">
        <f t="shared" si="67"/>
        <v>Normal</v>
      </c>
      <c r="H1064" t="str">
        <f>'Raw Data'!I1061</f>
        <v>non-smoker</v>
      </c>
      <c r="I1064" t="str">
        <f>'Raw Data'!J1061</f>
        <v>low</v>
      </c>
    </row>
    <row r="1065" spans="1:9" ht="15" customHeight="1" x14ac:dyDescent="0.35">
      <c r="A1065">
        <f t="shared" si="64"/>
        <v>1061</v>
      </c>
      <c r="B1065" s="13">
        <f>'Raw Data'!B1062</f>
        <v>31.488631560000002</v>
      </c>
      <c r="C1065" t="str">
        <f t="shared" si="65"/>
        <v>Obese</v>
      </c>
      <c r="D1065" s="14">
        <f>'Raw Data'!E1062</f>
        <v>171.1940056</v>
      </c>
      <c r="E1065" t="str">
        <f t="shared" si="66"/>
        <v>Desirable</v>
      </c>
      <c r="F1065" s="15">
        <f>'Raw Data'!C1062</f>
        <v>118.88504949999999</v>
      </c>
      <c r="G1065" t="str">
        <f t="shared" si="67"/>
        <v>Normal</v>
      </c>
      <c r="H1065" t="str">
        <f>'Raw Data'!I1062</f>
        <v>non-smoker</v>
      </c>
      <c r="I1065" t="str">
        <f>'Raw Data'!J1062</f>
        <v>low</v>
      </c>
    </row>
    <row r="1066" spans="1:9" ht="15" customHeight="1" x14ac:dyDescent="0.35">
      <c r="A1066">
        <f t="shared" si="64"/>
        <v>1062</v>
      </c>
      <c r="B1066" s="13">
        <f>'Raw Data'!B1063</f>
        <v>24.195806309999998</v>
      </c>
      <c r="C1066" t="str">
        <f t="shared" si="65"/>
        <v>Normal</v>
      </c>
      <c r="D1066" s="14">
        <f>'Raw Data'!E1063</f>
        <v>184.09433100000001</v>
      </c>
      <c r="E1066" t="str">
        <f t="shared" si="66"/>
        <v>Desirable</v>
      </c>
      <c r="F1066" s="15">
        <f>'Raw Data'!C1063</f>
        <v>121.60070380000001</v>
      </c>
      <c r="G1066" t="str">
        <f t="shared" si="67"/>
        <v>Elevated</v>
      </c>
      <c r="H1066" t="str">
        <f>'Raw Data'!I1063</f>
        <v>non-smoker</v>
      </c>
      <c r="I1066" t="str">
        <f>'Raw Data'!J1063</f>
        <v>high</v>
      </c>
    </row>
    <row r="1067" spans="1:9" ht="15" customHeight="1" x14ac:dyDescent="0.35">
      <c r="A1067">
        <f t="shared" si="64"/>
        <v>1063</v>
      </c>
      <c r="B1067" s="13">
        <f>'Raw Data'!B1064</f>
        <v>27.220672239999999</v>
      </c>
      <c r="C1067" t="str">
        <f t="shared" si="65"/>
        <v>Overweight</v>
      </c>
      <c r="D1067" s="14">
        <f>'Raw Data'!E1064</f>
        <v>216.86545219999999</v>
      </c>
      <c r="E1067" t="str">
        <f t="shared" si="66"/>
        <v>Borderline High</v>
      </c>
      <c r="F1067" s="15">
        <f>'Raw Data'!C1064</f>
        <v>132.13383859999999</v>
      </c>
      <c r="G1067" t="str">
        <f t="shared" si="67"/>
        <v>Stage 1 Hypertension</v>
      </c>
      <c r="H1067" t="str">
        <f>'Raw Data'!I1064</f>
        <v>smoker</v>
      </c>
      <c r="I1067" t="str">
        <f>'Raw Data'!J1064</f>
        <v>moderate</v>
      </c>
    </row>
    <row r="1068" spans="1:9" ht="15" customHeight="1" x14ac:dyDescent="0.35">
      <c r="A1068">
        <f t="shared" si="64"/>
        <v>1064</v>
      </c>
      <c r="B1068" s="13">
        <f>'Raw Data'!B1065</f>
        <v>23.687406589999998</v>
      </c>
      <c r="C1068" t="str">
        <f t="shared" si="65"/>
        <v>Normal</v>
      </c>
      <c r="D1068" s="14">
        <f>'Raw Data'!E1065</f>
        <v>210.71097140000001</v>
      </c>
      <c r="E1068" t="str">
        <f t="shared" si="66"/>
        <v>Borderline High</v>
      </c>
      <c r="F1068" s="15">
        <f>'Raw Data'!C1065</f>
        <v>109.2472911</v>
      </c>
      <c r="G1068" t="str">
        <f t="shared" si="67"/>
        <v>Normal</v>
      </c>
      <c r="H1068" t="str">
        <f>'Raw Data'!I1065</f>
        <v>non-smoker</v>
      </c>
      <c r="I1068" t="str">
        <f>'Raw Data'!J1065</f>
        <v>low</v>
      </c>
    </row>
    <row r="1069" spans="1:9" ht="15" customHeight="1" x14ac:dyDescent="0.35">
      <c r="A1069">
        <f t="shared" si="64"/>
        <v>1065</v>
      </c>
      <c r="B1069" s="13">
        <f>'Raw Data'!B1066</f>
        <v>38.039539840000003</v>
      </c>
      <c r="C1069" t="str">
        <f t="shared" si="65"/>
        <v>Obese</v>
      </c>
      <c r="D1069" s="14">
        <f>'Raw Data'!E1066</f>
        <v>208.44730519999999</v>
      </c>
      <c r="E1069" t="str">
        <f t="shared" si="66"/>
        <v>Borderline High</v>
      </c>
      <c r="F1069" s="15">
        <f>'Raw Data'!C1066</f>
        <v>108.28681949999999</v>
      </c>
      <c r="G1069" t="str">
        <f t="shared" si="67"/>
        <v>Normal</v>
      </c>
      <c r="H1069" t="str">
        <f>'Raw Data'!I1066</f>
        <v>non-smoker</v>
      </c>
      <c r="I1069" t="str">
        <f>'Raw Data'!J1066</f>
        <v>moderate</v>
      </c>
    </row>
    <row r="1070" spans="1:9" ht="15" customHeight="1" x14ac:dyDescent="0.35">
      <c r="A1070">
        <f t="shared" si="64"/>
        <v>1066</v>
      </c>
      <c r="B1070" s="13">
        <f>'Raw Data'!B1067</f>
        <v>30.146094829999999</v>
      </c>
      <c r="C1070" t="str">
        <f t="shared" si="65"/>
        <v>Obese</v>
      </c>
      <c r="D1070" s="14">
        <f>'Raw Data'!E1067</f>
        <v>188.47646810000001</v>
      </c>
      <c r="E1070" t="str">
        <f t="shared" si="66"/>
        <v>Desirable</v>
      </c>
      <c r="F1070" s="15">
        <f>'Raw Data'!C1067</f>
        <v>118.0766017</v>
      </c>
      <c r="G1070" t="str">
        <f t="shared" si="67"/>
        <v>Normal</v>
      </c>
      <c r="H1070" t="str">
        <f>'Raw Data'!I1067</f>
        <v>non-smoker</v>
      </c>
      <c r="I1070" t="str">
        <f>'Raw Data'!J1067</f>
        <v>low</v>
      </c>
    </row>
    <row r="1071" spans="1:9" ht="15" customHeight="1" x14ac:dyDescent="0.35">
      <c r="A1071">
        <f t="shared" si="64"/>
        <v>1067</v>
      </c>
      <c r="B1071" s="13">
        <f>'Raw Data'!B1068</f>
        <v>29.947971649999999</v>
      </c>
      <c r="C1071" t="str">
        <f t="shared" si="65"/>
        <v>Obese</v>
      </c>
      <c r="D1071" s="14">
        <f>'Raw Data'!E1068</f>
        <v>211.44605820000001</v>
      </c>
      <c r="E1071" t="str">
        <f t="shared" si="66"/>
        <v>Borderline High</v>
      </c>
      <c r="F1071" s="15">
        <f>'Raw Data'!C1068</f>
        <v>100.1792518</v>
      </c>
      <c r="G1071" t="str">
        <f t="shared" si="67"/>
        <v>Normal</v>
      </c>
      <c r="H1071" t="str">
        <f>'Raw Data'!I1068</f>
        <v>smoker</v>
      </c>
      <c r="I1071" t="str">
        <f>'Raw Data'!J1068</f>
        <v>high</v>
      </c>
    </row>
    <row r="1072" spans="1:9" ht="15" customHeight="1" x14ac:dyDescent="0.35">
      <c r="A1072">
        <f t="shared" si="64"/>
        <v>1068</v>
      </c>
      <c r="B1072" s="13">
        <f>'Raw Data'!B1069</f>
        <v>30.489136949999999</v>
      </c>
      <c r="C1072" t="str">
        <f t="shared" si="65"/>
        <v>Obese</v>
      </c>
      <c r="D1072" s="14">
        <f>'Raw Data'!E1069</f>
        <v>169.15066770000001</v>
      </c>
      <c r="E1072" t="str">
        <f t="shared" si="66"/>
        <v>Desirable</v>
      </c>
      <c r="F1072" s="15">
        <f>'Raw Data'!C1069</f>
        <v>112.2168569</v>
      </c>
      <c r="G1072" t="str">
        <f t="shared" si="67"/>
        <v>Normal</v>
      </c>
      <c r="H1072" t="str">
        <f>'Raw Data'!I1069</f>
        <v>non-smoker</v>
      </c>
      <c r="I1072" t="str">
        <f>'Raw Data'!J1069</f>
        <v>moderate</v>
      </c>
    </row>
    <row r="1073" spans="1:9" ht="15" customHeight="1" x14ac:dyDescent="0.35">
      <c r="A1073">
        <f t="shared" si="64"/>
        <v>1069</v>
      </c>
      <c r="B1073" s="13">
        <f>'Raw Data'!B1070</f>
        <v>25.026899029999999</v>
      </c>
      <c r="C1073" t="str">
        <f t="shared" si="65"/>
        <v>Overweight</v>
      </c>
      <c r="D1073" s="14">
        <f>'Raw Data'!E1070</f>
        <v>180.90604759999999</v>
      </c>
      <c r="E1073" t="str">
        <f t="shared" si="66"/>
        <v>Desirable</v>
      </c>
      <c r="F1073" s="15">
        <f>'Raw Data'!C1070</f>
        <v>129.39121030000001</v>
      </c>
      <c r="G1073" t="str">
        <f t="shared" si="67"/>
        <v>Stage 1 Hypertension</v>
      </c>
      <c r="H1073" t="str">
        <f>'Raw Data'!I1070</f>
        <v>non-smoker</v>
      </c>
      <c r="I1073" t="str">
        <f>'Raw Data'!J1070</f>
        <v>moderate</v>
      </c>
    </row>
    <row r="1074" spans="1:9" ht="15" customHeight="1" x14ac:dyDescent="0.35">
      <c r="A1074">
        <f t="shared" si="64"/>
        <v>1070</v>
      </c>
      <c r="B1074" s="13">
        <f>'Raw Data'!B1071</f>
        <v>34.606340520000003</v>
      </c>
      <c r="C1074" t="str">
        <f t="shared" si="65"/>
        <v>Obese</v>
      </c>
      <c r="D1074" s="14">
        <f>'Raw Data'!E1071</f>
        <v>202.83789999999999</v>
      </c>
      <c r="E1074" t="str">
        <f t="shared" si="66"/>
        <v>Borderline High</v>
      </c>
      <c r="F1074" s="15">
        <f>'Raw Data'!C1071</f>
        <v>108.43859550000001</v>
      </c>
      <c r="G1074" t="str">
        <f t="shared" si="67"/>
        <v>Normal</v>
      </c>
      <c r="H1074" t="str">
        <f>'Raw Data'!I1071</f>
        <v>non-smoker</v>
      </c>
      <c r="I1074" t="str">
        <f>'Raw Data'!J1071</f>
        <v>low</v>
      </c>
    </row>
    <row r="1075" spans="1:9" ht="15" customHeight="1" x14ac:dyDescent="0.35">
      <c r="A1075">
        <f t="shared" si="64"/>
        <v>1071</v>
      </c>
      <c r="B1075" s="13">
        <f>'Raw Data'!B1072</f>
        <v>26.661594000000001</v>
      </c>
      <c r="C1075" t="str">
        <f t="shared" si="65"/>
        <v>Overweight</v>
      </c>
      <c r="D1075" s="14">
        <f>'Raw Data'!E1072</f>
        <v>183.18511100000001</v>
      </c>
      <c r="E1075" t="str">
        <f t="shared" si="66"/>
        <v>Desirable</v>
      </c>
      <c r="F1075" s="15">
        <f>'Raw Data'!C1072</f>
        <v>101.40963259999999</v>
      </c>
      <c r="G1075" t="str">
        <f t="shared" si="67"/>
        <v>Normal</v>
      </c>
      <c r="H1075" t="str">
        <f>'Raw Data'!I1072</f>
        <v>non-smoker</v>
      </c>
      <c r="I1075" t="str">
        <f>'Raw Data'!J1072</f>
        <v>high</v>
      </c>
    </row>
    <row r="1076" spans="1:9" ht="15" customHeight="1" x14ac:dyDescent="0.35">
      <c r="A1076">
        <f t="shared" si="64"/>
        <v>1072</v>
      </c>
      <c r="B1076" s="13">
        <f>'Raw Data'!B1073</f>
        <v>35.864027329999999</v>
      </c>
      <c r="C1076" t="str">
        <f t="shared" si="65"/>
        <v>Obese</v>
      </c>
      <c r="D1076" s="14">
        <f>'Raw Data'!E1073</f>
        <v>206.6215503</v>
      </c>
      <c r="E1076" t="str">
        <f t="shared" si="66"/>
        <v>Borderline High</v>
      </c>
      <c r="F1076" s="15">
        <f>'Raw Data'!C1073</f>
        <v>101.438597</v>
      </c>
      <c r="G1076" t="str">
        <f t="shared" si="67"/>
        <v>Normal</v>
      </c>
      <c r="H1076" t="str">
        <f>'Raw Data'!I1073</f>
        <v>non-smoker</v>
      </c>
      <c r="I1076" t="str">
        <f>'Raw Data'!J1073</f>
        <v>low</v>
      </c>
    </row>
    <row r="1077" spans="1:9" ht="15" customHeight="1" x14ac:dyDescent="0.35">
      <c r="A1077">
        <f t="shared" si="64"/>
        <v>1073</v>
      </c>
      <c r="B1077" s="13">
        <f>'Raw Data'!B1074</f>
        <v>25.375977859999999</v>
      </c>
      <c r="C1077" t="str">
        <f t="shared" si="65"/>
        <v>Overweight</v>
      </c>
      <c r="D1077" s="14">
        <f>'Raw Data'!E1074</f>
        <v>193.2081542</v>
      </c>
      <c r="E1077" t="str">
        <f t="shared" si="66"/>
        <v>Desirable</v>
      </c>
      <c r="F1077" s="15">
        <f>'Raw Data'!C1074</f>
        <v>108.95167549999999</v>
      </c>
      <c r="G1077" t="str">
        <f t="shared" si="67"/>
        <v>Normal</v>
      </c>
      <c r="H1077" t="str">
        <f>'Raw Data'!I1074</f>
        <v>smoker</v>
      </c>
      <c r="I1077" t="str">
        <f>'Raw Data'!J1074</f>
        <v>high</v>
      </c>
    </row>
    <row r="1078" spans="1:9" ht="15" customHeight="1" x14ac:dyDescent="0.35">
      <c r="A1078">
        <f t="shared" si="64"/>
        <v>1074</v>
      </c>
      <c r="B1078" s="13">
        <f>'Raw Data'!B1075</f>
        <v>30.57740192</v>
      </c>
      <c r="C1078" t="str">
        <f t="shared" si="65"/>
        <v>Obese</v>
      </c>
      <c r="D1078" s="14">
        <f>'Raw Data'!E1075</f>
        <v>198.9334068</v>
      </c>
      <c r="E1078" t="str">
        <f t="shared" si="66"/>
        <v>Desirable</v>
      </c>
      <c r="F1078" s="15">
        <f>'Raw Data'!C1075</f>
        <v>92.613738229999996</v>
      </c>
      <c r="G1078" t="str">
        <f t="shared" si="67"/>
        <v>Normal</v>
      </c>
      <c r="H1078" t="str">
        <f>'Raw Data'!I1075</f>
        <v>smoker</v>
      </c>
      <c r="I1078" t="str">
        <f>'Raw Data'!J1075</f>
        <v>moderate</v>
      </c>
    </row>
    <row r="1079" spans="1:9" ht="15" customHeight="1" x14ac:dyDescent="0.35">
      <c r="A1079">
        <f t="shared" si="64"/>
        <v>1075</v>
      </c>
      <c r="B1079" s="13">
        <f>'Raw Data'!B1076</f>
        <v>27.834111459999999</v>
      </c>
      <c r="C1079" t="str">
        <f t="shared" si="65"/>
        <v>Overweight</v>
      </c>
      <c r="D1079" s="14">
        <f>'Raw Data'!E1076</f>
        <v>199.00922510000001</v>
      </c>
      <c r="E1079" t="str">
        <f t="shared" si="66"/>
        <v>Desirable</v>
      </c>
      <c r="F1079" s="15">
        <f>'Raw Data'!C1076</f>
        <v>98.587500430000006</v>
      </c>
      <c r="G1079" t="str">
        <f t="shared" si="67"/>
        <v>Normal</v>
      </c>
      <c r="H1079" t="str">
        <f>'Raw Data'!I1076</f>
        <v>smoker</v>
      </c>
      <c r="I1079" t="str">
        <f>'Raw Data'!J1076</f>
        <v>moderate</v>
      </c>
    </row>
    <row r="1080" spans="1:9" ht="15" customHeight="1" x14ac:dyDescent="0.35">
      <c r="A1080">
        <f t="shared" si="64"/>
        <v>1076</v>
      </c>
      <c r="B1080" s="13">
        <f>'Raw Data'!B1077</f>
        <v>28.33822589</v>
      </c>
      <c r="C1080" t="str">
        <f t="shared" si="65"/>
        <v>Overweight</v>
      </c>
      <c r="D1080" s="14">
        <f>'Raw Data'!E1077</f>
        <v>178.7841549</v>
      </c>
      <c r="E1080" t="str">
        <f t="shared" si="66"/>
        <v>Desirable</v>
      </c>
      <c r="F1080" s="15">
        <f>'Raw Data'!C1077</f>
        <v>93.597571630000004</v>
      </c>
      <c r="G1080" t="str">
        <f t="shared" si="67"/>
        <v>Normal</v>
      </c>
      <c r="H1080" t="str">
        <f>'Raw Data'!I1077</f>
        <v>non-smoker</v>
      </c>
      <c r="I1080" t="str">
        <f>'Raw Data'!J1077</f>
        <v>moderate</v>
      </c>
    </row>
    <row r="1081" spans="1:9" ht="15" customHeight="1" x14ac:dyDescent="0.35">
      <c r="A1081">
        <f t="shared" si="64"/>
        <v>1077</v>
      </c>
      <c r="B1081" s="13">
        <f>'Raw Data'!B1078</f>
        <v>18.649911929999998</v>
      </c>
      <c r="C1081" t="str">
        <f t="shared" si="65"/>
        <v>Normal</v>
      </c>
      <c r="D1081" s="14">
        <f>'Raw Data'!E1078</f>
        <v>159.62469899999999</v>
      </c>
      <c r="E1081" t="str">
        <f t="shared" si="66"/>
        <v>Desirable</v>
      </c>
      <c r="F1081" s="15">
        <f>'Raw Data'!C1078</f>
        <v>116.8311614</v>
      </c>
      <c r="G1081" t="str">
        <f t="shared" si="67"/>
        <v>Normal</v>
      </c>
      <c r="H1081" t="str">
        <f>'Raw Data'!I1078</f>
        <v>smoker</v>
      </c>
      <c r="I1081" t="str">
        <f>'Raw Data'!J1078</f>
        <v>high</v>
      </c>
    </row>
    <row r="1082" spans="1:9" ht="15" customHeight="1" x14ac:dyDescent="0.35">
      <c r="A1082">
        <f t="shared" si="64"/>
        <v>1078</v>
      </c>
      <c r="B1082" s="13">
        <f>'Raw Data'!B1079</f>
        <v>22.084000119999999</v>
      </c>
      <c r="C1082" t="str">
        <f t="shared" si="65"/>
        <v>Normal</v>
      </c>
      <c r="D1082" s="14">
        <f>'Raw Data'!E1079</f>
        <v>206.22873200000001</v>
      </c>
      <c r="E1082" t="str">
        <f t="shared" si="66"/>
        <v>Borderline High</v>
      </c>
      <c r="F1082" s="15">
        <f>'Raw Data'!C1079</f>
        <v>108.2281152</v>
      </c>
      <c r="G1082" t="str">
        <f t="shared" si="67"/>
        <v>Normal</v>
      </c>
      <c r="H1082" t="str">
        <f>'Raw Data'!I1079</f>
        <v>smoker</v>
      </c>
      <c r="I1082" t="str">
        <f>'Raw Data'!J1079</f>
        <v>moderate</v>
      </c>
    </row>
    <row r="1083" spans="1:9" ht="15" customHeight="1" x14ac:dyDescent="0.35">
      <c r="A1083">
        <f t="shared" si="64"/>
        <v>1079</v>
      </c>
      <c r="B1083" s="13">
        <f>'Raw Data'!B1080</f>
        <v>34.54977598</v>
      </c>
      <c r="C1083" t="str">
        <f t="shared" si="65"/>
        <v>Obese</v>
      </c>
      <c r="D1083" s="14">
        <f>'Raw Data'!E1080</f>
        <v>196.13479219999999</v>
      </c>
      <c r="E1083" t="str">
        <f t="shared" si="66"/>
        <v>Desirable</v>
      </c>
      <c r="F1083" s="15">
        <f>'Raw Data'!C1080</f>
        <v>123.6125773</v>
      </c>
      <c r="G1083" t="str">
        <f t="shared" si="67"/>
        <v>Elevated</v>
      </c>
      <c r="H1083" t="str">
        <f>'Raw Data'!I1080</f>
        <v>smoker</v>
      </c>
      <c r="I1083" t="str">
        <f>'Raw Data'!J1080</f>
        <v>high</v>
      </c>
    </row>
    <row r="1084" spans="1:9" ht="15" customHeight="1" x14ac:dyDescent="0.35">
      <c r="A1084">
        <f t="shared" si="64"/>
        <v>1080</v>
      </c>
      <c r="B1084" s="13">
        <f>'Raw Data'!B1081</f>
        <v>20.55590479</v>
      </c>
      <c r="C1084" t="str">
        <f t="shared" si="65"/>
        <v>Normal</v>
      </c>
      <c r="D1084" s="14">
        <f>'Raw Data'!E1081</f>
        <v>201.63931299999999</v>
      </c>
      <c r="E1084" t="str">
        <f t="shared" si="66"/>
        <v>Borderline High</v>
      </c>
      <c r="F1084" s="15">
        <f>'Raw Data'!C1081</f>
        <v>108.6405946</v>
      </c>
      <c r="G1084" t="str">
        <f t="shared" si="67"/>
        <v>Normal</v>
      </c>
      <c r="H1084" t="str">
        <f>'Raw Data'!I1081</f>
        <v>non-smoker</v>
      </c>
      <c r="I1084" t="str">
        <f>'Raw Data'!J1081</f>
        <v>low</v>
      </c>
    </row>
    <row r="1085" spans="1:9" ht="15" customHeight="1" x14ac:dyDescent="0.35">
      <c r="A1085">
        <f t="shared" si="64"/>
        <v>1081</v>
      </c>
      <c r="B1085" s="13">
        <f>'Raw Data'!B1082</f>
        <v>31.46015234</v>
      </c>
      <c r="C1085" t="str">
        <f t="shared" si="65"/>
        <v>Obese</v>
      </c>
      <c r="D1085" s="14">
        <f>'Raw Data'!E1082</f>
        <v>196.00929479999999</v>
      </c>
      <c r="E1085" t="str">
        <f t="shared" si="66"/>
        <v>Desirable</v>
      </c>
      <c r="F1085" s="15">
        <f>'Raw Data'!C1082</f>
        <v>104.6063906</v>
      </c>
      <c r="G1085" t="str">
        <f t="shared" si="67"/>
        <v>Normal</v>
      </c>
      <c r="H1085" t="str">
        <f>'Raw Data'!I1082</f>
        <v>non-smoker</v>
      </c>
      <c r="I1085" t="str">
        <f>'Raw Data'!J1082</f>
        <v>high</v>
      </c>
    </row>
    <row r="1086" spans="1:9" ht="15" customHeight="1" x14ac:dyDescent="0.35">
      <c r="A1086">
        <f t="shared" si="64"/>
        <v>1082</v>
      </c>
      <c r="B1086" s="13">
        <f>'Raw Data'!B1083</f>
        <v>39.999896049999997</v>
      </c>
      <c r="C1086" t="str">
        <f t="shared" si="65"/>
        <v>Obese</v>
      </c>
      <c r="D1086" s="14">
        <f>'Raw Data'!E1083</f>
        <v>193.42000519999999</v>
      </c>
      <c r="E1086" t="str">
        <f t="shared" si="66"/>
        <v>Desirable</v>
      </c>
      <c r="F1086" s="15">
        <f>'Raw Data'!C1083</f>
        <v>120.4936467</v>
      </c>
      <c r="G1086" t="str">
        <f t="shared" si="67"/>
        <v>Elevated</v>
      </c>
      <c r="H1086" t="str">
        <f>'Raw Data'!I1083</f>
        <v>non-smoker</v>
      </c>
      <c r="I1086" t="str">
        <f>'Raw Data'!J1083</f>
        <v>high</v>
      </c>
    </row>
    <row r="1087" spans="1:9" ht="15" customHeight="1" x14ac:dyDescent="0.35">
      <c r="A1087">
        <f t="shared" si="64"/>
        <v>1083</v>
      </c>
      <c r="B1087" s="13">
        <f>'Raw Data'!B1084</f>
        <v>29.765053569999999</v>
      </c>
      <c r="C1087" t="str">
        <f t="shared" si="65"/>
        <v>Overweight</v>
      </c>
      <c r="D1087" s="14">
        <f>'Raw Data'!E1084</f>
        <v>199.3378367</v>
      </c>
      <c r="E1087" t="str">
        <f t="shared" si="66"/>
        <v>Desirable</v>
      </c>
      <c r="F1087" s="15">
        <f>'Raw Data'!C1084</f>
        <v>119.1993085</v>
      </c>
      <c r="G1087" t="str">
        <f t="shared" si="67"/>
        <v>Normal</v>
      </c>
      <c r="H1087" t="str">
        <f>'Raw Data'!I1084</f>
        <v>smoker</v>
      </c>
      <c r="I1087" t="str">
        <f>'Raw Data'!J1084</f>
        <v>moderate</v>
      </c>
    </row>
    <row r="1088" spans="1:9" ht="15" customHeight="1" x14ac:dyDescent="0.35">
      <c r="A1088">
        <f t="shared" si="64"/>
        <v>1084</v>
      </c>
      <c r="B1088" s="13">
        <f>'Raw Data'!B1085</f>
        <v>37.633739310000003</v>
      </c>
      <c r="C1088" t="str">
        <f t="shared" si="65"/>
        <v>Obese</v>
      </c>
      <c r="D1088" s="14">
        <f>'Raw Data'!E1085</f>
        <v>197.7509063</v>
      </c>
      <c r="E1088" t="str">
        <f t="shared" si="66"/>
        <v>Desirable</v>
      </c>
      <c r="F1088" s="15">
        <f>'Raw Data'!C1085</f>
        <v>127.10292130000001</v>
      </c>
      <c r="G1088" t="str">
        <f t="shared" si="67"/>
        <v>Elevated</v>
      </c>
      <c r="H1088" t="str">
        <f>'Raw Data'!I1085</f>
        <v>non-smoker</v>
      </c>
      <c r="I1088" t="str">
        <f>'Raw Data'!J1085</f>
        <v>moderate</v>
      </c>
    </row>
    <row r="1089" spans="1:9" ht="15" customHeight="1" x14ac:dyDescent="0.35">
      <c r="A1089">
        <f t="shared" si="64"/>
        <v>1085</v>
      </c>
      <c r="B1089" s="13">
        <f>'Raw Data'!B1086</f>
        <v>30.4605636</v>
      </c>
      <c r="C1089" t="str">
        <f t="shared" si="65"/>
        <v>Obese</v>
      </c>
      <c r="D1089" s="14">
        <f>'Raw Data'!E1086</f>
        <v>208.0311963</v>
      </c>
      <c r="E1089" t="str">
        <f t="shared" si="66"/>
        <v>Borderline High</v>
      </c>
      <c r="F1089" s="15">
        <f>'Raw Data'!C1086</f>
        <v>104.4989822</v>
      </c>
      <c r="G1089" t="str">
        <f t="shared" si="67"/>
        <v>Normal</v>
      </c>
      <c r="H1089" t="str">
        <f>'Raw Data'!I1086</f>
        <v>non-smoker</v>
      </c>
      <c r="I1089" t="str">
        <f>'Raw Data'!J1086</f>
        <v>moderate</v>
      </c>
    </row>
    <row r="1090" spans="1:9" ht="15" customHeight="1" x14ac:dyDescent="0.35">
      <c r="A1090">
        <f t="shared" si="64"/>
        <v>1086</v>
      </c>
      <c r="B1090" s="13">
        <f>'Raw Data'!B1087</f>
        <v>28.314286509999999</v>
      </c>
      <c r="C1090" t="str">
        <f t="shared" si="65"/>
        <v>Overweight</v>
      </c>
      <c r="D1090" s="14">
        <f>'Raw Data'!E1087</f>
        <v>183.01499770000001</v>
      </c>
      <c r="E1090" t="str">
        <f t="shared" si="66"/>
        <v>Desirable</v>
      </c>
      <c r="F1090" s="15">
        <f>'Raw Data'!C1087</f>
        <v>106.21613619999999</v>
      </c>
      <c r="G1090" t="str">
        <f t="shared" si="67"/>
        <v>Normal</v>
      </c>
      <c r="H1090" t="str">
        <f>'Raw Data'!I1087</f>
        <v>non-smoker</v>
      </c>
      <c r="I1090" t="str">
        <f>'Raw Data'!J1087</f>
        <v>high</v>
      </c>
    </row>
    <row r="1091" spans="1:9" ht="15" customHeight="1" x14ac:dyDescent="0.35">
      <c r="A1091">
        <f t="shared" si="64"/>
        <v>1087</v>
      </c>
      <c r="B1091" s="13">
        <f>'Raw Data'!B1088</f>
        <v>28.873225829999999</v>
      </c>
      <c r="C1091" t="str">
        <f t="shared" si="65"/>
        <v>Overweight</v>
      </c>
      <c r="D1091" s="14">
        <f>'Raw Data'!E1088</f>
        <v>191.16553920000001</v>
      </c>
      <c r="E1091" t="str">
        <f t="shared" si="66"/>
        <v>Desirable</v>
      </c>
      <c r="F1091" s="15">
        <f>'Raw Data'!C1088</f>
        <v>99.946739199999996</v>
      </c>
      <c r="G1091" t="str">
        <f t="shared" si="67"/>
        <v>Normal</v>
      </c>
      <c r="H1091" t="str">
        <f>'Raw Data'!I1088</f>
        <v>non-smoker</v>
      </c>
      <c r="I1091" t="str">
        <f>'Raw Data'!J1088</f>
        <v>high</v>
      </c>
    </row>
    <row r="1092" spans="1:9" ht="15" customHeight="1" x14ac:dyDescent="0.35">
      <c r="A1092">
        <f t="shared" si="64"/>
        <v>1088</v>
      </c>
      <c r="B1092" s="13">
        <f>'Raw Data'!B1089</f>
        <v>26.113111199999999</v>
      </c>
      <c r="C1092" t="str">
        <f t="shared" si="65"/>
        <v>Overweight</v>
      </c>
      <c r="D1092" s="14">
        <f>'Raw Data'!E1089</f>
        <v>224.8485857</v>
      </c>
      <c r="E1092" t="str">
        <f t="shared" si="66"/>
        <v>Borderline High</v>
      </c>
      <c r="F1092" s="15">
        <f>'Raw Data'!C1089</f>
        <v>113.68936530000001</v>
      </c>
      <c r="G1092" t="str">
        <f t="shared" si="67"/>
        <v>Normal</v>
      </c>
      <c r="H1092" t="str">
        <f>'Raw Data'!I1089</f>
        <v>non-smoker</v>
      </c>
      <c r="I1092" t="str">
        <f>'Raw Data'!J1089</f>
        <v>high</v>
      </c>
    </row>
    <row r="1093" spans="1:9" ht="15" customHeight="1" x14ac:dyDescent="0.35">
      <c r="A1093">
        <f t="shared" ref="A1093:A1156" si="68">ROW()-4</f>
        <v>1089</v>
      </c>
      <c r="B1093" s="13">
        <f>'Raw Data'!B1090</f>
        <v>25.959456329999998</v>
      </c>
      <c r="C1093" t="str">
        <f t="shared" ref="C1093:C1156" si="69">IF(B1093&lt;18.5,"Underweight",IF(B1093&lt;=24.9,"Normal",IF(B1093&lt;=29.9,"Overweight","Obese")))</f>
        <v>Overweight</v>
      </c>
      <c r="D1093" s="14">
        <f>'Raw Data'!E1090</f>
        <v>188.2053775</v>
      </c>
      <c r="E1093" t="str">
        <f t="shared" ref="E1093:E1156" si="70">IF(D1093&lt;200,"Desirable",IF(D1093&lt;=239,"Borderline High","High"))</f>
        <v>Desirable</v>
      </c>
      <c r="F1093" s="15">
        <f>'Raw Data'!C1090</f>
        <v>87.740575719999995</v>
      </c>
      <c r="G1093" t="str">
        <f t="shared" ref="G1093:G1156" si="71">IF(F1093&lt;120,"Normal",IF(F1093&lt;=129,"Elevated",IF(F1093&lt;=139,"Stage 1 Hypertension","Stage 2 Hypertension")))</f>
        <v>Normal</v>
      </c>
      <c r="H1093" t="str">
        <f>'Raw Data'!I1090</f>
        <v>non-smoker</v>
      </c>
      <c r="I1093" t="str">
        <f>'Raw Data'!J1090</f>
        <v>moderate</v>
      </c>
    </row>
    <row r="1094" spans="1:9" ht="15" customHeight="1" x14ac:dyDescent="0.35">
      <c r="A1094">
        <f t="shared" si="68"/>
        <v>1090</v>
      </c>
      <c r="B1094" s="13">
        <f>'Raw Data'!B1091</f>
        <v>24.374195910000001</v>
      </c>
      <c r="C1094" t="str">
        <f t="shared" si="69"/>
        <v>Normal</v>
      </c>
      <c r="D1094" s="14">
        <f>'Raw Data'!E1091</f>
        <v>199.01023280000001</v>
      </c>
      <c r="E1094" t="str">
        <f t="shared" si="70"/>
        <v>Desirable</v>
      </c>
      <c r="F1094" s="15">
        <f>'Raw Data'!C1091</f>
        <v>99.257591829999996</v>
      </c>
      <c r="G1094" t="str">
        <f t="shared" si="71"/>
        <v>Normal</v>
      </c>
      <c r="H1094" t="str">
        <f>'Raw Data'!I1091</f>
        <v>non-smoker</v>
      </c>
      <c r="I1094" t="str">
        <f>'Raw Data'!J1091</f>
        <v>low</v>
      </c>
    </row>
    <row r="1095" spans="1:9" ht="15" customHeight="1" x14ac:dyDescent="0.35">
      <c r="A1095">
        <f t="shared" si="68"/>
        <v>1091</v>
      </c>
      <c r="B1095" s="13">
        <f>'Raw Data'!B1092</f>
        <v>29.115987539999999</v>
      </c>
      <c r="C1095" t="str">
        <f t="shared" si="69"/>
        <v>Overweight</v>
      </c>
      <c r="D1095" s="14">
        <f>'Raw Data'!E1092</f>
        <v>214.98847219999999</v>
      </c>
      <c r="E1095" t="str">
        <f t="shared" si="70"/>
        <v>Borderline High</v>
      </c>
      <c r="F1095" s="15">
        <f>'Raw Data'!C1092</f>
        <v>102.2722543</v>
      </c>
      <c r="G1095" t="str">
        <f t="shared" si="71"/>
        <v>Normal</v>
      </c>
      <c r="H1095" t="str">
        <f>'Raw Data'!I1092</f>
        <v>smoker</v>
      </c>
      <c r="I1095" t="str">
        <f>'Raw Data'!J1092</f>
        <v>moderate</v>
      </c>
    </row>
    <row r="1096" spans="1:9" ht="15" customHeight="1" x14ac:dyDescent="0.35">
      <c r="A1096">
        <f t="shared" si="68"/>
        <v>1092</v>
      </c>
      <c r="B1096" s="13">
        <f>'Raw Data'!B1093</f>
        <v>38.001925810000003</v>
      </c>
      <c r="C1096" t="str">
        <f t="shared" si="69"/>
        <v>Obese</v>
      </c>
      <c r="D1096" s="14">
        <f>'Raw Data'!E1093</f>
        <v>200.33293359999999</v>
      </c>
      <c r="E1096" t="str">
        <f t="shared" si="70"/>
        <v>Borderline High</v>
      </c>
      <c r="F1096" s="15">
        <f>'Raw Data'!C1093</f>
        <v>113.1043569</v>
      </c>
      <c r="G1096" t="str">
        <f t="shared" si="71"/>
        <v>Normal</v>
      </c>
      <c r="H1096" t="str">
        <f>'Raw Data'!I1093</f>
        <v>non-smoker</v>
      </c>
      <c r="I1096" t="str">
        <f>'Raw Data'!J1093</f>
        <v>moderate</v>
      </c>
    </row>
    <row r="1097" spans="1:9" ht="15" customHeight="1" x14ac:dyDescent="0.35">
      <c r="A1097">
        <f t="shared" si="68"/>
        <v>1093</v>
      </c>
      <c r="B1097" s="13">
        <f>'Raw Data'!B1094</f>
        <v>34.122363139999997</v>
      </c>
      <c r="C1097" t="str">
        <f t="shared" si="69"/>
        <v>Obese</v>
      </c>
      <c r="D1097" s="14">
        <f>'Raw Data'!E1094</f>
        <v>197.1257473</v>
      </c>
      <c r="E1097" t="str">
        <f t="shared" si="70"/>
        <v>Desirable</v>
      </c>
      <c r="F1097" s="15">
        <f>'Raw Data'!C1094</f>
        <v>121.9335782</v>
      </c>
      <c r="G1097" t="str">
        <f t="shared" si="71"/>
        <v>Elevated</v>
      </c>
      <c r="H1097" t="str">
        <f>'Raw Data'!I1094</f>
        <v>smoker</v>
      </c>
      <c r="I1097" t="str">
        <f>'Raw Data'!J1094</f>
        <v>moderate</v>
      </c>
    </row>
    <row r="1098" spans="1:9" ht="15" customHeight="1" x14ac:dyDescent="0.35">
      <c r="A1098">
        <f t="shared" si="68"/>
        <v>1094</v>
      </c>
      <c r="B1098" s="13">
        <f>'Raw Data'!B1095</f>
        <v>28.02437578</v>
      </c>
      <c r="C1098" t="str">
        <f t="shared" si="69"/>
        <v>Overweight</v>
      </c>
      <c r="D1098" s="14">
        <f>'Raw Data'!E1095</f>
        <v>165.928935</v>
      </c>
      <c r="E1098" t="str">
        <f t="shared" si="70"/>
        <v>Desirable</v>
      </c>
      <c r="F1098" s="15">
        <f>'Raw Data'!C1095</f>
        <v>90.392126989999994</v>
      </c>
      <c r="G1098" t="str">
        <f t="shared" si="71"/>
        <v>Normal</v>
      </c>
      <c r="H1098" t="str">
        <f>'Raw Data'!I1095</f>
        <v>smoker</v>
      </c>
      <c r="I1098" t="str">
        <f>'Raw Data'!J1095</f>
        <v>moderate</v>
      </c>
    </row>
    <row r="1099" spans="1:9" ht="15" customHeight="1" x14ac:dyDescent="0.35">
      <c r="A1099">
        <f t="shared" si="68"/>
        <v>1095</v>
      </c>
      <c r="B1099" s="13">
        <f>'Raw Data'!B1096</f>
        <v>30.071048470000001</v>
      </c>
      <c r="C1099" t="str">
        <f t="shared" si="69"/>
        <v>Obese</v>
      </c>
      <c r="D1099" s="14">
        <f>'Raw Data'!E1096</f>
        <v>213.41423689999999</v>
      </c>
      <c r="E1099" t="str">
        <f t="shared" si="70"/>
        <v>Borderline High</v>
      </c>
      <c r="F1099" s="15">
        <f>'Raw Data'!C1096</f>
        <v>116.3443973</v>
      </c>
      <c r="G1099" t="str">
        <f t="shared" si="71"/>
        <v>Normal</v>
      </c>
      <c r="H1099" t="str">
        <f>'Raw Data'!I1096</f>
        <v>non-smoker</v>
      </c>
      <c r="I1099" t="str">
        <f>'Raw Data'!J1096</f>
        <v>high</v>
      </c>
    </row>
    <row r="1100" spans="1:9" ht="15" customHeight="1" x14ac:dyDescent="0.35">
      <c r="A1100">
        <f t="shared" si="68"/>
        <v>1096</v>
      </c>
      <c r="B1100" s="13">
        <f>'Raw Data'!B1097</f>
        <v>26.573031700000001</v>
      </c>
      <c r="C1100" t="str">
        <f t="shared" si="69"/>
        <v>Overweight</v>
      </c>
      <c r="D1100" s="14">
        <f>'Raw Data'!E1097</f>
        <v>205.3549458</v>
      </c>
      <c r="E1100" t="str">
        <f t="shared" si="70"/>
        <v>Borderline High</v>
      </c>
      <c r="F1100" s="15">
        <f>'Raw Data'!C1097</f>
        <v>112.3512459</v>
      </c>
      <c r="G1100" t="str">
        <f t="shared" si="71"/>
        <v>Normal</v>
      </c>
      <c r="H1100" t="str">
        <f>'Raw Data'!I1097</f>
        <v>smoker</v>
      </c>
      <c r="I1100" t="str">
        <f>'Raw Data'!J1097</f>
        <v>moderate</v>
      </c>
    </row>
    <row r="1101" spans="1:9" ht="15" customHeight="1" x14ac:dyDescent="0.35">
      <c r="A1101">
        <f t="shared" si="68"/>
        <v>1097</v>
      </c>
      <c r="B1101" s="13">
        <f>'Raw Data'!B1098</f>
        <v>34.107301909999997</v>
      </c>
      <c r="C1101" t="str">
        <f t="shared" si="69"/>
        <v>Obese</v>
      </c>
      <c r="D1101" s="14">
        <f>'Raw Data'!E1098</f>
        <v>223.27505669999999</v>
      </c>
      <c r="E1101" t="str">
        <f t="shared" si="70"/>
        <v>Borderline High</v>
      </c>
      <c r="F1101" s="15">
        <f>'Raw Data'!C1098</f>
        <v>113.99572999999999</v>
      </c>
      <c r="G1101" t="str">
        <f t="shared" si="71"/>
        <v>Normal</v>
      </c>
      <c r="H1101" t="str">
        <f>'Raw Data'!I1098</f>
        <v>non-smoker</v>
      </c>
      <c r="I1101" t="str">
        <f>'Raw Data'!J1098</f>
        <v>high</v>
      </c>
    </row>
    <row r="1102" spans="1:9" ht="15" customHeight="1" x14ac:dyDescent="0.35">
      <c r="A1102">
        <f t="shared" si="68"/>
        <v>1098</v>
      </c>
      <c r="B1102" s="13">
        <f>'Raw Data'!B1099</f>
        <v>18.83851039</v>
      </c>
      <c r="C1102" t="str">
        <f t="shared" si="69"/>
        <v>Normal</v>
      </c>
      <c r="D1102" s="14">
        <f>'Raw Data'!E1099</f>
        <v>185.89073070000001</v>
      </c>
      <c r="E1102" t="str">
        <f t="shared" si="70"/>
        <v>Desirable</v>
      </c>
      <c r="F1102" s="15">
        <f>'Raw Data'!C1099</f>
        <v>101.9394492</v>
      </c>
      <c r="G1102" t="str">
        <f t="shared" si="71"/>
        <v>Normal</v>
      </c>
      <c r="H1102" t="str">
        <f>'Raw Data'!I1099</f>
        <v>smoker</v>
      </c>
      <c r="I1102" t="str">
        <f>'Raw Data'!J1099</f>
        <v>high</v>
      </c>
    </row>
    <row r="1103" spans="1:9" ht="15" customHeight="1" x14ac:dyDescent="0.35">
      <c r="A1103">
        <f t="shared" si="68"/>
        <v>1099</v>
      </c>
      <c r="B1103" s="13">
        <f>'Raw Data'!B1100</f>
        <v>36.652965389999999</v>
      </c>
      <c r="C1103" t="str">
        <f t="shared" si="69"/>
        <v>Obese</v>
      </c>
      <c r="D1103" s="14">
        <f>'Raw Data'!E1100</f>
        <v>219.26853700000001</v>
      </c>
      <c r="E1103" t="str">
        <f t="shared" si="70"/>
        <v>Borderline High</v>
      </c>
      <c r="F1103" s="15">
        <f>'Raw Data'!C1100</f>
        <v>123.1272666</v>
      </c>
      <c r="G1103" t="str">
        <f t="shared" si="71"/>
        <v>Elevated</v>
      </c>
      <c r="H1103" t="str">
        <f>'Raw Data'!I1100</f>
        <v>smoker</v>
      </c>
      <c r="I1103" t="str">
        <f>'Raw Data'!J1100</f>
        <v>low</v>
      </c>
    </row>
    <row r="1104" spans="1:9" ht="15" customHeight="1" x14ac:dyDescent="0.35">
      <c r="A1104">
        <f t="shared" si="68"/>
        <v>1100</v>
      </c>
      <c r="B1104" s="13">
        <f>'Raw Data'!B1101</f>
        <v>24.273759049999999</v>
      </c>
      <c r="C1104" t="str">
        <f t="shared" si="69"/>
        <v>Normal</v>
      </c>
      <c r="D1104" s="14">
        <f>'Raw Data'!E1101</f>
        <v>197.98059029999999</v>
      </c>
      <c r="E1104" t="str">
        <f t="shared" si="70"/>
        <v>Desirable</v>
      </c>
      <c r="F1104" s="15">
        <f>'Raw Data'!C1101</f>
        <v>105.88717819999999</v>
      </c>
      <c r="G1104" t="str">
        <f t="shared" si="71"/>
        <v>Normal</v>
      </c>
      <c r="H1104" t="str">
        <f>'Raw Data'!I1101</f>
        <v>non-smoker</v>
      </c>
      <c r="I1104" t="str">
        <f>'Raw Data'!J1101</f>
        <v>moderate</v>
      </c>
    </row>
    <row r="1105" spans="1:9" ht="15" customHeight="1" x14ac:dyDescent="0.35">
      <c r="A1105">
        <f t="shared" si="68"/>
        <v>1101</v>
      </c>
      <c r="B1105" s="13">
        <f>'Raw Data'!B1102</f>
        <v>25.079753790000002</v>
      </c>
      <c r="C1105" t="str">
        <f t="shared" si="69"/>
        <v>Overweight</v>
      </c>
      <c r="D1105" s="14">
        <f>'Raw Data'!E1102</f>
        <v>198.3622628</v>
      </c>
      <c r="E1105" t="str">
        <f t="shared" si="70"/>
        <v>Desirable</v>
      </c>
      <c r="F1105" s="15">
        <f>'Raw Data'!C1102</f>
        <v>100.7254142</v>
      </c>
      <c r="G1105" t="str">
        <f t="shared" si="71"/>
        <v>Normal</v>
      </c>
      <c r="H1105" t="str">
        <f>'Raw Data'!I1102</f>
        <v>non-smoker</v>
      </c>
      <c r="I1105" t="str">
        <f>'Raw Data'!J1102</f>
        <v>moderate</v>
      </c>
    </row>
    <row r="1106" spans="1:9" ht="15" customHeight="1" x14ac:dyDescent="0.35">
      <c r="A1106">
        <f t="shared" si="68"/>
        <v>1102</v>
      </c>
      <c r="B1106" s="13">
        <f>'Raw Data'!B1103</f>
        <v>20.886389810000001</v>
      </c>
      <c r="C1106" t="str">
        <f t="shared" si="69"/>
        <v>Normal</v>
      </c>
      <c r="D1106" s="14">
        <f>'Raw Data'!E1103</f>
        <v>197.64229270000001</v>
      </c>
      <c r="E1106" t="str">
        <f t="shared" si="70"/>
        <v>Desirable</v>
      </c>
      <c r="F1106" s="15">
        <f>'Raw Data'!C1103</f>
        <v>105.6470508</v>
      </c>
      <c r="G1106" t="str">
        <f t="shared" si="71"/>
        <v>Normal</v>
      </c>
      <c r="H1106" t="str">
        <f>'Raw Data'!I1103</f>
        <v>smoker</v>
      </c>
      <c r="I1106" t="str">
        <f>'Raw Data'!J1103</f>
        <v>moderate</v>
      </c>
    </row>
    <row r="1107" spans="1:9" ht="15" customHeight="1" x14ac:dyDescent="0.35">
      <c r="A1107">
        <f t="shared" si="68"/>
        <v>1103</v>
      </c>
      <c r="B1107" s="13">
        <f>'Raw Data'!B1104</f>
        <v>27.77375653</v>
      </c>
      <c r="C1107" t="str">
        <f t="shared" si="69"/>
        <v>Overweight</v>
      </c>
      <c r="D1107" s="14">
        <f>'Raw Data'!E1104</f>
        <v>187.63538080000001</v>
      </c>
      <c r="E1107" t="str">
        <f t="shared" si="70"/>
        <v>Desirable</v>
      </c>
      <c r="F1107" s="15">
        <f>'Raw Data'!C1104</f>
        <v>109.115054</v>
      </c>
      <c r="G1107" t="str">
        <f t="shared" si="71"/>
        <v>Normal</v>
      </c>
      <c r="H1107" t="str">
        <f>'Raw Data'!I1104</f>
        <v>smoker</v>
      </c>
      <c r="I1107" t="str">
        <f>'Raw Data'!J1104</f>
        <v>moderate</v>
      </c>
    </row>
    <row r="1108" spans="1:9" ht="15" customHeight="1" x14ac:dyDescent="0.35">
      <c r="A1108">
        <f t="shared" si="68"/>
        <v>1104</v>
      </c>
      <c r="B1108" s="13">
        <f>'Raw Data'!B1105</f>
        <v>23.595687049999999</v>
      </c>
      <c r="C1108" t="str">
        <f t="shared" si="69"/>
        <v>Normal</v>
      </c>
      <c r="D1108" s="14">
        <f>'Raw Data'!E1105</f>
        <v>171.05694260000001</v>
      </c>
      <c r="E1108" t="str">
        <f t="shared" si="70"/>
        <v>Desirable</v>
      </c>
      <c r="F1108" s="15">
        <f>'Raw Data'!C1105</f>
        <v>95.326819490000005</v>
      </c>
      <c r="G1108" t="str">
        <f t="shared" si="71"/>
        <v>Normal</v>
      </c>
      <c r="H1108" t="str">
        <f>'Raw Data'!I1105</f>
        <v>non-smoker</v>
      </c>
      <c r="I1108" t="str">
        <f>'Raw Data'!J1105</f>
        <v>high</v>
      </c>
    </row>
    <row r="1109" spans="1:9" ht="15" customHeight="1" x14ac:dyDescent="0.35">
      <c r="A1109">
        <f t="shared" si="68"/>
        <v>1105</v>
      </c>
      <c r="B1109" s="13">
        <f>'Raw Data'!B1106</f>
        <v>32.817430399999999</v>
      </c>
      <c r="C1109" t="str">
        <f t="shared" si="69"/>
        <v>Obese</v>
      </c>
      <c r="D1109" s="14">
        <f>'Raw Data'!E1106</f>
        <v>199.40313520000001</v>
      </c>
      <c r="E1109" t="str">
        <f t="shared" si="70"/>
        <v>Desirable</v>
      </c>
      <c r="F1109" s="15">
        <f>'Raw Data'!C1106</f>
        <v>90.705825439999998</v>
      </c>
      <c r="G1109" t="str">
        <f t="shared" si="71"/>
        <v>Normal</v>
      </c>
      <c r="H1109" t="str">
        <f>'Raw Data'!I1106</f>
        <v>smoker</v>
      </c>
      <c r="I1109" t="str">
        <f>'Raw Data'!J1106</f>
        <v>high</v>
      </c>
    </row>
    <row r="1110" spans="1:9" ht="15" customHeight="1" x14ac:dyDescent="0.35">
      <c r="A1110">
        <f t="shared" si="68"/>
        <v>1106</v>
      </c>
      <c r="B1110" s="13">
        <f>'Raw Data'!B1107</f>
        <v>30.375657690000001</v>
      </c>
      <c r="C1110" t="str">
        <f t="shared" si="69"/>
        <v>Obese</v>
      </c>
      <c r="D1110" s="14">
        <f>'Raw Data'!E1107</f>
        <v>186.3271718</v>
      </c>
      <c r="E1110" t="str">
        <f t="shared" si="70"/>
        <v>Desirable</v>
      </c>
      <c r="F1110" s="15">
        <f>'Raw Data'!C1107</f>
        <v>119.1348416</v>
      </c>
      <c r="G1110" t="str">
        <f t="shared" si="71"/>
        <v>Normal</v>
      </c>
      <c r="H1110" t="str">
        <f>'Raw Data'!I1107</f>
        <v>non-smoker</v>
      </c>
      <c r="I1110" t="str">
        <f>'Raw Data'!J1107</f>
        <v>moderate</v>
      </c>
    </row>
    <row r="1111" spans="1:9" ht="15" customHeight="1" x14ac:dyDescent="0.35">
      <c r="A1111">
        <f t="shared" si="68"/>
        <v>1107</v>
      </c>
      <c r="B1111" s="13">
        <f>'Raw Data'!B1108</f>
        <v>23.531738279999999</v>
      </c>
      <c r="C1111" t="str">
        <f t="shared" si="69"/>
        <v>Normal</v>
      </c>
      <c r="D1111" s="14">
        <f>'Raw Data'!E1108</f>
        <v>169.25882730000001</v>
      </c>
      <c r="E1111" t="str">
        <f t="shared" si="70"/>
        <v>Desirable</v>
      </c>
      <c r="F1111" s="15">
        <f>'Raw Data'!C1108</f>
        <v>99.215818029999994</v>
      </c>
      <c r="G1111" t="str">
        <f t="shared" si="71"/>
        <v>Normal</v>
      </c>
      <c r="H1111" t="str">
        <f>'Raw Data'!I1108</f>
        <v>smoker</v>
      </c>
      <c r="I1111" t="str">
        <f>'Raw Data'!J1108</f>
        <v>moderate</v>
      </c>
    </row>
    <row r="1112" spans="1:9" ht="15" customHeight="1" x14ac:dyDescent="0.35">
      <c r="A1112">
        <f t="shared" si="68"/>
        <v>1108</v>
      </c>
      <c r="B1112" s="13">
        <f>'Raw Data'!B1109</f>
        <v>22.615238640000001</v>
      </c>
      <c r="C1112" t="str">
        <f t="shared" si="69"/>
        <v>Normal</v>
      </c>
      <c r="D1112" s="14">
        <f>'Raw Data'!E1109</f>
        <v>197.2342094</v>
      </c>
      <c r="E1112" t="str">
        <f t="shared" si="70"/>
        <v>Desirable</v>
      </c>
      <c r="F1112" s="15">
        <f>'Raw Data'!C1109</f>
        <v>81.122770380000006</v>
      </c>
      <c r="G1112" t="str">
        <f t="shared" si="71"/>
        <v>Normal</v>
      </c>
      <c r="H1112" t="str">
        <f>'Raw Data'!I1109</f>
        <v>smoker</v>
      </c>
      <c r="I1112" t="str">
        <f>'Raw Data'!J1109</f>
        <v>low</v>
      </c>
    </row>
    <row r="1113" spans="1:9" ht="15" customHeight="1" x14ac:dyDescent="0.35">
      <c r="A1113">
        <f t="shared" si="68"/>
        <v>1109</v>
      </c>
      <c r="B1113" s="13">
        <f>'Raw Data'!B1110</f>
        <v>23.79013522</v>
      </c>
      <c r="C1113" t="str">
        <f t="shared" si="69"/>
        <v>Normal</v>
      </c>
      <c r="D1113" s="14">
        <f>'Raw Data'!E1110</f>
        <v>148.5112029</v>
      </c>
      <c r="E1113" t="str">
        <f t="shared" si="70"/>
        <v>Desirable</v>
      </c>
      <c r="F1113" s="15">
        <f>'Raw Data'!C1110</f>
        <v>106.776498</v>
      </c>
      <c r="G1113" t="str">
        <f t="shared" si="71"/>
        <v>Normal</v>
      </c>
      <c r="H1113" t="str">
        <f>'Raw Data'!I1110</f>
        <v>smoker</v>
      </c>
      <c r="I1113" t="str">
        <f>'Raw Data'!J1110</f>
        <v>moderate</v>
      </c>
    </row>
    <row r="1114" spans="1:9" ht="15" customHeight="1" x14ac:dyDescent="0.35">
      <c r="A1114">
        <f t="shared" si="68"/>
        <v>1110</v>
      </c>
      <c r="B1114" s="13">
        <f>'Raw Data'!B1111</f>
        <v>22.271746740000001</v>
      </c>
      <c r="C1114" t="str">
        <f t="shared" si="69"/>
        <v>Normal</v>
      </c>
      <c r="D1114" s="14">
        <f>'Raw Data'!E1111</f>
        <v>189.57551810000001</v>
      </c>
      <c r="E1114" t="str">
        <f t="shared" si="70"/>
        <v>Desirable</v>
      </c>
      <c r="F1114" s="15">
        <f>'Raw Data'!C1111</f>
        <v>107.4095027</v>
      </c>
      <c r="G1114" t="str">
        <f t="shared" si="71"/>
        <v>Normal</v>
      </c>
      <c r="H1114" t="str">
        <f>'Raw Data'!I1111</f>
        <v>non-smoker</v>
      </c>
      <c r="I1114" t="str">
        <f>'Raw Data'!J1111</f>
        <v>moderate</v>
      </c>
    </row>
    <row r="1115" spans="1:9" ht="15" customHeight="1" x14ac:dyDescent="0.35">
      <c r="A1115">
        <f t="shared" si="68"/>
        <v>1111</v>
      </c>
      <c r="B1115" s="13">
        <f>'Raw Data'!B1112</f>
        <v>25.602255159999999</v>
      </c>
      <c r="C1115" t="str">
        <f t="shared" si="69"/>
        <v>Overweight</v>
      </c>
      <c r="D1115" s="14">
        <f>'Raw Data'!E1112</f>
        <v>191.09953809999999</v>
      </c>
      <c r="E1115" t="str">
        <f t="shared" si="70"/>
        <v>Desirable</v>
      </c>
      <c r="F1115" s="15">
        <f>'Raw Data'!C1112</f>
        <v>93.526180210000007</v>
      </c>
      <c r="G1115" t="str">
        <f t="shared" si="71"/>
        <v>Normal</v>
      </c>
      <c r="H1115" t="str">
        <f>'Raw Data'!I1112</f>
        <v>non-smoker</v>
      </c>
      <c r="I1115" t="str">
        <f>'Raw Data'!J1112</f>
        <v>low</v>
      </c>
    </row>
    <row r="1116" spans="1:9" ht="15" customHeight="1" x14ac:dyDescent="0.35">
      <c r="A1116">
        <f t="shared" si="68"/>
        <v>1112</v>
      </c>
      <c r="B1116" s="13">
        <f>'Raw Data'!B1113</f>
        <v>22.796404620000001</v>
      </c>
      <c r="C1116" t="str">
        <f t="shared" si="69"/>
        <v>Normal</v>
      </c>
      <c r="D1116" s="14">
        <f>'Raw Data'!E1113</f>
        <v>210.57789729999999</v>
      </c>
      <c r="E1116" t="str">
        <f t="shared" si="70"/>
        <v>Borderline High</v>
      </c>
      <c r="F1116" s="15">
        <f>'Raw Data'!C1113</f>
        <v>103.16547749999999</v>
      </c>
      <c r="G1116" t="str">
        <f t="shared" si="71"/>
        <v>Normal</v>
      </c>
      <c r="H1116" t="str">
        <f>'Raw Data'!I1113</f>
        <v>smoker</v>
      </c>
      <c r="I1116" t="str">
        <f>'Raw Data'!J1113</f>
        <v>low</v>
      </c>
    </row>
    <row r="1117" spans="1:9" ht="15" customHeight="1" x14ac:dyDescent="0.35">
      <c r="A1117">
        <f t="shared" si="68"/>
        <v>1113</v>
      </c>
      <c r="B1117" s="13">
        <f>'Raw Data'!B1114</f>
        <v>32.841354600000003</v>
      </c>
      <c r="C1117" t="str">
        <f t="shared" si="69"/>
        <v>Obese</v>
      </c>
      <c r="D1117" s="14">
        <f>'Raw Data'!E1114</f>
        <v>195.86705710000001</v>
      </c>
      <c r="E1117" t="str">
        <f t="shared" si="70"/>
        <v>Desirable</v>
      </c>
      <c r="F1117" s="15">
        <f>'Raw Data'!C1114</f>
        <v>121.79476</v>
      </c>
      <c r="G1117" t="str">
        <f t="shared" si="71"/>
        <v>Elevated</v>
      </c>
      <c r="H1117" t="str">
        <f>'Raw Data'!I1114</f>
        <v>non-smoker</v>
      </c>
      <c r="I1117" t="str">
        <f>'Raw Data'!J1114</f>
        <v>low</v>
      </c>
    </row>
    <row r="1118" spans="1:9" ht="15" customHeight="1" x14ac:dyDescent="0.35">
      <c r="A1118">
        <f t="shared" si="68"/>
        <v>1114</v>
      </c>
      <c r="B1118" s="13">
        <f>'Raw Data'!B1115</f>
        <v>24.50825858</v>
      </c>
      <c r="C1118" t="str">
        <f t="shared" si="69"/>
        <v>Normal</v>
      </c>
      <c r="D1118" s="14">
        <f>'Raw Data'!E1115</f>
        <v>204.69922220000001</v>
      </c>
      <c r="E1118" t="str">
        <f t="shared" si="70"/>
        <v>Borderline High</v>
      </c>
      <c r="F1118" s="15">
        <f>'Raw Data'!C1115</f>
        <v>89.938564650000004</v>
      </c>
      <c r="G1118" t="str">
        <f t="shared" si="71"/>
        <v>Normal</v>
      </c>
      <c r="H1118" t="str">
        <f>'Raw Data'!I1115</f>
        <v>non-smoker</v>
      </c>
      <c r="I1118" t="str">
        <f>'Raw Data'!J1115</f>
        <v>moderate</v>
      </c>
    </row>
    <row r="1119" spans="1:9" ht="15" customHeight="1" x14ac:dyDescent="0.35">
      <c r="A1119">
        <f t="shared" si="68"/>
        <v>1115</v>
      </c>
      <c r="B1119" s="13">
        <f>'Raw Data'!B1116</f>
        <v>29.878508620000002</v>
      </c>
      <c r="C1119" t="str">
        <f t="shared" si="69"/>
        <v>Overweight</v>
      </c>
      <c r="D1119" s="14">
        <f>'Raw Data'!E1116</f>
        <v>199.43373410000001</v>
      </c>
      <c r="E1119" t="str">
        <f t="shared" si="70"/>
        <v>Desirable</v>
      </c>
      <c r="F1119" s="15">
        <f>'Raw Data'!C1116</f>
        <v>101.2636765</v>
      </c>
      <c r="G1119" t="str">
        <f t="shared" si="71"/>
        <v>Normal</v>
      </c>
      <c r="H1119" t="str">
        <f>'Raw Data'!I1116</f>
        <v>non-smoker</v>
      </c>
      <c r="I1119" t="str">
        <f>'Raw Data'!J1116</f>
        <v>moderate</v>
      </c>
    </row>
    <row r="1120" spans="1:9" ht="15" customHeight="1" x14ac:dyDescent="0.35">
      <c r="A1120">
        <f t="shared" si="68"/>
        <v>1116</v>
      </c>
      <c r="B1120" s="13">
        <f>'Raw Data'!B1117</f>
        <v>27.02579983</v>
      </c>
      <c r="C1120" t="str">
        <f t="shared" si="69"/>
        <v>Overweight</v>
      </c>
      <c r="D1120" s="14">
        <f>'Raw Data'!E1117</f>
        <v>205.4474452</v>
      </c>
      <c r="E1120" t="str">
        <f t="shared" si="70"/>
        <v>Borderline High</v>
      </c>
      <c r="F1120" s="15">
        <f>'Raw Data'!C1117</f>
        <v>108.9603786</v>
      </c>
      <c r="G1120" t="str">
        <f t="shared" si="71"/>
        <v>Normal</v>
      </c>
      <c r="H1120" t="str">
        <f>'Raw Data'!I1117</f>
        <v>smoker</v>
      </c>
      <c r="I1120" t="str">
        <f>'Raw Data'!J1117</f>
        <v>high</v>
      </c>
    </row>
    <row r="1121" spans="1:9" ht="15" customHeight="1" x14ac:dyDescent="0.35">
      <c r="A1121">
        <f t="shared" si="68"/>
        <v>1117</v>
      </c>
      <c r="B1121" s="13">
        <f>'Raw Data'!B1118</f>
        <v>27.02579983</v>
      </c>
      <c r="C1121" t="str">
        <f t="shared" si="69"/>
        <v>Overweight</v>
      </c>
      <c r="D1121" s="14">
        <f>'Raw Data'!E1118</f>
        <v>186.2301521</v>
      </c>
      <c r="E1121" t="str">
        <f t="shared" si="70"/>
        <v>Desirable</v>
      </c>
      <c r="F1121" s="15">
        <f>'Raw Data'!C1118</f>
        <v>108.9603786</v>
      </c>
      <c r="G1121" t="str">
        <f t="shared" si="71"/>
        <v>Normal</v>
      </c>
      <c r="H1121" t="str">
        <f>'Raw Data'!I1118</f>
        <v>non-smoker</v>
      </c>
      <c r="I1121" t="str">
        <f>'Raw Data'!J1118</f>
        <v>moderate</v>
      </c>
    </row>
    <row r="1122" spans="1:9" ht="15" customHeight="1" x14ac:dyDescent="0.35">
      <c r="A1122">
        <f t="shared" si="68"/>
        <v>1118</v>
      </c>
      <c r="B1122" s="13">
        <f>'Raw Data'!B1119</f>
        <v>27.02579983</v>
      </c>
      <c r="C1122" t="str">
        <f t="shared" si="69"/>
        <v>Overweight</v>
      </c>
      <c r="D1122" s="14">
        <f>'Raw Data'!E1119</f>
        <v>181.2806224</v>
      </c>
      <c r="E1122" t="str">
        <f t="shared" si="70"/>
        <v>Desirable</v>
      </c>
      <c r="F1122" s="15">
        <f>'Raw Data'!C1119</f>
        <v>108.9603786</v>
      </c>
      <c r="G1122" t="str">
        <f t="shared" si="71"/>
        <v>Normal</v>
      </c>
      <c r="H1122" t="str">
        <f>'Raw Data'!I1119</f>
        <v>non-smoker</v>
      </c>
      <c r="I1122" t="str">
        <f>'Raw Data'!J1119</f>
        <v>moderate</v>
      </c>
    </row>
    <row r="1123" spans="1:9" ht="15" customHeight="1" x14ac:dyDescent="0.35">
      <c r="A1123">
        <f t="shared" si="68"/>
        <v>1119</v>
      </c>
      <c r="B1123" s="13">
        <f>'Raw Data'!B1120</f>
        <v>18.46560045</v>
      </c>
      <c r="C1123" t="str">
        <f t="shared" si="69"/>
        <v>Underweight</v>
      </c>
      <c r="D1123" s="14">
        <f>'Raw Data'!E1120</f>
        <v>200.87756060000001</v>
      </c>
      <c r="E1123" t="str">
        <f t="shared" si="70"/>
        <v>Borderline High</v>
      </c>
      <c r="F1123" s="15">
        <f>'Raw Data'!C1120</f>
        <v>112.03881149999999</v>
      </c>
      <c r="G1123" t="str">
        <f t="shared" si="71"/>
        <v>Normal</v>
      </c>
      <c r="H1123" t="str">
        <f>'Raw Data'!I1120</f>
        <v>smoker</v>
      </c>
      <c r="I1123" t="str">
        <f>'Raw Data'!J1120</f>
        <v>low</v>
      </c>
    </row>
    <row r="1124" spans="1:9" ht="15" customHeight="1" x14ac:dyDescent="0.35">
      <c r="A1124">
        <f t="shared" si="68"/>
        <v>1120</v>
      </c>
      <c r="B1124" s="13">
        <f>'Raw Data'!B1121</f>
        <v>22.83079665</v>
      </c>
      <c r="C1124" t="str">
        <f t="shared" si="69"/>
        <v>Normal</v>
      </c>
      <c r="D1124" s="14">
        <f>'Raw Data'!E1121</f>
        <v>211.48737940000001</v>
      </c>
      <c r="E1124" t="str">
        <f t="shared" si="70"/>
        <v>Borderline High</v>
      </c>
      <c r="F1124" s="15">
        <f>'Raw Data'!C1121</f>
        <v>124.12508390000001</v>
      </c>
      <c r="G1124" t="str">
        <f t="shared" si="71"/>
        <v>Elevated</v>
      </c>
      <c r="H1124" t="str">
        <f>'Raw Data'!I1121</f>
        <v>non-smoker</v>
      </c>
      <c r="I1124" t="str">
        <f>'Raw Data'!J1121</f>
        <v>moderate</v>
      </c>
    </row>
    <row r="1125" spans="1:9" ht="15" customHeight="1" x14ac:dyDescent="0.35">
      <c r="A1125">
        <f t="shared" si="68"/>
        <v>1121</v>
      </c>
      <c r="B1125" s="13">
        <f>'Raw Data'!B1122</f>
        <v>30.33683104</v>
      </c>
      <c r="C1125" t="str">
        <f t="shared" si="69"/>
        <v>Obese</v>
      </c>
      <c r="D1125" s="14">
        <f>'Raw Data'!E1122</f>
        <v>217.99259839999999</v>
      </c>
      <c r="E1125" t="str">
        <f t="shared" si="70"/>
        <v>Borderline High</v>
      </c>
      <c r="F1125" s="15">
        <f>'Raw Data'!C1122</f>
        <v>110.14089300000001</v>
      </c>
      <c r="G1125" t="str">
        <f t="shared" si="71"/>
        <v>Normal</v>
      </c>
      <c r="H1125" t="str">
        <f>'Raw Data'!I1122</f>
        <v>non-smoker</v>
      </c>
      <c r="I1125" t="str">
        <f>'Raw Data'!J1122</f>
        <v>moderate</v>
      </c>
    </row>
    <row r="1126" spans="1:9" ht="15" customHeight="1" x14ac:dyDescent="0.35">
      <c r="A1126">
        <f t="shared" si="68"/>
        <v>1122</v>
      </c>
      <c r="B1126" s="13">
        <f>'Raw Data'!B1123</f>
        <v>27.624184039999999</v>
      </c>
      <c r="C1126" t="str">
        <f t="shared" si="69"/>
        <v>Overweight</v>
      </c>
      <c r="D1126" s="14">
        <f>'Raw Data'!E1123</f>
        <v>190.8460494</v>
      </c>
      <c r="E1126" t="str">
        <f t="shared" si="70"/>
        <v>Desirable</v>
      </c>
      <c r="F1126" s="15">
        <f>'Raw Data'!C1123</f>
        <v>121.0214112</v>
      </c>
      <c r="G1126" t="str">
        <f t="shared" si="71"/>
        <v>Elevated</v>
      </c>
      <c r="H1126" t="str">
        <f>'Raw Data'!I1123</f>
        <v>smoker</v>
      </c>
      <c r="I1126" t="str">
        <f>'Raw Data'!J1123</f>
        <v>moderate</v>
      </c>
    </row>
    <row r="1127" spans="1:9" ht="15" customHeight="1" x14ac:dyDescent="0.35">
      <c r="A1127">
        <f t="shared" si="68"/>
        <v>1123</v>
      </c>
      <c r="B1127" s="13">
        <f>'Raw Data'!B1124</f>
        <v>25.297791109999999</v>
      </c>
      <c r="C1127" t="str">
        <f t="shared" si="69"/>
        <v>Overweight</v>
      </c>
      <c r="D1127" s="14">
        <f>'Raw Data'!E1124</f>
        <v>195.1241521</v>
      </c>
      <c r="E1127" t="str">
        <f t="shared" si="70"/>
        <v>Desirable</v>
      </c>
      <c r="F1127" s="15">
        <f>'Raw Data'!C1124</f>
        <v>110.0340693</v>
      </c>
      <c r="G1127" t="str">
        <f t="shared" si="71"/>
        <v>Normal</v>
      </c>
      <c r="H1127" t="str">
        <f>'Raw Data'!I1124</f>
        <v>non-smoker</v>
      </c>
      <c r="I1127" t="str">
        <f>'Raw Data'!J1124</f>
        <v>moderate</v>
      </c>
    </row>
    <row r="1128" spans="1:9" ht="15" customHeight="1" x14ac:dyDescent="0.35">
      <c r="A1128">
        <f t="shared" si="68"/>
        <v>1124</v>
      </c>
      <c r="B1128" s="13">
        <f>'Raw Data'!B1125</f>
        <v>18.085110709999999</v>
      </c>
      <c r="C1128" t="str">
        <f t="shared" si="69"/>
        <v>Underweight</v>
      </c>
      <c r="D1128" s="14">
        <f>'Raw Data'!E1125</f>
        <v>178.34952419999999</v>
      </c>
      <c r="E1128" t="str">
        <f t="shared" si="70"/>
        <v>Desirable</v>
      </c>
      <c r="F1128" s="15">
        <f>'Raw Data'!C1125</f>
        <v>103.0010059</v>
      </c>
      <c r="G1128" t="str">
        <f t="shared" si="71"/>
        <v>Normal</v>
      </c>
      <c r="H1128" t="str">
        <f>'Raw Data'!I1125</f>
        <v>non-smoker</v>
      </c>
      <c r="I1128" t="str">
        <f>'Raw Data'!J1125</f>
        <v>moderate</v>
      </c>
    </row>
    <row r="1129" spans="1:9" ht="15" customHeight="1" x14ac:dyDescent="0.35">
      <c r="A1129">
        <f t="shared" si="68"/>
        <v>1125</v>
      </c>
      <c r="B1129" s="13">
        <f>'Raw Data'!B1126</f>
        <v>31.823193100000001</v>
      </c>
      <c r="C1129" t="str">
        <f t="shared" si="69"/>
        <v>Obese</v>
      </c>
      <c r="D1129" s="14">
        <f>'Raw Data'!E1126</f>
        <v>199.63455070000001</v>
      </c>
      <c r="E1129" t="str">
        <f t="shared" si="70"/>
        <v>Desirable</v>
      </c>
      <c r="F1129" s="15">
        <f>'Raw Data'!C1126</f>
        <v>97.53381315</v>
      </c>
      <c r="G1129" t="str">
        <f t="shared" si="71"/>
        <v>Normal</v>
      </c>
      <c r="H1129" t="str">
        <f>'Raw Data'!I1126</f>
        <v>non-smoker</v>
      </c>
      <c r="I1129" t="str">
        <f>'Raw Data'!J1126</f>
        <v>moderate</v>
      </c>
    </row>
    <row r="1130" spans="1:9" ht="15" customHeight="1" x14ac:dyDescent="0.35">
      <c r="A1130">
        <f t="shared" si="68"/>
        <v>1126</v>
      </c>
      <c r="B1130" s="13">
        <f>'Raw Data'!B1127</f>
        <v>29.170495939999999</v>
      </c>
      <c r="C1130" t="str">
        <f t="shared" si="69"/>
        <v>Overweight</v>
      </c>
      <c r="D1130" s="14">
        <f>'Raw Data'!E1127</f>
        <v>174.30904090000001</v>
      </c>
      <c r="E1130" t="str">
        <f t="shared" si="70"/>
        <v>Desirable</v>
      </c>
      <c r="F1130" s="15">
        <f>'Raw Data'!C1127</f>
        <v>110.7861032</v>
      </c>
      <c r="G1130" t="str">
        <f t="shared" si="71"/>
        <v>Normal</v>
      </c>
      <c r="H1130" t="str">
        <f>'Raw Data'!I1127</f>
        <v>non-smoker</v>
      </c>
      <c r="I1130" t="str">
        <f>'Raw Data'!J1127</f>
        <v>moderate</v>
      </c>
    </row>
    <row r="1131" spans="1:9" ht="15" customHeight="1" x14ac:dyDescent="0.35">
      <c r="A1131">
        <f t="shared" si="68"/>
        <v>1127</v>
      </c>
      <c r="B1131" s="13">
        <f>'Raw Data'!B1128</f>
        <v>22.71769097</v>
      </c>
      <c r="C1131" t="str">
        <f t="shared" si="69"/>
        <v>Normal</v>
      </c>
      <c r="D1131" s="14">
        <f>'Raw Data'!E1128</f>
        <v>204.08617799999999</v>
      </c>
      <c r="E1131" t="str">
        <f t="shared" si="70"/>
        <v>Borderline High</v>
      </c>
      <c r="F1131" s="15">
        <f>'Raw Data'!C1128</f>
        <v>100.7648295</v>
      </c>
      <c r="G1131" t="str">
        <f t="shared" si="71"/>
        <v>Normal</v>
      </c>
      <c r="H1131" t="str">
        <f>'Raw Data'!I1128</f>
        <v>non-smoker</v>
      </c>
      <c r="I1131" t="str">
        <f>'Raw Data'!J1128</f>
        <v>moderate</v>
      </c>
    </row>
    <row r="1132" spans="1:9" ht="15" customHeight="1" x14ac:dyDescent="0.35">
      <c r="A1132">
        <f t="shared" si="68"/>
        <v>1128</v>
      </c>
      <c r="B1132" s="13">
        <f>'Raw Data'!B1129</f>
        <v>22.192298279999999</v>
      </c>
      <c r="C1132" t="str">
        <f t="shared" si="69"/>
        <v>Normal</v>
      </c>
      <c r="D1132" s="14">
        <f>'Raw Data'!E1129</f>
        <v>177.41566789999999</v>
      </c>
      <c r="E1132" t="str">
        <f t="shared" si="70"/>
        <v>Desirable</v>
      </c>
      <c r="F1132" s="15">
        <f>'Raw Data'!C1129</f>
        <v>101.5619633</v>
      </c>
      <c r="G1132" t="str">
        <f t="shared" si="71"/>
        <v>Normal</v>
      </c>
      <c r="H1132" t="str">
        <f>'Raw Data'!I1129</f>
        <v>non-smoker</v>
      </c>
      <c r="I1132" t="str">
        <f>'Raw Data'!J1129</f>
        <v>high</v>
      </c>
    </row>
    <row r="1133" spans="1:9" ht="15" customHeight="1" x14ac:dyDescent="0.35">
      <c r="A1133">
        <f t="shared" si="68"/>
        <v>1129</v>
      </c>
      <c r="B1133" s="13">
        <f>'Raw Data'!B1130</f>
        <v>32.13441443</v>
      </c>
      <c r="C1133" t="str">
        <f t="shared" si="69"/>
        <v>Obese</v>
      </c>
      <c r="D1133" s="14">
        <f>'Raw Data'!E1130</f>
        <v>209.91427289999999</v>
      </c>
      <c r="E1133" t="str">
        <f t="shared" si="70"/>
        <v>Borderline High</v>
      </c>
      <c r="F1133" s="15">
        <f>'Raw Data'!C1130</f>
        <v>114.0439058</v>
      </c>
      <c r="G1133" t="str">
        <f t="shared" si="71"/>
        <v>Normal</v>
      </c>
      <c r="H1133" t="str">
        <f>'Raw Data'!I1130</f>
        <v>non-smoker</v>
      </c>
      <c r="I1133" t="str">
        <f>'Raw Data'!J1130</f>
        <v>moderate</v>
      </c>
    </row>
    <row r="1134" spans="1:9" ht="15" customHeight="1" x14ac:dyDescent="0.35">
      <c r="A1134">
        <f t="shared" si="68"/>
        <v>1130</v>
      </c>
      <c r="B1134" s="13">
        <f>'Raw Data'!B1131</f>
        <v>28.502021289999998</v>
      </c>
      <c r="C1134" t="str">
        <f t="shared" si="69"/>
        <v>Overweight</v>
      </c>
      <c r="D1134" s="14">
        <f>'Raw Data'!E1131</f>
        <v>229.08632299999999</v>
      </c>
      <c r="E1134" t="str">
        <f t="shared" si="70"/>
        <v>Borderline High</v>
      </c>
      <c r="F1134" s="15">
        <f>'Raw Data'!C1131</f>
        <v>129.4665613</v>
      </c>
      <c r="G1134" t="str">
        <f t="shared" si="71"/>
        <v>Stage 1 Hypertension</v>
      </c>
      <c r="H1134" t="str">
        <f>'Raw Data'!I1131</f>
        <v>smoker</v>
      </c>
      <c r="I1134" t="str">
        <f>'Raw Data'!J1131</f>
        <v>moderate</v>
      </c>
    </row>
    <row r="1135" spans="1:9" ht="15" customHeight="1" x14ac:dyDescent="0.35">
      <c r="A1135">
        <f t="shared" si="68"/>
        <v>1131</v>
      </c>
      <c r="B1135" s="13">
        <f>'Raw Data'!B1132</f>
        <v>20.198503769999999</v>
      </c>
      <c r="C1135" t="str">
        <f t="shared" si="69"/>
        <v>Normal</v>
      </c>
      <c r="D1135" s="14">
        <f>'Raw Data'!E1132</f>
        <v>196.95390689999999</v>
      </c>
      <c r="E1135" t="str">
        <f t="shared" si="70"/>
        <v>Desirable</v>
      </c>
      <c r="F1135" s="15">
        <f>'Raw Data'!C1132</f>
        <v>116.6499214</v>
      </c>
      <c r="G1135" t="str">
        <f t="shared" si="71"/>
        <v>Normal</v>
      </c>
      <c r="H1135" t="str">
        <f>'Raw Data'!I1132</f>
        <v>smoker</v>
      </c>
      <c r="I1135" t="str">
        <f>'Raw Data'!J1132</f>
        <v>low</v>
      </c>
    </row>
    <row r="1136" spans="1:9" ht="15" customHeight="1" x14ac:dyDescent="0.35">
      <c r="A1136">
        <f t="shared" si="68"/>
        <v>1132</v>
      </c>
      <c r="B1136" s="13">
        <f>'Raw Data'!B1133</f>
        <v>23.34801087</v>
      </c>
      <c r="C1136" t="str">
        <f t="shared" si="69"/>
        <v>Normal</v>
      </c>
      <c r="D1136" s="14">
        <f>'Raw Data'!E1133</f>
        <v>207.79429579999999</v>
      </c>
      <c r="E1136" t="str">
        <f t="shared" si="70"/>
        <v>Borderline High</v>
      </c>
      <c r="F1136" s="15">
        <f>'Raw Data'!C1133</f>
        <v>117.2507336</v>
      </c>
      <c r="G1136" t="str">
        <f t="shared" si="71"/>
        <v>Normal</v>
      </c>
      <c r="H1136" t="str">
        <f>'Raw Data'!I1133</f>
        <v>non-smoker</v>
      </c>
      <c r="I1136" t="str">
        <f>'Raw Data'!J1133</f>
        <v>moderate</v>
      </c>
    </row>
    <row r="1137" spans="1:9" ht="15" customHeight="1" x14ac:dyDescent="0.35">
      <c r="A1137">
        <f t="shared" si="68"/>
        <v>1133</v>
      </c>
      <c r="B1137" s="13">
        <f>'Raw Data'!B1134</f>
        <v>36.786456289999997</v>
      </c>
      <c r="C1137" t="str">
        <f t="shared" si="69"/>
        <v>Obese</v>
      </c>
      <c r="D1137" s="14">
        <f>'Raw Data'!E1134</f>
        <v>216.15896499999999</v>
      </c>
      <c r="E1137" t="str">
        <f t="shared" si="70"/>
        <v>Borderline High</v>
      </c>
      <c r="F1137" s="15">
        <f>'Raw Data'!C1134</f>
        <v>115.13572259999999</v>
      </c>
      <c r="G1137" t="str">
        <f t="shared" si="71"/>
        <v>Normal</v>
      </c>
      <c r="H1137" t="str">
        <f>'Raw Data'!I1134</f>
        <v>non-smoker</v>
      </c>
      <c r="I1137" t="str">
        <f>'Raw Data'!J1134</f>
        <v>high</v>
      </c>
    </row>
    <row r="1138" spans="1:9" ht="15" customHeight="1" x14ac:dyDescent="0.35">
      <c r="A1138">
        <f t="shared" si="68"/>
        <v>1134</v>
      </c>
      <c r="B1138" s="13">
        <f>'Raw Data'!B1135</f>
        <v>32.011188820000001</v>
      </c>
      <c r="C1138" t="str">
        <f t="shared" si="69"/>
        <v>Obese</v>
      </c>
      <c r="D1138" s="14">
        <f>'Raw Data'!E1135</f>
        <v>210.47982579999999</v>
      </c>
      <c r="E1138" t="str">
        <f t="shared" si="70"/>
        <v>Borderline High</v>
      </c>
      <c r="F1138" s="15">
        <f>'Raw Data'!C1135</f>
        <v>113.2400513</v>
      </c>
      <c r="G1138" t="str">
        <f t="shared" si="71"/>
        <v>Normal</v>
      </c>
      <c r="H1138" t="str">
        <f>'Raw Data'!I1135</f>
        <v>non-smoker</v>
      </c>
      <c r="I1138" t="str">
        <f>'Raw Data'!J1135</f>
        <v>high</v>
      </c>
    </row>
    <row r="1139" spans="1:9" ht="15" customHeight="1" x14ac:dyDescent="0.35">
      <c r="A1139">
        <f t="shared" si="68"/>
        <v>1135</v>
      </c>
      <c r="B1139" s="13">
        <f>'Raw Data'!B1136</f>
        <v>27.002856380000001</v>
      </c>
      <c r="C1139" t="str">
        <f t="shared" si="69"/>
        <v>Overweight</v>
      </c>
      <c r="D1139" s="14">
        <f>'Raw Data'!E1136</f>
        <v>160.66791789999999</v>
      </c>
      <c r="E1139" t="str">
        <f t="shared" si="70"/>
        <v>Desirable</v>
      </c>
      <c r="F1139" s="15">
        <f>'Raw Data'!C1136</f>
        <v>121.0157397</v>
      </c>
      <c r="G1139" t="str">
        <f t="shared" si="71"/>
        <v>Elevated</v>
      </c>
      <c r="H1139" t="str">
        <f>'Raw Data'!I1136</f>
        <v>smoker</v>
      </c>
      <c r="I1139" t="str">
        <f>'Raw Data'!J1136</f>
        <v>high</v>
      </c>
    </row>
    <row r="1140" spans="1:9" ht="15" customHeight="1" x14ac:dyDescent="0.35">
      <c r="A1140">
        <f t="shared" si="68"/>
        <v>1136</v>
      </c>
      <c r="B1140" s="13">
        <f>'Raw Data'!B1137</f>
        <v>27.11185459</v>
      </c>
      <c r="C1140" t="str">
        <f t="shared" si="69"/>
        <v>Overweight</v>
      </c>
      <c r="D1140" s="14">
        <f>'Raw Data'!E1137</f>
        <v>200.78499099999999</v>
      </c>
      <c r="E1140" t="str">
        <f t="shared" si="70"/>
        <v>Borderline High</v>
      </c>
      <c r="F1140" s="15">
        <f>'Raw Data'!C1137</f>
        <v>116.48984129999999</v>
      </c>
      <c r="G1140" t="str">
        <f t="shared" si="71"/>
        <v>Normal</v>
      </c>
      <c r="H1140" t="str">
        <f>'Raw Data'!I1137</f>
        <v>non-smoker</v>
      </c>
      <c r="I1140" t="str">
        <f>'Raw Data'!J1137</f>
        <v>moderate</v>
      </c>
    </row>
    <row r="1141" spans="1:9" ht="15" customHeight="1" x14ac:dyDescent="0.35">
      <c r="A1141">
        <f t="shared" si="68"/>
        <v>1137</v>
      </c>
      <c r="B1141" s="13">
        <f>'Raw Data'!B1138</f>
        <v>16.123095450000001</v>
      </c>
      <c r="C1141" t="str">
        <f t="shared" si="69"/>
        <v>Underweight</v>
      </c>
      <c r="D1141" s="14">
        <f>'Raw Data'!E1138</f>
        <v>182.0839813</v>
      </c>
      <c r="E1141" t="str">
        <f t="shared" si="70"/>
        <v>Desirable</v>
      </c>
      <c r="F1141" s="15">
        <f>'Raw Data'!C1138</f>
        <v>73.903281719999995</v>
      </c>
      <c r="G1141" t="str">
        <f t="shared" si="71"/>
        <v>Normal</v>
      </c>
      <c r="H1141" t="str">
        <f>'Raw Data'!I1138</f>
        <v>non-smoker</v>
      </c>
      <c r="I1141" t="str">
        <f>'Raw Data'!J1138</f>
        <v>high</v>
      </c>
    </row>
    <row r="1142" spans="1:9" ht="15" customHeight="1" x14ac:dyDescent="0.35">
      <c r="A1142">
        <f t="shared" si="68"/>
        <v>1138</v>
      </c>
      <c r="B1142" s="13">
        <f>'Raw Data'!B1139</f>
        <v>33.533122239999997</v>
      </c>
      <c r="C1142" t="str">
        <f t="shared" si="69"/>
        <v>Obese</v>
      </c>
      <c r="D1142" s="14">
        <f>'Raw Data'!E1139</f>
        <v>161.54283670000001</v>
      </c>
      <c r="E1142" t="str">
        <f t="shared" si="70"/>
        <v>Desirable</v>
      </c>
      <c r="F1142" s="15">
        <f>'Raw Data'!C1139</f>
        <v>135.04620489999999</v>
      </c>
      <c r="G1142" t="str">
        <f t="shared" si="71"/>
        <v>Stage 1 Hypertension</v>
      </c>
      <c r="H1142" t="str">
        <f>'Raw Data'!I1139</f>
        <v>non-smoker</v>
      </c>
      <c r="I1142" t="str">
        <f>'Raw Data'!J1139</f>
        <v>high</v>
      </c>
    </row>
    <row r="1143" spans="1:9" ht="15" customHeight="1" x14ac:dyDescent="0.35">
      <c r="A1143">
        <f t="shared" si="68"/>
        <v>1139</v>
      </c>
      <c r="B1143" s="13">
        <f>'Raw Data'!B1140</f>
        <v>24.74290628</v>
      </c>
      <c r="C1143" t="str">
        <f t="shared" si="69"/>
        <v>Normal</v>
      </c>
      <c r="D1143" s="14">
        <f>'Raw Data'!E1140</f>
        <v>199.14733229999999</v>
      </c>
      <c r="E1143" t="str">
        <f t="shared" si="70"/>
        <v>Desirable</v>
      </c>
      <c r="F1143" s="15">
        <f>'Raw Data'!C1140</f>
        <v>110.7612412</v>
      </c>
      <c r="G1143" t="str">
        <f t="shared" si="71"/>
        <v>Normal</v>
      </c>
      <c r="H1143" t="str">
        <f>'Raw Data'!I1140</f>
        <v>non-smoker</v>
      </c>
      <c r="I1143" t="str">
        <f>'Raw Data'!J1140</f>
        <v>high</v>
      </c>
    </row>
    <row r="1144" spans="1:9" ht="15" customHeight="1" x14ac:dyDescent="0.35">
      <c r="A1144">
        <f t="shared" si="68"/>
        <v>1140</v>
      </c>
      <c r="B1144" s="13">
        <f>'Raw Data'!B1141</f>
        <v>22.956659269999999</v>
      </c>
      <c r="C1144" t="str">
        <f t="shared" si="69"/>
        <v>Normal</v>
      </c>
      <c r="D1144" s="14">
        <f>'Raw Data'!E1141</f>
        <v>195.5232915</v>
      </c>
      <c r="E1144" t="str">
        <f t="shared" si="70"/>
        <v>Desirable</v>
      </c>
      <c r="F1144" s="15">
        <f>'Raw Data'!C1141</f>
        <v>110.8970384</v>
      </c>
      <c r="G1144" t="str">
        <f t="shared" si="71"/>
        <v>Normal</v>
      </c>
      <c r="H1144" t="str">
        <f>'Raw Data'!I1141</f>
        <v>non-smoker</v>
      </c>
      <c r="I1144" t="str">
        <f>'Raw Data'!J1141</f>
        <v>moderate</v>
      </c>
    </row>
    <row r="1145" spans="1:9" ht="15" customHeight="1" x14ac:dyDescent="0.35">
      <c r="A1145">
        <f t="shared" si="68"/>
        <v>1141</v>
      </c>
      <c r="B1145" s="13">
        <f>'Raw Data'!B1142</f>
        <v>30.74986423</v>
      </c>
      <c r="C1145" t="str">
        <f t="shared" si="69"/>
        <v>Obese</v>
      </c>
      <c r="D1145" s="14">
        <f>'Raw Data'!E1142</f>
        <v>213.607519</v>
      </c>
      <c r="E1145" t="str">
        <f t="shared" si="70"/>
        <v>Borderline High</v>
      </c>
      <c r="F1145" s="15">
        <f>'Raw Data'!C1142</f>
        <v>111.5726222</v>
      </c>
      <c r="G1145" t="str">
        <f t="shared" si="71"/>
        <v>Normal</v>
      </c>
      <c r="H1145" t="str">
        <f>'Raw Data'!I1142</f>
        <v>non-smoker</v>
      </c>
      <c r="I1145" t="str">
        <f>'Raw Data'!J1142</f>
        <v>high</v>
      </c>
    </row>
    <row r="1146" spans="1:9" ht="15" customHeight="1" x14ac:dyDescent="0.35">
      <c r="A1146">
        <f t="shared" si="68"/>
        <v>1142</v>
      </c>
      <c r="B1146" s="13">
        <f>'Raw Data'!B1143</f>
        <v>23.850231789999999</v>
      </c>
      <c r="C1146" t="str">
        <f t="shared" si="69"/>
        <v>Normal</v>
      </c>
      <c r="D1146" s="14">
        <f>'Raw Data'!E1143</f>
        <v>176.85217499999999</v>
      </c>
      <c r="E1146" t="str">
        <f t="shared" si="70"/>
        <v>Desirable</v>
      </c>
      <c r="F1146" s="15">
        <f>'Raw Data'!C1143</f>
        <v>105.4745392</v>
      </c>
      <c r="G1146" t="str">
        <f t="shared" si="71"/>
        <v>Normal</v>
      </c>
      <c r="H1146" t="str">
        <f>'Raw Data'!I1143</f>
        <v>non-smoker</v>
      </c>
      <c r="I1146" t="str">
        <f>'Raw Data'!J1143</f>
        <v>low</v>
      </c>
    </row>
    <row r="1147" spans="1:9" ht="15" customHeight="1" x14ac:dyDescent="0.35">
      <c r="A1147">
        <f t="shared" si="68"/>
        <v>1143</v>
      </c>
      <c r="B1147" s="13">
        <f>'Raw Data'!B1144</f>
        <v>17.885170370000001</v>
      </c>
      <c r="C1147" t="str">
        <f t="shared" si="69"/>
        <v>Underweight</v>
      </c>
      <c r="D1147" s="14">
        <f>'Raw Data'!E1144</f>
        <v>163.86445449999999</v>
      </c>
      <c r="E1147" t="str">
        <f t="shared" si="70"/>
        <v>Desirable</v>
      </c>
      <c r="F1147" s="15">
        <f>'Raw Data'!C1144</f>
        <v>100.1321781</v>
      </c>
      <c r="G1147" t="str">
        <f t="shared" si="71"/>
        <v>Normal</v>
      </c>
      <c r="H1147" t="str">
        <f>'Raw Data'!I1144</f>
        <v>smoker</v>
      </c>
      <c r="I1147" t="str">
        <f>'Raw Data'!J1144</f>
        <v>moderate</v>
      </c>
    </row>
    <row r="1148" spans="1:9" ht="15" customHeight="1" x14ac:dyDescent="0.35">
      <c r="A1148">
        <f t="shared" si="68"/>
        <v>1144</v>
      </c>
      <c r="B1148" s="13">
        <f>'Raw Data'!B1145</f>
        <v>29.049047229999999</v>
      </c>
      <c r="C1148" t="str">
        <f t="shared" si="69"/>
        <v>Overweight</v>
      </c>
      <c r="D1148" s="14">
        <f>'Raw Data'!E1145</f>
        <v>195.66298800000001</v>
      </c>
      <c r="E1148" t="str">
        <f t="shared" si="70"/>
        <v>Desirable</v>
      </c>
      <c r="F1148" s="15">
        <f>'Raw Data'!C1145</f>
        <v>97.148026009999995</v>
      </c>
      <c r="G1148" t="str">
        <f t="shared" si="71"/>
        <v>Normal</v>
      </c>
      <c r="H1148" t="str">
        <f>'Raw Data'!I1145</f>
        <v>smoker</v>
      </c>
      <c r="I1148" t="str">
        <f>'Raw Data'!J1145</f>
        <v>high</v>
      </c>
    </row>
    <row r="1149" spans="1:9" ht="15" customHeight="1" x14ac:dyDescent="0.35">
      <c r="A1149">
        <f t="shared" si="68"/>
        <v>1145</v>
      </c>
      <c r="B1149" s="13">
        <f>'Raw Data'!B1146</f>
        <v>19.422688669999999</v>
      </c>
      <c r="C1149" t="str">
        <f t="shared" si="69"/>
        <v>Normal</v>
      </c>
      <c r="D1149" s="14">
        <f>'Raw Data'!E1146</f>
        <v>188.58881690000001</v>
      </c>
      <c r="E1149" t="str">
        <f t="shared" si="70"/>
        <v>Desirable</v>
      </c>
      <c r="F1149" s="15">
        <f>'Raw Data'!C1146</f>
        <v>91.406800630000006</v>
      </c>
      <c r="G1149" t="str">
        <f t="shared" si="71"/>
        <v>Normal</v>
      </c>
      <c r="H1149" t="str">
        <f>'Raw Data'!I1146</f>
        <v>smoker</v>
      </c>
      <c r="I1149" t="str">
        <f>'Raw Data'!J1146</f>
        <v>moderate</v>
      </c>
    </row>
    <row r="1150" spans="1:9" ht="15" customHeight="1" x14ac:dyDescent="0.35">
      <c r="A1150">
        <f t="shared" si="68"/>
        <v>1146</v>
      </c>
      <c r="B1150" s="13">
        <f>'Raw Data'!B1147</f>
        <v>26.706025799999999</v>
      </c>
      <c r="C1150" t="str">
        <f t="shared" si="69"/>
        <v>Overweight</v>
      </c>
      <c r="D1150" s="14">
        <f>'Raw Data'!E1147</f>
        <v>205.15476810000001</v>
      </c>
      <c r="E1150" t="str">
        <f t="shared" si="70"/>
        <v>Borderline High</v>
      </c>
      <c r="F1150" s="15">
        <f>'Raw Data'!C1147</f>
        <v>124.79927120000001</v>
      </c>
      <c r="G1150" t="str">
        <f t="shared" si="71"/>
        <v>Elevated</v>
      </c>
      <c r="H1150" t="str">
        <f>'Raw Data'!I1147</f>
        <v>smoker</v>
      </c>
      <c r="I1150" t="str">
        <f>'Raw Data'!J1147</f>
        <v>high</v>
      </c>
    </row>
    <row r="1151" spans="1:9" ht="15" customHeight="1" x14ac:dyDescent="0.35">
      <c r="A1151">
        <f t="shared" si="68"/>
        <v>1147</v>
      </c>
      <c r="B1151" s="13">
        <f>'Raw Data'!B1148</f>
        <v>28.588044360000001</v>
      </c>
      <c r="C1151" t="str">
        <f t="shared" si="69"/>
        <v>Overweight</v>
      </c>
      <c r="D1151" s="14">
        <f>'Raw Data'!E1148</f>
        <v>194.31713339999999</v>
      </c>
      <c r="E1151" t="str">
        <f t="shared" si="70"/>
        <v>Desirable</v>
      </c>
      <c r="F1151" s="15">
        <f>'Raw Data'!C1148</f>
        <v>103.4892716</v>
      </c>
      <c r="G1151" t="str">
        <f t="shared" si="71"/>
        <v>Normal</v>
      </c>
      <c r="H1151" t="str">
        <f>'Raw Data'!I1148</f>
        <v>non-smoker</v>
      </c>
      <c r="I1151" t="str">
        <f>'Raw Data'!J1148</f>
        <v>moderate</v>
      </c>
    </row>
    <row r="1152" spans="1:9" ht="15" customHeight="1" x14ac:dyDescent="0.35">
      <c r="A1152">
        <f t="shared" si="68"/>
        <v>1148</v>
      </c>
      <c r="B1152" s="13">
        <f>'Raw Data'!B1149</f>
        <v>25.610799180000001</v>
      </c>
      <c r="C1152" t="str">
        <f t="shared" si="69"/>
        <v>Overweight</v>
      </c>
      <c r="D1152" s="14">
        <f>'Raw Data'!E1149</f>
        <v>174.51944589999999</v>
      </c>
      <c r="E1152" t="str">
        <f t="shared" si="70"/>
        <v>Desirable</v>
      </c>
      <c r="F1152" s="15">
        <f>'Raw Data'!C1149</f>
        <v>118.7551737</v>
      </c>
      <c r="G1152" t="str">
        <f t="shared" si="71"/>
        <v>Normal</v>
      </c>
      <c r="H1152" t="str">
        <f>'Raw Data'!I1149</f>
        <v>non-smoker</v>
      </c>
      <c r="I1152" t="str">
        <f>'Raw Data'!J1149</f>
        <v>low</v>
      </c>
    </row>
    <row r="1153" spans="1:9" ht="15" customHeight="1" x14ac:dyDescent="0.35">
      <c r="A1153">
        <f t="shared" si="68"/>
        <v>1149</v>
      </c>
      <c r="B1153" s="13">
        <f>'Raw Data'!B1150</f>
        <v>25.63316403</v>
      </c>
      <c r="C1153" t="str">
        <f t="shared" si="69"/>
        <v>Overweight</v>
      </c>
      <c r="D1153" s="14">
        <f>'Raw Data'!E1150</f>
        <v>196.51729019999999</v>
      </c>
      <c r="E1153" t="str">
        <f t="shared" si="70"/>
        <v>Desirable</v>
      </c>
      <c r="F1153" s="15">
        <f>'Raw Data'!C1150</f>
        <v>108.3663047</v>
      </c>
      <c r="G1153" t="str">
        <f t="shared" si="71"/>
        <v>Normal</v>
      </c>
      <c r="H1153" t="str">
        <f>'Raw Data'!I1150</f>
        <v>smoker</v>
      </c>
      <c r="I1153" t="str">
        <f>'Raw Data'!J1150</f>
        <v>high</v>
      </c>
    </row>
    <row r="1154" spans="1:9" ht="15" customHeight="1" x14ac:dyDescent="0.35">
      <c r="A1154">
        <f t="shared" si="68"/>
        <v>1150</v>
      </c>
      <c r="B1154" s="13">
        <f>'Raw Data'!B1151</f>
        <v>34.754618280000003</v>
      </c>
      <c r="C1154" t="str">
        <f t="shared" si="69"/>
        <v>Obese</v>
      </c>
      <c r="D1154" s="14">
        <f>'Raw Data'!E1151</f>
        <v>181.2496123</v>
      </c>
      <c r="E1154" t="str">
        <f t="shared" si="70"/>
        <v>Desirable</v>
      </c>
      <c r="F1154" s="15">
        <f>'Raw Data'!C1151</f>
        <v>87.511027960000007</v>
      </c>
      <c r="G1154" t="str">
        <f t="shared" si="71"/>
        <v>Normal</v>
      </c>
      <c r="H1154" t="str">
        <f>'Raw Data'!I1151</f>
        <v>non-smoker</v>
      </c>
      <c r="I1154" t="str">
        <f>'Raw Data'!J1151</f>
        <v>moderate</v>
      </c>
    </row>
    <row r="1155" spans="1:9" ht="15" customHeight="1" x14ac:dyDescent="0.35">
      <c r="A1155">
        <f t="shared" si="68"/>
        <v>1151</v>
      </c>
      <c r="B1155" s="13">
        <f>'Raw Data'!B1152</f>
        <v>34.826493169999999</v>
      </c>
      <c r="C1155" t="str">
        <f t="shared" si="69"/>
        <v>Obese</v>
      </c>
      <c r="D1155" s="14">
        <f>'Raw Data'!E1152</f>
        <v>181.46594830000001</v>
      </c>
      <c r="E1155" t="str">
        <f t="shared" si="70"/>
        <v>Desirable</v>
      </c>
      <c r="F1155" s="15">
        <f>'Raw Data'!C1152</f>
        <v>103.61222189999999</v>
      </c>
      <c r="G1155" t="str">
        <f t="shared" si="71"/>
        <v>Normal</v>
      </c>
      <c r="H1155" t="str">
        <f>'Raw Data'!I1152</f>
        <v>non-smoker</v>
      </c>
      <c r="I1155" t="str">
        <f>'Raw Data'!J1152</f>
        <v>moderate</v>
      </c>
    </row>
    <row r="1156" spans="1:9" ht="15" customHeight="1" x14ac:dyDescent="0.35">
      <c r="A1156">
        <f t="shared" si="68"/>
        <v>1152</v>
      </c>
      <c r="B1156" s="13">
        <f>'Raw Data'!B1153</f>
        <v>22.41229775</v>
      </c>
      <c r="C1156" t="str">
        <f t="shared" si="69"/>
        <v>Normal</v>
      </c>
      <c r="D1156" s="14">
        <f>'Raw Data'!E1153</f>
        <v>178.78155649999999</v>
      </c>
      <c r="E1156" t="str">
        <f t="shared" si="70"/>
        <v>Desirable</v>
      </c>
      <c r="F1156" s="15">
        <f>'Raw Data'!C1153</f>
        <v>96.528629530000003</v>
      </c>
      <c r="G1156" t="str">
        <f t="shared" si="71"/>
        <v>Normal</v>
      </c>
      <c r="H1156" t="str">
        <f>'Raw Data'!I1153</f>
        <v>non-smoker</v>
      </c>
      <c r="I1156" t="str">
        <f>'Raw Data'!J1153</f>
        <v>high</v>
      </c>
    </row>
    <row r="1157" spans="1:9" ht="15" customHeight="1" x14ac:dyDescent="0.35">
      <c r="A1157">
        <f t="shared" ref="A1157:A1220" si="72">ROW()-4</f>
        <v>1153</v>
      </c>
      <c r="B1157" s="13">
        <f>'Raw Data'!B1154</f>
        <v>24.026217079999999</v>
      </c>
      <c r="C1157" t="str">
        <f t="shared" ref="C1157:C1220" si="73">IF(B1157&lt;18.5,"Underweight",IF(B1157&lt;=24.9,"Normal",IF(B1157&lt;=29.9,"Overweight","Obese")))</f>
        <v>Normal</v>
      </c>
      <c r="D1157" s="14">
        <f>'Raw Data'!E1154</f>
        <v>200.1301804</v>
      </c>
      <c r="E1157" t="str">
        <f t="shared" ref="E1157:E1220" si="74">IF(D1157&lt;200,"Desirable",IF(D1157&lt;=239,"Borderline High","High"))</f>
        <v>Borderline High</v>
      </c>
      <c r="F1157" s="15">
        <f>'Raw Data'!C1154</f>
        <v>113.17196629999999</v>
      </c>
      <c r="G1157" t="str">
        <f t="shared" ref="G1157:G1220" si="75">IF(F1157&lt;120,"Normal",IF(F1157&lt;=129,"Elevated",IF(F1157&lt;=139,"Stage 1 Hypertension","Stage 2 Hypertension")))</f>
        <v>Normal</v>
      </c>
      <c r="H1157" t="str">
        <f>'Raw Data'!I1154</f>
        <v>smoker</v>
      </c>
      <c r="I1157" t="str">
        <f>'Raw Data'!J1154</f>
        <v>moderate</v>
      </c>
    </row>
    <row r="1158" spans="1:9" ht="15" customHeight="1" x14ac:dyDescent="0.35">
      <c r="A1158">
        <f t="shared" si="72"/>
        <v>1154</v>
      </c>
      <c r="B1158" s="13">
        <f>'Raw Data'!B1155</f>
        <v>24.300662849999998</v>
      </c>
      <c r="C1158" t="str">
        <f t="shared" si="73"/>
        <v>Normal</v>
      </c>
      <c r="D1158" s="14">
        <f>'Raw Data'!E1155</f>
        <v>189.61528920000001</v>
      </c>
      <c r="E1158" t="str">
        <f t="shared" si="74"/>
        <v>Desirable</v>
      </c>
      <c r="F1158" s="15">
        <f>'Raw Data'!C1155</f>
        <v>103.911681</v>
      </c>
      <c r="G1158" t="str">
        <f t="shared" si="75"/>
        <v>Normal</v>
      </c>
      <c r="H1158" t="str">
        <f>'Raw Data'!I1155</f>
        <v>smoker</v>
      </c>
      <c r="I1158" t="str">
        <f>'Raw Data'!J1155</f>
        <v>moderate</v>
      </c>
    </row>
    <row r="1159" spans="1:9" ht="15" customHeight="1" x14ac:dyDescent="0.35">
      <c r="A1159">
        <f t="shared" si="72"/>
        <v>1155</v>
      </c>
      <c r="B1159" s="13">
        <f>'Raw Data'!B1156</f>
        <v>26.842804869999998</v>
      </c>
      <c r="C1159" t="str">
        <f t="shared" si="73"/>
        <v>Overweight</v>
      </c>
      <c r="D1159" s="14">
        <f>'Raw Data'!E1156</f>
        <v>193.1916181</v>
      </c>
      <c r="E1159" t="str">
        <f t="shared" si="74"/>
        <v>Desirable</v>
      </c>
      <c r="F1159" s="15">
        <f>'Raw Data'!C1156</f>
        <v>113.0872334</v>
      </c>
      <c r="G1159" t="str">
        <f t="shared" si="75"/>
        <v>Normal</v>
      </c>
      <c r="H1159" t="str">
        <f>'Raw Data'!I1156</f>
        <v>non-smoker</v>
      </c>
      <c r="I1159" t="str">
        <f>'Raw Data'!J1156</f>
        <v>moderate</v>
      </c>
    </row>
    <row r="1160" spans="1:9" ht="15" customHeight="1" x14ac:dyDescent="0.35">
      <c r="A1160">
        <f t="shared" si="72"/>
        <v>1156</v>
      </c>
      <c r="B1160" s="13">
        <f>'Raw Data'!B1157</f>
        <v>26.590086809999999</v>
      </c>
      <c r="C1160" t="str">
        <f t="shared" si="73"/>
        <v>Overweight</v>
      </c>
      <c r="D1160" s="14">
        <f>'Raw Data'!E1157</f>
        <v>186.85775630000001</v>
      </c>
      <c r="E1160" t="str">
        <f t="shared" si="74"/>
        <v>Desirable</v>
      </c>
      <c r="F1160" s="15">
        <f>'Raw Data'!C1157</f>
        <v>103.5332465</v>
      </c>
      <c r="G1160" t="str">
        <f t="shared" si="75"/>
        <v>Normal</v>
      </c>
      <c r="H1160" t="str">
        <f>'Raw Data'!I1157</f>
        <v>non-smoker</v>
      </c>
      <c r="I1160" t="str">
        <f>'Raw Data'!J1157</f>
        <v>high</v>
      </c>
    </row>
    <row r="1161" spans="1:9" ht="15" customHeight="1" x14ac:dyDescent="0.35">
      <c r="A1161">
        <f t="shared" si="72"/>
        <v>1157</v>
      </c>
      <c r="B1161" s="13">
        <f>'Raw Data'!B1158</f>
        <v>35.585413279999997</v>
      </c>
      <c r="C1161" t="str">
        <f t="shared" si="73"/>
        <v>Obese</v>
      </c>
      <c r="D1161" s="14">
        <f>'Raw Data'!E1158</f>
        <v>208.8634739</v>
      </c>
      <c r="E1161" t="str">
        <f t="shared" si="74"/>
        <v>Borderline High</v>
      </c>
      <c r="F1161" s="15">
        <f>'Raw Data'!C1158</f>
        <v>116.4167702</v>
      </c>
      <c r="G1161" t="str">
        <f t="shared" si="75"/>
        <v>Normal</v>
      </c>
      <c r="H1161" t="str">
        <f>'Raw Data'!I1158</f>
        <v>non-smoker</v>
      </c>
      <c r="I1161" t="str">
        <f>'Raw Data'!J1158</f>
        <v>low</v>
      </c>
    </row>
    <row r="1162" spans="1:9" ht="15" customHeight="1" x14ac:dyDescent="0.35">
      <c r="A1162">
        <f t="shared" si="72"/>
        <v>1158</v>
      </c>
      <c r="B1162" s="13">
        <f>'Raw Data'!B1159</f>
        <v>26.072339700000001</v>
      </c>
      <c r="C1162" t="str">
        <f t="shared" si="73"/>
        <v>Overweight</v>
      </c>
      <c r="D1162" s="14">
        <f>'Raw Data'!E1159</f>
        <v>209.92725229999999</v>
      </c>
      <c r="E1162" t="str">
        <f t="shared" si="74"/>
        <v>Borderline High</v>
      </c>
      <c r="F1162" s="15">
        <f>'Raw Data'!C1159</f>
        <v>94.973096870000006</v>
      </c>
      <c r="G1162" t="str">
        <f t="shared" si="75"/>
        <v>Normal</v>
      </c>
      <c r="H1162" t="str">
        <f>'Raw Data'!I1159</f>
        <v>smoker</v>
      </c>
      <c r="I1162" t="str">
        <f>'Raw Data'!J1159</f>
        <v>moderate</v>
      </c>
    </row>
    <row r="1163" spans="1:9" ht="15" customHeight="1" x14ac:dyDescent="0.35">
      <c r="A1163">
        <f t="shared" si="72"/>
        <v>1159</v>
      </c>
      <c r="B1163" s="13">
        <f>'Raw Data'!B1160</f>
        <v>21.848672669999999</v>
      </c>
      <c r="C1163" t="str">
        <f t="shared" si="73"/>
        <v>Normal</v>
      </c>
      <c r="D1163" s="14">
        <f>'Raw Data'!E1160</f>
        <v>177.16641749999999</v>
      </c>
      <c r="E1163" t="str">
        <f t="shared" si="74"/>
        <v>Desirable</v>
      </c>
      <c r="F1163" s="15">
        <f>'Raw Data'!C1160</f>
        <v>102.5002544</v>
      </c>
      <c r="G1163" t="str">
        <f t="shared" si="75"/>
        <v>Normal</v>
      </c>
      <c r="H1163" t="str">
        <f>'Raw Data'!I1160</f>
        <v>non-smoker</v>
      </c>
      <c r="I1163" t="str">
        <f>'Raw Data'!J1160</f>
        <v>moderate</v>
      </c>
    </row>
    <row r="1164" spans="1:9" ht="15" customHeight="1" x14ac:dyDescent="0.35">
      <c r="A1164">
        <f t="shared" si="72"/>
        <v>1160</v>
      </c>
      <c r="B1164" s="13">
        <f>'Raw Data'!B1161</f>
        <v>24.059921559999999</v>
      </c>
      <c r="C1164" t="str">
        <f t="shared" si="73"/>
        <v>Normal</v>
      </c>
      <c r="D1164" s="14">
        <f>'Raw Data'!E1161</f>
        <v>202.2458154</v>
      </c>
      <c r="E1164" t="str">
        <f t="shared" si="74"/>
        <v>Borderline High</v>
      </c>
      <c r="F1164" s="15">
        <f>'Raw Data'!C1161</f>
        <v>114.0336892</v>
      </c>
      <c r="G1164" t="str">
        <f t="shared" si="75"/>
        <v>Normal</v>
      </c>
      <c r="H1164" t="str">
        <f>'Raw Data'!I1161</f>
        <v>non-smoker</v>
      </c>
      <c r="I1164" t="str">
        <f>'Raw Data'!J1161</f>
        <v>moderate</v>
      </c>
    </row>
    <row r="1165" spans="1:9" ht="15" customHeight="1" x14ac:dyDescent="0.35">
      <c r="A1165">
        <f t="shared" si="72"/>
        <v>1161</v>
      </c>
      <c r="B1165" s="13">
        <f>'Raw Data'!B1162</f>
        <v>28.866901169999998</v>
      </c>
      <c r="C1165" t="str">
        <f t="shared" si="73"/>
        <v>Overweight</v>
      </c>
      <c r="D1165" s="14">
        <f>'Raw Data'!E1162</f>
        <v>194.6698442</v>
      </c>
      <c r="E1165" t="str">
        <f t="shared" si="74"/>
        <v>Desirable</v>
      </c>
      <c r="F1165" s="15">
        <f>'Raw Data'!C1162</f>
        <v>109.0484055</v>
      </c>
      <c r="G1165" t="str">
        <f t="shared" si="75"/>
        <v>Normal</v>
      </c>
      <c r="H1165" t="str">
        <f>'Raw Data'!I1162</f>
        <v>non-smoker</v>
      </c>
      <c r="I1165" t="str">
        <f>'Raw Data'!J1162</f>
        <v>moderate</v>
      </c>
    </row>
    <row r="1166" spans="1:9" ht="15" customHeight="1" x14ac:dyDescent="0.35">
      <c r="A1166">
        <f t="shared" si="72"/>
        <v>1162</v>
      </c>
      <c r="B1166" s="13">
        <f>'Raw Data'!B1163</f>
        <v>25.714376949999998</v>
      </c>
      <c r="C1166" t="str">
        <f t="shared" si="73"/>
        <v>Overweight</v>
      </c>
      <c r="D1166" s="14">
        <f>'Raw Data'!E1163</f>
        <v>172.076977</v>
      </c>
      <c r="E1166" t="str">
        <f t="shared" si="74"/>
        <v>Desirable</v>
      </c>
      <c r="F1166" s="15">
        <f>'Raw Data'!C1163</f>
        <v>108.7268473</v>
      </c>
      <c r="G1166" t="str">
        <f t="shared" si="75"/>
        <v>Normal</v>
      </c>
      <c r="H1166" t="str">
        <f>'Raw Data'!I1163</f>
        <v>non-smoker</v>
      </c>
      <c r="I1166" t="str">
        <f>'Raw Data'!J1163</f>
        <v>high</v>
      </c>
    </row>
    <row r="1167" spans="1:9" ht="15" customHeight="1" x14ac:dyDescent="0.35">
      <c r="A1167">
        <f t="shared" si="72"/>
        <v>1163</v>
      </c>
      <c r="B1167" s="13">
        <f>'Raw Data'!B1164</f>
        <v>28.568023660000001</v>
      </c>
      <c r="C1167" t="str">
        <f t="shared" si="73"/>
        <v>Overweight</v>
      </c>
      <c r="D1167" s="14">
        <f>'Raw Data'!E1164</f>
        <v>179.1502242</v>
      </c>
      <c r="E1167" t="str">
        <f t="shared" si="74"/>
        <v>Desirable</v>
      </c>
      <c r="F1167" s="15">
        <f>'Raw Data'!C1164</f>
        <v>108.2270462</v>
      </c>
      <c r="G1167" t="str">
        <f t="shared" si="75"/>
        <v>Normal</v>
      </c>
      <c r="H1167" t="str">
        <f>'Raw Data'!I1164</f>
        <v>non-smoker</v>
      </c>
      <c r="I1167" t="str">
        <f>'Raw Data'!J1164</f>
        <v>high</v>
      </c>
    </row>
    <row r="1168" spans="1:9" ht="15" customHeight="1" x14ac:dyDescent="0.35">
      <c r="A1168">
        <f t="shared" si="72"/>
        <v>1164</v>
      </c>
      <c r="B1168" s="13">
        <f>'Raw Data'!B1165</f>
        <v>25.77912516</v>
      </c>
      <c r="C1168" t="str">
        <f t="shared" si="73"/>
        <v>Overweight</v>
      </c>
      <c r="D1168" s="14">
        <f>'Raw Data'!E1165</f>
        <v>193.1916181</v>
      </c>
      <c r="E1168" t="str">
        <f t="shared" si="74"/>
        <v>Desirable</v>
      </c>
      <c r="F1168" s="15">
        <f>'Raw Data'!C1165</f>
        <v>118.3091187</v>
      </c>
      <c r="G1168" t="str">
        <f t="shared" si="75"/>
        <v>Normal</v>
      </c>
      <c r="H1168" t="str">
        <f>'Raw Data'!I1165</f>
        <v>non-smoker</v>
      </c>
      <c r="I1168" t="str">
        <f>'Raw Data'!J1165</f>
        <v>high</v>
      </c>
    </row>
    <row r="1169" spans="1:9" ht="15" customHeight="1" x14ac:dyDescent="0.35">
      <c r="A1169">
        <f t="shared" si="72"/>
        <v>1165</v>
      </c>
      <c r="B1169" s="13">
        <f>'Raw Data'!B1166</f>
        <v>30.623989229999999</v>
      </c>
      <c r="C1169" t="str">
        <f t="shared" si="73"/>
        <v>Obese</v>
      </c>
      <c r="D1169" s="14">
        <f>'Raw Data'!E1166</f>
        <v>199.98380460000001</v>
      </c>
      <c r="E1169" t="str">
        <f t="shared" si="74"/>
        <v>Desirable</v>
      </c>
      <c r="F1169" s="15">
        <f>'Raw Data'!C1166</f>
        <v>109.1595025</v>
      </c>
      <c r="G1169" t="str">
        <f t="shared" si="75"/>
        <v>Normal</v>
      </c>
      <c r="H1169" t="str">
        <f>'Raw Data'!I1166</f>
        <v>non-smoker</v>
      </c>
      <c r="I1169" t="str">
        <f>'Raw Data'!J1166</f>
        <v>high</v>
      </c>
    </row>
    <row r="1170" spans="1:9" ht="15" customHeight="1" x14ac:dyDescent="0.35">
      <c r="A1170">
        <f t="shared" si="72"/>
        <v>1166</v>
      </c>
      <c r="B1170" s="13">
        <f>'Raw Data'!B1167</f>
        <v>26.55867293</v>
      </c>
      <c r="C1170" t="str">
        <f t="shared" si="73"/>
        <v>Overweight</v>
      </c>
      <c r="D1170" s="14">
        <f>'Raw Data'!E1167</f>
        <v>206.95156170000001</v>
      </c>
      <c r="E1170" t="str">
        <f t="shared" si="74"/>
        <v>Borderline High</v>
      </c>
      <c r="F1170" s="15">
        <f>'Raw Data'!C1167</f>
        <v>105.24792309999999</v>
      </c>
      <c r="G1170" t="str">
        <f t="shared" si="75"/>
        <v>Normal</v>
      </c>
      <c r="H1170" t="str">
        <f>'Raw Data'!I1167</f>
        <v>non-smoker</v>
      </c>
      <c r="I1170" t="str">
        <f>'Raw Data'!J1167</f>
        <v>low</v>
      </c>
    </row>
    <row r="1171" spans="1:9" ht="15" customHeight="1" x14ac:dyDescent="0.35">
      <c r="A1171">
        <f t="shared" si="72"/>
        <v>1167</v>
      </c>
      <c r="B1171" s="13">
        <f>'Raw Data'!B1168</f>
        <v>20.917983719999999</v>
      </c>
      <c r="C1171" t="str">
        <f t="shared" si="73"/>
        <v>Normal</v>
      </c>
      <c r="D1171" s="14">
        <f>'Raw Data'!E1168</f>
        <v>201.48055819999999</v>
      </c>
      <c r="E1171" t="str">
        <f t="shared" si="74"/>
        <v>Borderline High</v>
      </c>
      <c r="F1171" s="15">
        <f>'Raw Data'!C1168</f>
        <v>108.5548714</v>
      </c>
      <c r="G1171" t="str">
        <f t="shared" si="75"/>
        <v>Normal</v>
      </c>
      <c r="H1171" t="str">
        <f>'Raw Data'!I1168</f>
        <v>non-smoker</v>
      </c>
      <c r="I1171" t="str">
        <f>'Raw Data'!J1168</f>
        <v>low</v>
      </c>
    </row>
    <row r="1172" spans="1:9" ht="15" customHeight="1" x14ac:dyDescent="0.35">
      <c r="A1172">
        <f t="shared" si="72"/>
        <v>1168</v>
      </c>
      <c r="B1172" s="13">
        <f>'Raw Data'!B1169</f>
        <v>25.265729050000001</v>
      </c>
      <c r="C1172" t="str">
        <f t="shared" si="73"/>
        <v>Overweight</v>
      </c>
      <c r="D1172" s="14">
        <f>'Raw Data'!E1169</f>
        <v>190.1411358</v>
      </c>
      <c r="E1172" t="str">
        <f t="shared" si="74"/>
        <v>Desirable</v>
      </c>
      <c r="F1172" s="15">
        <f>'Raw Data'!C1169</f>
        <v>112.08500100000001</v>
      </c>
      <c r="G1172" t="str">
        <f t="shared" si="75"/>
        <v>Normal</v>
      </c>
      <c r="H1172" t="str">
        <f>'Raw Data'!I1169</f>
        <v>smoker</v>
      </c>
      <c r="I1172" t="str">
        <f>'Raw Data'!J1169</f>
        <v>moderate</v>
      </c>
    </row>
    <row r="1173" spans="1:9" ht="15" customHeight="1" x14ac:dyDescent="0.35">
      <c r="A1173">
        <f t="shared" si="72"/>
        <v>1169</v>
      </c>
      <c r="B1173" s="13">
        <f>'Raw Data'!B1170</f>
        <v>38.057029319999998</v>
      </c>
      <c r="C1173" t="str">
        <f t="shared" si="73"/>
        <v>Obese</v>
      </c>
      <c r="D1173" s="14">
        <f>'Raw Data'!E1170</f>
        <v>194.3022163</v>
      </c>
      <c r="E1173" t="str">
        <f t="shared" si="74"/>
        <v>Desirable</v>
      </c>
      <c r="F1173" s="15">
        <f>'Raw Data'!C1170</f>
        <v>117.9250845</v>
      </c>
      <c r="G1173" t="str">
        <f t="shared" si="75"/>
        <v>Normal</v>
      </c>
      <c r="H1173" t="str">
        <f>'Raw Data'!I1170</f>
        <v>non-smoker</v>
      </c>
      <c r="I1173" t="str">
        <f>'Raw Data'!J1170</f>
        <v>moderate</v>
      </c>
    </row>
    <row r="1174" spans="1:9" ht="15" customHeight="1" x14ac:dyDescent="0.35">
      <c r="A1174">
        <f t="shared" si="72"/>
        <v>1170</v>
      </c>
      <c r="B1174" s="13">
        <f>'Raw Data'!B1171</f>
        <v>27.02579983</v>
      </c>
      <c r="C1174" t="str">
        <f t="shared" si="73"/>
        <v>Overweight</v>
      </c>
      <c r="D1174" s="14">
        <f>'Raw Data'!E1171</f>
        <v>193.1916181</v>
      </c>
      <c r="E1174" t="str">
        <f t="shared" si="74"/>
        <v>Desirable</v>
      </c>
      <c r="F1174" s="15">
        <f>'Raw Data'!C1171</f>
        <v>108.9603786</v>
      </c>
      <c r="G1174" t="str">
        <f t="shared" si="75"/>
        <v>Normal</v>
      </c>
      <c r="H1174" t="str">
        <f>'Raw Data'!I1171</f>
        <v>non-smoker</v>
      </c>
      <c r="I1174" t="str">
        <f>'Raw Data'!J1171</f>
        <v>moderate</v>
      </c>
    </row>
    <row r="1175" spans="1:9" ht="15" customHeight="1" x14ac:dyDescent="0.35">
      <c r="A1175">
        <f t="shared" si="72"/>
        <v>1171</v>
      </c>
      <c r="B1175" s="13">
        <f>'Raw Data'!B1172</f>
        <v>27.02579983</v>
      </c>
      <c r="C1175" t="str">
        <f t="shared" si="73"/>
        <v>Overweight</v>
      </c>
      <c r="D1175" s="14">
        <f>'Raw Data'!E1172</f>
        <v>193.1916181</v>
      </c>
      <c r="E1175" t="str">
        <f t="shared" si="74"/>
        <v>Desirable</v>
      </c>
      <c r="F1175" s="15">
        <f>'Raw Data'!C1172</f>
        <v>108.9603786</v>
      </c>
      <c r="G1175" t="str">
        <f t="shared" si="75"/>
        <v>Normal</v>
      </c>
      <c r="H1175" t="str">
        <f>'Raw Data'!I1172</f>
        <v>non-smoker</v>
      </c>
      <c r="I1175" t="str">
        <f>'Raw Data'!J1172</f>
        <v>moderate</v>
      </c>
    </row>
    <row r="1176" spans="1:9" ht="15" customHeight="1" x14ac:dyDescent="0.35">
      <c r="A1176">
        <f t="shared" si="72"/>
        <v>1172</v>
      </c>
      <c r="B1176" s="13">
        <f>'Raw Data'!B1173</f>
        <v>35.89196295</v>
      </c>
      <c r="C1176" t="str">
        <f t="shared" si="73"/>
        <v>Obese</v>
      </c>
      <c r="D1176" s="14">
        <f>'Raw Data'!E1173</f>
        <v>207.89480280000001</v>
      </c>
      <c r="E1176" t="str">
        <f t="shared" si="74"/>
        <v>Borderline High</v>
      </c>
      <c r="F1176" s="15">
        <f>'Raw Data'!C1173</f>
        <v>119.7555716</v>
      </c>
      <c r="G1176" t="str">
        <f t="shared" si="75"/>
        <v>Normal</v>
      </c>
      <c r="H1176" t="str">
        <f>'Raw Data'!I1173</f>
        <v>smoker</v>
      </c>
      <c r="I1176" t="str">
        <f>'Raw Data'!J1173</f>
        <v>low</v>
      </c>
    </row>
    <row r="1177" spans="1:9" ht="15" customHeight="1" x14ac:dyDescent="0.35">
      <c r="A1177">
        <f t="shared" si="72"/>
        <v>1173</v>
      </c>
      <c r="B1177" s="13">
        <f>'Raw Data'!B1174</f>
        <v>27.685513090000001</v>
      </c>
      <c r="C1177" t="str">
        <f t="shared" si="73"/>
        <v>Overweight</v>
      </c>
      <c r="D1177" s="14">
        <f>'Raw Data'!E1174</f>
        <v>186.97226900000001</v>
      </c>
      <c r="E1177" t="str">
        <f t="shared" si="74"/>
        <v>Desirable</v>
      </c>
      <c r="F1177" s="15">
        <f>'Raw Data'!C1174</f>
        <v>106.54618139999999</v>
      </c>
      <c r="G1177" t="str">
        <f t="shared" si="75"/>
        <v>Normal</v>
      </c>
      <c r="H1177" t="str">
        <f>'Raw Data'!I1174</f>
        <v>non-smoker</v>
      </c>
      <c r="I1177" t="str">
        <f>'Raw Data'!J1174</f>
        <v>low</v>
      </c>
    </row>
    <row r="1178" spans="1:9" ht="15" customHeight="1" x14ac:dyDescent="0.35">
      <c r="A1178">
        <f t="shared" si="72"/>
        <v>1174</v>
      </c>
      <c r="B1178" s="13">
        <f>'Raw Data'!B1175</f>
        <v>24.558081789999999</v>
      </c>
      <c r="C1178" t="str">
        <f t="shared" si="73"/>
        <v>Normal</v>
      </c>
      <c r="D1178" s="14">
        <f>'Raw Data'!E1175</f>
        <v>181.90115549999999</v>
      </c>
      <c r="E1178" t="str">
        <f t="shared" si="74"/>
        <v>Desirable</v>
      </c>
      <c r="F1178" s="15">
        <f>'Raw Data'!C1175</f>
        <v>113.2281067</v>
      </c>
      <c r="G1178" t="str">
        <f t="shared" si="75"/>
        <v>Normal</v>
      </c>
      <c r="H1178" t="str">
        <f>'Raw Data'!I1175</f>
        <v>non-smoker</v>
      </c>
      <c r="I1178" t="str">
        <f>'Raw Data'!J1175</f>
        <v>moderate</v>
      </c>
    </row>
    <row r="1179" spans="1:9" ht="15" customHeight="1" x14ac:dyDescent="0.35">
      <c r="A1179">
        <f t="shared" si="72"/>
        <v>1175</v>
      </c>
      <c r="B1179" s="13">
        <f>'Raw Data'!B1176</f>
        <v>25.59209096</v>
      </c>
      <c r="C1179" t="str">
        <f t="shared" si="73"/>
        <v>Overweight</v>
      </c>
      <c r="D1179" s="14">
        <f>'Raw Data'!E1176</f>
        <v>217.76514109999999</v>
      </c>
      <c r="E1179" t="str">
        <f t="shared" si="74"/>
        <v>Borderline High</v>
      </c>
      <c r="F1179" s="15">
        <f>'Raw Data'!C1176</f>
        <v>129.03050279999999</v>
      </c>
      <c r="G1179" t="str">
        <f t="shared" si="75"/>
        <v>Stage 1 Hypertension</v>
      </c>
      <c r="H1179" t="str">
        <f>'Raw Data'!I1176</f>
        <v>smoker</v>
      </c>
      <c r="I1179" t="str">
        <f>'Raw Data'!J1176</f>
        <v>low</v>
      </c>
    </row>
    <row r="1180" spans="1:9" ht="15" customHeight="1" x14ac:dyDescent="0.35">
      <c r="A1180">
        <f t="shared" si="72"/>
        <v>1176</v>
      </c>
      <c r="B1180" s="13">
        <f>'Raw Data'!B1177</f>
        <v>27.284111840000001</v>
      </c>
      <c r="C1180" t="str">
        <f t="shared" si="73"/>
        <v>Overweight</v>
      </c>
      <c r="D1180" s="14">
        <f>'Raw Data'!E1177</f>
        <v>210.5322118</v>
      </c>
      <c r="E1180" t="str">
        <f t="shared" si="74"/>
        <v>Borderline High</v>
      </c>
      <c r="F1180" s="15">
        <f>'Raw Data'!C1177</f>
        <v>106.58354799999999</v>
      </c>
      <c r="G1180" t="str">
        <f t="shared" si="75"/>
        <v>Normal</v>
      </c>
      <c r="H1180" t="str">
        <f>'Raw Data'!I1177</f>
        <v>smoker</v>
      </c>
      <c r="I1180" t="str">
        <f>'Raw Data'!J1177</f>
        <v>moderate</v>
      </c>
    </row>
    <row r="1181" spans="1:9" ht="15" customHeight="1" x14ac:dyDescent="0.35">
      <c r="A1181">
        <f t="shared" si="72"/>
        <v>1177</v>
      </c>
      <c r="B1181" s="13">
        <f>'Raw Data'!B1178</f>
        <v>32.42032124</v>
      </c>
      <c r="C1181" t="str">
        <f t="shared" si="73"/>
        <v>Obese</v>
      </c>
      <c r="D1181" s="14">
        <f>'Raw Data'!E1178</f>
        <v>149.03089080000001</v>
      </c>
      <c r="E1181" t="str">
        <f t="shared" si="74"/>
        <v>Desirable</v>
      </c>
      <c r="F1181" s="15">
        <f>'Raw Data'!C1178</f>
        <v>109.008521</v>
      </c>
      <c r="G1181" t="str">
        <f t="shared" si="75"/>
        <v>Normal</v>
      </c>
      <c r="H1181" t="str">
        <f>'Raw Data'!I1178</f>
        <v>non-smoker</v>
      </c>
      <c r="I1181" t="str">
        <f>'Raw Data'!J1178</f>
        <v>moderate</v>
      </c>
    </row>
    <row r="1182" spans="1:9" ht="15" customHeight="1" x14ac:dyDescent="0.35">
      <c r="A1182">
        <f t="shared" si="72"/>
        <v>1178</v>
      </c>
      <c r="B1182" s="13">
        <f>'Raw Data'!B1179</f>
        <v>27.950143969999999</v>
      </c>
      <c r="C1182" t="str">
        <f t="shared" si="73"/>
        <v>Overweight</v>
      </c>
      <c r="D1182" s="14">
        <f>'Raw Data'!E1179</f>
        <v>198.6366156</v>
      </c>
      <c r="E1182" t="str">
        <f t="shared" si="74"/>
        <v>Desirable</v>
      </c>
      <c r="F1182" s="15">
        <f>'Raw Data'!C1179</f>
        <v>108.7057258</v>
      </c>
      <c r="G1182" t="str">
        <f t="shared" si="75"/>
        <v>Normal</v>
      </c>
      <c r="H1182" t="str">
        <f>'Raw Data'!I1179</f>
        <v>non-smoker</v>
      </c>
      <c r="I1182" t="str">
        <f>'Raw Data'!J1179</f>
        <v>low</v>
      </c>
    </row>
    <row r="1183" spans="1:9" ht="15" customHeight="1" x14ac:dyDescent="0.35">
      <c r="A1183">
        <f t="shared" si="72"/>
        <v>1179</v>
      </c>
      <c r="B1183" s="13">
        <f>'Raw Data'!B1180</f>
        <v>28.667012419999999</v>
      </c>
      <c r="C1183" t="str">
        <f t="shared" si="73"/>
        <v>Overweight</v>
      </c>
      <c r="D1183" s="14">
        <f>'Raw Data'!E1180</f>
        <v>183.43067439999999</v>
      </c>
      <c r="E1183" t="str">
        <f t="shared" si="74"/>
        <v>Desirable</v>
      </c>
      <c r="F1183" s="15">
        <f>'Raw Data'!C1180</f>
        <v>137.7432972</v>
      </c>
      <c r="G1183" t="str">
        <f t="shared" si="75"/>
        <v>Stage 1 Hypertension</v>
      </c>
      <c r="H1183" t="str">
        <f>'Raw Data'!I1180</f>
        <v>smoker</v>
      </c>
      <c r="I1183" t="str">
        <f>'Raw Data'!J1180</f>
        <v>moderate</v>
      </c>
    </row>
    <row r="1184" spans="1:9" ht="15" customHeight="1" x14ac:dyDescent="0.35">
      <c r="A1184">
        <f t="shared" si="72"/>
        <v>1180</v>
      </c>
      <c r="B1184" s="13">
        <f>'Raw Data'!B1181</f>
        <v>33.056650150000003</v>
      </c>
      <c r="C1184" t="str">
        <f t="shared" si="73"/>
        <v>Obese</v>
      </c>
      <c r="D1184" s="14">
        <f>'Raw Data'!E1181</f>
        <v>210.1011469</v>
      </c>
      <c r="E1184" t="str">
        <f t="shared" si="74"/>
        <v>Borderline High</v>
      </c>
      <c r="F1184" s="15">
        <f>'Raw Data'!C1181</f>
        <v>111.3590559</v>
      </c>
      <c r="G1184" t="str">
        <f t="shared" si="75"/>
        <v>Normal</v>
      </c>
      <c r="H1184" t="str">
        <f>'Raw Data'!I1181</f>
        <v>smoker</v>
      </c>
      <c r="I1184" t="str">
        <f>'Raw Data'!J1181</f>
        <v>low</v>
      </c>
    </row>
    <row r="1185" spans="1:9" ht="15" customHeight="1" x14ac:dyDescent="0.35">
      <c r="A1185">
        <f t="shared" si="72"/>
        <v>1181</v>
      </c>
      <c r="B1185" s="13">
        <f>'Raw Data'!B1182</f>
        <v>25.00454951</v>
      </c>
      <c r="C1185" t="str">
        <f t="shared" si="73"/>
        <v>Overweight</v>
      </c>
      <c r="D1185" s="14">
        <f>'Raw Data'!E1182</f>
        <v>153.30510860000001</v>
      </c>
      <c r="E1185" t="str">
        <f t="shared" si="74"/>
        <v>Desirable</v>
      </c>
      <c r="F1185" s="15">
        <f>'Raw Data'!C1182</f>
        <v>101.0989661</v>
      </c>
      <c r="G1185" t="str">
        <f t="shared" si="75"/>
        <v>Normal</v>
      </c>
      <c r="H1185" t="str">
        <f>'Raw Data'!I1182</f>
        <v>smoker</v>
      </c>
      <c r="I1185" t="str">
        <f>'Raw Data'!J1182</f>
        <v>high</v>
      </c>
    </row>
    <row r="1186" spans="1:9" ht="15" customHeight="1" x14ac:dyDescent="0.35">
      <c r="A1186">
        <f t="shared" si="72"/>
        <v>1182</v>
      </c>
      <c r="B1186" s="13">
        <f>'Raw Data'!B1183</f>
        <v>28.512157739999999</v>
      </c>
      <c r="C1186" t="str">
        <f t="shared" si="73"/>
        <v>Overweight</v>
      </c>
      <c r="D1186" s="14">
        <f>'Raw Data'!E1183</f>
        <v>184.5950259</v>
      </c>
      <c r="E1186" t="str">
        <f t="shared" si="74"/>
        <v>Desirable</v>
      </c>
      <c r="F1186" s="15">
        <f>'Raw Data'!C1183</f>
        <v>96.177866039999998</v>
      </c>
      <c r="G1186" t="str">
        <f t="shared" si="75"/>
        <v>Normal</v>
      </c>
      <c r="H1186" t="str">
        <f>'Raw Data'!I1183</f>
        <v>smoker</v>
      </c>
      <c r="I1186" t="str">
        <f>'Raw Data'!J1183</f>
        <v>moderate</v>
      </c>
    </row>
    <row r="1187" spans="1:9" ht="15" customHeight="1" x14ac:dyDescent="0.35">
      <c r="A1187">
        <f t="shared" si="72"/>
        <v>1183</v>
      </c>
      <c r="B1187" s="13">
        <f>'Raw Data'!B1184</f>
        <v>29.194379990000002</v>
      </c>
      <c r="C1187" t="str">
        <f t="shared" si="73"/>
        <v>Overweight</v>
      </c>
      <c r="D1187" s="14">
        <f>'Raw Data'!E1184</f>
        <v>196.00166279999999</v>
      </c>
      <c r="E1187" t="str">
        <f t="shared" si="74"/>
        <v>Desirable</v>
      </c>
      <c r="F1187" s="15">
        <f>'Raw Data'!C1184</f>
        <v>107.053138</v>
      </c>
      <c r="G1187" t="str">
        <f t="shared" si="75"/>
        <v>Normal</v>
      </c>
      <c r="H1187" t="str">
        <f>'Raw Data'!I1184</f>
        <v>non-smoker</v>
      </c>
      <c r="I1187" t="str">
        <f>'Raw Data'!J1184</f>
        <v>high</v>
      </c>
    </row>
    <row r="1188" spans="1:9" ht="15" customHeight="1" x14ac:dyDescent="0.35">
      <c r="A1188">
        <f t="shared" si="72"/>
        <v>1184</v>
      </c>
      <c r="B1188" s="13">
        <f>'Raw Data'!B1185</f>
        <v>27.673642300000001</v>
      </c>
      <c r="C1188" t="str">
        <f t="shared" si="73"/>
        <v>Overweight</v>
      </c>
      <c r="D1188" s="14">
        <f>'Raw Data'!E1185</f>
        <v>189.96631780000001</v>
      </c>
      <c r="E1188" t="str">
        <f t="shared" si="74"/>
        <v>Desirable</v>
      </c>
      <c r="F1188" s="15">
        <f>'Raw Data'!C1185</f>
        <v>111.6672715</v>
      </c>
      <c r="G1188" t="str">
        <f t="shared" si="75"/>
        <v>Normal</v>
      </c>
      <c r="H1188" t="str">
        <f>'Raw Data'!I1185</f>
        <v>non-smoker</v>
      </c>
      <c r="I1188" t="str">
        <f>'Raw Data'!J1185</f>
        <v>moderate</v>
      </c>
    </row>
    <row r="1189" spans="1:9" ht="15" customHeight="1" x14ac:dyDescent="0.35">
      <c r="A1189">
        <f t="shared" si="72"/>
        <v>1185</v>
      </c>
      <c r="B1189" s="13">
        <f>'Raw Data'!B1186</f>
        <v>29.495013149999998</v>
      </c>
      <c r="C1189" t="str">
        <f t="shared" si="73"/>
        <v>Overweight</v>
      </c>
      <c r="D1189" s="14">
        <f>'Raw Data'!E1186</f>
        <v>218.47025880000001</v>
      </c>
      <c r="E1189" t="str">
        <f t="shared" si="74"/>
        <v>Borderline High</v>
      </c>
      <c r="F1189" s="15">
        <f>'Raw Data'!C1186</f>
        <v>118.025853</v>
      </c>
      <c r="G1189" t="str">
        <f t="shared" si="75"/>
        <v>Normal</v>
      </c>
      <c r="H1189" t="str">
        <f>'Raw Data'!I1186</f>
        <v>non-smoker</v>
      </c>
      <c r="I1189" t="str">
        <f>'Raw Data'!J1186</f>
        <v>moderate</v>
      </c>
    </row>
    <row r="1190" spans="1:9" ht="15" customHeight="1" x14ac:dyDescent="0.35">
      <c r="A1190">
        <f t="shared" si="72"/>
        <v>1186</v>
      </c>
      <c r="B1190" s="13">
        <f>'Raw Data'!B1187</f>
        <v>23.5439632</v>
      </c>
      <c r="C1190" t="str">
        <f t="shared" si="73"/>
        <v>Normal</v>
      </c>
      <c r="D1190" s="14">
        <f>'Raw Data'!E1187</f>
        <v>171.72362559999999</v>
      </c>
      <c r="E1190" t="str">
        <f t="shared" si="74"/>
        <v>Desirable</v>
      </c>
      <c r="F1190" s="15">
        <f>'Raw Data'!C1187</f>
        <v>107.8350265</v>
      </c>
      <c r="G1190" t="str">
        <f t="shared" si="75"/>
        <v>Normal</v>
      </c>
      <c r="H1190" t="str">
        <f>'Raw Data'!I1187</f>
        <v>non-smoker</v>
      </c>
      <c r="I1190" t="str">
        <f>'Raw Data'!J1187</f>
        <v>high</v>
      </c>
    </row>
    <row r="1191" spans="1:9" ht="15" customHeight="1" x14ac:dyDescent="0.35">
      <c r="A1191">
        <f t="shared" si="72"/>
        <v>1187</v>
      </c>
      <c r="B1191" s="13">
        <f>'Raw Data'!B1188</f>
        <v>31.899992319999999</v>
      </c>
      <c r="C1191" t="str">
        <f t="shared" si="73"/>
        <v>Obese</v>
      </c>
      <c r="D1191" s="14">
        <f>'Raw Data'!E1188</f>
        <v>218.7444514</v>
      </c>
      <c r="E1191" t="str">
        <f t="shared" si="74"/>
        <v>Borderline High</v>
      </c>
      <c r="F1191" s="15">
        <f>'Raw Data'!C1188</f>
        <v>111.6465956</v>
      </c>
      <c r="G1191" t="str">
        <f t="shared" si="75"/>
        <v>Normal</v>
      </c>
      <c r="H1191" t="str">
        <f>'Raw Data'!I1188</f>
        <v>non-smoker</v>
      </c>
      <c r="I1191" t="str">
        <f>'Raw Data'!J1188</f>
        <v>moderate</v>
      </c>
    </row>
    <row r="1192" spans="1:9" ht="15" customHeight="1" x14ac:dyDescent="0.35">
      <c r="A1192">
        <f t="shared" si="72"/>
        <v>1188</v>
      </c>
      <c r="B1192" s="13">
        <f>'Raw Data'!B1189</f>
        <v>24.230724219999999</v>
      </c>
      <c r="C1192" t="str">
        <f t="shared" si="73"/>
        <v>Normal</v>
      </c>
      <c r="D1192" s="14">
        <f>'Raw Data'!E1189</f>
        <v>203.62028190000001</v>
      </c>
      <c r="E1192" t="str">
        <f t="shared" si="74"/>
        <v>Borderline High</v>
      </c>
      <c r="F1192" s="15">
        <f>'Raw Data'!C1189</f>
        <v>108.7310217</v>
      </c>
      <c r="G1192" t="str">
        <f t="shared" si="75"/>
        <v>Normal</v>
      </c>
      <c r="H1192" t="str">
        <f>'Raw Data'!I1189</f>
        <v>smoker</v>
      </c>
      <c r="I1192" t="str">
        <f>'Raw Data'!J1189</f>
        <v>moderate</v>
      </c>
    </row>
    <row r="1193" spans="1:9" ht="15" customHeight="1" x14ac:dyDescent="0.35">
      <c r="A1193">
        <f t="shared" si="72"/>
        <v>1189</v>
      </c>
      <c r="B1193" s="13">
        <f>'Raw Data'!B1190</f>
        <v>29.27327579</v>
      </c>
      <c r="C1193" t="str">
        <f t="shared" si="73"/>
        <v>Overweight</v>
      </c>
      <c r="D1193" s="14">
        <f>'Raw Data'!E1190</f>
        <v>176.12243710000001</v>
      </c>
      <c r="E1193" t="str">
        <f t="shared" si="74"/>
        <v>Desirable</v>
      </c>
      <c r="F1193" s="15">
        <f>'Raw Data'!C1190</f>
        <v>109.21244009999999</v>
      </c>
      <c r="G1193" t="str">
        <f t="shared" si="75"/>
        <v>Normal</v>
      </c>
      <c r="H1193" t="str">
        <f>'Raw Data'!I1190</f>
        <v>non-smoker</v>
      </c>
      <c r="I1193" t="str">
        <f>'Raw Data'!J1190</f>
        <v>moderate</v>
      </c>
    </row>
    <row r="1194" spans="1:9" ht="15" customHeight="1" x14ac:dyDescent="0.35">
      <c r="A1194">
        <f t="shared" si="72"/>
        <v>1190</v>
      </c>
      <c r="B1194" s="13">
        <f>'Raw Data'!B1191</f>
        <v>28.051951949999999</v>
      </c>
      <c r="C1194" t="str">
        <f t="shared" si="73"/>
        <v>Overweight</v>
      </c>
      <c r="D1194" s="14">
        <f>'Raw Data'!E1191</f>
        <v>189.63071790000001</v>
      </c>
      <c r="E1194" t="str">
        <f t="shared" si="74"/>
        <v>Desirable</v>
      </c>
      <c r="F1194" s="15">
        <f>'Raw Data'!C1191</f>
        <v>119.253102</v>
      </c>
      <c r="G1194" t="str">
        <f t="shared" si="75"/>
        <v>Normal</v>
      </c>
      <c r="H1194" t="str">
        <f>'Raw Data'!I1191</f>
        <v>non-smoker</v>
      </c>
      <c r="I1194" t="str">
        <f>'Raw Data'!J1191</f>
        <v>high</v>
      </c>
    </row>
    <row r="1195" spans="1:9" ht="15" customHeight="1" x14ac:dyDescent="0.35">
      <c r="A1195">
        <f t="shared" si="72"/>
        <v>1191</v>
      </c>
      <c r="B1195" s="13">
        <f>'Raw Data'!B1192</f>
        <v>23.566935910000002</v>
      </c>
      <c r="C1195" t="str">
        <f t="shared" si="73"/>
        <v>Normal</v>
      </c>
      <c r="D1195" s="14">
        <f>'Raw Data'!E1192</f>
        <v>201.0523962</v>
      </c>
      <c r="E1195" t="str">
        <f t="shared" si="74"/>
        <v>Borderline High</v>
      </c>
      <c r="F1195" s="15">
        <f>'Raw Data'!C1192</f>
        <v>95.870811029999999</v>
      </c>
      <c r="G1195" t="str">
        <f t="shared" si="75"/>
        <v>Normal</v>
      </c>
      <c r="H1195" t="str">
        <f>'Raw Data'!I1192</f>
        <v>non-smoker</v>
      </c>
      <c r="I1195" t="str">
        <f>'Raw Data'!J1192</f>
        <v>moderate</v>
      </c>
    </row>
    <row r="1196" spans="1:9" ht="15" customHeight="1" x14ac:dyDescent="0.35">
      <c r="A1196">
        <f t="shared" si="72"/>
        <v>1192</v>
      </c>
      <c r="B1196" s="13">
        <f>'Raw Data'!B1193</f>
        <v>35.11230578</v>
      </c>
      <c r="C1196" t="str">
        <f t="shared" si="73"/>
        <v>Obese</v>
      </c>
      <c r="D1196" s="14">
        <f>'Raw Data'!E1193</f>
        <v>202.07043999999999</v>
      </c>
      <c r="E1196" t="str">
        <f t="shared" si="74"/>
        <v>Borderline High</v>
      </c>
      <c r="F1196" s="15">
        <f>'Raw Data'!C1193</f>
        <v>131.25589919999999</v>
      </c>
      <c r="G1196" t="str">
        <f t="shared" si="75"/>
        <v>Stage 1 Hypertension</v>
      </c>
      <c r="H1196" t="str">
        <f>'Raw Data'!I1193</f>
        <v>non-smoker</v>
      </c>
      <c r="I1196" t="str">
        <f>'Raw Data'!J1193</f>
        <v>moderate</v>
      </c>
    </row>
    <row r="1197" spans="1:9" ht="15" customHeight="1" x14ac:dyDescent="0.35">
      <c r="A1197">
        <f t="shared" si="72"/>
        <v>1193</v>
      </c>
      <c r="B1197" s="13">
        <f>'Raw Data'!B1194</f>
        <v>35.582816639999997</v>
      </c>
      <c r="C1197" t="str">
        <f t="shared" si="73"/>
        <v>Obese</v>
      </c>
      <c r="D1197" s="14">
        <f>'Raw Data'!E1194</f>
        <v>215.16046610000001</v>
      </c>
      <c r="E1197" t="str">
        <f t="shared" si="74"/>
        <v>Borderline High</v>
      </c>
      <c r="F1197" s="15">
        <f>'Raw Data'!C1194</f>
        <v>127.0442125</v>
      </c>
      <c r="G1197" t="str">
        <f t="shared" si="75"/>
        <v>Elevated</v>
      </c>
      <c r="H1197" t="str">
        <f>'Raw Data'!I1194</f>
        <v>non-smoker</v>
      </c>
      <c r="I1197" t="str">
        <f>'Raw Data'!J1194</f>
        <v>high</v>
      </c>
    </row>
    <row r="1198" spans="1:9" ht="15" customHeight="1" x14ac:dyDescent="0.35">
      <c r="A1198">
        <f t="shared" si="72"/>
        <v>1194</v>
      </c>
      <c r="B1198" s="13">
        <f>'Raw Data'!B1195</f>
        <v>22.395829840000001</v>
      </c>
      <c r="C1198" t="str">
        <f t="shared" si="73"/>
        <v>Normal</v>
      </c>
      <c r="D1198" s="14">
        <f>'Raw Data'!E1195</f>
        <v>184.48140549999999</v>
      </c>
      <c r="E1198" t="str">
        <f t="shared" si="74"/>
        <v>Desirable</v>
      </c>
      <c r="F1198" s="15">
        <f>'Raw Data'!C1195</f>
        <v>117.6607154</v>
      </c>
      <c r="G1198" t="str">
        <f t="shared" si="75"/>
        <v>Normal</v>
      </c>
      <c r="H1198" t="str">
        <f>'Raw Data'!I1195</f>
        <v>non-smoker</v>
      </c>
      <c r="I1198" t="str">
        <f>'Raw Data'!J1195</f>
        <v>moderate</v>
      </c>
    </row>
    <row r="1199" spans="1:9" ht="15" customHeight="1" x14ac:dyDescent="0.35">
      <c r="A1199">
        <f t="shared" si="72"/>
        <v>1195</v>
      </c>
      <c r="B1199" s="13">
        <f>'Raw Data'!B1196</f>
        <v>30.99647311</v>
      </c>
      <c r="C1199" t="str">
        <f t="shared" si="73"/>
        <v>Obese</v>
      </c>
      <c r="D1199" s="14">
        <f>'Raw Data'!E1196</f>
        <v>199.81238379999999</v>
      </c>
      <c r="E1199" t="str">
        <f t="shared" si="74"/>
        <v>Desirable</v>
      </c>
      <c r="F1199" s="15">
        <f>'Raw Data'!C1196</f>
        <v>101.66135800000001</v>
      </c>
      <c r="G1199" t="str">
        <f t="shared" si="75"/>
        <v>Normal</v>
      </c>
      <c r="H1199" t="str">
        <f>'Raw Data'!I1196</f>
        <v>non-smoker</v>
      </c>
      <c r="I1199" t="str">
        <f>'Raw Data'!J1196</f>
        <v>high</v>
      </c>
    </row>
    <row r="1200" spans="1:9" ht="15" customHeight="1" x14ac:dyDescent="0.35">
      <c r="A1200">
        <f t="shared" si="72"/>
        <v>1196</v>
      </c>
      <c r="B1200" s="13">
        <f>'Raw Data'!B1197</f>
        <v>26.38730773</v>
      </c>
      <c r="C1200" t="str">
        <f t="shared" si="73"/>
        <v>Overweight</v>
      </c>
      <c r="D1200" s="14">
        <f>'Raw Data'!E1197</f>
        <v>199.0099573</v>
      </c>
      <c r="E1200" t="str">
        <f t="shared" si="74"/>
        <v>Desirable</v>
      </c>
      <c r="F1200" s="15">
        <f>'Raw Data'!C1197</f>
        <v>109.6483613</v>
      </c>
      <c r="G1200" t="str">
        <f t="shared" si="75"/>
        <v>Normal</v>
      </c>
      <c r="H1200" t="str">
        <f>'Raw Data'!I1197</f>
        <v>non-smoker</v>
      </c>
      <c r="I1200" t="str">
        <f>'Raw Data'!J1197</f>
        <v>moderate</v>
      </c>
    </row>
    <row r="1201" spans="1:9" ht="15" customHeight="1" x14ac:dyDescent="0.35">
      <c r="A1201">
        <f t="shared" si="72"/>
        <v>1197</v>
      </c>
      <c r="B1201" s="13">
        <f>'Raw Data'!B1198</f>
        <v>23.630843339999998</v>
      </c>
      <c r="C1201" t="str">
        <f t="shared" si="73"/>
        <v>Normal</v>
      </c>
      <c r="D1201" s="14">
        <f>'Raw Data'!E1198</f>
        <v>167.12315860000001</v>
      </c>
      <c r="E1201" t="str">
        <f t="shared" si="74"/>
        <v>Desirable</v>
      </c>
      <c r="F1201" s="15">
        <f>'Raw Data'!C1198</f>
        <v>102.38644050000001</v>
      </c>
      <c r="G1201" t="str">
        <f t="shared" si="75"/>
        <v>Normal</v>
      </c>
      <c r="H1201" t="str">
        <f>'Raw Data'!I1198</f>
        <v>non-smoker</v>
      </c>
      <c r="I1201" t="str">
        <f>'Raw Data'!J1198</f>
        <v>low</v>
      </c>
    </row>
    <row r="1202" spans="1:9" ht="15" customHeight="1" x14ac:dyDescent="0.35">
      <c r="A1202">
        <f t="shared" si="72"/>
        <v>1198</v>
      </c>
      <c r="B1202" s="13">
        <f>'Raw Data'!B1199</f>
        <v>28.842548560000001</v>
      </c>
      <c r="C1202" t="str">
        <f t="shared" si="73"/>
        <v>Overweight</v>
      </c>
      <c r="D1202" s="14">
        <f>'Raw Data'!E1199</f>
        <v>197.95986569999999</v>
      </c>
      <c r="E1202" t="str">
        <f t="shared" si="74"/>
        <v>Desirable</v>
      </c>
      <c r="F1202" s="15">
        <f>'Raw Data'!C1199</f>
        <v>103.3101573</v>
      </c>
      <c r="G1202" t="str">
        <f t="shared" si="75"/>
        <v>Normal</v>
      </c>
      <c r="H1202" t="str">
        <f>'Raw Data'!I1199</f>
        <v>smoker</v>
      </c>
      <c r="I1202" t="str">
        <f>'Raw Data'!J1199</f>
        <v>low</v>
      </c>
    </row>
    <row r="1203" spans="1:9" ht="15" customHeight="1" x14ac:dyDescent="0.35">
      <c r="A1203">
        <f t="shared" si="72"/>
        <v>1199</v>
      </c>
      <c r="B1203" s="13">
        <f>'Raw Data'!B1200</f>
        <v>31.168955570000001</v>
      </c>
      <c r="C1203" t="str">
        <f t="shared" si="73"/>
        <v>Obese</v>
      </c>
      <c r="D1203" s="14">
        <f>'Raw Data'!E1200</f>
        <v>196.1153467</v>
      </c>
      <c r="E1203" t="str">
        <f t="shared" si="74"/>
        <v>Desirable</v>
      </c>
      <c r="F1203" s="15">
        <f>'Raw Data'!C1200</f>
        <v>106.10713149999999</v>
      </c>
      <c r="G1203" t="str">
        <f t="shared" si="75"/>
        <v>Normal</v>
      </c>
      <c r="H1203" t="str">
        <f>'Raw Data'!I1200</f>
        <v>non-smoker</v>
      </c>
      <c r="I1203" t="str">
        <f>'Raw Data'!J1200</f>
        <v>high</v>
      </c>
    </row>
    <row r="1204" spans="1:9" ht="15" customHeight="1" x14ac:dyDescent="0.35">
      <c r="A1204">
        <f t="shared" si="72"/>
        <v>1200</v>
      </c>
      <c r="B1204" s="13">
        <f>'Raw Data'!B1201</f>
        <v>27.805414540000001</v>
      </c>
      <c r="C1204" t="str">
        <f t="shared" si="73"/>
        <v>Overweight</v>
      </c>
      <c r="D1204" s="14">
        <f>'Raw Data'!E1201</f>
        <v>211.2218987</v>
      </c>
      <c r="E1204" t="str">
        <f t="shared" si="74"/>
        <v>Borderline High</v>
      </c>
      <c r="F1204" s="15">
        <f>'Raw Data'!C1201</f>
        <v>109.8271735</v>
      </c>
      <c r="G1204" t="str">
        <f t="shared" si="75"/>
        <v>Normal</v>
      </c>
      <c r="H1204" t="str">
        <f>'Raw Data'!I1201</f>
        <v>non-smoker</v>
      </c>
      <c r="I1204" t="str">
        <f>'Raw Data'!J1201</f>
        <v>high</v>
      </c>
    </row>
    <row r="1205" spans="1:9" ht="15" customHeight="1" x14ac:dyDescent="0.35">
      <c r="A1205">
        <f t="shared" si="72"/>
        <v>1201</v>
      </c>
      <c r="B1205" s="13">
        <f>'Raw Data'!B1202</f>
        <v>25.182508890000001</v>
      </c>
      <c r="C1205" t="str">
        <f t="shared" si="73"/>
        <v>Overweight</v>
      </c>
      <c r="D1205" s="14">
        <f>'Raw Data'!E1202</f>
        <v>181.17453660000001</v>
      </c>
      <c r="E1205" t="str">
        <f t="shared" si="74"/>
        <v>Desirable</v>
      </c>
      <c r="F1205" s="15">
        <f>'Raw Data'!C1202</f>
        <v>101.6572772</v>
      </c>
      <c r="G1205" t="str">
        <f t="shared" si="75"/>
        <v>Normal</v>
      </c>
      <c r="H1205" t="str">
        <f>'Raw Data'!I1202</f>
        <v>non-smoker</v>
      </c>
      <c r="I1205" t="str">
        <f>'Raw Data'!J1202</f>
        <v>moderate</v>
      </c>
    </row>
    <row r="1206" spans="1:9" ht="15" customHeight="1" x14ac:dyDescent="0.35">
      <c r="A1206">
        <f t="shared" si="72"/>
        <v>1202</v>
      </c>
      <c r="B1206" s="13">
        <f>'Raw Data'!B1203</f>
        <v>33.647116969999999</v>
      </c>
      <c r="C1206" t="str">
        <f t="shared" si="73"/>
        <v>Obese</v>
      </c>
      <c r="D1206" s="14">
        <f>'Raw Data'!E1203</f>
        <v>188.0554391</v>
      </c>
      <c r="E1206" t="str">
        <f t="shared" si="74"/>
        <v>Desirable</v>
      </c>
      <c r="F1206" s="15">
        <f>'Raw Data'!C1203</f>
        <v>111.8251863</v>
      </c>
      <c r="G1206" t="str">
        <f t="shared" si="75"/>
        <v>Normal</v>
      </c>
      <c r="H1206" t="str">
        <f>'Raw Data'!I1203</f>
        <v>non-smoker</v>
      </c>
      <c r="I1206" t="str">
        <f>'Raw Data'!J1203</f>
        <v>moderate</v>
      </c>
    </row>
    <row r="1207" spans="1:9" ht="15" customHeight="1" x14ac:dyDescent="0.35">
      <c r="A1207">
        <f t="shared" si="72"/>
        <v>1203</v>
      </c>
      <c r="B1207" s="13">
        <f>'Raw Data'!B1204</f>
        <v>33.826988989999997</v>
      </c>
      <c r="C1207" t="str">
        <f t="shared" si="73"/>
        <v>Obese</v>
      </c>
      <c r="D1207" s="14">
        <f>'Raw Data'!E1204</f>
        <v>210.36032650000001</v>
      </c>
      <c r="E1207" t="str">
        <f t="shared" si="74"/>
        <v>Borderline High</v>
      </c>
      <c r="F1207" s="15">
        <f>'Raw Data'!C1204</f>
        <v>119.3954502</v>
      </c>
      <c r="G1207" t="str">
        <f t="shared" si="75"/>
        <v>Normal</v>
      </c>
      <c r="H1207" t="str">
        <f>'Raw Data'!I1204</f>
        <v>non-smoker</v>
      </c>
      <c r="I1207" t="str">
        <f>'Raw Data'!J1204</f>
        <v>moderate</v>
      </c>
    </row>
    <row r="1208" spans="1:9" ht="15" customHeight="1" x14ac:dyDescent="0.35">
      <c r="A1208">
        <f t="shared" si="72"/>
        <v>1204</v>
      </c>
      <c r="B1208" s="13">
        <f>'Raw Data'!B1205</f>
        <v>23.585542889999999</v>
      </c>
      <c r="C1208" t="str">
        <f t="shared" si="73"/>
        <v>Normal</v>
      </c>
      <c r="D1208" s="14">
        <f>'Raw Data'!E1205</f>
        <v>185.0011058</v>
      </c>
      <c r="E1208" t="str">
        <f t="shared" si="74"/>
        <v>Desirable</v>
      </c>
      <c r="F1208" s="15">
        <f>'Raw Data'!C1205</f>
        <v>111.6263519</v>
      </c>
      <c r="G1208" t="str">
        <f t="shared" si="75"/>
        <v>Normal</v>
      </c>
      <c r="H1208" t="str">
        <f>'Raw Data'!I1205</f>
        <v>non-smoker</v>
      </c>
      <c r="I1208" t="str">
        <f>'Raw Data'!J1205</f>
        <v>moderate</v>
      </c>
    </row>
    <row r="1209" spans="1:9" ht="15" customHeight="1" x14ac:dyDescent="0.35">
      <c r="A1209">
        <f t="shared" si="72"/>
        <v>1205</v>
      </c>
      <c r="B1209" s="13">
        <f>'Raw Data'!B1206</f>
        <v>27.454439730000001</v>
      </c>
      <c r="C1209" t="str">
        <f t="shared" si="73"/>
        <v>Overweight</v>
      </c>
      <c r="D1209" s="14">
        <f>'Raw Data'!E1206</f>
        <v>191.48091729999999</v>
      </c>
      <c r="E1209" t="str">
        <f t="shared" si="74"/>
        <v>Desirable</v>
      </c>
      <c r="F1209" s="15">
        <f>'Raw Data'!C1206</f>
        <v>115.73744550000001</v>
      </c>
      <c r="G1209" t="str">
        <f t="shared" si="75"/>
        <v>Normal</v>
      </c>
      <c r="H1209" t="str">
        <f>'Raw Data'!I1206</f>
        <v>non-smoker</v>
      </c>
      <c r="I1209" t="str">
        <f>'Raw Data'!J1206</f>
        <v>high</v>
      </c>
    </row>
    <row r="1210" spans="1:9" ht="15" customHeight="1" x14ac:dyDescent="0.35">
      <c r="A1210">
        <f t="shared" si="72"/>
        <v>1206</v>
      </c>
      <c r="B1210" s="13">
        <f>'Raw Data'!B1207</f>
        <v>19.105172899999999</v>
      </c>
      <c r="C1210" t="str">
        <f t="shared" si="73"/>
        <v>Normal</v>
      </c>
      <c r="D1210" s="14">
        <f>'Raw Data'!E1207</f>
        <v>209.48873639999999</v>
      </c>
      <c r="E1210" t="str">
        <f t="shared" si="74"/>
        <v>Borderline High</v>
      </c>
      <c r="F1210" s="15">
        <f>'Raw Data'!C1207</f>
        <v>105.3408654</v>
      </c>
      <c r="G1210" t="str">
        <f t="shared" si="75"/>
        <v>Normal</v>
      </c>
      <c r="H1210" t="str">
        <f>'Raw Data'!I1207</f>
        <v>non-smoker</v>
      </c>
      <c r="I1210" t="str">
        <f>'Raw Data'!J1207</f>
        <v>high</v>
      </c>
    </row>
    <row r="1211" spans="1:9" ht="15" customHeight="1" x14ac:dyDescent="0.35">
      <c r="A1211">
        <f t="shared" si="72"/>
        <v>1207</v>
      </c>
      <c r="B1211" s="13">
        <f>'Raw Data'!B1208</f>
        <v>31.176710190000001</v>
      </c>
      <c r="C1211" t="str">
        <f t="shared" si="73"/>
        <v>Obese</v>
      </c>
      <c r="D1211" s="14">
        <f>'Raw Data'!E1208</f>
        <v>193.1257593</v>
      </c>
      <c r="E1211" t="str">
        <f t="shared" si="74"/>
        <v>Desirable</v>
      </c>
      <c r="F1211" s="15">
        <f>'Raw Data'!C1208</f>
        <v>103.6467628</v>
      </c>
      <c r="G1211" t="str">
        <f t="shared" si="75"/>
        <v>Normal</v>
      </c>
      <c r="H1211" t="str">
        <f>'Raw Data'!I1208</f>
        <v>non-smoker</v>
      </c>
      <c r="I1211" t="str">
        <f>'Raw Data'!J1208</f>
        <v>low</v>
      </c>
    </row>
    <row r="1212" spans="1:9" ht="15" customHeight="1" x14ac:dyDescent="0.35">
      <c r="A1212">
        <f t="shared" si="72"/>
        <v>1208</v>
      </c>
      <c r="B1212" s="13">
        <f>'Raw Data'!B1209</f>
        <v>33.63750065</v>
      </c>
      <c r="C1212" t="str">
        <f t="shared" si="73"/>
        <v>Obese</v>
      </c>
      <c r="D1212" s="14">
        <f>'Raw Data'!E1209</f>
        <v>197.1903781</v>
      </c>
      <c r="E1212" t="str">
        <f t="shared" si="74"/>
        <v>Desirable</v>
      </c>
      <c r="F1212" s="15">
        <f>'Raw Data'!C1209</f>
        <v>115.9654567</v>
      </c>
      <c r="G1212" t="str">
        <f t="shared" si="75"/>
        <v>Normal</v>
      </c>
      <c r="H1212" t="str">
        <f>'Raw Data'!I1209</f>
        <v>non-smoker</v>
      </c>
      <c r="I1212" t="str">
        <f>'Raw Data'!J1209</f>
        <v>moderate</v>
      </c>
    </row>
    <row r="1213" spans="1:9" ht="15" customHeight="1" x14ac:dyDescent="0.35">
      <c r="A1213">
        <f t="shared" si="72"/>
        <v>1209</v>
      </c>
      <c r="B1213" s="13">
        <f>'Raw Data'!B1210</f>
        <v>28.947722160000001</v>
      </c>
      <c r="C1213" t="str">
        <f t="shared" si="73"/>
        <v>Overweight</v>
      </c>
      <c r="D1213" s="14">
        <f>'Raw Data'!E1210</f>
        <v>181.73528709999999</v>
      </c>
      <c r="E1213" t="str">
        <f t="shared" si="74"/>
        <v>Desirable</v>
      </c>
      <c r="F1213" s="15">
        <f>'Raw Data'!C1210</f>
        <v>117.4320029</v>
      </c>
      <c r="G1213" t="str">
        <f t="shared" si="75"/>
        <v>Normal</v>
      </c>
      <c r="H1213" t="str">
        <f>'Raw Data'!I1210</f>
        <v>non-smoker</v>
      </c>
      <c r="I1213" t="str">
        <f>'Raw Data'!J1210</f>
        <v>low</v>
      </c>
    </row>
    <row r="1214" spans="1:9" ht="15" customHeight="1" x14ac:dyDescent="0.35">
      <c r="A1214">
        <f t="shared" si="72"/>
        <v>1210</v>
      </c>
      <c r="B1214" s="13">
        <f>'Raw Data'!B1211</f>
        <v>21.823060160000001</v>
      </c>
      <c r="C1214" t="str">
        <f t="shared" si="73"/>
        <v>Normal</v>
      </c>
      <c r="D1214" s="14">
        <f>'Raw Data'!E1211</f>
        <v>182.68666899999999</v>
      </c>
      <c r="E1214" t="str">
        <f t="shared" si="74"/>
        <v>Desirable</v>
      </c>
      <c r="F1214" s="15">
        <f>'Raw Data'!C1211</f>
        <v>118.71662739999999</v>
      </c>
      <c r="G1214" t="str">
        <f t="shared" si="75"/>
        <v>Normal</v>
      </c>
      <c r="H1214" t="str">
        <f>'Raw Data'!I1211</f>
        <v>smoker</v>
      </c>
      <c r="I1214" t="str">
        <f>'Raw Data'!J1211</f>
        <v>low</v>
      </c>
    </row>
    <row r="1215" spans="1:9" ht="15" customHeight="1" x14ac:dyDescent="0.35">
      <c r="A1215">
        <f t="shared" si="72"/>
        <v>1211</v>
      </c>
      <c r="B1215" s="13">
        <f>'Raw Data'!B1212</f>
        <v>35.076483359999997</v>
      </c>
      <c r="C1215" t="str">
        <f t="shared" si="73"/>
        <v>Obese</v>
      </c>
      <c r="D1215" s="14">
        <f>'Raw Data'!E1212</f>
        <v>193.7838175</v>
      </c>
      <c r="E1215" t="str">
        <f t="shared" si="74"/>
        <v>Desirable</v>
      </c>
      <c r="F1215" s="15">
        <f>'Raw Data'!C1212</f>
        <v>103.4012852</v>
      </c>
      <c r="G1215" t="str">
        <f t="shared" si="75"/>
        <v>Normal</v>
      </c>
      <c r="H1215" t="str">
        <f>'Raw Data'!I1212</f>
        <v>non-smoker</v>
      </c>
      <c r="I1215" t="str">
        <f>'Raw Data'!J1212</f>
        <v>moderate</v>
      </c>
    </row>
    <row r="1216" spans="1:9" ht="15" customHeight="1" x14ac:dyDescent="0.35">
      <c r="A1216">
        <f t="shared" si="72"/>
        <v>1212</v>
      </c>
      <c r="B1216" s="13">
        <f>'Raw Data'!B1213</f>
        <v>37.152081459999998</v>
      </c>
      <c r="C1216" t="str">
        <f t="shared" si="73"/>
        <v>Obese</v>
      </c>
      <c r="D1216" s="14">
        <f>'Raw Data'!E1213</f>
        <v>202.6204037</v>
      </c>
      <c r="E1216" t="str">
        <f t="shared" si="74"/>
        <v>Borderline High</v>
      </c>
      <c r="F1216" s="15">
        <f>'Raw Data'!C1213</f>
        <v>111.26271490000001</v>
      </c>
      <c r="G1216" t="str">
        <f t="shared" si="75"/>
        <v>Normal</v>
      </c>
      <c r="H1216" t="str">
        <f>'Raw Data'!I1213</f>
        <v>non-smoker</v>
      </c>
      <c r="I1216" t="str">
        <f>'Raw Data'!J1213</f>
        <v>moderate</v>
      </c>
    </row>
    <row r="1217" spans="1:9" ht="15" customHeight="1" x14ac:dyDescent="0.35">
      <c r="A1217">
        <f t="shared" si="72"/>
        <v>1213</v>
      </c>
      <c r="B1217" s="13">
        <f>'Raw Data'!B1214</f>
        <v>24.84061977</v>
      </c>
      <c r="C1217" t="str">
        <f t="shared" si="73"/>
        <v>Normal</v>
      </c>
      <c r="D1217" s="14">
        <f>'Raw Data'!E1214</f>
        <v>184.59981400000001</v>
      </c>
      <c r="E1217" t="str">
        <f t="shared" si="74"/>
        <v>Desirable</v>
      </c>
      <c r="F1217" s="15">
        <f>'Raw Data'!C1214</f>
        <v>101.43988179999999</v>
      </c>
      <c r="G1217" t="str">
        <f t="shared" si="75"/>
        <v>Normal</v>
      </c>
      <c r="H1217" t="str">
        <f>'Raw Data'!I1214</f>
        <v>non-smoker</v>
      </c>
      <c r="I1217" t="str">
        <f>'Raw Data'!J1214</f>
        <v>moderate</v>
      </c>
    </row>
    <row r="1218" spans="1:9" ht="15" customHeight="1" x14ac:dyDescent="0.35">
      <c r="A1218">
        <f t="shared" si="72"/>
        <v>1214</v>
      </c>
      <c r="B1218" s="13">
        <f>'Raw Data'!B1215</f>
        <v>29.227304620000002</v>
      </c>
      <c r="C1218" t="str">
        <f t="shared" si="73"/>
        <v>Overweight</v>
      </c>
      <c r="D1218" s="14">
        <f>'Raw Data'!E1215</f>
        <v>193.33190769999999</v>
      </c>
      <c r="E1218" t="str">
        <f t="shared" si="74"/>
        <v>Desirable</v>
      </c>
      <c r="F1218" s="15">
        <f>'Raw Data'!C1215</f>
        <v>95.385952570000001</v>
      </c>
      <c r="G1218" t="str">
        <f t="shared" si="75"/>
        <v>Normal</v>
      </c>
      <c r="H1218" t="str">
        <f>'Raw Data'!I1215</f>
        <v>non-smoker</v>
      </c>
      <c r="I1218" t="str">
        <f>'Raw Data'!J1215</f>
        <v>moderate</v>
      </c>
    </row>
    <row r="1219" spans="1:9" ht="15" customHeight="1" x14ac:dyDescent="0.35">
      <c r="A1219">
        <f t="shared" si="72"/>
        <v>1215</v>
      </c>
      <c r="B1219" s="13">
        <f>'Raw Data'!B1216</f>
        <v>31.08336808</v>
      </c>
      <c r="C1219" t="str">
        <f t="shared" si="73"/>
        <v>Obese</v>
      </c>
      <c r="D1219" s="14">
        <f>'Raw Data'!E1216</f>
        <v>198.54962169999999</v>
      </c>
      <c r="E1219" t="str">
        <f t="shared" si="74"/>
        <v>Desirable</v>
      </c>
      <c r="F1219" s="15">
        <f>'Raw Data'!C1216</f>
        <v>121.2271829</v>
      </c>
      <c r="G1219" t="str">
        <f t="shared" si="75"/>
        <v>Elevated</v>
      </c>
      <c r="H1219" t="str">
        <f>'Raw Data'!I1216</f>
        <v>smoker</v>
      </c>
      <c r="I1219" t="str">
        <f>'Raw Data'!J1216</f>
        <v>high</v>
      </c>
    </row>
    <row r="1220" spans="1:9" ht="15" customHeight="1" x14ac:dyDescent="0.35">
      <c r="A1220">
        <f t="shared" si="72"/>
        <v>1216</v>
      </c>
      <c r="B1220" s="13">
        <f>'Raw Data'!B1217</f>
        <v>30.93688805</v>
      </c>
      <c r="C1220" t="str">
        <f t="shared" si="73"/>
        <v>Obese</v>
      </c>
      <c r="D1220" s="14">
        <f>'Raw Data'!E1217</f>
        <v>221.04758870000001</v>
      </c>
      <c r="E1220" t="str">
        <f t="shared" si="74"/>
        <v>Borderline High</v>
      </c>
      <c r="F1220" s="15">
        <f>'Raw Data'!C1217</f>
        <v>124.4738373</v>
      </c>
      <c r="G1220" t="str">
        <f t="shared" si="75"/>
        <v>Elevated</v>
      </c>
      <c r="H1220" t="str">
        <f>'Raw Data'!I1217</f>
        <v>non-smoker</v>
      </c>
      <c r="I1220" t="str">
        <f>'Raw Data'!J1217</f>
        <v>moderate</v>
      </c>
    </row>
    <row r="1221" spans="1:9" ht="15" customHeight="1" x14ac:dyDescent="0.35">
      <c r="A1221">
        <f t="shared" ref="A1221:A1284" si="76">ROW()-4</f>
        <v>1217</v>
      </c>
      <c r="B1221" s="13">
        <f>'Raw Data'!B1218</f>
        <v>27.24097227</v>
      </c>
      <c r="C1221" t="str">
        <f t="shared" ref="C1221:C1284" si="77">IF(B1221&lt;18.5,"Underweight",IF(B1221&lt;=24.9,"Normal",IF(B1221&lt;=29.9,"Overweight","Obese")))</f>
        <v>Overweight</v>
      </c>
      <c r="D1221" s="14">
        <f>'Raw Data'!E1218</f>
        <v>221.5241461</v>
      </c>
      <c r="E1221" t="str">
        <f t="shared" ref="E1221:E1284" si="78">IF(D1221&lt;200,"Desirable",IF(D1221&lt;=239,"Borderline High","High"))</f>
        <v>Borderline High</v>
      </c>
      <c r="F1221" s="15">
        <f>'Raw Data'!C1218</f>
        <v>109.8549429</v>
      </c>
      <c r="G1221" t="str">
        <f t="shared" ref="G1221:G1284" si="79">IF(F1221&lt;120,"Normal",IF(F1221&lt;=129,"Elevated",IF(F1221&lt;=139,"Stage 1 Hypertension","Stage 2 Hypertension")))</f>
        <v>Normal</v>
      </c>
      <c r="H1221" t="str">
        <f>'Raw Data'!I1218</f>
        <v>smoker</v>
      </c>
      <c r="I1221" t="str">
        <f>'Raw Data'!J1218</f>
        <v>moderate</v>
      </c>
    </row>
    <row r="1222" spans="1:9" ht="15" customHeight="1" x14ac:dyDescent="0.35">
      <c r="A1222">
        <f t="shared" si="76"/>
        <v>1218</v>
      </c>
      <c r="B1222" s="13">
        <f>'Raw Data'!B1219</f>
        <v>35.9893699</v>
      </c>
      <c r="C1222" t="str">
        <f t="shared" si="77"/>
        <v>Obese</v>
      </c>
      <c r="D1222" s="14">
        <f>'Raw Data'!E1219</f>
        <v>196.78112759999999</v>
      </c>
      <c r="E1222" t="str">
        <f t="shared" si="78"/>
        <v>Desirable</v>
      </c>
      <c r="F1222" s="15">
        <f>'Raw Data'!C1219</f>
        <v>110.4016685</v>
      </c>
      <c r="G1222" t="str">
        <f t="shared" si="79"/>
        <v>Normal</v>
      </c>
      <c r="H1222" t="str">
        <f>'Raw Data'!I1219</f>
        <v>non-smoker</v>
      </c>
      <c r="I1222" t="str">
        <f>'Raw Data'!J1219</f>
        <v>moderate</v>
      </c>
    </row>
    <row r="1223" spans="1:9" ht="15" customHeight="1" x14ac:dyDescent="0.35">
      <c r="A1223">
        <f t="shared" si="76"/>
        <v>1219</v>
      </c>
      <c r="B1223" s="13">
        <f>'Raw Data'!B1220</f>
        <v>19.173522330000001</v>
      </c>
      <c r="C1223" t="str">
        <f t="shared" si="77"/>
        <v>Normal</v>
      </c>
      <c r="D1223" s="14">
        <f>'Raw Data'!E1220</f>
        <v>186.30834340000001</v>
      </c>
      <c r="E1223" t="str">
        <f t="shared" si="78"/>
        <v>Desirable</v>
      </c>
      <c r="F1223" s="15">
        <f>'Raw Data'!C1220</f>
        <v>99.017544409999999</v>
      </c>
      <c r="G1223" t="str">
        <f t="shared" si="79"/>
        <v>Normal</v>
      </c>
      <c r="H1223" t="str">
        <f>'Raw Data'!I1220</f>
        <v>non-smoker</v>
      </c>
      <c r="I1223" t="str">
        <f>'Raw Data'!J1220</f>
        <v>moderate</v>
      </c>
    </row>
    <row r="1224" spans="1:9" ht="15" customHeight="1" x14ac:dyDescent="0.35">
      <c r="A1224">
        <f t="shared" si="76"/>
        <v>1220</v>
      </c>
      <c r="B1224" s="13">
        <f>'Raw Data'!B1221</f>
        <v>19.237546399999999</v>
      </c>
      <c r="C1224" t="str">
        <f t="shared" si="77"/>
        <v>Normal</v>
      </c>
      <c r="D1224" s="14">
        <f>'Raw Data'!E1221</f>
        <v>194.50237849999999</v>
      </c>
      <c r="E1224" t="str">
        <f t="shared" si="78"/>
        <v>Desirable</v>
      </c>
      <c r="F1224" s="15">
        <f>'Raw Data'!C1221</f>
        <v>88.590407209999995</v>
      </c>
      <c r="G1224" t="str">
        <f t="shared" si="79"/>
        <v>Normal</v>
      </c>
      <c r="H1224" t="str">
        <f>'Raw Data'!I1221</f>
        <v>non-smoker</v>
      </c>
      <c r="I1224" t="str">
        <f>'Raw Data'!J1221</f>
        <v>moderate</v>
      </c>
    </row>
    <row r="1225" spans="1:9" ht="15" customHeight="1" x14ac:dyDescent="0.35">
      <c r="A1225">
        <f t="shared" si="76"/>
        <v>1221</v>
      </c>
      <c r="B1225" s="13">
        <f>'Raw Data'!B1222</f>
        <v>26.921576250000001</v>
      </c>
      <c r="C1225" t="str">
        <f t="shared" si="77"/>
        <v>Overweight</v>
      </c>
      <c r="D1225" s="14">
        <f>'Raw Data'!E1222</f>
        <v>202.77595629999999</v>
      </c>
      <c r="E1225" t="str">
        <f t="shared" si="78"/>
        <v>Borderline High</v>
      </c>
      <c r="F1225" s="15">
        <f>'Raw Data'!C1222</f>
        <v>122.8780629</v>
      </c>
      <c r="G1225" t="str">
        <f t="shared" si="79"/>
        <v>Elevated</v>
      </c>
      <c r="H1225" t="str">
        <f>'Raw Data'!I1222</f>
        <v>non-smoker</v>
      </c>
      <c r="I1225" t="str">
        <f>'Raw Data'!J1222</f>
        <v>high</v>
      </c>
    </row>
    <row r="1226" spans="1:9" ht="15" customHeight="1" x14ac:dyDescent="0.35">
      <c r="A1226">
        <f t="shared" si="76"/>
        <v>1222</v>
      </c>
      <c r="B1226" s="13">
        <f>'Raw Data'!B1223</f>
        <v>35.71781404</v>
      </c>
      <c r="C1226" t="str">
        <f t="shared" si="77"/>
        <v>Obese</v>
      </c>
      <c r="D1226" s="14">
        <f>'Raw Data'!E1223</f>
        <v>201.68992739999999</v>
      </c>
      <c r="E1226" t="str">
        <f t="shared" si="78"/>
        <v>Borderline High</v>
      </c>
      <c r="F1226" s="15">
        <f>'Raw Data'!C1223</f>
        <v>105.9458386</v>
      </c>
      <c r="G1226" t="str">
        <f t="shared" si="79"/>
        <v>Normal</v>
      </c>
      <c r="H1226" t="str">
        <f>'Raw Data'!I1223</f>
        <v>non-smoker</v>
      </c>
      <c r="I1226" t="str">
        <f>'Raw Data'!J1223</f>
        <v>moderate</v>
      </c>
    </row>
    <row r="1227" spans="1:9" ht="15" customHeight="1" x14ac:dyDescent="0.35">
      <c r="A1227">
        <f t="shared" si="76"/>
        <v>1223</v>
      </c>
      <c r="B1227" s="13">
        <f>'Raw Data'!B1224</f>
        <v>32.798466019999999</v>
      </c>
      <c r="C1227" t="str">
        <f t="shared" si="77"/>
        <v>Obese</v>
      </c>
      <c r="D1227" s="14">
        <f>'Raw Data'!E1224</f>
        <v>235.76056370000001</v>
      </c>
      <c r="E1227" t="str">
        <f t="shared" si="78"/>
        <v>Borderline High</v>
      </c>
      <c r="F1227" s="15">
        <f>'Raw Data'!C1224</f>
        <v>111.7030377</v>
      </c>
      <c r="G1227" t="str">
        <f t="shared" si="79"/>
        <v>Normal</v>
      </c>
      <c r="H1227" t="str">
        <f>'Raw Data'!I1224</f>
        <v>non-smoker</v>
      </c>
      <c r="I1227" t="str">
        <f>'Raw Data'!J1224</f>
        <v>moderate</v>
      </c>
    </row>
    <row r="1228" spans="1:9" ht="15" customHeight="1" x14ac:dyDescent="0.35">
      <c r="A1228">
        <f t="shared" si="76"/>
        <v>1224</v>
      </c>
      <c r="B1228" s="13">
        <f>'Raw Data'!B1225</f>
        <v>19.533363219999998</v>
      </c>
      <c r="C1228" t="str">
        <f t="shared" si="77"/>
        <v>Normal</v>
      </c>
      <c r="D1228" s="14">
        <f>'Raw Data'!E1225</f>
        <v>178.03378259999999</v>
      </c>
      <c r="E1228" t="str">
        <f t="shared" si="78"/>
        <v>Desirable</v>
      </c>
      <c r="F1228" s="15">
        <f>'Raw Data'!C1225</f>
        <v>108.1559044</v>
      </c>
      <c r="G1228" t="str">
        <f t="shared" si="79"/>
        <v>Normal</v>
      </c>
      <c r="H1228" t="str">
        <f>'Raw Data'!I1225</f>
        <v>smoker</v>
      </c>
      <c r="I1228" t="str">
        <f>'Raw Data'!J1225</f>
        <v>high</v>
      </c>
    </row>
    <row r="1229" spans="1:9" ht="15" customHeight="1" x14ac:dyDescent="0.35">
      <c r="A1229">
        <f t="shared" si="76"/>
        <v>1225</v>
      </c>
      <c r="B1229" s="13">
        <f>'Raw Data'!B1226</f>
        <v>41.217249070000001</v>
      </c>
      <c r="C1229" t="str">
        <f t="shared" si="77"/>
        <v>Obese</v>
      </c>
      <c r="D1229" s="14">
        <f>'Raw Data'!E1226</f>
        <v>200.0075521</v>
      </c>
      <c r="E1229" t="str">
        <f t="shared" si="78"/>
        <v>Borderline High</v>
      </c>
      <c r="F1229" s="15">
        <f>'Raw Data'!C1226</f>
        <v>97.952465399999994</v>
      </c>
      <c r="G1229" t="str">
        <f t="shared" si="79"/>
        <v>Normal</v>
      </c>
      <c r="H1229" t="str">
        <f>'Raw Data'!I1226</f>
        <v>smoker</v>
      </c>
      <c r="I1229" t="str">
        <f>'Raw Data'!J1226</f>
        <v>moderate</v>
      </c>
    </row>
    <row r="1230" spans="1:9" ht="15" customHeight="1" x14ac:dyDescent="0.35">
      <c r="A1230">
        <f t="shared" si="76"/>
        <v>1226</v>
      </c>
      <c r="B1230" s="13">
        <f>'Raw Data'!B1227</f>
        <v>29.771716479999998</v>
      </c>
      <c r="C1230" t="str">
        <f t="shared" si="77"/>
        <v>Overweight</v>
      </c>
      <c r="D1230" s="14">
        <f>'Raw Data'!E1227</f>
        <v>201.38449320000001</v>
      </c>
      <c r="E1230" t="str">
        <f t="shared" si="78"/>
        <v>Borderline High</v>
      </c>
      <c r="F1230" s="15">
        <f>'Raw Data'!C1227</f>
        <v>111.0600839</v>
      </c>
      <c r="G1230" t="str">
        <f t="shared" si="79"/>
        <v>Normal</v>
      </c>
      <c r="H1230" t="str">
        <f>'Raw Data'!I1227</f>
        <v>non-smoker</v>
      </c>
      <c r="I1230" t="str">
        <f>'Raw Data'!J1227</f>
        <v>moderate</v>
      </c>
    </row>
    <row r="1231" spans="1:9" ht="15" customHeight="1" x14ac:dyDescent="0.35">
      <c r="A1231">
        <f t="shared" si="76"/>
        <v>1227</v>
      </c>
      <c r="B1231" s="13">
        <f>'Raw Data'!B1228</f>
        <v>21.23890248</v>
      </c>
      <c r="C1231" t="str">
        <f t="shared" si="77"/>
        <v>Normal</v>
      </c>
      <c r="D1231" s="14">
        <f>'Raw Data'!E1228</f>
        <v>183.03817609999999</v>
      </c>
      <c r="E1231" t="str">
        <f t="shared" si="78"/>
        <v>Desirable</v>
      </c>
      <c r="F1231" s="15">
        <f>'Raw Data'!C1228</f>
        <v>110.6317191</v>
      </c>
      <c r="G1231" t="str">
        <f t="shared" si="79"/>
        <v>Normal</v>
      </c>
      <c r="H1231" t="str">
        <f>'Raw Data'!I1228</f>
        <v>non-smoker</v>
      </c>
      <c r="I1231" t="str">
        <f>'Raw Data'!J1228</f>
        <v>moderate</v>
      </c>
    </row>
    <row r="1232" spans="1:9" ht="15" customHeight="1" x14ac:dyDescent="0.35">
      <c r="A1232">
        <f t="shared" si="76"/>
        <v>1228</v>
      </c>
      <c r="B1232" s="13">
        <f>'Raw Data'!B1229</f>
        <v>26.539393669999999</v>
      </c>
      <c r="C1232" t="str">
        <f t="shared" si="77"/>
        <v>Overweight</v>
      </c>
      <c r="D1232" s="14">
        <f>'Raw Data'!E1229</f>
        <v>185.21543840000001</v>
      </c>
      <c r="E1232" t="str">
        <f t="shared" si="78"/>
        <v>Desirable</v>
      </c>
      <c r="F1232" s="15">
        <f>'Raw Data'!C1229</f>
        <v>103.3225138</v>
      </c>
      <c r="G1232" t="str">
        <f t="shared" si="79"/>
        <v>Normal</v>
      </c>
      <c r="H1232" t="str">
        <f>'Raw Data'!I1229</f>
        <v>smoker</v>
      </c>
      <c r="I1232" t="str">
        <f>'Raw Data'!J1229</f>
        <v>low</v>
      </c>
    </row>
    <row r="1233" spans="1:9" ht="15" customHeight="1" x14ac:dyDescent="0.35">
      <c r="A1233">
        <f t="shared" si="76"/>
        <v>1229</v>
      </c>
      <c r="B1233" s="13">
        <f>'Raw Data'!B1230</f>
        <v>31.835725960000001</v>
      </c>
      <c r="C1233" t="str">
        <f t="shared" si="77"/>
        <v>Obese</v>
      </c>
      <c r="D1233" s="14">
        <f>'Raw Data'!E1230</f>
        <v>216.44509249999999</v>
      </c>
      <c r="E1233" t="str">
        <f t="shared" si="78"/>
        <v>Borderline High</v>
      </c>
      <c r="F1233" s="15">
        <f>'Raw Data'!C1230</f>
        <v>134.50520399999999</v>
      </c>
      <c r="G1233" t="str">
        <f t="shared" si="79"/>
        <v>Stage 1 Hypertension</v>
      </c>
      <c r="H1233" t="str">
        <f>'Raw Data'!I1230</f>
        <v>smoker</v>
      </c>
      <c r="I1233" t="str">
        <f>'Raw Data'!J1230</f>
        <v>low</v>
      </c>
    </row>
    <row r="1234" spans="1:9" ht="15" customHeight="1" x14ac:dyDescent="0.35">
      <c r="A1234">
        <f t="shared" si="76"/>
        <v>1230</v>
      </c>
      <c r="B1234" s="13">
        <f>'Raw Data'!B1231</f>
        <v>33.262376850000003</v>
      </c>
      <c r="C1234" t="str">
        <f t="shared" si="77"/>
        <v>Obese</v>
      </c>
      <c r="D1234" s="14">
        <f>'Raw Data'!E1231</f>
        <v>211.51676</v>
      </c>
      <c r="E1234" t="str">
        <f t="shared" si="78"/>
        <v>Borderline High</v>
      </c>
      <c r="F1234" s="15">
        <f>'Raw Data'!C1231</f>
        <v>102.5362439</v>
      </c>
      <c r="G1234" t="str">
        <f t="shared" si="79"/>
        <v>Normal</v>
      </c>
      <c r="H1234" t="str">
        <f>'Raw Data'!I1231</f>
        <v>non-smoker</v>
      </c>
      <c r="I1234" t="str">
        <f>'Raw Data'!J1231</f>
        <v>moderate</v>
      </c>
    </row>
    <row r="1235" spans="1:9" ht="15" customHeight="1" x14ac:dyDescent="0.35">
      <c r="A1235">
        <f t="shared" si="76"/>
        <v>1231</v>
      </c>
      <c r="B1235" s="13">
        <f>'Raw Data'!B1232</f>
        <v>26.670119140000001</v>
      </c>
      <c r="C1235" t="str">
        <f t="shared" si="77"/>
        <v>Overweight</v>
      </c>
      <c r="D1235" s="14">
        <f>'Raw Data'!E1232</f>
        <v>184.98086269999999</v>
      </c>
      <c r="E1235" t="str">
        <f t="shared" si="78"/>
        <v>Desirable</v>
      </c>
      <c r="F1235" s="15">
        <f>'Raw Data'!C1232</f>
        <v>114.39556570000001</v>
      </c>
      <c r="G1235" t="str">
        <f t="shared" si="79"/>
        <v>Normal</v>
      </c>
      <c r="H1235" t="str">
        <f>'Raw Data'!I1232</f>
        <v>smoker</v>
      </c>
      <c r="I1235" t="str">
        <f>'Raw Data'!J1232</f>
        <v>high</v>
      </c>
    </row>
    <row r="1236" spans="1:9" ht="15" customHeight="1" x14ac:dyDescent="0.35">
      <c r="A1236">
        <f t="shared" si="76"/>
        <v>1232</v>
      </c>
      <c r="B1236" s="13">
        <f>'Raw Data'!B1233</f>
        <v>29.61082244</v>
      </c>
      <c r="C1236" t="str">
        <f t="shared" si="77"/>
        <v>Overweight</v>
      </c>
      <c r="D1236" s="14">
        <f>'Raw Data'!E1233</f>
        <v>211.38231930000001</v>
      </c>
      <c r="E1236" t="str">
        <f t="shared" si="78"/>
        <v>Borderline High</v>
      </c>
      <c r="F1236" s="15">
        <f>'Raw Data'!C1233</f>
        <v>97.276065149999994</v>
      </c>
      <c r="G1236" t="str">
        <f t="shared" si="79"/>
        <v>Normal</v>
      </c>
      <c r="H1236" t="str">
        <f>'Raw Data'!I1233</f>
        <v>non-smoker</v>
      </c>
      <c r="I1236" t="str">
        <f>'Raw Data'!J1233</f>
        <v>high</v>
      </c>
    </row>
    <row r="1237" spans="1:9" ht="15" customHeight="1" x14ac:dyDescent="0.35">
      <c r="A1237">
        <f t="shared" si="76"/>
        <v>1233</v>
      </c>
      <c r="B1237" s="13">
        <f>'Raw Data'!B1234</f>
        <v>26.376090779999998</v>
      </c>
      <c r="C1237" t="str">
        <f t="shared" si="77"/>
        <v>Overweight</v>
      </c>
      <c r="D1237" s="14">
        <f>'Raw Data'!E1234</f>
        <v>182.52478909999999</v>
      </c>
      <c r="E1237" t="str">
        <f t="shared" si="78"/>
        <v>Desirable</v>
      </c>
      <c r="F1237" s="15">
        <f>'Raw Data'!C1234</f>
        <v>113.8255375</v>
      </c>
      <c r="G1237" t="str">
        <f t="shared" si="79"/>
        <v>Normal</v>
      </c>
      <c r="H1237" t="str">
        <f>'Raw Data'!I1234</f>
        <v>smoker</v>
      </c>
      <c r="I1237" t="str">
        <f>'Raw Data'!J1234</f>
        <v>high</v>
      </c>
    </row>
    <row r="1238" spans="1:9" ht="15" customHeight="1" x14ac:dyDescent="0.35">
      <c r="A1238">
        <f t="shared" si="76"/>
        <v>1234</v>
      </c>
      <c r="B1238" s="13">
        <f>'Raw Data'!B1235</f>
        <v>26.670744859999999</v>
      </c>
      <c r="C1238" t="str">
        <f t="shared" si="77"/>
        <v>Overweight</v>
      </c>
      <c r="D1238" s="14">
        <f>'Raw Data'!E1235</f>
        <v>216.61461610000001</v>
      </c>
      <c r="E1238" t="str">
        <f t="shared" si="78"/>
        <v>Borderline High</v>
      </c>
      <c r="F1238" s="15">
        <f>'Raw Data'!C1235</f>
        <v>96.48824209</v>
      </c>
      <c r="G1238" t="str">
        <f t="shared" si="79"/>
        <v>Normal</v>
      </c>
      <c r="H1238" t="str">
        <f>'Raw Data'!I1235</f>
        <v>smoker</v>
      </c>
      <c r="I1238" t="str">
        <f>'Raw Data'!J1235</f>
        <v>low</v>
      </c>
    </row>
    <row r="1239" spans="1:9" ht="15" customHeight="1" x14ac:dyDescent="0.35">
      <c r="A1239">
        <f t="shared" si="76"/>
        <v>1235</v>
      </c>
      <c r="B1239" s="13">
        <f>'Raw Data'!B1236</f>
        <v>30.623939889999999</v>
      </c>
      <c r="C1239" t="str">
        <f t="shared" si="77"/>
        <v>Obese</v>
      </c>
      <c r="D1239" s="14">
        <f>'Raw Data'!E1236</f>
        <v>212.4739587</v>
      </c>
      <c r="E1239" t="str">
        <f t="shared" si="78"/>
        <v>Borderline High</v>
      </c>
      <c r="F1239" s="15">
        <f>'Raw Data'!C1236</f>
        <v>123.50328810000001</v>
      </c>
      <c r="G1239" t="str">
        <f t="shared" si="79"/>
        <v>Elevated</v>
      </c>
      <c r="H1239" t="str">
        <f>'Raw Data'!I1236</f>
        <v>non-smoker</v>
      </c>
      <c r="I1239" t="str">
        <f>'Raw Data'!J1236</f>
        <v>high</v>
      </c>
    </row>
    <row r="1240" spans="1:9" ht="15" customHeight="1" x14ac:dyDescent="0.35">
      <c r="A1240">
        <f t="shared" si="76"/>
        <v>1236</v>
      </c>
      <c r="B1240" s="13">
        <f>'Raw Data'!B1237</f>
        <v>34.203572989999998</v>
      </c>
      <c r="C1240" t="str">
        <f t="shared" si="77"/>
        <v>Obese</v>
      </c>
      <c r="D1240" s="14">
        <f>'Raw Data'!E1237</f>
        <v>200.18839209999999</v>
      </c>
      <c r="E1240" t="str">
        <f t="shared" si="78"/>
        <v>Borderline High</v>
      </c>
      <c r="F1240" s="15">
        <f>'Raw Data'!C1237</f>
        <v>117.4852391</v>
      </c>
      <c r="G1240" t="str">
        <f t="shared" si="79"/>
        <v>Normal</v>
      </c>
      <c r="H1240" t="str">
        <f>'Raw Data'!I1237</f>
        <v>smoker</v>
      </c>
      <c r="I1240" t="str">
        <f>'Raw Data'!J1237</f>
        <v>high</v>
      </c>
    </row>
    <row r="1241" spans="1:9" ht="15" customHeight="1" x14ac:dyDescent="0.35">
      <c r="A1241">
        <f t="shared" si="76"/>
        <v>1237</v>
      </c>
      <c r="B1241" s="13">
        <f>'Raw Data'!B1238</f>
        <v>21.312684650000001</v>
      </c>
      <c r="C1241" t="str">
        <f t="shared" si="77"/>
        <v>Normal</v>
      </c>
      <c r="D1241" s="14">
        <f>'Raw Data'!E1238</f>
        <v>187.9492328</v>
      </c>
      <c r="E1241" t="str">
        <f t="shared" si="78"/>
        <v>Desirable</v>
      </c>
      <c r="F1241" s="15">
        <f>'Raw Data'!C1238</f>
        <v>86.42231563</v>
      </c>
      <c r="G1241" t="str">
        <f t="shared" si="79"/>
        <v>Normal</v>
      </c>
      <c r="H1241" t="str">
        <f>'Raw Data'!I1238</f>
        <v>non-smoker</v>
      </c>
      <c r="I1241" t="str">
        <f>'Raw Data'!J1238</f>
        <v>high</v>
      </c>
    </row>
    <row r="1242" spans="1:9" ht="15" customHeight="1" x14ac:dyDescent="0.35">
      <c r="A1242">
        <f t="shared" si="76"/>
        <v>1238</v>
      </c>
      <c r="B1242" s="13">
        <f>'Raw Data'!B1239</f>
        <v>25.836062770000002</v>
      </c>
      <c r="C1242" t="str">
        <f t="shared" si="77"/>
        <v>Overweight</v>
      </c>
      <c r="D1242" s="14">
        <f>'Raw Data'!E1239</f>
        <v>178.24722929999999</v>
      </c>
      <c r="E1242" t="str">
        <f t="shared" si="78"/>
        <v>Desirable</v>
      </c>
      <c r="F1242" s="15">
        <f>'Raw Data'!C1239</f>
        <v>111.9256159</v>
      </c>
      <c r="G1242" t="str">
        <f t="shared" si="79"/>
        <v>Normal</v>
      </c>
      <c r="H1242" t="str">
        <f>'Raw Data'!I1239</f>
        <v>smoker</v>
      </c>
      <c r="I1242" t="str">
        <f>'Raw Data'!J1239</f>
        <v>high</v>
      </c>
    </row>
    <row r="1243" spans="1:9" ht="15" customHeight="1" x14ac:dyDescent="0.35">
      <c r="A1243">
        <f t="shared" si="76"/>
        <v>1239</v>
      </c>
      <c r="B1243" s="13">
        <f>'Raw Data'!B1240</f>
        <v>23.990316190000001</v>
      </c>
      <c r="C1243" t="str">
        <f t="shared" si="77"/>
        <v>Normal</v>
      </c>
      <c r="D1243" s="14">
        <f>'Raw Data'!E1240</f>
        <v>206.43800959999999</v>
      </c>
      <c r="E1243" t="str">
        <f t="shared" si="78"/>
        <v>Borderline High</v>
      </c>
      <c r="F1243" s="15">
        <f>'Raw Data'!C1240</f>
        <v>105.68231539999999</v>
      </c>
      <c r="G1243" t="str">
        <f t="shared" si="79"/>
        <v>Normal</v>
      </c>
      <c r="H1243" t="str">
        <f>'Raw Data'!I1240</f>
        <v>smoker</v>
      </c>
      <c r="I1243" t="str">
        <f>'Raw Data'!J1240</f>
        <v>high</v>
      </c>
    </row>
    <row r="1244" spans="1:9" ht="15" customHeight="1" x14ac:dyDescent="0.35">
      <c r="A1244">
        <f t="shared" si="76"/>
        <v>1240</v>
      </c>
      <c r="B1244" s="13">
        <f>'Raw Data'!B1241</f>
        <v>21.959977330000001</v>
      </c>
      <c r="C1244" t="str">
        <f t="shared" si="77"/>
        <v>Normal</v>
      </c>
      <c r="D1244" s="14">
        <f>'Raw Data'!E1241</f>
        <v>204.57672239999999</v>
      </c>
      <c r="E1244" t="str">
        <f t="shared" si="78"/>
        <v>Borderline High</v>
      </c>
      <c r="F1244" s="15">
        <f>'Raw Data'!C1241</f>
        <v>103.1010241</v>
      </c>
      <c r="G1244" t="str">
        <f t="shared" si="79"/>
        <v>Normal</v>
      </c>
      <c r="H1244" t="str">
        <f>'Raw Data'!I1241</f>
        <v>smoker</v>
      </c>
      <c r="I1244" t="str">
        <f>'Raw Data'!J1241</f>
        <v>low</v>
      </c>
    </row>
    <row r="1245" spans="1:9" ht="15" customHeight="1" x14ac:dyDescent="0.35">
      <c r="A1245">
        <f t="shared" si="76"/>
        <v>1241</v>
      </c>
      <c r="B1245" s="13">
        <f>'Raw Data'!B1242</f>
        <v>21.70478958</v>
      </c>
      <c r="C1245" t="str">
        <f t="shared" si="77"/>
        <v>Normal</v>
      </c>
      <c r="D1245" s="14">
        <f>'Raw Data'!E1242</f>
        <v>186.69942069999999</v>
      </c>
      <c r="E1245" t="str">
        <f t="shared" si="78"/>
        <v>Desirable</v>
      </c>
      <c r="F1245" s="15">
        <f>'Raw Data'!C1242</f>
        <v>92.171016069999993</v>
      </c>
      <c r="G1245" t="str">
        <f t="shared" si="79"/>
        <v>Normal</v>
      </c>
      <c r="H1245" t="str">
        <f>'Raw Data'!I1242</f>
        <v>non-smoker</v>
      </c>
      <c r="I1245" t="str">
        <f>'Raw Data'!J1242</f>
        <v>high</v>
      </c>
    </row>
    <row r="1246" spans="1:9" ht="15" customHeight="1" x14ac:dyDescent="0.35">
      <c r="A1246">
        <f t="shared" si="76"/>
        <v>1242</v>
      </c>
      <c r="B1246" s="13">
        <f>'Raw Data'!B1243</f>
        <v>27.12475491</v>
      </c>
      <c r="C1246" t="str">
        <f t="shared" si="77"/>
        <v>Overweight</v>
      </c>
      <c r="D1246" s="14">
        <f>'Raw Data'!E1243</f>
        <v>187.93405200000001</v>
      </c>
      <c r="E1246" t="str">
        <f t="shared" si="78"/>
        <v>Desirable</v>
      </c>
      <c r="F1246" s="15">
        <f>'Raw Data'!C1243</f>
        <v>124.64130919999999</v>
      </c>
      <c r="G1246" t="str">
        <f t="shared" si="79"/>
        <v>Elevated</v>
      </c>
      <c r="H1246" t="str">
        <f>'Raw Data'!I1243</f>
        <v>non-smoker</v>
      </c>
      <c r="I1246" t="str">
        <f>'Raw Data'!J1243</f>
        <v>high</v>
      </c>
    </row>
    <row r="1247" spans="1:9" ht="15" customHeight="1" x14ac:dyDescent="0.35">
      <c r="A1247">
        <f t="shared" si="76"/>
        <v>1243</v>
      </c>
      <c r="B1247" s="13">
        <f>'Raw Data'!B1244</f>
        <v>21.637200150000002</v>
      </c>
      <c r="C1247" t="str">
        <f t="shared" si="77"/>
        <v>Normal</v>
      </c>
      <c r="D1247" s="14">
        <f>'Raw Data'!E1244</f>
        <v>195.80650940000001</v>
      </c>
      <c r="E1247" t="str">
        <f t="shared" si="78"/>
        <v>Desirable</v>
      </c>
      <c r="F1247" s="15">
        <f>'Raw Data'!C1244</f>
        <v>98.602222370000007</v>
      </c>
      <c r="G1247" t="str">
        <f t="shared" si="79"/>
        <v>Normal</v>
      </c>
      <c r="H1247" t="str">
        <f>'Raw Data'!I1244</f>
        <v>non-smoker</v>
      </c>
      <c r="I1247" t="str">
        <f>'Raw Data'!J1244</f>
        <v>moderate</v>
      </c>
    </row>
    <row r="1248" spans="1:9" ht="15" customHeight="1" x14ac:dyDescent="0.35">
      <c r="A1248">
        <f t="shared" si="76"/>
        <v>1244</v>
      </c>
      <c r="B1248" s="13">
        <f>'Raw Data'!B1245</f>
        <v>21.467672579999999</v>
      </c>
      <c r="C1248" t="str">
        <f t="shared" si="77"/>
        <v>Normal</v>
      </c>
      <c r="D1248" s="14">
        <f>'Raw Data'!E1245</f>
        <v>182.90364170000001</v>
      </c>
      <c r="E1248" t="str">
        <f t="shared" si="78"/>
        <v>Desirable</v>
      </c>
      <c r="F1248" s="15">
        <f>'Raw Data'!C1245</f>
        <v>104.1515469</v>
      </c>
      <c r="G1248" t="str">
        <f t="shared" si="79"/>
        <v>Normal</v>
      </c>
      <c r="H1248" t="str">
        <f>'Raw Data'!I1245</f>
        <v>non-smoker</v>
      </c>
      <c r="I1248" t="str">
        <f>'Raw Data'!J1245</f>
        <v>moderate</v>
      </c>
    </row>
    <row r="1249" spans="1:9" ht="15" customHeight="1" x14ac:dyDescent="0.35">
      <c r="A1249">
        <f t="shared" si="76"/>
        <v>1245</v>
      </c>
      <c r="B1249" s="13">
        <f>'Raw Data'!B1246</f>
        <v>26.10323803</v>
      </c>
      <c r="C1249" t="str">
        <f t="shared" si="77"/>
        <v>Overweight</v>
      </c>
      <c r="D1249" s="14">
        <f>'Raw Data'!E1246</f>
        <v>193.1916181</v>
      </c>
      <c r="E1249" t="str">
        <f t="shared" si="78"/>
        <v>Desirable</v>
      </c>
      <c r="F1249" s="15">
        <f>'Raw Data'!C1246</f>
        <v>96.230756979999995</v>
      </c>
      <c r="G1249" t="str">
        <f t="shared" si="79"/>
        <v>Normal</v>
      </c>
      <c r="H1249" t="str">
        <f>'Raw Data'!I1246</f>
        <v>non-smoker</v>
      </c>
      <c r="I1249" t="str">
        <f>'Raw Data'!J1246</f>
        <v>moderate</v>
      </c>
    </row>
    <row r="1250" spans="1:9" ht="15" customHeight="1" x14ac:dyDescent="0.35">
      <c r="A1250">
        <f t="shared" si="76"/>
        <v>1246</v>
      </c>
      <c r="B1250" s="13">
        <f>'Raw Data'!B1247</f>
        <v>22.102761910000002</v>
      </c>
      <c r="C1250" t="str">
        <f t="shared" si="77"/>
        <v>Normal</v>
      </c>
      <c r="D1250" s="14">
        <f>'Raw Data'!E1247</f>
        <v>164.94900369999999</v>
      </c>
      <c r="E1250" t="str">
        <f t="shared" si="78"/>
        <v>Desirable</v>
      </c>
      <c r="F1250" s="15">
        <f>'Raw Data'!C1247</f>
        <v>100.8523122</v>
      </c>
      <c r="G1250" t="str">
        <f t="shared" si="79"/>
        <v>Normal</v>
      </c>
      <c r="H1250" t="str">
        <f>'Raw Data'!I1247</f>
        <v>smoker</v>
      </c>
      <c r="I1250" t="str">
        <f>'Raw Data'!J1247</f>
        <v>high</v>
      </c>
    </row>
    <row r="1251" spans="1:9" ht="15" customHeight="1" x14ac:dyDescent="0.35">
      <c r="A1251">
        <f t="shared" si="76"/>
        <v>1247</v>
      </c>
      <c r="B1251" s="13">
        <f>'Raw Data'!B1248</f>
        <v>29.542971569999999</v>
      </c>
      <c r="C1251" t="str">
        <f t="shared" si="77"/>
        <v>Overweight</v>
      </c>
      <c r="D1251" s="14">
        <f>'Raw Data'!E1248</f>
        <v>191.42291760000001</v>
      </c>
      <c r="E1251" t="str">
        <f t="shared" si="78"/>
        <v>Desirable</v>
      </c>
      <c r="F1251" s="15">
        <f>'Raw Data'!C1248</f>
        <v>105.8463548</v>
      </c>
      <c r="G1251" t="str">
        <f t="shared" si="79"/>
        <v>Normal</v>
      </c>
      <c r="H1251" t="str">
        <f>'Raw Data'!I1248</f>
        <v>smoker</v>
      </c>
      <c r="I1251" t="str">
        <f>'Raw Data'!J1248</f>
        <v>moderate</v>
      </c>
    </row>
    <row r="1252" spans="1:9" ht="15" customHeight="1" x14ac:dyDescent="0.35">
      <c r="A1252">
        <f t="shared" si="76"/>
        <v>1248</v>
      </c>
      <c r="B1252" s="13">
        <f>'Raw Data'!B1249</f>
        <v>24.604270929999998</v>
      </c>
      <c r="C1252" t="str">
        <f t="shared" si="77"/>
        <v>Normal</v>
      </c>
      <c r="D1252" s="14">
        <f>'Raw Data'!E1249</f>
        <v>166.75342560000001</v>
      </c>
      <c r="E1252" t="str">
        <f t="shared" si="78"/>
        <v>Desirable</v>
      </c>
      <c r="F1252" s="15">
        <f>'Raw Data'!C1249</f>
        <v>103.6528263</v>
      </c>
      <c r="G1252" t="str">
        <f t="shared" si="79"/>
        <v>Normal</v>
      </c>
      <c r="H1252" t="str">
        <f>'Raw Data'!I1249</f>
        <v>non-smoker</v>
      </c>
      <c r="I1252" t="str">
        <f>'Raw Data'!J1249</f>
        <v>high</v>
      </c>
    </row>
    <row r="1253" spans="1:9" ht="15" customHeight="1" x14ac:dyDescent="0.35">
      <c r="A1253">
        <f t="shared" si="76"/>
        <v>1249</v>
      </c>
      <c r="B1253" s="13">
        <f>'Raw Data'!B1250</f>
        <v>21.027424809999999</v>
      </c>
      <c r="C1253" t="str">
        <f t="shared" si="77"/>
        <v>Normal</v>
      </c>
      <c r="D1253" s="14">
        <f>'Raw Data'!E1250</f>
        <v>168.32237649999999</v>
      </c>
      <c r="E1253" t="str">
        <f t="shared" si="78"/>
        <v>Desirable</v>
      </c>
      <c r="F1253" s="15">
        <f>'Raw Data'!C1250</f>
        <v>121.67128099999999</v>
      </c>
      <c r="G1253" t="str">
        <f t="shared" si="79"/>
        <v>Elevated</v>
      </c>
      <c r="H1253" t="str">
        <f>'Raw Data'!I1250</f>
        <v>smoker</v>
      </c>
      <c r="I1253" t="str">
        <f>'Raw Data'!J1250</f>
        <v>moderate</v>
      </c>
    </row>
    <row r="1254" spans="1:9" ht="15" customHeight="1" x14ac:dyDescent="0.35">
      <c r="A1254">
        <f t="shared" si="76"/>
        <v>1250</v>
      </c>
      <c r="B1254" s="13">
        <f>'Raw Data'!B1251</f>
        <v>38.62860199</v>
      </c>
      <c r="C1254" t="str">
        <f t="shared" si="77"/>
        <v>Obese</v>
      </c>
      <c r="D1254" s="14">
        <f>'Raw Data'!E1251</f>
        <v>216.4468248</v>
      </c>
      <c r="E1254" t="str">
        <f t="shared" si="78"/>
        <v>Borderline High</v>
      </c>
      <c r="F1254" s="15">
        <f>'Raw Data'!C1251</f>
        <v>114.6995486</v>
      </c>
      <c r="G1254" t="str">
        <f t="shared" si="79"/>
        <v>Normal</v>
      </c>
      <c r="H1254" t="str">
        <f>'Raw Data'!I1251</f>
        <v>non-smoker</v>
      </c>
      <c r="I1254" t="str">
        <f>'Raw Data'!J1251</f>
        <v>high</v>
      </c>
    </row>
    <row r="1255" spans="1:9" ht="15" customHeight="1" x14ac:dyDescent="0.35">
      <c r="A1255">
        <f t="shared" si="76"/>
        <v>1251</v>
      </c>
      <c r="B1255" s="13">
        <f>'Raw Data'!B1252</f>
        <v>16.33620955</v>
      </c>
      <c r="C1255" t="str">
        <f t="shared" si="77"/>
        <v>Underweight</v>
      </c>
      <c r="D1255" s="14">
        <f>'Raw Data'!E1252</f>
        <v>168.5680165</v>
      </c>
      <c r="E1255" t="str">
        <f t="shared" si="78"/>
        <v>Desirable</v>
      </c>
      <c r="F1255" s="15">
        <f>'Raw Data'!C1252</f>
        <v>120.71204969999999</v>
      </c>
      <c r="G1255" t="str">
        <f t="shared" si="79"/>
        <v>Elevated</v>
      </c>
      <c r="H1255" t="str">
        <f>'Raw Data'!I1252</f>
        <v>smoker</v>
      </c>
      <c r="I1255" t="str">
        <f>'Raw Data'!J1252</f>
        <v>moderate</v>
      </c>
    </row>
    <row r="1256" spans="1:9" ht="15" customHeight="1" x14ac:dyDescent="0.35">
      <c r="A1256">
        <f t="shared" si="76"/>
        <v>1252</v>
      </c>
      <c r="B1256" s="13">
        <f>'Raw Data'!B1253</f>
        <v>31.281523249999999</v>
      </c>
      <c r="C1256" t="str">
        <f t="shared" si="77"/>
        <v>Obese</v>
      </c>
      <c r="D1256" s="14">
        <f>'Raw Data'!E1253</f>
        <v>189.29017519999999</v>
      </c>
      <c r="E1256" t="str">
        <f t="shared" si="78"/>
        <v>Desirable</v>
      </c>
      <c r="F1256" s="15">
        <f>'Raw Data'!C1253</f>
        <v>94.076435939999996</v>
      </c>
      <c r="G1256" t="str">
        <f t="shared" si="79"/>
        <v>Normal</v>
      </c>
      <c r="H1256" t="str">
        <f>'Raw Data'!I1253</f>
        <v>non-smoker</v>
      </c>
      <c r="I1256" t="str">
        <f>'Raw Data'!J1253</f>
        <v>moderate</v>
      </c>
    </row>
    <row r="1257" spans="1:9" ht="15" customHeight="1" x14ac:dyDescent="0.35">
      <c r="A1257">
        <f t="shared" si="76"/>
        <v>1253</v>
      </c>
      <c r="B1257" s="13">
        <f>'Raw Data'!B1254</f>
        <v>28.73050572</v>
      </c>
      <c r="C1257" t="str">
        <f t="shared" si="77"/>
        <v>Overweight</v>
      </c>
      <c r="D1257" s="14">
        <f>'Raw Data'!E1254</f>
        <v>201.52685869999999</v>
      </c>
      <c r="E1257" t="str">
        <f t="shared" si="78"/>
        <v>Borderline High</v>
      </c>
      <c r="F1257" s="15">
        <f>'Raw Data'!C1254</f>
        <v>119.97170149999999</v>
      </c>
      <c r="G1257" t="str">
        <f t="shared" si="79"/>
        <v>Normal</v>
      </c>
      <c r="H1257" t="str">
        <f>'Raw Data'!I1254</f>
        <v>smoker</v>
      </c>
      <c r="I1257" t="str">
        <f>'Raw Data'!J1254</f>
        <v>low</v>
      </c>
    </row>
    <row r="1258" spans="1:9" ht="15" customHeight="1" x14ac:dyDescent="0.35">
      <c r="A1258">
        <f t="shared" si="76"/>
        <v>1254</v>
      </c>
      <c r="B1258" s="13">
        <f>'Raw Data'!B1255</f>
        <v>24.576274349999998</v>
      </c>
      <c r="C1258" t="str">
        <f t="shared" si="77"/>
        <v>Normal</v>
      </c>
      <c r="D1258" s="14">
        <f>'Raw Data'!E1255</f>
        <v>204.78442820000001</v>
      </c>
      <c r="E1258" t="str">
        <f t="shared" si="78"/>
        <v>Borderline High</v>
      </c>
      <c r="F1258" s="15">
        <f>'Raw Data'!C1255</f>
        <v>119.9381485</v>
      </c>
      <c r="G1258" t="str">
        <f t="shared" si="79"/>
        <v>Normal</v>
      </c>
      <c r="H1258" t="str">
        <f>'Raw Data'!I1255</f>
        <v>smoker</v>
      </c>
      <c r="I1258" t="str">
        <f>'Raw Data'!J1255</f>
        <v>low</v>
      </c>
    </row>
    <row r="1259" spans="1:9" ht="15" customHeight="1" x14ac:dyDescent="0.35">
      <c r="A1259">
        <f t="shared" si="76"/>
        <v>1255</v>
      </c>
      <c r="B1259" s="13">
        <f>'Raw Data'!B1256</f>
        <v>22.46142862</v>
      </c>
      <c r="C1259" t="str">
        <f t="shared" si="77"/>
        <v>Normal</v>
      </c>
      <c r="D1259" s="14">
        <f>'Raw Data'!E1256</f>
        <v>174.2167183</v>
      </c>
      <c r="E1259" t="str">
        <f t="shared" si="78"/>
        <v>Desirable</v>
      </c>
      <c r="F1259" s="15">
        <f>'Raw Data'!C1256</f>
        <v>117.3735768</v>
      </c>
      <c r="G1259" t="str">
        <f t="shared" si="79"/>
        <v>Normal</v>
      </c>
      <c r="H1259" t="str">
        <f>'Raw Data'!I1256</f>
        <v>smoker</v>
      </c>
      <c r="I1259" t="str">
        <f>'Raw Data'!J1256</f>
        <v>high</v>
      </c>
    </row>
    <row r="1260" spans="1:9" ht="15" customHeight="1" x14ac:dyDescent="0.35">
      <c r="A1260">
        <f t="shared" si="76"/>
        <v>1256</v>
      </c>
      <c r="B1260" s="13">
        <f>'Raw Data'!B1257</f>
        <v>35.642098330000003</v>
      </c>
      <c r="C1260" t="str">
        <f t="shared" si="77"/>
        <v>Obese</v>
      </c>
      <c r="D1260" s="14">
        <f>'Raw Data'!E1257</f>
        <v>192.7129846</v>
      </c>
      <c r="E1260" t="str">
        <f t="shared" si="78"/>
        <v>Desirable</v>
      </c>
      <c r="F1260" s="15">
        <f>'Raw Data'!C1257</f>
        <v>135.8716192</v>
      </c>
      <c r="G1260" t="str">
        <f t="shared" si="79"/>
        <v>Stage 1 Hypertension</v>
      </c>
      <c r="H1260" t="str">
        <f>'Raw Data'!I1257</f>
        <v>non-smoker</v>
      </c>
      <c r="I1260" t="str">
        <f>'Raw Data'!J1257</f>
        <v>high</v>
      </c>
    </row>
    <row r="1261" spans="1:9" ht="15" customHeight="1" x14ac:dyDescent="0.35">
      <c r="A1261">
        <f t="shared" si="76"/>
        <v>1257</v>
      </c>
      <c r="B1261" s="13">
        <f>'Raw Data'!B1258</f>
        <v>37.619473569999997</v>
      </c>
      <c r="C1261" t="str">
        <f t="shared" si="77"/>
        <v>Obese</v>
      </c>
      <c r="D1261" s="14">
        <f>'Raw Data'!E1258</f>
        <v>233.85614140000001</v>
      </c>
      <c r="E1261" t="str">
        <f t="shared" si="78"/>
        <v>Borderline High</v>
      </c>
      <c r="F1261" s="15">
        <f>'Raw Data'!C1258</f>
        <v>91.355396150000004</v>
      </c>
      <c r="G1261" t="str">
        <f t="shared" si="79"/>
        <v>Normal</v>
      </c>
      <c r="H1261" t="str">
        <f>'Raw Data'!I1258</f>
        <v>smoker</v>
      </c>
      <c r="I1261" t="str">
        <f>'Raw Data'!J1258</f>
        <v>low</v>
      </c>
    </row>
    <row r="1262" spans="1:9" ht="15" customHeight="1" x14ac:dyDescent="0.35">
      <c r="A1262">
        <f t="shared" si="76"/>
        <v>1258</v>
      </c>
      <c r="B1262" s="13">
        <f>'Raw Data'!B1259</f>
        <v>25.53594885</v>
      </c>
      <c r="C1262" t="str">
        <f t="shared" si="77"/>
        <v>Overweight</v>
      </c>
      <c r="D1262" s="14">
        <f>'Raw Data'!E1259</f>
        <v>210.49431039999999</v>
      </c>
      <c r="E1262" t="str">
        <f t="shared" si="78"/>
        <v>Borderline High</v>
      </c>
      <c r="F1262" s="15">
        <f>'Raw Data'!C1259</f>
        <v>85.96840358</v>
      </c>
      <c r="G1262" t="str">
        <f t="shared" si="79"/>
        <v>Normal</v>
      </c>
      <c r="H1262" t="str">
        <f>'Raw Data'!I1259</f>
        <v>non-smoker</v>
      </c>
      <c r="I1262" t="str">
        <f>'Raw Data'!J1259</f>
        <v>moderate</v>
      </c>
    </row>
    <row r="1263" spans="1:9" ht="15" customHeight="1" x14ac:dyDescent="0.35">
      <c r="A1263">
        <f t="shared" si="76"/>
        <v>1259</v>
      </c>
      <c r="B1263" s="13">
        <f>'Raw Data'!B1260</f>
        <v>24.808822259999999</v>
      </c>
      <c r="C1263" t="str">
        <f t="shared" si="77"/>
        <v>Normal</v>
      </c>
      <c r="D1263" s="14">
        <f>'Raw Data'!E1260</f>
        <v>176.88718249999999</v>
      </c>
      <c r="E1263" t="str">
        <f t="shared" si="78"/>
        <v>Desirable</v>
      </c>
      <c r="F1263" s="15">
        <f>'Raw Data'!C1260</f>
        <v>104.97337520000001</v>
      </c>
      <c r="G1263" t="str">
        <f t="shared" si="79"/>
        <v>Normal</v>
      </c>
      <c r="H1263" t="str">
        <f>'Raw Data'!I1260</f>
        <v>smoker</v>
      </c>
      <c r="I1263" t="str">
        <f>'Raw Data'!J1260</f>
        <v>moderate</v>
      </c>
    </row>
    <row r="1264" spans="1:9" ht="15" customHeight="1" x14ac:dyDescent="0.35">
      <c r="A1264">
        <f t="shared" si="76"/>
        <v>1260</v>
      </c>
      <c r="B1264" s="13">
        <f>'Raw Data'!B1261</f>
        <v>32.643730779999999</v>
      </c>
      <c r="C1264" t="str">
        <f t="shared" si="77"/>
        <v>Obese</v>
      </c>
      <c r="D1264" s="14">
        <f>'Raw Data'!E1261</f>
        <v>202.95311269999999</v>
      </c>
      <c r="E1264" t="str">
        <f t="shared" si="78"/>
        <v>Borderline High</v>
      </c>
      <c r="F1264" s="15">
        <f>'Raw Data'!C1261</f>
        <v>90.293137130000005</v>
      </c>
      <c r="G1264" t="str">
        <f t="shared" si="79"/>
        <v>Normal</v>
      </c>
      <c r="H1264" t="str">
        <f>'Raw Data'!I1261</f>
        <v>non-smoker</v>
      </c>
      <c r="I1264" t="str">
        <f>'Raw Data'!J1261</f>
        <v>moderate</v>
      </c>
    </row>
    <row r="1265" spans="1:9" ht="15" customHeight="1" x14ac:dyDescent="0.35">
      <c r="A1265">
        <f t="shared" si="76"/>
        <v>1261</v>
      </c>
      <c r="B1265" s="13">
        <f>'Raw Data'!B1262</f>
        <v>25.769987489999998</v>
      </c>
      <c r="C1265" t="str">
        <f t="shared" si="77"/>
        <v>Overweight</v>
      </c>
      <c r="D1265" s="14">
        <f>'Raw Data'!E1262</f>
        <v>204.71110959999999</v>
      </c>
      <c r="E1265" t="str">
        <f t="shared" si="78"/>
        <v>Borderline High</v>
      </c>
      <c r="F1265" s="15">
        <f>'Raw Data'!C1262</f>
        <v>85.901398270000001</v>
      </c>
      <c r="G1265" t="str">
        <f t="shared" si="79"/>
        <v>Normal</v>
      </c>
      <c r="H1265" t="str">
        <f>'Raw Data'!I1262</f>
        <v>non-smoker</v>
      </c>
      <c r="I1265" t="str">
        <f>'Raw Data'!J1262</f>
        <v>high</v>
      </c>
    </row>
    <row r="1266" spans="1:9" ht="15" customHeight="1" x14ac:dyDescent="0.35">
      <c r="A1266">
        <f t="shared" si="76"/>
        <v>1262</v>
      </c>
      <c r="B1266" s="13">
        <f>'Raw Data'!B1263</f>
        <v>29.917273130000002</v>
      </c>
      <c r="C1266" t="str">
        <f t="shared" si="77"/>
        <v>Obese</v>
      </c>
      <c r="D1266" s="14">
        <f>'Raw Data'!E1263</f>
        <v>215.892663</v>
      </c>
      <c r="E1266" t="str">
        <f t="shared" si="78"/>
        <v>Borderline High</v>
      </c>
      <c r="F1266" s="15">
        <f>'Raw Data'!C1263</f>
        <v>111.14096259999999</v>
      </c>
      <c r="G1266" t="str">
        <f t="shared" si="79"/>
        <v>Normal</v>
      </c>
      <c r="H1266" t="str">
        <f>'Raw Data'!I1263</f>
        <v>smoker</v>
      </c>
      <c r="I1266" t="str">
        <f>'Raw Data'!J1263</f>
        <v>moderate</v>
      </c>
    </row>
    <row r="1267" spans="1:9" ht="15" customHeight="1" x14ac:dyDescent="0.35">
      <c r="A1267">
        <f t="shared" si="76"/>
        <v>1263</v>
      </c>
      <c r="B1267" s="13">
        <f>'Raw Data'!B1264</f>
        <v>29.79007563</v>
      </c>
      <c r="C1267" t="str">
        <f t="shared" si="77"/>
        <v>Overweight</v>
      </c>
      <c r="D1267" s="14">
        <f>'Raw Data'!E1264</f>
        <v>177.55437649999999</v>
      </c>
      <c r="E1267" t="str">
        <f t="shared" si="78"/>
        <v>Desirable</v>
      </c>
      <c r="F1267" s="15">
        <f>'Raw Data'!C1264</f>
        <v>103.065757</v>
      </c>
      <c r="G1267" t="str">
        <f t="shared" si="79"/>
        <v>Normal</v>
      </c>
      <c r="H1267" t="str">
        <f>'Raw Data'!I1264</f>
        <v>non-smoker</v>
      </c>
      <c r="I1267" t="str">
        <f>'Raw Data'!J1264</f>
        <v>low</v>
      </c>
    </row>
    <row r="1268" spans="1:9" ht="15" customHeight="1" x14ac:dyDescent="0.35">
      <c r="A1268">
        <f t="shared" si="76"/>
        <v>1264</v>
      </c>
      <c r="B1268" s="13">
        <f>'Raw Data'!B1265</f>
        <v>27.186623829999998</v>
      </c>
      <c r="C1268" t="str">
        <f t="shared" si="77"/>
        <v>Overweight</v>
      </c>
      <c r="D1268" s="14">
        <f>'Raw Data'!E1265</f>
        <v>175.0636628</v>
      </c>
      <c r="E1268" t="str">
        <f t="shared" si="78"/>
        <v>Desirable</v>
      </c>
      <c r="F1268" s="15">
        <f>'Raw Data'!C1265</f>
        <v>88.218445410000001</v>
      </c>
      <c r="G1268" t="str">
        <f t="shared" si="79"/>
        <v>Normal</v>
      </c>
      <c r="H1268" t="str">
        <f>'Raw Data'!I1265</f>
        <v>smoker</v>
      </c>
      <c r="I1268" t="str">
        <f>'Raw Data'!J1265</f>
        <v>high</v>
      </c>
    </row>
    <row r="1269" spans="1:9" ht="15" customHeight="1" x14ac:dyDescent="0.35">
      <c r="A1269">
        <f t="shared" si="76"/>
        <v>1265</v>
      </c>
      <c r="B1269" s="13">
        <f>'Raw Data'!B1266</f>
        <v>28.847969079999999</v>
      </c>
      <c r="C1269" t="str">
        <f t="shared" si="77"/>
        <v>Overweight</v>
      </c>
      <c r="D1269" s="14">
        <f>'Raw Data'!E1266</f>
        <v>206.45134300000001</v>
      </c>
      <c r="E1269" t="str">
        <f t="shared" si="78"/>
        <v>Borderline High</v>
      </c>
      <c r="F1269" s="15">
        <f>'Raw Data'!C1266</f>
        <v>120.31363709999999</v>
      </c>
      <c r="G1269" t="str">
        <f t="shared" si="79"/>
        <v>Elevated</v>
      </c>
      <c r="H1269" t="str">
        <f>'Raw Data'!I1266</f>
        <v>smoker</v>
      </c>
      <c r="I1269" t="str">
        <f>'Raw Data'!J1266</f>
        <v>moderate</v>
      </c>
    </row>
    <row r="1270" spans="1:9" ht="15" customHeight="1" x14ac:dyDescent="0.35">
      <c r="A1270">
        <f t="shared" si="76"/>
        <v>1266</v>
      </c>
      <c r="B1270" s="13">
        <f>'Raw Data'!B1267</f>
        <v>21.557081019999998</v>
      </c>
      <c r="C1270" t="str">
        <f t="shared" si="77"/>
        <v>Normal</v>
      </c>
      <c r="D1270" s="14">
        <f>'Raw Data'!E1267</f>
        <v>187.2080971</v>
      </c>
      <c r="E1270" t="str">
        <f t="shared" si="78"/>
        <v>Desirable</v>
      </c>
      <c r="F1270" s="15">
        <f>'Raw Data'!C1267</f>
        <v>110.1765233</v>
      </c>
      <c r="G1270" t="str">
        <f t="shared" si="79"/>
        <v>Normal</v>
      </c>
      <c r="H1270" t="str">
        <f>'Raw Data'!I1267</f>
        <v>smoker</v>
      </c>
      <c r="I1270" t="str">
        <f>'Raw Data'!J1267</f>
        <v>low</v>
      </c>
    </row>
    <row r="1271" spans="1:9" ht="15" customHeight="1" x14ac:dyDescent="0.35">
      <c r="A1271">
        <f t="shared" si="76"/>
        <v>1267</v>
      </c>
      <c r="B1271" s="13">
        <f>'Raw Data'!B1268</f>
        <v>23.601339100000001</v>
      </c>
      <c r="C1271" t="str">
        <f t="shared" si="77"/>
        <v>Normal</v>
      </c>
      <c r="D1271" s="14">
        <f>'Raw Data'!E1268</f>
        <v>230.7743887</v>
      </c>
      <c r="E1271" t="str">
        <f t="shared" si="78"/>
        <v>Borderline High</v>
      </c>
      <c r="F1271" s="15">
        <f>'Raw Data'!C1268</f>
        <v>111.8001833</v>
      </c>
      <c r="G1271" t="str">
        <f t="shared" si="79"/>
        <v>Normal</v>
      </c>
      <c r="H1271" t="str">
        <f>'Raw Data'!I1268</f>
        <v>non-smoker</v>
      </c>
      <c r="I1271" t="str">
        <f>'Raw Data'!J1268</f>
        <v>high</v>
      </c>
    </row>
    <row r="1272" spans="1:9" ht="15" customHeight="1" x14ac:dyDescent="0.35">
      <c r="A1272">
        <f t="shared" si="76"/>
        <v>1268</v>
      </c>
      <c r="B1272" s="13">
        <f>'Raw Data'!B1269</f>
        <v>28.128806310000002</v>
      </c>
      <c r="C1272" t="str">
        <f t="shared" si="77"/>
        <v>Overweight</v>
      </c>
      <c r="D1272" s="14">
        <f>'Raw Data'!E1269</f>
        <v>215.49691999999999</v>
      </c>
      <c r="E1272" t="str">
        <f t="shared" si="78"/>
        <v>Borderline High</v>
      </c>
      <c r="F1272" s="15">
        <f>'Raw Data'!C1269</f>
        <v>107.7505906</v>
      </c>
      <c r="G1272" t="str">
        <f t="shared" si="79"/>
        <v>Normal</v>
      </c>
      <c r="H1272" t="str">
        <f>'Raw Data'!I1269</f>
        <v>non-smoker</v>
      </c>
      <c r="I1272" t="str">
        <f>'Raw Data'!J1269</f>
        <v>high</v>
      </c>
    </row>
    <row r="1273" spans="1:9" ht="15" customHeight="1" x14ac:dyDescent="0.35">
      <c r="A1273">
        <f t="shared" si="76"/>
        <v>1269</v>
      </c>
      <c r="B1273" s="13">
        <f>'Raw Data'!B1270</f>
        <v>24.728603769999999</v>
      </c>
      <c r="C1273" t="str">
        <f t="shared" si="77"/>
        <v>Normal</v>
      </c>
      <c r="D1273" s="14">
        <f>'Raw Data'!E1270</f>
        <v>212.3596484</v>
      </c>
      <c r="E1273" t="str">
        <f t="shared" si="78"/>
        <v>Borderline High</v>
      </c>
      <c r="F1273" s="15">
        <f>'Raw Data'!C1270</f>
        <v>118.5785734</v>
      </c>
      <c r="G1273" t="str">
        <f t="shared" si="79"/>
        <v>Normal</v>
      </c>
      <c r="H1273" t="str">
        <f>'Raw Data'!I1270</f>
        <v>non-smoker</v>
      </c>
      <c r="I1273" t="str">
        <f>'Raw Data'!J1270</f>
        <v>high</v>
      </c>
    </row>
    <row r="1274" spans="1:9" ht="15" customHeight="1" x14ac:dyDescent="0.35">
      <c r="A1274">
        <f t="shared" si="76"/>
        <v>1270</v>
      </c>
      <c r="B1274" s="13">
        <f>'Raw Data'!B1271</f>
        <v>40.886763049999999</v>
      </c>
      <c r="C1274" t="str">
        <f t="shared" si="77"/>
        <v>Obese</v>
      </c>
      <c r="D1274" s="14">
        <f>'Raw Data'!E1271</f>
        <v>230.83844239999999</v>
      </c>
      <c r="E1274" t="str">
        <f t="shared" si="78"/>
        <v>Borderline High</v>
      </c>
      <c r="F1274" s="15">
        <f>'Raw Data'!C1271</f>
        <v>134.5437498</v>
      </c>
      <c r="G1274" t="str">
        <f t="shared" si="79"/>
        <v>Stage 1 Hypertension</v>
      </c>
      <c r="H1274" t="str">
        <f>'Raw Data'!I1271</f>
        <v>smoker</v>
      </c>
      <c r="I1274" t="str">
        <f>'Raw Data'!J1271</f>
        <v>moderate</v>
      </c>
    </row>
    <row r="1275" spans="1:9" ht="15" customHeight="1" x14ac:dyDescent="0.35">
      <c r="A1275">
        <f t="shared" si="76"/>
        <v>1271</v>
      </c>
      <c r="B1275" s="13">
        <f>'Raw Data'!B1272</f>
        <v>27.662892500000002</v>
      </c>
      <c r="C1275" t="str">
        <f t="shared" si="77"/>
        <v>Overweight</v>
      </c>
      <c r="D1275" s="14">
        <f>'Raw Data'!E1272</f>
        <v>201.85654529999999</v>
      </c>
      <c r="E1275" t="str">
        <f t="shared" si="78"/>
        <v>Borderline High</v>
      </c>
      <c r="F1275" s="15">
        <f>'Raw Data'!C1272</f>
        <v>108.36820590000001</v>
      </c>
      <c r="G1275" t="str">
        <f t="shared" si="79"/>
        <v>Normal</v>
      </c>
      <c r="H1275" t="str">
        <f>'Raw Data'!I1272</f>
        <v>smoker</v>
      </c>
      <c r="I1275" t="str">
        <f>'Raw Data'!J1272</f>
        <v>moderate</v>
      </c>
    </row>
    <row r="1276" spans="1:9" ht="15" customHeight="1" x14ac:dyDescent="0.35">
      <c r="A1276">
        <f t="shared" si="76"/>
        <v>1272</v>
      </c>
      <c r="B1276" s="13">
        <f>'Raw Data'!B1273</f>
        <v>18.3090248</v>
      </c>
      <c r="C1276" t="str">
        <f t="shared" si="77"/>
        <v>Underweight</v>
      </c>
      <c r="D1276" s="14">
        <f>'Raw Data'!E1273</f>
        <v>175.23916389999999</v>
      </c>
      <c r="E1276" t="str">
        <f t="shared" si="78"/>
        <v>Desirable</v>
      </c>
      <c r="F1276" s="15">
        <f>'Raw Data'!C1273</f>
        <v>100.23460059999999</v>
      </c>
      <c r="G1276" t="str">
        <f t="shared" si="79"/>
        <v>Normal</v>
      </c>
      <c r="H1276" t="str">
        <f>'Raw Data'!I1273</f>
        <v>non-smoker</v>
      </c>
      <c r="I1276" t="str">
        <f>'Raw Data'!J1273</f>
        <v>moderate</v>
      </c>
    </row>
    <row r="1277" spans="1:9" ht="15" customHeight="1" x14ac:dyDescent="0.35">
      <c r="A1277">
        <f t="shared" si="76"/>
        <v>1273</v>
      </c>
      <c r="B1277" s="13">
        <f>'Raw Data'!B1274</f>
        <v>12.93027841</v>
      </c>
      <c r="C1277" t="str">
        <f t="shared" si="77"/>
        <v>Underweight</v>
      </c>
      <c r="D1277" s="14">
        <f>'Raw Data'!E1274</f>
        <v>192.2353354</v>
      </c>
      <c r="E1277" t="str">
        <f t="shared" si="78"/>
        <v>Desirable</v>
      </c>
      <c r="F1277" s="15">
        <f>'Raw Data'!C1274</f>
        <v>100.2916692</v>
      </c>
      <c r="G1277" t="str">
        <f t="shared" si="79"/>
        <v>Normal</v>
      </c>
      <c r="H1277" t="str">
        <f>'Raw Data'!I1274</f>
        <v>non-smoker</v>
      </c>
      <c r="I1277" t="str">
        <f>'Raw Data'!J1274</f>
        <v>moderate</v>
      </c>
    </row>
    <row r="1278" spans="1:9" ht="15" customHeight="1" x14ac:dyDescent="0.35">
      <c r="A1278">
        <f t="shared" si="76"/>
        <v>1274</v>
      </c>
      <c r="B1278" s="13">
        <f>'Raw Data'!B1275</f>
        <v>31.105300679999999</v>
      </c>
      <c r="C1278" t="str">
        <f t="shared" si="77"/>
        <v>Obese</v>
      </c>
      <c r="D1278" s="14">
        <f>'Raw Data'!E1275</f>
        <v>206.58458580000001</v>
      </c>
      <c r="E1278" t="str">
        <f t="shared" si="78"/>
        <v>Borderline High</v>
      </c>
      <c r="F1278" s="15">
        <f>'Raw Data'!C1275</f>
        <v>95.271951619999996</v>
      </c>
      <c r="G1278" t="str">
        <f t="shared" si="79"/>
        <v>Normal</v>
      </c>
      <c r="H1278" t="str">
        <f>'Raw Data'!I1275</f>
        <v>non-smoker</v>
      </c>
      <c r="I1278" t="str">
        <f>'Raw Data'!J1275</f>
        <v>moderate</v>
      </c>
    </row>
    <row r="1279" spans="1:9" ht="15" customHeight="1" x14ac:dyDescent="0.35">
      <c r="A1279">
        <f t="shared" si="76"/>
        <v>1275</v>
      </c>
      <c r="B1279" s="13">
        <f>'Raw Data'!B1276</f>
        <v>27.706315409999998</v>
      </c>
      <c r="C1279" t="str">
        <f t="shared" si="77"/>
        <v>Overweight</v>
      </c>
      <c r="D1279" s="14">
        <f>'Raw Data'!E1276</f>
        <v>170.11334339999999</v>
      </c>
      <c r="E1279" t="str">
        <f t="shared" si="78"/>
        <v>Desirable</v>
      </c>
      <c r="F1279" s="15">
        <f>'Raw Data'!C1276</f>
        <v>103.1961956</v>
      </c>
      <c r="G1279" t="str">
        <f t="shared" si="79"/>
        <v>Normal</v>
      </c>
      <c r="H1279" t="str">
        <f>'Raw Data'!I1276</f>
        <v>non-smoker</v>
      </c>
      <c r="I1279" t="str">
        <f>'Raw Data'!J1276</f>
        <v>high</v>
      </c>
    </row>
    <row r="1280" spans="1:9" ht="15" customHeight="1" x14ac:dyDescent="0.35">
      <c r="A1280">
        <f t="shared" si="76"/>
        <v>1276</v>
      </c>
      <c r="B1280" s="13">
        <f>'Raw Data'!B1277</f>
        <v>34.203402650000001</v>
      </c>
      <c r="C1280" t="str">
        <f t="shared" si="77"/>
        <v>Obese</v>
      </c>
      <c r="D1280" s="14">
        <f>'Raw Data'!E1277</f>
        <v>171.13754209999999</v>
      </c>
      <c r="E1280" t="str">
        <f t="shared" si="78"/>
        <v>Desirable</v>
      </c>
      <c r="F1280" s="15">
        <f>'Raw Data'!C1277</f>
        <v>120.8341945</v>
      </c>
      <c r="G1280" t="str">
        <f t="shared" si="79"/>
        <v>Elevated</v>
      </c>
      <c r="H1280" t="str">
        <f>'Raw Data'!I1277</f>
        <v>smoker</v>
      </c>
      <c r="I1280" t="str">
        <f>'Raw Data'!J1277</f>
        <v>moderate</v>
      </c>
    </row>
    <row r="1281" spans="1:9" ht="15" customHeight="1" x14ac:dyDescent="0.35">
      <c r="A1281">
        <f t="shared" si="76"/>
        <v>1277</v>
      </c>
      <c r="B1281" s="13">
        <f>'Raw Data'!B1278</f>
        <v>23.780002790000001</v>
      </c>
      <c r="C1281" t="str">
        <f t="shared" si="77"/>
        <v>Normal</v>
      </c>
      <c r="D1281" s="14">
        <f>'Raw Data'!E1278</f>
        <v>193.80394150000001</v>
      </c>
      <c r="E1281" t="str">
        <f t="shared" si="78"/>
        <v>Desirable</v>
      </c>
      <c r="F1281" s="15">
        <f>'Raw Data'!C1278</f>
        <v>110.92476929999999</v>
      </c>
      <c r="G1281" t="str">
        <f t="shared" si="79"/>
        <v>Normal</v>
      </c>
      <c r="H1281" t="str">
        <f>'Raw Data'!I1278</f>
        <v>non-smoker</v>
      </c>
      <c r="I1281" t="str">
        <f>'Raw Data'!J1278</f>
        <v>moderate</v>
      </c>
    </row>
    <row r="1282" spans="1:9" ht="15" customHeight="1" x14ac:dyDescent="0.35">
      <c r="A1282">
        <f t="shared" si="76"/>
        <v>1278</v>
      </c>
      <c r="B1282" s="13">
        <f>'Raw Data'!B1279</f>
        <v>26.397055900000002</v>
      </c>
      <c r="C1282" t="str">
        <f t="shared" si="77"/>
        <v>Overweight</v>
      </c>
      <c r="D1282" s="14">
        <f>'Raw Data'!E1279</f>
        <v>197.5307617</v>
      </c>
      <c r="E1282" t="str">
        <f t="shared" si="78"/>
        <v>Desirable</v>
      </c>
      <c r="F1282" s="15">
        <f>'Raw Data'!C1279</f>
        <v>117.0492536</v>
      </c>
      <c r="G1282" t="str">
        <f t="shared" si="79"/>
        <v>Normal</v>
      </c>
      <c r="H1282" t="str">
        <f>'Raw Data'!I1279</f>
        <v>non-smoker</v>
      </c>
      <c r="I1282" t="str">
        <f>'Raw Data'!J1279</f>
        <v>moderate</v>
      </c>
    </row>
    <row r="1283" spans="1:9" ht="15" customHeight="1" x14ac:dyDescent="0.35">
      <c r="A1283">
        <f t="shared" si="76"/>
        <v>1279</v>
      </c>
      <c r="B1283" s="13">
        <f>'Raw Data'!B1280</f>
        <v>28.396066829999999</v>
      </c>
      <c r="C1283" t="str">
        <f t="shared" si="77"/>
        <v>Overweight</v>
      </c>
      <c r="D1283" s="14">
        <f>'Raw Data'!E1280</f>
        <v>213.6800547</v>
      </c>
      <c r="E1283" t="str">
        <f t="shared" si="78"/>
        <v>Borderline High</v>
      </c>
      <c r="F1283" s="15">
        <f>'Raw Data'!C1280</f>
        <v>95.534426199999999</v>
      </c>
      <c r="G1283" t="str">
        <f t="shared" si="79"/>
        <v>Normal</v>
      </c>
      <c r="H1283" t="str">
        <f>'Raw Data'!I1280</f>
        <v>non-smoker</v>
      </c>
      <c r="I1283" t="str">
        <f>'Raw Data'!J1280</f>
        <v>low</v>
      </c>
    </row>
    <row r="1284" spans="1:9" ht="15" customHeight="1" x14ac:dyDescent="0.35">
      <c r="A1284">
        <f t="shared" si="76"/>
        <v>1280</v>
      </c>
      <c r="B1284" s="13">
        <f>'Raw Data'!B1281</f>
        <v>26.224697620000001</v>
      </c>
      <c r="C1284" t="str">
        <f t="shared" si="77"/>
        <v>Overweight</v>
      </c>
      <c r="D1284" s="14">
        <f>'Raw Data'!E1281</f>
        <v>162.70318520000001</v>
      </c>
      <c r="E1284" t="str">
        <f t="shared" si="78"/>
        <v>Desirable</v>
      </c>
      <c r="F1284" s="15">
        <f>'Raw Data'!C1281</f>
        <v>116.5654126</v>
      </c>
      <c r="G1284" t="str">
        <f t="shared" si="79"/>
        <v>Normal</v>
      </c>
      <c r="H1284" t="str">
        <f>'Raw Data'!I1281</f>
        <v>smoker</v>
      </c>
      <c r="I1284" t="str">
        <f>'Raw Data'!J1281</f>
        <v>moderate</v>
      </c>
    </row>
    <row r="1285" spans="1:9" ht="15" customHeight="1" x14ac:dyDescent="0.35">
      <c r="A1285">
        <f t="shared" ref="A1285:A1348" si="80">ROW()-4</f>
        <v>1281</v>
      </c>
      <c r="B1285" s="13">
        <f>'Raw Data'!B1282</f>
        <v>25.811290960000001</v>
      </c>
      <c r="C1285" t="str">
        <f t="shared" ref="C1285:C1348" si="81">IF(B1285&lt;18.5,"Underweight",IF(B1285&lt;=24.9,"Normal",IF(B1285&lt;=29.9,"Overweight","Obese")))</f>
        <v>Overweight</v>
      </c>
      <c r="D1285" s="14">
        <f>'Raw Data'!E1282</f>
        <v>178.53419270000001</v>
      </c>
      <c r="E1285" t="str">
        <f t="shared" ref="E1285:E1348" si="82">IF(D1285&lt;200,"Desirable",IF(D1285&lt;=239,"Borderline High","High"))</f>
        <v>Desirable</v>
      </c>
      <c r="F1285" s="15">
        <f>'Raw Data'!C1282</f>
        <v>100.9171041</v>
      </c>
      <c r="G1285" t="str">
        <f t="shared" ref="G1285:G1348" si="83">IF(F1285&lt;120,"Normal",IF(F1285&lt;=129,"Elevated",IF(F1285&lt;=139,"Stage 1 Hypertension","Stage 2 Hypertension")))</f>
        <v>Normal</v>
      </c>
      <c r="H1285" t="str">
        <f>'Raw Data'!I1282</f>
        <v>non-smoker</v>
      </c>
      <c r="I1285" t="str">
        <f>'Raw Data'!J1282</f>
        <v>moderate</v>
      </c>
    </row>
    <row r="1286" spans="1:9" ht="15" customHeight="1" x14ac:dyDescent="0.35">
      <c r="A1286">
        <f t="shared" si="80"/>
        <v>1282</v>
      </c>
      <c r="B1286" s="13">
        <f>'Raw Data'!B1283</f>
        <v>30.627993759999999</v>
      </c>
      <c r="C1286" t="str">
        <f t="shared" si="81"/>
        <v>Obese</v>
      </c>
      <c r="D1286" s="14">
        <f>'Raw Data'!E1283</f>
        <v>192.48320699999999</v>
      </c>
      <c r="E1286" t="str">
        <f t="shared" si="82"/>
        <v>Desirable</v>
      </c>
      <c r="F1286" s="15">
        <f>'Raw Data'!C1283</f>
        <v>111.7672171</v>
      </c>
      <c r="G1286" t="str">
        <f t="shared" si="83"/>
        <v>Normal</v>
      </c>
      <c r="H1286" t="str">
        <f>'Raw Data'!I1283</f>
        <v>non-smoker</v>
      </c>
      <c r="I1286" t="str">
        <f>'Raw Data'!J1283</f>
        <v>moderate</v>
      </c>
    </row>
    <row r="1287" spans="1:9" ht="15" customHeight="1" x14ac:dyDescent="0.35">
      <c r="A1287">
        <f t="shared" si="80"/>
        <v>1283</v>
      </c>
      <c r="B1287" s="13">
        <f>'Raw Data'!B1284</f>
        <v>29.67840412</v>
      </c>
      <c r="C1287" t="str">
        <f t="shared" si="81"/>
        <v>Overweight</v>
      </c>
      <c r="D1287" s="14">
        <f>'Raw Data'!E1284</f>
        <v>205.09284940000001</v>
      </c>
      <c r="E1287" t="str">
        <f t="shared" si="82"/>
        <v>Borderline High</v>
      </c>
      <c r="F1287" s="15">
        <f>'Raw Data'!C1284</f>
        <v>127.6485905</v>
      </c>
      <c r="G1287" t="str">
        <f t="shared" si="83"/>
        <v>Elevated</v>
      </c>
      <c r="H1287" t="str">
        <f>'Raw Data'!I1284</f>
        <v>smoker</v>
      </c>
      <c r="I1287" t="str">
        <f>'Raw Data'!J1284</f>
        <v>moderate</v>
      </c>
    </row>
    <row r="1288" spans="1:9" ht="15" customHeight="1" x14ac:dyDescent="0.35">
      <c r="A1288">
        <f t="shared" si="80"/>
        <v>1284</v>
      </c>
      <c r="B1288" s="13">
        <f>'Raw Data'!B1285</f>
        <v>36.142541219999998</v>
      </c>
      <c r="C1288" t="str">
        <f t="shared" si="81"/>
        <v>Obese</v>
      </c>
      <c r="D1288" s="14">
        <f>'Raw Data'!E1285</f>
        <v>192.6746392</v>
      </c>
      <c r="E1288" t="str">
        <f t="shared" si="82"/>
        <v>Desirable</v>
      </c>
      <c r="F1288" s="15">
        <f>'Raw Data'!C1285</f>
        <v>101.3179848</v>
      </c>
      <c r="G1288" t="str">
        <f t="shared" si="83"/>
        <v>Normal</v>
      </c>
      <c r="H1288" t="str">
        <f>'Raw Data'!I1285</f>
        <v>smoker</v>
      </c>
      <c r="I1288" t="str">
        <f>'Raw Data'!J1285</f>
        <v>moderate</v>
      </c>
    </row>
    <row r="1289" spans="1:9" ht="15" customHeight="1" x14ac:dyDescent="0.35">
      <c r="A1289">
        <f t="shared" si="80"/>
        <v>1285</v>
      </c>
      <c r="B1289" s="13">
        <f>'Raw Data'!B1286</f>
        <v>35.275690670000003</v>
      </c>
      <c r="C1289" t="str">
        <f t="shared" si="81"/>
        <v>Obese</v>
      </c>
      <c r="D1289" s="14">
        <f>'Raw Data'!E1286</f>
        <v>176.6743744</v>
      </c>
      <c r="E1289" t="str">
        <f t="shared" si="82"/>
        <v>Desirable</v>
      </c>
      <c r="F1289" s="15">
        <f>'Raw Data'!C1286</f>
        <v>111.1132293</v>
      </c>
      <c r="G1289" t="str">
        <f t="shared" si="83"/>
        <v>Normal</v>
      </c>
      <c r="H1289" t="str">
        <f>'Raw Data'!I1286</f>
        <v>smoker</v>
      </c>
      <c r="I1289" t="str">
        <f>'Raw Data'!J1286</f>
        <v>low</v>
      </c>
    </row>
    <row r="1290" spans="1:9" ht="15" customHeight="1" x14ac:dyDescent="0.35">
      <c r="A1290">
        <f t="shared" si="80"/>
        <v>1286</v>
      </c>
      <c r="B1290" s="13">
        <f>'Raw Data'!B1287</f>
        <v>17.97061502</v>
      </c>
      <c r="C1290" t="str">
        <f t="shared" si="81"/>
        <v>Underweight</v>
      </c>
      <c r="D1290" s="14">
        <f>'Raw Data'!E1287</f>
        <v>200.6751955</v>
      </c>
      <c r="E1290" t="str">
        <f t="shared" si="82"/>
        <v>Borderline High</v>
      </c>
      <c r="F1290" s="15">
        <f>'Raw Data'!C1287</f>
        <v>94.393241200000006</v>
      </c>
      <c r="G1290" t="str">
        <f t="shared" si="83"/>
        <v>Normal</v>
      </c>
      <c r="H1290" t="str">
        <f>'Raw Data'!I1287</f>
        <v>non-smoker</v>
      </c>
      <c r="I1290" t="str">
        <f>'Raw Data'!J1287</f>
        <v>low</v>
      </c>
    </row>
    <row r="1291" spans="1:9" ht="15" customHeight="1" x14ac:dyDescent="0.35">
      <c r="A1291">
        <f t="shared" si="80"/>
        <v>1287</v>
      </c>
      <c r="B1291" s="13">
        <f>'Raw Data'!B1288</f>
        <v>24.55109337</v>
      </c>
      <c r="C1291" t="str">
        <f t="shared" si="81"/>
        <v>Normal</v>
      </c>
      <c r="D1291" s="14">
        <f>'Raw Data'!E1288</f>
        <v>210.30409080000001</v>
      </c>
      <c r="E1291" t="str">
        <f t="shared" si="82"/>
        <v>Borderline High</v>
      </c>
      <c r="F1291" s="15">
        <f>'Raw Data'!C1288</f>
        <v>117.63542440000001</v>
      </c>
      <c r="G1291" t="str">
        <f t="shared" si="83"/>
        <v>Normal</v>
      </c>
      <c r="H1291" t="str">
        <f>'Raw Data'!I1288</f>
        <v>non-smoker</v>
      </c>
      <c r="I1291" t="str">
        <f>'Raw Data'!J1288</f>
        <v>high</v>
      </c>
    </row>
    <row r="1292" spans="1:9" ht="15" customHeight="1" x14ac:dyDescent="0.35">
      <c r="A1292">
        <f t="shared" si="80"/>
        <v>1288</v>
      </c>
      <c r="B1292" s="13">
        <f>'Raw Data'!B1289</f>
        <v>28.452858930000001</v>
      </c>
      <c r="C1292" t="str">
        <f t="shared" si="81"/>
        <v>Overweight</v>
      </c>
      <c r="D1292" s="14">
        <f>'Raw Data'!E1289</f>
        <v>185.4753527</v>
      </c>
      <c r="E1292" t="str">
        <f t="shared" si="82"/>
        <v>Desirable</v>
      </c>
      <c r="F1292" s="15">
        <f>'Raw Data'!C1289</f>
        <v>111.7126432</v>
      </c>
      <c r="G1292" t="str">
        <f t="shared" si="83"/>
        <v>Normal</v>
      </c>
      <c r="H1292" t="str">
        <f>'Raw Data'!I1289</f>
        <v>non-smoker</v>
      </c>
      <c r="I1292" t="str">
        <f>'Raw Data'!J1289</f>
        <v>high</v>
      </c>
    </row>
    <row r="1293" spans="1:9" ht="15" customHeight="1" x14ac:dyDescent="0.35">
      <c r="A1293">
        <f t="shared" si="80"/>
        <v>1289</v>
      </c>
      <c r="B1293" s="13">
        <f>'Raw Data'!B1290</f>
        <v>33.389474499999999</v>
      </c>
      <c r="C1293" t="str">
        <f t="shared" si="81"/>
        <v>Obese</v>
      </c>
      <c r="D1293" s="14">
        <f>'Raw Data'!E1290</f>
        <v>181.28279309999999</v>
      </c>
      <c r="E1293" t="str">
        <f t="shared" si="82"/>
        <v>Desirable</v>
      </c>
      <c r="F1293" s="15">
        <f>'Raw Data'!C1290</f>
        <v>103.6016922</v>
      </c>
      <c r="G1293" t="str">
        <f t="shared" si="83"/>
        <v>Normal</v>
      </c>
      <c r="H1293" t="str">
        <f>'Raw Data'!I1290</f>
        <v>non-smoker</v>
      </c>
      <c r="I1293" t="str">
        <f>'Raw Data'!J1290</f>
        <v>moderate</v>
      </c>
    </row>
    <row r="1294" spans="1:9" ht="15" customHeight="1" x14ac:dyDescent="0.35">
      <c r="A1294">
        <f t="shared" si="80"/>
        <v>1290</v>
      </c>
      <c r="B1294" s="13">
        <f>'Raw Data'!B1291</f>
        <v>28.049489919999999</v>
      </c>
      <c r="C1294" t="str">
        <f t="shared" si="81"/>
        <v>Overweight</v>
      </c>
      <c r="D1294" s="14">
        <f>'Raw Data'!E1291</f>
        <v>202.03590220000001</v>
      </c>
      <c r="E1294" t="str">
        <f t="shared" si="82"/>
        <v>Borderline High</v>
      </c>
      <c r="F1294" s="15">
        <f>'Raw Data'!C1291</f>
        <v>112.32074780000001</v>
      </c>
      <c r="G1294" t="str">
        <f t="shared" si="83"/>
        <v>Normal</v>
      </c>
      <c r="H1294" t="str">
        <f>'Raw Data'!I1291</f>
        <v>smoker</v>
      </c>
      <c r="I1294" t="str">
        <f>'Raw Data'!J1291</f>
        <v>low</v>
      </c>
    </row>
    <row r="1295" spans="1:9" ht="15" customHeight="1" x14ac:dyDescent="0.35">
      <c r="A1295">
        <f t="shared" si="80"/>
        <v>1291</v>
      </c>
      <c r="B1295" s="13">
        <f>'Raw Data'!B1292</f>
        <v>33.398850770000003</v>
      </c>
      <c r="C1295" t="str">
        <f t="shared" si="81"/>
        <v>Obese</v>
      </c>
      <c r="D1295" s="14">
        <f>'Raw Data'!E1292</f>
        <v>222.3472936</v>
      </c>
      <c r="E1295" t="str">
        <f t="shared" si="82"/>
        <v>Borderline High</v>
      </c>
      <c r="F1295" s="15">
        <f>'Raw Data'!C1292</f>
        <v>106.8237555</v>
      </c>
      <c r="G1295" t="str">
        <f t="shared" si="83"/>
        <v>Normal</v>
      </c>
      <c r="H1295" t="str">
        <f>'Raw Data'!I1292</f>
        <v>non-smoker</v>
      </c>
      <c r="I1295" t="str">
        <f>'Raw Data'!J1292</f>
        <v>moderate</v>
      </c>
    </row>
    <row r="1296" spans="1:9" ht="15" customHeight="1" x14ac:dyDescent="0.35">
      <c r="A1296">
        <f t="shared" si="80"/>
        <v>1292</v>
      </c>
      <c r="B1296" s="13">
        <f>'Raw Data'!B1293</f>
        <v>23.653098839999998</v>
      </c>
      <c r="C1296" t="str">
        <f t="shared" si="81"/>
        <v>Normal</v>
      </c>
      <c r="D1296" s="14">
        <f>'Raw Data'!E1293</f>
        <v>195.61280769999999</v>
      </c>
      <c r="E1296" t="str">
        <f t="shared" si="82"/>
        <v>Desirable</v>
      </c>
      <c r="F1296" s="15">
        <f>'Raw Data'!C1293</f>
        <v>117.47091210000001</v>
      </c>
      <c r="G1296" t="str">
        <f t="shared" si="83"/>
        <v>Normal</v>
      </c>
      <c r="H1296" t="str">
        <f>'Raw Data'!I1293</f>
        <v>non-smoker</v>
      </c>
      <c r="I1296" t="str">
        <f>'Raw Data'!J1293</f>
        <v>moderate</v>
      </c>
    </row>
    <row r="1297" spans="1:9" ht="15" customHeight="1" x14ac:dyDescent="0.35">
      <c r="A1297">
        <f t="shared" si="80"/>
        <v>1293</v>
      </c>
      <c r="B1297" s="13">
        <f>'Raw Data'!B1294</f>
        <v>28.648984370000001</v>
      </c>
      <c r="C1297" t="str">
        <f t="shared" si="81"/>
        <v>Overweight</v>
      </c>
      <c r="D1297" s="14">
        <f>'Raw Data'!E1294</f>
        <v>166.28000750000001</v>
      </c>
      <c r="E1297" t="str">
        <f t="shared" si="82"/>
        <v>Desirable</v>
      </c>
      <c r="F1297" s="15">
        <f>'Raw Data'!C1294</f>
        <v>130.32240239999999</v>
      </c>
      <c r="G1297" t="str">
        <f t="shared" si="83"/>
        <v>Stage 1 Hypertension</v>
      </c>
      <c r="H1297" t="str">
        <f>'Raw Data'!I1294</f>
        <v>non-smoker</v>
      </c>
      <c r="I1297" t="str">
        <f>'Raw Data'!J1294</f>
        <v>high</v>
      </c>
    </row>
    <row r="1298" spans="1:9" ht="15" customHeight="1" x14ac:dyDescent="0.35">
      <c r="A1298">
        <f t="shared" si="80"/>
        <v>1294</v>
      </c>
      <c r="B1298" s="13">
        <f>'Raw Data'!B1295</f>
        <v>28.774826279999999</v>
      </c>
      <c r="C1298" t="str">
        <f t="shared" si="81"/>
        <v>Overweight</v>
      </c>
      <c r="D1298" s="14">
        <f>'Raw Data'!E1295</f>
        <v>166.89135769999999</v>
      </c>
      <c r="E1298" t="str">
        <f t="shared" si="82"/>
        <v>Desirable</v>
      </c>
      <c r="F1298" s="15">
        <f>'Raw Data'!C1295</f>
        <v>96.802204290000006</v>
      </c>
      <c r="G1298" t="str">
        <f t="shared" si="83"/>
        <v>Normal</v>
      </c>
      <c r="H1298" t="str">
        <f>'Raw Data'!I1295</f>
        <v>non-smoker</v>
      </c>
      <c r="I1298" t="str">
        <f>'Raw Data'!J1295</f>
        <v>high</v>
      </c>
    </row>
    <row r="1299" spans="1:9" ht="15" customHeight="1" x14ac:dyDescent="0.35">
      <c r="A1299">
        <f t="shared" si="80"/>
        <v>1295</v>
      </c>
      <c r="B1299" s="13">
        <f>'Raw Data'!B1296</f>
        <v>33.566718180000002</v>
      </c>
      <c r="C1299" t="str">
        <f t="shared" si="81"/>
        <v>Obese</v>
      </c>
      <c r="D1299" s="14">
        <f>'Raw Data'!E1296</f>
        <v>174.977363</v>
      </c>
      <c r="E1299" t="str">
        <f t="shared" si="82"/>
        <v>Desirable</v>
      </c>
      <c r="F1299" s="15">
        <f>'Raw Data'!C1296</f>
        <v>125.79071260000001</v>
      </c>
      <c r="G1299" t="str">
        <f t="shared" si="83"/>
        <v>Elevated</v>
      </c>
      <c r="H1299" t="str">
        <f>'Raw Data'!I1296</f>
        <v>smoker</v>
      </c>
      <c r="I1299" t="str">
        <f>'Raw Data'!J1296</f>
        <v>high</v>
      </c>
    </row>
    <row r="1300" spans="1:9" ht="15" customHeight="1" x14ac:dyDescent="0.35">
      <c r="A1300">
        <f t="shared" si="80"/>
        <v>1296</v>
      </c>
      <c r="B1300" s="13">
        <f>'Raw Data'!B1297</f>
        <v>31.542779020000001</v>
      </c>
      <c r="C1300" t="str">
        <f t="shared" si="81"/>
        <v>Obese</v>
      </c>
      <c r="D1300" s="14">
        <f>'Raw Data'!E1297</f>
        <v>186.9143258</v>
      </c>
      <c r="E1300" t="str">
        <f t="shared" si="82"/>
        <v>Desirable</v>
      </c>
      <c r="F1300" s="15">
        <f>'Raw Data'!C1297</f>
        <v>120.294845</v>
      </c>
      <c r="G1300" t="str">
        <f t="shared" si="83"/>
        <v>Elevated</v>
      </c>
      <c r="H1300" t="str">
        <f>'Raw Data'!I1297</f>
        <v>non-smoker</v>
      </c>
      <c r="I1300" t="str">
        <f>'Raw Data'!J1297</f>
        <v>high</v>
      </c>
    </row>
    <row r="1301" spans="1:9" ht="15" customHeight="1" x14ac:dyDescent="0.35">
      <c r="A1301">
        <f t="shared" si="80"/>
        <v>1297</v>
      </c>
      <c r="B1301" s="13">
        <f>'Raw Data'!B1298</f>
        <v>30.450007200000002</v>
      </c>
      <c r="C1301" t="str">
        <f t="shared" si="81"/>
        <v>Obese</v>
      </c>
      <c r="D1301" s="14">
        <f>'Raw Data'!E1298</f>
        <v>180.96221800000001</v>
      </c>
      <c r="E1301" t="str">
        <f t="shared" si="82"/>
        <v>Desirable</v>
      </c>
      <c r="F1301" s="15">
        <f>'Raw Data'!C1298</f>
        <v>105.5299701</v>
      </c>
      <c r="G1301" t="str">
        <f t="shared" si="83"/>
        <v>Normal</v>
      </c>
      <c r="H1301" t="str">
        <f>'Raw Data'!I1298</f>
        <v>smoker</v>
      </c>
      <c r="I1301" t="str">
        <f>'Raw Data'!J1298</f>
        <v>high</v>
      </c>
    </row>
    <row r="1302" spans="1:9" ht="15" customHeight="1" x14ac:dyDescent="0.35">
      <c r="A1302">
        <f t="shared" si="80"/>
        <v>1298</v>
      </c>
      <c r="B1302" s="13">
        <f>'Raw Data'!B1299</f>
        <v>31.24664916</v>
      </c>
      <c r="C1302" t="str">
        <f t="shared" si="81"/>
        <v>Obese</v>
      </c>
      <c r="D1302" s="14">
        <f>'Raw Data'!E1299</f>
        <v>203.77387479999999</v>
      </c>
      <c r="E1302" t="str">
        <f t="shared" si="82"/>
        <v>Borderline High</v>
      </c>
      <c r="F1302" s="15">
        <f>'Raw Data'!C1299</f>
        <v>118.45587140000001</v>
      </c>
      <c r="G1302" t="str">
        <f t="shared" si="83"/>
        <v>Normal</v>
      </c>
      <c r="H1302" t="str">
        <f>'Raw Data'!I1299</f>
        <v>smoker</v>
      </c>
      <c r="I1302" t="str">
        <f>'Raw Data'!J1299</f>
        <v>moderate</v>
      </c>
    </row>
    <row r="1303" spans="1:9" ht="15" customHeight="1" x14ac:dyDescent="0.35">
      <c r="A1303">
        <f t="shared" si="80"/>
        <v>1299</v>
      </c>
      <c r="B1303" s="13">
        <f>'Raw Data'!B1300</f>
        <v>20.951995799999999</v>
      </c>
      <c r="C1303" t="str">
        <f t="shared" si="81"/>
        <v>Normal</v>
      </c>
      <c r="D1303" s="14">
        <f>'Raw Data'!E1300</f>
        <v>198.38927989999999</v>
      </c>
      <c r="E1303" t="str">
        <f t="shared" si="82"/>
        <v>Desirable</v>
      </c>
      <c r="F1303" s="15">
        <f>'Raw Data'!C1300</f>
        <v>110.52337</v>
      </c>
      <c r="G1303" t="str">
        <f t="shared" si="83"/>
        <v>Normal</v>
      </c>
      <c r="H1303" t="str">
        <f>'Raw Data'!I1300</f>
        <v>smoker</v>
      </c>
      <c r="I1303" t="str">
        <f>'Raw Data'!J1300</f>
        <v>low</v>
      </c>
    </row>
    <row r="1304" spans="1:9" ht="15" customHeight="1" x14ac:dyDescent="0.35">
      <c r="A1304">
        <f t="shared" si="80"/>
        <v>1300</v>
      </c>
      <c r="B1304" s="13">
        <f>'Raw Data'!B1301</f>
        <v>26.142691299999999</v>
      </c>
      <c r="C1304" t="str">
        <f t="shared" si="81"/>
        <v>Overweight</v>
      </c>
      <c r="D1304" s="14">
        <f>'Raw Data'!E1301</f>
        <v>189.1609268</v>
      </c>
      <c r="E1304" t="str">
        <f t="shared" si="82"/>
        <v>Desirable</v>
      </c>
      <c r="F1304" s="15">
        <f>'Raw Data'!C1301</f>
        <v>110.2435152</v>
      </c>
      <c r="G1304" t="str">
        <f t="shared" si="83"/>
        <v>Normal</v>
      </c>
      <c r="H1304" t="str">
        <f>'Raw Data'!I1301</f>
        <v>non-smoker</v>
      </c>
      <c r="I1304" t="str">
        <f>'Raw Data'!J1301</f>
        <v>moderate</v>
      </c>
    </row>
    <row r="1305" spans="1:9" ht="15" customHeight="1" x14ac:dyDescent="0.35">
      <c r="A1305">
        <f t="shared" si="80"/>
        <v>1301</v>
      </c>
      <c r="B1305" s="13">
        <f>'Raw Data'!B1302</f>
        <v>21.97546307</v>
      </c>
      <c r="C1305" t="str">
        <f t="shared" si="81"/>
        <v>Normal</v>
      </c>
      <c r="D1305" s="14">
        <f>'Raw Data'!E1302</f>
        <v>178.87077310000001</v>
      </c>
      <c r="E1305" t="str">
        <f t="shared" si="82"/>
        <v>Desirable</v>
      </c>
      <c r="F1305" s="15">
        <f>'Raw Data'!C1302</f>
        <v>102.62595659999999</v>
      </c>
      <c r="G1305" t="str">
        <f t="shared" si="83"/>
        <v>Normal</v>
      </c>
      <c r="H1305" t="str">
        <f>'Raw Data'!I1302</f>
        <v>smoker</v>
      </c>
      <c r="I1305" t="str">
        <f>'Raw Data'!J1302</f>
        <v>moderate</v>
      </c>
    </row>
    <row r="1306" spans="1:9" ht="15" customHeight="1" x14ac:dyDescent="0.35">
      <c r="A1306">
        <f t="shared" si="80"/>
        <v>1302</v>
      </c>
      <c r="B1306" s="13">
        <f>'Raw Data'!B1303</f>
        <v>23.734400000000001</v>
      </c>
      <c r="C1306" t="str">
        <f t="shared" si="81"/>
        <v>Normal</v>
      </c>
      <c r="D1306" s="14">
        <f>'Raw Data'!E1303</f>
        <v>197.82198489999999</v>
      </c>
      <c r="E1306" t="str">
        <f t="shared" si="82"/>
        <v>Desirable</v>
      </c>
      <c r="F1306" s="15">
        <f>'Raw Data'!C1303</f>
        <v>114.67594769999999</v>
      </c>
      <c r="G1306" t="str">
        <f t="shared" si="83"/>
        <v>Normal</v>
      </c>
      <c r="H1306" t="str">
        <f>'Raw Data'!I1303</f>
        <v>non-smoker</v>
      </c>
      <c r="I1306" t="str">
        <f>'Raw Data'!J1303</f>
        <v>moderate</v>
      </c>
    </row>
    <row r="1307" spans="1:9" ht="15" customHeight="1" x14ac:dyDescent="0.35">
      <c r="A1307">
        <f t="shared" si="80"/>
        <v>1303</v>
      </c>
      <c r="B1307" s="13">
        <f>'Raw Data'!B1304</f>
        <v>26.131277350000001</v>
      </c>
      <c r="C1307" t="str">
        <f t="shared" si="81"/>
        <v>Overweight</v>
      </c>
      <c r="D1307" s="14">
        <f>'Raw Data'!E1304</f>
        <v>182.48586539999999</v>
      </c>
      <c r="E1307" t="str">
        <f t="shared" si="82"/>
        <v>Desirable</v>
      </c>
      <c r="F1307" s="15">
        <f>'Raw Data'!C1304</f>
        <v>100.8005852</v>
      </c>
      <c r="G1307" t="str">
        <f t="shared" si="83"/>
        <v>Normal</v>
      </c>
      <c r="H1307" t="str">
        <f>'Raw Data'!I1304</f>
        <v>non-smoker</v>
      </c>
      <c r="I1307" t="str">
        <f>'Raw Data'!J1304</f>
        <v>high</v>
      </c>
    </row>
    <row r="1308" spans="1:9" ht="15" customHeight="1" x14ac:dyDescent="0.35">
      <c r="A1308">
        <f t="shared" si="80"/>
        <v>1304</v>
      </c>
      <c r="B1308" s="13">
        <f>'Raw Data'!B1305</f>
        <v>15.71801421</v>
      </c>
      <c r="C1308" t="str">
        <f t="shared" si="81"/>
        <v>Underweight</v>
      </c>
      <c r="D1308" s="14">
        <f>'Raw Data'!E1305</f>
        <v>153.87824570000001</v>
      </c>
      <c r="E1308" t="str">
        <f t="shared" si="82"/>
        <v>Desirable</v>
      </c>
      <c r="F1308" s="15">
        <f>'Raw Data'!C1305</f>
        <v>114.0364556</v>
      </c>
      <c r="G1308" t="str">
        <f t="shared" si="83"/>
        <v>Normal</v>
      </c>
      <c r="H1308" t="str">
        <f>'Raw Data'!I1305</f>
        <v>non-smoker</v>
      </c>
      <c r="I1308" t="str">
        <f>'Raw Data'!J1305</f>
        <v>moderate</v>
      </c>
    </row>
    <row r="1309" spans="1:9" ht="15" customHeight="1" x14ac:dyDescent="0.35">
      <c r="A1309">
        <f t="shared" si="80"/>
        <v>1305</v>
      </c>
      <c r="B1309" s="13">
        <f>'Raw Data'!B1306</f>
        <v>26.311599050000002</v>
      </c>
      <c r="C1309" t="str">
        <f t="shared" si="81"/>
        <v>Overweight</v>
      </c>
      <c r="D1309" s="14">
        <f>'Raw Data'!E1306</f>
        <v>201.15923369999999</v>
      </c>
      <c r="E1309" t="str">
        <f t="shared" si="82"/>
        <v>Borderline High</v>
      </c>
      <c r="F1309" s="15">
        <f>'Raw Data'!C1306</f>
        <v>101.5499133</v>
      </c>
      <c r="G1309" t="str">
        <f t="shared" si="83"/>
        <v>Normal</v>
      </c>
      <c r="H1309" t="str">
        <f>'Raw Data'!I1306</f>
        <v>non-smoker</v>
      </c>
      <c r="I1309" t="str">
        <f>'Raw Data'!J1306</f>
        <v>low</v>
      </c>
    </row>
    <row r="1310" spans="1:9" ht="15" customHeight="1" x14ac:dyDescent="0.35">
      <c r="A1310">
        <f t="shared" si="80"/>
        <v>1306</v>
      </c>
      <c r="B1310" s="13">
        <f>'Raw Data'!B1307</f>
        <v>23.085908679999999</v>
      </c>
      <c r="C1310" t="str">
        <f t="shared" si="81"/>
        <v>Normal</v>
      </c>
      <c r="D1310" s="14">
        <f>'Raw Data'!E1307</f>
        <v>159.98890940000001</v>
      </c>
      <c r="E1310" t="str">
        <f t="shared" si="82"/>
        <v>Desirable</v>
      </c>
      <c r="F1310" s="15">
        <f>'Raw Data'!C1307</f>
        <v>128.337673</v>
      </c>
      <c r="G1310" t="str">
        <f t="shared" si="83"/>
        <v>Elevated</v>
      </c>
      <c r="H1310" t="str">
        <f>'Raw Data'!I1307</f>
        <v>non-smoker</v>
      </c>
      <c r="I1310" t="str">
        <f>'Raw Data'!J1307</f>
        <v>moderate</v>
      </c>
    </row>
    <row r="1311" spans="1:9" ht="15" customHeight="1" x14ac:dyDescent="0.35">
      <c r="A1311">
        <f t="shared" si="80"/>
        <v>1307</v>
      </c>
      <c r="B1311" s="13">
        <f>'Raw Data'!B1308</f>
        <v>21.719476749999998</v>
      </c>
      <c r="C1311" t="str">
        <f t="shared" si="81"/>
        <v>Normal</v>
      </c>
      <c r="D1311" s="14">
        <f>'Raw Data'!E1308</f>
        <v>191.82128539999999</v>
      </c>
      <c r="E1311" t="str">
        <f t="shared" si="82"/>
        <v>Desirable</v>
      </c>
      <c r="F1311" s="15">
        <f>'Raw Data'!C1308</f>
        <v>97.482380509999999</v>
      </c>
      <c r="G1311" t="str">
        <f t="shared" si="83"/>
        <v>Normal</v>
      </c>
      <c r="H1311" t="str">
        <f>'Raw Data'!I1308</f>
        <v>non-smoker</v>
      </c>
      <c r="I1311" t="str">
        <f>'Raw Data'!J1308</f>
        <v>high</v>
      </c>
    </row>
    <row r="1312" spans="1:9" ht="15" customHeight="1" x14ac:dyDescent="0.35">
      <c r="A1312">
        <f t="shared" si="80"/>
        <v>1308</v>
      </c>
      <c r="B1312" s="13">
        <f>'Raw Data'!B1309</f>
        <v>27.479284400000001</v>
      </c>
      <c r="C1312" t="str">
        <f t="shared" si="81"/>
        <v>Overweight</v>
      </c>
      <c r="D1312" s="14">
        <f>'Raw Data'!E1309</f>
        <v>183.09306509999999</v>
      </c>
      <c r="E1312" t="str">
        <f t="shared" si="82"/>
        <v>Desirable</v>
      </c>
      <c r="F1312" s="15">
        <f>'Raw Data'!C1309</f>
        <v>136.4501855</v>
      </c>
      <c r="G1312" t="str">
        <f t="shared" si="83"/>
        <v>Stage 1 Hypertension</v>
      </c>
      <c r="H1312" t="str">
        <f>'Raw Data'!I1309</f>
        <v>smoker</v>
      </c>
      <c r="I1312" t="str">
        <f>'Raw Data'!J1309</f>
        <v>high</v>
      </c>
    </row>
    <row r="1313" spans="1:9" ht="15" customHeight="1" x14ac:dyDescent="0.35">
      <c r="A1313">
        <f t="shared" si="80"/>
        <v>1309</v>
      </c>
      <c r="B1313" s="13">
        <f>'Raw Data'!B1310</f>
        <v>25.056329890000001</v>
      </c>
      <c r="C1313" t="str">
        <f t="shared" si="81"/>
        <v>Overweight</v>
      </c>
      <c r="D1313" s="14">
        <f>'Raw Data'!E1310</f>
        <v>197.31260399999999</v>
      </c>
      <c r="E1313" t="str">
        <f t="shared" si="82"/>
        <v>Desirable</v>
      </c>
      <c r="F1313" s="15">
        <f>'Raw Data'!C1310</f>
        <v>104.5027501</v>
      </c>
      <c r="G1313" t="str">
        <f t="shared" si="83"/>
        <v>Normal</v>
      </c>
      <c r="H1313" t="str">
        <f>'Raw Data'!I1310</f>
        <v>non-smoker</v>
      </c>
      <c r="I1313" t="str">
        <f>'Raw Data'!J1310</f>
        <v>moderate</v>
      </c>
    </row>
    <row r="1314" spans="1:9" ht="15" customHeight="1" x14ac:dyDescent="0.35">
      <c r="A1314">
        <f t="shared" si="80"/>
        <v>1310</v>
      </c>
      <c r="B1314" s="13">
        <f>'Raw Data'!B1311</f>
        <v>28.707508700000002</v>
      </c>
      <c r="C1314" t="str">
        <f t="shared" si="81"/>
        <v>Overweight</v>
      </c>
      <c r="D1314" s="14">
        <f>'Raw Data'!E1311</f>
        <v>198.0453837</v>
      </c>
      <c r="E1314" t="str">
        <f t="shared" si="82"/>
        <v>Desirable</v>
      </c>
      <c r="F1314" s="15">
        <f>'Raw Data'!C1311</f>
        <v>119.8330979</v>
      </c>
      <c r="G1314" t="str">
        <f t="shared" si="83"/>
        <v>Normal</v>
      </c>
      <c r="H1314" t="str">
        <f>'Raw Data'!I1311</f>
        <v>non-smoker</v>
      </c>
      <c r="I1314" t="str">
        <f>'Raw Data'!J1311</f>
        <v>moderate</v>
      </c>
    </row>
    <row r="1315" spans="1:9" ht="15" customHeight="1" x14ac:dyDescent="0.35">
      <c r="A1315">
        <f t="shared" si="80"/>
        <v>1311</v>
      </c>
      <c r="B1315" s="13">
        <f>'Raw Data'!B1312</f>
        <v>23.755887619999999</v>
      </c>
      <c r="C1315" t="str">
        <f t="shared" si="81"/>
        <v>Normal</v>
      </c>
      <c r="D1315" s="14">
        <f>'Raw Data'!E1312</f>
        <v>186.49610369999999</v>
      </c>
      <c r="E1315" t="str">
        <f t="shared" si="82"/>
        <v>Desirable</v>
      </c>
      <c r="F1315" s="15">
        <f>'Raw Data'!C1312</f>
        <v>114.14851880000001</v>
      </c>
      <c r="G1315" t="str">
        <f t="shared" si="83"/>
        <v>Normal</v>
      </c>
      <c r="H1315" t="str">
        <f>'Raw Data'!I1312</f>
        <v>non-smoker</v>
      </c>
      <c r="I1315" t="str">
        <f>'Raw Data'!J1312</f>
        <v>moderate</v>
      </c>
    </row>
    <row r="1316" spans="1:9" ht="15" customHeight="1" x14ac:dyDescent="0.35">
      <c r="A1316">
        <f t="shared" si="80"/>
        <v>1312</v>
      </c>
      <c r="B1316" s="13">
        <f>'Raw Data'!B1313</f>
        <v>26.122001260000001</v>
      </c>
      <c r="C1316" t="str">
        <f t="shared" si="81"/>
        <v>Overweight</v>
      </c>
      <c r="D1316" s="14">
        <f>'Raw Data'!E1313</f>
        <v>171.94709109999999</v>
      </c>
      <c r="E1316" t="str">
        <f t="shared" si="82"/>
        <v>Desirable</v>
      </c>
      <c r="F1316" s="15">
        <f>'Raw Data'!C1313</f>
        <v>107.0772802</v>
      </c>
      <c r="G1316" t="str">
        <f t="shared" si="83"/>
        <v>Normal</v>
      </c>
      <c r="H1316" t="str">
        <f>'Raw Data'!I1313</f>
        <v>smoker</v>
      </c>
      <c r="I1316" t="str">
        <f>'Raw Data'!J1313</f>
        <v>high</v>
      </c>
    </row>
    <row r="1317" spans="1:9" ht="15" customHeight="1" x14ac:dyDescent="0.35">
      <c r="A1317">
        <f t="shared" si="80"/>
        <v>1313</v>
      </c>
      <c r="B1317" s="13">
        <f>'Raw Data'!B1314</f>
        <v>39.293421870000003</v>
      </c>
      <c r="C1317" t="str">
        <f t="shared" si="81"/>
        <v>Obese</v>
      </c>
      <c r="D1317" s="14">
        <f>'Raw Data'!E1314</f>
        <v>221.96323910000001</v>
      </c>
      <c r="E1317" t="str">
        <f t="shared" si="82"/>
        <v>Borderline High</v>
      </c>
      <c r="F1317" s="15">
        <f>'Raw Data'!C1314</f>
        <v>127.0909683</v>
      </c>
      <c r="G1317" t="str">
        <f t="shared" si="83"/>
        <v>Elevated</v>
      </c>
      <c r="H1317" t="str">
        <f>'Raw Data'!I1314</f>
        <v>smoker</v>
      </c>
      <c r="I1317" t="str">
        <f>'Raw Data'!J1314</f>
        <v>moderate</v>
      </c>
    </row>
    <row r="1318" spans="1:9" ht="15" customHeight="1" x14ac:dyDescent="0.35">
      <c r="A1318">
        <f t="shared" si="80"/>
        <v>1314</v>
      </c>
      <c r="B1318" s="13">
        <f>'Raw Data'!B1315</f>
        <v>30.115505949999999</v>
      </c>
      <c r="C1318" t="str">
        <f t="shared" si="81"/>
        <v>Obese</v>
      </c>
      <c r="D1318" s="14">
        <f>'Raw Data'!E1315</f>
        <v>195.81916630000001</v>
      </c>
      <c r="E1318" t="str">
        <f t="shared" si="82"/>
        <v>Desirable</v>
      </c>
      <c r="F1318" s="15">
        <f>'Raw Data'!C1315</f>
        <v>106.5391071</v>
      </c>
      <c r="G1318" t="str">
        <f t="shared" si="83"/>
        <v>Normal</v>
      </c>
      <c r="H1318" t="str">
        <f>'Raw Data'!I1315</f>
        <v>non-smoker</v>
      </c>
      <c r="I1318" t="str">
        <f>'Raw Data'!J1315</f>
        <v>moderate</v>
      </c>
    </row>
    <row r="1319" spans="1:9" ht="15" customHeight="1" x14ac:dyDescent="0.35">
      <c r="A1319">
        <f t="shared" si="80"/>
        <v>1315</v>
      </c>
      <c r="B1319" s="13">
        <f>'Raw Data'!B1316</f>
        <v>22.769638929999999</v>
      </c>
      <c r="C1319" t="str">
        <f t="shared" si="81"/>
        <v>Normal</v>
      </c>
      <c r="D1319" s="14">
        <f>'Raw Data'!E1316</f>
        <v>189.13961789999999</v>
      </c>
      <c r="E1319" t="str">
        <f t="shared" si="82"/>
        <v>Desirable</v>
      </c>
      <c r="F1319" s="15">
        <f>'Raw Data'!C1316</f>
        <v>93.895497649999996</v>
      </c>
      <c r="G1319" t="str">
        <f t="shared" si="83"/>
        <v>Normal</v>
      </c>
      <c r="H1319" t="str">
        <f>'Raw Data'!I1316</f>
        <v>smoker</v>
      </c>
      <c r="I1319" t="str">
        <f>'Raw Data'!J1316</f>
        <v>moderate</v>
      </c>
    </row>
    <row r="1320" spans="1:9" ht="15" customHeight="1" x14ac:dyDescent="0.35">
      <c r="A1320">
        <f t="shared" si="80"/>
        <v>1316</v>
      </c>
      <c r="B1320" s="13">
        <f>'Raw Data'!B1317</f>
        <v>33.197160930000003</v>
      </c>
      <c r="C1320" t="str">
        <f t="shared" si="81"/>
        <v>Obese</v>
      </c>
      <c r="D1320" s="14">
        <f>'Raw Data'!E1317</f>
        <v>210.64377039999999</v>
      </c>
      <c r="E1320" t="str">
        <f t="shared" si="82"/>
        <v>Borderline High</v>
      </c>
      <c r="F1320" s="15">
        <f>'Raw Data'!C1317</f>
        <v>111.1146183</v>
      </c>
      <c r="G1320" t="str">
        <f t="shared" si="83"/>
        <v>Normal</v>
      </c>
      <c r="H1320" t="str">
        <f>'Raw Data'!I1317</f>
        <v>non-smoker</v>
      </c>
      <c r="I1320" t="str">
        <f>'Raw Data'!J1317</f>
        <v>low</v>
      </c>
    </row>
    <row r="1321" spans="1:9" ht="15" customHeight="1" x14ac:dyDescent="0.35">
      <c r="A1321">
        <f t="shared" si="80"/>
        <v>1317</v>
      </c>
      <c r="B1321" s="13">
        <f>'Raw Data'!B1318</f>
        <v>34.742041569999998</v>
      </c>
      <c r="C1321" t="str">
        <f t="shared" si="81"/>
        <v>Obese</v>
      </c>
      <c r="D1321" s="14">
        <f>'Raw Data'!E1318</f>
        <v>198.58132190000001</v>
      </c>
      <c r="E1321" t="str">
        <f t="shared" si="82"/>
        <v>Desirable</v>
      </c>
      <c r="F1321" s="15">
        <f>'Raw Data'!C1318</f>
        <v>121.0043969</v>
      </c>
      <c r="G1321" t="str">
        <f t="shared" si="83"/>
        <v>Elevated</v>
      </c>
      <c r="H1321" t="str">
        <f>'Raw Data'!I1318</f>
        <v>non-smoker</v>
      </c>
      <c r="I1321" t="str">
        <f>'Raw Data'!J1318</f>
        <v>high</v>
      </c>
    </row>
    <row r="1322" spans="1:9" ht="15" customHeight="1" x14ac:dyDescent="0.35">
      <c r="A1322">
        <f t="shared" si="80"/>
        <v>1318</v>
      </c>
      <c r="B1322" s="13">
        <f>'Raw Data'!B1319</f>
        <v>29.993408479999999</v>
      </c>
      <c r="C1322" t="str">
        <f t="shared" si="81"/>
        <v>Obese</v>
      </c>
      <c r="D1322" s="14">
        <f>'Raw Data'!E1319</f>
        <v>196.1807939</v>
      </c>
      <c r="E1322" t="str">
        <f t="shared" si="82"/>
        <v>Desirable</v>
      </c>
      <c r="F1322" s="15">
        <f>'Raw Data'!C1319</f>
        <v>101.8641368</v>
      </c>
      <c r="G1322" t="str">
        <f t="shared" si="83"/>
        <v>Normal</v>
      </c>
      <c r="H1322" t="str">
        <f>'Raw Data'!I1319</f>
        <v>non-smoker</v>
      </c>
      <c r="I1322" t="str">
        <f>'Raw Data'!J1319</f>
        <v>moderate</v>
      </c>
    </row>
    <row r="1323" spans="1:9" ht="15" customHeight="1" x14ac:dyDescent="0.35">
      <c r="A1323">
        <f t="shared" si="80"/>
        <v>1319</v>
      </c>
      <c r="B1323" s="13">
        <f>'Raw Data'!B1320</f>
        <v>23.09021778</v>
      </c>
      <c r="C1323" t="str">
        <f t="shared" si="81"/>
        <v>Normal</v>
      </c>
      <c r="D1323" s="14">
        <f>'Raw Data'!E1320</f>
        <v>193.9500099</v>
      </c>
      <c r="E1323" t="str">
        <f t="shared" si="82"/>
        <v>Desirable</v>
      </c>
      <c r="F1323" s="15">
        <f>'Raw Data'!C1320</f>
        <v>109.3087529</v>
      </c>
      <c r="G1323" t="str">
        <f t="shared" si="83"/>
        <v>Normal</v>
      </c>
      <c r="H1323" t="str">
        <f>'Raw Data'!I1320</f>
        <v>smoker</v>
      </c>
      <c r="I1323" t="str">
        <f>'Raw Data'!J1320</f>
        <v>moderate</v>
      </c>
    </row>
    <row r="1324" spans="1:9" ht="15" customHeight="1" x14ac:dyDescent="0.35">
      <c r="A1324">
        <f t="shared" si="80"/>
        <v>1320</v>
      </c>
      <c r="B1324" s="13">
        <f>'Raw Data'!B1321</f>
        <v>32.164901710000002</v>
      </c>
      <c r="C1324" t="str">
        <f t="shared" si="81"/>
        <v>Obese</v>
      </c>
      <c r="D1324" s="14">
        <f>'Raw Data'!E1321</f>
        <v>213.3469321</v>
      </c>
      <c r="E1324" t="str">
        <f t="shared" si="82"/>
        <v>Borderline High</v>
      </c>
      <c r="F1324" s="15">
        <f>'Raw Data'!C1321</f>
        <v>99.954755680000005</v>
      </c>
      <c r="G1324" t="str">
        <f t="shared" si="83"/>
        <v>Normal</v>
      </c>
      <c r="H1324" t="str">
        <f>'Raw Data'!I1321</f>
        <v>non-smoker</v>
      </c>
      <c r="I1324" t="str">
        <f>'Raw Data'!J1321</f>
        <v>moderate</v>
      </c>
    </row>
    <row r="1325" spans="1:9" ht="15" customHeight="1" x14ac:dyDescent="0.35">
      <c r="A1325">
        <f t="shared" si="80"/>
        <v>1321</v>
      </c>
      <c r="B1325" s="13">
        <f>'Raw Data'!B1322</f>
        <v>24.11343875</v>
      </c>
      <c r="C1325" t="str">
        <f t="shared" si="81"/>
        <v>Normal</v>
      </c>
      <c r="D1325" s="14">
        <f>'Raw Data'!E1322</f>
        <v>206.6829702</v>
      </c>
      <c r="E1325" t="str">
        <f t="shared" si="82"/>
        <v>Borderline High</v>
      </c>
      <c r="F1325" s="15">
        <f>'Raw Data'!C1322</f>
        <v>109.25469870000001</v>
      </c>
      <c r="G1325" t="str">
        <f t="shared" si="83"/>
        <v>Normal</v>
      </c>
      <c r="H1325" t="str">
        <f>'Raw Data'!I1322</f>
        <v>non-smoker</v>
      </c>
      <c r="I1325" t="str">
        <f>'Raw Data'!J1322</f>
        <v>moderate</v>
      </c>
    </row>
    <row r="1326" spans="1:9" ht="15" customHeight="1" x14ac:dyDescent="0.35">
      <c r="A1326">
        <f t="shared" si="80"/>
        <v>1322</v>
      </c>
      <c r="B1326" s="13">
        <f>'Raw Data'!B1323</f>
        <v>33.754234599999997</v>
      </c>
      <c r="C1326" t="str">
        <f t="shared" si="81"/>
        <v>Obese</v>
      </c>
      <c r="D1326" s="14">
        <f>'Raw Data'!E1323</f>
        <v>194.969009</v>
      </c>
      <c r="E1326" t="str">
        <f t="shared" si="82"/>
        <v>Desirable</v>
      </c>
      <c r="F1326" s="15">
        <f>'Raw Data'!C1323</f>
        <v>108.1698907</v>
      </c>
      <c r="G1326" t="str">
        <f t="shared" si="83"/>
        <v>Normal</v>
      </c>
      <c r="H1326" t="str">
        <f>'Raw Data'!I1323</f>
        <v>non-smoker</v>
      </c>
      <c r="I1326" t="str">
        <f>'Raw Data'!J1323</f>
        <v>high</v>
      </c>
    </row>
    <row r="1327" spans="1:9" ht="15" customHeight="1" x14ac:dyDescent="0.35">
      <c r="A1327">
        <f t="shared" si="80"/>
        <v>1323</v>
      </c>
      <c r="B1327" s="13">
        <f>'Raw Data'!B1324</f>
        <v>25.79540609</v>
      </c>
      <c r="C1327" t="str">
        <f t="shared" si="81"/>
        <v>Overweight</v>
      </c>
      <c r="D1327" s="14">
        <f>'Raw Data'!E1324</f>
        <v>180.70537909999999</v>
      </c>
      <c r="E1327" t="str">
        <f t="shared" si="82"/>
        <v>Desirable</v>
      </c>
      <c r="F1327" s="15">
        <f>'Raw Data'!C1324</f>
        <v>109.5389304</v>
      </c>
      <c r="G1327" t="str">
        <f t="shared" si="83"/>
        <v>Normal</v>
      </c>
      <c r="H1327" t="str">
        <f>'Raw Data'!I1324</f>
        <v>non-smoker</v>
      </c>
      <c r="I1327" t="str">
        <f>'Raw Data'!J1324</f>
        <v>moderate</v>
      </c>
    </row>
    <row r="1328" spans="1:9" ht="15" customHeight="1" x14ac:dyDescent="0.35">
      <c r="A1328">
        <f t="shared" si="80"/>
        <v>1324</v>
      </c>
      <c r="B1328" s="13">
        <f>'Raw Data'!B1325</f>
        <v>25.602424800000001</v>
      </c>
      <c r="C1328" t="str">
        <f t="shared" si="81"/>
        <v>Overweight</v>
      </c>
      <c r="D1328" s="14">
        <f>'Raw Data'!E1325</f>
        <v>188.26999929999999</v>
      </c>
      <c r="E1328" t="str">
        <f t="shared" si="82"/>
        <v>Desirable</v>
      </c>
      <c r="F1328" s="15">
        <f>'Raw Data'!C1325</f>
        <v>105.87567919999999</v>
      </c>
      <c r="G1328" t="str">
        <f t="shared" si="83"/>
        <v>Normal</v>
      </c>
      <c r="H1328" t="str">
        <f>'Raw Data'!I1325</f>
        <v>non-smoker</v>
      </c>
      <c r="I1328" t="str">
        <f>'Raw Data'!J1325</f>
        <v>low</v>
      </c>
    </row>
    <row r="1329" spans="1:9" ht="15" customHeight="1" x14ac:dyDescent="0.35">
      <c r="A1329">
        <f t="shared" si="80"/>
        <v>1325</v>
      </c>
      <c r="B1329" s="13">
        <f>'Raw Data'!B1326</f>
        <v>29.620286759999999</v>
      </c>
      <c r="C1329" t="str">
        <f t="shared" si="81"/>
        <v>Overweight</v>
      </c>
      <c r="D1329" s="14">
        <f>'Raw Data'!E1326</f>
        <v>207.50700430000001</v>
      </c>
      <c r="E1329" t="str">
        <f t="shared" si="82"/>
        <v>Borderline High</v>
      </c>
      <c r="F1329" s="15">
        <f>'Raw Data'!C1326</f>
        <v>98.287311040000006</v>
      </c>
      <c r="G1329" t="str">
        <f t="shared" si="83"/>
        <v>Normal</v>
      </c>
      <c r="H1329" t="str">
        <f>'Raw Data'!I1326</f>
        <v>smoker</v>
      </c>
      <c r="I1329" t="str">
        <f>'Raw Data'!J1326</f>
        <v>moderate</v>
      </c>
    </row>
    <row r="1330" spans="1:9" ht="15" customHeight="1" x14ac:dyDescent="0.35">
      <c r="A1330">
        <f t="shared" si="80"/>
        <v>1326</v>
      </c>
      <c r="B1330" s="13">
        <f>'Raw Data'!B1327</f>
        <v>34.051329199999998</v>
      </c>
      <c r="C1330" t="str">
        <f t="shared" si="81"/>
        <v>Obese</v>
      </c>
      <c r="D1330" s="14">
        <f>'Raw Data'!E1327</f>
        <v>204.13023530000001</v>
      </c>
      <c r="E1330" t="str">
        <f t="shared" si="82"/>
        <v>Borderline High</v>
      </c>
      <c r="F1330" s="15">
        <f>'Raw Data'!C1327</f>
        <v>114.09478110000001</v>
      </c>
      <c r="G1330" t="str">
        <f t="shared" si="83"/>
        <v>Normal</v>
      </c>
      <c r="H1330" t="str">
        <f>'Raw Data'!I1327</f>
        <v>non-smoker</v>
      </c>
      <c r="I1330" t="str">
        <f>'Raw Data'!J1327</f>
        <v>moderate</v>
      </c>
    </row>
    <row r="1331" spans="1:9" ht="15" customHeight="1" x14ac:dyDescent="0.35">
      <c r="A1331">
        <f t="shared" si="80"/>
        <v>1327</v>
      </c>
      <c r="B1331" s="13">
        <f>'Raw Data'!B1328</f>
        <v>38.84109188</v>
      </c>
      <c r="C1331" t="str">
        <f t="shared" si="81"/>
        <v>Obese</v>
      </c>
      <c r="D1331" s="14">
        <f>'Raw Data'!E1328</f>
        <v>198.67595460000001</v>
      </c>
      <c r="E1331" t="str">
        <f t="shared" si="82"/>
        <v>Desirable</v>
      </c>
      <c r="F1331" s="15">
        <f>'Raw Data'!C1328</f>
        <v>112.4710008</v>
      </c>
      <c r="G1331" t="str">
        <f t="shared" si="83"/>
        <v>Normal</v>
      </c>
      <c r="H1331" t="str">
        <f>'Raw Data'!I1328</f>
        <v>non-smoker</v>
      </c>
      <c r="I1331" t="str">
        <f>'Raw Data'!J1328</f>
        <v>low</v>
      </c>
    </row>
    <row r="1332" spans="1:9" ht="15" customHeight="1" x14ac:dyDescent="0.35">
      <c r="A1332">
        <f t="shared" si="80"/>
        <v>1328</v>
      </c>
      <c r="B1332" s="13">
        <f>'Raw Data'!B1329</f>
        <v>27.135073129999999</v>
      </c>
      <c r="C1332" t="str">
        <f t="shared" si="81"/>
        <v>Overweight</v>
      </c>
      <c r="D1332" s="14">
        <f>'Raw Data'!E1329</f>
        <v>177.15030390000001</v>
      </c>
      <c r="E1332" t="str">
        <f t="shared" si="82"/>
        <v>Desirable</v>
      </c>
      <c r="F1332" s="15">
        <f>'Raw Data'!C1329</f>
        <v>115.8129093</v>
      </c>
      <c r="G1332" t="str">
        <f t="shared" si="83"/>
        <v>Normal</v>
      </c>
      <c r="H1332" t="str">
        <f>'Raw Data'!I1329</f>
        <v>non-smoker</v>
      </c>
      <c r="I1332" t="str">
        <f>'Raw Data'!J1329</f>
        <v>moderate</v>
      </c>
    </row>
    <row r="1333" spans="1:9" ht="15" customHeight="1" x14ac:dyDescent="0.35">
      <c r="A1333">
        <f t="shared" si="80"/>
        <v>1329</v>
      </c>
      <c r="B1333" s="13">
        <f>'Raw Data'!B1330</f>
        <v>24.95163363</v>
      </c>
      <c r="C1333" t="str">
        <f t="shared" si="81"/>
        <v>Overweight</v>
      </c>
      <c r="D1333" s="14">
        <f>'Raw Data'!E1330</f>
        <v>162.39033689999999</v>
      </c>
      <c r="E1333" t="str">
        <f t="shared" si="82"/>
        <v>Desirable</v>
      </c>
      <c r="F1333" s="15">
        <f>'Raw Data'!C1330</f>
        <v>118.1395236</v>
      </c>
      <c r="G1333" t="str">
        <f t="shared" si="83"/>
        <v>Normal</v>
      </c>
      <c r="H1333" t="str">
        <f>'Raw Data'!I1330</f>
        <v>smoker</v>
      </c>
      <c r="I1333" t="str">
        <f>'Raw Data'!J1330</f>
        <v>high</v>
      </c>
    </row>
    <row r="1334" spans="1:9" ht="15" customHeight="1" x14ac:dyDescent="0.35">
      <c r="A1334">
        <f t="shared" si="80"/>
        <v>1330</v>
      </c>
      <c r="B1334" s="13">
        <f>'Raw Data'!B1331</f>
        <v>22.896646069999999</v>
      </c>
      <c r="C1334" t="str">
        <f t="shared" si="81"/>
        <v>Normal</v>
      </c>
      <c r="D1334" s="14">
        <f>'Raw Data'!E1331</f>
        <v>197.5372074</v>
      </c>
      <c r="E1334" t="str">
        <f t="shared" si="82"/>
        <v>Desirable</v>
      </c>
      <c r="F1334" s="15">
        <f>'Raw Data'!C1331</f>
        <v>107.90378010000001</v>
      </c>
      <c r="G1334" t="str">
        <f t="shared" si="83"/>
        <v>Normal</v>
      </c>
      <c r="H1334" t="str">
        <f>'Raw Data'!I1331</f>
        <v>non-smoker</v>
      </c>
      <c r="I1334" t="str">
        <f>'Raw Data'!J1331</f>
        <v>moderate</v>
      </c>
    </row>
    <row r="1335" spans="1:9" ht="15" customHeight="1" x14ac:dyDescent="0.35">
      <c r="A1335">
        <f t="shared" si="80"/>
        <v>1331</v>
      </c>
      <c r="B1335" s="13">
        <f>'Raw Data'!B1332</f>
        <v>19.59062737</v>
      </c>
      <c r="C1335" t="str">
        <f t="shared" si="81"/>
        <v>Normal</v>
      </c>
      <c r="D1335" s="14">
        <f>'Raw Data'!E1332</f>
        <v>163.8901789</v>
      </c>
      <c r="E1335" t="str">
        <f t="shared" si="82"/>
        <v>Desirable</v>
      </c>
      <c r="F1335" s="15">
        <f>'Raw Data'!C1332</f>
        <v>104.1549931</v>
      </c>
      <c r="G1335" t="str">
        <f t="shared" si="83"/>
        <v>Normal</v>
      </c>
      <c r="H1335" t="str">
        <f>'Raw Data'!I1332</f>
        <v>non-smoker</v>
      </c>
      <c r="I1335" t="str">
        <f>'Raw Data'!J1332</f>
        <v>low</v>
      </c>
    </row>
    <row r="1336" spans="1:9" ht="15" customHeight="1" x14ac:dyDescent="0.35">
      <c r="A1336">
        <f t="shared" si="80"/>
        <v>1332</v>
      </c>
      <c r="B1336" s="13">
        <f>'Raw Data'!B1333</f>
        <v>21.969816130000002</v>
      </c>
      <c r="C1336" t="str">
        <f t="shared" si="81"/>
        <v>Normal</v>
      </c>
      <c r="D1336" s="14">
        <f>'Raw Data'!E1333</f>
        <v>209.44248339999999</v>
      </c>
      <c r="E1336" t="str">
        <f t="shared" si="82"/>
        <v>Borderline High</v>
      </c>
      <c r="F1336" s="15">
        <f>'Raw Data'!C1333</f>
        <v>116.1441231</v>
      </c>
      <c r="G1336" t="str">
        <f t="shared" si="83"/>
        <v>Normal</v>
      </c>
      <c r="H1336" t="str">
        <f>'Raw Data'!I1333</f>
        <v>non-smoker</v>
      </c>
      <c r="I1336" t="str">
        <f>'Raw Data'!J1333</f>
        <v>moderate</v>
      </c>
    </row>
    <row r="1337" spans="1:9" ht="15" customHeight="1" x14ac:dyDescent="0.35">
      <c r="A1337">
        <f t="shared" si="80"/>
        <v>1333</v>
      </c>
      <c r="B1337" s="13">
        <f>'Raw Data'!B1334</f>
        <v>28.17819824</v>
      </c>
      <c r="C1337" t="str">
        <f t="shared" si="81"/>
        <v>Overweight</v>
      </c>
      <c r="D1337" s="14">
        <f>'Raw Data'!E1334</f>
        <v>179.62897219999999</v>
      </c>
      <c r="E1337" t="str">
        <f t="shared" si="82"/>
        <v>Desirable</v>
      </c>
      <c r="F1337" s="15">
        <f>'Raw Data'!C1334</f>
        <v>121.6556408</v>
      </c>
      <c r="G1337" t="str">
        <f t="shared" si="83"/>
        <v>Elevated</v>
      </c>
      <c r="H1337" t="str">
        <f>'Raw Data'!I1334</f>
        <v>non-smoker</v>
      </c>
      <c r="I1337" t="str">
        <f>'Raw Data'!J1334</f>
        <v>high</v>
      </c>
    </row>
    <row r="1338" spans="1:9" ht="15" customHeight="1" x14ac:dyDescent="0.35">
      <c r="A1338">
        <f t="shared" si="80"/>
        <v>1334</v>
      </c>
      <c r="B1338" s="13">
        <f>'Raw Data'!B1335</f>
        <v>32.273257460000004</v>
      </c>
      <c r="C1338" t="str">
        <f t="shared" si="81"/>
        <v>Obese</v>
      </c>
      <c r="D1338" s="14">
        <f>'Raw Data'!E1335</f>
        <v>211.38377969999999</v>
      </c>
      <c r="E1338" t="str">
        <f t="shared" si="82"/>
        <v>Borderline High</v>
      </c>
      <c r="F1338" s="15">
        <f>'Raw Data'!C1335</f>
        <v>126.8841686</v>
      </c>
      <c r="G1338" t="str">
        <f t="shared" si="83"/>
        <v>Elevated</v>
      </c>
      <c r="H1338" t="str">
        <f>'Raw Data'!I1335</f>
        <v>non-smoker</v>
      </c>
      <c r="I1338" t="str">
        <f>'Raw Data'!J1335</f>
        <v>high</v>
      </c>
    </row>
    <row r="1339" spans="1:9" ht="15" customHeight="1" x14ac:dyDescent="0.35">
      <c r="A1339">
        <f t="shared" si="80"/>
        <v>1335</v>
      </c>
      <c r="B1339" s="13">
        <f>'Raw Data'!B1336</f>
        <v>22.481298330000001</v>
      </c>
      <c r="C1339" t="str">
        <f t="shared" si="81"/>
        <v>Normal</v>
      </c>
      <c r="D1339" s="14">
        <f>'Raw Data'!E1336</f>
        <v>167.0693138</v>
      </c>
      <c r="E1339" t="str">
        <f t="shared" si="82"/>
        <v>Desirable</v>
      </c>
      <c r="F1339" s="15">
        <f>'Raw Data'!C1336</f>
        <v>107.4758933</v>
      </c>
      <c r="G1339" t="str">
        <f t="shared" si="83"/>
        <v>Normal</v>
      </c>
      <c r="H1339" t="str">
        <f>'Raw Data'!I1336</f>
        <v>smoker</v>
      </c>
      <c r="I1339" t="str">
        <f>'Raw Data'!J1336</f>
        <v>high</v>
      </c>
    </row>
    <row r="1340" spans="1:9" ht="15" customHeight="1" x14ac:dyDescent="0.35">
      <c r="A1340">
        <f t="shared" si="80"/>
        <v>1336</v>
      </c>
      <c r="B1340" s="13">
        <f>'Raw Data'!B1337</f>
        <v>30.935658920000002</v>
      </c>
      <c r="C1340" t="str">
        <f t="shared" si="81"/>
        <v>Obese</v>
      </c>
      <c r="D1340" s="14">
        <f>'Raw Data'!E1337</f>
        <v>191.47634189999999</v>
      </c>
      <c r="E1340" t="str">
        <f t="shared" si="82"/>
        <v>Desirable</v>
      </c>
      <c r="F1340" s="15">
        <f>'Raw Data'!C1337</f>
        <v>97.589708220000006</v>
      </c>
      <c r="G1340" t="str">
        <f t="shared" si="83"/>
        <v>Normal</v>
      </c>
      <c r="H1340" t="str">
        <f>'Raw Data'!I1337</f>
        <v>non-smoker</v>
      </c>
      <c r="I1340" t="str">
        <f>'Raw Data'!J1337</f>
        <v>moderate</v>
      </c>
    </row>
    <row r="1341" spans="1:9" ht="15" customHeight="1" x14ac:dyDescent="0.35">
      <c r="A1341">
        <f t="shared" si="80"/>
        <v>1337</v>
      </c>
      <c r="B1341" s="13">
        <f>'Raw Data'!B1338</f>
        <v>22.69049004</v>
      </c>
      <c r="C1341" t="str">
        <f t="shared" si="81"/>
        <v>Normal</v>
      </c>
      <c r="D1341" s="14">
        <f>'Raw Data'!E1338</f>
        <v>222.09367610000001</v>
      </c>
      <c r="E1341" t="str">
        <f t="shared" si="82"/>
        <v>Borderline High</v>
      </c>
      <c r="F1341" s="15">
        <f>'Raw Data'!C1338</f>
        <v>119.7616769</v>
      </c>
      <c r="G1341" t="str">
        <f t="shared" si="83"/>
        <v>Normal</v>
      </c>
      <c r="H1341" t="str">
        <f>'Raw Data'!I1338</f>
        <v>non-smoker</v>
      </c>
      <c r="I1341" t="str">
        <f>'Raw Data'!J1338</f>
        <v>moderate</v>
      </c>
    </row>
    <row r="1342" spans="1:9" ht="15" customHeight="1" x14ac:dyDescent="0.35">
      <c r="A1342">
        <f t="shared" si="80"/>
        <v>1338</v>
      </c>
      <c r="B1342" s="13">
        <f>'Raw Data'!B1339</f>
        <v>23.298294559999999</v>
      </c>
      <c r="C1342" t="str">
        <f t="shared" si="81"/>
        <v>Normal</v>
      </c>
      <c r="D1342" s="14">
        <f>'Raw Data'!E1339</f>
        <v>176.5751965</v>
      </c>
      <c r="E1342" t="str">
        <f t="shared" si="82"/>
        <v>Desirable</v>
      </c>
      <c r="F1342" s="15">
        <f>'Raw Data'!C1339</f>
        <v>125.4674795</v>
      </c>
      <c r="G1342" t="str">
        <f t="shared" si="83"/>
        <v>Elevated</v>
      </c>
      <c r="H1342" t="str">
        <f>'Raw Data'!I1339</f>
        <v>non-smoker</v>
      </c>
      <c r="I1342" t="str">
        <f>'Raw Data'!J1339</f>
        <v>high</v>
      </c>
    </row>
    <row r="1343" spans="1:9" ht="15" customHeight="1" x14ac:dyDescent="0.35">
      <c r="A1343">
        <f t="shared" si="80"/>
        <v>1339</v>
      </c>
      <c r="B1343" s="13">
        <f>'Raw Data'!B1340</f>
        <v>21.65225779</v>
      </c>
      <c r="C1343" t="str">
        <f t="shared" si="81"/>
        <v>Normal</v>
      </c>
      <c r="D1343" s="14">
        <f>'Raw Data'!E1340</f>
        <v>170.00157200000001</v>
      </c>
      <c r="E1343" t="str">
        <f t="shared" si="82"/>
        <v>Desirable</v>
      </c>
      <c r="F1343" s="15">
        <f>'Raw Data'!C1340</f>
        <v>106.0342897</v>
      </c>
      <c r="G1343" t="str">
        <f t="shared" si="83"/>
        <v>Normal</v>
      </c>
      <c r="H1343" t="str">
        <f>'Raw Data'!I1340</f>
        <v>non-smoker</v>
      </c>
      <c r="I1343" t="str">
        <f>'Raw Data'!J1340</f>
        <v>high</v>
      </c>
    </row>
    <row r="1344" spans="1:9" ht="15" customHeight="1" x14ac:dyDescent="0.35">
      <c r="A1344">
        <f t="shared" si="80"/>
        <v>1340</v>
      </c>
      <c r="B1344" s="13">
        <f>'Raw Data'!B1341</f>
        <v>33.659200800000001</v>
      </c>
      <c r="C1344" t="str">
        <f t="shared" si="81"/>
        <v>Obese</v>
      </c>
      <c r="D1344" s="14">
        <f>'Raw Data'!E1341</f>
        <v>217.45456820000001</v>
      </c>
      <c r="E1344" t="str">
        <f t="shared" si="82"/>
        <v>Borderline High</v>
      </c>
      <c r="F1344" s="15">
        <f>'Raw Data'!C1341</f>
        <v>114.037222</v>
      </c>
      <c r="G1344" t="str">
        <f t="shared" si="83"/>
        <v>Normal</v>
      </c>
      <c r="H1344" t="str">
        <f>'Raw Data'!I1341</f>
        <v>non-smoker</v>
      </c>
      <c r="I1344" t="str">
        <f>'Raw Data'!J1341</f>
        <v>low</v>
      </c>
    </row>
    <row r="1345" spans="1:9" ht="15" customHeight="1" x14ac:dyDescent="0.35">
      <c r="A1345">
        <f t="shared" si="80"/>
        <v>1341</v>
      </c>
      <c r="B1345" s="13">
        <f>'Raw Data'!B1342</f>
        <v>35.032021710000002</v>
      </c>
      <c r="C1345" t="str">
        <f t="shared" si="81"/>
        <v>Obese</v>
      </c>
      <c r="D1345" s="14">
        <f>'Raw Data'!E1342</f>
        <v>198.35684739999999</v>
      </c>
      <c r="E1345" t="str">
        <f t="shared" si="82"/>
        <v>Desirable</v>
      </c>
      <c r="F1345" s="15">
        <f>'Raw Data'!C1342</f>
        <v>128.9153493</v>
      </c>
      <c r="G1345" t="str">
        <f t="shared" si="83"/>
        <v>Elevated</v>
      </c>
      <c r="H1345" t="str">
        <f>'Raw Data'!I1342</f>
        <v>non-smoker</v>
      </c>
      <c r="I1345" t="str">
        <f>'Raw Data'!J1342</f>
        <v>moderate</v>
      </c>
    </row>
    <row r="1346" spans="1:9" ht="15" customHeight="1" x14ac:dyDescent="0.35">
      <c r="A1346">
        <f t="shared" si="80"/>
        <v>1342</v>
      </c>
      <c r="B1346" s="13">
        <f>'Raw Data'!B1343</f>
        <v>23.354435500000001</v>
      </c>
      <c r="C1346" t="str">
        <f t="shared" si="81"/>
        <v>Normal</v>
      </c>
      <c r="D1346" s="14">
        <f>'Raw Data'!E1343</f>
        <v>195.88814360000001</v>
      </c>
      <c r="E1346" t="str">
        <f t="shared" si="82"/>
        <v>Desirable</v>
      </c>
      <c r="F1346" s="15">
        <f>'Raw Data'!C1343</f>
        <v>94.78992848</v>
      </c>
      <c r="G1346" t="str">
        <f t="shared" si="83"/>
        <v>Normal</v>
      </c>
      <c r="H1346" t="str">
        <f>'Raw Data'!I1343</f>
        <v>non-smoker</v>
      </c>
      <c r="I1346" t="str">
        <f>'Raw Data'!J1343</f>
        <v>moderate</v>
      </c>
    </row>
    <row r="1347" spans="1:9" ht="15" customHeight="1" x14ac:dyDescent="0.35">
      <c r="A1347">
        <f t="shared" si="80"/>
        <v>1343</v>
      </c>
      <c r="B1347" s="13">
        <f>'Raw Data'!B1344</f>
        <v>22.954295689999999</v>
      </c>
      <c r="C1347" t="str">
        <f t="shared" si="81"/>
        <v>Normal</v>
      </c>
      <c r="D1347" s="14">
        <f>'Raw Data'!E1344</f>
        <v>212.1579084</v>
      </c>
      <c r="E1347" t="str">
        <f t="shared" si="82"/>
        <v>Borderline High</v>
      </c>
      <c r="F1347" s="15">
        <f>'Raw Data'!C1344</f>
        <v>106.96693310000001</v>
      </c>
      <c r="G1347" t="str">
        <f t="shared" si="83"/>
        <v>Normal</v>
      </c>
      <c r="H1347" t="str">
        <f>'Raw Data'!I1344</f>
        <v>non-smoker</v>
      </c>
      <c r="I1347" t="str">
        <f>'Raw Data'!J1344</f>
        <v>low</v>
      </c>
    </row>
    <row r="1348" spans="1:9" ht="15" customHeight="1" x14ac:dyDescent="0.35">
      <c r="A1348">
        <f t="shared" si="80"/>
        <v>1344</v>
      </c>
      <c r="B1348" s="13">
        <f>'Raw Data'!B1345</f>
        <v>30.112856610000001</v>
      </c>
      <c r="C1348" t="str">
        <f t="shared" si="81"/>
        <v>Obese</v>
      </c>
      <c r="D1348" s="14">
        <f>'Raw Data'!E1345</f>
        <v>195.92183299999999</v>
      </c>
      <c r="E1348" t="str">
        <f t="shared" si="82"/>
        <v>Desirable</v>
      </c>
      <c r="F1348" s="15">
        <f>'Raw Data'!C1345</f>
        <v>102.3989514</v>
      </c>
      <c r="G1348" t="str">
        <f t="shared" si="83"/>
        <v>Normal</v>
      </c>
      <c r="H1348" t="str">
        <f>'Raw Data'!I1345</f>
        <v>non-smoker</v>
      </c>
      <c r="I1348" t="str">
        <f>'Raw Data'!J1345</f>
        <v>moderate</v>
      </c>
    </row>
    <row r="1349" spans="1:9" ht="15" customHeight="1" x14ac:dyDescent="0.35">
      <c r="A1349">
        <f t="shared" ref="A1349:A1412" si="84">ROW()-4</f>
        <v>1345</v>
      </c>
      <c r="B1349" s="13">
        <f>'Raw Data'!B1346</f>
        <v>35.640155989999997</v>
      </c>
      <c r="C1349" t="str">
        <f t="shared" ref="C1349:C1412" si="85">IF(B1349&lt;18.5,"Underweight",IF(B1349&lt;=24.9,"Normal",IF(B1349&lt;=29.9,"Overweight","Obese")))</f>
        <v>Obese</v>
      </c>
      <c r="D1349" s="14">
        <f>'Raw Data'!E1346</f>
        <v>211.67014499999999</v>
      </c>
      <c r="E1349" t="str">
        <f t="shared" ref="E1349:E1412" si="86">IF(D1349&lt;200,"Desirable",IF(D1349&lt;=239,"Borderline High","High"))</f>
        <v>Borderline High</v>
      </c>
      <c r="F1349" s="15">
        <f>'Raw Data'!C1346</f>
        <v>116.60594570000001</v>
      </c>
      <c r="G1349" t="str">
        <f t="shared" ref="G1349:G1412" si="87">IF(F1349&lt;120,"Normal",IF(F1349&lt;=129,"Elevated",IF(F1349&lt;=139,"Stage 1 Hypertension","Stage 2 Hypertension")))</f>
        <v>Normal</v>
      </c>
      <c r="H1349" t="str">
        <f>'Raw Data'!I1346</f>
        <v>smoker</v>
      </c>
      <c r="I1349" t="str">
        <f>'Raw Data'!J1346</f>
        <v>moderate</v>
      </c>
    </row>
    <row r="1350" spans="1:9" ht="15" customHeight="1" x14ac:dyDescent="0.35">
      <c r="A1350">
        <f t="shared" si="84"/>
        <v>1346</v>
      </c>
      <c r="B1350" s="13">
        <f>'Raw Data'!B1347</f>
        <v>35.069595499999998</v>
      </c>
      <c r="C1350" t="str">
        <f t="shared" si="85"/>
        <v>Obese</v>
      </c>
      <c r="D1350" s="14">
        <f>'Raw Data'!E1347</f>
        <v>193.84349760000001</v>
      </c>
      <c r="E1350" t="str">
        <f t="shared" si="86"/>
        <v>Desirable</v>
      </c>
      <c r="F1350" s="15">
        <f>'Raw Data'!C1347</f>
        <v>125.9974588</v>
      </c>
      <c r="G1350" t="str">
        <f t="shared" si="87"/>
        <v>Elevated</v>
      </c>
      <c r="H1350" t="str">
        <f>'Raw Data'!I1347</f>
        <v>non-smoker</v>
      </c>
      <c r="I1350" t="str">
        <f>'Raw Data'!J1347</f>
        <v>low</v>
      </c>
    </row>
    <row r="1351" spans="1:9" ht="15" customHeight="1" x14ac:dyDescent="0.35">
      <c r="A1351">
        <f t="shared" si="84"/>
        <v>1347</v>
      </c>
      <c r="B1351" s="13">
        <f>'Raw Data'!B1348</f>
        <v>25.07470065</v>
      </c>
      <c r="C1351" t="str">
        <f t="shared" si="85"/>
        <v>Overweight</v>
      </c>
      <c r="D1351" s="14">
        <f>'Raw Data'!E1348</f>
        <v>186.24354059999999</v>
      </c>
      <c r="E1351" t="str">
        <f t="shared" si="86"/>
        <v>Desirable</v>
      </c>
      <c r="F1351" s="15">
        <f>'Raw Data'!C1348</f>
        <v>93.49711739</v>
      </c>
      <c r="G1351" t="str">
        <f t="shared" si="87"/>
        <v>Normal</v>
      </c>
      <c r="H1351" t="str">
        <f>'Raw Data'!I1348</f>
        <v>non-smoker</v>
      </c>
      <c r="I1351" t="str">
        <f>'Raw Data'!J1348</f>
        <v>high</v>
      </c>
    </row>
    <row r="1352" spans="1:9" ht="15" customHeight="1" x14ac:dyDescent="0.35">
      <c r="A1352">
        <f t="shared" si="84"/>
        <v>1348</v>
      </c>
      <c r="B1352" s="13">
        <f>'Raw Data'!B1349</f>
        <v>26.082260170000001</v>
      </c>
      <c r="C1352" t="str">
        <f t="shared" si="85"/>
        <v>Overweight</v>
      </c>
      <c r="D1352" s="14">
        <f>'Raw Data'!E1349</f>
        <v>184.51236</v>
      </c>
      <c r="E1352" t="str">
        <f t="shared" si="86"/>
        <v>Desirable</v>
      </c>
      <c r="F1352" s="15">
        <f>'Raw Data'!C1349</f>
        <v>116.2715771</v>
      </c>
      <c r="G1352" t="str">
        <f t="shared" si="87"/>
        <v>Normal</v>
      </c>
      <c r="H1352" t="str">
        <f>'Raw Data'!I1349</f>
        <v>non-smoker</v>
      </c>
      <c r="I1352" t="str">
        <f>'Raw Data'!J1349</f>
        <v>high</v>
      </c>
    </row>
    <row r="1353" spans="1:9" ht="15" customHeight="1" x14ac:dyDescent="0.35">
      <c r="A1353">
        <f t="shared" si="84"/>
        <v>1349</v>
      </c>
      <c r="B1353" s="13">
        <f>'Raw Data'!B1350</f>
        <v>20.842292260000001</v>
      </c>
      <c r="C1353" t="str">
        <f t="shared" si="85"/>
        <v>Normal</v>
      </c>
      <c r="D1353" s="14">
        <f>'Raw Data'!E1350</f>
        <v>182.10429719999999</v>
      </c>
      <c r="E1353" t="str">
        <f t="shared" si="86"/>
        <v>Desirable</v>
      </c>
      <c r="F1353" s="15">
        <f>'Raw Data'!C1350</f>
        <v>96.000842340000005</v>
      </c>
      <c r="G1353" t="str">
        <f t="shared" si="87"/>
        <v>Normal</v>
      </c>
      <c r="H1353" t="str">
        <f>'Raw Data'!I1350</f>
        <v>smoker</v>
      </c>
      <c r="I1353" t="str">
        <f>'Raw Data'!J1350</f>
        <v>moderate</v>
      </c>
    </row>
    <row r="1354" spans="1:9" ht="15" customHeight="1" x14ac:dyDescent="0.35">
      <c r="A1354">
        <f t="shared" si="84"/>
        <v>1350</v>
      </c>
      <c r="B1354" s="13">
        <f>'Raw Data'!B1351</f>
        <v>25.018311409999999</v>
      </c>
      <c r="C1354" t="str">
        <f t="shared" si="85"/>
        <v>Overweight</v>
      </c>
      <c r="D1354" s="14">
        <f>'Raw Data'!E1351</f>
        <v>178.23552670000001</v>
      </c>
      <c r="E1354" t="str">
        <f t="shared" si="86"/>
        <v>Desirable</v>
      </c>
      <c r="F1354" s="15">
        <f>'Raw Data'!C1351</f>
        <v>110.3198739</v>
      </c>
      <c r="G1354" t="str">
        <f t="shared" si="87"/>
        <v>Normal</v>
      </c>
      <c r="H1354" t="str">
        <f>'Raw Data'!I1351</f>
        <v>non-smoker</v>
      </c>
      <c r="I1354" t="str">
        <f>'Raw Data'!J1351</f>
        <v>high</v>
      </c>
    </row>
    <row r="1355" spans="1:9" ht="15" customHeight="1" x14ac:dyDescent="0.35">
      <c r="A1355">
        <f t="shared" si="84"/>
        <v>1351</v>
      </c>
      <c r="B1355" s="13">
        <f>'Raw Data'!B1352</f>
        <v>27.483159010000001</v>
      </c>
      <c r="C1355" t="str">
        <f t="shared" si="85"/>
        <v>Overweight</v>
      </c>
      <c r="D1355" s="14">
        <f>'Raw Data'!E1352</f>
        <v>198.24608409999999</v>
      </c>
      <c r="E1355" t="str">
        <f t="shared" si="86"/>
        <v>Desirable</v>
      </c>
      <c r="F1355" s="15">
        <f>'Raw Data'!C1352</f>
        <v>83.637156529999999</v>
      </c>
      <c r="G1355" t="str">
        <f t="shared" si="87"/>
        <v>Normal</v>
      </c>
      <c r="H1355" t="str">
        <f>'Raw Data'!I1352</f>
        <v>smoker</v>
      </c>
      <c r="I1355" t="str">
        <f>'Raw Data'!J1352</f>
        <v>moderate</v>
      </c>
    </row>
    <row r="1356" spans="1:9" ht="15" customHeight="1" x14ac:dyDescent="0.35">
      <c r="A1356">
        <f t="shared" si="84"/>
        <v>1352</v>
      </c>
      <c r="B1356" s="13">
        <f>'Raw Data'!B1353</f>
        <v>20.25111867</v>
      </c>
      <c r="C1356" t="str">
        <f t="shared" si="85"/>
        <v>Normal</v>
      </c>
      <c r="D1356" s="14">
        <f>'Raw Data'!E1353</f>
        <v>196.2695056</v>
      </c>
      <c r="E1356" t="str">
        <f t="shared" si="86"/>
        <v>Desirable</v>
      </c>
      <c r="F1356" s="15">
        <f>'Raw Data'!C1353</f>
        <v>87.841047599999996</v>
      </c>
      <c r="G1356" t="str">
        <f t="shared" si="87"/>
        <v>Normal</v>
      </c>
      <c r="H1356" t="str">
        <f>'Raw Data'!I1353</f>
        <v>non-smoker</v>
      </c>
      <c r="I1356" t="str">
        <f>'Raw Data'!J1353</f>
        <v>moderate</v>
      </c>
    </row>
    <row r="1357" spans="1:9" ht="15" customHeight="1" x14ac:dyDescent="0.35">
      <c r="A1357">
        <f t="shared" si="84"/>
        <v>1353</v>
      </c>
      <c r="B1357" s="13">
        <f>'Raw Data'!B1354</f>
        <v>24.275061189999999</v>
      </c>
      <c r="C1357" t="str">
        <f t="shared" si="85"/>
        <v>Normal</v>
      </c>
      <c r="D1357" s="14">
        <f>'Raw Data'!E1354</f>
        <v>205.39754160000001</v>
      </c>
      <c r="E1357" t="str">
        <f t="shared" si="86"/>
        <v>Borderline High</v>
      </c>
      <c r="F1357" s="15">
        <f>'Raw Data'!C1354</f>
        <v>104.5258027</v>
      </c>
      <c r="G1357" t="str">
        <f t="shared" si="87"/>
        <v>Normal</v>
      </c>
      <c r="H1357" t="str">
        <f>'Raw Data'!I1354</f>
        <v>non-smoker</v>
      </c>
      <c r="I1357" t="str">
        <f>'Raw Data'!J1354</f>
        <v>moderate</v>
      </c>
    </row>
    <row r="1358" spans="1:9" ht="15" customHeight="1" x14ac:dyDescent="0.35">
      <c r="A1358">
        <f t="shared" si="84"/>
        <v>1354</v>
      </c>
      <c r="B1358" s="13">
        <f>'Raw Data'!B1355</f>
        <v>28.111072140000001</v>
      </c>
      <c r="C1358" t="str">
        <f t="shared" si="85"/>
        <v>Overweight</v>
      </c>
      <c r="D1358" s="14">
        <f>'Raw Data'!E1355</f>
        <v>210.673237</v>
      </c>
      <c r="E1358" t="str">
        <f t="shared" si="86"/>
        <v>Borderline High</v>
      </c>
      <c r="F1358" s="15">
        <f>'Raw Data'!C1355</f>
        <v>123.4336979</v>
      </c>
      <c r="G1358" t="str">
        <f t="shared" si="87"/>
        <v>Elevated</v>
      </c>
      <c r="H1358" t="str">
        <f>'Raw Data'!I1355</f>
        <v>non-smoker</v>
      </c>
      <c r="I1358" t="str">
        <f>'Raw Data'!J1355</f>
        <v>moderate</v>
      </c>
    </row>
    <row r="1359" spans="1:9" ht="15" customHeight="1" x14ac:dyDescent="0.35">
      <c r="A1359">
        <f t="shared" si="84"/>
        <v>1355</v>
      </c>
      <c r="B1359" s="13">
        <f>'Raw Data'!B1356</f>
        <v>19.400127170000001</v>
      </c>
      <c r="C1359" t="str">
        <f t="shared" si="85"/>
        <v>Normal</v>
      </c>
      <c r="D1359" s="14">
        <f>'Raw Data'!E1356</f>
        <v>168.88140369999999</v>
      </c>
      <c r="E1359" t="str">
        <f t="shared" si="86"/>
        <v>Desirable</v>
      </c>
      <c r="F1359" s="15">
        <f>'Raw Data'!C1356</f>
        <v>113.3751676</v>
      </c>
      <c r="G1359" t="str">
        <f t="shared" si="87"/>
        <v>Normal</v>
      </c>
      <c r="H1359" t="str">
        <f>'Raw Data'!I1356</f>
        <v>non-smoker</v>
      </c>
      <c r="I1359" t="str">
        <f>'Raw Data'!J1356</f>
        <v>moderate</v>
      </c>
    </row>
    <row r="1360" spans="1:9" ht="15" customHeight="1" x14ac:dyDescent="0.35">
      <c r="A1360">
        <f t="shared" si="84"/>
        <v>1356</v>
      </c>
      <c r="B1360" s="13">
        <f>'Raw Data'!B1357</f>
        <v>29.34529757</v>
      </c>
      <c r="C1360" t="str">
        <f t="shared" si="85"/>
        <v>Overweight</v>
      </c>
      <c r="D1360" s="14">
        <f>'Raw Data'!E1357</f>
        <v>186.97281179999999</v>
      </c>
      <c r="E1360" t="str">
        <f t="shared" si="86"/>
        <v>Desirable</v>
      </c>
      <c r="F1360" s="15">
        <f>'Raw Data'!C1357</f>
        <v>96.877913320000005</v>
      </c>
      <c r="G1360" t="str">
        <f t="shared" si="87"/>
        <v>Normal</v>
      </c>
      <c r="H1360" t="str">
        <f>'Raw Data'!I1357</f>
        <v>non-smoker</v>
      </c>
      <c r="I1360" t="str">
        <f>'Raw Data'!J1357</f>
        <v>moderate</v>
      </c>
    </row>
    <row r="1361" spans="1:9" ht="15" customHeight="1" x14ac:dyDescent="0.35">
      <c r="A1361">
        <f t="shared" si="84"/>
        <v>1357</v>
      </c>
      <c r="B1361" s="13">
        <f>'Raw Data'!B1358</f>
        <v>32.101971749999997</v>
      </c>
      <c r="C1361" t="str">
        <f t="shared" si="85"/>
        <v>Obese</v>
      </c>
      <c r="D1361" s="14">
        <f>'Raw Data'!E1358</f>
        <v>209.51982709999999</v>
      </c>
      <c r="E1361" t="str">
        <f t="shared" si="86"/>
        <v>Borderline High</v>
      </c>
      <c r="F1361" s="15">
        <f>'Raw Data'!C1358</f>
        <v>123.5402295</v>
      </c>
      <c r="G1361" t="str">
        <f t="shared" si="87"/>
        <v>Elevated</v>
      </c>
      <c r="H1361" t="str">
        <f>'Raw Data'!I1358</f>
        <v>non-smoker</v>
      </c>
      <c r="I1361" t="str">
        <f>'Raw Data'!J1358</f>
        <v>moderate</v>
      </c>
    </row>
    <row r="1362" spans="1:9" ht="15" customHeight="1" x14ac:dyDescent="0.35">
      <c r="A1362">
        <f t="shared" si="84"/>
        <v>1358</v>
      </c>
      <c r="B1362" s="13">
        <f>'Raw Data'!B1359</f>
        <v>29.850150469999999</v>
      </c>
      <c r="C1362" t="str">
        <f t="shared" si="85"/>
        <v>Overweight</v>
      </c>
      <c r="D1362" s="14">
        <f>'Raw Data'!E1359</f>
        <v>203.05811120000001</v>
      </c>
      <c r="E1362" t="str">
        <f t="shared" si="86"/>
        <v>Borderline High</v>
      </c>
      <c r="F1362" s="15">
        <f>'Raw Data'!C1359</f>
        <v>114.7873482</v>
      </c>
      <c r="G1362" t="str">
        <f t="shared" si="87"/>
        <v>Normal</v>
      </c>
      <c r="H1362" t="str">
        <f>'Raw Data'!I1359</f>
        <v>smoker</v>
      </c>
      <c r="I1362" t="str">
        <f>'Raw Data'!J1359</f>
        <v>moderate</v>
      </c>
    </row>
    <row r="1363" spans="1:9" ht="15" customHeight="1" x14ac:dyDescent="0.35">
      <c r="A1363">
        <f t="shared" si="84"/>
        <v>1359</v>
      </c>
      <c r="B1363" s="13">
        <f>'Raw Data'!B1360</f>
        <v>24.516037650000001</v>
      </c>
      <c r="C1363" t="str">
        <f t="shared" si="85"/>
        <v>Normal</v>
      </c>
      <c r="D1363" s="14">
        <f>'Raw Data'!E1360</f>
        <v>208.44790560000001</v>
      </c>
      <c r="E1363" t="str">
        <f t="shared" si="86"/>
        <v>Borderline High</v>
      </c>
      <c r="F1363" s="15">
        <f>'Raw Data'!C1360</f>
        <v>111.9381168</v>
      </c>
      <c r="G1363" t="str">
        <f t="shared" si="87"/>
        <v>Normal</v>
      </c>
      <c r="H1363" t="str">
        <f>'Raw Data'!I1360</f>
        <v>smoker</v>
      </c>
      <c r="I1363" t="str">
        <f>'Raw Data'!J1360</f>
        <v>high</v>
      </c>
    </row>
    <row r="1364" spans="1:9" ht="15" customHeight="1" x14ac:dyDescent="0.35">
      <c r="A1364">
        <f t="shared" si="84"/>
        <v>1360</v>
      </c>
      <c r="B1364" s="13">
        <f>'Raw Data'!B1361</f>
        <v>32.859983640000003</v>
      </c>
      <c r="C1364" t="str">
        <f t="shared" si="85"/>
        <v>Obese</v>
      </c>
      <c r="D1364" s="14">
        <f>'Raw Data'!E1361</f>
        <v>195.21348169999999</v>
      </c>
      <c r="E1364" t="str">
        <f t="shared" si="86"/>
        <v>Desirable</v>
      </c>
      <c r="F1364" s="15">
        <f>'Raw Data'!C1361</f>
        <v>136.19137850000001</v>
      </c>
      <c r="G1364" t="str">
        <f t="shared" si="87"/>
        <v>Stage 1 Hypertension</v>
      </c>
      <c r="H1364" t="str">
        <f>'Raw Data'!I1361</f>
        <v>non-smoker</v>
      </c>
      <c r="I1364" t="str">
        <f>'Raw Data'!J1361</f>
        <v>low</v>
      </c>
    </row>
    <row r="1365" spans="1:9" ht="15" customHeight="1" x14ac:dyDescent="0.35">
      <c r="A1365">
        <f t="shared" si="84"/>
        <v>1361</v>
      </c>
      <c r="B1365" s="13">
        <f>'Raw Data'!B1362</f>
        <v>33.937233620000001</v>
      </c>
      <c r="C1365" t="str">
        <f t="shared" si="85"/>
        <v>Obese</v>
      </c>
      <c r="D1365" s="14">
        <f>'Raw Data'!E1362</f>
        <v>175.98565350000001</v>
      </c>
      <c r="E1365" t="str">
        <f t="shared" si="86"/>
        <v>Desirable</v>
      </c>
      <c r="F1365" s="15">
        <f>'Raw Data'!C1362</f>
        <v>103.1237869</v>
      </c>
      <c r="G1365" t="str">
        <f t="shared" si="87"/>
        <v>Normal</v>
      </c>
      <c r="H1365" t="str">
        <f>'Raw Data'!I1362</f>
        <v>non-smoker</v>
      </c>
      <c r="I1365" t="str">
        <f>'Raw Data'!J1362</f>
        <v>moderate</v>
      </c>
    </row>
    <row r="1366" spans="1:9" ht="15" customHeight="1" x14ac:dyDescent="0.35">
      <c r="A1366">
        <f t="shared" si="84"/>
        <v>1362</v>
      </c>
      <c r="B1366" s="13">
        <f>'Raw Data'!B1363</f>
        <v>28.588944829999999</v>
      </c>
      <c r="C1366" t="str">
        <f t="shared" si="85"/>
        <v>Overweight</v>
      </c>
      <c r="D1366" s="14">
        <f>'Raw Data'!E1363</f>
        <v>172.21420599999999</v>
      </c>
      <c r="E1366" t="str">
        <f t="shared" si="86"/>
        <v>Desirable</v>
      </c>
      <c r="F1366" s="15">
        <f>'Raw Data'!C1363</f>
        <v>118.6303633</v>
      </c>
      <c r="G1366" t="str">
        <f t="shared" si="87"/>
        <v>Normal</v>
      </c>
      <c r="H1366" t="str">
        <f>'Raw Data'!I1363</f>
        <v>smoker</v>
      </c>
      <c r="I1366" t="str">
        <f>'Raw Data'!J1363</f>
        <v>low</v>
      </c>
    </row>
    <row r="1367" spans="1:9" ht="15" customHeight="1" x14ac:dyDescent="0.35">
      <c r="A1367">
        <f t="shared" si="84"/>
        <v>1363</v>
      </c>
      <c r="B1367" s="13">
        <f>'Raw Data'!B1364</f>
        <v>27.745192110000001</v>
      </c>
      <c r="C1367" t="str">
        <f t="shared" si="85"/>
        <v>Overweight</v>
      </c>
      <c r="D1367" s="14">
        <f>'Raw Data'!E1364</f>
        <v>181.73511099999999</v>
      </c>
      <c r="E1367" t="str">
        <f t="shared" si="86"/>
        <v>Desirable</v>
      </c>
      <c r="F1367" s="15">
        <f>'Raw Data'!C1364</f>
        <v>107.0574118</v>
      </c>
      <c r="G1367" t="str">
        <f t="shared" si="87"/>
        <v>Normal</v>
      </c>
      <c r="H1367" t="str">
        <f>'Raw Data'!I1364</f>
        <v>non-smoker</v>
      </c>
      <c r="I1367" t="str">
        <f>'Raw Data'!J1364</f>
        <v>moderate</v>
      </c>
    </row>
    <row r="1368" spans="1:9" ht="15" customHeight="1" x14ac:dyDescent="0.35">
      <c r="A1368">
        <f t="shared" si="84"/>
        <v>1364</v>
      </c>
      <c r="B1368" s="13">
        <f>'Raw Data'!B1365</f>
        <v>23.901464749999999</v>
      </c>
      <c r="C1368" t="str">
        <f t="shared" si="85"/>
        <v>Normal</v>
      </c>
      <c r="D1368" s="14">
        <f>'Raw Data'!E1365</f>
        <v>207.8727892</v>
      </c>
      <c r="E1368" t="str">
        <f t="shared" si="86"/>
        <v>Borderline High</v>
      </c>
      <c r="F1368" s="15">
        <f>'Raw Data'!C1365</f>
        <v>123.2143828</v>
      </c>
      <c r="G1368" t="str">
        <f t="shared" si="87"/>
        <v>Elevated</v>
      </c>
      <c r="H1368" t="str">
        <f>'Raw Data'!I1365</f>
        <v>non-smoker</v>
      </c>
      <c r="I1368" t="str">
        <f>'Raw Data'!J1365</f>
        <v>low</v>
      </c>
    </row>
    <row r="1369" spans="1:9" ht="15" customHeight="1" x14ac:dyDescent="0.35">
      <c r="A1369">
        <f t="shared" si="84"/>
        <v>1365</v>
      </c>
      <c r="B1369" s="13">
        <f>'Raw Data'!B1366</f>
        <v>24.966616210000002</v>
      </c>
      <c r="C1369" t="str">
        <f t="shared" si="85"/>
        <v>Overweight</v>
      </c>
      <c r="D1369" s="14">
        <f>'Raw Data'!E1366</f>
        <v>176.2975721</v>
      </c>
      <c r="E1369" t="str">
        <f t="shared" si="86"/>
        <v>Desirable</v>
      </c>
      <c r="F1369" s="15">
        <f>'Raw Data'!C1366</f>
        <v>108.2717176</v>
      </c>
      <c r="G1369" t="str">
        <f t="shared" si="87"/>
        <v>Normal</v>
      </c>
      <c r="H1369" t="str">
        <f>'Raw Data'!I1366</f>
        <v>non-smoker</v>
      </c>
      <c r="I1369" t="str">
        <f>'Raw Data'!J1366</f>
        <v>high</v>
      </c>
    </row>
    <row r="1370" spans="1:9" ht="15" customHeight="1" x14ac:dyDescent="0.35">
      <c r="A1370">
        <f t="shared" si="84"/>
        <v>1366</v>
      </c>
      <c r="B1370" s="13">
        <f>'Raw Data'!B1367</f>
        <v>32.360876320000003</v>
      </c>
      <c r="C1370" t="str">
        <f t="shared" si="85"/>
        <v>Obese</v>
      </c>
      <c r="D1370" s="14">
        <f>'Raw Data'!E1367</f>
        <v>232.1188377</v>
      </c>
      <c r="E1370" t="str">
        <f t="shared" si="86"/>
        <v>Borderline High</v>
      </c>
      <c r="F1370" s="15">
        <f>'Raw Data'!C1367</f>
        <v>105.8885351</v>
      </c>
      <c r="G1370" t="str">
        <f t="shared" si="87"/>
        <v>Normal</v>
      </c>
      <c r="H1370" t="str">
        <f>'Raw Data'!I1367</f>
        <v>non-smoker</v>
      </c>
      <c r="I1370" t="str">
        <f>'Raw Data'!J1367</f>
        <v>high</v>
      </c>
    </row>
    <row r="1371" spans="1:9" ht="15" customHeight="1" x14ac:dyDescent="0.35">
      <c r="A1371">
        <f t="shared" si="84"/>
        <v>1367</v>
      </c>
      <c r="B1371" s="13">
        <f>'Raw Data'!B1368</f>
        <v>36.246933419999998</v>
      </c>
      <c r="C1371" t="str">
        <f t="shared" si="85"/>
        <v>Obese</v>
      </c>
      <c r="D1371" s="14">
        <f>'Raw Data'!E1368</f>
        <v>179.8696286</v>
      </c>
      <c r="E1371" t="str">
        <f t="shared" si="86"/>
        <v>Desirable</v>
      </c>
      <c r="F1371" s="15">
        <f>'Raw Data'!C1368</f>
        <v>108.3787521</v>
      </c>
      <c r="G1371" t="str">
        <f t="shared" si="87"/>
        <v>Normal</v>
      </c>
      <c r="H1371" t="str">
        <f>'Raw Data'!I1368</f>
        <v>non-smoker</v>
      </c>
      <c r="I1371" t="str">
        <f>'Raw Data'!J1368</f>
        <v>high</v>
      </c>
    </row>
    <row r="1372" spans="1:9" ht="15" customHeight="1" x14ac:dyDescent="0.35">
      <c r="A1372">
        <f t="shared" si="84"/>
        <v>1368</v>
      </c>
      <c r="B1372" s="13">
        <f>'Raw Data'!B1369</f>
        <v>24.92511343</v>
      </c>
      <c r="C1372" t="str">
        <f t="shared" si="85"/>
        <v>Overweight</v>
      </c>
      <c r="D1372" s="14">
        <f>'Raw Data'!E1369</f>
        <v>217.1734664</v>
      </c>
      <c r="E1372" t="str">
        <f t="shared" si="86"/>
        <v>Borderline High</v>
      </c>
      <c r="F1372" s="15">
        <f>'Raw Data'!C1369</f>
        <v>112.2895419</v>
      </c>
      <c r="G1372" t="str">
        <f t="shared" si="87"/>
        <v>Normal</v>
      </c>
      <c r="H1372" t="str">
        <f>'Raw Data'!I1369</f>
        <v>smoker</v>
      </c>
      <c r="I1372" t="str">
        <f>'Raw Data'!J1369</f>
        <v>moderate</v>
      </c>
    </row>
    <row r="1373" spans="1:9" ht="15" customHeight="1" x14ac:dyDescent="0.35">
      <c r="A1373">
        <f t="shared" si="84"/>
        <v>1369</v>
      </c>
      <c r="B1373" s="13">
        <f>'Raw Data'!B1370</f>
        <v>26.143506639999998</v>
      </c>
      <c r="C1373" t="str">
        <f t="shared" si="85"/>
        <v>Overweight</v>
      </c>
      <c r="D1373" s="14">
        <f>'Raw Data'!E1370</f>
        <v>202.1972585</v>
      </c>
      <c r="E1373" t="str">
        <f t="shared" si="86"/>
        <v>Borderline High</v>
      </c>
      <c r="F1373" s="15">
        <f>'Raw Data'!C1370</f>
        <v>99.452437660000001</v>
      </c>
      <c r="G1373" t="str">
        <f t="shared" si="87"/>
        <v>Normal</v>
      </c>
      <c r="H1373" t="str">
        <f>'Raw Data'!I1370</f>
        <v>smoker</v>
      </c>
      <c r="I1373" t="str">
        <f>'Raw Data'!J1370</f>
        <v>moderate</v>
      </c>
    </row>
    <row r="1374" spans="1:9" ht="15" customHeight="1" x14ac:dyDescent="0.35">
      <c r="A1374">
        <f t="shared" si="84"/>
        <v>1370</v>
      </c>
      <c r="B1374" s="13">
        <f>'Raw Data'!B1371</f>
        <v>23.76380902</v>
      </c>
      <c r="C1374" t="str">
        <f t="shared" si="85"/>
        <v>Normal</v>
      </c>
      <c r="D1374" s="14">
        <f>'Raw Data'!E1371</f>
        <v>206.81291759999999</v>
      </c>
      <c r="E1374" t="str">
        <f t="shared" si="86"/>
        <v>Borderline High</v>
      </c>
      <c r="F1374" s="15">
        <f>'Raw Data'!C1371</f>
        <v>84.699300840000006</v>
      </c>
      <c r="G1374" t="str">
        <f t="shared" si="87"/>
        <v>Normal</v>
      </c>
      <c r="H1374" t="str">
        <f>'Raw Data'!I1371</f>
        <v>non-smoker</v>
      </c>
      <c r="I1374" t="str">
        <f>'Raw Data'!J1371</f>
        <v>moderate</v>
      </c>
    </row>
    <row r="1375" spans="1:9" ht="15" customHeight="1" x14ac:dyDescent="0.35">
      <c r="A1375">
        <f t="shared" si="84"/>
        <v>1371</v>
      </c>
      <c r="B1375" s="13">
        <f>'Raw Data'!B1372</f>
        <v>24.845936300000002</v>
      </c>
      <c r="C1375" t="str">
        <f t="shared" si="85"/>
        <v>Normal</v>
      </c>
      <c r="D1375" s="14">
        <f>'Raw Data'!E1372</f>
        <v>196.169219</v>
      </c>
      <c r="E1375" t="str">
        <f t="shared" si="86"/>
        <v>Desirable</v>
      </c>
      <c r="F1375" s="15">
        <f>'Raw Data'!C1372</f>
        <v>120.1828702</v>
      </c>
      <c r="G1375" t="str">
        <f t="shared" si="87"/>
        <v>Elevated</v>
      </c>
      <c r="H1375" t="str">
        <f>'Raw Data'!I1372</f>
        <v>non-smoker</v>
      </c>
      <c r="I1375" t="str">
        <f>'Raw Data'!J1372</f>
        <v>high</v>
      </c>
    </row>
    <row r="1376" spans="1:9" ht="15" customHeight="1" x14ac:dyDescent="0.35">
      <c r="A1376">
        <f t="shared" si="84"/>
        <v>1372</v>
      </c>
      <c r="B1376" s="13">
        <f>'Raw Data'!B1373</f>
        <v>20.709981920000001</v>
      </c>
      <c r="C1376" t="str">
        <f t="shared" si="85"/>
        <v>Normal</v>
      </c>
      <c r="D1376" s="14">
        <f>'Raw Data'!E1373</f>
        <v>189.06467309999999</v>
      </c>
      <c r="E1376" t="str">
        <f t="shared" si="86"/>
        <v>Desirable</v>
      </c>
      <c r="F1376" s="15">
        <f>'Raw Data'!C1373</f>
        <v>113.77341389999999</v>
      </c>
      <c r="G1376" t="str">
        <f t="shared" si="87"/>
        <v>Normal</v>
      </c>
      <c r="H1376" t="str">
        <f>'Raw Data'!I1373</f>
        <v>non-smoker</v>
      </c>
      <c r="I1376" t="str">
        <f>'Raw Data'!J1373</f>
        <v>high</v>
      </c>
    </row>
    <row r="1377" spans="1:9" ht="15" customHeight="1" x14ac:dyDescent="0.35">
      <c r="A1377">
        <f t="shared" si="84"/>
        <v>1373</v>
      </c>
      <c r="B1377" s="13">
        <f>'Raw Data'!B1374</f>
        <v>29.145819970000002</v>
      </c>
      <c r="C1377" t="str">
        <f t="shared" si="85"/>
        <v>Overweight</v>
      </c>
      <c r="D1377" s="14">
        <f>'Raw Data'!E1374</f>
        <v>174.0309785</v>
      </c>
      <c r="E1377" t="str">
        <f t="shared" si="86"/>
        <v>Desirable</v>
      </c>
      <c r="F1377" s="15">
        <f>'Raw Data'!C1374</f>
        <v>107.5858061</v>
      </c>
      <c r="G1377" t="str">
        <f t="shared" si="87"/>
        <v>Normal</v>
      </c>
      <c r="H1377" t="str">
        <f>'Raw Data'!I1374</f>
        <v>non-smoker</v>
      </c>
      <c r="I1377" t="str">
        <f>'Raw Data'!J1374</f>
        <v>moderate</v>
      </c>
    </row>
    <row r="1378" spans="1:9" ht="15" customHeight="1" x14ac:dyDescent="0.35">
      <c r="A1378">
        <f t="shared" si="84"/>
        <v>1374</v>
      </c>
      <c r="B1378" s="13">
        <f>'Raw Data'!B1375</f>
        <v>20.659431810000001</v>
      </c>
      <c r="C1378" t="str">
        <f t="shared" si="85"/>
        <v>Normal</v>
      </c>
      <c r="D1378" s="14">
        <f>'Raw Data'!E1375</f>
        <v>186.7300827</v>
      </c>
      <c r="E1378" t="str">
        <f t="shared" si="86"/>
        <v>Desirable</v>
      </c>
      <c r="F1378" s="15">
        <f>'Raw Data'!C1375</f>
        <v>113.0366243</v>
      </c>
      <c r="G1378" t="str">
        <f t="shared" si="87"/>
        <v>Normal</v>
      </c>
      <c r="H1378" t="str">
        <f>'Raw Data'!I1375</f>
        <v>non-smoker</v>
      </c>
      <c r="I1378" t="str">
        <f>'Raw Data'!J1375</f>
        <v>low</v>
      </c>
    </row>
    <row r="1379" spans="1:9" ht="15" customHeight="1" x14ac:dyDescent="0.35">
      <c r="A1379">
        <f t="shared" si="84"/>
        <v>1375</v>
      </c>
      <c r="B1379" s="13">
        <f>'Raw Data'!B1376</f>
        <v>24.258782190000002</v>
      </c>
      <c r="C1379" t="str">
        <f t="shared" si="85"/>
        <v>Normal</v>
      </c>
      <c r="D1379" s="14">
        <f>'Raw Data'!E1376</f>
        <v>166.92553950000001</v>
      </c>
      <c r="E1379" t="str">
        <f t="shared" si="86"/>
        <v>Desirable</v>
      </c>
      <c r="F1379" s="15">
        <f>'Raw Data'!C1376</f>
        <v>112.9862866</v>
      </c>
      <c r="G1379" t="str">
        <f t="shared" si="87"/>
        <v>Normal</v>
      </c>
      <c r="H1379" t="str">
        <f>'Raw Data'!I1376</f>
        <v>non-smoker</v>
      </c>
      <c r="I1379" t="str">
        <f>'Raw Data'!J1376</f>
        <v>moderate</v>
      </c>
    </row>
    <row r="1380" spans="1:9" ht="15" customHeight="1" x14ac:dyDescent="0.35">
      <c r="A1380">
        <f t="shared" si="84"/>
        <v>1376</v>
      </c>
      <c r="B1380" s="13">
        <f>'Raw Data'!B1377</f>
        <v>26.694356849999998</v>
      </c>
      <c r="C1380" t="str">
        <f t="shared" si="85"/>
        <v>Overweight</v>
      </c>
      <c r="D1380" s="14">
        <f>'Raw Data'!E1377</f>
        <v>190.78196510000001</v>
      </c>
      <c r="E1380" t="str">
        <f t="shared" si="86"/>
        <v>Desirable</v>
      </c>
      <c r="F1380" s="15">
        <f>'Raw Data'!C1377</f>
        <v>108.4616891</v>
      </c>
      <c r="G1380" t="str">
        <f t="shared" si="87"/>
        <v>Normal</v>
      </c>
      <c r="H1380" t="str">
        <f>'Raw Data'!I1377</f>
        <v>non-smoker</v>
      </c>
      <c r="I1380" t="str">
        <f>'Raw Data'!J1377</f>
        <v>high</v>
      </c>
    </row>
    <row r="1381" spans="1:9" ht="15" customHeight="1" x14ac:dyDescent="0.35">
      <c r="A1381">
        <f t="shared" si="84"/>
        <v>1377</v>
      </c>
      <c r="B1381" s="13">
        <f>'Raw Data'!B1378</f>
        <v>20.429795840000001</v>
      </c>
      <c r="C1381" t="str">
        <f t="shared" si="85"/>
        <v>Normal</v>
      </c>
      <c r="D1381" s="14">
        <f>'Raw Data'!E1378</f>
        <v>192.84241170000001</v>
      </c>
      <c r="E1381" t="str">
        <f t="shared" si="86"/>
        <v>Desirable</v>
      </c>
      <c r="F1381" s="15">
        <f>'Raw Data'!C1378</f>
        <v>87.36688633</v>
      </c>
      <c r="G1381" t="str">
        <f t="shared" si="87"/>
        <v>Normal</v>
      </c>
      <c r="H1381" t="str">
        <f>'Raw Data'!I1378</f>
        <v>non-smoker</v>
      </c>
      <c r="I1381" t="str">
        <f>'Raw Data'!J1378</f>
        <v>low</v>
      </c>
    </row>
    <row r="1382" spans="1:9" ht="15" customHeight="1" x14ac:dyDescent="0.35">
      <c r="A1382">
        <f t="shared" si="84"/>
        <v>1378</v>
      </c>
      <c r="B1382" s="13">
        <f>'Raw Data'!B1379</f>
        <v>23.130678320000001</v>
      </c>
      <c r="C1382" t="str">
        <f t="shared" si="85"/>
        <v>Normal</v>
      </c>
      <c r="D1382" s="14">
        <f>'Raw Data'!E1379</f>
        <v>182.0730173</v>
      </c>
      <c r="E1382" t="str">
        <f t="shared" si="86"/>
        <v>Desirable</v>
      </c>
      <c r="F1382" s="15">
        <f>'Raw Data'!C1379</f>
        <v>109.9297754</v>
      </c>
      <c r="G1382" t="str">
        <f t="shared" si="87"/>
        <v>Normal</v>
      </c>
      <c r="H1382" t="str">
        <f>'Raw Data'!I1379</f>
        <v>smoker</v>
      </c>
      <c r="I1382" t="str">
        <f>'Raw Data'!J1379</f>
        <v>low</v>
      </c>
    </row>
    <row r="1383" spans="1:9" ht="15" customHeight="1" x14ac:dyDescent="0.35">
      <c r="A1383">
        <f t="shared" si="84"/>
        <v>1379</v>
      </c>
      <c r="B1383" s="13">
        <f>'Raw Data'!B1380</f>
        <v>21.373212349999999</v>
      </c>
      <c r="C1383" t="str">
        <f t="shared" si="85"/>
        <v>Normal</v>
      </c>
      <c r="D1383" s="14">
        <f>'Raw Data'!E1380</f>
        <v>181.6352594</v>
      </c>
      <c r="E1383" t="str">
        <f t="shared" si="86"/>
        <v>Desirable</v>
      </c>
      <c r="F1383" s="15">
        <f>'Raw Data'!C1380</f>
        <v>100.0055268</v>
      </c>
      <c r="G1383" t="str">
        <f t="shared" si="87"/>
        <v>Normal</v>
      </c>
      <c r="H1383" t="str">
        <f>'Raw Data'!I1380</f>
        <v>non-smoker</v>
      </c>
      <c r="I1383" t="str">
        <f>'Raw Data'!J1380</f>
        <v>moderate</v>
      </c>
    </row>
    <row r="1384" spans="1:9" ht="15" customHeight="1" x14ac:dyDescent="0.35">
      <c r="A1384">
        <f t="shared" si="84"/>
        <v>1380</v>
      </c>
      <c r="B1384" s="13">
        <f>'Raw Data'!B1381</f>
        <v>32.498053689999999</v>
      </c>
      <c r="C1384" t="str">
        <f t="shared" si="85"/>
        <v>Obese</v>
      </c>
      <c r="D1384" s="14">
        <f>'Raw Data'!E1381</f>
        <v>202.2826116</v>
      </c>
      <c r="E1384" t="str">
        <f t="shared" si="86"/>
        <v>Borderline High</v>
      </c>
      <c r="F1384" s="15">
        <f>'Raw Data'!C1381</f>
        <v>132.75171879999999</v>
      </c>
      <c r="G1384" t="str">
        <f t="shared" si="87"/>
        <v>Stage 1 Hypertension</v>
      </c>
      <c r="H1384" t="str">
        <f>'Raw Data'!I1381</f>
        <v>smoker</v>
      </c>
      <c r="I1384" t="str">
        <f>'Raw Data'!J1381</f>
        <v>low</v>
      </c>
    </row>
    <row r="1385" spans="1:9" ht="15" customHeight="1" x14ac:dyDescent="0.35">
      <c r="A1385">
        <f t="shared" si="84"/>
        <v>1381</v>
      </c>
      <c r="B1385" s="13">
        <f>'Raw Data'!B1382</f>
        <v>34.12337694</v>
      </c>
      <c r="C1385" t="str">
        <f t="shared" si="85"/>
        <v>Obese</v>
      </c>
      <c r="D1385" s="14">
        <f>'Raw Data'!E1382</f>
        <v>197.55500789999999</v>
      </c>
      <c r="E1385" t="str">
        <f t="shared" si="86"/>
        <v>Desirable</v>
      </c>
      <c r="F1385" s="15">
        <f>'Raw Data'!C1382</f>
        <v>117.5527853</v>
      </c>
      <c r="G1385" t="str">
        <f t="shared" si="87"/>
        <v>Normal</v>
      </c>
      <c r="H1385" t="str">
        <f>'Raw Data'!I1382</f>
        <v>non-smoker</v>
      </c>
      <c r="I1385" t="str">
        <f>'Raw Data'!J1382</f>
        <v>high</v>
      </c>
    </row>
    <row r="1386" spans="1:9" ht="15" customHeight="1" x14ac:dyDescent="0.35">
      <c r="A1386">
        <f t="shared" si="84"/>
        <v>1382</v>
      </c>
      <c r="B1386" s="13">
        <f>'Raw Data'!B1383</f>
        <v>23.053448840000001</v>
      </c>
      <c r="C1386" t="str">
        <f t="shared" si="85"/>
        <v>Normal</v>
      </c>
      <c r="D1386" s="14">
        <f>'Raw Data'!E1383</f>
        <v>195.74224530000001</v>
      </c>
      <c r="E1386" t="str">
        <f t="shared" si="86"/>
        <v>Desirable</v>
      </c>
      <c r="F1386" s="15">
        <f>'Raw Data'!C1383</f>
        <v>112.5572232</v>
      </c>
      <c r="G1386" t="str">
        <f t="shared" si="87"/>
        <v>Normal</v>
      </c>
      <c r="H1386" t="str">
        <f>'Raw Data'!I1383</f>
        <v>non-smoker</v>
      </c>
      <c r="I1386" t="str">
        <f>'Raw Data'!J1383</f>
        <v>high</v>
      </c>
    </row>
    <row r="1387" spans="1:9" ht="15" customHeight="1" x14ac:dyDescent="0.35">
      <c r="A1387">
        <f t="shared" si="84"/>
        <v>1383</v>
      </c>
      <c r="B1387" s="13">
        <f>'Raw Data'!B1384</f>
        <v>40.81657336</v>
      </c>
      <c r="C1387" t="str">
        <f t="shared" si="85"/>
        <v>Obese</v>
      </c>
      <c r="D1387" s="14">
        <f>'Raw Data'!E1384</f>
        <v>222.1842072</v>
      </c>
      <c r="E1387" t="str">
        <f t="shared" si="86"/>
        <v>Borderline High</v>
      </c>
      <c r="F1387" s="15">
        <f>'Raw Data'!C1384</f>
        <v>133.68439280000001</v>
      </c>
      <c r="G1387" t="str">
        <f t="shared" si="87"/>
        <v>Stage 1 Hypertension</v>
      </c>
      <c r="H1387" t="str">
        <f>'Raw Data'!I1384</f>
        <v>non-smoker</v>
      </c>
      <c r="I1387" t="str">
        <f>'Raw Data'!J1384</f>
        <v>high</v>
      </c>
    </row>
    <row r="1388" spans="1:9" ht="15" customHeight="1" x14ac:dyDescent="0.35">
      <c r="A1388">
        <f t="shared" si="84"/>
        <v>1384</v>
      </c>
      <c r="B1388" s="13">
        <f>'Raw Data'!B1385</f>
        <v>22.329816090000001</v>
      </c>
      <c r="C1388" t="str">
        <f t="shared" si="85"/>
        <v>Normal</v>
      </c>
      <c r="D1388" s="14">
        <f>'Raw Data'!E1385</f>
        <v>193.6457432</v>
      </c>
      <c r="E1388" t="str">
        <f t="shared" si="86"/>
        <v>Desirable</v>
      </c>
      <c r="F1388" s="15">
        <f>'Raw Data'!C1385</f>
        <v>109.57491020000001</v>
      </c>
      <c r="G1388" t="str">
        <f t="shared" si="87"/>
        <v>Normal</v>
      </c>
      <c r="H1388" t="str">
        <f>'Raw Data'!I1385</f>
        <v>non-smoker</v>
      </c>
      <c r="I1388" t="str">
        <f>'Raw Data'!J1385</f>
        <v>high</v>
      </c>
    </row>
    <row r="1389" spans="1:9" ht="15" customHeight="1" x14ac:dyDescent="0.35">
      <c r="A1389">
        <f t="shared" si="84"/>
        <v>1385</v>
      </c>
      <c r="B1389" s="13">
        <f>'Raw Data'!B1386</f>
        <v>24.883694949999999</v>
      </c>
      <c r="C1389" t="str">
        <f t="shared" si="85"/>
        <v>Normal</v>
      </c>
      <c r="D1389" s="14">
        <f>'Raw Data'!E1386</f>
        <v>196.9430974</v>
      </c>
      <c r="E1389" t="str">
        <f t="shared" si="86"/>
        <v>Desirable</v>
      </c>
      <c r="F1389" s="15">
        <f>'Raw Data'!C1386</f>
        <v>126.1672982</v>
      </c>
      <c r="G1389" t="str">
        <f t="shared" si="87"/>
        <v>Elevated</v>
      </c>
      <c r="H1389" t="str">
        <f>'Raw Data'!I1386</f>
        <v>smoker</v>
      </c>
      <c r="I1389" t="str">
        <f>'Raw Data'!J1386</f>
        <v>moderate</v>
      </c>
    </row>
    <row r="1390" spans="1:9" ht="15" customHeight="1" x14ac:dyDescent="0.35">
      <c r="A1390">
        <f t="shared" si="84"/>
        <v>1386</v>
      </c>
      <c r="B1390" s="13">
        <f>'Raw Data'!B1387</f>
        <v>29.464567890000001</v>
      </c>
      <c r="C1390" t="str">
        <f t="shared" si="85"/>
        <v>Overweight</v>
      </c>
      <c r="D1390" s="14">
        <f>'Raw Data'!E1387</f>
        <v>215.46457799999999</v>
      </c>
      <c r="E1390" t="str">
        <f t="shared" si="86"/>
        <v>Borderline High</v>
      </c>
      <c r="F1390" s="15">
        <f>'Raw Data'!C1387</f>
        <v>100.8999862</v>
      </c>
      <c r="G1390" t="str">
        <f t="shared" si="87"/>
        <v>Normal</v>
      </c>
      <c r="H1390" t="str">
        <f>'Raw Data'!I1387</f>
        <v>smoker</v>
      </c>
      <c r="I1390" t="str">
        <f>'Raw Data'!J1387</f>
        <v>low</v>
      </c>
    </row>
    <row r="1391" spans="1:9" ht="15" customHeight="1" x14ac:dyDescent="0.35">
      <c r="A1391">
        <f t="shared" si="84"/>
        <v>1387</v>
      </c>
      <c r="B1391" s="13">
        <f>'Raw Data'!B1388</f>
        <v>29.936451980000001</v>
      </c>
      <c r="C1391" t="str">
        <f t="shared" si="85"/>
        <v>Obese</v>
      </c>
      <c r="D1391" s="14">
        <f>'Raw Data'!E1388</f>
        <v>216.9099568</v>
      </c>
      <c r="E1391" t="str">
        <f t="shared" si="86"/>
        <v>Borderline High</v>
      </c>
      <c r="F1391" s="15">
        <f>'Raw Data'!C1388</f>
        <v>111.4424791</v>
      </c>
      <c r="G1391" t="str">
        <f t="shared" si="87"/>
        <v>Normal</v>
      </c>
      <c r="H1391" t="str">
        <f>'Raw Data'!I1388</f>
        <v>smoker</v>
      </c>
      <c r="I1391" t="str">
        <f>'Raw Data'!J1388</f>
        <v>moderate</v>
      </c>
    </row>
    <row r="1392" spans="1:9" ht="15" customHeight="1" x14ac:dyDescent="0.35">
      <c r="A1392">
        <f t="shared" si="84"/>
        <v>1388</v>
      </c>
      <c r="B1392" s="13">
        <f>'Raw Data'!B1389</f>
        <v>25.404896690000001</v>
      </c>
      <c r="C1392" t="str">
        <f t="shared" si="85"/>
        <v>Overweight</v>
      </c>
      <c r="D1392" s="14">
        <f>'Raw Data'!E1389</f>
        <v>219.48836679999999</v>
      </c>
      <c r="E1392" t="str">
        <f t="shared" si="86"/>
        <v>Borderline High</v>
      </c>
      <c r="F1392" s="15">
        <f>'Raw Data'!C1389</f>
        <v>118.4027712</v>
      </c>
      <c r="G1392" t="str">
        <f t="shared" si="87"/>
        <v>Normal</v>
      </c>
      <c r="H1392" t="str">
        <f>'Raw Data'!I1389</f>
        <v>non-smoker</v>
      </c>
      <c r="I1392" t="str">
        <f>'Raw Data'!J1389</f>
        <v>low</v>
      </c>
    </row>
    <row r="1393" spans="1:9" ht="15" customHeight="1" x14ac:dyDescent="0.35">
      <c r="A1393">
        <f t="shared" si="84"/>
        <v>1389</v>
      </c>
      <c r="B1393" s="13">
        <f>'Raw Data'!B1390</f>
        <v>32.471216470000002</v>
      </c>
      <c r="C1393" t="str">
        <f t="shared" si="85"/>
        <v>Obese</v>
      </c>
      <c r="D1393" s="14">
        <f>'Raw Data'!E1390</f>
        <v>202.59614049999999</v>
      </c>
      <c r="E1393" t="str">
        <f t="shared" si="86"/>
        <v>Borderline High</v>
      </c>
      <c r="F1393" s="15">
        <f>'Raw Data'!C1390</f>
        <v>97.550393400000004</v>
      </c>
      <c r="G1393" t="str">
        <f t="shared" si="87"/>
        <v>Normal</v>
      </c>
      <c r="H1393" t="str">
        <f>'Raw Data'!I1390</f>
        <v>non-smoker</v>
      </c>
      <c r="I1393" t="str">
        <f>'Raw Data'!J1390</f>
        <v>moderate</v>
      </c>
    </row>
    <row r="1394" spans="1:9" ht="15" customHeight="1" x14ac:dyDescent="0.35">
      <c r="A1394">
        <f t="shared" si="84"/>
        <v>1390</v>
      </c>
      <c r="B1394" s="13">
        <f>'Raw Data'!B1391</f>
        <v>32.993567599999999</v>
      </c>
      <c r="C1394" t="str">
        <f t="shared" si="85"/>
        <v>Obese</v>
      </c>
      <c r="D1394" s="14">
        <f>'Raw Data'!E1391</f>
        <v>181.70915539999999</v>
      </c>
      <c r="E1394" t="str">
        <f t="shared" si="86"/>
        <v>Desirable</v>
      </c>
      <c r="F1394" s="15">
        <f>'Raw Data'!C1391</f>
        <v>110.36945830000001</v>
      </c>
      <c r="G1394" t="str">
        <f t="shared" si="87"/>
        <v>Normal</v>
      </c>
      <c r="H1394" t="str">
        <f>'Raw Data'!I1391</f>
        <v>non-smoker</v>
      </c>
      <c r="I1394" t="str">
        <f>'Raw Data'!J1391</f>
        <v>high</v>
      </c>
    </row>
    <row r="1395" spans="1:9" ht="15" customHeight="1" x14ac:dyDescent="0.35">
      <c r="A1395">
        <f t="shared" si="84"/>
        <v>1391</v>
      </c>
      <c r="B1395" s="13">
        <f>'Raw Data'!B1392</f>
        <v>26.961625300000001</v>
      </c>
      <c r="C1395" t="str">
        <f t="shared" si="85"/>
        <v>Overweight</v>
      </c>
      <c r="D1395" s="14">
        <f>'Raw Data'!E1392</f>
        <v>197.06593860000001</v>
      </c>
      <c r="E1395" t="str">
        <f t="shared" si="86"/>
        <v>Desirable</v>
      </c>
      <c r="F1395" s="15">
        <f>'Raw Data'!C1392</f>
        <v>116.9354558</v>
      </c>
      <c r="G1395" t="str">
        <f t="shared" si="87"/>
        <v>Normal</v>
      </c>
      <c r="H1395" t="str">
        <f>'Raw Data'!I1392</f>
        <v>non-smoker</v>
      </c>
      <c r="I1395" t="str">
        <f>'Raw Data'!J1392</f>
        <v>high</v>
      </c>
    </row>
    <row r="1396" spans="1:9" ht="15" customHeight="1" x14ac:dyDescent="0.35">
      <c r="A1396">
        <f t="shared" si="84"/>
        <v>1392</v>
      </c>
      <c r="B1396" s="13">
        <f>'Raw Data'!B1393</f>
        <v>26.249486000000001</v>
      </c>
      <c r="C1396" t="str">
        <f t="shared" si="85"/>
        <v>Overweight</v>
      </c>
      <c r="D1396" s="14">
        <f>'Raw Data'!E1393</f>
        <v>195.5978925</v>
      </c>
      <c r="E1396" t="str">
        <f t="shared" si="86"/>
        <v>Desirable</v>
      </c>
      <c r="F1396" s="15">
        <f>'Raw Data'!C1393</f>
        <v>110.4516057</v>
      </c>
      <c r="G1396" t="str">
        <f t="shared" si="87"/>
        <v>Normal</v>
      </c>
      <c r="H1396" t="str">
        <f>'Raw Data'!I1393</f>
        <v>non-smoker</v>
      </c>
      <c r="I1396" t="str">
        <f>'Raw Data'!J1393</f>
        <v>high</v>
      </c>
    </row>
    <row r="1397" spans="1:9" ht="15" customHeight="1" x14ac:dyDescent="0.35">
      <c r="A1397">
        <f t="shared" si="84"/>
        <v>1393</v>
      </c>
      <c r="B1397" s="13">
        <f>'Raw Data'!B1394</f>
        <v>23.947286590000001</v>
      </c>
      <c r="C1397" t="str">
        <f t="shared" si="85"/>
        <v>Normal</v>
      </c>
      <c r="D1397" s="14">
        <f>'Raw Data'!E1394</f>
        <v>176.5508279</v>
      </c>
      <c r="E1397" t="str">
        <f t="shared" si="86"/>
        <v>Desirable</v>
      </c>
      <c r="F1397" s="15">
        <f>'Raw Data'!C1394</f>
        <v>97.38084877</v>
      </c>
      <c r="G1397" t="str">
        <f t="shared" si="87"/>
        <v>Normal</v>
      </c>
      <c r="H1397" t="str">
        <f>'Raw Data'!I1394</f>
        <v>non-smoker</v>
      </c>
      <c r="I1397" t="str">
        <f>'Raw Data'!J1394</f>
        <v>high</v>
      </c>
    </row>
    <row r="1398" spans="1:9" ht="15" customHeight="1" x14ac:dyDescent="0.35">
      <c r="A1398">
        <f t="shared" si="84"/>
        <v>1394</v>
      </c>
      <c r="B1398" s="13">
        <f>'Raw Data'!B1395</f>
        <v>21.798762880000002</v>
      </c>
      <c r="C1398" t="str">
        <f t="shared" si="85"/>
        <v>Normal</v>
      </c>
      <c r="D1398" s="14">
        <f>'Raw Data'!E1395</f>
        <v>194.54504399999999</v>
      </c>
      <c r="E1398" t="str">
        <f t="shared" si="86"/>
        <v>Desirable</v>
      </c>
      <c r="F1398" s="15">
        <f>'Raw Data'!C1395</f>
        <v>122.9696091</v>
      </c>
      <c r="G1398" t="str">
        <f t="shared" si="87"/>
        <v>Elevated</v>
      </c>
      <c r="H1398" t="str">
        <f>'Raw Data'!I1395</f>
        <v>non-smoker</v>
      </c>
      <c r="I1398" t="str">
        <f>'Raw Data'!J1395</f>
        <v>high</v>
      </c>
    </row>
    <row r="1399" spans="1:9" ht="15" customHeight="1" x14ac:dyDescent="0.35">
      <c r="A1399">
        <f t="shared" si="84"/>
        <v>1395</v>
      </c>
      <c r="B1399" s="13">
        <f>'Raw Data'!B1396</f>
        <v>22.997692480000001</v>
      </c>
      <c r="C1399" t="str">
        <f t="shared" si="85"/>
        <v>Normal</v>
      </c>
      <c r="D1399" s="14">
        <f>'Raw Data'!E1396</f>
        <v>188.0275283</v>
      </c>
      <c r="E1399" t="str">
        <f t="shared" si="86"/>
        <v>Desirable</v>
      </c>
      <c r="F1399" s="15">
        <f>'Raw Data'!C1396</f>
        <v>97.02075352</v>
      </c>
      <c r="G1399" t="str">
        <f t="shared" si="87"/>
        <v>Normal</v>
      </c>
      <c r="H1399" t="str">
        <f>'Raw Data'!I1396</f>
        <v>non-smoker</v>
      </c>
      <c r="I1399" t="str">
        <f>'Raw Data'!J1396</f>
        <v>high</v>
      </c>
    </row>
    <row r="1400" spans="1:9" ht="15" customHeight="1" x14ac:dyDescent="0.35">
      <c r="A1400">
        <f t="shared" si="84"/>
        <v>1396</v>
      </c>
      <c r="B1400" s="13">
        <f>'Raw Data'!B1397</f>
        <v>29.72265779</v>
      </c>
      <c r="C1400" t="str">
        <f t="shared" si="85"/>
        <v>Overweight</v>
      </c>
      <c r="D1400" s="14">
        <f>'Raw Data'!E1397</f>
        <v>206.15673720000001</v>
      </c>
      <c r="E1400" t="str">
        <f t="shared" si="86"/>
        <v>Borderline High</v>
      </c>
      <c r="F1400" s="15">
        <f>'Raw Data'!C1397</f>
        <v>110.26892170000001</v>
      </c>
      <c r="G1400" t="str">
        <f t="shared" si="87"/>
        <v>Normal</v>
      </c>
      <c r="H1400" t="str">
        <f>'Raw Data'!I1397</f>
        <v>non-smoker</v>
      </c>
      <c r="I1400" t="str">
        <f>'Raw Data'!J1397</f>
        <v>moderate</v>
      </c>
    </row>
    <row r="1401" spans="1:9" ht="15" customHeight="1" x14ac:dyDescent="0.35">
      <c r="A1401">
        <f t="shared" si="84"/>
        <v>1397</v>
      </c>
      <c r="B1401" s="13">
        <f>'Raw Data'!B1398</f>
        <v>27.003516619999999</v>
      </c>
      <c r="C1401" t="str">
        <f t="shared" si="85"/>
        <v>Overweight</v>
      </c>
      <c r="D1401" s="14">
        <f>'Raw Data'!E1398</f>
        <v>205.2279072</v>
      </c>
      <c r="E1401" t="str">
        <f t="shared" si="86"/>
        <v>Borderline High</v>
      </c>
      <c r="F1401" s="15">
        <f>'Raw Data'!C1398</f>
        <v>102.0132071</v>
      </c>
      <c r="G1401" t="str">
        <f t="shared" si="87"/>
        <v>Normal</v>
      </c>
      <c r="H1401" t="str">
        <f>'Raw Data'!I1398</f>
        <v>non-smoker</v>
      </c>
      <c r="I1401" t="str">
        <f>'Raw Data'!J1398</f>
        <v>low</v>
      </c>
    </row>
    <row r="1402" spans="1:9" ht="15" customHeight="1" x14ac:dyDescent="0.35">
      <c r="A1402">
        <f t="shared" si="84"/>
        <v>1398</v>
      </c>
      <c r="B1402" s="13">
        <f>'Raw Data'!B1399</f>
        <v>25.77897334</v>
      </c>
      <c r="C1402" t="str">
        <f t="shared" si="85"/>
        <v>Overweight</v>
      </c>
      <c r="D1402" s="14">
        <f>'Raw Data'!E1399</f>
        <v>196.76238760000001</v>
      </c>
      <c r="E1402" t="str">
        <f t="shared" si="86"/>
        <v>Desirable</v>
      </c>
      <c r="F1402" s="15">
        <f>'Raw Data'!C1399</f>
        <v>92.245973179999993</v>
      </c>
      <c r="G1402" t="str">
        <f t="shared" si="87"/>
        <v>Normal</v>
      </c>
      <c r="H1402" t="str">
        <f>'Raw Data'!I1399</f>
        <v>non-smoker</v>
      </c>
      <c r="I1402" t="str">
        <f>'Raw Data'!J1399</f>
        <v>high</v>
      </c>
    </row>
    <row r="1403" spans="1:9" ht="15" customHeight="1" x14ac:dyDescent="0.35">
      <c r="A1403">
        <f t="shared" si="84"/>
        <v>1399</v>
      </c>
      <c r="B1403" s="13">
        <f>'Raw Data'!B1400</f>
        <v>24.144878899999998</v>
      </c>
      <c r="C1403" t="str">
        <f t="shared" si="85"/>
        <v>Normal</v>
      </c>
      <c r="D1403" s="14">
        <f>'Raw Data'!E1400</f>
        <v>202.8137557</v>
      </c>
      <c r="E1403" t="str">
        <f t="shared" si="86"/>
        <v>Borderline High</v>
      </c>
      <c r="F1403" s="15">
        <f>'Raw Data'!C1400</f>
        <v>100.2880292</v>
      </c>
      <c r="G1403" t="str">
        <f t="shared" si="87"/>
        <v>Normal</v>
      </c>
      <c r="H1403" t="str">
        <f>'Raw Data'!I1400</f>
        <v>non-smoker</v>
      </c>
      <c r="I1403" t="str">
        <f>'Raw Data'!J1400</f>
        <v>moderate</v>
      </c>
    </row>
    <row r="1404" spans="1:9" ht="15" customHeight="1" x14ac:dyDescent="0.35">
      <c r="A1404">
        <f t="shared" si="84"/>
        <v>1400</v>
      </c>
      <c r="B1404" s="13">
        <f>'Raw Data'!B1401</f>
        <v>24.252991569999999</v>
      </c>
      <c r="C1404" t="str">
        <f t="shared" si="85"/>
        <v>Normal</v>
      </c>
      <c r="D1404" s="14">
        <f>'Raw Data'!E1401</f>
        <v>193.2650506</v>
      </c>
      <c r="E1404" t="str">
        <f t="shared" si="86"/>
        <v>Desirable</v>
      </c>
      <c r="F1404" s="15">
        <f>'Raw Data'!C1401</f>
        <v>107.0649849</v>
      </c>
      <c r="G1404" t="str">
        <f t="shared" si="87"/>
        <v>Normal</v>
      </c>
      <c r="H1404" t="str">
        <f>'Raw Data'!I1401</f>
        <v>non-smoker</v>
      </c>
      <c r="I1404" t="str">
        <f>'Raw Data'!J1401</f>
        <v>high</v>
      </c>
    </row>
    <row r="1405" spans="1:9" ht="15" customHeight="1" x14ac:dyDescent="0.35">
      <c r="A1405">
        <f t="shared" si="84"/>
        <v>1401</v>
      </c>
      <c r="B1405" s="13">
        <f>'Raw Data'!B1402</f>
        <v>26.77425912</v>
      </c>
      <c r="C1405" t="str">
        <f t="shared" si="85"/>
        <v>Overweight</v>
      </c>
      <c r="D1405" s="14">
        <f>'Raw Data'!E1402</f>
        <v>173.13889639999999</v>
      </c>
      <c r="E1405" t="str">
        <f t="shared" si="86"/>
        <v>Desirable</v>
      </c>
      <c r="F1405" s="15">
        <f>'Raw Data'!C1402</f>
        <v>94.630525410000004</v>
      </c>
      <c r="G1405" t="str">
        <f t="shared" si="87"/>
        <v>Normal</v>
      </c>
      <c r="H1405" t="str">
        <f>'Raw Data'!I1402</f>
        <v>non-smoker</v>
      </c>
      <c r="I1405" t="str">
        <f>'Raw Data'!J1402</f>
        <v>high</v>
      </c>
    </row>
    <row r="1406" spans="1:9" ht="15" customHeight="1" x14ac:dyDescent="0.35">
      <c r="A1406">
        <f t="shared" si="84"/>
        <v>1402</v>
      </c>
      <c r="B1406" s="13">
        <f>'Raw Data'!B1403</f>
        <v>26.379428699999998</v>
      </c>
      <c r="C1406" t="str">
        <f t="shared" si="85"/>
        <v>Overweight</v>
      </c>
      <c r="D1406" s="14">
        <f>'Raw Data'!E1403</f>
        <v>204.35643229999999</v>
      </c>
      <c r="E1406" t="str">
        <f t="shared" si="86"/>
        <v>Borderline High</v>
      </c>
      <c r="F1406" s="15">
        <f>'Raw Data'!C1403</f>
        <v>119.7044246</v>
      </c>
      <c r="G1406" t="str">
        <f t="shared" si="87"/>
        <v>Normal</v>
      </c>
      <c r="H1406" t="str">
        <f>'Raw Data'!I1403</f>
        <v>non-smoker</v>
      </c>
      <c r="I1406" t="str">
        <f>'Raw Data'!J1403</f>
        <v>moderate</v>
      </c>
    </row>
    <row r="1407" spans="1:9" ht="15" customHeight="1" x14ac:dyDescent="0.35">
      <c r="A1407">
        <f t="shared" si="84"/>
        <v>1403</v>
      </c>
      <c r="B1407" s="13">
        <f>'Raw Data'!B1404</f>
        <v>26.994798939999999</v>
      </c>
      <c r="C1407" t="str">
        <f t="shared" si="85"/>
        <v>Overweight</v>
      </c>
      <c r="D1407" s="14">
        <f>'Raw Data'!E1404</f>
        <v>189.2748785</v>
      </c>
      <c r="E1407" t="str">
        <f t="shared" si="86"/>
        <v>Desirable</v>
      </c>
      <c r="F1407" s="15">
        <f>'Raw Data'!C1404</f>
        <v>108.105771</v>
      </c>
      <c r="G1407" t="str">
        <f t="shared" si="87"/>
        <v>Normal</v>
      </c>
      <c r="H1407" t="str">
        <f>'Raw Data'!I1404</f>
        <v>smoker</v>
      </c>
      <c r="I1407" t="str">
        <f>'Raw Data'!J1404</f>
        <v>high</v>
      </c>
    </row>
    <row r="1408" spans="1:9" ht="15" customHeight="1" x14ac:dyDescent="0.35">
      <c r="A1408">
        <f t="shared" si="84"/>
        <v>1404</v>
      </c>
      <c r="B1408" s="13">
        <f>'Raw Data'!B1405</f>
        <v>24.776896860000001</v>
      </c>
      <c r="C1408" t="str">
        <f t="shared" si="85"/>
        <v>Normal</v>
      </c>
      <c r="D1408" s="14">
        <f>'Raw Data'!E1405</f>
        <v>200.21403169999999</v>
      </c>
      <c r="E1408" t="str">
        <f t="shared" si="86"/>
        <v>Borderline High</v>
      </c>
      <c r="F1408" s="15">
        <f>'Raw Data'!C1405</f>
        <v>108.84140840000001</v>
      </c>
      <c r="G1408" t="str">
        <f t="shared" si="87"/>
        <v>Normal</v>
      </c>
      <c r="H1408" t="str">
        <f>'Raw Data'!I1405</f>
        <v>non-smoker</v>
      </c>
      <c r="I1408" t="str">
        <f>'Raw Data'!J1405</f>
        <v>low</v>
      </c>
    </row>
    <row r="1409" spans="1:9" ht="15" customHeight="1" x14ac:dyDescent="0.35">
      <c r="A1409">
        <f t="shared" si="84"/>
        <v>1405</v>
      </c>
      <c r="B1409" s="13">
        <f>'Raw Data'!B1406</f>
        <v>23.64593795</v>
      </c>
      <c r="C1409" t="str">
        <f t="shared" si="85"/>
        <v>Normal</v>
      </c>
      <c r="D1409" s="14">
        <f>'Raw Data'!E1406</f>
        <v>187.73221789999999</v>
      </c>
      <c r="E1409" t="str">
        <f t="shared" si="86"/>
        <v>Desirable</v>
      </c>
      <c r="F1409" s="15">
        <f>'Raw Data'!C1406</f>
        <v>104.1497674</v>
      </c>
      <c r="G1409" t="str">
        <f t="shared" si="87"/>
        <v>Normal</v>
      </c>
      <c r="H1409" t="str">
        <f>'Raw Data'!I1406</f>
        <v>smoker</v>
      </c>
      <c r="I1409" t="str">
        <f>'Raw Data'!J1406</f>
        <v>moderate</v>
      </c>
    </row>
    <row r="1410" spans="1:9" ht="15" customHeight="1" x14ac:dyDescent="0.35">
      <c r="A1410">
        <f t="shared" si="84"/>
        <v>1406</v>
      </c>
      <c r="B1410" s="13">
        <f>'Raw Data'!B1407</f>
        <v>27.04212235</v>
      </c>
      <c r="C1410" t="str">
        <f t="shared" si="85"/>
        <v>Overweight</v>
      </c>
      <c r="D1410" s="14">
        <f>'Raw Data'!E1407</f>
        <v>192.53858049999999</v>
      </c>
      <c r="E1410" t="str">
        <f t="shared" si="86"/>
        <v>Desirable</v>
      </c>
      <c r="F1410" s="15">
        <f>'Raw Data'!C1407</f>
        <v>106.8131118</v>
      </c>
      <c r="G1410" t="str">
        <f t="shared" si="87"/>
        <v>Normal</v>
      </c>
      <c r="H1410" t="str">
        <f>'Raw Data'!I1407</f>
        <v>non-smoker</v>
      </c>
      <c r="I1410" t="str">
        <f>'Raw Data'!J1407</f>
        <v>low</v>
      </c>
    </row>
    <row r="1411" spans="1:9" ht="15" customHeight="1" x14ac:dyDescent="0.35">
      <c r="A1411">
        <f t="shared" si="84"/>
        <v>1407</v>
      </c>
      <c r="B1411" s="13">
        <f>'Raw Data'!B1408</f>
        <v>30.248984960000001</v>
      </c>
      <c r="C1411" t="str">
        <f t="shared" si="85"/>
        <v>Obese</v>
      </c>
      <c r="D1411" s="14">
        <f>'Raw Data'!E1408</f>
        <v>211.80043710000001</v>
      </c>
      <c r="E1411" t="str">
        <f t="shared" si="86"/>
        <v>Borderline High</v>
      </c>
      <c r="F1411" s="15">
        <f>'Raw Data'!C1408</f>
        <v>119.7225566</v>
      </c>
      <c r="G1411" t="str">
        <f t="shared" si="87"/>
        <v>Normal</v>
      </c>
      <c r="H1411" t="str">
        <f>'Raw Data'!I1408</f>
        <v>smoker</v>
      </c>
      <c r="I1411" t="str">
        <f>'Raw Data'!J1408</f>
        <v>high</v>
      </c>
    </row>
    <row r="1412" spans="1:9" ht="15" customHeight="1" x14ac:dyDescent="0.35">
      <c r="A1412">
        <f t="shared" si="84"/>
        <v>1408</v>
      </c>
      <c r="B1412" s="13">
        <f>'Raw Data'!B1409</f>
        <v>24.457039259999998</v>
      </c>
      <c r="C1412" t="str">
        <f t="shared" si="85"/>
        <v>Normal</v>
      </c>
      <c r="D1412" s="14">
        <f>'Raw Data'!E1409</f>
        <v>177.00596400000001</v>
      </c>
      <c r="E1412" t="str">
        <f t="shared" si="86"/>
        <v>Desirable</v>
      </c>
      <c r="F1412" s="15">
        <f>'Raw Data'!C1409</f>
        <v>104.97345900000001</v>
      </c>
      <c r="G1412" t="str">
        <f t="shared" si="87"/>
        <v>Normal</v>
      </c>
      <c r="H1412" t="str">
        <f>'Raw Data'!I1409</f>
        <v>non-smoker</v>
      </c>
      <c r="I1412" t="str">
        <f>'Raw Data'!J1409</f>
        <v>moderate</v>
      </c>
    </row>
    <row r="1413" spans="1:9" ht="15" customHeight="1" x14ac:dyDescent="0.35">
      <c r="A1413">
        <f t="shared" ref="A1413:A1476" si="88">ROW()-4</f>
        <v>1409</v>
      </c>
      <c r="B1413" s="13">
        <f>'Raw Data'!B1410</f>
        <v>15.06320936</v>
      </c>
      <c r="C1413" t="str">
        <f t="shared" ref="C1413:C1476" si="89">IF(B1413&lt;18.5,"Underweight",IF(B1413&lt;=24.9,"Normal",IF(B1413&lt;=29.9,"Overweight","Obese")))</f>
        <v>Underweight</v>
      </c>
      <c r="D1413" s="14">
        <f>'Raw Data'!E1410</f>
        <v>172.5451923</v>
      </c>
      <c r="E1413" t="str">
        <f t="shared" ref="E1413:E1476" si="90">IF(D1413&lt;200,"Desirable",IF(D1413&lt;=239,"Borderline High","High"))</f>
        <v>Desirable</v>
      </c>
      <c r="F1413" s="15">
        <f>'Raw Data'!C1410</f>
        <v>81.205575809999999</v>
      </c>
      <c r="G1413" t="str">
        <f t="shared" ref="G1413:G1476" si="91">IF(F1413&lt;120,"Normal",IF(F1413&lt;=129,"Elevated",IF(F1413&lt;=139,"Stage 1 Hypertension","Stage 2 Hypertension")))</f>
        <v>Normal</v>
      </c>
      <c r="H1413" t="str">
        <f>'Raw Data'!I1410</f>
        <v>non-smoker</v>
      </c>
      <c r="I1413" t="str">
        <f>'Raw Data'!J1410</f>
        <v>high</v>
      </c>
    </row>
    <row r="1414" spans="1:9" ht="15" customHeight="1" x14ac:dyDescent="0.35">
      <c r="A1414">
        <f t="shared" si="88"/>
        <v>1410</v>
      </c>
      <c r="B1414" s="13">
        <f>'Raw Data'!B1411</f>
        <v>20.162632080000002</v>
      </c>
      <c r="C1414" t="str">
        <f t="shared" si="89"/>
        <v>Normal</v>
      </c>
      <c r="D1414" s="14">
        <f>'Raw Data'!E1411</f>
        <v>169.96983270000001</v>
      </c>
      <c r="E1414" t="str">
        <f t="shared" si="90"/>
        <v>Desirable</v>
      </c>
      <c r="F1414" s="15">
        <f>'Raw Data'!C1411</f>
        <v>84.936504439999993</v>
      </c>
      <c r="G1414" t="str">
        <f t="shared" si="91"/>
        <v>Normal</v>
      </c>
      <c r="H1414" t="str">
        <f>'Raw Data'!I1411</f>
        <v>smoker</v>
      </c>
      <c r="I1414" t="str">
        <f>'Raw Data'!J1411</f>
        <v>low</v>
      </c>
    </row>
    <row r="1415" spans="1:9" ht="15" customHeight="1" x14ac:dyDescent="0.35">
      <c r="A1415">
        <f t="shared" si="88"/>
        <v>1411</v>
      </c>
      <c r="B1415" s="13">
        <f>'Raw Data'!B1412</f>
        <v>32.371255550000001</v>
      </c>
      <c r="C1415" t="str">
        <f t="shared" si="89"/>
        <v>Obese</v>
      </c>
      <c r="D1415" s="14">
        <f>'Raw Data'!E1412</f>
        <v>180.2565931</v>
      </c>
      <c r="E1415" t="str">
        <f t="shared" si="90"/>
        <v>Desirable</v>
      </c>
      <c r="F1415" s="15">
        <f>'Raw Data'!C1412</f>
        <v>116.3102985</v>
      </c>
      <c r="G1415" t="str">
        <f t="shared" si="91"/>
        <v>Normal</v>
      </c>
      <c r="H1415" t="str">
        <f>'Raw Data'!I1412</f>
        <v>non-smoker</v>
      </c>
      <c r="I1415" t="str">
        <f>'Raw Data'!J1412</f>
        <v>high</v>
      </c>
    </row>
    <row r="1416" spans="1:9" ht="15" customHeight="1" x14ac:dyDescent="0.35">
      <c r="A1416">
        <f t="shared" si="88"/>
        <v>1412</v>
      </c>
      <c r="B1416" s="13">
        <f>'Raw Data'!B1413</f>
        <v>31.968690079999998</v>
      </c>
      <c r="C1416" t="str">
        <f t="shared" si="89"/>
        <v>Obese</v>
      </c>
      <c r="D1416" s="14">
        <f>'Raw Data'!E1413</f>
        <v>196.70197920000001</v>
      </c>
      <c r="E1416" t="str">
        <f t="shared" si="90"/>
        <v>Desirable</v>
      </c>
      <c r="F1416" s="15">
        <f>'Raw Data'!C1413</f>
        <v>105.6357302</v>
      </c>
      <c r="G1416" t="str">
        <f t="shared" si="91"/>
        <v>Normal</v>
      </c>
      <c r="H1416" t="str">
        <f>'Raw Data'!I1413</f>
        <v>non-smoker</v>
      </c>
      <c r="I1416" t="str">
        <f>'Raw Data'!J1413</f>
        <v>high</v>
      </c>
    </row>
    <row r="1417" spans="1:9" ht="15" customHeight="1" x14ac:dyDescent="0.35">
      <c r="A1417">
        <f t="shared" si="88"/>
        <v>1413</v>
      </c>
      <c r="B1417" s="13">
        <f>'Raw Data'!B1414</f>
        <v>30.233788910000001</v>
      </c>
      <c r="C1417" t="str">
        <f t="shared" si="89"/>
        <v>Obese</v>
      </c>
      <c r="D1417" s="14">
        <f>'Raw Data'!E1414</f>
        <v>189.8310779</v>
      </c>
      <c r="E1417" t="str">
        <f t="shared" si="90"/>
        <v>Desirable</v>
      </c>
      <c r="F1417" s="15">
        <f>'Raw Data'!C1414</f>
        <v>136.07578419999999</v>
      </c>
      <c r="G1417" t="str">
        <f t="shared" si="91"/>
        <v>Stage 1 Hypertension</v>
      </c>
      <c r="H1417" t="str">
        <f>'Raw Data'!I1414</f>
        <v>non-smoker</v>
      </c>
      <c r="I1417" t="str">
        <f>'Raw Data'!J1414</f>
        <v>high</v>
      </c>
    </row>
    <row r="1418" spans="1:9" ht="15" customHeight="1" x14ac:dyDescent="0.35">
      <c r="A1418">
        <f t="shared" si="88"/>
        <v>1414</v>
      </c>
      <c r="B1418" s="13">
        <f>'Raw Data'!B1415</f>
        <v>29.56331939</v>
      </c>
      <c r="C1418" t="str">
        <f t="shared" si="89"/>
        <v>Overweight</v>
      </c>
      <c r="D1418" s="14">
        <f>'Raw Data'!E1415</f>
        <v>197.7596192</v>
      </c>
      <c r="E1418" t="str">
        <f t="shared" si="90"/>
        <v>Desirable</v>
      </c>
      <c r="F1418" s="15">
        <f>'Raw Data'!C1415</f>
        <v>120.1003261</v>
      </c>
      <c r="G1418" t="str">
        <f t="shared" si="91"/>
        <v>Elevated</v>
      </c>
      <c r="H1418" t="str">
        <f>'Raw Data'!I1415</f>
        <v>non-smoker</v>
      </c>
      <c r="I1418" t="str">
        <f>'Raw Data'!J1415</f>
        <v>moderate</v>
      </c>
    </row>
    <row r="1419" spans="1:9" ht="15" customHeight="1" x14ac:dyDescent="0.35">
      <c r="A1419">
        <f t="shared" si="88"/>
        <v>1415</v>
      </c>
      <c r="B1419" s="13">
        <f>'Raw Data'!B1416</f>
        <v>32.088541319999997</v>
      </c>
      <c r="C1419" t="str">
        <f t="shared" si="89"/>
        <v>Obese</v>
      </c>
      <c r="D1419" s="14">
        <f>'Raw Data'!E1416</f>
        <v>220.26225049999999</v>
      </c>
      <c r="E1419" t="str">
        <f t="shared" si="90"/>
        <v>Borderline High</v>
      </c>
      <c r="F1419" s="15">
        <f>'Raw Data'!C1416</f>
        <v>116.7196709</v>
      </c>
      <c r="G1419" t="str">
        <f t="shared" si="91"/>
        <v>Normal</v>
      </c>
      <c r="H1419" t="str">
        <f>'Raw Data'!I1416</f>
        <v>smoker</v>
      </c>
      <c r="I1419" t="str">
        <f>'Raw Data'!J1416</f>
        <v>high</v>
      </c>
    </row>
    <row r="1420" spans="1:9" ht="15" customHeight="1" x14ac:dyDescent="0.35">
      <c r="A1420">
        <f t="shared" si="88"/>
        <v>1416</v>
      </c>
      <c r="B1420" s="13">
        <f>'Raw Data'!B1417</f>
        <v>25.28419967</v>
      </c>
      <c r="C1420" t="str">
        <f t="shared" si="89"/>
        <v>Overweight</v>
      </c>
      <c r="D1420" s="14">
        <f>'Raw Data'!E1417</f>
        <v>208.2987153</v>
      </c>
      <c r="E1420" t="str">
        <f t="shared" si="90"/>
        <v>Borderline High</v>
      </c>
      <c r="F1420" s="15">
        <f>'Raw Data'!C1417</f>
        <v>95.208676429999997</v>
      </c>
      <c r="G1420" t="str">
        <f t="shared" si="91"/>
        <v>Normal</v>
      </c>
      <c r="H1420" t="str">
        <f>'Raw Data'!I1417</f>
        <v>non-smoker</v>
      </c>
      <c r="I1420" t="str">
        <f>'Raw Data'!J1417</f>
        <v>moderate</v>
      </c>
    </row>
    <row r="1421" spans="1:9" ht="15" customHeight="1" x14ac:dyDescent="0.35">
      <c r="A1421">
        <f t="shared" si="88"/>
        <v>1417</v>
      </c>
      <c r="B1421" s="13">
        <f>'Raw Data'!B1418</f>
        <v>27.694575230000002</v>
      </c>
      <c r="C1421" t="str">
        <f t="shared" si="89"/>
        <v>Overweight</v>
      </c>
      <c r="D1421" s="14">
        <f>'Raw Data'!E1418</f>
        <v>190.00378470000001</v>
      </c>
      <c r="E1421" t="str">
        <f t="shared" si="90"/>
        <v>Desirable</v>
      </c>
      <c r="F1421" s="15">
        <f>'Raw Data'!C1418</f>
        <v>99.263547560000006</v>
      </c>
      <c r="G1421" t="str">
        <f t="shared" si="91"/>
        <v>Normal</v>
      </c>
      <c r="H1421" t="str">
        <f>'Raw Data'!I1418</f>
        <v>non-smoker</v>
      </c>
      <c r="I1421" t="str">
        <f>'Raw Data'!J1418</f>
        <v>moderate</v>
      </c>
    </row>
    <row r="1422" spans="1:9" ht="15" customHeight="1" x14ac:dyDescent="0.35">
      <c r="A1422">
        <f t="shared" si="88"/>
        <v>1418</v>
      </c>
      <c r="B1422" s="13">
        <f>'Raw Data'!B1419</f>
        <v>23.14119578</v>
      </c>
      <c r="C1422" t="str">
        <f t="shared" si="89"/>
        <v>Normal</v>
      </c>
      <c r="D1422" s="14">
        <f>'Raw Data'!E1419</f>
        <v>184.86617010000001</v>
      </c>
      <c r="E1422" t="str">
        <f t="shared" si="90"/>
        <v>Desirable</v>
      </c>
      <c r="F1422" s="15">
        <f>'Raw Data'!C1419</f>
        <v>119.5440874</v>
      </c>
      <c r="G1422" t="str">
        <f t="shared" si="91"/>
        <v>Normal</v>
      </c>
      <c r="H1422" t="str">
        <f>'Raw Data'!I1419</f>
        <v>smoker</v>
      </c>
      <c r="I1422" t="str">
        <f>'Raw Data'!J1419</f>
        <v>moderate</v>
      </c>
    </row>
    <row r="1423" spans="1:9" ht="15" customHeight="1" x14ac:dyDescent="0.35">
      <c r="A1423">
        <f t="shared" si="88"/>
        <v>1419</v>
      </c>
      <c r="B1423" s="13">
        <f>'Raw Data'!B1420</f>
        <v>26.12332898</v>
      </c>
      <c r="C1423" t="str">
        <f t="shared" si="89"/>
        <v>Overweight</v>
      </c>
      <c r="D1423" s="14">
        <f>'Raw Data'!E1420</f>
        <v>194.6443577</v>
      </c>
      <c r="E1423" t="str">
        <f t="shared" si="90"/>
        <v>Desirable</v>
      </c>
      <c r="F1423" s="15">
        <f>'Raw Data'!C1420</f>
        <v>111.2156896</v>
      </c>
      <c r="G1423" t="str">
        <f t="shared" si="91"/>
        <v>Normal</v>
      </c>
      <c r="H1423" t="str">
        <f>'Raw Data'!I1420</f>
        <v>smoker</v>
      </c>
      <c r="I1423" t="str">
        <f>'Raw Data'!J1420</f>
        <v>low</v>
      </c>
    </row>
    <row r="1424" spans="1:9" ht="15" customHeight="1" x14ac:dyDescent="0.35">
      <c r="A1424">
        <f t="shared" si="88"/>
        <v>1420</v>
      </c>
      <c r="B1424" s="13">
        <f>'Raw Data'!B1421</f>
        <v>36.481289539999999</v>
      </c>
      <c r="C1424" t="str">
        <f t="shared" si="89"/>
        <v>Obese</v>
      </c>
      <c r="D1424" s="14">
        <f>'Raw Data'!E1421</f>
        <v>225.04538220000001</v>
      </c>
      <c r="E1424" t="str">
        <f t="shared" si="90"/>
        <v>Borderline High</v>
      </c>
      <c r="F1424" s="15">
        <f>'Raw Data'!C1421</f>
        <v>105.7891953</v>
      </c>
      <c r="G1424" t="str">
        <f t="shared" si="91"/>
        <v>Normal</v>
      </c>
      <c r="H1424" t="str">
        <f>'Raw Data'!I1421</f>
        <v>non-smoker</v>
      </c>
      <c r="I1424" t="str">
        <f>'Raw Data'!J1421</f>
        <v>high</v>
      </c>
    </row>
    <row r="1425" spans="1:9" ht="15" customHeight="1" x14ac:dyDescent="0.35">
      <c r="A1425">
        <f t="shared" si="88"/>
        <v>1421</v>
      </c>
      <c r="B1425" s="13">
        <f>'Raw Data'!B1422</f>
        <v>22.866877280000001</v>
      </c>
      <c r="C1425" t="str">
        <f t="shared" si="89"/>
        <v>Normal</v>
      </c>
      <c r="D1425" s="14">
        <f>'Raw Data'!E1422</f>
        <v>176.6434471</v>
      </c>
      <c r="E1425" t="str">
        <f t="shared" si="90"/>
        <v>Desirable</v>
      </c>
      <c r="F1425" s="15">
        <f>'Raw Data'!C1422</f>
        <v>93.693425849999997</v>
      </c>
      <c r="G1425" t="str">
        <f t="shared" si="91"/>
        <v>Normal</v>
      </c>
      <c r="H1425" t="str">
        <f>'Raw Data'!I1422</f>
        <v>non-smoker</v>
      </c>
      <c r="I1425" t="str">
        <f>'Raw Data'!J1422</f>
        <v>low</v>
      </c>
    </row>
    <row r="1426" spans="1:9" ht="15" customHeight="1" x14ac:dyDescent="0.35">
      <c r="A1426">
        <f t="shared" si="88"/>
        <v>1422</v>
      </c>
      <c r="B1426" s="13">
        <f>'Raw Data'!B1423</f>
        <v>21.174178609999998</v>
      </c>
      <c r="C1426" t="str">
        <f t="shared" si="89"/>
        <v>Normal</v>
      </c>
      <c r="D1426" s="14">
        <f>'Raw Data'!E1423</f>
        <v>204.37524819999999</v>
      </c>
      <c r="E1426" t="str">
        <f t="shared" si="90"/>
        <v>Borderline High</v>
      </c>
      <c r="F1426" s="15">
        <f>'Raw Data'!C1423</f>
        <v>113.68501430000001</v>
      </c>
      <c r="G1426" t="str">
        <f t="shared" si="91"/>
        <v>Normal</v>
      </c>
      <c r="H1426" t="str">
        <f>'Raw Data'!I1423</f>
        <v>non-smoker</v>
      </c>
      <c r="I1426" t="str">
        <f>'Raw Data'!J1423</f>
        <v>high</v>
      </c>
    </row>
    <row r="1427" spans="1:9" ht="15" customHeight="1" x14ac:dyDescent="0.35">
      <c r="A1427">
        <f t="shared" si="88"/>
        <v>1423</v>
      </c>
      <c r="B1427" s="13">
        <f>'Raw Data'!B1424</f>
        <v>26.031832810000001</v>
      </c>
      <c r="C1427" t="str">
        <f t="shared" si="89"/>
        <v>Overweight</v>
      </c>
      <c r="D1427" s="14">
        <f>'Raw Data'!E1424</f>
        <v>173.4660705</v>
      </c>
      <c r="E1427" t="str">
        <f t="shared" si="90"/>
        <v>Desirable</v>
      </c>
      <c r="F1427" s="15">
        <f>'Raw Data'!C1424</f>
        <v>101.9109189</v>
      </c>
      <c r="G1427" t="str">
        <f t="shared" si="91"/>
        <v>Normal</v>
      </c>
      <c r="H1427" t="str">
        <f>'Raw Data'!I1424</f>
        <v>smoker</v>
      </c>
      <c r="I1427" t="str">
        <f>'Raw Data'!J1424</f>
        <v>high</v>
      </c>
    </row>
    <row r="1428" spans="1:9" ht="15" customHeight="1" x14ac:dyDescent="0.35">
      <c r="A1428">
        <f t="shared" si="88"/>
        <v>1424</v>
      </c>
      <c r="B1428" s="13">
        <f>'Raw Data'!B1425</f>
        <v>25.000581059999998</v>
      </c>
      <c r="C1428" t="str">
        <f t="shared" si="89"/>
        <v>Overweight</v>
      </c>
      <c r="D1428" s="14">
        <f>'Raw Data'!E1425</f>
        <v>173.7900659</v>
      </c>
      <c r="E1428" t="str">
        <f t="shared" si="90"/>
        <v>Desirable</v>
      </c>
      <c r="F1428" s="15">
        <f>'Raw Data'!C1425</f>
        <v>101.5906976</v>
      </c>
      <c r="G1428" t="str">
        <f t="shared" si="91"/>
        <v>Normal</v>
      </c>
      <c r="H1428" t="str">
        <f>'Raw Data'!I1425</f>
        <v>non-smoker</v>
      </c>
      <c r="I1428" t="str">
        <f>'Raw Data'!J1425</f>
        <v>moderate</v>
      </c>
    </row>
    <row r="1429" spans="1:9" ht="15" customHeight="1" x14ac:dyDescent="0.35">
      <c r="A1429">
        <f t="shared" si="88"/>
        <v>1425</v>
      </c>
      <c r="B1429" s="13">
        <f>'Raw Data'!B1426</f>
        <v>28.329896590000001</v>
      </c>
      <c r="C1429" t="str">
        <f t="shared" si="89"/>
        <v>Overweight</v>
      </c>
      <c r="D1429" s="14">
        <f>'Raw Data'!E1426</f>
        <v>222.7512217</v>
      </c>
      <c r="E1429" t="str">
        <f t="shared" si="90"/>
        <v>Borderline High</v>
      </c>
      <c r="F1429" s="15">
        <f>'Raw Data'!C1426</f>
        <v>108.4785637</v>
      </c>
      <c r="G1429" t="str">
        <f t="shared" si="91"/>
        <v>Normal</v>
      </c>
      <c r="H1429" t="str">
        <f>'Raw Data'!I1426</f>
        <v>non-smoker</v>
      </c>
      <c r="I1429" t="str">
        <f>'Raw Data'!J1426</f>
        <v>moderate</v>
      </c>
    </row>
    <row r="1430" spans="1:9" ht="15" customHeight="1" x14ac:dyDescent="0.35">
      <c r="A1430">
        <f t="shared" si="88"/>
        <v>1426</v>
      </c>
      <c r="B1430" s="13">
        <f>'Raw Data'!B1427</f>
        <v>30.964348449999999</v>
      </c>
      <c r="C1430" t="str">
        <f t="shared" si="89"/>
        <v>Obese</v>
      </c>
      <c r="D1430" s="14">
        <f>'Raw Data'!E1427</f>
        <v>182.75639229999999</v>
      </c>
      <c r="E1430" t="str">
        <f t="shared" si="90"/>
        <v>Desirable</v>
      </c>
      <c r="F1430" s="15">
        <f>'Raw Data'!C1427</f>
        <v>122.5398984</v>
      </c>
      <c r="G1430" t="str">
        <f t="shared" si="91"/>
        <v>Elevated</v>
      </c>
      <c r="H1430" t="str">
        <f>'Raw Data'!I1427</f>
        <v>non-smoker</v>
      </c>
      <c r="I1430" t="str">
        <f>'Raw Data'!J1427</f>
        <v>low</v>
      </c>
    </row>
    <row r="1431" spans="1:9" ht="15" customHeight="1" x14ac:dyDescent="0.35">
      <c r="A1431">
        <f t="shared" si="88"/>
        <v>1427</v>
      </c>
      <c r="B1431" s="13">
        <f>'Raw Data'!B1428</f>
        <v>25.127353979999999</v>
      </c>
      <c r="C1431" t="str">
        <f t="shared" si="89"/>
        <v>Overweight</v>
      </c>
      <c r="D1431" s="14">
        <f>'Raw Data'!E1428</f>
        <v>184.30309360000001</v>
      </c>
      <c r="E1431" t="str">
        <f t="shared" si="90"/>
        <v>Desirable</v>
      </c>
      <c r="F1431" s="15">
        <f>'Raw Data'!C1428</f>
        <v>104.38512830000001</v>
      </c>
      <c r="G1431" t="str">
        <f t="shared" si="91"/>
        <v>Normal</v>
      </c>
      <c r="H1431" t="str">
        <f>'Raw Data'!I1428</f>
        <v>non-smoker</v>
      </c>
      <c r="I1431" t="str">
        <f>'Raw Data'!J1428</f>
        <v>moderate</v>
      </c>
    </row>
    <row r="1432" spans="1:9" ht="15" customHeight="1" x14ac:dyDescent="0.35">
      <c r="A1432">
        <f t="shared" si="88"/>
        <v>1428</v>
      </c>
      <c r="B1432" s="13">
        <f>'Raw Data'!B1429</f>
        <v>37.533893939999999</v>
      </c>
      <c r="C1432" t="str">
        <f t="shared" si="89"/>
        <v>Obese</v>
      </c>
      <c r="D1432" s="14">
        <f>'Raw Data'!E1429</f>
        <v>207.4427882</v>
      </c>
      <c r="E1432" t="str">
        <f t="shared" si="90"/>
        <v>Borderline High</v>
      </c>
      <c r="F1432" s="15">
        <f>'Raw Data'!C1429</f>
        <v>131.5957057</v>
      </c>
      <c r="G1432" t="str">
        <f t="shared" si="91"/>
        <v>Stage 1 Hypertension</v>
      </c>
      <c r="H1432" t="str">
        <f>'Raw Data'!I1429</f>
        <v>non-smoker</v>
      </c>
      <c r="I1432" t="str">
        <f>'Raw Data'!J1429</f>
        <v>low</v>
      </c>
    </row>
    <row r="1433" spans="1:9" ht="15" customHeight="1" x14ac:dyDescent="0.35">
      <c r="A1433">
        <f t="shared" si="88"/>
        <v>1429</v>
      </c>
      <c r="B1433" s="13">
        <f>'Raw Data'!B1430</f>
        <v>33.153485209999999</v>
      </c>
      <c r="C1433" t="str">
        <f t="shared" si="89"/>
        <v>Obese</v>
      </c>
      <c r="D1433" s="14">
        <f>'Raw Data'!E1430</f>
        <v>195.9428963</v>
      </c>
      <c r="E1433" t="str">
        <f t="shared" si="90"/>
        <v>Desirable</v>
      </c>
      <c r="F1433" s="15">
        <f>'Raw Data'!C1430</f>
        <v>106.09230599999999</v>
      </c>
      <c r="G1433" t="str">
        <f t="shared" si="91"/>
        <v>Normal</v>
      </c>
      <c r="H1433" t="str">
        <f>'Raw Data'!I1430</f>
        <v>non-smoker</v>
      </c>
      <c r="I1433" t="str">
        <f>'Raw Data'!J1430</f>
        <v>moderate</v>
      </c>
    </row>
    <row r="1434" spans="1:9" ht="15" customHeight="1" x14ac:dyDescent="0.35">
      <c r="A1434">
        <f t="shared" si="88"/>
        <v>1430</v>
      </c>
      <c r="B1434" s="13">
        <f>'Raw Data'!B1431</f>
        <v>23.18236551</v>
      </c>
      <c r="C1434" t="str">
        <f t="shared" si="89"/>
        <v>Normal</v>
      </c>
      <c r="D1434" s="14">
        <f>'Raw Data'!E1431</f>
        <v>167.80576099999999</v>
      </c>
      <c r="E1434" t="str">
        <f t="shared" si="90"/>
        <v>Desirable</v>
      </c>
      <c r="F1434" s="15">
        <f>'Raw Data'!C1431</f>
        <v>89.719621180000004</v>
      </c>
      <c r="G1434" t="str">
        <f t="shared" si="91"/>
        <v>Normal</v>
      </c>
      <c r="H1434" t="str">
        <f>'Raw Data'!I1431</f>
        <v>non-smoker</v>
      </c>
      <c r="I1434" t="str">
        <f>'Raw Data'!J1431</f>
        <v>moderate</v>
      </c>
    </row>
    <row r="1435" spans="1:9" ht="15" customHeight="1" x14ac:dyDescent="0.35">
      <c r="A1435">
        <f t="shared" si="88"/>
        <v>1431</v>
      </c>
      <c r="B1435" s="13">
        <f>'Raw Data'!B1432</f>
        <v>26.604556599999999</v>
      </c>
      <c r="C1435" t="str">
        <f t="shared" si="89"/>
        <v>Overweight</v>
      </c>
      <c r="D1435" s="14">
        <f>'Raw Data'!E1432</f>
        <v>185.90762849999999</v>
      </c>
      <c r="E1435" t="str">
        <f t="shared" si="90"/>
        <v>Desirable</v>
      </c>
      <c r="F1435" s="15">
        <f>'Raw Data'!C1432</f>
        <v>106.13386989999999</v>
      </c>
      <c r="G1435" t="str">
        <f t="shared" si="91"/>
        <v>Normal</v>
      </c>
      <c r="H1435" t="str">
        <f>'Raw Data'!I1432</f>
        <v>non-smoker</v>
      </c>
      <c r="I1435" t="str">
        <f>'Raw Data'!J1432</f>
        <v>high</v>
      </c>
    </row>
    <row r="1436" spans="1:9" ht="15" customHeight="1" x14ac:dyDescent="0.35">
      <c r="A1436">
        <f t="shared" si="88"/>
        <v>1432</v>
      </c>
      <c r="B1436" s="13">
        <f>'Raw Data'!B1433</f>
        <v>29.642014549999999</v>
      </c>
      <c r="C1436" t="str">
        <f t="shared" si="89"/>
        <v>Overweight</v>
      </c>
      <c r="D1436" s="14">
        <f>'Raw Data'!E1433</f>
        <v>224.7356212</v>
      </c>
      <c r="E1436" t="str">
        <f t="shared" si="90"/>
        <v>Borderline High</v>
      </c>
      <c r="F1436" s="15">
        <f>'Raw Data'!C1433</f>
        <v>111.2496733</v>
      </c>
      <c r="G1436" t="str">
        <f t="shared" si="91"/>
        <v>Normal</v>
      </c>
      <c r="H1436" t="str">
        <f>'Raw Data'!I1433</f>
        <v>non-smoker</v>
      </c>
      <c r="I1436" t="str">
        <f>'Raw Data'!J1433</f>
        <v>low</v>
      </c>
    </row>
    <row r="1437" spans="1:9" ht="15" customHeight="1" x14ac:dyDescent="0.35">
      <c r="A1437">
        <f t="shared" si="88"/>
        <v>1433</v>
      </c>
      <c r="B1437" s="13">
        <f>'Raw Data'!B1434</f>
        <v>22.855431800000002</v>
      </c>
      <c r="C1437" t="str">
        <f t="shared" si="89"/>
        <v>Normal</v>
      </c>
      <c r="D1437" s="14">
        <f>'Raw Data'!E1434</f>
        <v>199.45000830000001</v>
      </c>
      <c r="E1437" t="str">
        <f t="shared" si="90"/>
        <v>Desirable</v>
      </c>
      <c r="F1437" s="15">
        <f>'Raw Data'!C1434</f>
        <v>92.98762705</v>
      </c>
      <c r="G1437" t="str">
        <f t="shared" si="91"/>
        <v>Normal</v>
      </c>
      <c r="H1437" t="str">
        <f>'Raw Data'!I1434</f>
        <v>non-smoker</v>
      </c>
      <c r="I1437" t="str">
        <f>'Raw Data'!J1434</f>
        <v>low</v>
      </c>
    </row>
    <row r="1438" spans="1:9" ht="15" customHeight="1" x14ac:dyDescent="0.35">
      <c r="A1438">
        <f t="shared" si="88"/>
        <v>1434</v>
      </c>
      <c r="B1438" s="13">
        <f>'Raw Data'!B1435</f>
        <v>16.676522769999998</v>
      </c>
      <c r="C1438" t="str">
        <f t="shared" si="89"/>
        <v>Underweight</v>
      </c>
      <c r="D1438" s="14">
        <f>'Raw Data'!E1435</f>
        <v>209.8400829</v>
      </c>
      <c r="E1438" t="str">
        <f t="shared" si="90"/>
        <v>Borderline High</v>
      </c>
      <c r="F1438" s="15">
        <f>'Raw Data'!C1435</f>
        <v>96.036036030000005</v>
      </c>
      <c r="G1438" t="str">
        <f t="shared" si="91"/>
        <v>Normal</v>
      </c>
      <c r="H1438" t="str">
        <f>'Raw Data'!I1435</f>
        <v>smoker</v>
      </c>
      <c r="I1438" t="str">
        <f>'Raw Data'!J1435</f>
        <v>moderate</v>
      </c>
    </row>
    <row r="1439" spans="1:9" ht="15" customHeight="1" x14ac:dyDescent="0.35">
      <c r="A1439">
        <f t="shared" si="88"/>
        <v>1435</v>
      </c>
      <c r="B1439" s="13">
        <f>'Raw Data'!B1436</f>
        <v>36.646893820000003</v>
      </c>
      <c r="C1439" t="str">
        <f t="shared" si="89"/>
        <v>Obese</v>
      </c>
      <c r="D1439" s="14">
        <f>'Raw Data'!E1436</f>
        <v>204.809787</v>
      </c>
      <c r="E1439" t="str">
        <f t="shared" si="90"/>
        <v>Borderline High</v>
      </c>
      <c r="F1439" s="15">
        <f>'Raw Data'!C1436</f>
        <v>115.9581742</v>
      </c>
      <c r="G1439" t="str">
        <f t="shared" si="91"/>
        <v>Normal</v>
      </c>
      <c r="H1439" t="str">
        <f>'Raw Data'!I1436</f>
        <v>non-smoker</v>
      </c>
      <c r="I1439" t="str">
        <f>'Raw Data'!J1436</f>
        <v>moderate</v>
      </c>
    </row>
    <row r="1440" spans="1:9" ht="15" customHeight="1" x14ac:dyDescent="0.35">
      <c r="A1440">
        <f t="shared" si="88"/>
        <v>1436</v>
      </c>
      <c r="B1440" s="13">
        <f>'Raw Data'!B1437</f>
        <v>21.464975880000001</v>
      </c>
      <c r="C1440" t="str">
        <f t="shared" si="89"/>
        <v>Normal</v>
      </c>
      <c r="D1440" s="14">
        <f>'Raw Data'!E1437</f>
        <v>164.82117679999999</v>
      </c>
      <c r="E1440" t="str">
        <f t="shared" si="90"/>
        <v>Desirable</v>
      </c>
      <c r="F1440" s="15">
        <f>'Raw Data'!C1437</f>
        <v>104.6835689</v>
      </c>
      <c r="G1440" t="str">
        <f t="shared" si="91"/>
        <v>Normal</v>
      </c>
      <c r="H1440" t="str">
        <f>'Raw Data'!I1437</f>
        <v>non-smoker</v>
      </c>
      <c r="I1440" t="str">
        <f>'Raw Data'!J1437</f>
        <v>high</v>
      </c>
    </row>
    <row r="1441" spans="1:9" ht="15" customHeight="1" x14ac:dyDescent="0.35">
      <c r="A1441">
        <f t="shared" si="88"/>
        <v>1437</v>
      </c>
      <c r="B1441" s="13">
        <f>'Raw Data'!B1438</f>
        <v>31.262122000000002</v>
      </c>
      <c r="C1441" t="str">
        <f t="shared" si="89"/>
        <v>Obese</v>
      </c>
      <c r="D1441" s="14">
        <f>'Raw Data'!E1438</f>
        <v>187.48116680000001</v>
      </c>
      <c r="E1441" t="str">
        <f t="shared" si="90"/>
        <v>Desirable</v>
      </c>
      <c r="F1441" s="15">
        <f>'Raw Data'!C1438</f>
        <v>116.86112369999999</v>
      </c>
      <c r="G1441" t="str">
        <f t="shared" si="91"/>
        <v>Normal</v>
      </c>
      <c r="H1441" t="str">
        <f>'Raw Data'!I1438</f>
        <v>non-smoker</v>
      </c>
      <c r="I1441" t="str">
        <f>'Raw Data'!J1438</f>
        <v>high</v>
      </c>
    </row>
    <row r="1442" spans="1:9" ht="15" customHeight="1" x14ac:dyDescent="0.35">
      <c r="A1442">
        <f t="shared" si="88"/>
        <v>1438</v>
      </c>
      <c r="B1442" s="13">
        <f>'Raw Data'!B1439</f>
        <v>30.5021466</v>
      </c>
      <c r="C1442" t="str">
        <f t="shared" si="89"/>
        <v>Obese</v>
      </c>
      <c r="D1442" s="14">
        <f>'Raw Data'!E1439</f>
        <v>208.50906860000001</v>
      </c>
      <c r="E1442" t="str">
        <f t="shared" si="90"/>
        <v>Borderline High</v>
      </c>
      <c r="F1442" s="15">
        <f>'Raw Data'!C1439</f>
        <v>99.40906803</v>
      </c>
      <c r="G1442" t="str">
        <f t="shared" si="91"/>
        <v>Normal</v>
      </c>
      <c r="H1442" t="str">
        <f>'Raw Data'!I1439</f>
        <v>non-smoker</v>
      </c>
      <c r="I1442" t="str">
        <f>'Raw Data'!J1439</f>
        <v>moderate</v>
      </c>
    </row>
    <row r="1443" spans="1:9" ht="15" customHeight="1" x14ac:dyDescent="0.35">
      <c r="A1443">
        <f t="shared" si="88"/>
        <v>1439</v>
      </c>
      <c r="B1443" s="13">
        <f>'Raw Data'!B1440</f>
        <v>22.920750399999999</v>
      </c>
      <c r="C1443" t="str">
        <f t="shared" si="89"/>
        <v>Normal</v>
      </c>
      <c r="D1443" s="14">
        <f>'Raw Data'!E1440</f>
        <v>223.3701318</v>
      </c>
      <c r="E1443" t="str">
        <f t="shared" si="90"/>
        <v>Borderline High</v>
      </c>
      <c r="F1443" s="15">
        <f>'Raw Data'!C1440</f>
        <v>101.92381090000001</v>
      </c>
      <c r="G1443" t="str">
        <f t="shared" si="91"/>
        <v>Normal</v>
      </c>
      <c r="H1443" t="str">
        <f>'Raw Data'!I1440</f>
        <v>non-smoker</v>
      </c>
      <c r="I1443" t="str">
        <f>'Raw Data'!J1440</f>
        <v>moderate</v>
      </c>
    </row>
    <row r="1444" spans="1:9" ht="15" customHeight="1" x14ac:dyDescent="0.35">
      <c r="A1444">
        <f t="shared" si="88"/>
        <v>1440</v>
      </c>
      <c r="B1444" s="13">
        <f>'Raw Data'!B1441</f>
        <v>36.799520770000001</v>
      </c>
      <c r="C1444" t="str">
        <f t="shared" si="89"/>
        <v>Obese</v>
      </c>
      <c r="D1444" s="14">
        <f>'Raw Data'!E1441</f>
        <v>211.93830120000001</v>
      </c>
      <c r="E1444" t="str">
        <f t="shared" si="90"/>
        <v>Borderline High</v>
      </c>
      <c r="F1444" s="15">
        <f>'Raw Data'!C1441</f>
        <v>119.4890126</v>
      </c>
      <c r="G1444" t="str">
        <f t="shared" si="91"/>
        <v>Normal</v>
      </c>
      <c r="H1444" t="str">
        <f>'Raw Data'!I1441</f>
        <v>non-smoker</v>
      </c>
      <c r="I1444" t="str">
        <f>'Raw Data'!J1441</f>
        <v>high</v>
      </c>
    </row>
    <row r="1445" spans="1:9" ht="15" customHeight="1" x14ac:dyDescent="0.35">
      <c r="A1445">
        <f t="shared" si="88"/>
        <v>1441</v>
      </c>
      <c r="B1445" s="13">
        <f>'Raw Data'!B1442</f>
        <v>27.322945799999999</v>
      </c>
      <c r="C1445" t="str">
        <f t="shared" si="89"/>
        <v>Overweight</v>
      </c>
      <c r="D1445" s="14">
        <f>'Raw Data'!E1442</f>
        <v>192.9669213</v>
      </c>
      <c r="E1445" t="str">
        <f t="shared" si="90"/>
        <v>Desirable</v>
      </c>
      <c r="F1445" s="15">
        <f>'Raw Data'!C1442</f>
        <v>108.2685086</v>
      </c>
      <c r="G1445" t="str">
        <f t="shared" si="91"/>
        <v>Normal</v>
      </c>
      <c r="H1445" t="str">
        <f>'Raw Data'!I1442</f>
        <v>non-smoker</v>
      </c>
      <c r="I1445" t="str">
        <f>'Raw Data'!J1442</f>
        <v>moderate</v>
      </c>
    </row>
    <row r="1446" spans="1:9" ht="15" customHeight="1" x14ac:dyDescent="0.35">
      <c r="A1446">
        <f t="shared" si="88"/>
        <v>1442</v>
      </c>
      <c r="B1446" s="13">
        <f>'Raw Data'!B1443</f>
        <v>27.68884147</v>
      </c>
      <c r="C1446" t="str">
        <f t="shared" si="89"/>
        <v>Overweight</v>
      </c>
      <c r="D1446" s="14">
        <f>'Raw Data'!E1443</f>
        <v>211.79362330000001</v>
      </c>
      <c r="E1446" t="str">
        <f t="shared" si="90"/>
        <v>Borderline High</v>
      </c>
      <c r="F1446" s="15">
        <f>'Raw Data'!C1443</f>
        <v>95.19175181</v>
      </c>
      <c r="G1446" t="str">
        <f t="shared" si="91"/>
        <v>Normal</v>
      </c>
      <c r="H1446" t="str">
        <f>'Raw Data'!I1443</f>
        <v>non-smoker</v>
      </c>
      <c r="I1446" t="str">
        <f>'Raw Data'!J1443</f>
        <v>moderate</v>
      </c>
    </row>
    <row r="1447" spans="1:9" ht="15" customHeight="1" x14ac:dyDescent="0.35">
      <c r="A1447">
        <f t="shared" si="88"/>
        <v>1443</v>
      </c>
      <c r="B1447" s="13">
        <f>'Raw Data'!B1444</f>
        <v>19.308719700000001</v>
      </c>
      <c r="C1447" t="str">
        <f t="shared" si="89"/>
        <v>Normal</v>
      </c>
      <c r="D1447" s="14">
        <f>'Raw Data'!E1444</f>
        <v>185.41392590000001</v>
      </c>
      <c r="E1447" t="str">
        <f t="shared" si="90"/>
        <v>Desirable</v>
      </c>
      <c r="F1447" s="15">
        <f>'Raw Data'!C1444</f>
        <v>107.7931243</v>
      </c>
      <c r="G1447" t="str">
        <f t="shared" si="91"/>
        <v>Normal</v>
      </c>
      <c r="H1447" t="str">
        <f>'Raw Data'!I1444</f>
        <v>non-smoker</v>
      </c>
      <c r="I1447" t="str">
        <f>'Raw Data'!J1444</f>
        <v>moderate</v>
      </c>
    </row>
    <row r="1448" spans="1:9" ht="15" customHeight="1" x14ac:dyDescent="0.35">
      <c r="A1448">
        <f t="shared" si="88"/>
        <v>1444</v>
      </c>
      <c r="B1448" s="13">
        <f>'Raw Data'!B1445</f>
        <v>16.4400537</v>
      </c>
      <c r="C1448" t="str">
        <f t="shared" si="89"/>
        <v>Underweight</v>
      </c>
      <c r="D1448" s="14">
        <f>'Raw Data'!E1445</f>
        <v>171.25104630000001</v>
      </c>
      <c r="E1448" t="str">
        <f t="shared" si="90"/>
        <v>Desirable</v>
      </c>
      <c r="F1448" s="15">
        <f>'Raw Data'!C1445</f>
        <v>117.30020500000001</v>
      </c>
      <c r="G1448" t="str">
        <f t="shared" si="91"/>
        <v>Normal</v>
      </c>
      <c r="H1448" t="str">
        <f>'Raw Data'!I1445</f>
        <v>non-smoker</v>
      </c>
      <c r="I1448" t="str">
        <f>'Raw Data'!J1445</f>
        <v>high</v>
      </c>
    </row>
    <row r="1449" spans="1:9" ht="15" customHeight="1" x14ac:dyDescent="0.35">
      <c r="A1449">
        <f t="shared" si="88"/>
        <v>1445</v>
      </c>
      <c r="B1449" s="13">
        <f>'Raw Data'!B1446</f>
        <v>25.787127049999999</v>
      </c>
      <c r="C1449" t="str">
        <f t="shared" si="89"/>
        <v>Overweight</v>
      </c>
      <c r="D1449" s="14">
        <f>'Raw Data'!E1446</f>
        <v>183.9672443</v>
      </c>
      <c r="E1449" t="str">
        <f t="shared" si="90"/>
        <v>Desirable</v>
      </c>
      <c r="F1449" s="15">
        <f>'Raw Data'!C1446</f>
        <v>103.75441619999999</v>
      </c>
      <c r="G1449" t="str">
        <f t="shared" si="91"/>
        <v>Normal</v>
      </c>
      <c r="H1449" t="str">
        <f>'Raw Data'!I1446</f>
        <v>non-smoker</v>
      </c>
      <c r="I1449" t="str">
        <f>'Raw Data'!J1446</f>
        <v>high</v>
      </c>
    </row>
    <row r="1450" spans="1:9" ht="15" customHeight="1" x14ac:dyDescent="0.35">
      <c r="A1450">
        <f t="shared" si="88"/>
        <v>1446</v>
      </c>
      <c r="B1450" s="13">
        <f>'Raw Data'!B1447</f>
        <v>33.486312290000001</v>
      </c>
      <c r="C1450" t="str">
        <f t="shared" si="89"/>
        <v>Obese</v>
      </c>
      <c r="D1450" s="14">
        <f>'Raw Data'!E1447</f>
        <v>181.22047850000001</v>
      </c>
      <c r="E1450" t="str">
        <f t="shared" si="90"/>
        <v>Desirable</v>
      </c>
      <c r="F1450" s="15">
        <f>'Raw Data'!C1447</f>
        <v>107.31844049999999</v>
      </c>
      <c r="G1450" t="str">
        <f t="shared" si="91"/>
        <v>Normal</v>
      </c>
      <c r="H1450" t="str">
        <f>'Raw Data'!I1447</f>
        <v>non-smoker</v>
      </c>
      <c r="I1450" t="str">
        <f>'Raw Data'!J1447</f>
        <v>moderate</v>
      </c>
    </row>
    <row r="1451" spans="1:9" ht="15" customHeight="1" x14ac:dyDescent="0.35">
      <c r="A1451">
        <f t="shared" si="88"/>
        <v>1447</v>
      </c>
      <c r="B1451" s="13">
        <f>'Raw Data'!B1448</f>
        <v>17.690866289999999</v>
      </c>
      <c r="C1451" t="str">
        <f t="shared" si="89"/>
        <v>Underweight</v>
      </c>
      <c r="D1451" s="14">
        <f>'Raw Data'!E1448</f>
        <v>209.77660069999999</v>
      </c>
      <c r="E1451" t="str">
        <f t="shared" si="90"/>
        <v>Borderline High</v>
      </c>
      <c r="F1451" s="15">
        <f>'Raw Data'!C1448</f>
        <v>114.2607557</v>
      </c>
      <c r="G1451" t="str">
        <f t="shared" si="91"/>
        <v>Normal</v>
      </c>
      <c r="H1451" t="str">
        <f>'Raw Data'!I1448</f>
        <v>non-smoker</v>
      </c>
      <c r="I1451" t="str">
        <f>'Raw Data'!J1448</f>
        <v>moderate</v>
      </c>
    </row>
    <row r="1452" spans="1:9" ht="15" customHeight="1" x14ac:dyDescent="0.35">
      <c r="A1452">
        <f t="shared" si="88"/>
        <v>1448</v>
      </c>
      <c r="B1452" s="13">
        <f>'Raw Data'!B1449</f>
        <v>27.72676899</v>
      </c>
      <c r="C1452" t="str">
        <f t="shared" si="89"/>
        <v>Overweight</v>
      </c>
      <c r="D1452" s="14">
        <f>'Raw Data'!E1449</f>
        <v>206.89841440000001</v>
      </c>
      <c r="E1452" t="str">
        <f t="shared" si="90"/>
        <v>Borderline High</v>
      </c>
      <c r="F1452" s="15">
        <f>'Raw Data'!C1449</f>
        <v>103.9288258</v>
      </c>
      <c r="G1452" t="str">
        <f t="shared" si="91"/>
        <v>Normal</v>
      </c>
      <c r="H1452" t="str">
        <f>'Raw Data'!I1449</f>
        <v>non-smoker</v>
      </c>
      <c r="I1452" t="str">
        <f>'Raw Data'!J1449</f>
        <v>low</v>
      </c>
    </row>
    <row r="1453" spans="1:9" ht="15" customHeight="1" x14ac:dyDescent="0.35">
      <c r="A1453">
        <f t="shared" si="88"/>
        <v>1449</v>
      </c>
      <c r="B1453" s="13">
        <f>'Raw Data'!B1450</f>
        <v>27.40802124</v>
      </c>
      <c r="C1453" t="str">
        <f t="shared" si="89"/>
        <v>Overweight</v>
      </c>
      <c r="D1453" s="14">
        <f>'Raw Data'!E1450</f>
        <v>189.93862300000001</v>
      </c>
      <c r="E1453" t="str">
        <f t="shared" si="90"/>
        <v>Desirable</v>
      </c>
      <c r="F1453" s="15">
        <f>'Raw Data'!C1450</f>
        <v>111.7688816</v>
      </c>
      <c r="G1453" t="str">
        <f t="shared" si="91"/>
        <v>Normal</v>
      </c>
      <c r="H1453" t="str">
        <f>'Raw Data'!I1450</f>
        <v>non-smoker</v>
      </c>
      <c r="I1453" t="str">
        <f>'Raw Data'!J1450</f>
        <v>moderate</v>
      </c>
    </row>
    <row r="1454" spans="1:9" ht="15" customHeight="1" x14ac:dyDescent="0.35">
      <c r="A1454">
        <f t="shared" si="88"/>
        <v>1450</v>
      </c>
      <c r="B1454" s="13">
        <f>'Raw Data'!B1451</f>
        <v>33.205136670000002</v>
      </c>
      <c r="C1454" t="str">
        <f t="shared" si="89"/>
        <v>Obese</v>
      </c>
      <c r="D1454" s="14">
        <f>'Raw Data'!E1451</f>
        <v>200.02694399999999</v>
      </c>
      <c r="E1454" t="str">
        <f t="shared" si="90"/>
        <v>Borderline High</v>
      </c>
      <c r="F1454" s="15">
        <f>'Raw Data'!C1451</f>
        <v>106.48521100000001</v>
      </c>
      <c r="G1454" t="str">
        <f t="shared" si="91"/>
        <v>Normal</v>
      </c>
      <c r="H1454" t="str">
        <f>'Raw Data'!I1451</f>
        <v>smoker</v>
      </c>
      <c r="I1454" t="str">
        <f>'Raw Data'!J1451</f>
        <v>high</v>
      </c>
    </row>
    <row r="1455" spans="1:9" ht="15" customHeight="1" x14ac:dyDescent="0.35">
      <c r="A1455">
        <f t="shared" si="88"/>
        <v>1451</v>
      </c>
      <c r="B1455" s="13">
        <f>'Raw Data'!B1452</f>
        <v>32.082399850000002</v>
      </c>
      <c r="C1455" t="str">
        <f t="shared" si="89"/>
        <v>Obese</v>
      </c>
      <c r="D1455" s="14">
        <f>'Raw Data'!E1452</f>
        <v>226.42093560000001</v>
      </c>
      <c r="E1455" t="str">
        <f t="shared" si="90"/>
        <v>Borderline High</v>
      </c>
      <c r="F1455" s="15">
        <f>'Raw Data'!C1452</f>
        <v>102.2263591</v>
      </c>
      <c r="G1455" t="str">
        <f t="shared" si="91"/>
        <v>Normal</v>
      </c>
      <c r="H1455" t="str">
        <f>'Raw Data'!I1452</f>
        <v>non-smoker</v>
      </c>
      <c r="I1455" t="str">
        <f>'Raw Data'!J1452</f>
        <v>moderate</v>
      </c>
    </row>
    <row r="1456" spans="1:9" ht="15" customHeight="1" x14ac:dyDescent="0.35">
      <c r="A1456">
        <f t="shared" si="88"/>
        <v>1452</v>
      </c>
      <c r="B1456" s="13">
        <f>'Raw Data'!B1453</f>
        <v>27.701407660000001</v>
      </c>
      <c r="C1456" t="str">
        <f t="shared" si="89"/>
        <v>Overweight</v>
      </c>
      <c r="D1456" s="14">
        <f>'Raw Data'!E1453</f>
        <v>216.01487800000001</v>
      </c>
      <c r="E1456" t="str">
        <f t="shared" si="90"/>
        <v>Borderline High</v>
      </c>
      <c r="F1456" s="15">
        <f>'Raw Data'!C1453</f>
        <v>103.92444260000001</v>
      </c>
      <c r="G1456" t="str">
        <f t="shared" si="91"/>
        <v>Normal</v>
      </c>
      <c r="H1456" t="str">
        <f>'Raw Data'!I1453</f>
        <v>non-smoker</v>
      </c>
      <c r="I1456" t="str">
        <f>'Raw Data'!J1453</f>
        <v>moderate</v>
      </c>
    </row>
    <row r="1457" spans="1:9" ht="15" customHeight="1" x14ac:dyDescent="0.35">
      <c r="A1457">
        <f t="shared" si="88"/>
        <v>1453</v>
      </c>
      <c r="B1457" s="13">
        <f>'Raw Data'!B1454</f>
        <v>26.53218231</v>
      </c>
      <c r="C1457" t="str">
        <f t="shared" si="89"/>
        <v>Overweight</v>
      </c>
      <c r="D1457" s="14">
        <f>'Raw Data'!E1454</f>
        <v>199.05460410000001</v>
      </c>
      <c r="E1457" t="str">
        <f t="shared" si="90"/>
        <v>Desirable</v>
      </c>
      <c r="F1457" s="15">
        <f>'Raw Data'!C1454</f>
        <v>84.251621209999996</v>
      </c>
      <c r="G1457" t="str">
        <f t="shared" si="91"/>
        <v>Normal</v>
      </c>
      <c r="H1457" t="str">
        <f>'Raw Data'!I1454</f>
        <v>smoker</v>
      </c>
      <c r="I1457" t="str">
        <f>'Raw Data'!J1454</f>
        <v>high</v>
      </c>
    </row>
    <row r="1458" spans="1:9" ht="15" customHeight="1" x14ac:dyDescent="0.35">
      <c r="A1458">
        <f t="shared" si="88"/>
        <v>1454</v>
      </c>
      <c r="B1458" s="13">
        <f>'Raw Data'!B1455</f>
        <v>23.400704950000002</v>
      </c>
      <c r="C1458" t="str">
        <f t="shared" si="89"/>
        <v>Normal</v>
      </c>
      <c r="D1458" s="14">
        <f>'Raw Data'!E1455</f>
        <v>196.10008930000001</v>
      </c>
      <c r="E1458" t="str">
        <f t="shared" si="90"/>
        <v>Desirable</v>
      </c>
      <c r="F1458" s="15">
        <f>'Raw Data'!C1455</f>
        <v>115.9143153</v>
      </c>
      <c r="G1458" t="str">
        <f t="shared" si="91"/>
        <v>Normal</v>
      </c>
      <c r="H1458" t="str">
        <f>'Raw Data'!I1455</f>
        <v>non-smoker</v>
      </c>
      <c r="I1458" t="str">
        <f>'Raw Data'!J1455</f>
        <v>low</v>
      </c>
    </row>
    <row r="1459" spans="1:9" ht="15" customHeight="1" x14ac:dyDescent="0.35">
      <c r="A1459">
        <f t="shared" si="88"/>
        <v>1455</v>
      </c>
      <c r="B1459" s="13">
        <f>'Raw Data'!B1456</f>
        <v>21.272823249999998</v>
      </c>
      <c r="C1459" t="str">
        <f t="shared" si="89"/>
        <v>Normal</v>
      </c>
      <c r="D1459" s="14">
        <f>'Raw Data'!E1456</f>
        <v>182.7477188</v>
      </c>
      <c r="E1459" t="str">
        <f t="shared" si="90"/>
        <v>Desirable</v>
      </c>
      <c r="F1459" s="15">
        <f>'Raw Data'!C1456</f>
        <v>112.2068271</v>
      </c>
      <c r="G1459" t="str">
        <f t="shared" si="91"/>
        <v>Normal</v>
      </c>
      <c r="H1459" t="str">
        <f>'Raw Data'!I1456</f>
        <v>smoker</v>
      </c>
      <c r="I1459" t="str">
        <f>'Raw Data'!J1456</f>
        <v>low</v>
      </c>
    </row>
    <row r="1460" spans="1:9" ht="15" customHeight="1" x14ac:dyDescent="0.35">
      <c r="A1460">
        <f t="shared" si="88"/>
        <v>1456</v>
      </c>
      <c r="B1460" s="13">
        <f>'Raw Data'!B1457</f>
        <v>23.86800105</v>
      </c>
      <c r="C1460" t="str">
        <f t="shared" si="89"/>
        <v>Normal</v>
      </c>
      <c r="D1460" s="14">
        <f>'Raw Data'!E1457</f>
        <v>187.85571390000001</v>
      </c>
      <c r="E1460" t="str">
        <f t="shared" si="90"/>
        <v>Desirable</v>
      </c>
      <c r="F1460" s="15">
        <f>'Raw Data'!C1457</f>
        <v>111.4021944</v>
      </c>
      <c r="G1460" t="str">
        <f t="shared" si="91"/>
        <v>Normal</v>
      </c>
      <c r="H1460" t="str">
        <f>'Raw Data'!I1457</f>
        <v>non-smoker</v>
      </c>
      <c r="I1460" t="str">
        <f>'Raw Data'!J1457</f>
        <v>high</v>
      </c>
    </row>
    <row r="1461" spans="1:9" ht="15" customHeight="1" x14ac:dyDescent="0.35">
      <c r="A1461">
        <f t="shared" si="88"/>
        <v>1457</v>
      </c>
      <c r="B1461" s="13">
        <f>'Raw Data'!B1458</f>
        <v>21.465940310000001</v>
      </c>
      <c r="C1461" t="str">
        <f t="shared" si="89"/>
        <v>Normal</v>
      </c>
      <c r="D1461" s="14">
        <f>'Raw Data'!E1458</f>
        <v>170.5910591</v>
      </c>
      <c r="E1461" t="str">
        <f t="shared" si="90"/>
        <v>Desirable</v>
      </c>
      <c r="F1461" s="15">
        <f>'Raw Data'!C1458</f>
        <v>98.479048770000006</v>
      </c>
      <c r="G1461" t="str">
        <f t="shared" si="91"/>
        <v>Normal</v>
      </c>
      <c r="H1461" t="str">
        <f>'Raw Data'!I1458</f>
        <v>non-smoker</v>
      </c>
      <c r="I1461" t="str">
        <f>'Raw Data'!J1458</f>
        <v>moderate</v>
      </c>
    </row>
    <row r="1462" spans="1:9" ht="15" customHeight="1" x14ac:dyDescent="0.35">
      <c r="A1462">
        <f t="shared" si="88"/>
        <v>1458</v>
      </c>
      <c r="B1462" s="13">
        <f>'Raw Data'!B1459</f>
        <v>26.47448546</v>
      </c>
      <c r="C1462" t="str">
        <f t="shared" si="89"/>
        <v>Overweight</v>
      </c>
      <c r="D1462" s="14">
        <f>'Raw Data'!E1459</f>
        <v>156.23088290000001</v>
      </c>
      <c r="E1462" t="str">
        <f t="shared" si="90"/>
        <v>Desirable</v>
      </c>
      <c r="F1462" s="15">
        <f>'Raw Data'!C1459</f>
        <v>116.0424598</v>
      </c>
      <c r="G1462" t="str">
        <f t="shared" si="91"/>
        <v>Normal</v>
      </c>
      <c r="H1462" t="str">
        <f>'Raw Data'!I1459</f>
        <v>non-smoker</v>
      </c>
      <c r="I1462" t="str">
        <f>'Raw Data'!J1459</f>
        <v>high</v>
      </c>
    </row>
    <row r="1463" spans="1:9" ht="15" customHeight="1" x14ac:dyDescent="0.35">
      <c r="A1463">
        <f t="shared" si="88"/>
        <v>1459</v>
      </c>
      <c r="B1463" s="13">
        <f>'Raw Data'!B1460</f>
        <v>26.82633869</v>
      </c>
      <c r="C1463" t="str">
        <f t="shared" si="89"/>
        <v>Overweight</v>
      </c>
      <c r="D1463" s="14">
        <f>'Raw Data'!E1460</f>
        <v>205.66242940000001</v>
      </c>
      <c r="E1463" t="str">
        <f t="shared" si="90"/>
        <v>Borderline High</v>
      </c>
      <c r="F1463" s="15">
        <f>'Raw Data'!C1460</f>
        <v>115.3359837</v>
      </c>
      <c r="G1463" t="str">
        <f t="shared" si="91"/>
        <v>Normal</v>
      </c>
      <c r="H1463" t="str">
        <f>'Raw Data'!I1460</f>
        <v>non-smoker</v>
      </c>
      <c r="I1463" t="str">
        <f>'Raw Data'!J1460</f>
        <v>low</v>
      </c>
    </row>
    <row r="1464" spans="1:9" ht="15" customHeight="1" x14ac:dyDescent="0.35">
      <c r="A1464">
        <f t="shared" si="88"/>
        <v>1460</v>
      </c>
      <c r="B1464" s="13">
        <f>'Raw Data'!B1461</f>
        <v>25.626595890000001</v>
      </c>
      <c r="C1464" t="str">
        <f t="shared" si="89"/>
        <v>Overweight</v>
      </c>
      <c r="D1464" s="14">
        <f>'Raw Data'!E1461</f>
        <v>179.4173328</v>
      </c>
      <c r="E1464" t="str">
        <f t="shared" si="90"/>
        <v>Desirable</v>
      </c>
      <c r="F1464" s="15">
        <f>'Raw Data'!C1461</f>
        <v>115.58568219999999</v>
      </c>
      <c r="G1464" t="str">
        <f t="shared" si="91"/>
        <v>Normal</v>
      </c>
      <c r="H1464" t="str">
        <f>'Raw Data'!I1461</f>
        <v>smoker</v>
      </c>
      <c r="I1464" t="str">
        <f>'Raw Data'!J1461</f>
        <v>moderate</v>
      </c>
    </row>
    <row r="1465" spans="1:9" ht="15" customHeight="1" x14ac:dyDescent="0.35">
      <c r="A1465">
        <f t="shared" si="88"/>
        <v>1461</v>
      </c>
      <c r="B1465" s="13">
        <f>'Raw Data'!B1462</f>
        <v>27.54676121</v>
      </c>
      <c r="C1465" t="str">
        <f t="shared" si="89"/>
        <v>Overweight</v>
      </c>
      <c r="D1465" s="14">
        <f>'Raw Data'!E1462</f>
        <v>208.67151440000001</v>
      </c>
      <c r="E1465" t="str">
        <f t="shared" si="90"/>
        <v>Borderline High</v>
      </c>
      <c r="F1465" s="15">
        <f>'Raw Data'!C1462</f>
        <v>109.5643333</v>
      </c>
      <c r="G1465" t="str">
        <f t="shared" si="91"/>
        <v>Normal</v>
      </c>
      <c r="H1465" t="str">
        <f>'Raw Data'!I1462</f>
        <v>smoker</v>
      </c>
      <c r="I1465" t="str">
        <f>'Raw Data'!J1462</f>
        <v>high</v>
      </c>
    </row>
    <row r="1466" spans="1:9" ht="15" customHeight="1" x14ac:dyDescent="0.35">
      <c r="A1466">
        <f t="shared" si="88"/>
        <v>1462</v>
      </c>
      <c r="B1466" s="13">
        <f>'Raw Data'!B1463</f>
        <v>24.704052600000001</v>
      </c>
      <c r="C1466" t="str">
        <f t="shared" si="89"/>
        <v>Normal</v>
      </c>
      <c r="D1466" s="14">
        <f>'Raw Data'!E1463</f>
        <v>199.5629108</v>
      </c>
      <c r="E1466" t="str">
        <f t="shared" si="90"/>
        <v>Desirable</v>
      </c>
      <c r="F1466" s="15">
        <f>'Raw Data'!C1463</f>
        <v>104.9890012</v>
      </c>
      <c r="G1466" t="str">
        <f t="shared" si="91"/>
        <v>Normal</v>
      </c>
      <c r="H1466" t="str">
        <f>'Raw Data'!I1463</f>
        <v>non-smoker</v>
      </c>
      <c r="I1466" t="str">
        <f>'Raw Data'!J1463</f>
        <v>low</v>
      </c>
    </row>
    <row r="1467" spans="1:9" ht="15" customHeight="1" x14ac:dyDescent="0.35">
      <c r="A1467">
        <f t="shared" si="88"/>
        <v>1463</v>
      </c>
      <c r="B1467" s="13">
        <f>'Raw Data'!B1464</f>
        <v>31.208305859999999</v>
      </c>
      <c r="C1467" t="str">
        <f t="shared" si="89"/>
        <v>Obese</v>
      </c>
      <c r="D1467" s="14">
        <f>'Raw Data'!E1464</f>
        <v>171.77783769999999</v>
      </c>
      <c r="E1467" t="str">
        <f t="shared" si="90"/>
        <v>Desirable</v>
      </c>
      <c r="F1467" s="15">
        <f>'Raw Data'!C1464</f>
        <v>108.065061</v>
      </c>
      <c r="G1467" t="str">
        <f t="shared" si="91"/>
        <v>Normal</v>
      </c>
      <c r="H1467" t="str">
        <f>'Raw Data'!I1464</f>
        <v>smoker</v>
      </c>
      <c r="I1467" t="str">
        <f>'Raw Data'!J1464</f>
        <v>low</v>
      </c>
    </row>
    <row r="1468" spans="1:9" ht="15" customHeight="1" x14ac:dyDescent="0.35">
      <c r="A1468">
        <f t="shared" si="88"/>
        <v>1464</v>
      </c>
      <c r="B1468" s="13">
        <f>'Raw Data'!B1465</f>
        <v>28.143576270000001</v>
      </c>
      <c r="C1468" t="str">
        <f t="shared" si="89"/>
        <v>Overweight</v>
      </c>
      <c r="D1468" s="14">
        <f>'Raw Data'!E1465</f>
        <v>196.51390420000001</v>
      </c>
      <c r="E1468" t="str">
        <f t="shared" si="90"/>
        <v>Desirable</v>
      </c>
      <c r="F1468" s="15">
        <f>'Raw Data'!C1465</f>
        <v>88.941755240000006</v>
      </c>
      <c r="G1468" t="str">
        <f t="shared" si="91"/>
        <v>Normal</v>
      </c>
      <c r="H1468" t="str">
        <f>'Raw Data'!I1465</f>
        <v>non-smoker</v>
      </c>
      <c r="I1468" t="str">
        <f>'Raw Data'!J1465</f>
        <v>high</v>
      </c>
    </row>
    <row r="1469" spans="1:9" ht="15" customHeight="1" x14ac:dyDescent="0.35">
      <c r="A1469">
        <f t="shared" si="88"/>
        <v>1465</v>
      </c>
      <c r="B1469" s="13">
        <f>'Raw Data'!B1466</f>
        <v>24.57989074</v>
      </c>
      <c r="C1469" t="str">
        <f t="shared" si="89"/>
        <v>Normal</v>
      </c>
      <c r="D1469" s="14">
        <f>'Raw Data'!E1466</f>
        <v>194.8129572</v>
      </c>
      <c r="E1469" t="str">
        <f t="shared" si="90"/>
        <v>Desirable</v>
      </c>
      <c r="F1469" s="15">
        <f>'Raw Data'!C1466</f>
        <v>94.325783290000004</v>
      </c>
      <c r="G1469" t="str">
        <f t="shared" si="91"/>
        <v>Normal</v>
      </c>
      <c r="H1469" t="str">
        <f>'Raw Data'!I1466</f>
        <v>non-smoker</v>
      </c>
      <c r="I1469" t="str">
        <f>'Raw Data'!J1466</f>
        <v>moderate</v>
      </c>
    </row>
    <row r="1470" spans="1:9" ht="15" customHeight="1" x14ac:dyDescent="0.35">
      <c r="A1470">
        <f t="shared" si="88"/>
        <v>1466</v>
      </c>
      <c r="B1470" s="13">
        <f>'Raw Data'!B1467</f>
        <v>21.16732975</v>
      </c>
      <c r="C1470" t="str">
        <f t="shared" si="89"/>
        <v>Normal</v>
      </c>
      <c r="D1470" s="14">
        <f>'Raw Data'!E1467</f>
        <v>210.86046189999999</v>
      </c>
      <c r="E1470" t="str">
        <f t="shared" si="90"/>
        <v>Borderline High</v>
      </c>
      <c r="F1470" s="15">
        <f>'Raw Data'!C1467</f>
        <v>108.8239359</v>
      </c>
      <c r="G1470" t="str">
        <f t="shared" si="91"/>
        <v>Normal</v>
      </c>
      <c r="H1470" t="str">
        <f>'Raw Data'!I1467</f>
        <v>non-smoker</v>
      </c>
      <c r="I1470" t="str">
        <f>'Raw Data'!J1467</f>
        <v>low</v>
      </c>
    </row>
    <row r="1471" spans="1:9" ht="15" customHeight="1" x14ac:dyDescent="0.35">
      <c r="A1471">
        <f t="shared" si="88"/>
        <v>1467</v>
      </c>
      <c r="B1471" s="13">
        <f>'Raw Data'!B1468</f>
        <v>26.59210281</v>
      </c>
      <c r="C1471" t="str">
        <f t="shared" si="89"/>
        <v>Overweight</v>
      </c>
      <c r="D1471" s="14">
        <f>'Raw Data'!E1468</f>
        <v>207.38639180000001</v>
      </c>
      <c r="E1471" t="str">
        <f t="shared" si="90"/>
        <v>Borderline High</v>
      </c>
      <c r="F1471" s="15">
        <f>'Raw Data'!C1468</f>
        <v>126.9172798</v>
      </c>
      <c r="G1471" t="str">
        <f t="shared" si="91"/>
        <v>Elevated</v>
      </c>
      <c r="H1471" t="str">
        <f>'Raw Data'!I1468</f>
        <v>smoker</v>
      </c>
      <c r="I1471" t="str">
        <f>'Raw Data'!J1468</f>
        <v>moderate</v>
      </c>
    </row>
    <row r="1472" spans="1:9" ht="15" customHeight="1" x14ac:dyDescent="0.35">
      <c r="A1472">
        <f t="shared" si="88"/>
        <v>1468</v>
      </c>
      <c r="B1472" s="13">
        <f>'Raw Data'!B1469</f>
        <v>32.705743159999997</v>
      </c>
      <c r="C1472" t="str">
        <f t="shared" si="89"/>
        <v>Obese</v>
      </c>
      <c r="D1472" s="14">
        <f>'Raw Data'!E1469</f>
        <v>192.27067790000001</v>
      </c>
      <c r="E1472" t="str">
        <f t="shared" si="90"/>
        <v>Desirable</v>
      </c>
      <c r="F1472" s="15">
        <f>'Raw Data'!C1469</f>
        <v>120.11899219999999</v>
      </c>
      <c r="G1472" t="str">
        <f t="shared" si="91"/>
        <v>Elevated</v>
      </c>
      <c r="H1472" t="str">
        <f>'Raw Data'!I1469</f>
        <v>non-smoker</v>
      </c>
      <c r="I1472" t="str">
        <f>'Raw Data'!J1469</f>
        <v>moderate</v>
      </c>
    </row>
    <row r="1473" spans="1:9" ht="15" customHeight="1" x14ac:dyDescent="0.35">
      <c r="A1473">
        <f t="shared" si="88"/>
        <v>1469</v>
      </c>
      <c r="B1473" s="13">
        <f>'Raw Data'!B1470</f>
        <v>29.947221580000001</v>
      </c>
      <c r="C1473" t="str">
        <f t="shared" si="89"/>
        <v>Obese</v>
      </c>
      <c r="D1473" s="14">
        <f>'Raw Data'!E1470</f>
        <v>202.8468483</v>
      </c>
      <c r="E1473" t="str">
        <f t="shared" si="90"/>
        <v>Borderline High</v>
      </c>
      <c r="F1473" s="15">
        <f>'Raw Data'!C1470</f>
        <v>108.7930619</v>
      </c>
      <c r="G1473" t="str">
        <f t="shared" si="91"/>
        <v>Normal</v>
      </c>
      <c r="H1473" t="str">
        <f>'Raw Data'!I1470</f>
        <v>non-smoker</v>
      </c>
      <c r="I1473" t="str">
        <f>'Raw Data'!J1470</f>
        <v>high</v>
      </c>
    </row>
    <row r="1474" spans="1:9" ht="15" customHeight="1" x14ac:dyDescent="0.35">
      <c r="A1474">
        <f t="shared" si="88"/>
        <v>1470</v>
      </c>
      <c r="B1474" s="13">
        <f>'Raw Data'!B1471</f>
        <v>30.790848669999999</v>
      </c>
      <c r="C1474" t="str">
        <f t="shared" si="89"/>
        <v>Obese</v>
      </c>
      <c r="D1474" s="14">
        <f>'Raw Data'!E1471</f>
        <v>175.45692750000001</v>
      </c>
      <c r="E1474" t="str">
        <f t="shared" si="90"/>
        <v>Desirable</v>
      </c>
      <c r="F1474" s="15">
        <f>'Raw Data'!C1471</f>
        <v>100.40339400000001</v>
      </c>
      <c r="G1474" t="str">
        <f t="shared" si="91"/>
        <v>Normal</v>
      </c>
      <c r="H1474" t="str">
        <f>'Raw Data'!I1471</f>
        <v>non-smoker</v>
      </c>
      <c r="I1474" t="str">
        <f>'Raw Data'!J1471</f>
        <v>moderate</v>
      </c>
    </row>
    <row r="1475" spans="1:9" ht="15" customHeight="1" x14ac:dyDescent="0.35">
      <c r="A1475">
        <f t="shared" si="88"/>
        <v>1471</v>
      </c>
      <c r="B1475" s="13">
        <f>'Raw Data'!B1472</f>
        <v>30.620244370000002</v>
      </c>
      <c r="C1475" t="str">
        <f t="shared" si="89"/>
        <v>Obese</v>
      </c>
      <c r="D1475" s="14">
        <f>'Raw Data'!E1472</f>
        <v>210.6336914</v>
      </c>
      <c r="E1475" t="str">
        <f t="shared" si="90"/>
        <v>Borderline High</v>
      </c>
      <c r="F1475" s="15">
        <f>'Raw Data'!C1472</f>
        <v>118.2825957</v>
      </c>
      <c r="G1475" t="str">
        <f t="shared" si="91"/>
        <v>Normal</v>
      </c>
      <c r="H1475" t="str">
        <f>'Raw Data'!I1472</f>
        <v>non-smoker</v>
      </c>
      <c r="I1475" t="str">
        <f>'Raw Data'!J1472</f>
        <v>moderate</v>
      </c>
    </row>
    <row r="1476" spans="1:9" ht="15" customHeight="1" x14ac:dyDescent="0.35">
      <c r="A1476">
        <f t="shared" si="88"/>
        <v>1472</v>
      </c>
      <c r="B1476" s="13">
        <f>'Raw Data'!B1473</f>
        <v>33.078308960000001</v>
      </c>
      <c r="C1476" t="str">
        <f t="shared" si="89"/>
        <v>Obese</v>
      </c>
      <c r="D1476" s="14">
        <f>'Raw Data'!E1473</f>
        <v>203.20086420000001</v>
      </c>
      <c r="E1476" t="str">
        <f t="shared" si="90"/>
        <v>Borderline High</v>
      </c>
      <c r="F1476" s="15">
        <f>'Raw Data'!C1473</f>
        <v>114.9460435</v>
      </c>
      <c r="G1476" t="str">
        <f t="shared" si="91"/>
        <v>Normal</v>
      </c>
      <c r="H1476" t="str">
        <f>'Raw Data'!I1473</f>
        <v>non-smoker</v>
      </c>
      <c r="I1476" t="str">
        <f>'Raw Data'!J1473</f>
        <v>moderate</v>
      </c>
    </row>
    <row r="1477" spans="1:9" ht="15" customHeight="1" x14ac:dyDescent="0.35">
      <c r="A1477">
        <f t="shared" ref="A1477:A1540" si="92">ROW()-4</f>
        <v>1473</v>
      </c>
      <c r="B1477" s="13">
        <f>'Raw Data'!B1474</f>
        <v>31.310554289999999</v>
      </c>
      <c r="C1477" t="str">
        <f t="shared" ref="C1477:C1540" si="93">IF(B1477&lt;18.5,"Underweight",IF(B1477&lt;=24.9,"Normal",IF(B1477&lt;=29.9,"Overweight","Obese")))</f>
        <v>Obese</v>
      </c>
      <c r="D1477" s="14">
        <f>'Raw Data'!E1474</f>
        <v>195.61400620000001</v>
      </c>
      <c r="E1477" t="str">
        <f t="shared" ref="E1477:E1540" si="94">IF(D1477&lt;200,"Desirable",IF(D1477&lt;=239,"Borderline High","High"))</f>
        <v>Desirable</v>
      </c>
      <c r="F1477" s="15">
        <f>'Raw Data'!C1474</f>
        <v>105.2333313</v>
      </c>
      <c r="G1477" t="str">
        <f t="shared" ref="G1477:G1540" si="95">IF(F1477&lt;120,"Normal",IF(F1477&lt;=129,"Elevated",IF(F1477&lt;=139,"Stage 1 Hypertension","Stage 2 Hypertension")))</f>
        <v>Normal</v>
      </c>
      <c r="H1477" t="str">
        <f>'Raw Data'!I1474</f>
        <v>non-smoker</v>
      </c>
      <c r="I1477" t="str">
        <f>'Raw Data'!J1474</f>
        <v>low</v>
      </c>
    </row>
    <row r="1478" spans="1:9" ht="15" customHeight="1" x14ac:dyDescent="0.35">
      <c r="A1478">
        <f t="shared" si="92"/>
        <v>1474</v>
      </c>
      <c r="B1478" s="13">
        <f>'Raw Data'!B1475</f>
        <v>27.745354349999999</v>
      </c>
      <c r="C1478" t="str">
        <f t="shared" si="93"/>
        <v>Overweight</v>
      </c>
      <c r="D1478" s="14">
        <f>'Raw Data'!E1475</f>
        <v>214.713853</v>
      </c>
      <c r="E1478" t="str">
        <f t="shared" si="94"/>
        <v>Borderline High</v>
      </c>
      <c r="F1478" s="15">
        <f>'Raw Data'!C1475</f>
        <v>114.5329514</v>
      </c>
      <c r="G1478" t="str">
        <f t="shared" si="95"/>
        <v>Normal</v>
      </c>
      <c r="H1478" t="str">
        <f>'Raw Data'!I1475</f>
        <v>non-smoker</v>
      </c>
      <c r="I1478" t="str">
        <f>'Raw Data'!J1475</f>
        <v>high</v>
      </c>
    </row>
    <row r="1479" spans="1:9" ht="15" customHeight="1" x14ac:dyDescent="0.35">
      <c r="A1479">
        <f t="shared" si="92"/>
        <v>1475</v>
      </c>
      <c r="B1479" s="13">
        <f>'Raw Data'!B1476</f>
        <v>24.964622630000001</v>
      </c>
      <c r="C1479" t="str">
        <f t="shared" si="93"/>
        <v>Overweight</v>
      </c>
      <c r="D1479" s="14">
        <f>'Raw Data'!E1476</f>
        <v>155.53553579999999</v>
      </c>
      <c r="E1479" t="str">
        <f t="shared" si="94"/>
        <v>Desirable</v>
      </c>
      <c r="F1479" s="15">
        <f>'Raw Data'!C1476</f>
        <v>112.3477279</v>
      </c>
      <c r="G1479" t="str">
        <f t="shared" si="95"/>
        <v>Normal</v>
      </c>
      <c r="H1479" t="str">
        <f>'Raw Data'!I1476</f>
        <v>non-smoker</v>
      </c>
      <c r="I1479" t="str">
        <f>'Raw Data'!J1476</f>
        <v>high</v>
      </c>
    </row>
    <row r="1480" spans="1:9" ht="15" customHeight="1" x14ac:dyDescent="0.35">
      <c r="A1480">
        <f t="shared" si="92"/>
        <v>1476</v>
      </c>
      <c r="B1480" s="13">
        <f>'Raw Data'!B1477</f>
        <v>31.379877480000001</v>
      </c>
      <c r="C1480" t="str">
        <f t="shared" si="93"/>
        <v>Obese</v>
      </c>
      <c r="D1480" s="14">
        <f>'Raw Data'!E1477</f>
        <v>197.21541329999999</v>
      </c>
      <c r="E1480" t="str">
        <f t="shared" si="94"/>
        <v>Desirable</v>
      </c>
      <c r="F1480" s="15">
        <f>'Raw Data'!C1477</f>
        <v>92.258399130000001</v>
      </c>
      <c r="G1480" t="str">
        <f t="shared" si="95"/>
        <v>Normal</v>
      </c>
      <c r="H1480" t="str">
        <f>'Raw Data'!I1477</f>
        <v>non-smoker</v>
      </c>
      <c r="I1480" t="str">
        <f>'Raw Data'!J1477</f>
        <v>low</v>
      </c>
    </row>
    <row r="1481" spans="1:9" ht="15" customHeight="1" x14ac:dyDescent="0.35">
      <c r="A1481">
        <f t="shared" si="92"/>
        <v>1477</v>
      </c>
      <c r="B1481" s="13">
        <f>'Raw Data'!B1478</f>
        <v>14.90449351</v>
      </c>
      <c r="C1481" t="str">
        <f t="shared" si="93"/>
        <v>Underweight</v>
      </c>
      <c r="D1481" s="14">
        <f>'Raw Data'!E1478</f>
        <v>179.47283809999999</v>
      </c>
      <c r="E1481" t="str">
        <f t="shared" si="94"/>
        <v>Desirable</v>
      </c>
      <c r="F1481" s="15">
        <f>'Raw Data'!C1478</f>
        <v>98.713111459999993</v>
      </c>
      <c r="G1481" t="str">
        <f t="shared" si="95"/>
        <v>Normal</v>
      </c>
      <c r="H1481" t="str">
        <f>'Raw Data'!I1478</f>
        <v>smoker</v>
      </c>
      <c r="I1481" t="str">
        <f>'Raw Data'!J1478</f>
        <v>moderate</v>
      </c>
    </row>
    <row r="1482" spans="1:9" ht="15" customHeight="1" x14ac:dyDescent="0.35">
      <c r="A1482">
        <f t="shared" si="92"/>
        <v>1478</v>
      </c>
      <c r="B1482" s="13">
        <f>'Raw Data'!B1479</f>
        <v>33.336961690000003</v>
      </c>
      <c r="C1482" t="str">
        <f t="shared" si="93"/>
        <v>Obese</v>
      </c>
      <c r="D1482" s="14">
        <f>'Raw Data'!E1479</f>
        <v>180.94443229999999</v>
      </c>
      <c r="E1482" t="str">
        <f t="shared" si="94"/>
        <v>Desirable</v>
      </c>
      <c r="F1482" s="15">
        <f>'Raw Data'!C1479</f>
        <v>124.41565730000001</v>
      </c>
      <c r="G1482" t="str">
        <f t="shared" si="95"/>
        <v>Elevated</v>
      </c>
      <c r="H1482" t="str">
        <f>'Raw Data'!I1479</f>
        <v>non-smoker</v>
      </c>
      <c r="I1482" t="str">
        <f>'Raw Data'!J1479</f>
        <v>high</v>
      </c>
    </row>
    <row r="1483" spans="1:9" ht="15" customHeight="1" x14ac:dyDescent="0.35">
      <c r="A1483">
        <f t="shared" si="92"/>
        <v>1479</v>
      </c>
      <c r="B1483" s="13">
        <f>'Raw Data'!B1480</f>
        <v>30.45005081</v>
      </c>
      <c r="C1483" t="str">
        <f t="shared" si="93"/>
        <v>Obese</v>
      </c>
      <c r="D1483" s="14">
        <f>'Raw Data'!E1480</f>
        <v>183.23174399999999</v>
      </c>
      <c r="E1483" t="str">
        <f t="shared" si="94"/>
        <v>Desirable</v>
      </c>
      <c r="F1483" s="15">
        <f>'Raw Data'!C1480</f>
        <v>121.4268826</v>
      </c>
      <c r="G1483" t="str">
        <f t="shared" si="95"/>
        <v>Elevated</v>
      </c>
      <c r="H1483" t="str">
        <f>'Raw Data'!I1480</f>
        <v>non-smoker</v>
      </c>
      <c r="I1483" t="str">
        <f>'Raw Data'!J1480</f>
        <v>moderate</v>
      </c>
    </row>
    <row r="1484" spans="1:9" ht="15" customHeight="1" x14ac:dyDescent="0.35">
      <c r="A1484">
        <f t="shared" si="92"/>
        <v>1480</v>
      </c>
      <c r="B1484" s="13">
        <f>'Raw Data'!B1481</f>
        <v>35.193001109999997</v>
      </c>
      <c r="C1484" t="str">
        <f t="shared" si="93"/>
        <v>Obese</v>
      </c>
      <c r="D1484" s="14">
        <f>'Raw Data'!E1481</f>
        <v>217.0693072</v>
      </c>
      <c r="E1484" t="str">
        <f t="shared" si="94"/>
        <v>Borderline High</v>
      </c>
      <c r="F1484" s="15">
        <f>'Raw Data'!C1481</f>
        <v>109.87159389999999</v>
      </c>
      <c r="G1484" t="str">
        <f t="shared" si="95"/>
        <v>Normal</v>
      </c>
      <c r="H1484" t="str">
        <f>'Raw Data'!I1481</f>
        <v>non-smoker</v>
      </c>
      <c r="I1484" t="str">
        <f>'Raw Data'!J1481</f>
        <v>high</v>
      </c>
    </row>
    <row r="1485" spans="1:9" ht="15" customHeight="1" x14ac:dyDescent="0.35">
      <c r="A1485">
        <f t="shared" si="92"/>
        <v>1481</v>
      </c>
      <c r="B1485" s="13">
        <f>'Raw Data'!B1482</f>
        <v>21.40204499</v>
      </c>
      <c r="C1485" t="str">
        <f t="shared" si="93"/>
        <v>Normal</v>
      </c>
      <c r="D1485" s="14">
        <f>'Raw Data'!E1482</f>
        <v>179.01397900000001</v>
      </c>
      <c r="E1485" t="str">
        <f t="shared" si="94"/>
        <v>Desirable</v>
      </c>
      <c r="F1485" s="15">
        <f>'Raw Data'!C1482</f>
        <v>99.576514509999996</v>
      </c>
      <c r="G1485" t="str">
        <f t="shared" si="95"/>
        <v>Normal</v>
      </c>
      <c r="H1485" t="str">
        <f>'Raw Data'!I1482</f>
        <v>smoker</v>
      </c>
      <c r="I1485" t="str">
        <f>'Raw Data'!J1482</f>
        <v>moderate</v>
      </c>
    </row>
    <row r="1486" spans="1:9" ht="15" customHeight="1" x14ac:dyDescent="0.35">
      <c r="A1486">
        <f t="shared" si="92"/>
        <v>1482</v>
      </c>
      <c r="B1486" s="13">
        <f>'Raw Data'!B1483</f>
        <v>32.810148009999999</v>
      </c>
      <c r="C1486" t="str">
        <f t="shared" si="93"/>
        <v>Obese</v>
      </c>
      <c r="D1486" s="14">
        <f>'Raw Data'!E1483</f>
        <v>213.67961600000001</v>
      </c>
      <c r="E1486" t="str">
        <f t="shared" si="94"/>
        <v>Borderline High</v>
      </c>
      <c r="F1486" s="15">
        <f>'Raw Data'!C1483</f>
        <v>98.913051609999997</v>
      </c>
      <c r="G1486" t="str">
        <f t="shared" si="95"/>
        <v>Normal</v>
      </c>
      <c r="H1486" t="str">
        <f>'Raw Data'!I1483</f>
        <v>non-smoker</v>
      </c>
      <c r="I1486" t="str">
        <f>'Raw Data'!J1483</f>
        <v>moderate</v>
      </c>
    </row>
    <row r="1487" spans="1:9" ht="15" customHeight="1" x14ac:dyDescent="0.35">
      <c r="A1487">
        <f t="shared" si="92"/>
        <v>1483</v>
      </c>
      <c r="B1487" s="13">
        <f>'Raw Data'!B1484</f>
        <v>30.31780298</v>
      </c>
      <c r="C1487" t="str">
        <f t="shared" si="93"/>
        <v>Obese</v>
      </c>
      <c r="D1487" s="14">
        <f>'Raw Data'!E1484</f>
        <v>205.93540400000001</v>
      </c>
      <c r="E1487" t="str">
        <f t="shared" si="94"/>
        <v>Borderline High</v>
      </c>
      <c r="F1487" s="15">
        <f>'Raw Data'!C1484</f>
        <v>121.9329242</v>
      </c>
      <c r="G1487" t="str">
        <f t="shared" si="95"/>
        <v>Elevated</v>
      </c>
      <c r="H1487" t="str">
        <f>'Raw Data'!I1484</f>
        <v>non-smoker</v>
      </c>
      <c r="I1487" t="str">
        <f>'Raw Data'!J1484</f>
        <v>moderate</v>
      </c>
    </row>
    <row r="1488" spans="1:9" ht="15" customHeight="1" x14ac:dyDescent="0.35">
      <c r="A1488">
        <f t="shared" si="92"/>
        <v>1484</v>
      </c>
      <c r="B1488" s="13">
        <f>'Raw Data'!B1485</f>
        <v>23.962646209999999</v>
      </c>
      <c r="C1488" t="str">
        <f t="shared" si="93"/>
        <v>Normal</v>
      </c>
      <c r="D1488" s="14">
        <f>'Raw Data'!E1485</f>
        <v>174.19642579999999</v>
      </c>
      <c r="E1488" t="str">
        <f t="shared" si="94"/>
        <v>Desirable</v>
      </c>
      <c r="F1488" s="15">
        <f>'Raw Data'!C1485</f>
        <v>104.55349560000001</v>
      </c>
      <c r="G1488" t="str">
        <f t="shared" si="95"/>
        <v>Normal</v>
      </c>
      <c r="H1488" t="str">
        <f>'Raw Data'!I1485</f>
        <v>non-smoker</v>
      </c>
      <c r="I1488" t="str">
        <f>'Raw Data'!J1485</f>
        <v>moderate</v>
      </c>
    </row>
    <row r="1489" spans="1:9" ht="15" customHeight="1" x14ac:dyDescent="0.35">
      <c r="A1489">
        <f t="shared" si="92"/>
        <v>1485</v>
      </c>
      <c r="B1489" s="13">
        <f>'Raw Data'!B1486</f>
        <v>26.31823632</v>
      </c>
      <c r="C1489" t="str">
        <f t="shared" si="93"/>
        <v>Overweight</v>
      </c>
      <c r="D1489" s="14">
        <f>'Raw Data'!E1486</f>
        <v>200.6551312</v>
      </c>
      <c r="E1489" t="str">
        <f t="shared" si="94"/>
        <v>Borderline High</v>
      </c>
      <c r="F1489" s="15">
        <f>'Raw Data'!C1486</f>
        <v>111.8635922</v>
      </c>
      <c r="G1489" t="str">
        <f t="shared" si="95"/>
        <v>Normal</v>
      </c>
      <c r="H1489" t="str">
        <f>'Raw Data'!I1486</f>
        <v>smoker</v>
      </c>
      <c r="I1489" t="str">
        <f>'Raw Data'!J1486</f>
        <v>moderate</v>
      </c>
    </row>
    <row r="1490" spans="1:9" ht="15" customHeight="1" x14ac:dyDescent="0.35">
      <c r="A1490">
        <f t="shared" si="92"/>
        <v>1486</v>
      </c>
      <c r="B1490" s="13">
        <f>'Raw Data'!B1487</f>
        <v>25.968645120000001</v>
      </c>
      <c r="C1490" t="str">
        <f t="shared" si="93"/>
        <v>Overweight</v>
      </c>
      <c r="D1490" s="14">
        <f>'Raw Data'!E1487</f>
        <v>182.943296</v>
      </c>
      <c r="E1490" t="str">
        <f t="shared" si="94"/>
        <v>Desirable</v>
      </c>
      <c r="F1490" s="15">
        <f>'Raw Data'!C1487</f>
        <v>116.6638652</v>
      </c>
      <c r="G1490" t="str">
        <f t="shared" si="95"/>
        <v>Normal</v>
      </c>
      <c r="H1490" t="str">
        <f>'Raw Data'!I1487</f>
        <v>smoker</v>
      </c>
      <c r="I1490" t="str">
        <f>'Raw Data'!J1487</f>
        <v>high</v>
      </c>
    </row>
    <row r="1491" spans="1:9" ht="15" customHeight="1" x14ac:dyDescent="0.35">
      <c r="A1491">
        <f t="shared" si="92"/>
        <v>1487</v>
      </c>
      <c r="B1491" s="13">
        <f>'Raw Data'!B1488</f>
        <v>25.175163269999999</v>
      </c>
      <c r="C1491" t="str">
        <f t="shared" si="93"/>
        <v>Overweight</v>
      </c>
      <c r="D1491" s="14">
        <f>'Raw Data'!E1488</f>
        <v>183.8844843</v>
      </c>
      <c r="E1491" t="str">
        <f t="shared" si="94"/>
        <v>Desirable</v>
      </c>
      <c r="F1491" s="15">
        <f>'Raw Data'!C1488</f>
        <v>97.211531289999996</v>
      </c>
      <c r="G1491" t="str">
        <f t="shared" si="95"/>
        <v>Normal</v>
      </c>
      <c r="H1491" t="str">
        <f>'Raw Data'!I1488</f>
        <v>non-smoker</v>
      </c>
      <c r="I1491" t="str">
        <f>'Raw Data'!J1488</f>
        <v>high</v>
      </c>
    </row>
    <row r="1492" spans="1:9" ht="15" customHeight="1" x14ac:dyDescent="0.35">
      <c r="A1492">
        <f t="shared" si="92"/>
        <v>1488</v>
      </c>
      <c r="B1492" s="13">
        <f>'Raw Data'!B1489</f>
        <v>20.256757619999998</v>
      </c>
      <c r="C1492" t="str">
        <f t="shared" si="93"/>
        <v>Normal</v>
      </c>
      <c r="D1492" s="14">
        <f>'Raw Data'!E1489</f>
        <v>181.3176575</v>
      </c>
      <c r="E1492" t="str">
        <f t="shared" si="94"/>
        <v>Desirable</v>
      </c>
      <c r="F1492" s="15">
        <f>'Raw Data'!C1489</f>
        <v>104.1852444</v>
      </c>
      <c r="G1492" t="str">
        <f t="shared" si="95"/>
        <v>Normal</v>
      </c>
      <c r="H1492" t="str">
        <f>'Raw Data'!I1489</f>
        <v>non-smoker</v>
      </c>
      <c r="I1492" t="str">
        <f>'Raw Data'!J1489</f>
        <v>high</v>
      </c>
    </row>
    <row r="1493" spans="1:9" ht="15" customHeight="1" x14ac:dyDescent="0.35">
      <c r="A1493">
        <f t="shared" si="92"/>
        <v>1489</v>
      </c>
      <c r="B1493" s="13">
        <f>'Raw Data'!B1490</f>
        <v>32.871680830000003</v>
      </c>
      <c r="C1493" t="str">
        <f t="shared" si="93"/>
        <v>Obese</v>
      </c>
      <c r="D1493" s="14">
        <f>'Raw Data'!E1490</f>
        <v>204.5407994</v>
      </c>
      <c r="E1493" t="str">
        <f t="shared" si="94"/>
        <v>Borderline High</v>
      </c>
      <c r="F1493" s="15">
        <f>'Raw Data'!C1490</f>
        <v>121.8410044</v>
      </c>
      <c r="G1493" t="str">
        <f t="shared" si="95"/>
        <v>Elevated</v>
      </c>
      <c r="H1493" t="str">
        <f>'Raw Data'!I1490</f>
        <v>non-smoker</v>
      </c>
      <c r="I1493" t="str">
        <f>'Raw Data'!J1490</f>
        <v>moderate</v>
      </c>
    </row>
    <row r="1494" spans="1:9" ht="15" customHeight="1" x14ac:dyDescent="0.35">
      <c r="A1494">
        <f t="shared" si="92"/>
        <v>1490</v>
      </c>
      <c r="B1494" s="13">
        <f>'Raw Data'!B1491</f>
        <v>22.268337379999998</v>
      </c>
      <c r="C1494" t="str">
        <f t="shared" si="93"/>
        <v>Normal</v>
      </c>
      <c r="D1494" s="14">
        <f>'Raw Data'!E1491</f>
        <v>198.99112070000001</v>
      </c>
      <c r="E1494" t="str">
        <f t="shared" si="94"/>
        <v>Desirable</v>
      </c>
      <c r="F1494" s="15">
        <f>'Raw Data'!C1491</f>
        <v>103.49602830000001</v>
      </c>
      <c r="G1494" t="str">
        <f t="shared" si="95"/>
        <v>Normal</v>
      </c>
      <c r="H1494" t="str">
        <f>'Raw Data'!I1491</f>
        <v>non-smoker</v>
      </c>
      <c r="I1494" t="str">
        <f>'Raw Data'!J1491</f>
        <v>high</v>
      </c>
    </row>
    <row r="1495" spans="1:9" ht="15" customHeight="1" x14ac:dyDescent="0.35">
      <c r="A1495">
        <f t="shared" si="92"/>
        <v>1491</v>
      </c>
      <c r="B1495" s="13">
        <f>'Raw Data'!B1492</f>
        <v>21.751236479999999</v>
      </c>
      <c r="C1495" t="str">
        <f t="shared" si="93"/>
        <v>Normal</v>
      </c>
      <c r="D1495" s="14">
        <f>'Raw Data'!E1492</f>
        <v>150.43272379999999</v>
      </c>
      <c r="E1495" t="str">
        <f t="shared" si="94"/>
        <v>Desirable</v>
      </c>
      <c r="F1495" s="15">
        <f>'Raw Data'!C1492</f>
        <v>108.6318462</v>
      </c>
      <c r="G1495" t="str">
        <f t="shared" si="95"/>
        <v>Normal</v>
      </c>
      <c r="H1495" t="str">
        <f>'Raw Data'!I1492</f>
        <v>non-smoker</v>
      </c>
      <c r="I1495" t="str">
        <f>'Raw Data'!J1492</f>
        <v>moderate</v>
      </c>
    </row>
    <row r="1496" spans="1:9" ht="15" customHeight="1" x14ac:dyDescent="0.35">
      <c r="A1496">
        <f t="shared" si="92"/>
        <v>1492</v>
      </c>
      <c r="B1496" s="13">
        <f>'Raw Data'!B1493</f>
        <v>32.995821339999999</v>
      </c>
      <c r="C1496" t="str">
        <f t="shared" si="93"/>
        <v>Obese</v>
      </c>
      <c r="D1496" s="14">
        <f>'Raw Data'!E1493</f>
        <v>212.10534279999999</v>
      </c>
      <c r="E1496" t="str">
        <f t="shared" si="94"/>
        <v>Borderline High</v>
      </c>
      <c r="F1496" s="15">
        <f>'Raw Data'!C1493</f>
        <v>109.03585080000001</v>
      </c>
      <c r="G1496" t="str">
        <f t="shared" si="95"/>
        <v>Normal</v>
      </c>
      <c r="H1496" t="str">
        <f>'Raw Data'!I1493</f>
        <v>smoker</v>
      </c>
      <c r="I1496" t="str">
        <f>'Raw Data'!J1493</f>
        <v>moderate</v>
      </c>
    </row>
    <row r="1497" spans="1:9" ht="15" customHeight="1" x14ac:dyDescent="0.35">
      <c r="A1497">
        <f t="shared" si="92"/>
        <v>1493</v>
      </c>
      <c r="B1497" s="13">
        <f>'Raw Data'!B1494</f>
        <v>19.986484430000001</v>
      </c>
      <c r="C1497" t="str">
        <f t="shared" si="93"/>
        <v>Normal</v>
      </c>
      <c r="D1497" s="14">
        <f>'Raw Data'!E1494</f>
        <v>192.56895829999999</v>
      </c>
      <c r="E1497" t="str">
        <f t="shared" si="94"/>
        <v>Desirable</v>
      </c>
      <c r="F1497" s="15">
        <f>'Raw Data'!C1494</f>
        <v>96.1080647</v>
      </c>
      <c r="G1497" t="str">
        <f t="shared" si="95"/>
        <v>Normal</v>
      </c>
      <c r="H1497" t="str">
        <f>'Raw Data'!I1494</f>
        <v>non-smoker</v>
      </c>
      <c r="I1497" t="str">
        <f>'Raw Data'!J1494</f>
        <v>moderate</v>
      </c>
    </row>
    <row r="1498" spans="1:9" ht="15" customHeight="1" x14ac:dyDescent="0.35">
      <c r="A1498">
        <f t="shared" si="92"/>
        <v>1494</v>
      </c>
      <c r="B1498" s="13">
        <f>'Raw Data'!B1495</f>
        <v>25.48682406</v>
      </c>
      <c r="C1498" t="str">
        <f t="shared" si="93"/>
        <v>Overweight</v>
      </c>
      <c r="D1498" s="14">
        <f>'Raw Data'!E1495</f>
        <v>176.37223119999999</v>
      </c>
      <c r="E1498" t="str">
        <f t="shared" si="94"/>
        <v>Desirable</v>
      </c>
      <c r="F1498" s="15">
        <f>'Raw Data'!C1495</f>
        <v>110.99737349999999</v>
      </c>
      <c r="G1498" t="str">
        <f t="shared" si="95"/>
        <v>Normal</v>
      </c>
      <c r="H1498" t="str">
        <f>'Raw Data'!I1495</f>
        <v>non-smoker</v>
      </c>
      <c r="I1498" t="str">
        <f>'Raw Data'!J1495</f>
        <v>high</v>
      </c>
    </row>
    <row r="1499" spans="1:9" ht="15" customHeight="1" x14ac:dyDescent="0.35">
      <c r="A1499">
        <f t="shared" si="92"/>
        <v>1495</v>
      </c>
      <c r="B1499" s="13">
        <f>'Raw Data'!B1496</f>
        <v>22.02866946</v>
      </c>
      <c r="C1499" t="str">
        <f t="shared" si="93"/>
        <v>Normal</v>
      </c>
      <c r="D1499" s="14">
        <f>'Raw Data'!E1496</f>
        <v>182.18412660000001</v>
      </c>
      <c r="E1499" t="str">
        <f t="shared" si="94"/>
        <v>Desirable</v>
      </c>
      <c r="F1499" s="15">
        <f>'Raw Data'!C1496</f>
        <v>119.0814872</v>
      </c>
      <c r="G1499" t="str">
        <f t="shared" si="95"/>
        <v>Normal</v>
      </c>
      <c r="H1499" t="str">
        <f>'Raw Data'!I1496</f>
        <v>non-smoker</v>
      </c>
      <c r="I1499" t="str">
        <f>'Raw Data'!J1496</f>
        <v>moderate</v>
      </c>
    </row>
    <row r="1500" spans="1:9" ht="15" customHeight="1" x14ac:dyDescent="0.35">
      <c r="A1500">
        <f t="shared" si="92"/>
        <v>1496</v>
      </c>
      <c r="B1500" s="13">
        <f>'Raw Data'!B1497</f>
        <v>35.183649850000002</v>
      </c>
      <c r="C1500" t="str">
        <f t="shared" si="93"/>
        <v>Obese</v>
      </c>
      <c r="D1500" s="14">
        <f>'Raw Data'!E1497</f>
        <v>221.07567449999999</v>
      </c>
      <c r="E1500" t="str">
        <f t="shared" si="94"/>
        <v>Borderline High</v>
      </c>
      <c r="F1500" s="15">
        <f>'Raw Data'!C1497</f>
        <v>114.594475</v>
      </c>
      <c r="G1500" t="str">
        <f t="shared" si="95"/>
        <v>Normal</v>
      </c>
      <c r="H1500" t="str">
        <f>'Raw Data'!I1497</f>
        <v>non-smoker</v>
      </c>
      <c r="I1500" t="str">
        <f>'Raw Data'!J1497</f>
        <v>high</v>
      </c>
    </row>
    <row r="1501" spans="1:9" ht="15" customHeight="1" x14ac:dyDescent="0.35">
      <c r="A1501">
        <f t="shared" si="92"/>
        <v>1497</v>
      </c>
      <c r="B1501" s="13">
        <f>'Raw Data'!B1498</f>
        <v>32.718774590000002</v>
      </c>
      <c r="C1501" t="str">
        <f t="shared" si="93"/>
        <v>Obese</v>
      </c>
      <c r="D1501" s="14">
        <f>'Raw Data'!E1498</f>
        <v>191.54307320000001</v>
      </c>
      <c r="E1501" t="str">
        <f t="shared" si="94"/>
        <v>Desirable</v>
      </c>
      <c r="F1501" s="15">
        <f>'Raw Data'!C1498</f>
        <v>115.51325780000001</v>
      </c>
      <c r="G1501" t="str">
        <f t="shared" si="95"/>
        <v>Normal</v>
      </c>
      <c r="H1501" t="str">
        <f>'Raw Data'!I1498</f>
        <v>non-smoker</v>
      </c>
      <c r="I1501" t="str">
        <f>'Raw Data'!J1498</f>
        <v>low</v>
      </c>
    </row>
    <row r="1502" spans="1:9" ht="15" customHeight="1" x14ac:dyDescent="0.35">
      <c r="A1502">
        <f t="shared" si="92"/>
        <v>1498</v>
      </c>
      <c r="B1502" s="13">
        <f>'Raw Data'!B1499</f>
        <v>22.891608730000002</v>
      </c>
      <c r="C1502" t="str">
        <f t="shared" si="93"/>
        <v>Normal</v>
      </c>
      <c r="D1502" s="14">
        <f>'Raw Data'!E1499</f>
        <v>198.46936030000001</v>
      </c>
      <c r="E1502" t="str">
        <f t="shared" si="94"/>
        <v>Desirable</v>
      </c>
      <c r="F1502" s="15">
        <f>'Raw Data'!C1499</f>
        <v>111.9579731</v>
      </c>
      <c r="G1502" t="str">
        <f t="shared" si="95"/>
        <v>Normal</v>
      </c>
      <c r="H1502" t="str">
        <f>'Raw Data'!I1499</f>
        <v>non-smoker</v>
      </c>
      <c r="I1502" t="str">
        <f>'Raw Data'!J1499</f>
        <v>high</v>
      </c>
    </row>
    <row r="1503" spans="1:9" ht="15" customHeight="1" x14ac:dyDescent="0.35">
      <c r="A1503">
        <f t="shared" si="92"/>
        <v>1499</v>
      </c>
      <c r="B1503" s="13">
        <f>'Raw Data'!B1500</f>
        <v>22.014789499999999</v>
      </c>
      <c r="C1503" t="str">
        <f t="shared" si="93"/>
        <v>Normal</v>
      </c>
      <c r="D1503" s="14">
        <f>'Raw Data'!E1500</f>
        <v>206.5984698</v>
      </c>
      <c r="E1503" t="str">
        <f t="shared" si="94"/>
        <v>Borderline High</v>
      </c>
      <c r="F1503" s="15">
        <f>'Raw Data'!C1500</f>
        <v>123.8390721</v>
      </c>
      <c r="G1503" t="str">
        <f t="shared" si="95"/>
        <v>Elevated</v>
      </c>
      <c r="H1503" t="str">
        <f>'Raw Data'!I1500</f>
        <v>non-smoker</v>
      </c>
      <c r="I1503" t="str">
        <f>'Raw Data'!J1500</f>
        <v>moderate</v>
      </c>
    </row>
    <row r="1504" spans="1:9" ht="15" customHeight="1" x14ac:dyDescent="0.35">
      <c r="A1504">
        <f t="shared" si="92"/>
        <v>1500</v>
      </c>
      <c r="B1504" s="13">
        <f>'Raw Data'!B1501</f>
        <v>30.836197110000001</v>
      </c>
      <c r="C1504" t="str">
        <f t="shared" si="93"/>
        <v>Obese</v>
      </c>
      <c r="D1504" s="14">
        <f>'Raw Data'!E1501</f>
        <v>204.5757906</v>
      </c>
      <c r="E1504" t="str">
        <f t="shared" si="94"/>
        <v>Borderline High</v>
      </c>
      <c r="F1504" s="15">
        <f>'Raw Data'!C1501</f>
        <v>105.8588084</v>
      </c>
      <c r="G1504" t="str">
        <f t="shared" si="95"/>
        <v>Normal</v>
      </c>
      <c r="H1504" t="str">
        <f>'Raw Data'!I1501</f>
        <v>non-smoker</v>
      </c>
      <c r="I1504" t="str">
        <f>'Raw Data'!J1501</f>
        <v>low</v>
      </c>
    </row>
    <row r="1505" spans="1:9" ht="15" customHeight="1" x14ac:dyDescent="0.35">
      <c r="A1505">
        <f t="shared" si="92"/>
        <v>1501</v>
      </c>
      <c r="B1505" s="13">
        <f>'Raw Data'!B1502</f>
        <v>29.166749060000001</v>
      </c>
      <c r="C1505" t="str">
        <f t="shared" si="93"/>
        <v>Overweight</v>
      </c>
      <c r="D1505" s="14">
        <f>'Raw Data'!E1502</f>
        <v>201.82584840000001</v>
      </c>
      <c r="E1505" t="str">
        <f t="shared" si="94"/>
        <v>Borderline High</v>
      </c>
      <c r="F1505" s="15">
        <f>'Raw Data'!C1502</f>
        <v>89.601628090000005</v>
      </c>
      <c r="G1505" t="str">
        <f t="shared" si="95"/>
        <v>Normal</v>
      </c>
      <c r="H1505" t="str">
        <f>'Raw Data'!I1502</f>
        <v>smoker</v>
      </c>
      <c r="I1505" t="str">
        <f>'Raw Data'!J1502</f>
        <v>high</v>
      </c>
    </row>
    <row r="1506" spans="1:9" ht="15" customHeight="1" x14ac:dyDescent="0.35">
      <c r="A1506">
        <f t="shared" si="92"/>
        <v>1502</v>
      </c>
      <c r="B1506" s="13">
        <f>'Raw Data'!B1503</f>
        <v>25.229593789999999</v>
      </c>
      <c r="C1506" t="str">
        <f t="shared" si="93"/>
        <v>Overweight</v>
      </c>
      <c r="D1506" s="14">
        <f>'Raw Data'!E1503</f>
        <v>218.73129059999999</v>
      </c>
      <c r="E1506" t="str">
        <f t="shared" si="94"/>
        <v>Borderline High</v>
      </c>
      <c r="F1506" s="15">
        <f>'Raw Data'!C1503</f>
        <v>121.4289079</v>
      </c>
      <c r="G1506" t="str">
        <f t="shared" si="95"/>
        <v>Elevated</v>
      </c>
      <c r="H1506" t="str">
        <f>'Raw Data'!I1503</f>
        <v>non-smoker</v>
      </c>
      <c r="I1506" t="str">
        <f>'Raw Data'!J1503</f>
        <v>moderate</v>
      </c>
    </row>
    <row r="1507" spans="1:9" ht="15" customHeight="1" x14ac:dyDescent="0.35">
      <c r="A1507">
        <f t="shared" si="92"/>
        <v>1503</v>
      </c>
      <c r="B1507" s="13">
        <f>'Raw Data'!B1504</f>
        <v>24.767213959999999</v>
      </c>
      <c r="C1507" t="str">
        <f t="shared" si="93"/>
        <v>Normal</v>
      </c>
      <c r="D1507" s="14">
        <f>'Raw Data'!E1504</f>
        <v>200.6175159</v>
      </c>
      <c r="E1507" t="str">
        <f t="shared" si="94"/>
        <v>Borderline High</v>
      </c>
      <c r="F1507" s="15">
        <f>'Raw Data'!C1504</f>
        <v>90.138755040000007</v>
      </c>
      <c r="G1507" t="str">
        <f t="shared" si="95"/>
        <v>Normal</v>
      </c>
      <c r="H1507" t="str">
        <f>'Raw Data'!I1504</f>
        <v>smoker</v>
      </c>
      <c r="I1507" t="str">
        <f>'Raw Data'!J1504</f>
        <v>high</v>
      </c>
    </row>
    <row r="1508" spans="1:9" ht="15" customHeight="1" x14ac:dyDescent="0.35">
      <c r="A1508">
        <f t="shared" si="92"/>
        <v>1504</v>
      </c>
      <c r="B1508" s="13">
        <f>'Raw Data'!B1505</f>
        <v>25.830625909999998</v>
      </c>
      <c r="C1508" t="str">
        <f t="shared" si="93"/>
        <v>Overweight</v>
      </c>
      <c r="D1508" s="14">
        <f>'Raw Data'!E1505</f>
        <v>194.68469479999999</v>
      </c>
      <c r="E1508" t="str">
        <f t="shared" si="94"/>
        <v>Desirable</v>
      </c>
      <c r="F1508" s="15">
        <f>'Raw Data'!C1505</f>
        <v>105.0979032</v>
      </c>
      <c r="G1508" t="str">
        <f t="shared" si="95"/>
        <v>Normal</v>
      </c>
      <c r="H1508" t="str">
        <f>'Raw Data'!I1505</f>
        <v>smoker</v>
      </c>
      <c r="I1508" t="str">
        <f>'Raw Data'!J1505</f>
        <v>low</v>
      </c>
    </row>
    <row r="1509" spans="1:9" ht="15" customHeight="1" x14ac:dyDescent="0.35">
      <c r="A1509">
        <f t="shared" si="92"/>
        <v>1505</v>
      </c>
      <c r="B1509" s="13">
        <f>'Raw Data'!B1506</f>
        <v>31.50966395</v>
      </c>
      <c r="C1509" t="str">
        <f t="shared" si="93"/>
        <v>Obese</v>
      </c>
      <c r="D1509" s="14">
        <f>'Raw Data'!E1506</f>
        <v>206.6373169</v>
      </c>
      <c r="E1509" t="str">
        <f t="shared" si="94"/>
        <v>Borderline High</v>
      </c>
      <c r="F1509" s="15">
        <f>'Raw Data'!C1506</f>
        <v>105.0040644</v>
      </c>
      <c r="G1509" t="str">
        <f t="shared" si="95"/>
        <v>Normal</v>
      </c>
      <c r="H1509" t="str">
        <f>'Raw Data'!I1506</f>
        <v>non-smoker</v>
      </c>
      <c r="I1509" t="str">
        <f>'Raw Data'!J1506</f>
        <v>moderate</v>
      </c>
    </row>
    <row r="1510" spans="1:9" ht="15" customHeight="1" x14ac:dyDescent="0.35">
      <c r="A1510">
        <f t="shared" si="92"/>
        <v>1506</v>
      </c>
      <c r="B1510" s="13">
        <f>'Raw Data'!B1507</f>
        <v>34.853537430000003</v>
      </c>
      <c r="C1510" t="str">
        <f t="shared" si="93"/>
        <v>Obese</v>
      </c>
      <c r="D1510" s="14">
        <f>'Raw Data'!E1507</f>
        <v>215.4835908</v>
      </c>
      <c r="E1510" t="str">
        <f t="shared" si="94"/>
        <v>Borderline High</v>
      </c>
      <c r="F1510" s="15">
        <f>'Raw Data'!C1507</f>
        <v>104.3823976</v>
      </c>
      <c r="G1510" t="str">
        <f t="shared" si="95"/>
        <v>Normal</v>
      </c>
      <c r="H1510" t="str">
        <f>'Raw Data'!I1507</f>
        <v>non-smoker</v>
      </c>
      <c r="I1510" t="str">
        <f>'Raw Data'!J1507</f>
        <v>low</v>
      </c>
    </row>
    <row r="1511" spans="1:9" ht="15" customHeight="1" x14ac:dyDescent="0.35">
      <c r="A1511">
        <f t="shared" si="92"/>
        <v>1507</v>
      </c>
      <c r="B1511" s="13">
        <f>'Raw Data'!B1508</f>
        <v>36.113606789999999</v>
      </c>
      <c r="C1511" t="str">
        <f t="shared" si="93"/>
        <v>Obese</v>
      </c>
      <c r="D1511" s="14">
        <f>'Raw Data'!E1508</f>
        <v>211.9403284</v>
      </c>
      <c r="E1511" t="str">
        <f t="shared" si="94"/>
        <v>Borderline High</v>
      </c>
      <c r="F1511" s="15">
        <f>'Raw Data'!C1508</f>
        <v>123.9671213</v>
      </c>
      <c r="G1511" t="str">
        <f t="shared" si="95"/>
        <v>Elevated</v>
      </c>
      <c r="H1511" t="str">
        <f>'Raw Data'!I1508</f>
        <v>non-smoker</v>
      </c>
      <c r="I1511" t="str">
        <f>'Raw Data'!J1508</f>
        <v>moderate</v>
      </c>
    </row>
    <row r="1512" spans="1:9" ht="15" customHeight="1" x14ac:dyDescent="0.35">
      <c r="A1512">
        <f t="shared" si="92"/>
        <v>1508</v>
      </c>
      <c r="B1512" s="13">
        <f>'Raw Data'!B1509</f>
        <v>23.327781340000001</v>
      </c>
      <c r="C1512" t="str">
        <f t="shared" si="93"/>
        <v>Normal</v>
      </c>
      <c r="D1512" s="14">
        <f>'Raw Data'!E1509</f>
        <v>198.5804622</v>
      </c>
      <c r="E1512" t="str">
        <f t="shared" si="94"/>
        <v>Desirable</v>
      </c>
      <c r="F1512" s="15">
        <f>'Raw Data'!C1509</f>
        <v>114.7523808</v>
      </c>
      <c r="G1512" t="str">
        <f t="shared" si="95"/>
        <v>Normal</v>
      </c>
      <c r="H1512" t="str">
        <f>'Raw Data'!I1509</f>
        <v>smoker</v>
      </c>
      <c r="I1512" t="str">
        <f>'Raw Data'!J1509</f>
        <v>moderate</v>
      </c>
    </row>
    <row r="1513" spans="1:9" ht="15" customHeight="1" x14ac:dyDescent="0.35">
      <c r="A1513">
        <f t="shared" si="92"/>
        <v>1509</v>
      </c>
      <c r="B1513" s="13">
        <f>'Raw Data'!B1510</f>
        <v>27.290102279999999</v>
      </c>
      <c r="C1513" t="str">
        <f t="shared" si="93"/>
        <v>Overweight</v>
      </c>
      <c r="D1513" s="14">
        <f>'Raw Data'!E1510</f>
        <v>188.23996220000001</v>
      </c>
      <c r="E1513" t="str">
        <f t="shared" si="94"/>
        <v>Desirable</v>
      </c>
      <c r="F1513" s="15">
        <f>'Raw Data'!C1510</f>
        <v>103.8754775</v>
      </c>
      <c r="G1513" t="str">
        <f t="shared" si="95"/>
        <v>Normal</v>
      </c>
      <c r="H1513" t="str">
        <f>'Raw Data'!I1510</f>
        <v>non-smoker</v>
      </c>
      <c r="I1513" t="str">
        <f>'Raw Data'!J1510</f>
        <v>low</v>
      </c>
    </row>
    <row r="1514" spans="1:9" ht="15" customHeight="1" x14ac:dyDescent="0.35">
      <c r="A1514">
        <f t="shared" si="92"/>
        <v>1510</v>
      </c>
      <c r="B1514" s="13">
        <f>'Raw Data'!B1511</f>
        <v>33.717566679999997</v>
      </c>
      <c r="C1514" t="str">
        <f t="shared" si="93"/>
        <v>Obese</v>
      </c>
      <c r="D1514" s="14">
        <f>'Raw Data'!E1511</f>
        <v>215.17064450000001</v>
      </c>
      <c r="E1514" t="str">
        <f t="shared" si="94"/>
        <v>Borderline High</v>
      </c>
      <c r="F1514" s="15">
        <f>'Raw Data'!C1511</f>
        <v>122.74078539999999</v>
      </c>
      <c r="G1514" t="str">
        <f t="shared" si="95"/>
        <v>Elevated</v>
      </c>
      <c r="H1514" t="str">
        <f>'Raw Data'!I1511</f>
        <v>non-smoker</v>
      </c>
      <c r="I1514" t="str">
        <f>'Raw Data'!J1511</f>
        <v>moderate</v>
      </c>
    </row>
    <row r="1515" spans="1:9" ht="15" customHeight="1" x14ac:dyDescent="0.35">
      <c r="A1515">
        <f t="shared" si="92"/>
        <v>1511</v>
      </c>
      <c r="B1515" s="13">
        <f>'Raw Data'!B1512</f>
        <v>22.647164360000001</v>
      </c>
      <c r="C1515" t="str">
        <f t="shared" si="93"/>
        <v>Normal</v>
      </c>
      <c r="D1515" s="14">
        <f>'Raw Data'!E1512</f>
        <v>186.3631972</v>
      </c>
      <c r="E1515" t="str">
        <f t="shared" si="94"/>
        <v>Desirable</v>
      </c>
      <c r="F1515" s="15">
        <f>'Raw Data'!C1512</f>
        <v>102.7451968</v>
      </c>
      <c r="G1515" t="str">
        <f t="shared" si="95"/>
        <v>Normal</v>
      </c>
      <c r="H1515" t="str">
        <f>'Raw Data'!I1512</f>
        <v>non-smoker</v>
      </c>
      <c r="I1515" t="str">
        <f>'Raw Data'!J1512</f>
        <v>high</v>
      </c>
    </row>
    <row r="1516" spans="1:9" ht="15" customHeight="1" x14ac:dyDescent="0.35">
      <c r="A1516">
        <f t="shared" si="92"/>
        <v>1512</v>
      </c>
      <c r="B1516" s="13">
        <f>'Raw Data'!B1513</f>
        <v>23.58960853</v>
      </c>
      <c r="C1516" t="str">
        <f t="shared" si="93"/>
        <v>Normal</v>
      </c>
      <c r="D1516" s="14">
        <f>'Raw Data'!E1513</f>
        <v>196.03722350000001</v>
      </c>
      <c r="E1516" t="str">
        <f t="shared" si="94"/>
        <v>Desirable</v>
      </c>
      <c r="F1516" s="15">
        <f>'Raw Data'!C1513</f>
        <v>125.8853089</v>
      </c>
      <c r="G1516" t="str">
        <f t="shared" si="95"/>
        <v>Elevated</v>
      </c>
      <c r="H1516" t="str">
        <f>'Raw Data'!I1513</f>
        <v>smoker</v>
      </c>
      <c r="I1516" t="str">
        <f>'Raw Data'!J1513</f>
        <v>low</v>
      </c>
    </row>
    <row r="1517" spans="1:9" ht="15" customHeight="1" x14ac:dyDescent="0.35">
      <c r="A1517">
        <f t="shared" si="92"/>
        <v>1513</v>
      </c>
      <c r="B1517" s="13">
        <f>'Raw Data'!B1514</f>
        <v>30.984350389999999</v>
      </c>
      <c r="C1517" t="str">
        <f t="shared" si="93"/>
        <v>Obese</v>
      </c>
      <c r="D1517" s="14">
        <f>'Raw Data'!E1514</f>
        <v>206.6042502</v>
      </c>
      <c r="E1517" t="str">
        <f t="shared" si="94"/>
        <v>Borderline High</v>
      </c>
      <c r="F1517" s="15">
        <f>'Raw Data'!C1514</f>
        <v>108.9636766</v>
      </c>
      <c r="G1517" t="str">
        <f t="shared" si="95"/>
        <v>Normal</v>
      </c>
      <c r="H1517" t="str">
        <f>'Raw Data'!I1514</f>
        <v>smoker</v>
      </c>
      <c r="I1517" t="str">
        <f>'Raw Data'!J1514</f>
        <v>low</v>
      </c>
    </row>
    <row r="1518" spans="1:9" ht="15" customHeight="1" x14ac:dyDescent="0.35">
      <c r="A1518">
        <f t="shared" si="92"/>
        <v>1514</v>
      </c>
      <c r="B1518" s="13">
        <f>'Raw Data'!B1515</f>
        <v>24.656582459999999</v>
      </c>
      <c r="C1518" t="str">
        <f t="shared" si="93"/>
        <v>Normal</v>
      </c>
      <c r="D1518" s="14">
        <f>'Raw Data'!E1515</f>
        <v>184.53091380000001</v>
      </c>
      <c r="E1518" t="str">
        <f t="shared" si="94"/>
        <v>Desirable</v>
      </c>
      <c r="F1518" s="15">
        <f>'Raw Data'!C1515</f>
        <v>105.4759498</v>
      </c>
      <c r="G1518" t="str">
        <f t="shared" si="95"/>
        <v>Normal</v>
      </c>
      <c r="H1518" t="str">
        <f>'Raw Data'!I1515</f>
        <v>non-smoker</v>
      </c>
      <c r="I1518" t="str">
        <f>'Raw Data'!J1515</f>
        <v>moderate</v>
      </c>
    </row>
    <row r="1519" spans="1:9" ht="15" customHeight="1" x14ac:dyDescent="0.35">
      <c r="A1519">
        <f t="shared" si="92"/>
        <v>1515</v>
      </c>
      <c r="B1519" s="13">
        <f>'Raw Data'!B1516</f>
        <v>19.62295683</v>
      </c>
      <c r="C1519" t="str">
        <f t="shared" si="93"/>
        <v>Normal</v>
      </c>
      <c r="D1519" s="14">
        <f>'Raw Data'!E1516</f>
        <v>178.69391379999999</v>
      </c>
      <c r="E1519" t="str">
        <f t="shared" si="94"/>
        <v>Desirable</v>
      </c>
      <c r="F1519" s="15">
        <f>'Raw Data'!C1516</f>
        <v>98.196792369999997</v>
      </c>
      <c r="G1519" t="str">
        <f t="shared" si="95"/>
        <v>Normal</v>
      </c>
      <c r="H1519" t="str">
        <f>'Raw Data'!I1516</f>
        <v>smoker</v>
      </c>
      <c r="I1519" t="str">
        <f>'Raw Data'!J1516</f>
        <v>high</v>
      </c>
    </row>
    <row r="1520" spans="1:9" ht="15" customHeight="1" x14ac:dyDescent="0.35">
      <c r="A1520">
        <f t="shared" si="92"/>
        <v>1516</v>
      </c>
      <c r="B1520" s="13">
        <f>'Raw Data'!B1517</f>
        <v>22.865413220000001</v>
      </c>
      <c r="C1520" t="str">
        <f t="shared" si="93"/>
        <v>Normal</v>
      </c>
      <c r="D1520" s="14">
        <f>'Raw Data'!E1517</f>
        <v>164.4074679</v>
      </c>
      <c r="E1520" t="str">
        <f t="shared" si="94"/>
        <v>Desirable</v>
      </c>
      <c r="F1520" s="15">
        <f>'Raw Data'!C1517</f>
        <v>96.90476262</v>
      </c>
      <c r="G1520" t="str">
        <f t="shared" si="95"/>
        <v>Normal</v>
      </c>
      <c r="H1520" t="str">
        <f>'Raw Data'!I1517</f>
        <v>non-smoker</v>
      </c>
      <c r="I1520" t="str">
        <f>'Raw Data'!J1517</f>
        <v>moderate</v>
      </c>
    </row>
    <row r="1521" spans="1:9" ht="15" customHeight="1" x14ac:dyDescent="0.35">
      <c r="A1521">
        <f t="shared" si="92"/>
        <v>1517</v>
      </c>
      <c r="B1521" s="13">
        <f>'Raw Data'!B1518</f>
        <v>31.951495609999998</v>
      </c>
      <c r="C1521" t="str">
        <f t="shared" si="93"/>
        <v>Obese</v>
      </c>
      <c r="D1521" s="14">
        <f>'Raw Data'!E1518</f>
        <v>206.25994349999999</v>
      </c>
      <c r="E1521" t="str">
        <f t="shared" si="94"/>
        <v>Borderline High</v>
      </c>
      <c r="F1521" s="15">
        <f>'Raw Data'!C1518</f>
        <v>116.7619215</v>
      </c>
      <c r="G1521" t="str">
        <f t="shared" si="95"/>
        <v>Normal</v>
      </c>
      <c r="H1521" t="str">
        <f>'Raw Data'!I1518</f>
        <v>smoker</v>
      </c>
      <c r="I1521" t="str">
        <f>'Raw Data'!J1518</f>
        <v>high</v>
      </c>
    </row>
    <row r="1522" spans="1:9" ht="15" customHeight="1" x14ac:dyDescent="0.35">
      <c r="A1522">
        <f t="shared" si="92"/>
        <v>1518</v>
      </c>
      <c r="B1522" s="13">
        <f>'Raw Data'!B1519</f>
        <v>28.24516693</v>
      </c>
      <c r="C1522" t="str">
        <f t="shared" si="93"/>
        <v>Overweight</v>
      </c>
      <c r="D1522" s="14">
        <f>'Raw Data'!E1519</f>
        <v>208.7997704</v>
      </c>
      <c r="E1522" t="str">
        <f t="shared" si="94"/>
        <v>Borderline High</v>
      </c>
      <c r="F1522" s="15">
        <f>'Raw Data'!C1519</f>
        <v>105.1027595</v>
      </c>
      <c r="G1522" t="str">
        <f t="shared" si="95"/>
        <v>Normal</v>
      </c>
      <c r="H1522" t="str">
        <f>'Raw Data'!I1519</f>
        <v>smoker</v>
      </c>
      <c r="I1522" t="str">
        <f>'Raw Data'!J1519</f>
        <v>high</v>
      </c>
    </row>
    <row r="1523" spans="1:9" ht="15" customHeight="1" x14ac:dyDescent="0.35">
      <c r="A1523">
        <f t="shared" si="92"/>
        <v>1519</v>
      </c>
      <c r="B1523" s="13">
        <f>'Raw Data'!B1520</f>
        <v>19.188806960000001</v>
      </c>
      <c r="C1523" t="str">
        <f t="shared" si="93"/>
        <v>Normal</v>
      </c>
      <c r="D1523" s="14">
        <f>'Raw Data'!E1520</f>
        <v>203.9536343</v>
      </c>
      <c r="E1523" t="str">
        <f t="shared" si="94"/>
        <v>Borderline High</v>
      </c>
      <c r="F1523" s="15">
        <f>'Raw Data'!C1520</f>
        <v>103.9924601</v>
      </c>
      <c r="G1523" t="str">
        <f t="shared" si="95"/>
        <v>Normal</v>
      </c>
      <c r="H1523" t="str">
        <f>'Raw Data'!I1520</f>
        <v>non-smoker</v>
      </c>
      <c r="I1523" t="str">
        <f>'Raw Data'!J1520</f>
        <v>moderate</v>
      </c>
    </row>
    <row r="1524" spans="1:9" ht="15" customHeight="1" x14ac:dyDescent="0.35">
      <c r="A1524">
        <f t="shared" si="92"/>
        <v>1520</v>
      </c>
      <c r="B1524" s="13">
        <f>'Raw Data'!B1521</f>
        <v>23.95531648</v>
      </c>
      <c r="C1524" t="str">
        <f t="shared" si="93"/>
        <v>Normal</v>
      </c>
      <c r="D1524" s="14">
        <f>'Raw Data'!E1521</f>
        <v>189.83274729999999</v>
      </c>
      <c r="E1524" t="str">
        <f t="shared" si="94"/>
        <v>Desirable</v>
      </c>
      <c r="F1524" s="15">
        <f>'Raw Data'!C1521</f>
        <v>114.7497997</v>
      </c>
      <c r="G1524" t="str">
        <f t="shared" si="95"/>
        <v>Normal</v>
      </c>
      <c r="H1524" t="str">
        <f>'Raw Data'!I1521</f>
        <v>smoker</v>
      </c>
      <c r="I1524" t="str">
        <f>'Raw Data'!J1521</f>
        <v>high</v>
      </c>
    </row>
    <row r="1525" spans="1:9" ht="15" customHeight="1" x14ac:dyDescent="0.35">
      <c r="A1525">
        <f t="shared" si="92"/>
        <v>1521</v>
      </c>
      <c r="B1525" s="13">
        <f>'Raw Data'!B1522</f>
        <v>36.113621219999999</v>
      </c>
      <c r="C1525" t="str">
        <f t="shared" si="93"/>
        <v>Obese</v>
      </c>
      <c r="D1525" s="14">
        <f>'Raw Data'!E1522</f>
        <v>181.95753379999999</v>
      </c>
      <c r="E1525" t="str">
        <f t="shared" si="94"/>
        <v>Desirable</v>
      </c>
      <c r="F1525" s="15">
        <f>'Raw Data'!C1522</f>
        <v>130.27487629999999</v>
      </c>
      <c r="G1525" t="str">
        <f t="shared" si="95"/>
        <v>Stage 1 Hypertension</v>
      </c>
      <c r="H1525" t="str">
        <f>'Raw Data'!I1522</f>
        <v>smoker</v>
      </c>
      <c r="I1525" t="str">
        <f>'Raw Data'!J1522</f>
        <v>moderate</v>
      </c>
    </row>
    <row r="1526" spans="1:9" ht="15" customHeight="1" x14ac:dyDescent="0.35">
      <c r="A1526">
        <f t="shared" si="92"/>
        <v>1522</v>
      </c>
      <c r="B1526" s="13">
        <f>'Raw Data'!B1523</f>
        <v>26.65255939</v>
      </c>
      <c r="C1526" t="str">
        <f t="shared" si="93"/>
        <v>Overweight</v>
      </c>
      <c r="D1526" s="14">
        <f>'Raw Data'!E1523</f>
        <v>182.9827908</v>
      </c>
      <c r="E1526" t="str">
        <f t="shared" si="94"/>
        <v>Desirable</v>
      </c>
      <c r="F1526" s="15">
        <f>'Raw Data'!C1523</f>
        <v>103.23200129999999</v>
      </c>
      <c r="G1526" t="str">
        <f t="shared" si="95"/>
        <v>Normal</v>
      </c>
      <c r="H1526" t="str">
        <f>'Raw Data'!I1523</f>
        <v>non-smoker</v>
      </c>
      <c r="I1526" t="str">
        <f>'Raw Data'!J1523</f>
        <v>moderate</v>
      </c>
    </row>
    <row r="1527" spans="1:9" ht="15" customHeight="1" x14ac:dyDescent="0.35">
      <c r="A1527">
        <f t="shared" si="92"/>
        <v>1523</v>
      </c>
      <c r="B1527" s="13">
        <f>'Raw Data'!B1524</f>
        <v>25.7830102</v>
      </c>
      <c r="C1527" t="str">
        <f t="shared" si="93"/>
        <v>Overweight</v>
      </c>
      <c r="D1527" s="14">
        <f>'Raw Data'!E1524</f>
        <v>190.2351869</v>
      </c>
      <c r="E1527" t="str">
        <f t="shared" si="94"/>
        <v>Desirable</v>
      </c>
      <c r="F1527" s="15">
        <f>'Raw Data'!C1524</f>
        <v>102.2555878</v>
      </c>
      <c r="G1527" t="str">
        <f t="shared" si="95"/>
        <v>Normal</v>
      </c>
      <c r="H1527" t="str">
        <f>'Raw Data'!I1524</f>
        <v>smoker</v>
      </c>
      <c r="I1527" t="str">
        <f>'Raw Data'!J1524</f>
        <v>moderate</v>
      </c>
    </row>
    <row r="1528" spans="1:9" ht="15" customHeight="1" x14ac:dyDescent="0.35">
      <c r="A1528">
        <f t="shared" si="92"/>
        <v>1524</v>
      </c>
      <c r="B1528" s="13">
        <f>'Raw Data'!B1525</f>
        <v>27.041044679999999</v>
      </c>
      <c r="C1528" t="str">
        <f t="shared" si="93"/>
        <v>Overweight</v>
      </c>
      <c r="D1528" s="14">
        <f>'Raw Data'!E1525</f>
        <v>222.15874120000001</v>
      </c>
      <c r="E1528" t="str">
        <f t="shared" si="94"/>
        <v>Borderline High</v>
      </c>
      <c r="F1528" s="15">
        <f>'Raw Data'!C1525</f>
        <v>104.9451017</v>
      </c>
      <c r="G1528" t="str">
        <f t="shared" si="95"/>
        <v>Normal</v>
      </c>
      <c r="H1528" t="str">
        <f>'Raw Data'!I1525</f>
        <v>non-smoker</v>
      </c>
      <c r="I1528" t="str">
        <f>'Raw Data'!J1525</f>
        <v>moderate</v>
      </c>
    </row>
    <row r="1529" spans="1:9" ht="15" customHeight="1" x14ac:dyDescent="0.35">
      <c r="A1529">
        <f t="shared" si="92"/>
        <v>1525</v>
      </c>
      <c r="B1529" s="13">
        <f>'Raw Data'!B1526</f>
        <v>28.025655149999999</v>
      </c>
      <c r="C1529" t="str">
        <f t="shared" si="93"/>
        <v>Overweight</v>
      </c>
      <c r="D1529" s="14">
        <f>'Raw Data'!E1526</f>
        <v>177.8225697</v>
      </c>
      <c r="E1529" t="str">
        <f t="shared" si="94"/>
        <v>Desirable</v>
      </c>
      <c r="F1529" s="15">
        <f>'Raw Data'!C1526</f>
        <v>116.33104950000001</v>
      </c>
      <c r="G1529" t="str">
        <f t="shared" si="95"/>
        <v>Normal</v>
      </c>
      <c r="H1529" t="str">
        <f>'Raw Data'!I1526</f>
        <v>smoker</v>
      </c>
      <c r="I1529" t="str">
        <f>'Raw Data'!J1526</f>
        <v>high</v>
      </c>
    </row>
    <row r="1530" spans="1:9" ht="15" customHeight="1" x14ac:dyDescent="0.35">
      <c r="A1530">
        <f t="shared" si="92"/>
        <v>1526</v>
      </c>
      <c r="B1530" s="13">
        <f>'Raw Data'!B1527</f>
        <v>25.04591933</v>
      </c>
      <c r="C1530" t="str">
        <f t="shared" si="93"/>
        <v>Overweight</v>
      </c>
      <c r="D1530" s="14">
        <f>'Raw Data'!E1527</f>
        <v>190.39286139999999</v>
      </c>
      <c r="E1530" t="str">
        <f t="shared" si="94"/>
        <v>Desirable</v>
      </c>
      <c r="F1530" s="15">
        <f>'Raw Data'!C1527</f>
        <v>101.8019379</v>
      </c>
      <c r="G1530" t="str">
        <f t="shared" si="95"/>
        <v>Normal</v>
      </c>
      <c r="H1530" t="str">
        <f>'Raw Data'!I1527</f>
        <v>smoker</v>
      </c>
      <c r="I1530" t="str">
        <f>'Raw Data'!J1527</f>
        <v>low</v>
      </c>
    </row>
    <row r="1531" spans="1:9" ht="15" customHeight="1" x14ac:dyDescent="0.35">
      <c r="A1531">
        <f t="shared" si="92"/>
        <v>1527</v>
      </c>
      <c r="B1531" s="13">
        <f>'Raw Data'!B1528</f>
        <v>33.702695890000001</v>
      </c>
      <c r="C1531" t="str">
        <f t="shared" si="93"/>
        <v>Obese</v>
      </c>
      <c r="D1531" s="14">
        <f>'Raw Data'!E1528</f>
        <v>172.66109750000001</v>
      </c>
      <c r="E1531" t="str">
        <f t="shared" si="94"/>
        <v>Desirable</v>
      </c>
      <c r="F1531" s="15">
        <f>'Raw Data'!C1528</f>
        <v>101.6289108</v>
      </c>
      <c r="G1531" t="str">
        <f t="shared" si="95"/>
        <v>Normal</v>
      </c>
      <c r="H1531" t="str">
        <f>'Raw Data'!I1528</f>
        <v>smoker</v>
      </c>
      <c r="I1531" t="str">
        <f>'Raw Data'!J1528</f>
        <v>high</v>
      </c>
    </row>
    <row r="1532" spans="1:9" ht="15" customHeight="1" x14ac:dyDescent="0.35">
      <c r="A1532">
        <f t="shared" si="92"/>
        <v>1528</v>
      </c>
      <c r="B1532" s="13">
        <f>'Raw Data'!B1529</f>
        <v>24.645180159999999</v>
      </c>
      <c r="C1532" t="str">
        <f t="shared" si="93"/>
        <v>Normal</v>
      </c>
      <c r="D1532" s="14">
        <f>'Raw Data'!E1529</f>
        <v>182.7215617</v>
      </c>
      <c r="E1532" t="str">
        <f t="shared" si="94"/>
        <v>Desirable</v>
      </c>
      <c r="F1532" s="15">
        <f>'Raw Data'!C1529</f>
        <v>108.7482555</v>
      </c>
      <c r="G1532" t="str">
        <f t="shared" si="95"/>
        <v>Normal</v>
      </c>
      <c r="H1532" t="str">
        <f>'Raw Data'!I1529</f>
        <v>smoker</v>
      </c>
      <c r="I1532" t="str">
        <f>'Raw Data'!J1529</f>
        <v>moderate</v>
      </c>
    </row>
    <row r="1533" spans="1:9" ht="15" customHeight="1" x14ac:dyDescent="0.35">
      <c r="A1533">
        <f t="shared" si="92"/>
        <v>1529</v>
      </c>
      <c r="B1533" s="13">
        <f>'Raw Data'!B1530</f>
        <v>31.968833830000001</v>
      </c>
      <c r="C1533" t="str">
        <f t="shared" si="93"/>
        <v>Obese</v>
      </c>
      <c r="D1533" s="14">
        <f>'Raw Data'!E1530</f>
        <v>178.0118842</v>
      </c>
      <c r="E1533" t="str">
        <f t="shared" si="94"/>
        <v>Desirable</v>
      </c>
      <c r="F1533" s="15">
        <f>'Raw Data'!C1530</f>
        <v>113.89670580000001</v>
      </c>
      <c r="G1533" t="str">
        <f t="shared" si="95"/>
        <v>Normal</v>
      </c>
      <c r="H1533" t="str">
        <f>'Raw Data'!I1530</f>
        <v>non-smoker</v>
      </c>
      <c r="I1533" t="str">
        <f>'Raw Data'!J1530</f>
        <v>low</v>
      </c>
    </row>
    <row r="1534" spans="1:9" ht="15" customHeight="1" x14ac:dyDescent="0.35">
      <c r="A1534">
        <f t="shared" si="92"/>
        <v>1530</v>
      </c>
      <c r="B1534" s="13">
        <f>'Raw Data'!B1531</f>
        <v>36.112224009999998</v>
      </c>
      <c r="C1534" t="str">
        <f t="shared" si="93"/>
        <v>Obese</v>
      </c>
      <c r="D1534" s="14">
        <f>'Raw Data'!E1531</f>
        <v>193.16547560000001</v>
      </c>
      <c r="E1534" t="str">
        <f t="shared" si="94"/>
        <v>Desirable</v>
      </c>
      <c r="F1534" s="15">
        <f>'Raw Data'!C1531</f>
        <v>106.90655099999999</v>
      </c>
      <c r="G1534" t="str">
        <f t="shared" si="95"/>
        <v>Normal</v>
      </c>
      <c r="H1534" t="str">
        <f>'Raw Data'!I1531</f>
        <v>non-smoker</v>
      </c>
      <c r="I1534" t="str">
        <f>'Raw Data'!J1531</f>
        <v>moderate</v>
      </c>
    </row>
    <row r="1535" spans="1:9" ht="15" customHeight="1" x14ac:dyDescent="0.35">
      <c r="A1535">
        <f t="shared" si="92"/>
        <v>1531</v>
      </c>
      <c r="B1535" s="13">
        <f>'Raw Data'!B1532</f>
        <v>28.888616150000001</v>
      </c>
      <c r="C1535" t="str">
        <f t="shared" si="93"/>
        <v>Overweight</v>
      </c>
      <c r="D1535" s="14">
        <f>'Raw Data'!E1532</f>
        <v>209.06050830000001</v>
      </c>
      <c r="E1535" t="str">
        <f t="shared" si="94"/>
        <v>Borderline High</v>
      </c>
      <c r="F1535" s="15">
        <f>'Raw Data'!C1532</f>
        <v>113.1231586</v>
      </c>
      <c r="G1535" t="str">
        <f t="shared" si="95"/>
        <v>Normal</v>
      </c>
      <c r="H1535" t="str">
        <f>'Raw Data'!I1532</f>
        <v>smoker</v>
      </c>
      <c r="I1535" t="str">
        <f>'Raw Data'!J1532</f>
        <v>moderate</v>
      </c>
    </row>
    <row r="1536" spans="1:9" ht="15" customHeight="1" x14ac:dyDescent="0.35">
      <c r="A1536">
        <f t="shared" si="92"/>
        <v>1532</v>
      </c>
      <c r="B1536" s="13">
        <f>'Raw Data'!B1533</f>
        <v>21.761787569999999</v>
      </c>
      <c r="C1536" t="str">
        <f t="shared" si="93"/>
        <v>Normal</v>
      </c>
      <c r="D1536" s="14">
        <f>'Raw Data'!E1533</f>
        <v>180.66990670000001</v>
      </c>
      <c r="E1536" t="str">
        <f t="shared" si="94"/>
        <v>Desirable</v>
      </c>
      <c r="F1536" s="15">
        <f>'Raw Data'!C1533</f>
        <v>107.62025250000001</v>
      </c>
      <c r="G1536" t="str">
        <f t="shared" si="95"/>
        <v>Normal</v>
      </c>
      <c r="H1536" t="str">
        <f>'Raw Data'!I1533</f>
        <v>smoker</v>
      </c>
      <c r="I1536" t="str">
        <f>'Raw Data'!J1533</f>
        <v>low</v>
      </c>
    </row>
    <row r="1537" spans="1:9" ht="15" customHeight="1" x14ac:dyDescent="0.35">
      <c r="A1537">
        <f t="shared" si="92"/>
        <v>1533</v>
      </c>
      <c r="B1537" s="13">
        <f>'Raw Data'!B1534</f>
        <v>27.941210080000001</v>
      </c>
      <c r="C1537" t="str">
        <f t="shared" si="93"/>
        <v>Overweight</v>
      </c>
      <c r="D1537" s="14">
        <f>'Raw Data'!E1534</f>
        <v>170.39390040000001</v>
      </c>
      <c r="E1537" t="str">
        <f t="shared" si="94"/>
        <v>Desirable</v>
      </c>
      <c r="F1537" s="15">
        <f>'Raw Data'!C1534</f>
        <v>110.6464653</v>
      </c>
      <c r="G1537" t="str">
        <f t="shared" si="95"/>
        <v>Normal</v>
      </c>
      <c r="H1537" t="str">
        <f>'Raw Data'!I1534</f>
        <v>smoker</v>
      </c>
      <c r="I1537" t="str">
        <f>'Raw Data'!J1534</f>
        <v>moderate</v>
      </c>
    </row>
    <row r="1538" spans="1:9" ht="15" customHeight="1" x14ac:dyDescent="0.35">
      <c r="A1538">
        <f t="shared" si="92"/>
        <v>1534</v>
      </c>
      <c r="B1538" s="13">
        <f>'Raw Data'!B1535</f>
        <v>24.18117092</v>
      </c>
      <c r="C1538" t="str">
        <f t="shared" si="93"/>
        <v>Normal</v>
      </c>
      <c r="D1538" s="14">
        <f>'Raw Data'!E1535</f>
        <v>184.30670699999999</v>
      </c>
      <c r="E1538" t="str">
        <f t="shared" si="94"/>
        <v>Desirable</v>
      </c>
      <c r="F1538" s="15">
        <f>'Raw Data'!C1535</f>
        <v>111.9074202</v>
      </c>
      <c r="G1538" t="str">
        <f t="shared" si="95"/>
        <v>Normal</v>
      </c>
      <c r="H1538" t="str">
        <f>'Raw Data'!I1535</f>
        <v>non-smoker</v>
      </c>
      <c r="I1538" t="str">
        <f>'Raw Data'!J1535</f>
        <v>high</v>
      </c>
    </row>
    <row r="1539" spans="1:9" ht="15" customHeight="1" x14ac:dyDescent="0.35">
      <c r="A1539">
        <f t="shared" si="92"/>
        <v>1535</v>
      </c>
      <c r="B1539" s="13">
        <f>'Raw Data'!B1536</f>
        <v>31.490395800000002</v>
      </c>
      <c r="C1539" t="str">
        <f t="shared" si="93"/>
        <v>Obese</v>
      </c>
      <c r="D1539" s="14">
        <f>'Raw Data'!E1536</f>
        <v>200.94699919999999</v>
      </c>
      <c r="E1539" t="str">
        <f t="shared" si="94"/>
        <v>Borderline High</v>
      </c>
      <c r="F1539" s="15">
        <f>'Raw Data'!C1536</f>
        <v>104.0469696</v>
      </c>
      <c r="G1539" t="str">
        <f t="shared" si="95"/>
        <v>Normal</v>
      </c>
      <c r="H1539" t="str">
        <f>'Raw Data'!I1536</f>
        <v>non-smoker</v>
      </c>
      <c r="I1539" t="str">
        <f>'Raw Data'!J1536</f>
        <v>low</v>
      </c>
    </row>
    <row r="1540" spans="1:9" ht="15" customHeight="1" x14ac:dyDescent="0.35">
      <c r="A1540">
        <f t="shared" si="92"/>
        <v>1536</v>
      </c>
      <c r="B1540" s="13">
        <f>'Raw Data'!B1537</f>
        <v>28.036236410000001</v>
      </c>
      <c r="C1540" t="str">
        <f t="shared" si="93"/>
        <v>Overweight</v>
      </c>
      <c r="D1540" s="14">
        <f>'Raw Data'!E1537</f>
        <v>197.3233687</v>
      </c>
      <c r="E1540" t="str">
        <f t="shared" si="94"/>
        <v>Desirable</v>
      </c>
      <c r="F1540" s="15">
        <f>'Raw Data'!C1537</f>
        <v>98.835757409999999</v>
      </c>
      <c r="G1540" t="str">
        <f t="shared" si="95"/>
        <v>Normal</v>
      </c>
      <c r="H1540" t="str">
        <f>'Raw Data'!I1537</f>
        <v>non-smoker</v>
      </c>
      <c r="I1540" t="str">
        <f>'Raw Data'!J1537</f>
        <v>moderate</v>
      </c>
    </row>
    <row r="1541" spans="1:9" ht="15" customHeight="1" x14ac:dyDescent="0.35">
      <c r="A1541">
        <f t="shared" ref="A1541:A1604" si="96">ROW()-4</f>
        <v>1537</v>
      </c>
      <c r="B1541" s="13">
        <f>'Raw Data'!B1538</f>
        <v>26.404731139999999</v>
      </c>
      <c r="C1541" t="str">
        <f t="shared" ref="C1541:C1604" si="97">IF(B1541&lt;18.5,"Underweight",IF(B1541&lt;=24.9,"Normal",IF(B1541&lt;=29.9,"Overweight","Obese")))</f>
        <v>Overweight</v>
      </c>
      <c r="D1541" s="14">
        <f>'Raw Data'!E1538</f>
        <v>200.6652168</v>
      </c>
      <c r="E1541" t="str">
        <f t="shared" ref="E1541:E1604" si="98">IF(D1541&lt;200,"Desirable",IF(D1541&lt;=239,"Borderline High","High"))</f>
        <v>Borderline High</v>
      </c>
      <c r="F1541" s="15">
        <f>'Raw Data'!C1538</f>
        <v>103.4523895</v>
      </c>
      <c r="G1541" t="str">
        <f t="shared" ref="G1541:G1604" si="99">IF(F1541&lt;120,"Normal",IF(F1541&lt;=129,"Elevated",IF(F1541&lt;=139,"Stage 1 Hypertension","Stage 2 Hypertension")))</f>
        <v>Normal</v>
      </c>
      <c r="H1541" t="str">
        <f>'Raw Data'!I1538</f>
        <v>non-smoker</v>
      </c>
      <c r="I1541" t="str">
        <f>'Raw Data'!J1538</f>
        <v>moderate</v>
      </c>
    </row>
    <row r="1542" spans="1:9" ht="15" customHeight="1" x14ac:dyDescent="0.35">
      <c r="A1542">
        <f t="shared" si="96"/>
        <v>1538</v>
      </c>
      <c r="B1542" s="13">
        <f>'Raw Data'!B1539</f>
        <v>21.958185390000001</v>
      </c>
      <c r="C1542" t="str">
        <f t="shared" si="97"/>
        <v>Normal</v>
      </c>
      <c r="D1542" s="14">
        <f>'Raw Data'!E1539</f>
        <v>174.6654992</v>
      </c>
      <c r="E1542" t="str">
        <f t="shared" si="98"/>
        <v>Desirable</v>
      </c>
      <c r="F1542" s="15">
        <f>'Raw Data'!C1539</f>
        <v>82.720190819999999</v>
      </c>
      <c r="G1542" t="str">
        <f t="shared" si="99"/>
        <v>Normal</v>
      </c>
      <c r="H1542" t="str">
        <f>'Raw Data'!I1539</f>
        <v>non-smoker</v>
      </c>
      <c r="I1542" t="str">
        <f>'Raw Data'!J1539</f>
        <v>low</v>
      </c>
    </row>
    <row r="1543" spans="1:9" ht="15" customHeight="1" x14ac:dyDescent="0.35">
      <c r="A1543">
        <f t="shared" si="96"/>
        <v>1539</v>
      </c>
      <c r="B1543" s="13">
        <f>'Raw Data'!B1540</f>
        <v>17.695300639999999</v>
      </c>
      <c r="C1543" t="str">
        <f t="shared" si="97"/>
        <v>Underweight</v>
      </c>
      <c r="D1543" s="14">
        <f>'Raw Data'!E1540</f>
        <v>188.1672681</v>
      </c>
      <c r="E1543" t="str">
        <f t="shared" si="98"/>
        <v>Desirable</v>
      </c>
      <c r="F1543" s="15">
        <f>'Raw Data'!C1540</f>
        <v>92.271604629999999</v>
      </c>
      <c r="G1543" t="str">
        <f t="shared" si="99"/>
        <v>Normal</v>
      </c>
      <c r="H1543" t="str">
        <f>'Raw Data'!I1540</f>
        <v>non-smoker</v>
      </c>
      <c r="I1543" t="str">
        <f>'Raw Data'!J1540</f>
        <v>moderate</v>
      </c>
    </row>
    <row r="1544" spans="1:9" ht="15" customHeight="1" x14ac:dyDescent="0.35">
      <c r="A1544">
        <f t="shared" si="96"/>
        <v>1540</v>
      </c>
      <c r="B1544" s="13">
        <f>'Raw Data'!B1541</f>
        <v>22.94229588</v>
      </c>
      <c r="C1544" t="str">
        <f t="shared" si="97"/>
        <v>Normal</v>
      </c>
      <c r="D1544" s="14">
        <f>'Raw Data'!E1541</f>
        <v>164.46875349999999</v>
      </c>
      <c r="E1544" t="str">
        <f t="shared" si="98"/>
        <v>Desirable</v>
      </c>
      <c r="F1544" s="15">
        <f>'Raw Data'!C1541</f>
        <v>110.77882289999999</v>
      </c>
      <c r="G1544" t="str">
        <f t="shared" si="99"/>
        <v>Normal</v>
      </c>
      <c r="H1544" t="str">
        <f>'Raw Data'!I1541</f>
        <v>non-smoker</v>
      </c>
      <c r="I1544" t="str">
        <f>'Raw Data'!J1541</f>
        <v>high</v>
      </c>
    </row>
    <row r="1545" spans="1:9" ht="15" customHeight="1" x14ac:dyDescent="0.35">
      <c r="A1545">
        <f t="shared" si="96"/>
        <v>1541</v>
      </c>
      <c r="B1545" s="13">
        <f>'Raw Data'!B1542</f>
        <v>30.25523188</v>
      </c>
      <c r="C1545" t="str">
        <f t="shared" si="97"/>
        <v>Obese</v>
      </c>
      <c r="D1545" s="14">
        <f>'Raw Data'!E1542</f>
        <v>211.81850990000001</v>
      </c>
      <c r="E1545" t="str">
        <f t="shared" si="98"/>
        <v>Borderline High</v>
      </c>
      <c r="F1545" s="15">
        <f>'Raw Data'!C1542</f>
        <v>117.38322119999999</v>
      </c>
      <c r="G1545" t="str">
        <f t="shared" si="99"/>
        <v>Normal</v>
      </c>
      <c r="H1545" t="str">
        <f>'Raw Data'!I1542</f>
        <v>smoker</v>
      </c>
      <c r="I1545" t="str">
        <f>'Raw Data'!J1542</f>
        <v>low</v>
      </c>
    </row>
    <row r="1546" spans="1:9" ht="15" customHeight="1" x14ac:dyDescent="0.35">
      <c r="A1546">
        <f t="shared" si="96"/>
        <v>1542</v>
      </c>
      <c r="B1546" s="13">
        <f>'Raw Data'!B1543</f>
        <v>32.91400041</v>
      </c>
      <c r="C1546" t="str">
        <f t="shared" si="97"/>
        <v>Obese</v>
      </c>
      <c r="D1546" s="14">
        <f>'Raw Data'!E1543</f>
        <v>178.238709</v>
      </c>
      <c r="E1546" t="str">
        <f t="shared" si="98"/>
        <v>Desirable</v>
      </c>
      <c r="F1546" s="15">
        <f>'Raw Data'!C1543</f>
        <v>99.240987869999998</v>
      </c>
      <c r="G1546" t="str">
        <f t="shared" si="99"/>
        <v>Normal</v>
      </c>
      <c r="H1546" t="str">
        <f>'Raw Data'!I1543</f>
        <v>non-smoker</v>
      </c>
      <c r="I1546" t="str">
        <f>'Raw Data'!J1543</f>
        <v>moderate</v>
      </c>
    </row>
    <row r="1547" spans="1:9" ht="15" customHeight="1" x14ac:dyDescent="0.35">
      <c r="A1547">
        <f t="shared" si="96"/>
        <v>1543</v>
      </c>
      <c r="B1547" s="13">
        <f>'Raw Data'!B1544</f>
        <v>25.449490229999999</v>
      </c>
      <c r="C1547" t="str">
        <f t="shared" si="97"/>
        <v>Overweight</v>
      </c>
      <c r="D1547" s="14">
        <f>'Raw Data'!E1544</f>
        <v>215.51797790000001</v>
      </c>
      <c r="E1547" t="str">
        <f t="shared" si="98"/>
        <v>Borderline High</v>
      </c>
      <c r="F1547" s="15">
        <f>'Raw Data'!C1544</f>
        <v>93.164465820000004</v>
      </c>
      <c r="G1547" t="str">
        <f t="shared" si="99"/>
        <v>Normal</v>
      </c>
      <c r="H1547" t="str">
        <f>'Raw Data'!I1544</f>
        <v>non-smoker</v>
      </c>
      <c r="I1547" t="str">
        <f>'Raw Data'!J1544</f>
        <v>low</v>
      </c>
    </row>
    <row r="1548" spans="1:9" ht="15" customHeight="1" x14ac:dyDescent="0.35">
      <c r="A1548">
        <f t="shared" si="96"/>
        <v>1544</v>
      </c>
      <c r="B1548" s="13">
        <f>'Raw Data'!B1545</f>
        <v>22.27656172</v>
      </c>
      <c r="C1548" t="str">
        <f t="shared" si="97"/>
        <v>Normal</v>
      </c>
      <c r="D1548" s="14">
        <f>'Raw Data'!E1545</f>
        <v>202.31563310000001</v>
      </c>
      <c r="E1548" t="str">
        <f t="shared" si="98"/>
        <v>Borderline High</v>
      </c>
      <c r="F1548" s="15">
        <f>'Raw Data'!C1545</f>
        <v>104.2776504</v>
      </c>
      <c r="G1548" t="str">
        <f t="shared" si="99"/>
        <v>Normal</v>
      </c>
      <c r="H1548" t="str">
        <f>'Raw Data'!I1545</f>
        <v>smoker</v>
      </c>
      <c r="I1548" t="str">
        <f>'Raw Data'!J1545</f>
        <v>low</v>
      </c>
    </row>
    <row r="1549" spans="1:9" ht="15" customHeight="1" x14ac:dyDescent="0.35">
      <c r="A1549">
        <f t="shared" si="96"/>
        <v>1545</v>
      </c>
      <c r="B1549" s="13">
        <f>'Raw Data'!B1546</f>
        <v>27.948636260000001</v>
      </c>
      <c r="C1549" t="str">
        <f t="shared" si="97"/>
        <v>Overweight</v>
      </c>
      <c r="D1549" s="14">
        <f>'Raw Data'!E1546</f>
        <v>156.40429889999999</v>
      </c>
      <c r="E1549" t="str">
        <f t="shared" si="98"/>
        <v>Desirable</v>
      </c>
      <c r="F1549" s="15">
        <f>'Raw Data'!C1546</f>
        <v>111.25231700000001</v>
      </c>
      <c r="G1549" t="str">
        <f t="shared" si="99"/>
        <v>Normal</v>
      </c>
      <c r="H1549" t="str">
        <f>'Raw Data'!I1546</f>
        <v>non-smoker</v>
      </c>
      <c r="I1549" t="str">
        <f>'Raw Data'!J1546</f>
        <v>moderate</v>
      </c>
    </row>
    <row r="1550" spans="1:9" ht="15" customHeight="1" x14ac:dyDescent="0.35">
      <c r="A1550">
        <f t="shared" si="96"/>
        <v>1546</v>
      </c>
      <c r="B1550" s="13">
        <f>'Raw Data'!B1547</f>
        <v>30.442515490000002</v>
      </c>
      <c r="C1550" t="str">
        <f t="shared" si="97"/>
        <v>Obese</v>
      </c>
      <c r="D1550" s="14">
        <f>'Raw Data'!E1547</f>
        <v>195.39702689999999</v>
      </c>
      <c r="E1550" t="str">
        <f t="shared" si="98"/>
        <v>Desirable</v>
      </c>
      <c r="F1550" s="15">
        <f>'Raw Data'!C1547</f>
        <v>100.85583389999999</v>
      </c>
      <c r="G1550" t="str">
        <f t="shared" si="99"/>
        <v>Normal</v>
      </c>
      <c r="H1550" t="str">
        <f>'Raw Data'!I1547</f>
        <v>smoker</v>
      </c>
      <c r="I1550" t="str">
        <f>'Raw Data'!J1547</f>
        <v>moderate</v>
      </c>
    </row>
    <row r="1551" spans="1:9" ht="15" customHeight="1" x14ac:dyDescent="0.35">
      <c r="A1551">
        <f t="shared" si="96"/>
        <v>1547</v>
      </c>
      <c r="B1551" s="13">
        <f>'Raw Data'!B1548</f>
        <v>30.88595956</v>
      </c>
      <c r="C1551" t="str">
        <f t="shared" si="97"/>
        <v>Obese</v>
      </c>
      <c r="D1551" s="14">
        <f>'Raw Data'!E1548</f>
        <v>196.41765810000001</v>
      </c>
      <c r="E1551" t="str">
        <f t="shared" si="98"/>
        <v>Desirable</v>
      </c>
      <c r="F1551" s="15">
        <f>'Raw Data'!C1548</f>
        <v>105.22006690000001</v>
      </c>
      <c r="G1551" t="str">
        <f t="shared" si="99"/>
        <v>Normal</v>
      </c>
      <c r="H1551" t="str">
        <f>'Raw Data'!I1548</f>
        <v>non-smoker</v>
      </c>
      <c r="I1551" t="str">
        <f>'Raw Data'!J1548</f>
        <v>moderate</v>
      </c>
    </row>
    <row r="1552" spans="1:9" ht="15" customHeight="1" x14ac:dyDescent="0.35">
      <c r="A1552">
        <f t="shared" si="96"/>
        <v>1548</v>
      </c>
      <c r="B1552" s="13">
        <f>'Raw Data'!B1549</f>
        <v>27.97270228</v>
      </c>
      <c r="C1552" t="str">
        <f t="shared" si="97"/>
        <v>Overweight</v>
      </c>
      <c r="D1552" s="14">
        <f>'Raw Data'!E1549</f>
        <v>207.02749890000001</v>
      </c>
      <c r="E1552" t="str">
        <f t="shared" si="98"/>
        <v>Borderline High</v>
      </c>
      <c r="F1552" s="15">
        <f>'Raw Data'!C1549</f>
        <v>115.5587938</v>
      </c>
      <c r="G1552" t="str">
        <f t="shared" si="99"/>
        <v>Normal</v>
      </c>
      <c r="H1552" t="str">
        <f>'Raw Data'!I1549</f>
        <v>non-smoker</v>
      </c>
      <c r="I1552" t="str">
        <f>'Raw Data'!J1549</f>
        <v>moderate</v>
      </c>
    </row>
    <row r="1553" spans="1:9" ht="15" customHeight="1" x14ac:dyDescent="0.35">
      <c r="A1553">
        <f t="shared" si="96"/>
        <v>1549</v>
      </c>
      <c r="B1553" s="13">
        <f>'Raw Data'!B1550</f>
        <v>37.35139015</v>
      </c>
      <c r="C1553" t="str">
        <f t="shared" si="97"/>
        <v>Obese</v>
      </c>
      <c r="D1553" s="14">
        <f>'Raw Data'!E1550</f>
        <v>198.98054680000001</v>
      </c>
      <c r="E1553" t="str">
        <f t="shared" si="98"/>
        <v>Desirable</v>
      </c>
      <c r="F1553" s="15">
        <f>'Raw Data'!C1550</f>
        <v>128.67402670000001</v>
      </c>
      <c r="G1553" t="str">
        <f t="shared" si="99"/>
        <v>Elevated</v>
      </c>
      <c r="H1553" t="str">
        <f>'Raw Data'!I1550</f>
        <v>non-smoker</v>
      </c>
      <c r="I1553" t="str">
        <f>'Raw Data'!J1550</f>
        <v>low</v>
      </c>
    </row>
    <row r="1554" spans="1:9" ht="15" customHeight="1" x14ac:dyDescent="0.35">
      <c r="A1554">
        <f t="shared" si="96"/>
        <v>1550</v>
      </c>
      <c r="B1554" s="13">
        <f>'Raw Data'!B1551</f>
        <v>33.344413240000002</v>
      </c>
      <c r="C1554" t="str">
        <f t="shared" si="97"/>
        <v>Obese</v>
      </c>
      <c r="D1554" s="14">
        <f>'Raw Data'!E1551</f>
        <v>221.0579975</v>
      </c>
      <c r="E1554" t="str">
        <f t="shared" si="98"/>
        <v>Borderline High</v>
      </c>
      <c r="F1554" s="15">
        <f>'Raw Data'!C1551</f>
        <v>105.0648959</v>
      </c>
      <c r="G1554" t="str">
        <f t="shared" si="99"/>
        <v>Normal</v>
      </c>
      <c r="H1554" t="str">
        <f>'Raw Data'!I1551</f>
        <v>non-smoker</v>
      </c>
      <c r="I1554" t="str">
        <f>'Raw Data'!J1551</f>
        <v>high</v>
      </c>
    </row>
    <row r="1555" spans="1:9" ht="15" customHeight="1" x14ac:dyDescent="0.35">
      <c r="A1555">
        <f t="shared" si="96"/>
        <v>1551</v>
      </c>
      <c r="B1555" s="13">
        <f>'Raw Data'!B1552</f>
        <v>20.886069429999999</v>
      </c>
      <c r="C1555" t="str">
        <f t="shared" si="97"/>
        <v>Normal</v>
      </c>
      <c r="D1555" s="14">
        <f>'Raw Data'!E1552</f>
        <v>193.113685</v>
      </c>
      <c r="E1555" t="str">
        <f t="shared" si="98"/>
        <v>Desirable</v>
      </c>
      <c r="F1555" s="15">
        <f>'Raw Data'!C1552</f>
        <v>108.53172360000001</v>
      </c>
      <c r="G1555" t="str">
        <f t="shared" si="99"/>
        <v>Normal</v>
      </c>
      <c r="H1555" t="str">
        <f>'Raw Data'!I1552</f>
        <v>non-smoker</v>
      </c>
      <c r="I1555" t="str">
        <f>'Raw Data'!J1552</f>
        <v>moderate</v>
      </c>
    </row>
    <row r="1556" spans="1:9" ht="15" customHeight="1" x14ac:dyDescent="0.35">
      <c r="A1556">
        <f t="shared" si="96"/>
        <v>1552</v>
      </c>
      <c r="B1556" s="13">
        <f>'Raw Data'!B1553</f>
        <v>19.662645059999999</v>
      </c>
      <c r="C1556" t="str">
        <f t="shared" si="97"/>
        <v>Normal</v>
      </c>
      <c r="D1556" s="14">
        <f>'Raw Data'!E1553</f>
        <v>174.59511800000001</v>
      </c>
      <c r="E1556" t="str">
        <f t="shared" si="98"/>
        <v>Desirable</v>
      </c>
      <c r="F1556" s="15">
        <f>'Raw Data'!C1553</f>
        <v>105.35840640000001</v>
      </c>
      <c r="G1556" t="str">
        <f t="shared" si="99"/>
        <v>Normal</v>
      </c>
      <c r="H1556" t="str">
        <f>'Raw Data'!I1553</f>
        <v>non-smoker</v>
      </c>
      <c r="I1556" t="str">
        <f>'Raw Data'!J1553</f>
        <v>low</v>
      </c>
    </row>
    <row r="1557" spans="1:9" ht="15" customHeight="1" x14ac:dyDescent="0.35">
      <c r="A1557">
        <f t="shared" si="96"/>
        <v>1553</v>
      </c>
      <c r="B1557" s="13">
        <f>'Raw Data'!B1554</f>
        <v>21.348361499999999</v>
      </c>
      <c r="C1557" t="str">
        <f t="shared" si="97"/>
        <v>Normal</v>
      </c>
      <c r="D1557" s="14">
        <f>'Raw Data'!E1554</f>
        <v>196.6476663</v>
      </c>
      <c r="E1557" t="str">
        <f t="shared" si="98"/>
        <v>Desirable</v>
      </c>
      <c r="F1557" s="15">
        <f>'Raw Data'!C1554</f>
        <v>117.6917436</v>
      </c>
      <c r="G1557" t="str">
        <f t="shared" si="99"/>
        <v>Normal</v>
      </c>
      <c r="H1557" t="str">
        <f>'Raw Data'!I1554</f>
        <v>smoker</v>
      </c>
      <c r="I1557" t="str">
        <f>'Raw Data'!J1554</f>
        <v>moderate</v>
      </c>
    </row>
    <row r="1558" spans="1:9" ht="15" customHeight="1" x14ac:dyDescent="0.35">
      <c r="A1558">
        <f t="shared" si="96"/>
        <v>1554</v>
      </c>
      <c r="B1558" s="13">
        <f>'Raw Data'!B1555</f>
        <v>32.841807449999997</v>
      </c>
      <c r="C1558" t="str">
        <f t="shared" si="97"/>
        <v>Obese</v>
      </c>
      <c r="D1558" s="14">
        <f>'Raw Data'!E1555</f>
        <v>199.75994460000001</v>
      </c>
      <c r="E1558" t="str">
        <f t="shared" si="98"/>
        <v>Desirable</v>
      </c>
      <c r="F1558" s="15">
        <f>'Raw Data'!C1555</f>
        <v>98.20178756</v>
      </c>
      <c r="G1558" t="str">
        <f t="shared" si="99"/>
        <v>Normal</v>
      </c>
      <c r="H1558" t="str">
        <f>'Raw Data'!I1555</f>
        <v>smoker</v>
      </c>
      <c r="I1558" t="str">
        <f>'Raw Data'!J1555</f>
        <v>moderate</v>
      </c>
    </row>
    <row r="1559" spans="1:9" ht="15" customHeight="1" x14ac:dyDescent="0.35">
      <c r="A1559">
        <f t="shared" si="96"/>
        <v>1555</v>
      </c>
      <c r="B1559" s="13">
        <f>'Raw Data'!B1556</f>
        <v>18.453709050000001</v>
      </c>
      <c r="C1559" t="str">
        <f t="shared" si="97"/>
        <v>Underweight</v>
      </c>
      <c r="D1559" s="14">
        <f>'Raw Data'!E1556</f>
        <v>183.88592420000001</v>
      </c>
      <c r="E1559" t="str">
        <f t="shared" si="98"/>
        <v>Desirable</v>
      </c>
      <c r="F1559" s="15">
        <f>'Raw Data'!C1556</f>
        <v>101.3224635</v>
      </c>
      <c r="G1559" t="str">
        <f t="shared" si="99"/>
        <v>Normal</v>
      </c>
      <c r="H1559" t="str">
        <f>'Raw Data'!I1556</f>
        <v>non-smoker</v>
      </c>
      <c r="I1559" t="str">
        <f>'Raw Data'!J1556</f>
        <v>moderate</v>
      </c>
    </row>
    <row r="1560" spans="1:9" ht="15" customHeight="1" x14ac:dyDescent="0.35">
      <c r="A1560">
        <f t="shared" si="96"/>
        <v>1556</v>
      </c>
      <c r="B1560" s="13">
        <f>'Raw Data'!B1557</f>
        <v>29.287798540000001</v>
      </c>
      <c r="C1560" t="str">
        <f t="shared" si="97"/>
        <v>Overweight</v>
      </c>
      <c r="D1560" s="14">
        <f>'Raw Data'!E1557</f>
        <v>197.55109859999999</v>
      </c>
      <c r="E1560" t="str">
        <f t="shared" si="98"/>
        <v>Desirable</v>
      </c>
      <c r="F1560" s="15">
        <f>'Raw Data'!C1557</f>
        <v>103.5598131</v>
      </c>
      <c r="G1560" t="str">
        <f t="shared" si="99"/>
        <v>Normal</v>
      </c>
      <c r="H1560" t="str">
        <f>'Raw Data'!I1557</f>
        <v>smoker</v>
      </c>
      <c r="I1560" t="str">
        <f>'Raw Data'!J1557</f>
        <v>high</v>
      </c>
    </row>
    <row r="1561" spans="1:9" ht="15" customHeight="1" x14ac:dyDescent="0.35">
      <c r="A1561">
        <f t="shared" si="96"/>
        <v>1557</v>
      </c>
      <c r="B1561" s="13">
        <f>'Raw Data'!B1558</f>
        <v>26.149988539999999</v>
      </c>
      <c r="C1561" t="str">
        <f t="shared" si="97"/>
        <v>Overweight</v>
      </c>
      <c r="D1561" s="14">
        <f>'Raw Data'!E1558</f>
        <v>211.66425150000001</v>
      </c>
      <c r="E1561" t="str">
        <f t="shared" si="98"/>
        <v>Borderline High</v>
      </c>
      <c r="F1561" s="15">
        <f>'Raw Data'!C1558</f>
        <v>111.0287038</v>
      </c>
      <c r="G1561" t="str">
        <f t="shared" si="99"/>
        <v>Normal</v>
      </c>
      <c r="H1561" t="str">
        <f>'Raw Data'!I1558</f>
        <v>non-smoker</v>
      </c>
      <c r="I1561" t="str">
        <f>'Raw Data'!J1558</f>
        <v>moderate</v>
      </c>
    </row>
    <row r="1562" spans="1:9" ht="15" customHeight="1" x14ac:dyDescent="0.35">
      <c r="A1562">
        <f t="shared" si="96"/>
        <v>1558</v>
      </c>
      <c r="B1562" s="13">
        <f>'Raw Data'!B1559</f>
        <v>20.776037769999999</v>
      </c>
      <c r="C1562" t="str">
        <f t="shared" si="97"/>
        <v>Normal</v>
      </c>
      <c r="D1562" s="14">
        <f>'Raw Data'!E1559</f>
        <v>189.77845120000001</v>
      </c>
      <c r="E1562" t="str">
        <f t="shared" si="98"/>
        <v>Desirable</v>
      </c>
      <c r="F1562" s="15">
        <f>'Raw Data'!C1559</f>
        <v>114.6849295</v>
      </c>
      <c r="G1562" t="str">
        <f t="shared" si="99"/>
        <v>Normal</v>
      </c>
      <c r="H1562" t="str">
        <f>'Raw Data'!I1559</f>
        <v>non-smoker</v>
      </c>
      <c r="I1562" t="str">
        <f>'Raw Data'!J1559</f>
        <v>moderate</v>
      </c>
    </row>
    <row r="1563" spans="1:9" ht="15" customHeight="1" x14ac:dyDescent="0.35">
      <c r="A1563">
        <f t="shared" si="96"/>
        <v>1559</v>
      </c>
      <c r="B1563" s="13">
        <f>'Raw Data'!B1560</f>
        <v>28.244221079999999</v>
      </c>
      <c r="C1563" t="str">
        <f t="shared" si="97"/>
        <v>Overweight</v>
      </c>
      <c r="D1563" s="14">
        <f>'Raw Data'!E1560</f>
        <v>201.49418679999999</v>
      </c>
      <c r="E1563" t="str">
        <f t="shared" si="98"/>
        <v>Borderline High</v>
      </c>
      <c r="F1563" s="15">
        <f>'Raw Data'!C1560</f>
        <v>109.72461850000001</v>
      </c>
      <c r="G1563" t="str">
        <f t="shared" si="99"/>
        <v>Normal</v>
      </c>
      <c r="H1563" t="str">
        <f>'Raw Data'!I1560</f>
        <v>non-smoker</v>
      </c>
      <c r="I1563" t="str">
        <f>'Raw Data'!J1560</f>
        <v>low</v>
      </c>
    </row>
    <row r="1564" spans="1:9" ht="15" customHeight="1" x14ac:dyDescent="0.35">
      <c r="A1564">
        <f t="shared" si="96"/>
        <v>1560</v>
      </c>
      <c r="B1564" s="13">
        <f>'Raw Data'!B1561</f>
        <v>26.11778004</v>
      </c>
      <c r="C1564" t="str">
        <f t="shared" si="97"/>
        <v>Overweight</v>
      </c>
      <c r="D1564" s="14">
        <f>'Raw Data'!E1561</f>
        <v>196.25383669999999</v>
      </c>
      <c r="E1564" t="str">
        <f t="shared" si="98"/>
        <v>Desirable</v>
      </c>
      <c r="F1564" s="15">
        <f>'Raw Data'!C1561</f>
        <v>103.3334547</v>
      </c>
      <c r="G1564" t="str">
        <f t="shared" si="99"/>
        <v>Normal</v>
      </c>
      <c r="H1564" t="str">
        <f>'Raw Data'!I1561</f>
        <v>non-smoker</v>
      </c>
      <c r="I1564" t="str">
        <f>'Raw Data'!J1561</f>
        <v>high</v>
      </c>
    </row>
    <row r="1565" spans="1:9" ht="15" customHeight="1" x14ac:dyDescent="0.35">
      <c r="A1565">
        <f t="shared" si="96"/>
        <v>1561</v>
      </c>
      <c r="B1565" s="13">
        <f>'Raw Data'!B1562</f>
        <v>31.03468088</v>
      </c>
      <c r="C1565" t="str">
        <f t="shared" si="97"/>
        <v>Obese</v>
      </c>
      <c r="D1565" s="14">
        <f>'Raw Data'!E1562</f>
        <v>194.9109875</v>
      </c>
      <c r="E1565" t="str">
        <f t="shared" si="98"/>
        <v>Desirable</v>
      </c>
      <c r="F1565" s="15">
        <f>'Raw Data'!C1562</f>
        <v>122.3140887</v>
      </c>
      <c r="G1565" t="str">
        <f t="shared" si="99"/>
        <v>Elevated</v>
      </c>
      <c r="H1565" t="str">
        <f>'Raw Data'!I1562</f>
        <v>non-smoker</v>
      </c>
      <c r="I1565" t="str">
        <f>'Raw Data'!J1562</f>
        <v>moderate</v>
      </c>
    </row>
    <row r="1566" spans="1:9" ht="15" customHeight="1" x14ac:dyDescent="0.35">
      <c r="A1566">
        <f t="shared" si="96"/>
        <v>1562</v>
      </c>
      <c r="B1566" s="13">
        <f>'Raw Data'!B1563</f>
        <v>18.865072229999999</v>
      </c>
      <c r="C1566" t="str">
        <f t="shared" si="97"/>
        <v>Normal</v>
      </c>
      <c r="D1566" s="14">
        <f>'Raw Data'!E1563</f>
        <v>166.00454310000001</v>
      </c>
      <c r="E1566" t="str">
        <f t="shared" si="98"/>
        <v>Desirable</v>
      </c>
      <c r="F1566" s="15">
        <f>'Raw Data'!C1563</f>
        <v>107.6377557</v>
      </c>
      <c r="G1566" t="str">
        <f t="shared" si="99"/>
        <v>Normal</v>
      </c>
      <c r="H1566" t="str">
        <f>'Raw Data'!I1563</f>
        <v>non-smoker</v>
      </c>
      <c r="I1566" t="str">
        <f>'Raw Data'!J1563</f>
        <v>moderate</v>
      </c>
    </row>
    <row r="1567" spans="1:9" ht="15" customHeight="1" x14ac:dyDescent="0.35">
      <c r="A1567">
        <f t="shared" si="96"/>
        <v>1563</v>
      </c>
      <c r="B1567" s="13">
        <f>'Raw Data'!B1564</f>
        <v>22.532192569999999</v>
      </c>
      <c r="C1567" t="str">
        <f t="shared" si="97"/>
        <v>Normal</v>
      </c>
      <c r="D1567" s="14">
        <f>'Raw Data'!E1564</f>
        <v>189.34529649999999</v>
      </c>
      <c r="E1567" t="str">
        <f t="shared" si="98"/>
        <v>Desirable</v>
      </c>
      <c r="F1567" s="15">
        <f>'Raw Data'!C1564</f>
        <v>105.55024450000001</v>
      </c>
      <c r="G1567" t="str">
        <f t="shared" si="99"/>
        <v>Normal</v>
      </c>
      <c r="H1567" t="str">
        <f>'Raw Data'!I1564</f>
        <v>non-smoker</v>
      </c>
      <c r="I1567" t="str">
        <f>'Raw Data'!J1564</f>
        <v>low</v>
      </c>
    </row>
    <row r="1568" spans="1:9" ht="15" customHeight="1" x14ac:dyDescent="0.35">
      <c r="A1568">
        <f t="shared" si="96"/>
        <v>1564</v>
      </c>
      <c r="B1568" s="13">
        <f>'Raw Data'!B1565</f>
        <v>22.632312249999998</v>
      </c>
      <c r="C1568" t="str">
        <f t="shared" si="97"/>
        <v>Normal</v>
      </c>
      <c r="D1568" s="14">
        <f>'Raw Data'!E1565</f>
        <v>194.77958190000001</v>
      </c>
      <c r="E1568" t="str">
        <f t="shared" si="98"/>
        <v>Desirable</v>
      </c>
      <c r="F1568" s="15">
        <f>'Raw Data'!C1565</f>
        <v>97.991209799999993</v>
      </c>
      <c r="G1568" t="str">
        <f t="shared" si="99"/>
        <v>Normal</v>
      </c>
      <c r="H1568" t="str">
        <f>'Raw Data'!I1565</f>
        <v>non-smoker</v>
      </c>
      <c r="I1568" t="str">
        <f>'Raw Data'!J1565</f>
        <v>moderate</v>
      </c>
    </row>
    <row r="1569" spans="1:9" ht="15" customHeight="1" x14ac:dyDescent="0.35">
      <c r="A1569">
        <f t="shared" si="96"/>
        <v>1565</v>
      </c>
      <c r="B1569" s="13">
        <f>'Raw Data'!B1566</f>
        <v>30.308229010000002</v>
      </c>
      <c r="C1569" t="str">
        <f t="shared" si="97"/>
        <v>Obese</v>
      </c>
      <c r="D1569" s="14">
        <f>'Raw Data'!E1566</f>
        <v>183.01908900000001</v>
      </c>
      <c r="E1569" t="str">
        <f t="shared" si="98"/>
        <v>Desirable</v>
      </c>
      <c r="F1569" s="15">
        <f>'Raw Data'!C1566</f>
        <v>113.4967194</v>
      </c>
      <c r="G1569" t="str">
        <f t="shared" si="99"/>
        <v>Normal</v>
      </c>
      <c r="H1569" t="str">
        <f>'Raw Data'!I1566</f>
        <v>non-smoker</v>
      </c>
      <c r="I1569" t="str">
        <f>'Raw Data'!J1566</f>
        <v>high</v>
      </c>
    </row>
    <row r="1570" spans="1:9" ht="15" customHeight="1" x14ac:dyDescent="0.35">
      <c r="A1570">
        <f t="shared" si="96"/>
        <v>1566</v>
      </c>
      <c r="B1570" s="13">
        <f>'Raw Data'!B1567</f>
        <v>25.811829119999999</v>
      </c>
      <c r="C1570" t="str">
        <f t="shared" si="97"/>
        <v>Overweight</v>
      </c>
      <c r="D1570" s="14">
        <f>'Raw Data'!E1567</f>
        <v>191.78234850000001</v>
      </c>
      <c r="E1570" t="str">
        <f t="shared" si="98"/>
        <v>Desirable</v>
      </c>
      <c r="F1570" s="15">
        <f>'Raw Data'!C1567</f>
        <v>100.8825578</v>
      </c>
      <c r="G1570" t="str">
        <f t="shared" si="99"/>
        <v>Normal</v>
      </c>
      <c r="H1570" t="str">
        <f>'Raw Data'!I1567</f>
        <v>non-smoker</v>
      </c>
      <c r="I1570" t="str">
        <f>'Raw Data'!J1567</f>
        <v>high</v>
      </c>
    </row>
    <row r="1571" spans="1:9" ht="15" customHeight="1" x14ac:dyDescent="0.35">
      <c r="A1571">
        <f t="shared" si="96"/>
        <v>1567</v>
      </c>
      <c r="B1571" s="13">
        <f>'Raw Data'!B1568</f>
        <v>32.903989260000003</v>
      </c>
      <c r="C1571" t="str">
        <f t="shared" si="97"/>
        <v>Obese</v>
      </c>
      <c r="D1571" s="14">
        <f>'Raw Data'!E1568</f>
        <v>213.5053005</v>
      </c>
      <c r="E1571" t="str">
        <f t="shared" si="98"/>
        <v>Borderline High</v>
      </c>
      <c r="F1571" s="15">
        <f>'Raw Data'!C1568</f>
        <v>104.8374041</v>
      </c>
      <c r="G1571" t="str">
        <f t="shared" si="99"/>
        <v>Normal</v>
      </c>
      <c r="H1571" t="str">
        <f>'Raw Data'!I1568</f>
        <v>non-smoker</v>
      </c>
      <c r="I1571" t="str">
        <f>'Raw Data'!J1568</f>
        <v>high</v>
      </c>
    </row>
    <row r="1572" spans="1:9" ht="15" customHeight="1" x14ac:dyDescent="0.35">
      <c r="A1572">
        <f t="shared" si="96"/>
        <v>1568</v>
      </c>
      <c r="B1572" s="13">
        <f>'Raw Data'!B1569</f>
        <v>25.006028489999998</v>
      </c>
      <c r="C1572" t="str">
        <f t="shared" si="97"/>
        <v>Overweight</v>
      </c>
      <c r="D1572" s="14">
        <f>'Raw Data'!E1569</f>
        <v>192.3353343</v>
      </c>
      <c r="E1572" t="str">
        <f t="shared" si="98"/>
        <v>Desirable</v>
      </c>
      <c r="F1572" s="15">
        <f>'Raw Data'!C1569</f>
        <v>98.466848380000002</v>
      </c>
      <c r="G1572" t="str">
        <f t="shared" si="99"/>
        <v>Normal</v>
      </c>
      <c r="H1572" t="str">
        <f>'Raw Data'!I1569</f>
        <v>non-smoker</v>
      </c>
      <c r="I1572" t="str">
        <f>'Raw Data'!J1569</f>
        <v>moderate</v>
      </c>
    </row>
    <row r="1573" spans="1:9" ht="15" customHeight="1" x14ac:dyDescent="0.35">
      <c r="A1573">
        <f t="shared" si="96"/>
        <v>1569</v>
      </c>
      <c r="B1573" s="13">
        <f>'Raw Data'!B1570</f>
        <v>28.103253049999999</v>
      </c>
      <c r="C1573" t="str">
        <f t="shared" si="97"/>
        <v>Overweight</v>
      </c>
      <c r="D1573" s="14">
        <f>'Raw Data'!E1570</f>
        <v>161.64062250000001</v>
      </c>
      <c r="E1573" t="str">
        <f t="shared" si="98"/>
        <v>Desirable</v>
      </c>
      <c r="F1573" s="15">
        <f>'Raw Data'!C1570</f>
        <v>112.0814558</v>
      </c>
      <c r="G1573" t="str">
        <f t="shared" si="99"/>
        <v>Normal</v>
      </c>
      <c r="H1573" t="str">
        <f>'Raw Data'!I1570</f>
        <v>non-smoker</v>
      </c>
      <c r="I1573" t="str">
        <f>'Raw Data'!J1570</f>
        <v>moderate</v>
      </c>
    </row>
    <row r="1574" spans="1:9" ht="15" customHeight="1" x14ac:dyDescent="0.35">
      <c r="A1574">
        <f t="shared" si="96"/>
        <v>1570</v>
      </c>
      <c r="B1574" s="13">
        <f>'Raw Data'!B1571</f>
        <v>34.42120087</v>
      </c>
      <c r="C1574" t="str">
        <f t="shared" si="97"/>
        <v>Obese</v>
      </c>
      <c r="D1574" s="14">
        <f>'Raw Data'!E1571</f>
        <v>198.75004939999999</v>
      </c>
      <c r="E1574" t="str">
        <f t="shared" si="98"/>
        <v>Desirable</v>
      </c>
      <c r="F1574" s="15">
        <f>'Raw Data'!C1571</f>
        <v>120.0096181</v>
      </c>
      <c r="G1574" t="str">
        <f t="shared" si="99"/>
        <v>Elevated</v>
      </c>
      <c r="H1574" t="str">
        <f>'Raw Data'!I1571</f>
        <v>non-smoker</v>
      </c>
      <c r="I1574" t="str">
        <f>'Raw Data'!J1571</f>
        <v>high</v>
      </c>
    </row>
    <row r="1575" spans="1:9" ht="15" customHeight="1" x14ac:dyDescent="0.35">
      <c r="A1575">
        <f t="shared" si="96"/>
        <v>1571</v>
      </c>
      <c r="B1575" s="13">
        <f>'Raw Data'!B1572</f>
        <v>18.135341180000001</v>
      </c>
      <c r="C1575" t="str">
        <f t="shared" si="97"/>
        <v>Underweight</v>
      </c>
      <c r="D1575" s="14">
        <f>'Raw Data'!E1572</f>
        <v>207.83703550000001</v>
      </c>
      <c r="E1575" t="str">
        <f t="shared" si="98"/>
        <v>Borderline High</v>
      </c>
      <c r="F1575" s="15">
        <f>'Raw Data'!C1572</f>
        <v>104.91928900000001</v>
      </c>
      <c r="G1575" t="str">
        <f t="shared" si="99"/>
        <v>Normal</v>
      </c>
      <c r="H1575" t="str">
        <f>'Raw Data'!I1572</f>
        <v>non-smoker</v>
      </c>
      <c r="I1575" t="str">
        <f>'Raw Data'!J1572</f>
        <v>low</v>
      </c>
    </row>
    <row r="1576" spans="1:9" ht="15" customHeight="1" x14ac:dyDescent="0.35">
      <c r="A1576">
        <f t="shared" si="96"/>
        <v>1572</v>
      </c>
      <c r="B1576" s="13">
        <f>'Raw Data'!B1573</f>
        <v>27.14499082</v>
      </c>
      <c r="C1576" t="str">
        <f t="shared" si="97"/>
        <v>Overweight</v>
      </c>
      <c r="D1576" s="14">
        <f>'Raw Data'!E1573</f>
        <v>210.45472670000001</v>
      </c>
      <c r="E1576" t="str">
        <f t="shared" si="98"/>
        <v>Borderline High</v>
      </c>
      <c r="F1576" s="15">
        <f>'Raw Data'!C1573</f>
        <v>89.327894569999998</v>
      </c>
      <c r="G1576" t="str">
        <f t="shared" si="99"/>
        <v>Normal</v>
      </c>
      <c r="H1576" t="str">
        <f>'Raw Data'!I1573</f>
        <v>smoker</v>
      </c>
      <c r="I1576" t="str">
        <f>'Raw Data'!J1573</f>
        <v>moderate</v>
      </c>
    </row>
    <row r="1577" spans="1:9" ht="15" customHeight="1" x14ac:dyDescent="0.35">
      <c r="A1577">
        <f t="shared" si="96"/>
        <v>1573</v>
      </c>
      <c r="B1577" s="13">
        <f>'Raw Data'!B1574</f>
        <v>26.842130690000001</v>
      </c>
      <c r="C1577" t="str">
        <f t="shared" si="97"/>
        <v>Overweight</v>
      </c>
      <c r="D1577" s="14">
        <f>'Raw Data'!E1574</f>
        <v>181.8431119</v>
      </c>
      <c r="E1577" t="str">
        <f t="shared" si="98"/>
        <v>Desirable</v>
      </c>
      <c r="F1577" s="15">
        <f>'Raw Data'!C1574</f>
        <v>119.4919895</v>
      </c>
      <c r="G1577" t="str">
        <f t="shared" si="99"/>
        <v>Normal</v>
      </c>
      <c r="H1577" t="str">
        <f>'Raw Data'!I1574</f>
        <v>smoker</v>
      </c>
      <c r="I1577" t="str">
        <f>'Raw Data'!J1574</f>
        <v>low</v>
      </c>
    </row>
    <row r="1578" spans="1:9" ht="15" customHeight="1" x14ac:dyDescent="0.35">
      <c r="A1578">
        <f t="shared" si="96"/>
        <v>1574</v>
      </c>
      <c r="B1578" s="13">
        <f>'Raw Data'!B1575</f>
        <v>23.060784000000002</v>
      </c>
      <c r="C1578" t="str">
        <f t="shared" si="97"/>
        <v>Normal</v>
      </c>
      <c r="D1578" s="14">
        <f>'Raw Data'!E1575</f>
        <v>187.56579970000001</v>
      </c>
      <c r="E1578" t="str">
        <f t="shared" si="98"/>
        <v>Desirable</v>
      </c>
      <c r="F1578" s="15">
        <f>'Raw Data'!C1575</f>
        <v>116.2295866</v>
      </c>
      <c r="G1578" t="str">
        <f t="shared" si="99"/>
        <v>Normal</v>
      </c>
      <c r="H1578" t="str">
        <f>'Raw Data'!I1575</f>
        <v>smoker</v>
      </c>
      <c r="I1578" t="str">
        <f>'Raw Data'!J1575</f>
        <v>low</v>
      </c>
    </row>
    <row r="1579" spans="1:9" ht="15" customHeight="1" x14ac:dyDescent="0.35">
      <c r="A1579">
        <f t="shared" si="96"/>
        <v>1575</v>
      </c>
      <c r="B1579" s="13">
        <f>'Raw Data'!B1576</f>
        <v>26.180687110000001</v>
      </c>
      <c r="C1579" t="str">
        <f t="shared" si="97"/>
        <v>Overweight</v>
      </c>
      <c r="D1579" s="14">
        <f>'Raw Data'!E1576</f>
        <v>185.8463222</v>
      </c>
      <c r="E1579" t="str">
        <f t="shared" si="98"/>
        <v>Desirable</v>
      </c>
      <c r="F1579" s="15">
        <f>'Raw Data'!C1576</f>
        <v>101.56648610000001</v>
      </c>
      <c r="G1579" t="str">
        <f t="shared" si="99"/>
        <v>Normal</v>
      </c>
      <c r="H1579" t="str">
        <f>'Raw Data'!I1576</f>
        <v>non-smoker</v>
      </c>
      <c r="I1579" t="str">
        <f>'Raw Data'!J1576</f>
        <v>high</v>
      </c>
    </row>
    <row r="1580" spans="1:9" ht="15" customHeight="1" x14ac:dyDescent="0.35">
      <c r="A1580">
        <f t="shared" si="96"/>
        <v>1576</v>
      </c>
      <c r="B1580" s="13">
        <f>'Raw Data'!B1577</f>
        <v>28.560899360000001</v>
      </c>
      <c r="C1580" t="str">
        <f t="shared" si="97"/>
        <v>Overweight</v>
      </c>
      <c r="D1580" s="14">
        <f>'Raw Data'!E1577</f>
        <v>162.1172157</v>
      </c>
      <c r="E1580" t="str">
        <f t="shared" si="98"/>
        <v>Desirable</v>
      </c>
      <c r="F1580" s="15">
        <f>'Raw Data'!C1577</f>
        <v>124.2929194</v>
      </c>
      <c r="G1580" t="str">
        <f t="shared" si="99"/>
        <v>Elevated</v>
      </c>
      <c r="H1580" t="str">
        <f>'Raw Data'!I1577</f>
        <v>smoker</v>
      </c>
      <c r="I1580" t="str">
        <f>'Raw Data'!J1577</f>
        <v>moderate</v>
      </c>
    </row>
    <row r="1581" spans="1:9" ht="15" customHeight="1" x14ac:dyDescent="0.35">
      <c r="A1581">
        <f t="shared" si="96"/>
        <v>1577</v>
      </c>
      <c r="B1581" s="13">
        <f>'Raw Data'!B1578</f>
        <v>23.268789959999999</v>
      </c>
      <c r="C1581" t="str">
        <f t="shared" si="97"/>
        <v>Normal</v>
      </c>
      <c r="D1581" s="14">
        <f>'Raw Data'!E1578</f>
        <v>215.96772039999999</v>
      </c>
      <c r="E1581" t="str">
        <f t="shared" si="98"/>
        <v>Borderline High</v>
      </c>
      <c r="F1581" s="15">
        <f>'Raw Data'!C1578</f>
        <v>96.618063840000005</v>
      </c>
      <c r="G1581" t="str">
        <f t="shared" si="99"/>
        <v>Normal</v>
      </c>
      <c r="H1581" t="str">
        <f>'Raw Data'!I1578</f>
        <v>smoker</v>
      </c>
      <c r="I1581" t="str">
        <f>'Raw Data'!J1578</f>
        <v>moderate</v>
      </c>
    </row>
    <row r="1582" spans="1:9" ht="15" customHeight="1" x14ac:dyDescent="0.35">
      <c r="A1582">
        <f t="shared" si="96"/>
        <v>1578</v>
      </c>
      <c r="B1582" s="13">
        <f>'Raw Data'!B1579</f>
        <v>27.277038399999999</v>
      </c>
      <c r="C1582" t="str">
        <f t="shared" si="97"/>
        <v>Overweight</v>
      </c>
      <c r="D1582" s="14">
        <f>'Raw Data'!E1579</f>
        <v>191.07482659999999</v>
      </c>
      <c r="E1582" t="str">
        <f t="shared" si="98"/>
        <v>Desirable</v>
      </c>
      <c r="F1582" s="15">
        <f>'Raw Data'!C1579</f>
        <v>107.3521858</v>
      </c>
      <c r="G1582" t="str">
        <f t="shared" si="99"/>
        <v>Normal</v>
      </c>
      <c r="H1582" t="str">
        <f>'Raw Data'!I1579</f>
        <v>non-smoker</v>
      </c>
      <c r="I1582" t="str">
        <f>'Raw Data'!J1579</f>
        <v>low</v>
      </c>
    </row>
    <row r="1583" spans="1:9" ht="15" customHeight="1" x14ac:dyDescent="0.35">
      <c r="A1583">
        <f t="shared" si="96"/>
        <v>1579</v>
      </c>
      <c r="B1583" s="13">
        <f>'Raw Data'!B1580</f>
        <v>21.901324290000002</v>
      </c>
      <c r="C1583" t="str">
        <f t="shared" si="97"/>
        <v>Normal</v>
      </c>
      <c r="D1583" s="14">
        <f>'Raw Data'!E1580</f>
        <v>191.45229280000001</v>
      </c>
      <c r="E1583" t="str">
        <f t="shared" si="98"/>
        <v>Desirable</v>
      </c>
      <c r="F1583" s="15">
        <f>'Raw Data'!C1580</f>
        <v>104.71076069999999</v>
      </c>
      <c r="G1583" t="str">
        <f t="shared" si="99"/>
        <v>Normal</v>
      </c>
      <c r="H1583" t="str">
        <f>'Raw Data'!I1580</f>
        <v>non-smoker</v>
      </c>
      <c r="I1583" t="str">
        <f>'Raw Data'!J1580</f>
        <v>low</v>
      </c>
    </row>
    <row r="1584" spans="1:9" ht="15" customHeight="1" x14ac:dyDescent="0.35">
      <c r="A1584">
        <f t="shared" si="96"/>
        <v>1580</v>
      </c>
      <c r="B1584" s="13">
        <f>'Raw Data'!B1581</f>
        <v>25.978452409999999</v>
      </c>
      <c r="C1584" t="str">
        <f t="shared" si="97"/>
        <v>Overweight</v>
      </c>
      <c r="D1584" s="14">
        <f>'Raw Data'!E1581</f>
        <v>233.5995508</v>
      </c>
      <c r="E1584" t="str">
        <f t="shared" si="98"/>
        <v>Borderline High</v>
      </c>
      <c r="F1584" s="15">
        <f>'Raw Data'!C1581</f>
        <v>113.75005760000001</v>
      </c>
      <c r="G1584" t="str">
        <f t="shared" si="99"/>
        <v>Normal</v>
      </c>
      <c r="H1584" t="str">
        <f>'Raw Data'!I1581</f>
        <v>non-smoker</v>
      </c>
      <c r="I1584" t="str">
        <f>'Raw Data'!J1581</f>
        <v>low</v>
      </c>
    </row>
    <row r="1585" spans="1:9" ht="15" customHeight="1" x14ac:dyDescent="0.35">
      <c r="A1585">
        <f t="shared" si="96"/>
        <v>1581</v>
      </c>
      <c r="B1585" s="13">
        <f>'Raw Data'!B1582</f>
        <v>31.643507360000001</v>
      </c>
      <c r="C1585" t="str">
        <f t="shared" si="97"/>
        <v>Obese</v>
      </c>
      <c r="D1585" s="14">
        <f>'Raw Data'!E1582</f>
        <v>220.0296822</v>
      </c>
      <c r="E1585" t="str">
        <f t="shared" si="98"/>
        <v>Borderline High</v>
      </c>
      <c r="F1585" s="15">
        <f>'Raw Data'!C1582</f>
        <v>94.999085870000002</v>
      </c>
      <c r="G1585" t="str">
        <f t="shared" si="99"/>
        <v>Normal</v>
      </c>
      <c r="H1585" t="str">
        <f>'Raw Data'!I1582</f>
        <v>non-smoker</v>
      </c>
      <c r="I1585" t="str">
        <f>'Raw Data'!J1582</f>
        <v>moderate</v>
      </c>
    </row>
    <row r="1586" spans="1:9" ht="15" customHeight="1" x14ac:dyDescent="0.35">
      <c r="A1586">
        <f t="shared" si="96"/>
        <v>1582</v>
      </c>
      <c r="B1586" s="13">
        <f>'Raw Data'!B1583</f>
        <v>31.87746181</v>
      </c>
      <c r="C1586" t="str">
        <f t="shared" si="97"/>
        <v>Obese</v>
      </c>
      <c r="D1586" s="14">
        <f>'Raw Data'!E1583</f>
        <v>200.68434009999999</v>
      </c>
      <c r="E1586" t="str">
        <f t="shared" si="98"/>
        <v>Borderline High</v>
      </c>
      <c r="F1586" s="15">
        <f>'Raw Data'!C1583</f>
        <v>94.406611900000001</v>
      </c>
      <c r="G1586" t="str">
        <f t="shared" si="99"/>
        <v>Normal</v>
      </c>
      <c r="H1586" t="str">
        <f>'Raw Data'!I1583</f>
        <v>non-smoker</v>
      </c>
      <c r="I1586" t="str">
        <f>'Raw Data'!J1583</f>
        <v>low</v>
      </c>
    </row>
    <row r="1587" spans="1:9" ht="15" customHeight="1" x14ac:dyDescent="0.35">
      <c r="A1587">
        <f t="shared" si="96"/>
        <v>1583</v>
      </c>
      <c r="B1587" s="13">
        <f>'Raw Data'!B1584</f>
        <v>32.863838059999999</v>
      </c>
      <c r="C1587" t="str">
        <f t="shared" si="97"/>
        <v>Obese</v>
      </c>
      <c r="D1587" s="14">
        <f>'Raw Data'!E1584</f>
        <v>199.15462439999999</v>
      </c>
      <c r="E1587" t="str">
        <f t="shared" si="98"/>
        <v>Desirable</v>
      </c>
      <c r="F1587" s="15">
        <f>'Raw Data'!C1584</f>
        <v>107.3100694</v>
      </c>
      <c r="G1587" t="str">
        <f t="shared" si="99"/>
        <v>Normal</v>
      </c>
      <c r="H1587" t="str">
        <f>'Raw Data'!I1584</f>
        <v>smoker</v>
      </c>
      <c r="I1587" t="str">
        <f>'Raw Data'!J1584</f>
        <v>low</v>
      </c>
    </row>
    <row r="1588" spans="1:9" ht="15" customHeight="1" x14ac:dyDescent="0.35">
      <c r="A1588">
        <f t="shared" si="96"/>
        <v>1584</v>
      </c>
      <c r="B1588" s="13">
        <f>'Raw Data'!B1585</f>
        <v>26.491797389999999</v>
      </c>
      <c r="C1588" t="str">
        <f t="shared" si="97"/>
        <v>Overweight</v>
      </c>
      <c r="D1588" s="14">
        <f>'Raw Data'!E1585</f>
        <v>208.8024509</v>
      </c>
      <c r="E1588" t="str">
        <f t="shared" si="98"/>
        <v>Borderline High</v>
      </c>
      <c r="F1588" s="15">
        <f>'Raw Data'!C1585</f>
        <v>96.68220633</v>
      </c>
      <c r="G1588" t="str">
        <f t="shared" si="99"/>
        <v>Normal</v>
      </c>
      <c r="H1588" t="str">
        <f>'Raw Data'!I1585</f>
        <v>non-smoker</v>
      </c>
      <c r="I1588" t="str">
        <f>'Raw Data'!J1585</f>
        <v>moderate</v>
      </c>
    </row>
    <row r="1589" spans="1:9" ht="15" customHeight="1" x14ac:dyDescent="0.35">
      <c r="A1589">
        <f t="shared" si="96"/>
        <v>1585</v>
      </c>
      <c r="B1589" s="13">
        <f>'Raw Data'!B1586</f>
        <v>25.366383089999999</v>
      </c>
      <c r="C1589" t="str">
        <f t="shared" si="97"/>
        <v>Overweight</v>
      </c>
      <c r="D1589" s="14">
        <f>'Raw Data'!E1586</f>
        <v>173.74463080000001</v>
      </c>
      <c r="E1589" t="str">
        <f t="shared" si="98"/>
        <v>Desirable</v>
      </c>
      <c r="F1589" s="15">
        <f>'Raw Data'!C1586</f>
        <v>109.6979869</v>
      </c>
      <c r="G1589" t="str">
        <f t="shared" si="99"/>
        <v>Normal</v>
      </c>
      <c r="H1589" t="str">
        <f>'Raw Data'!I1586</f>
        <v>non-smoker</v>
      </c>
      <c r="I1589" t="str">
        <f>'Raw Data'!J1586</f>
        <v>low</v>
      </c>
    </row>
    <row r="1590" spans="1:9" ht="15" customHeight="1" x14ac:dyDescent="0.35">
      <c r="A1590">
        <f t="shared" si="96"/>
        <v>1586</v>
      </c>
      <c r="B1590" s="13">
        <f>'Raw Data'!B1587</f>
        <v>30.68978791</v>
      </c>
      <c r="C1590" t="str">
        <f t="shared" si="97"/>
        <v>Obese</v>
      </c>
      <c r="D1590" s="14">
        <f>'Raw Data'!E1587</f>
        <v>186.11943170000001</v>
      </c>
      <c r="E1590" t="str">
        <f t="shared" si="98"/>
        <v>Desirable</v>
      </c>
      <c r="F1590" s="15">
        <f>'Raw Data'!C1587</f>
        <v>109.1122306</v>
      </c>
      <c r="G1590" t="str">
        <f t="shared" si="99"/>
        <v>Normal</v>
      </c>
      <c r="H1590" t="str">
        <f>'Raw Data'!I1587</f>
        <v>non-smoker</v>
      </c>
      <c r="I1590" t="str">
        <f>'Raw Data'!J1587</f>
        <v>high</v>
      </c>
    </row>
    <row r="1591" spans="1:9" ht="15" customHeight="1" x14ac:dyDescent="0.35">
      <c r="A1591">
        <f t="shared" si="96"/>
        <v>1587</v>
      </c>
      <c r="B1591" s="13">
        <f>'Raw Data'!B1588</f>
        <v>32.834396949999999</v>
      </c>
      <c r="C1591" t="str">
        <f t="shared" si="97"/>
        <v>Obese</v>
      </c>
      <c r="D1591" s="14">
        <f>'Raw Data'!E1588</f>
        <v>173.19387019999999</v>
      </c>
      <c r="E1591" t="str">
        <f t="shared" si="98"/>
        <v>Desirable</v>
      </c>
      <c r="F1591" s="15">
        <f>'Raw Data'!C1588</f>
        <v>125.6921019</v>
      </c>
      <c r="G1591" t="str">
        <f t="shared" si="99"/>
        <v>Elevated</v>
      </c>
      <c r="H1591" t="str">
        <f>'Raw Data'!I1588</f>
        <v>non-smoker</v>
      </c>
      <c r="I1591" t="str">
        <f>'Raw Data'!J1588</f>
        <v>high</v>
      </c>
    </row>
    <row r="1592" spans="1:9" ht="15" customHeight="1" x14ac:dyDescent="0.35">
      <c r="A1592">
        <f t="shared" si="96"/>
        <v>1588</v>
      </c>
      <c r="B1592" s="13">
        <f>'Raw Data'!B1589</f>
        <v>27.417200050000002</v>
      </c>
      <c r="C1592" t="str">
        <f t="shared" si="97"/>
        <v>Overweight</v>
      </c>
      <c r="D1592" s="14">
        <f>'Raw Data'!E1589</f>
        <v>197.671513</v>
      </c>
      <c r="E1592" t="str">
        <f t="shared" si="98"/>
        <v>Desirable</v>
      </c>
      <c r="F1592" s="15">
        <f>'Raw Data'!C1589</f>
        <v>118.50824110000001</v>
      </c>
      <c r="G1592" t="str">
        <f t="shared" si="99"/>
        <v>Normal</v>
      </c>
      <c r="H1592" t="str">
        <f>'Raw Data'!I1589</f>
        <v>non-smoker</v>
      </c>
      <c r="I1592" t="str">
        <f>'Raw Data'!J1589</f>
        <v>high</v>
      </c>
    </row>
    <row r="1593" spans="1:9" ht="15" customHeight="1" x14ac:dyDescent="0.35">
      <c r="A1593">
        <f t="shared" si="96"/>
        <v>1589</v>
      </c>
      <c r="B1593" s="13">
        <f>'Raw Data'!B1590</f>
        <v>34.560823429999999</v>
      </c>
      <c r="C1593" t="str">
        <f t="shared" si="97"/>
        <v>Obese</v>
      </c>
      <c r="D1593" s="14">
        <f>'Raw Data'!E1590</f>
        <v>206.76423560000001</v>
      </c>
      <c r="E1593" t="str">
        <f t="shared" si="98"/>
        <v>Borderline High</v>
      </c>
      <c r="F1593" s="15">
        <f>'Raw Data'!C1590</f>
        <v>115.1909134</v>
      </c>
      <c r="G1593" t="str">
        <f t="shared" si="99"/>
        <v>Normal</v>
      </c>
      <c r="H1593" t="str">
        <f>'Raw Data'!I1590</f>
        <v>smoker</v>
      </c>
      <c r="I1593" t="str">
        <f>'Raw Data'!J1590</f>
        <v>low</v>
      </c>
    </row>
    <row r="1594" spans="1:9" ht="15" customHeight="1" x14ac:dyDescent="0.35">
      <c r="A1594">
        <f t="shared" si="96"/>
        <v>1590</v>
      </c>
      <c r="B1594" s="13">
        <f>'Raw Data'!B1591</f>
        <v>30.55292086</v>
      </c>
      <c r="C1594" t="str">
        <f t="shared" si="97"/>
        <v>Obese</v>
      </c>
      <c r="D1594" s="14">
        <f>'Raw Data'!E1591</f>
        <v>223.6746899</v>
      </c>
      <c r="E1594" t="str">
        <f t="shared" si="98"/>
        <v>Borderline High</v>
      </c>
      <c r="F1594" s="15">
        <f>'Raw Data'!C1591</f>
        <v>128.2886422</v>
      </c>
      <c r="G1594" t="str">
        <f t="shared" si="99"/>
        <v>Elevated</v>
      </c>
      <c r="H1594" t="str">
        <f>'Raw Data'!I1591</f>
        <v>non-smoker</v>
      </c>
      <c r="I1594" t="str">
        <f>'Raw Data'!J1591</f>
        <v>high</v>
      </c>
    </row>
    <row r="1595" spans="1:9" ht="15" customHeight="1" x14ac:dyDescent="0.35">
      <c r="A1595">
        <f t="shared" si="96"/>
        <v>1591</v>
      </c>
      <c r="B1595" s="13">
        <f>'Raw Data'!B1592</f>
        <v>24.144946130000001</v>
      </c>
      <c r="C1595" t="str">
        <f t="shared" si="97"/>
        <v>Normal</v>
      </c>
      <c r="D1595" s="14">
        <f>'Raw Data'!E1592</f>
        <v>196.9009538</v>
      </c>
      <c r="E1595" t="str">
        <f t="shared" si="98"/>
        <v>Desirable</v>
      </c>
      <c r="F1595" s="15">
        <f>'Raw Data'!C1592</f>
        <v>108.6570268</v>
      </c>
      <c r="G1595" t="str">
        <f t="shared" si="99"/>
        <v>Normal</v>
      </c>
      <c r="H1595" t="str">
        <f>'Raw Data'!I1592</f>
        <v>smoker</v>
      </c>
      <c r="I1595" t="str">
        <f>'Raw Data'!J1592</f>
        <v>low</v>
      </c>
    </row>
    <row r="1596" spans="1:9" ht="15" customHeight="1" x14ac:dyDescent="0.35">
      <c r="A1596">
        <f t="shared" si="96"/>
        <v>1592</v>
      </c>
      <c r="B1596" s="13">
        <f>'Raw Data'!B1593</f>
        <v>24.750147349999999</v>
      </c>
      <c r="C1596" t="str">
        <f t="shared" si="97"/>
        <v>Normal</v>
      </c>
      <c r="D1596" s="14">
        <f>'Raw Data'!E1593</f>
        <v>183.05780379999999</v>
      </c>
      <c r="E1596" t="str">
        <f t="shared" si="98"/>
        <v>Desirable</v>
      </c>
      <c r="F1596" s="15">
        <f>'Raw Data'!C1593</f>
        <v>107.3556009</v>
      </c>
      <c r="G1596" t="str">
        <f t="shared" si="99"/>
        <v>Normal</v>
      </c>
      <c r="H1596" t="str">
        <f>'Raw Data'!I1593</f>
        <v>non-smoker</v>
      </c>
      <c r="I1596" t="str">
        <f>'Raw Data'!J1593</f>
        <v>moderate</v>
      </c>
    </row>
    <row r="1597" spans="1:9" ht="15" customHeight="1" x14ac:dyDescent="0.35">
      <c r="A1597">
        <f t="shared" si="96"/>
        <v>1593</v>
      </c>
      <c r="B1597" s="13">
        <f>'Raw Data'!B1594</f>
        <v>26.797607899999999</v>
      </c>
      <c r="C1597" t="str">
        <f t="shared" si="97"/>
        <v>Overweight</v>
      </c>
      <c r="D1597" s="14">
        <f>'Raw Data'!E1594</f>
        <v>212.6089849</v>
      </c>
      <c r="E1597" t="str">
        <f t="shared" si="98"/>
        <v>Borderline High</v>
      </c>
      <c r="F1597" s="15">
        <f>'Raw Data'!C1594</f>
        <v>126.8697765</v>
      </c>
      <c r="G1597" t="str">
        <f t="shared" si="99"/>
        <v>Elevated</v>
      </c>
      <c r="H1597" t="str">
        <f>'Raw Data'!I1594</f>
        <v>non-smoker</v>
      </c>
      <c r="I1597" t="str">
        <f>'Raw Data'!J1594</f>
        <v>high</v>
      </c>
    </row>
    <row r="1598" spans="1:9" ht="15" customHeight="1" x14ac:dyDescent="0.35">
      <c r="A1598">
        <f t="shared" si="96"/>
        <v>1594</v>
      </c>
      <c r="B1598" s="13">
        <f>'Raw Data'!B1595</f>
        <v>19.147738740000001</v>
      </c>
      <c r="C1598" t="str">
        <f t="shared" si="97"/>
        <v>Normal</v>
      </c>
      <c r="D1598" s="14">
        <f>'Raw Data'!E1595</f>
        <v>186.36182600000001</v>
      </c>
      <c r="E1598" t="str">
        <f t="shared" si="98"/>
        <v>Desirable</v>
      </c>
      <c r="F1598" s="15">
        <f>'Raw Data'!C1595</f>
        <v>95.479554140000005</v>
      </c>
      <c r="G1598" t="str">
        <f t="shared" si="99"/>
        <v>Normal</v>
      </c>
      <c r="H1598" t="str">
        <f>'Raw Data'!I1595</f>
        <v>non-smoker</v>
      </c>
      <c r="I1598" t="str">
        <f>'Raw Data'!J1595</f>
        <v>high</v>
      </c>
    </row>
    <row r="1599" spans="1:9" ht="15" customHeight="1" x14ac:dyDescent="0.35">
      <c r="A1599">
        <f t="shared" si="96"/>
        <v>1595</v>
      </c>
      <c r="B1599" s="13">
        <f>'Raw Data'!B1596</f>
        <v>24.232799920000001</v>
      </c>
      <c r="C1599" t="str">
        <f t="shared" si="97"/>
        <v>Normal</v>
      </c>
      <c r="D1599" s="14">
        <f>'Raw Data'!E1596</f>
        <v>195.83273449999999</v>
      </c>
      <c r="E1599" t="str">
        <f t="shared" si="98"/>
        <v>Desirable</v>
      </c>
      <c r="F1599" s="15">
        <f>'Raw Data'!C1596</f>
        <v>93.217206340000004</v>
      </c>
      <c r="G1599" t="str">
        <f t="shared" si="99"/>
        <v>Normal</v>
      </c>
      <c r="H1599" t="str">
        <f>'Raw Data'!I1596</f>
        <v>smoker</v>
      </c>
      <c r="I1599" t="str">
        <f>'Raw Data'!J1596</f>
        <v>moderate</v>
      </c>
    </row>
    <row r="1600" spans="1:9" ht="15" customHeight="1" x14ac:dyDescent="0.35">
      <c r="A1600">
        <f t="shared" si="96"/>
        <v>1596</v>
      </c>
      <c r="B1600" s="13">
        <f>'Raw Data'!B1597</f>
        <v>32.704072910000001</v>
      </c>
      <c r="C1600" t="str">
        <f t="shared" si="97"/>
        <v>Obese</v>
      </c>
      <c r="D1600" s="14">
        <f>'Raw Data'!E1597</f>
        <v>217.144012</v>
      </c>
      <c r="E1600" t="str">
        <f t="shared" si="98"/>
        <v>Borderline High</v>
      </c>
      <c r="F1600" s="15">
        <f>'Raw Data'!C1597</f>
        <v>110.12777149999999</v>
      </c>
      <c r="G1600" t="str">
        <f t="shared" si="99"/>
        <v>Normal</v>
      </c>
      <c r="H1600" t="str">
        <f>'Raw Data'!I1597</f>
        <v>non-smoker</v>
      </c>
      <c r="I1600" t="str">
        <f>'Raw Data'!J1597</f>
        <v>high</v>
      </c>
    </row>
    <row r="1601" spans="1:9" ht="15" customHeight="1" x14ac:dyDescent="0.35">
      <c r="A1601">
        <f t="shared" si="96"/>
        <v>1597</v>
      </c>
      <c r="B1601" s="13">
        <f>'Raw Data'!B1598</f>
        <v>33.725666910000001</v>
      </c>
      <c r="C1601" t="str">
        <f t="shared" si="97"/>
        <v>Obese</v>
      </c>
      <c r="D1601" s="14">
        <f>'Raw Data'!E1598</f>
        <v>195.77281640000001</v>
      </c>
      <c r="E1601" t="str">
        <f t="shared" si="98"/>
        <v>Desirable</v>
      </c>
      <c r="F1601" s="15">
        <f>'Raw Data'!C1598</f>
        <v>116.0174689</v>
      </c>
      <c r="G1601" t="str">
        <f t="shared" si="99"/>
        <v>Normal</v>
      </c>
      <c r="H1601" t="str">
        <f>'Raw Data'!I1598</f>
        <v>non-smoker</v>
      </c>
      <c r="I1601" t="str">
        <f>'Raw Data'!J1598</f>
        <v>high</v>
      </c>
    </row>
    <row r="1602" spans="1:9" ht="15" customHeight="1" x14ac:dyDescent="0.35">
      <c r="A1602">
        <f t="shared" si="96"/>
        <v>1598</v>
      </c>
      <c r="B1602" s="13">
        <f>'Raw Data'!B1599</f>
        <v>28.430155970000001</v>
      </c>
      <c r="C1602" t="str">
        <f t="shared" si="97"/>
        <v>Overweight</v>
      </c>
      <c r="D1602" s="14">
        <f>'Raw Data'!E1599</f>
        <v>193.77426149999999</v>
      </c>
      <c r="E1602" t="str">
        <f t="shared" si="98"/>
        <v>Desirable</v>
      </c>
      <c r="F1602" s="15">
        <f>'Raw Data'!C1599</f>
        <v>114.9964081</v>
      </c>
      <c r="G1602" t="str">
        <f t="shared" si="99"/>
        <v>Normal</v>
      </c>
      <c r="H1602" t="str">
        <f>'Raw Data'!I1599</f>
        <v>smoker</v>
      </c>
      <c r="I1602" t="str">
        <f>'Raw Data'!J1599</f>
        <v>moderate</v>
      </c>
    </row>
    <row r="1603" spans="1:9" ht="15" customHeight="1" x14ac:dyDescent="0.35">
      <c r="A1603">
        <f t="shared" si="96"/>
        <v>1599</v>
      </c>
      <c r="B1603" s="13">
        <f>'Raw Data'!B1600</f>
        <v>29.271840279999999</v>
      </c>
      <c r="C1603" t="str">
        <f t="shared" si="97"/>
        <v>Overweight</v>
      </c>
      <c r="D1603" s="14">
        <f>'Raw Data'!E1600</f>
        <v>177.78974690000001</v>
      </c>
      <c r="E1603" t="str">
        <f t="shared" si="98"/>
        <v>Desirable</v>
      </c>
      <c r="F1603" s="15">
        <f>'Raw Data'!C1600</f>
        <v>95.546406849999997</v>
      </c>
      <c r="G1603" t="str">
        <f t="shared" si="99"/>
        <v>Normal</v>
      </c>
      <c r="H1603" t="str">
        <f>'Raw Data'!I1600</f>
        <v>non-smoker</v>
      </c>
      <c r="I1603" t="str">
        <f>'Raw Data'!J1600</f>
        <v>high</v>
      </c>
    </row>
    <row r="1604" spans="1:9" ht="15" customHeight="1" x14ac:dyDescent="0.35">
      <c r="A1604">
        <f t="shared" si="96"/>
        <v>1600</v>
      </c>
      <c r="B1604" s="13">
        <f>'Raw Data'!B1601</f>
        <v>25.450402740000001</v>
      </c>
      <c r="C1604" t="str">
        <f t="shared" si="97"/>
        <v>Overweight</v>
      </c>
      <c r="D1604" s="14">
        <f>'Raw Data'!E1601</f>
        <v>204.84073599999999</v>
      </c>
      <c r="E1604" t="str">
        <f t="shared" si="98"/>
        <v>Borderline High</v>
      </c>
      <c r="F1604" s="15">
        <f>'Raw Data'!C1601</f>
        <v>108.9414965</v>
      </c>
      <c r="G1604" t="str">
        <f t="shared" si="99"/>
        <v>Normal</v>
      </c>
      <c r="H1604" t="str">
        <f>'Raw Data'!I1601</f>
        <v>smoker</v>
      </c>
      <c r="I1604" t="str">
        <f>'Raw Data'!J1601</f>
        <v>moderate</v>
      </c>
    </row>
    <row r="1605" spans="1:9" ht="15" customHeight="1" x14ac:dyDescent="0.35">
      <c r="A1605">
        <f t="shared" ref="A1605:A1668" si="100">ROW()-4</f>
        <v>1601</v>
      </c>
      <c r="B1605" s="13">
        <f>'Raw Data'!B1602</f>
        <v>23.79925231</v>
      </c>
      <c r="C1605" t="str">
        <f t="shared" ref="C1605:C1668" si="101">IF(B1605&lt;18.5,"Underweight",IF(B1605&lt;=24.9,"Normal",IF(B1605&lt;=29.9,"Overweight","Obese")))</f>
        <v>Normal</v>
      </c>
      <c r="D1605" s="14">
        <f>'Raw Data'!E1602</f>
        <v>189.55761100000001</v>
      </c>
      <c r="E1605" t="str">
        <f t="shared" ref="E1605:E1668" si="102">IF(D1605&lt;200,"Desirable",IF(D1605&lt;=239,"Borderline High","High"))</f>
        <v>Desirable</v>
      </c>
      <c r="F1605" s="15">
        <f>'Raw Data'!C1602</f>
        <v>93.393318249999993</v>
      </c>
      <c r="G1605" t="str">
        <f t="shared" ref="G1605:G1668" si="103">IF(F1605&lt;120,"Normal",IF(F1605&lt;=129,"Elevated",IF(F1605&lt;=139,"Stage 1 Hypertension","Stage 2 Hypertension")))</f>
        <v>Normal</v>
      </c>
      <c r="H1605" t="str">
        <f>'Raw Data'!I1602</f>
        <v>smoker</v>
      </c>
      <c r="I1605" t="str">
        <f>'Raw Data'!J1602</f>
        <v>moderate</v>
      </c>
    </row>
    <row r="1606" spans="1:9" ht="15" customHeight="1" x14ac:dyDescent="0.35">
      <c r="A1606">
        <f t="shared" si="100"/>
        <v>1602</v>
      </c>
      <c r="B1606" s="13">
        <f>'Raw Data'!B1603</f>
        <v>29.851532649999999</v>
      </c>
      <c r="C1606" t="str">
        <f t="shared" si="101"/>
        <v>Overweight</v>
      </c>
      <c r="D1606" s="14">
        <f>'Raw Data'!E1603</f>
        <v>194.4108932</v>
      </c>
      <c r="E1606" t="str">
        <f t="shared" si="102"/>
        <v>Desirable</v>
      </c>
      <c r="F1606" s="15">
        <f>'Raw Data'!C1603</f>
        <v>103.9570095</v>
      </c>
      <c r="G1606" t="str">
        <f t="shared" si="103"/>
        <v>Normal</v>
      </c>
      <c r="H1606" t="str">
        <f>'Raw Data'!I1603</f>
        <v>non-smoker</v>
      </c>
      <c r="I1606" t="str">
        <f>'Raw Data'!J1603</f>
        <v>moderate</v>
      </c>
    </row>
    <row r="1607" spans="1:9" ht="15" customHeight="1" x14ac:dyDescent="0.35">
      <c r="A1607">
        <f t="shared" si="100"/>
        <v>1603</v>
      </c>
      <c r="B1607" s="13">
        <f>'Raw Data'!B1604</f>
        <v>24.800955030000001</v>
      </c>
      <c r="C1607" t="str">
        <f t="shared" si="101"/>
        <v>Normal</v>
      </c>
      <c r="D1607" s="14">
        <f>'Raw Data'!E1604</f>
        <v>190.80396250000001</v>
      </c>
      <c r="E1607" t="str">
        <f t="shared" si="102"/>
        <v>Desirable</v>
      </c>
      <c r="F1607" s="15">
        <f>'Raw Data'!C1604</f>
        <v>121.1913191</v>
      </c>
      <c r="G1607" t="str">
        <f t="shared" si="103"/>
        <v>Elevated</v>
      </c>
      <c r="H1607" t="str">
        <f>'Raw Data'!I1604</f>
        <v>smoker</v>
      </c>
      <c r="I1607" t="str">
        <f>'Raw Data'!J1604</f>
        <v>moderate</v>
      </c>
    </row>
    <row r="1608" spans="1:9" ht="15" customHeight="1" x14ac:dyDescent="0.35">
      <c r="A1608">
        <f t="shared" si="100"/>
        <v>1604</v>
      </c>
      <c r="B1608" s="13">
        <f>'Raw Data'!B1605</f>
        <v>35.451675899999998</v>
      </c>
      <c r="C1608" t="str">
        <f t="shared" si="101"/>
        <v>Obese</v>
      </c>
      <c r="D1608" s="14">
        <f>'Raw Data'!E1605</f>
        <v>202.54671759999999</v>
      </c>
      <c r="E1608" t="str">
        <f t="shared" si="102"/>
        <v>Borderline High</v>
      </c>
      <c r="F1608" s="15">
        <f>'Raw Data'!C1605</f>
        <v>112.8857694</v>
      </c>
      <c r="G1608" t="str">
        <f t="shared" si="103"/>
        <v>Normal</v>
      </c>
      <c r="H1608" t="str">
        <f>'Raw Data'!I1605</f>
        <v>non-smoker</v>
      </c>
      <c r="I1608" t="str">
        <f>'Raw Data'!J1605</f>
        <v>low</v>
      </c>
    </row>
    <row r="1609" spans="1:9" ht="15" customHeight="1" x14ac:dyDescent="0.35">
      <c r="A1609">
        <f t="shared" si="100"/>
        <v>1605</v>
      </c>
      <c r="B1609" s="13">
        <f>'Raw Data'!B1606</f>
        <v>29.04295823</v>
      </c>
      <c r="C1609" t="str">
        <f t="shared" si="101"/>
        <v>Overweight</v>
      </c>
      <c r="D1609" s="14">
        <f>'Raw Data'!E1606</f>
        <v>165.1382036</v>
      </c>
      <c r="E1609" t="str">
        <f t="shared" si="102"/>
        <v>Desirable</v>
      </c>
      <c r="F1609" s="15">
        <f>'Raw Data'!C1606</f>
        <v>99.307675040000007</v>
      </c>
      <c r="G1609" t="str">
        <f t="shared" si="103"/>
        <v>Normal</v>
      </c>
      <c r="H1609" t="str">
        <f>'Raw Data'!I1606</f>
        <v>non-smoker</v>
      </c>
      <c r="I1609" t="str">
        <f>'Raw Data'!J1606</f>
        <v>high</v>
      </c>
    </row>
    <row r="1610" spans="1:9" ht="15" customHeight="1" x14ac:dyDescent="0.35">
      <c r="A1610">
        <f t="shared" si="100"/>
        <v>1606</v>
      </c>
      <c r="B1610" s="13">
        <f>'Raw Data'!B1607</f>
        <v>29.22635841</v>
      </c>
      <c r="C1610" t="str">
        <f t="shared" si="101"/>
        <v>Overweight</v>
      </c>
      <c r="D1610" s="14">
        <f>'Raw Data'!E1607</f>
        <v>188.96851950000001</v>
      </c>
      <c r="E1610" t="str">
        <f t="shared" si="102"/>
        <v>Desirable</v>
      </c>
      <c r="F1610" s="15">
        <f>'Raw Data'!C1607</f>
        <v>89.545614400000005</v>
      </c>
      <c r="G1610" t="str">
        <f t="shared" si="103"/>
        <v>Normal</v>
      </c>
      <c r="H1610" t="str">
        <f>'Raw Data'!I1607</f>
        <v>non-smoker</v>
      </c>
      <c r="I1610" t="str">
        <f>'Raw Data'!J1607</f>
        <v>moderate</v>
      </c>
    </row>
    <row r="1611" spans="1:9" ht="15" customHeight="1" x14ac:dyDescent="0.35">
      <c r="A1611">
        <f t="shared" si="100"/>
        <v>1607</v>
      </c>
      <c r="B1611" s="13">
        <f>'Raw Data'!B1608</f>
        <v>21.702409320000001</v>
      </c>
      <c r="C1611" t="str">
        <f t="shared" si="101"/>
        <v>Normal</v>
      </c>
      <c r="D1611" s="14">
        <f>'Raw Data'!E1608</f>
        <v>181.34773860000001</v>
      </c>
      <c r="E1611" t="str">
        <f t="shared" si="102"/>
        <v>Desirable</v>
      </c>
      <c r="F1611" s="15">
        <f>'Raw Data'!C1608</f>
        <v>98.955353400000007</v>
      </c>
      <c r="G1611" t="str">
        <f t="shared" si="103"/>
        <v>Normal</v>
      </c>
      <c r="H1611" t="str">
        <f>'Raw Data'!I1608</f>
        <v>non-smoker</v>
      </c>
      <c r="I1611" t="str">
        <f>'Raw Data'!J1608</f>
        <v>low</v>
      </c>
    </row>
    <row r="1612" spans="1:9" ht="15" customHeight="1" x14ac:dyDescent="0.35">
      <c r="A1612">
        <f t="shared" si="100"/>
        <v>1608</v>
      </c>
      <c r="B1612" s="13">
        <f>'Raw Data'!B1609</f>
        <v>15.40704463</v>
      </c>
      <c r="C1612" t="str">
        <f t="shared" si="101"/>
        <v>Underweight</v>
      </c>
      <c r="D1612" s="14">
        <f>'Raw Data'!E1609</f>
        <v>173.08454689999999</v>
      </c>
      <c r="E1612" t="str">
        <f t="shared" si="102"/>
        <v>Desirable</v>
      </c>
      <c r="F1612" s="15">
        <f>'Raw Data'!C1609</f>
        <v>102.69875829999999</v>
      </c>
      <c r="G1612" t="str">
        <f t="shared" si="103"/>
        <v>Normal</v>
      </c>
      <c r="H1612" t="str">
        <f>'Raw Data'!I1609</f>
        <v>non-smoker</v>
      </c>
      <c r="I1612" t="str">
        <f>'Raw Data'!J1609</f>
        <v>high</v>
      </c>
    </row>
    <row r="1613" spans="1:9" ht="15" customHeight="1" x14ac:dyDescent="0.35">
      <c r="A1613">
        <f t="shared" si="100"/>
        <v>1609</v>
      </c>
      <c r="B1613" s="13">
        <f>'Raw Data'!B1610</f>
        <v>29.22563779</v>
      </c>
      <c r="C1613" t="str">
        <f t="shared" si="101"/>
        <v>Overweight</v>
      </c>
      <c r="D1613" s="14">
        <f>'Raw Data'!E1610</f>
        <v>201.87298440000001</v>
      </c>
      <c r="E1613" t="str">
        <f t="shared" si="102"/>
        <v>Borderline High</v>
      </c>
      <c r="F1613" s="15">
        <f>'Raw Data'!C1610</f>
        <v>113.3500258</v>
      </c>
      <c r="G1613" t="str">
        <f t="shared" si="103"/>
        <v>Normal</v>
      </c>
      <c r="H1613" t="str">
        <f>'Raw Data'!I1610</f>
        <v>smoker</v>
      </c>
      <c r="I1613" t="str">
        <f>'Raw Data'!J1610</f>
        <v>moderate</v>
      </c>
    </row>
    <row r="1614" spans="1:9" ht="15" customHeight="1" x14ac:dyDescent="0.35">
      <c r="A1614">
        <f t="shared" si="100"/>
        <v>1610</v>
      </c>
      <c r="B1614" s="13">
        <f>'Raw Data'!B1611</f>
        <v>24.515486190000001</v>
      </c>
      <c r="C1614" t="str">
        <f t="shared" si="101"/>
        <v>Normal</v>
      </c>
      <c r="D1614" s="14">
        <f>'Raw Data'!E1611</f>
        <v>204.54437250000001</v>
      </c>
      <c r="E1614" t="str">
        <f t="shared" si="102"/>
        <v>Borderline High</v>
      </c>
      <c r="F1614" s="15">
        <f>'Raw Data'!C1611</f>
        <v>96.635409390000007</v>
      </c>
      <c r="G1614" t="str">
        <f t="shared" si="103"/>
        <v>Normal</v>
      </c>
      <c r="H1614" t="str">
        <f>'Raw Data'!I1611</f>
        <v>non-smoker</v>
      </c>
      <c r="I1614" t="str">
        <f>'Raw Data'!J1611</f>
        <v>moderate</v>
      </c>
    </row>
    <row r="1615" spans="1:9" ht="15" customHeight="1" x14ac:dyDescent="0.35">
      <c r="A1615">
        <f t="shared" si="100"/>
        <v>1611</v>
      </c>
      <c r="B1615" s="13">
        <f>'Raw Data'!B1612</f>
        <v>31.91985524</v>
      </c>
      <c r="C1615" t="str">
        <f t="shared" si="101"/>
        <v>Obese</v>
      </c>
      <c r="D1615" s="14">
        <f>'Raw Data'!E1612</f>
        <v>220.82883989999999</v>
      </c>
      <c r="E1615" t="str">
        <f t="shared" si="102"/>
        <v>Borderline High</v>
      </c>
      <c r="F1615" s="15">
        <f>'Raw Data'!C1612</f>
        <v>116.45549130000001</v>
      </c>
      <c r="G1615" t="str">
        <f t="shared" si="103"/>
        <v>Normal</v>
      </c>
      <c r="H1615" t="str">
        <f>'Raw Data'!I1612</f>
        <v>non-smoker</v>
      </c>
      <c r="I1615" t="str">
        <f>'Raw Data'!J1612</f>
        <v>high</v>
      </c>
    </row>
    <row r="1616" spans="1:9" ht="15" customHeight="1" x14ac:dyDescent="0.35">
      <c r="A1616">
        <f t="shared" si="100"/>
        <v>1612</v>
      </c>
      <c r="B1616" s="13">
        <f>'Raw Data'!B1613</f>
        <v>22.43628081</v>
      </c>
      <c r="C1616" t="str">
        <f t="shared" si="101"/>
        <v>Normal</v>
      </c>
      <c r="D1616" s="14">
        <f>'Raw Data'!E1613</f>
        <v>169.28664850000001</v>
      </c>
      <c r="E1616" t="str">
        <f t="shared" si="102"/>
        <v>Desirable</v>
      </c>
      <c r="F1616" s="15">
        <f>'Raw Data'!C1613</f>
        <v>88.288424460000002</v>
      </c>
      <c r="G1616" t="str">
        <f t="shared" si="103"/>
        <v>Normal</v>
      </c>
      <c r="H1616" t="str">
        <f>'Raw Data'!I1613</f>
        <v>smoker</v>
      </c>
      <c r="I1616" t="str">
        <f>'Raw Data'!J1613</f>
        <v>moderate</v>
      </c>
    </row>
    <row r="1617" spans="1:9" ht="15" customHeight="1" x14ac:dyDescent="0.35">
      <c r="A1617">
        <f t="shared" si="100"/>
        <v>1613</v>
      </c>
      <c r="B1617" s="13">
        <f>'Raw Data'!B1614</f>
        <v>24.343943509999999</v>
      </c>
      <c r="C1617" t="str">
        <f t="shared" si="101"/>
        <v>Normal</v>
      </c>
      <c r="D1617" s="14">
        <f>'Raw Data'!E1614</f>
        <v>207.81052299999999</v>
      </c>
      <c r="E1617" t="str">
        <f t="shared" si="102"/>
        <v>Borderline High</v>
      </c>
      <c r="F1617" s="15">
        <f>'Raw Data'!C1614</f>
        <v>110.1654209</v>
      </c>
      <c r="G1617" t="str">
        <f t="shared" si="103"/>
        <v>Normal</v>
      </c>
      <c r="H1617" t="str">
        <f>'Raw Data'!I1614</f>
        <v>smoker</v>
      </c>
      <c r="I1617" t="str">
        <f>'Raw Data'!J1614</f>
        <v>high</v>
      </c>
    </row>
    <row r="1618" spans="1:9" ht="15" customHeight="1" x14ac:dyDescent="0.35">
      <c r="A1618">
        <f t="shared" si="100"/>
        <v>1614</v>
      </c>
      <c r="B1618" s="13">
        <f>'Raw Data'!B1615</f>
        <v>32.597288769999999</v>
      </c>
      <c r="C1618" t="str">
        <f t="shared" si="101"/>
        <v>Obese</v>
      </c>
      <c r="D1618" s="14">
        <f>'Raw Data'!E1615</f>
        <v>209.82103989999999</v>
      </c>
      <c r="E1618" t="str">
        <f t="shared" si="102"/>
        <v>Borderline High</v>
      </c>
      <c r="F1618" s="15">
        <f>'Raw Data'!C1615</f>
        <v>107.6540967</v>
      </c>
      <c r="G1618" t="str">
        <f t="shared" si="103"/>
        <v>Normal</v>
      </c>
      <c r="H1618" t="str">
        <f>'Raw Data'!I1615</f>
        <v>smoker</v>
      </c>
      <c r="I1618" t="str">
        <f>'Raw Data'!J1615</f>
        <v>moderate</v>
      </c>
    </row>
    <row r="1619" spans="1:9" ht="15" customHeight="1" x14ac:dyDescent="0.35">
      <c r="A1619">
        <f t="shared" si="100"/>
        <v>1615</v>
      </c>
      <c r="B1619" s="13">
        <f>'Raw Data'!B1616</f>
        <v>29.18396658</v>
      </c>
      <c r="C1619" t="str">
        <f t="shared" si="101"/>
        <v>Overweight</v>
      </c>
      <c r="D1619" s="14">
        <f>'Raw Data'!E1616</f>
        <v>207.8318854</v>
      </c>
      <c r="E1619" t="str">
        <f t="shared" si="102"/>
        <v>Borderline High</v>
      </c>
      <c r="F1619" s="15">
        <f>'Raw Data'!C1616</f>
        <v>114.8968734</v>
      </c>
      <c r="G1619" t="str">
        <f t="shared" si="103"/>
        <v>Normal</v>
      </c>
      <c r="H1619" t="str">
        <f>'Raw Data'!I1616</f>
        <v>non-smoker</v>
      </c>
      <c r="I1619" t="str">
        <f>'Raw Data'!J1616</f>
        <v>moderate</v>
      </c>
    </row>
    <row r="1620" spans="1:9" ht="15" customHeight="1" x14ac:dyDescent="0.35">
      <c r="A1620">
        <f t="shared" si="100"/>
        <v>1616</v>
      </c>
      <c r="B1620" s="13">
        <f>'Raw Data'!B1617</f>
        <v>21.99339075</v>
      </c>
      <c r="C1620" t="str">
        <f t="shared" si="101"/>
        <v>Normal</v>
      </c>
      <c r="D1620" s="14">
        <f>'Raw Data'!E1617</f>
        <v>202.62877409999999</v>
      </c>
      <c r="E1620" t="str">
        <f t="shared" si="102"/>
        <v>Borderline High</v>
      </c>
      <c r="F1620" s="15">
        <f>'Raw Data'!C1617</f>
        <v>119.02996659999999</v>
      </c>
      <c r="G1620" t="str">
        <f t="shared" si="103"/>
        <v>Normal</v>
      </c>
      <c r="H1620" t="str">
        <f>'Raw Data'!I1617</f>
        <v>smoker</v>
      </c>
      <c r="I1620" t="str">
        <f>'Raw Data'!J1617</f>
        <v>moderate</v>
      </c>
    </row>
    <row r="1621" spans="1:9" ht="15" customHeight="1" x14ac:dyDescent="0.35">
      <c r="A1621">
        <f t="shared" si="100"/>
        <v>1617</v>
      </c>
      <c r="B1621" s="13">
        <f>'Raw Data'!B1618</f>
        <v>27.170035850000001</v>
      </c>
      <c r="C1621" t="str">
        <f t="shared" si="101"/>
        <v>Overweight</v>
      </c>
      <c r="D1621" s="14">
        <f>'Raw Data'!E1618</f>
        <v>218.2429147</v>
      </c>
      <c r="E1621" t="str">
        <f t="shared" si="102"/>
        <v>Borderline High</v>
      </c>
      <c r="F1621" s="15">
        <f>'Raw Data'!C1618</f>
        <v>90.804585560000007</v>
      </c>
      <c r="G1621" t="str">
        <f t="shared" si="103"/>
        <v>Normal</v>
      </c>
      <c r="H1621" t="str">
        <f>'Raw Data'!I1618</f>
        <v>smoker</v>
      </c>
      <c r="I1621" t="str">
        <f>'Raw Data'!J1618</f>
        <v>high</v>
      </c>
    </row>
    <row r="1622" spans="1:9" ht="15" customHeight="1" x14ac:dyDescent="0.35">
      <c r="A1622">
        <f t="shared" si="100"/>
        <v>1618</v>
      </c>
      <c r="B1622" s="13">
        <f>'Raw Data'!B1619</f>
        <v>36.518651140000003</v>
      </c>
      <c r="C1622" t="str">
        <f t="shared" si="101"/>
        <v>Obese</v>
      </c>
      <c r="D1622" s="14">
        <f>'Raw Data'!E1619</f>
        <v>196.88922260000001</v>
      </c>
      <c r="E1622" t="str">
        <f t="shared" si="102"/>
        <v>Desirable</v>
      </c>
      <c r="F1622" s="15">
        <f>'Raw Data'!C1619</f>
        <v>121.6254544</v>
      </c>
      <c r="G1622" t="str">
        <f t="shared" si="103"/>
        <v>Elevated</v>
      </c>
      <c r="H1622" t="str">
        <f>'Raw Data'!I1619</f>
        <v>smoker</v>
      </c>
      <c r="I1622" t="str">
        <f>'Raw Data'!J1619</f>
        <v>moderate</v>
      </c>
    </row>
    <row r="1623" spans="1:9" ht="15" customHeight="1" x14ac:dyDescent="0.35">
      <c r="A1623">
        <f t="shared" si="100"/>
        <v>1619</v>
      </c>
      <c r="B1623" s="13">
        <f>'Raw Data'!B1620</f>
        <v>27.71815698</v>
      </c>
      <c r="C1623" t="str">
        <f t="shared" si="101"/>
        <v>Overweight</v>
      </c>
      <c r="D1623" s="14">
        <f>'Raw Data'!E1620</f>
        <v>188.5117267</v>
      </c>
      <c r="E1623" t="str">
        <f t="shared" si="102"/>
        <v>Desirable</v>
      </c>
      <c r="F1623" s="15">
        <f>'Raw Data'!C1620</f>
        <v>119.0470658</v>
      </c>
      <c r="G1623" t="str">
        <f t="shared" si="103"/>
        <v>Normal</v>
      </c>
      <c r="H1623" t="str">
        <f>'Raw Data'!I1620</f>
        <v>non-smoker</v>
      </c>
      <c r="I1623" t="str">
        <f>'Raw Data'!J1620</f>
        <v>moderate</v>
      </c>
    </row>
    <row r="1624" spans="1:9" ht="15" customHeight="1" x14ac:dyDescent="0.35">
      <c r="A1624">
        <f t="shared" si="100"/>
        <v>1620</v>
      </c>
      <c r="B1624" s="13">
        <f>'Raw Data'!B1621</f>
        <v>26.259803009999999</v>
      </c>
      <c r="C1624" t="str">
        <f t="shared" si="101"/>
        <v>Overweight</v>
      </c>
      <c r="D1624" s="14">
        <f>'Raw Data'!E1621</f>
        <v>192.79932539999999</v>
      </c>
      <c r="E1624" t="str">
        <f t="shared" si="102"/>
        <v>Desirable</v>
      </c>
      <c r="F1624" s="15">
        <f>'Raw Data'!C1621</f>
        <v>117.3922168</v>
      </c>
      <c r="G1624" t="str">
        <f t="shared" si="103"/>
        <v>Normal</v>
      </c>
      <c r="H1624" t="str">
        <f>'Raw Data'!I1621</f>
        <v>non-smoker</v>
      </c>
      <c r="I1624" t="str">
        <f>'Raw Data'!J1621</f>
        <v>low</v>
      </c>
    </row>
    <row r="1625" spans="1:9" ht="15" customHeight="1" x14ac:dyDescent="0.35">
      <c r="A1625">
        <f t="shared" si="100"/>
        <v>1621</v>
      </c>
      <c r="B1625" s="13">
        <f>'Raw Data'!B1622</f>
        <v>31.47616485</v>
      </c>
      <c r="C1625" t="str">
        <f t="shared" si="101"/>
        <v>Obese</v>
      </c>
      <c r="D1625" s="14">
        <f>'Raw Data'!E1622</f>
        <v>191.49228189999999</v>
      </c>
      <c r="E1625" t="str">
        <f t="shared" si="102"/>
        <v>Desirable</v>
      </c>
      <c r="F1625" s="15">
        <f>'Raw Data'!C1622</f>
        <v>105.92565430000001</v>
      </c>
      <c r="G1625" t="str">
        <f t="shared" si="103"/>
        <v>Normal</v>
      </c>
      <c r="H1625" t="str">
        <f>'Raw Data'!I1622</f>
        <v>non-smoker</v>
      </c>
      <c r="I1625" t="str">
        <f>'Raw Data'!J1622</f>
        <v>low</v>
      </c>
    </row>
    <row r="1626" spans="1:9" ht="15" customHeight="1" x14ac:dyDescent="0.35">
      <c r="A1626">
        <f t="shared" si="100"/>
        <v>1622</v>
      </c>
      <c r="B1626" s="13">
        <f>'Raw Data'!B1623</f>
        <v>28.761368770000001</v>
      </c>
      <c r="C1626" t="str">
        <f t="shared" si="101"/>
        <v>Overweight</v>
      </c>
      <c r="D1626" s="14">
        <f>'Raw Data'!E1623</f>
        <v>210.23580670000001</v>
      </c>
      <c r="E1626" t="str">
        <f t="shared" si="102"/>
        <v>Borderline High</v>
      </c>
      <c r="F1626" s="15">
        <f>'Raw Data'!C1623</f>
        <v>122.63884109999999</v>
      </c>
      <c r="G1626" t="str">
        <f t="shared" si="103"/>
        <v>Elevated</v>
      </c>
      <c r="H1626" t="str">
        <f>'Raw Data'!I1623</f>
        <v>smoker</v>
      </c>
      <c r="I1626" t="str">
        <f>'Raw Data'!J1623</f>
        <v>moderate</v>
      </c>
    </row>
    <row r="1627" spans="1:9" ht="15" customHeight="1" x14ac:dyDescent="0.35">
      <c r="A1627">
        <f t="shared" si="100"/>
        <v>1623</v>
      </c>
      <c r="B1627" s="13">
        <f>'Raw Data'!B1624</f>
        <v>34.218331380000002</v>
      </c>
      <c r="C1627" t="str">
        <f t="shared" si="101"/>
        <v>Obese</v>
      </c>
      <c r="D1627" s="14">
        <f>'Raw Data'!E1624</f>
        <v>214.8164204</v>
      </c>
      <c r="E1627" t="str">
        <f t="shared" si="102"/>
        <v>Borderline High</v>
      </c>
      <c r="F1627" s="15">
        <f>'Raw Data'!C1624</f>
        <v>107.50495960000001</v>
      </c>
      <c r="G1627" t="str">
        <f t="shared" si="103"/>
        <v>Normal</v>
      </c>
      <c r="H1627" t="str">
        <f>'Raw Data'!I1624</f>
        <v>non-smoker</v>
      </c>
      <c r="I1627" t="str">
        <f>'Raw Data'!J1624</f>
        <v>moderate</v>
      </c>
    </row>
    <row r="1628" spans="1:9" ht="15" customHeight="1" x14ac:dyDescent="0.35">
      <c r="A1628">
        <f t="shared" si="100"/>
        <v>1624</v>
      </c>
      <c r="B1628" s="13">
        <f>'Raw Data'!B1625</f>
        <v>30.775487850000001</v>
      </c>
      <c r="C1628" t="str">
        <f t="shared" si="101"/>
        <v>Obese</v>
      </c>
      <c r="D1628" s="14">
        <f>'Raw Data'!E1625</f>
        <v>208.26698469999999</v>
      </c>
      <c r="E1628" t="str">
        <f t="shared" si="102"/>
        <v>Borderline High</v>
      </c>
      <c r="F1628" s="15">
        <f>'Raw Data'!C1625</f>
        <v>101.2438135</v>
      </c>
      <c r="G1628" t="str">
        <f t="shared" si="103"/>
        <v>Normal</v>
      </c>
      <c r="H1628" t="str">
        <f>'Raw Data'!I1625</f>
        <v>non-smoker</v>
      </c>
      <c r="I1628" t="str">
        <f>'Raw Data'!J1625</f>
        <v>high</v>
      </c>
    </row>
    <row r="1629" spans="1:9" ht="15" customHeight="1" x14ac:dyDescent="0.35">
      <c r="A1629">
        <f t="shared" si="100"/>
        <v>1625</v>
      </c>
      <c r="B1629" s="13">
        <f>'Raw Data'!B1626</f>
        <v>31.53271913</v>
      </c>
      <c r="C1629" t="str">
        <f t="shared" si="101"/>
        <v>Obese</v>
      </c>
      <c r="D1629" s="14">
        <f>'Raw Data'!E1626</f>
        <v>189.26381760000001</v>
      </c>
      <c r="E1629" t="str">
        <f t="shared" si="102"/>
        <v>Desirable</v>
      </c>
      <c r="F1629" s="15">
        <f>'Raw Data'!C1626</f>
        <v>109.5825948</v>
      </c>
      <c r="G1629" t="str">
        <f t="shared" si="103"/>
        <v>Normal</v>
      </c>
      <c r="H1629" t="str">
        <f>'Raw Data'!I1626</f>
        <v>smoker</v>
      </c>
      <c r="I1629" t="str">
        <f>'Raw Data'!J1626</f>
        <v>low</v>
      </c>
    </row>
    <row r="1630" spans="1:9" ht="15" customHeight="1" x14ac:dyDescent="0.35">
      <c r="A1630">
        <f t="shared" si="100"/>
        <v>1626</v>
      </c>
      <c r="B1630" s="13">
        <f>'Raw Data'!B1627</f>
        <v>34.461542629999997</v>
      </c>
      <c r="C1630" t="str">
        <f t="shared" si="101"/>
        <v>Obese</v>
      </c>
      <c r="D1630" s="14">
        <f>'Raw Data'!E1627</f>
        <v>218.02883059999999</v>
      </c>
      <c r="E1630" t="str">
        <f t="shared" si="102"/>
        <v>Borderline High</v>
      </c>
      <c r="F1630" s="15">
        <f>'Raw Data'!C1627</f>
        <v>112.15245109999999</v>
      </c>
      <c r="G1630" t="str">
        <f t="shared" si="103"/>
        <v>Normal</v>
      </c>
      <c r="H1630" t="str">
        <f>'Raw Data'!I1627</f>
        <v>non-smoker</v>
      </c>
      <c r="I1630" t="str">
        <f>'Raw Data'!J1627</f>
        <v>moderate</v>
      </c>
    </row>
    <row r="1631" spans="1:9" ht="15" customHeight="1" x14ac:dyDescent="0.35">
      <c r="A1631">
        <f t="shared" si="100"/>
        <v>1627</v>
      </c>
      <c r="B1631" s="13">
        <f>'Raw Data'!B1628</f>
        <v>25.504737949999999</v>
      </c>
      <c r="C1631" t="str">
        <f t="shared" si="101"/>
        <v>Overweight</v>
      </c>
      <c r="D1631" s="14">
        <f>'Raw Data'!E1628</f>
        <v>182.07693409999999</v>
      </c>
      <c r="E1631" t="str">
        <f t="shared" si="102"/>
        <v>Desirable</v>
      </c>
      <c r="F1631" s="15">
        <f>'Raw Data'!C1628</f>
        <v>116.9787232</v>
      </c>
      <c r="G1631" t="str">
        <f t="shared" si="103"/>
        <v>Normal</v>
      </c>
      <c r="H1631" t="str">
        <f>'Raw Data'!I1628</f>
        <v>non-smoker</v>
      </c>
      <c r="I1631" t="str">
        <f>'Raw Data'!J1628</f>
        <v>high</v>
      </c>
    </row>
    <row r="1632" spans="1:9" ht="15" customHeight="1" x14ac:dyDescent="0.35">
      <c r="A1632">
        <f t="shared" si="100"/>
        <v>1628</v>
      </c>
      <c r="B1632" s="13">
        <f>'Raw Data'!B1629</f>
        <v>24.006182760000002</v>
      </c>
      <c r="C1632" t="str">
        <f t="shared" si="101"/>
        <v>Normal</v>
      </c>
      <c r="D1632" s="14">
        <f>'Raw Data'!E1629</f>
        <v>161.73031030000001</v>
      </c>
      <c r="E1632" t="str">
        <f t="shared" si="102"/>
        <v>Desirable</v>
      </c>
      <c r="F1632" s="15">
        <f>'Raw Data'!C1629</f>
        <v>99.187906909999995</v>
      </c>
      <c r="G1632" t="str">
        <f t="shared" si="103"/>
        <v>Normal</v>
      </c>
      <c r="H1632" t="str">
        <f>'Raw Data'!I1629</f>
        <v>smoker</v>
      </c>
      <c r="I1632" t="str">
        <f>'Raw Data'!J1629</f>
        <v>high</v>
      </c>
    </row>
    <row r="1633" spans="1:9" ht="15" customHeight="1" x14ac:dyDescent="0.35">
      <c r="A1633">
        <f t="shared" si="100"/>
        <v>1629</v>
      </c>
      <c r="B1633" s="13">
        <f>'Raw Data'!B1630</f>
        <v>20.27134779</v>
      </c>
      <c r="C1633" t="str">
        <f t="shared" si="101"/>
        <v>Normal</v>
      </c>
      <c r="D1633" s="14">
        <f>'Raw Data'!E1630</f>
        <v>168.97784229999999</v>
      </c>
      <c r="E1633" t="str">
        <f t="shared" si="102"/>
        <v>Desirable</v>
      </c>
      <c r="F1633" s="15">
        <f>'Raw Data'!C1630</f>
        <v>107.6960739</v>
      </c>
      <c r="G1633" t="str">
        <f t="shared" si="103"/>
        <v>Normal</v>
      </c>
      <c r="H1633" t="str">
        <f>'Raw Data'!I1630</f>
        <v>smoker</v>
      </c>
      <c r="I1633" t="str">
        <f>'Raw Data'!J1630</f>
        <v>low</v>
      </c>
    </row>
    <row r="1634" spans="1:9" ht="15" customHeight="1" x14ac:dyDescent="0.35">
      <c r="A1634">
        <f t="shared" si="100"/>
        <v>1630</v>
      </c>
      <c r="B1634" s="13">
        <f>'Raw Data'!B1631</f>
        <v>25.945761139999998</v>
      </c>
      <c r="C1634" t="str">
        <f t="shared" si="101"/>
        <v>Overweight</v>
      </c>
      <c r="D1634" s="14">
        <f>'Raw Data'!E1631</f>
        <v>211.44626909999999</v>
      </c>
      <c r="E1634" t="str">
        <f t="shared" si="102"/>
        <v>Borderline High</v>
      </c>
      <c r="F1634" s="15">
        <f>'Raw Data'!C1631</f>
        <v>98.403414600000005</v>
      </c>
      <c r="G1634" t="str">
        <f t="shared" si="103"/>
        <v>Normal</v>
      </c>
      <c r="H1634" t="str">
        <f>'Raw Data'!I1631</f>
        <v>non-smoker</v>
      </c>
      <c r="I1634" t="str">
        <f>'Raw Data'!J1631</f>
        <v>moderate</v>
      </c>
    </row>
    <row r="1635" spans="1:9" ht="15" customHeight="1" x14ac:dyDescent="0.35">
      <c r="A1635">
        <f t="shared" si="100"/>
        <v>1631</v>
      </c>
      <c r="B1635" s="13">
        <f>'Raw Data'!B1632</f>
        <v>20.456958239999999</v>
      </c>
      <c r="C1635" t="str">
        <f t="shared" si="101"/>
        <v>Normal</v>
      </c>
      <c r="D1635" s="14">
        <f>'Raw Data'!E1632</f>
        <v>188.62779829999999</v>
      </c>
      <c r="E1635" t="str">
        <f t="shared" si="102"/>
        <v>Desirable</v>
      </c>
      <c r="F1635" s="15">
        <f>'Raw Data'!C1632</f>
        <v>120.2864464</v>
      </c>
      <c r="G1635" t="str">
        <f t="shared" si="103"/>
        <v>Elevated</v>
      </c>
      <c r="H1635" t="str">
        <f>'Raw Data'!I1632</f>
        <v>non-smoker</v>
      </c>
      <c r="I1635" t="str">
        <f>'Raw Data'!J1632</f>
        <v>moderate</v>
      </c>
    </row>
    <row r="1636" spans="1:9" ht="15" customHeight="1" x14ac:dyDescent="0.35">
      <c r="A1636">
        <f t="shared" si="100"/>
        <v>1632</v>
      </c>
      <c r="B1636" s="13">
        <f>'Raw Data'!B1633</f>
        <v>28.827427950000001</v>
      </c>
      <c r="C1636" t="str">
        <f t="shared" si="101"/>
        <v>Overweight</v>
      </c>
      <c r="D1636" s="14">
        <f>'Raw Data'!E1633</f>
        <v>182.5091405</v>
      </c>
      <c r="E1636" t="str">
        <f t="shared" si="102"/>
        <v>Desirable</v>
      </c>
      <c r="F1636" s="15">
        <f>'Raw Data'!C1633</f>
        <v>112.78080129999999</v>
      </c>
      <c r="G1636" t="str">
        <f t="shared" si="103"/>
        <v>Normal</v>
      </c>
      <c r="H1636" t="str">
        <f>'Raw Data'!I1633</f>
        <v>non-smoker</v>
      </c>
      <c r="I1636" t="str">
        <f>'Raw Data'!J1633</f>
        <v>high</v>
      </c>
    </row>
    <row r="1637" spans="1:9" ht="15" customHeight="1" x14ac:dyDescent="0.35">
      <c r="A1637">
        <f t="shared" si="100"/>
        <v>1633</v>
      </c>
      <c r="B1637" s="13">
        <f>'Raw Data'!B1634</f>
        <v>23.93255662</v>
      </c>
      <c r="C1637" t="str">
        <f t="shared" si="101"/>
        <v>Normal</v>
      </c>
      <c r="D1637" s="14">
        <f>'Raw Data'!E1634</f>
        <v>213.9639172</v>
      </c>
      <c r="E1637" t="str">
        <f t="shared" si="102"/>
        <v>Borderline High</v>
      </c>
      <c r="F1637" s="15">
        <f>'Raw Data'!C1634</f>
        <v>81.060584660000004</v>
      </c>
      <c r="G1637" t="str">
        <f t="shared" si="103"/>
        <v>Normal</v>
      </c>
      <c r="H1637" t="str">
        <f>'Raw Data'!I1634</f>
        <v>smoker</v>
      </c>
      <c r="I1637" t="str">
        <f>'Raw Data'!J1634</f>
        <v>low</v>
      </c>
    </row>
    <row r="1638" spans="1:9" ht="15" customHeight="1" x14ac:dyDescent="0.35">
      <c r="A1638">
        <f t="shared" si="100"/>
        <v>1634</v>
      </c>
      <c r="B1638" s="13">
        <f>'Raw Data'!B1635</f>
        <v>31.8116713</v>
      </c>
      <c r="C1638" t="str">
        <f t="shared" si="101"/>
        <v>Obese</v>
      </c>
      <c r="D1638" s="14">
        <f>'Raw Data'!E1635</f>
        <v>203.26784549999999</v>
      </c>
      <c r="E1638" t="str">
        <f t="shared" si="102"/>
        <v>Borderline High</v>
      </c>
      <c r="F1638" s="15">
        <f>'Raw Data'!C1635</f>
        <v>120.31839549999999</v>
      </c>
      <c r="G1638" t="str">
        <f t="shared" si="103"/>
        <v>Elevated</v>
      </c>
      <c r="H1638" t="str">
        <f>'Raw Data'!I1635</f>
        <v>non-smoker</v>
      </c>
      <c r="I1638" t="str">
        <f>'Raw Data'!J1635</f>
        <v>low</v>
      </c>
    </row>
    <row r="1639" spans="1:9" ht="15" customHeight="1" x14ac:dyDescent="0.35">
      <c r="A1639">
        <f t="shared" si="100"/>
        <v>1635</v>
      </c>
      <c r="B1639" s="13">
        <f>'Raw Data'!B1636</f>
        <v>30.89339073</v>
      </c>
      <c r="C1639" t="str">
        <f t="shared" si="101"/>
        <v>Obese</v>
      </c>
      <c r="D1639" s="14">
        <f>'Raw Data'!E1636</f>
        <v>218.1531951</v>
      </c>
      <c r="E1639" t="str">
        <f t="shared" si="102"/>
        <v>Borderline High</v>
      </c>
      <c r="F1639" s="15">
        <f>'Raw Data'!C1636</f>
        <v>111.67176550000001</v>
      </c>
      <c r="G1639" t="str">
        <f t="shared" si="103"/>
        <v>Normal</v>
      </c>
      <c r="H1639" t="str">
        <f>'Raw Data'!I1636</f>
        <v>non-smoker</v>
      </c>
      <c r="I1639" t="str">
        <f>'Raw Data'!J1636</f>
        <v>moderate</v>
      </c>
    </row>
    <row r="1640" spans="1:9" ht="15" customHeight="1" x14ac:dyDescent="0.35">
      <c r="A1640">
        <f t="shared" si="100"/>
        <v>1636</v>
      </c>
      <c r="B1640" s="13">
        <f>'Raw Data'!B1637</f>
        <v>25.052000750000001</v>
      </c>
      <c r="C1640" t="str">
        <f t="shared" si="101"/>
        <v>Overweight</v>
      </c>
      <c r="D1640" s="14">
        <f>'Raw Data'!E1637</f>
        <v>165.67737489999999</v>
      </c>
      <c r="E1640" t="str">
        <f t="shared" si="102"/>
        <v>Desirable</v>
      </c>
      <c r="F1640" s="15">
        <f>'Raw Data'!C1637</f>
        <v>105.61634890000001</v>
      </c>
      <c r="G1640" t="str">
        <f t="shared" si="103"/>
        <v>Normal</v>
      </c>
      <c r="H1640" t="str">
        <f>'Raw Data'!I1637</f>
        <v>non-smoker</v>
      </c>
      <c r="I1640" t="str">
        <f>'Raw Data'!J1637</f>
        <v>moderate</v>
      </c>
    </row>
    <row r="1641" spans="1:9" ht="15" customHeight="1" x14ac:dyDescent="0.35">
      <c r="A1641">
        <f t="shared" si="100"/>
        <v>1637</v>
      </c>
      <c r="B1641" s="13">
        <f>'Raw Data'!B1638</f>
        <v>31.881460929999999</v>
      </c>
      <c r="C1641" t="str">
        <f t="shared" si="101"/>
        <v>Obese</v>
      </c>
      <c r="D1641" s="14">
        <f>'Raw Data'!E1638</f>
        <v>212.31349040000001</v>
      </c>
      <c r="E1641" t="str">
        <f t="shared" si="102"/>
        <v>Borderline High</v>
      </c>
      <c r="F1641" s="15">
        <f>'Raw Data'!C1638</f>
        <v>130.2929374</v>
      </c>
      <c r="G1641" t="str">
        <f t="shared" si="103"/>
        <v>Stage 1 Hypertension</v>
      </c>
      <c r="H1641" t="str">
        <f>'Raw Data'!I1638</f>
        <v>smoker</v>
      </c>
      <c r="I1641" t="str">
        <f>'Raw Data'!J1638</f>
        <v>moderate</v>
      </c>
    </row>
    <row r="1642" spans="1:9" ht="15" customHeight="1" x14ac:dyDescent="0.35">
      <c r="A1642">
        <f t="shared" si="100"/>
        <v>1638</v>
      </c>
      <c r="B1642" s="13">
        <f>'Raw Data'!B1639</f>
        <v>27.746178669999999</v>
      </c>
      <c r="C1642" t="str">
        <f t="shared" si="101"/>
        <v>Overweight</v>
      </c>
      <c r="D1642" s="14">
        <f>'Raw Data'!E1639</f>
        <v>184.63279059999999</v>
      </c>
      <c r="E1642" t="str">
        <f t="shared" si="102"/>
        <v>Desirable</v>
      </c>
      <c r="F1642" s="15">
        <f>'Raw Data'!C1639</f>
        <v>92.620683900000003</v>
      </c>
      <c r="G1642" t="str">
        <f t="shared" si="103"/>
        <v>Normal</v>
      </c>
      <c r="H1642" t="str">
        <f>'Raw Data'!I1639</f>
        <v>non-smoker</v>
      </c>
      <c r="I1642" t="str">
        <f>'Raw Data'!J1639</f>
        <v>low</v>
      </c>
    </row>
    <row r="1643" spans="1:9" ht="15" customHeight="1" x14ac:dyDescent="0.35">
      <c r="A1643">
        <f t="shared" si="100"/>
        <v>1639</v>
      </c>
      <c r="B1643" s="13">
        <f>'Raw Data'!B1640</f>
        <v>18.143691459999999</v>
      </c>
      <c r="C1643" t="str">
        <f t="shared" si="101"/>
        <v>Underweight</v>
      </c>
      <c r="D1643" s="14">
        <f>'Raw Data'!E1640</f>
        <v>204.45215099999999</v>
      </c>
      <c r="E1643" t="str">
        <f t="shared" si="102"/>
        <v>Borderline High</v>
      </c>
      <c r="F1643" s="15">
        <f>'Raw Data'!C1640</f>
        <v>111.6100115</v>
      </c>
      <c r="G1643" t="str">
        <f t="shared" si="103"/>
        <v>Normal</v>
      </c>
      <c r="H1643" t="str">
        <f>'Raw Data'!I1640</f>
        <v>smoker</v>
      </c>
      <c r="I1643" t="str">
        <f>'Raw Data'!J1640</f>
        <v>high</v>
      </c>
    </row>
    <row r="1644" spans="1:9" ht="15" customHeight="1" x14ac:dyDescent="0.35">
      <c r="A1644">
        <f t="shared" si="100"/>
        <v>1640</v>
      </c>
      <c r="B1644" s="13">
        <f>'Raw Data'!B1641</f>
        <v>22.056839249999999</v>
      </c>
      <c r="C1644" t="str">
        <f t="shared" si="101"/>
        <v>Normal</v>
      </c>
      <c r="D1644" s="14">
        <f>'Raw Data'!E1641</f>
        <v>169.59192719999999</v>
      </c>
      <c r="E1644" t="str">
        <f t="shared" si="102"/>
        <v>Desirable</v>
      </c>
      <c r="F1644" s="15">
        <f>'Raw Data'!C1641</f>
        <v>104.67303219999999</v>
      </c>
      <c r="G1644" t="str">
        <f t="shared" si="103"/>
        <v>Normal</v>
      </c>
      <c r="H1644" t="str">
        <f>'Raw Data'!I1641</f>
        <v>non-smoker</v>
      </c>
      <c r="I1644" t="str">
        <f>'Raw Data'!J1641</f>
        <v>moderate</v>
      </c>
    </row>
    <row r="1645" spans="1:9" ht="15" customHeight="1" x14ac:dyDescent="0.35">
      <c r="A1645">
        <f t="shared" si="100"/>
        <v>1641</v>
      </c>
      <c r="B1645" s="13">
        <f>'Raw Data'!B1642</f>
        <v>23.379184909999999</v>
      </c>
      <c r="C1645" t="str">
        <f t="shared" si="101"/>
        <v>Normal</v>
      </c>
      <c r="D1645" s="14">
        <f>'Raw Data'!E1642</f>
        <v>175.8230346</v>
      </c>
      <c r="E1645" t="str">
        <f t="shared" si="102"/>
        <v>Desirable</v>
      </c>
      <c r="F1645" s="15">
        <f>'Raw Data'!C1642</f>
        <v>98.544909660000002</v>
      </c>
      <c r="G1645" t="str">
        <f t="shared" si="103"/>
        <v>Normal</v>
      </c>
      <c r="H1645" t="str">
        <f>'Raw Data'!I1642</f>
        <v>smoker</v>
      </c>
      <c r="I1645" t="str">
        <f>'Raw Data'!J1642</f>
        <v>high</v>
      </c>
    </row>
    <row r="1646" spans="1:9" ht="15" customHeight="1" x14ac:dyDescent="0.35">
      <c r="A1646">
        <f t="shared" si="100"/>
        <v>1642</v>
      </c>
      <c r="B1646" s="13">
        <f>'Raw Data'!B1643</f>
        <v>27.05121888</v>
      </c>
      <c r="C1646" t="str">
        <f t="shared" si="101"/>
        <v>Overweight</v>
      </c>
      <c r="D1646" s="14">
        <f>'Raw Data'!E1643</f>
        <v>209.0524897</v>
      </c>
      <c r="E1646" t="str">
        <f t="shared" si="102"/>
        <v>Borderline High</v>
      </c>
      <c r="F1646" s="15">
        <f>'Raw Data'!C1643</f>
        <v>121.66491809999999</v>
      </c>
      <c r="G1646" t="str">
        <f t="shared" si="103"/>
        <v>Elevated</v>
      </c>
      <c r="H1646" t="str">
        <f>'Raw Data'!I1643</f>
        <v>non-smoker</v>
      </c>
      <c r="I1646" t="str">
        <f>'Raw Data'!J1643</f>
        <v>high</v>
      </c>
    </row>
    <row r="1647" spans="1:9" ht="15" customHeight="1" x14ac:dyDescent="0.35">
      <c r="A1647">
        <f t="shared" si="100"/>
        <v>1643</v>
      </c>
      <c r="B1647" s="13">
        <f>'Raw Data'!B1644</f>
        <v>24.854710180000001</v>
      </c>
      <c r="C1647" t="str">
        <f t="shared" si="101"/>
        <v>Normal</v>
      </c>
      <c r="D1647" s="14">
        <f>'Raw Data'!E1644</f>
        <v>166.73306869999999</v>
      </c>
      <c r="E1647" t="str">
        <f t="shared" si="102"/>
        <v>Desirable</v>
      </c>
      <c r="F1647" s="15">
        <f>'Raw Data'!C1644</f>
        <v>97.061783120000001</v>
      </c>
      <c r="G1647" t="str">
        <f t="shared" si="103"/>
        <v>Normal</v>
      </c>
      <c r="H1647" t="str">
        <f>'Raw Data'!I1644</f>
        <v>non-smoker</v>
      </c>
      <c r="I1647" t="str">
        <f>'Raw Data'!J1644</f>
        <v>high</v>
      </c>
    </row>
    <row r="1648" spans="1:9" ht="15" customHeight="1" x14ac:dyDescent="0.35">
      <c r="A1648">
        <f t="shared" si="100"/>
        <v>1644</v>
      </c>
      <c r="B1648" s="13">
        <f>'Raw Data'!B1645</f>
        <v>24.355091659999999</v>
      </c>
      <c r="C1648" t="str">
        <f t="shared" si="101"/>
        <v>Normal</v>
      </c>
      <c r="D1648" s="14">
        <f>'Raw Data'!E1645</f>
        <v>209.91336939999999</v>
      </c>
      <c r="E1648" t="str">
        <f t="shared" si="102"/>
        <v>Borderline High</v>
      </c>
      <c r="F1648" s="15">
        <f>'Raw Data'!C1645</f>
        <v>100.562046</v>
      </c>
      <c r="G1648" t="str">
        <f t="shared" si="103"/>
        <v>Normal</v>
      </c>
      <c r="H1648" t="str">
        <f>'Raw Data'!I1645</f>
        <v>non-smoker</v>
      </c>
      <c r="I1648" t="str">
        <f>'Raw Data'!J1645</f>
        <v>high</v>
      </c>
    </row>
    <row r="1649" spans="1:9" ht="15" customHeight="1" x14ac:dyDescent="0.35">
      <c r="A1649">
        <f t="shared" si="100"/>
        <v>1645</v>
      </c>
      <c r="B1649" s="13">
        <f>'Raw Data'!B1646</f>
        <v>29.90485121</v>
      </c>
      <c r="C1649" t="str">
        <f t="shared" si="101"/>
        <v>Obese</v>
      </c>
      <c r="D1649" s="14">
        <f>'Raw Data'!E1646</f>
        <v>212.8687889</v>
      </c>
      <c r="E1649" t="str">
        <f t="shared" si="102"/>
        <v>Borderline High</v>
      </c>
      <c r="F1649" s="15">
        <f>'Raw Data'!C1646</f>
        <v>110.423677</v>
      </c>
      <c r="G1649" t="str">
        <f t="shared" si="103"/>
        <v>Normal</v>
      </c>
      <c r="H1649" t="str">
        <f>'Raw Data'!I1646</f>
        <v>smoker</v>
      </c>
      <c r="I1649" t="str">
        <f>'Raw Data'!J1646</f>
        <v>low</v>
      </c>
    </row>
    <row r="1650" spans="1:9" ht="15" customHeight="1" x14ac:dyDescent="0.35">
      <c r="A1650">
        <f t="shared" si="100"/>
        <v>1646</v>
      </c>
      <c r="B1650" s="13">
        <f>'Raw Data'!B1647</f>
        <v>30.934582020000001</v>
      </c>
      <c r="C1650" t="str">
        <f t="shared" si="101"/>
        <v>Obese</v>
      </c>
      <c r="D1650" s="14">
        <f>'Raw Data'!E1647</f>
        <v>203.20522120000001</v>
      </c>
      <c r="E1650" t="str">
        <f t="shared" si="102"/>
        <v>Borderline High</v>
      </c>
      <c r="F1650" s="15">
        <f>'Raw Data'!C1647</f>
        <v>123.8305422</v>
      </c>
      <c r="G1650" t="str">
        <f t="shared" si="103"/>
        <v>Elevated</v>
      </c>
      <c r="H1650" t="str">
        <f>'Raw Data'!I1647</f>
        <v>smoker</v>
      </c>
      <c r="I1650" t="str">
        <f>'Raw Data'!J1647</f>
        <v>high</v>
      </c>
    </row>
    <row r="1651" spans="1:9" ht="15" customHeight="1" x14ac:dyDescent="0.35">
      <c r="A1651">
        <f t="shared" si="100"/>
        <v>1647</v>
      </c>
      <c r="B1651" s="13">
        <f>'Raw Data'!B1648</f>
        <v>23.907240399999999</v>
      </c>
      <c r="C1651" t="str">
        <f t="shared" si="101"/>
        <v>Normal</v>
      </c>
      <c r="D1651" s="14">
        <f>'Raw Data'!E1648</f>
        <v>182.95752830000001</v>
      </c>
      <c r="E1651" t="str">
        <f t="shared" si="102"/>
        <v>Desirable</v>
      </c>
      <c r="F1651" s="15">
        <f>'Raw Data'!C1648</f>
        <v>107.6395225</v>
      </c>
      <c r="G1651" t="str">
        <f t="shared" si="103"/>
        <v>Normal</v>
      </c>
      <c r="H1651" t="str">
        <f>'Raw Data'!I1648</f>
        <v>non-smoker</v>
      </c>
      <c r="I1651" t="str">
        <f>'Raw Data'!J1648</f>
        <v>moderate</v>
      </c>
    </row>
    <row r="1652" spans="1:9" ht="15" customHeight="1" x14ac:dyDescent="0.35">
      <c r="A1652">
        <f t="shared" si="100"/>
        <v>1648</v>
      </c>
      <c r="B1652" s="13">
        <f>'Raw Data'!B1649</f>
        <v>22.751325829999999</v>
      </c>
      <c r="C1652" t="str">
        <f t="shared" si="101"/>
        <v>Normal</v>
      </c>
      <c r="D1652" s="14">
        <f>'Raw Data'!E1649</f>
        <v>201.68472030000001</v>
      </c>
      <c r="E1652" t="str">
        <f t="shared" si="102"/>
        <v>Borderline High</v>
      </c>
      <c r="F1652" s="15">
        <f>'Raw Data'!C1649</f>
        <v>115.7775784</v>
      </c>
      <c r="G1652" t="str">
        <f t="shared" si="103"/>
        <v>Normal</v>
      </c>
      <c r="H1652" t="str">
        <f>'Raw Data'!I1649</f>
        <v>non-smoker</v>
      </c>
      <c r="I1652" t="str">
        <f>'Raw Data'!J1649</f>
        <v>high</v>
      </c>
    </row>
    <row r="1653" spans="1:9" ht="15" customHeight="1" x14ac:dyDescent="0.35">
      <c r="A1653">
        <f t="shared" si="100"/>
        <v>1649</v>
      </c>
      <c r="B1653" s="13">
        <f>'Raw Data'!B1650</f>
        <v>33.321007119999997</v>
      </c>
      <c r="C1653" t="str">
        <f t="shared" si="101"/>
        <v>Obese</v>
      </c>
      <c r="D1653" s="14">
        <f>'Raw Data'!E1650</f>
        <v>220.61713130000001</v>
      </c>
      <c r="E1653" t="str">
        <f t="shared" si="102"/>
        <v>Borderline High</v>
      </c>
      <c r="F1653" s="15">
        <f>'Raw Data'!C1650</f>
        <v>132.00734560000001</v>
      </c>
      <c r="G1653" t="str">
        <f t="shared" si="103"/>
        <v>Stage 1 Hypertension</v>
      </c>
      <c r="H1653" t="str">
        <f>'Raw Data'!I1650</f>
        <v>non-smoker</v>
      </c>
      <c r="I1653" t="str">
        <f>'Raw Data'!J1650</f>
        <v>moderate</v>
      </c>
    </row>
    <row r="1654" spans="1:9" ht="15" customHeight="1" x14ac:dyDescent="0.35">
      <c r="A1654">
        <f t="shared" si="100"/>
        <v>1650</v>
      </c>
      <c r="B1654" s="13">
        <f>'Raw Data'!B1651</f>
        <v>40.630395880000002</v>
      </c>
      <c r="C1654" t="str">
        <f t="shared" si="101"/>
        <v>Obese</v>
      </c>
      <c r="D1654" s="14">
        <f>'Raw Data'!E1651</f>
        <v>217.7218187</v>
      </c>
      <c r="E1654" t="str">
        <f t="shared" si="102"/>
        <v>Borderline High</v>
      </c>
      <c r="F1654" s="15">
        <f>'Raw Data'!C1651</f>
        <v>133.04399960000001</v>
      </c>
      <c r="G1654" t="str">
        <f t="shared" si="103"/>
        <v>Stage 1 Hypertension</v>
      </c>
      <c r="H1654" t="str">
        <f>'Raw Data'!I1651</f>
        <v>smoker</v>
      </c>
      <c r="I1654" t="str">
        <f>'Raw Data'!J1651</f>
        <v>high</v>
      </c>
    </row>
    <row r="1655" spans="1:9" ht="15" customHeight="1" x14ac:dyDescent="0.35">
      <c r="A1655">
        <f t="shared" si="100"/>
        <v>1651</v>
      </c>
      <c r="B1655" s="13">
        <f>'Raw Data'!B1652</f>
        <v>22.290495119999999</v>
      </c>
      <c r="C1655" t="str">
        <f t="shared" si="101"/>
        <v>Normal</v>
      </c>
      <c r="D1655" s="14">
        <f>'Raw Data'!E1652</f>
        <v>156.5164274</v>
      </c>
      <c r="E1655" t="str">
        <f t="shared" si="102"/>
        <v>Desirable</v>
      </c>
      <c r="F1655" s="15">
        <f>'Raw Data'!C1652</f>
        <v>115.33836530000001</v>
      </c>
      <c r="G1655" t="str">
        <f t="shared" si="103"/>
        <v>Normal</v>
      </c>
      <c r="H1655" t="str">
        <f>'Raw Data'!I1652</f>
        <v>non-smoker</v>
      </c>
      <c r="I1655" t="str">
        <f>'Raw Data'!J1652</f>
        <v>high</v>
      </c>
    </row>
    <row r="1656" spans="1:9" ht="15" customHeight="1" x14ac:dyDescent="0.35">
      <c r="A1656">
        <f t="shared" si="100"/>
        <v>1652</v>
      </c>
      <c r="B1656" s="13">
        <f>'Raw Data'!B1653</f>
        <v>31.455698630000001</v>
      </c>
      <c r="C1656" t="str">
        <f t="shared" si="101"/>
        <v>Obese</v>
      </c>
      <c r="D1656" s="14">
        <f>'Raw Data'!E1653</f>
        <v>189.89703950000001</v>
      </c>
      <c r="E1656" t="str">
        <f t="shared" si="102"/>
        <v>Desirable</v>
      </c>
      <c r="F1656" s="15">
        <f>'Raw Data'!C1653</f>
        <v>121.71446950000001</v>
      </c>
      <c r="G1656" t="str">
        <f t="shared" si="103"/>
        <v>Elevated</v>
      </c>
      <c r="H1656" t="str">
        <f>'Raw Data'!I1653</f>
        <v>non-smoker</v>
      </c>
      <c r="I1656" t="str">
        <f>'Raw Data'!J1653</f>
        <v>low</v>
      </c>
    </row>
    <row r="1657" spans="1:9" ht="15" customHeight="1" x14ac:dyDescent="0.35">
      <c r="A1657">
        <f t="shared" si="100"/>
        <v>1653</v>
      </c>
      <c r="B1657" s="13">
        <f>'Raw Data'!B1654</f>
        <v>26.304870650000002</v>
      </c>
      <c r="C1657" t="str">
        <f t="shared" si="101"/>
        <v>Overweight</v>
      </c>
      <c r="D1657" s="14">
        <f>'Raw Data'!E1654</f>
        <v>190.14960199999999</v>
      </c>
      <c r="E1657" t="str">
        <f t="shared" si="102"/>
        <v>Desirable</v>
      </c>
      <c r="F1657" s="15">
        <f>'Raw Data'!C1654</f>
        <v>117.7818516</v>
      </c>
      <c r="G1657" t="str">
        <f t="shared" si="103"/>
        <v>Normal</v>
      </c>
      <c r="H1657" t="str">
        <f>'Raw Data'!I1654</f>
        <v>non-smoker</v>
      </c>
      <c r="I1657" t="str">
        <f>'Raw Data'!J1654</f>
        <v>moderate</v>
      </c>
    </row>
    <row r="1658" spans="1:9" ht="15" customHeight="1" x14ac:dyDescent="0.35">
      <c r="A1658">
        <f t="shared" si="100"/>
        <v>1654</v>
      </c>
      <c r="B1658" s="13">
        <f>'Raw Data'!B1655</f>
        <v>30.379925870000001</v>
      </c>
      <c r="C1658" t="str">
        <f t="shared" si="101"/>
        <v>Obese</v>
      </c>
      <c r="D1658" s="14">
        <f>'Raw Data'!E1655</f>
        <v>189.81063779999999</v>
      </c>
      <c r="E1658" t="str">
        <f t="shared" si="102"/>
        <v>Desirable</v>
      </c>
      <c r="F1658" s="15">
        <f>'Raw Data'!C1655</f>
        <v>95.012778510000004</v>
      </c>
      <c r="G1658" t="str">
        <f t="shared" si="103"/>
        <v>Normal</v>
      </c>
      <c r="H1658" t="str">
        <f>'Raw Data'!I1655</f>
        <v>non-smoker</v>
      </c>
      <c r="I1658" t="str">
        <f>'Raw Data'!J1655</f>
        <v>high</v>
      </c>
    </row>
    <row r="1659" spans="1:9" ht="15" customHeight="1" x14ac:dyDescent="0.35">
      <c r="A1659">
        <f t="shared" si="100"/>
        <v>1655</v>
      </c>
      <c r="B1659" s="13">
        <f>'Raw Data'!B1656</f>
        <v>22.235253029999999</v>
      </c>
      <c r="C1659" t="str">
        <f t="shared" si="101"/>
        <v>Normal</v>
      </c>
      <c r="D1659" s="14">
        <f>'Raw Data'!E1656</f>
        <v>199.25666820000001</v>
      </c>
      <c r="E1659" t="str">
        <f t="shared" si="102"/>
        <v>Desirable</v>
      </c>
      <c r="F1659" s="15">
        <f>'Raw Data'!C1656</f>
        <v>112.2120104</v>
      </c>
      <c r="G1659" t="str">
        <f t="shared" si="103"/>
        <v>Normal</v>
      </c>
      <c r="H1659" t="str">
        <f>'Raw Data'!I1656</f>
        <v>non-smoker</v>
      </c>
      <c r="I1659" t="str">
        <f>'Raw Data'!J1656</f>
        <v>high</v>
      </c>
    </row>
    <row r="1660" spans="1:9" ht="15" customHeight="1" x14ac:dyDescent="0.35">
      <c r="A1660">
        <f t="shared" si="100"/>
        <v>1656</v>
      </c>
      <c r="B1660" s="13">
        <f>'Raw Data'!B1657</f>
        <v>20.741260329999999</v>
      </c>
      <c r="C1660" t="str">
        <f t="shared" si="101"/>
        <v>Normal</v>
      </c>
      <c r="D1660" s="14">
        <f>'Raw Data'!E1657</f>
        <v>168.64388819999999</v>
      </c>
      <c r="E1660" t="str">
        <f t="shared" si="102"/>
        <v>Desirable</v>
      </c>
      <c r="F1660" s="15">
        <f>'Raw Data'!C1657</f>
        <v>111.21934109999999</v>
      </c>
      <c r="G1660" t="str">
        <f t="shared" si="103"/>
        <v>Normal</v>
      </c>
      <c r="H1660" t="str">
        <f>'Raw Data'!I1657</f>
        <v>non-smoker</v>
      </c>
      <c r="I1660" t="str">
        <f>'Raw Data'!J1657</f>
        <v>high</v>
      </c>
    </row>
    <row r="1661" spans="1:9" ht="15" customHeight="1" x14ac:dyDescent="0.35">
      <c r="A1661">
        <f t="shared" si="100"/>
        <v>1657</v>
      </c>
      <c r="B1661" s="13">
        <f>'Raw Data'!B1658</f>
        <v>21.38628288</v>
      </c>
      <c r="C1661" t="str">
        <f t="shared" si="101"/>
        <v>Normal</v>
      </c>
      <c r="D1661" s="14">
        <f>'Raw Data'!E1658</f>
        <v>179.83768649999999</v>
      </c>
      <c r="E1661" t="str">
        <f t="shared" si="102"/>
        <v>Desirable</v>
      </c>
      <c r="F1661" s="15">
        <f>'Raw Data'!C1658</f>
        <v>115.0670255</v>
      </c>
      <c r="G1661" t="str">
        <f t="shared" si="103"/>
        <v>Normal</v>
      </c>
      <c r="H1661" t="str">
        <f>'Raw Data'!I1658</f>
        <v>non-smoker</v>
      </c>
      <c r="I1661" t="str">
        <f>'Raw Data'!J1658</f>
        <v>high</v>
      </c>
    </row>
    <row r="1662" spans="1:9" ht="15" customHeight="1" x14ac:dyDescent="0.35">
      <c r="A1662">
        <f t="shared" si="100"/>
        <v>1658</v>
      </c>
      <c r="B1662" s="13">
        <f>'Raw Data'!B1659</f>
        <v>24.17930891</v>
      </c>
      <c r="C1662" t="str">
        <f t="shared" si="101"/>
        <v>Normal</v>
      </c>
      <c r="D1662" s="14">
        <f>'Raw Data'!E1659</f>
        <v>193.7738981</v>
      </c>
      <c r="E1662" t="str">
        <f t="shared" si="102"/>
        <v>Desirable</v>
      </c>
      <c r="F1662" s="15">
        <f>'Raw Data'!C1659</f>
        <v>101.2760949</v>
      </c>
      <c r="G1662" t="str">
        <f t="shared" si="103"/>
        <v>Normal</v>
      </c>
      <c r="H1662" t="str">
        <f>'Raw Data'!I1659</f>
        <v>non-smoker</v>
      </c>
      <c r="I1662" t="str">
        <f>'Raw Data'!J1659</f>
        <v>low</v>
      </c>
    </row>
    <row r="1663" spans="1:9" ht="15" customHeight="1" x14ac:dyDescent="0.35">
      <c r="A1663">
        <f t="shared" si="100"/>
        <v>1659</v>
      </c>
      <c r="B1663" s="13">
        <f>'Raw Data'!B1660</f>
        <v>25.826458420000002</v>
      </c>
      <c r="C1663" t="str">
        <f t="shared" si="101"/>
        <v>Overweight</v>
      </c>
      <c r="D1663" s="14">
        <f>'Raw Data'!E1660</f>
        <v>173.17803369999999</v>
      </c>
      <c r="E1663" t="str">
        <f t="shared" si="102"/>
        <v>Desirable</v>
      </c>
      <c r="F1663" s="15">
        <f>'Raw Data'!C1660</f>
        <v>117.0131987</v>
      </c>
      <c r="G1663" t="str">
        <f t="shared" si="103"/>
        <v>Normal</v>
      </c>
      <c r="H1663" t="str">
        <f>'Raw Data'!I1660</f>
        <v>non-smoker</v>
      </c>
      <c r="I1663" t="str">
        <f>'Raw Data'!J1660</f>
        <v>moderate</v>
      </c>
    </row>
    <row r="1664" spans="1:9" ht="15" customHeight="1" x14ac:dyDescent="0.35">
      <c r="A1664">
        <f t="shared" si="100"/>
        <v>1660</v>
      </c>
      <c r="B1664" s="13">
        <f>'Raw Data'!B1661</f>
        <v>31.725637219999999</v>
      </c>
      <c r="C1664" t="str">
        <f t="shared" si="101"/>
        <v>Obese</v>
      </c>
      <c r="D1664" s="14">
        <f>'Raw Data'!E1661</f>
        <v>191.87324469999999</v>
      </c>
      <c r="E1664" t="str">
        <f t="shared" si="102"/>
        <v>Desirable</v>
      </c>
      <c r="F1664" s="15">
        <f>'Raw Data'!C1661</f>
        <v>124.20247259999999</v>
      </c>
      <c r="G1664" t="str">
        <f t="shared" si="103"/>
        <v>Elevated</v>
      </c>
      <c r="H1664" t="str">
        <f>'Raw Data'!I1661</f>
        <v>non-smoker</v>
      </c>
      <c r="I1664" t="str">
        <f>'Raw Data'!J1661</f>
        <v>high</v>
      </c>
    </row>
    <row r="1665" spans="1:9" ht="15" customHeight="1" x14ac:dyDescent="0.35">
      <c r="A1665">
        <f t="shared" si="100"/>
        <v>1661</v>
      </c>
      <c r="B1665" s="13">
        <f>'Raw Data'!B1662</f>
        <v>22.832680570000001</v>
      </c>
      <c r="C1665" t="str">
        <f t="shared" si="101"/>
        <v>Normal</v>
      </c>
      <c r="D1665" s="14">
        <f>'Raw Data'!E1662</f>
        <v>202.7627851</v>
      </c>
      <c r="E1665" t="str">
        <f t="shared" si="102"/>
        <v>Borderline High</v>
      </c>
      <c r="F1665" s="15">
        <f>'Raw Data'!C1662</f>
        <v>112.9417835</v>
      </c>
      <c r="G1665" t="str">
        <f t="shared" si="103"/>
        <v>Normal</v>
      </c>
      <c r="H1665" t="str">
        <f>'Raw Data'!I1662</f>
        <v>non-smoker</v>
      </c>
      <c r="I1665" t="str">
        <f>'Raw Data'!J1662</f>
        <v>high</v>
      </c>
    </row>
    <row r="1666" spans="1:9" ht="15" customHeight="1" x14ac:dyDescent="0.35">
      <c r="A1666">
        <f t="shared" si="100"/>
        <v>1662</v>
      </c>
      <c r="B1666" s="13">
        <f>'Raw Data'!B1663</f>
        <v>23.810855239999999</v>
      </c>
      <c r="C1666" t="str">
        <f t="shared" si="101"/>
        <v>Normal</v>
      </c>
      <c r="D1666" s="14">
        <f>'Raw Data'!E1663</f>
        <v>221.54868339999999</v>
      </c>
      <c r="E1666" t="str">
        <f t="shared" si="102"/>
        <v>Borderline High</v>
      </c>
      <c r="F1666" s="15">
        <f>'Raw Data'!C1663</f>
        <v>99.277718089999993</v>
      </c>
      <c r="G1666" t="str">
        <f t="shared" si="103"/>
        <v>Normal</v>
      </c>
      <c r="H1666" t="str">
        <f>'Raw Data'!I1663</f>
        <v>non-smoker</v>
      </c>
      <c r="I1666" t="str">
        <f>'Raw Data'!J1663</f>
        <v>low</v>
      </c>
    </row>
    <row r="1667" spans="1:9" ht="15" customHeight="1" x14ac:dyDescent="0.35">
      <c r="A1667">
        <f t="shared" si="100"/>
        <v>1663</v>
      </c>
      <c r="B1667" s="13">
        <f>'Raw Data'!B1664</f>
        <v>37.402593369999998</v>
      </c>
      <c r="C1667" t="str">
        <f t="shared" si="101"/>
        <v>Obese</v>
      </c>
      <c r="D1667" s="14">
        <f>'Raw Data'!E1664</f>
        <v>228.88464619999999</v>
      </c>
      <c r="E1667" t="str">
        <f t="shared" si="102"/>
        <v>Borderline High</v>
      </c>
      <c r="F1667" s="15">
        <f>'Raw Data'!C1664</f>
        <v>107.79235989999999</v>
      </c>
      <c r="G1667" t="str">
        <f t="shared" si="103"/>
        <v>Normal</v>
      </c>
      <c r="H1667" t="str">
        <f>'Raw Data'!I1664</f>
        <v>smoker</v>
      </c>
      <c r="I1667" t="str">
        <f>'Raw Data'!J1664</f>
        <v>moderate</v>
      </c>
    </row>
    <row r="1668" spans="1:9" ht="15" customHeight="1" x14ac:dyDescent="0.35">
      <c r="A1668">
        <f t="shared" si="100"/>
        <v>1664</v>
      </c>
      <c r="B1668" s="13">
        <f>'Raw Data'!B1665</f>
        <v>27.26687866</v>
      </c>
      <c r="C1668" t="str">
        <f t="shared" si="101"/>
        <v>Overweight</v>
      </c>
      <c r="D1668" s="14">
        <f>'Raw Data'!E1665</f>
        <v>196.92700579999999</v>
      </c>
      <c r="E1668" t="str">
        <f t="shared" si="102"/>
        <v>Desirable</v>
      </c>
      <c r="F1668" s="15">
        <f>'Raw Data'!C1665</f>
        <v>113.47639119999999</v>
      </c>
      <c r="G1668" t="str">
        <f t="shared" si="103"/>
        <v>Normal</v>
      </c>
      <c r="H1668" t="str">
        <f>'Raw Data'!I1665</f>
        <v>smoker</v>
      </c>
      <c r="I1668" t="str">
        <f>'Raw Data'!J1665</f>
        <v>low</v>
      </c>
    </row>
    <row r="1669" spans="1:9" ht="15" customHeight="1" x14ac:dyDescent="0.35">
      <c r="A1669">
        <f t="shared" ref="A1669:A1732" si="104">ROW()-4</f>
        <v>1665</v>
      </c>
      <c r="B1669" s="13">
        <f>'Raw Data'!B1666</f>
        <v>28.426587690000002</v>
      </c>
      <c r="C1669" t="str">
        <f t="shared" ref="C1669:C1732" si="105">IF(B1669&lt;18.5,"Underweight",IF(B1669&lt;=24.9,"Normal",IF(B1669&lt;=29.9,"Overweight","Obese")))</f>
        <v>Overweight</v>
      </c>
      <c r="D1669" s="14">
        <f>'Raw Data'!E1666</f>
        <v>205.0262549</v>
      </c>
      <c r="E1669" t="str">
        <f t="shared" ref="E1669:E1732" si="106">IF(D1669&lt;200,"Desirable",IF(D1669&lt;=239,"Borderline High","High"))</f>
        <v>Borderline High</v>
      </c>
      <c r="F1669" s="15">
        <f>'Raw Data'!C1666</f>
        <v>112.1930729</v>
      </c>
      <c r="G1669" t="str">
        <f t="shared" ref="G1669:G1732" si="107">IF(F1669&lt;120,"Normal",IF(F1669&lt;=129,"Elevated",IF(F1669&lt;=139,"Stage 1 Hypertension","Stage 2 Hypertension")))</f>
        <v>Normal</v>
      </c>
      <c r="H1669" t="str">
        <f>'Raw Data'!I1666</f>
        <v>non-smoker</v>
      </c>
      <c r="I1669" t="str">
        <f>'Raw Data'!J1666</f>
        <v>moderate</v>
      </c>
    </row>
    <row r="1670" spans="1:9" ht="15" customHeight="1" x14ac:dyDescent="0.35">
      <c r="A1670">
        <f t="shared" si="104"/>
        <v>1666</v>
      </c>
      <c r="B1670" s="13">
        <f>'Raw Data'!B1667</f>
        <v>30.72653296</v>
      </c>
      <c r="C1670" t="str">
        <f t="shared" si="105"/>
        <v>Obese</v>
      </c>
      <c r="D1670" s="14">
        <f>'Raw Data'!E1667</f>
        <v>173.90131589999999</v>
      </c>
      <c r="E1670" t="str">
        <f t="shared" si="106"/>
        <v>Desirable</v>
      </c>
      <c r="F1670" s="15">
        <f>'Raw Data'!C1667</f>
        <v>94.061699219999994</v>
      </c>
      <c r="G1670" t="str">
        <f t="shared" si="107"/>
        <v>Normal</v>
      </c>
      <c r="H1670" t="str">
        <f>'Raw Data'!I1667</f>
        <v>non-smoker</v>
      </c>
      <c r="I1670" t="str">
        <f>'Raw Data'!J1667</f>
        <v>low</v>
      </c>
    </row>
    <row r="1671" spans="1:9" ht="15" customHeight="1" x14ac:dyDescent="0.35">
      <c r="A1671">
        <f t="shared" si="104"/>
        <v>1667</v>
      </c>
      <c r="B1671" s="13">
        <f>'Raw Data'!B1668</f>
        <v>24.380804959999999</v>
      </c>
      <c r="C1671" t="str">
        <f t="shared" si="105"/>
        <v>Normal</v>
      </c>
      <c r="D1671" s="14">
        <f>'Raw Data'!E1668</f>
        <v>188.72694720000001</v>
      </c>
      <c r="E1671" t="str">
        <f t="shared" si="106"/>
        <v>Desirable</v>
      </c>
      <c r="F1671" s="15">
        <f>'Raw Data'!C1668</f>
        <v>110.33043720000001</v>
      </c>
      <c r="G1671" t="str">
        <f t="shared" si="107"/>
        <v>Normal</v>
      </c>
      <c r="H1671" t="str">
        <f>'Raw Data'!I1668</f>
        <v>smoker</v>
      </c>
      <c r="I1671" t="str">
        <f>'Raw Data'!J1668</f>
        <v>moderate</v>
      </c>
    </row>
    <row r="1672" spans="1:9" ht="15" customHeight="1" x14ac:dyDescent="0.35">
      <c r="A1672">
        <f t="shared" si="104"/>
        <v>1668</v>
      </c>
      <c r="B1672" s="13">
        <f>'Raw Data'!B1669</f>
        <v>26.90827668</v>
      </c>
      <c r="C1672" t="str">
        <f t="shared" si="105"/>
        <v>Overweight</v>
      </c>
      <c r="D1672" s="14">
        <f>'Raw Data'!E1669</f>
        <v>178.5800936</v>
      </c>
      <c r="E1672" t="str">
        <f t="shared" si="106"/>
        <v>Desirable</v>
      </c>
      <c r="F1672" s="15">
        <f>'Raw Data'!C1669</f>
        <v>100.9738129</v>
      </c>
      <c r="G1672" t="str">
        <f t="shared" si="107"/>
        <v>Normal</v>
      </c>
      <c r="H1672" t="str">
        <f>'Raw Data'!I1669</f>
        <v>smoker</v>
      </c>
      <c r="I1672" t="str">
        <f>'Raw Data'!J1669</f>
        <v>moderate</v>
      </c>
    </row>
    <row r="1673" spans="1:9" ht="15" customHeight="1" x14ac:dyDescent="0.35">
      <c r="A1673">
        <f t="shared" si="104"/>
        <v>1669</v>
      </c>
      <c r="B1673" s="13">
        <f>'Raw Data'!B1670</f>
        <v>25.387716170000001</v>
      </c>
      <c r="C1673" t="str">
        <f t="shared" si="105"/>
        <v>Overweight</v>
      </c>
      <c r="D1673" s="14">
        <f>'Raw Data'!E1670</f>
        <v>199.48328699999999</v>
      </c>
      <c r="E1673" t="str">
        <f t="shared" si="106"/>
        <v>Desirable</v>
      </c>
      <c r="F1673" s="15">
        <f>'Raw Data'!C1670</f>
        <v>94.648566790000004</v>
      </c>
      <c r="G1673" t="str">
        <f t="shared" si="107"/>
        <v>Normal</v>
      </c>
      <c r="H1673" t="str">
        <f>'Raw Data'!I1670</f>
        <v>non-smoker</v>
      </c>
      <c r="I1673" t="str">
        <f>'Raw Data'!J1670</f>
        <v>low</v>
      </c>
    </row>
    <row r="1674" spans="1:9" ht="15" customHeight="1" x14ac:dyDescent="0.35">
      <c r="A1674">
        <f t="shared" si="104"/>
        <v>1670</v>
      </c>
      <c r="B1674" s="13">
        <f>'Raw Data'!B1671</f>
        <v>26.58480453</v>
      </c>
      <c r="C1674" t="str">
        <f t="shared" si="105"/>
        <v>Overweight</v>
      </c>
      <c r="D1674" s="14">
        <f>'Raw Data'!E1671</f>
        <v>205.03478129999999</v>
      </c>
      <c r="E1674" t="str">
        <f t="shared" si="106"/>
        <v>Borderline High</v>
      </c>
      <c r="F1674" s="15">
        <f>'Raw Data'!C1671</f>
        <v>95.681698949999998</v>
      </c>
      <c r="G1674" t="str">
        <f t="shared" si="107"/>
        <v>Normal</v>
      </c>
      <c r="H1674" t="str">
        <f>'Raw Data'!I1671</f>
        <v>non-smoker</v>
      </c>
      <c r="I1674" t="str">
        <f>'Raw Data'!J1671</f>
        <v>moderate</v>
      </c>
    </row>
    <row r="1675" spans="1:9" ht="15" customHeight="1" x14ac:dyDescent="0.35">
      <c r="A1675">
        <f t="shared" si="104"/>
        <v>1671</v>
      </c>
      <c r="B1675" s="13">
        <f>'Raw Data'!B1672</f>
        <v>31.21621339</v>
      </c>
      <c r="C1675" t="str">
        <f t="shared" si="105"/>
        <v>Obese</v>
      </c>
      <c r="D1675" s="14">
        <f>'Raw Data'!E1672</f>
        <v>179.8552986</v>
      </c>
      <c r="E1675" t="str">
        <f t="shared" si="106"/>
        <v>Desirable</v>
      </c>
      <c r="F1675" s="15">
        <f>'Raw Data'!C1672</f>
        <v>99.504058540000003</v>
      </c>
      <c r="G1675" t="str">
        <f t="shared" si="107"/>
        <v>Normal</v>
      </c>
      <c r="H1675" t="str">
        <f>'Raw Data'!I1672</f>
        <v>non-smoker</v>
      </c>
      <c r="I1675" t="str">
        <f>'Raw Data'!J1672</f>
        <v>low</v>
      </c>
    </row>
    <row r="1676" spans="1:9" ht="15" customHeight="1" x14ac:dyDescent="0.35">
      <c r="A1676">
        <f t="shared" si="104"/>
        <v>1672</v>
      </c>
      <c r="B1676" s="13">
        <f>'Raw Data'!B1673</f>
        <v>30.37332992</v>
      </c>
      <c r="C1676" t="str">
        <f t="shared" si="105"/>
        <v>Obese</v>
      </c>
      <c r="D1676" s="14">
        <f>'Raw Data'!E1673</f>
        <v>187.68205349999999</v>
      </c>
      <c r="E1676" t="str">
        <f t="shared" si="106"/>
        <v>Desirable</v>
      </c>
      <c r="F1676" s="15">
        <f>'Raw Data'!C1673</f>
        <v>87.858077010000002</v>
      </c>
      <c r="G1676" t="str">
        <f t="shared" si="107"/>
        <v>Normal</v>
      </c>
      <c r="H1676" t="str">
        <f>'Raw Data'!I1673</f>
        <v>non-smoker</v>
      </c>
      <c r="I1676" t="str">
        <f>'Raw Data'!J1673</f>
        <v>high</v>
      </c>
    </row>
    <row r="1677" spans="1:9" ht="15" customHeight="1" x14ac:dyDescent="0.35">
      <c r="A1677">
        <f t="shared" si="104"/>
        <v>1673</v>
      </c>
      <c r="B1677" s="13">
        <f>'Raw Data'!B1674</f>
        <v>15.58859627</v>
      </c>
      <c r="C1677" t="str">
        <f t="shared" si="105"/>
        <v>Underweight</v>
      </c>
      <c r="D1677" s="14">
        <f>'Raw Data'!E1674</f>
        <v>175.8151728</v>
      </c>
      <c r="E1677" t="str">
        <f t="shared" si="106"/>
        <v>Desirable</v>
      </c>
      <c r="F1677" s="15">
        <f>'Raw Data'!C1674</f>
        <v>88.20723108</v>
      </c>
      <c r="G1677" t="str">
        <f t="shared" si="107"/>
        <v>Normal</v>
      </c>
      <c r="H1677" t="str">
        <f>'Raw Data'!I1674</f>
        <v>smoker</v>
      </c>
      <c r="I1677" t="str">
        <f>'Raw Data'!J1674</f>
        <v>low</v>
      </c>
    </row>
    <row r="1678" spans="1:9" ht="15" customHeight="1" x14ac:dyDescent="0.35">
      <c r="A1678">
        <f t="shared" si="104"/>
        <v>1674</v>
      </c>
      <c r="B1678" s="13">
        <f>'Raw Data'!B1675</f>
        <v>31.989391529999999</v>
      </c>
      <c r="C1678" t="str">
        <f t="shared" si="105"/>
        <v>Obese</v>
      </c>
      <c r="D1678" s="14">
        <f>'Raw Data'!E1675</f>
        <v>188.1669162</v>
      </c>
      <c r="E1678" t="str">
        <f t="shared" si="106"/>
        <v>Desirable</v>
      </c>
      <c r="F1678" s="15">
        <f>'Raw Data'!C1675</f>
        <v>109.28017389999999</v>
      </c>
      <c r="G1678" t="str">
        <f t="shared" si="107"/>
        <v>Normal</v>
      </c>
      <c r="H1678" t="str">
        <f>'Raw Data'!I1675</f>
        <v>non-smoker</v>
      </c>
      <c r="I1678" t="str">
        <f>'Raw Data'!J1675</f>
        <v>moderate</v>
      </c>
    </row>
    <row r="1679" spans="1:9" ht="15" customHeight="1" x14ac:dyDescent="0.35">
      <c r="A1679">
        <f t="shared" si="104"/>
        <v>1675</v>
      </c>
      <c r="B1679" s="13">
        <f>'Raw Data'!B1676</f>
        <v>25.271371330000001</v>
      </c>
      <c r="C1679" t="str">
        <f t="shared" si="105"/>
        <v>Overweight</v>
      </c>
      <c r="D1679" s="14">
        <f>'Raw Data'!E1676</f>
        <v>170.44124489999999</v>
      </c>
      <c r="E1679" t="str">
        <f t="shared" si="106"/>
        <v>Desirable</v>
      </c>
      <c r="F1679" s="15">
        <f>'Raw Data'!C1676</f>
        <v>111.9038786</v>
      </c>
      <c r="G1679" t="str">
        <f t="shared" si="107"/>
        <v>Normal</v>
      </c>
      <c r="H1679" t="str">
        <f>'Raw Data'!I1676</f>
        <v>non-smoker</v>
      </c>
      <c r="I1679" t="str">
        <f>'Raw Data'!J1676</f>
        <v>high</v>
      </c>
    </row>
    <row r="1680" spans="1:9" ht="15" customHeight="1" x14ac:dyDescent="0.35">
      <c r="A1680">
        <f t="shared" si="104"/>
        <v>1676</v>
      </c>
      <c r="B1680" s="13">
        <f>'Raw Data'!B1677</f>
        <v>28.974018520000001</v>
      </c>
      <c r="C1680" t="str">
        <f t="shared" si="105"/>
        <v>Overweight</v>
      </c>
      <c r="D1680" s="14">
        <f>'Raw Data'!E1677</f>
        <v>213.46656530000001</v>
      </c>
      <c r="E1680" t="str">
        <f t="shared" si="106"/>
        <v>Borderline High</v>
      </c>
      <c r="F1680" s="15">
        <f>'Raw Data'!C1677</f>
        <v>109.9973439</v>
      </c>
      <c r="G1680" t="str">
        <f t="shared" si="107"/>
        <v>Normal</v>
      </c>
      <c r="H1680" t="str">
        <f>'Raw Data'!I1677</f>
        <v>non-smoker</v>
      </c>
      <c r="I1680" t="str">
        <f>'Raw Data'!J1677</f>
        <v>high</v>
      </c>
    </row>
    <row r="1681" spans="1:9" ht="15" customHeight="1" x14ac:dyDescent="0.35">
      <c r="A1681">
        <f t="shared" si="104"/>
        <v>1677</v>
      </c>
      <c r="B1681" s="13">
        <f>'Raw Data'!B1678</f>
        <v>24.962173719999999</v>
      </c>
      <c r="C1681" t="str">
        <f t="shared" si="105"/>
        <v>Overweight</v>
      </c>
      <c r="D1681" s="14">
        <f>'Raw Data'!E1678</f>
        <v>192.56907179999999</v>
      </c>
      <c r="E1681" t="str">
        <f t="shared" si="106"/>
        <v>Desirable</v>
      </c>
      <c r="F1681" s="15">
        <f>'Raw Data'!C1678</f>
        <v>102.4252498</v>
      </c>
      <c r="G1681" t="str">
        <f t="shared" si="107"/>
        <v>Normal</v>
      </c>
      <c r="H1681" t="str">
        <f>'Raw Data'!I1678</f>
        <v>non-smoker</v>
      </c>
      <c r="I1681" t="str">
        <f>'Raw Data'!J1678</f>
        <v>moderate</v>
      </c>
    </row>
    <row r="1682" spans="1:9" ht="15" customHeight="1" x14ac:dyDescent="0.35">
      <c r="A1682">
        <f t="shared" si="104"/>
        <v>1678</v>
      </c>
      <c r="B1682" s="13">
        <f>'Raw Data'!B1679</f>
        <v>26.740975160000001</v>
      </c>
      <c r="C1682" t="str">
        <f t="shared" si="105"/>
        <v>Overweight</v>
      </c>
      <c r="D1682" s="14">
        <f>'Raw Data'!E1679</f>
        <v>204.0909102</v>
      </c>
      <c r="E1682" t="str">
        <f t="shared" si="106"/>
        <v>Borderline High</v>
      </c>
      <c r="F1682" s="15">
        <f>'Raw Data'!C1679</f>
        <v>112.0889471</v>
      </c>
      <c r="G1682" t="str">
        <f t="shared" si="107"/>
        <v>Normal</v>
      </c>
      <c r="H1682" t="str">
        <f>'Raw Data'!I1679</f>
        <v>smoker</v>
      </c>
      <c r="I1682" t="str">
        <f>'Raw Data'!J1679</f>
        <v>high</v>
      </c>
    </row>
    <row r="1683" spans="1:9" ht="15" customHeight="1" x14ac:dyDescent="0.35">
      <c r="A1683">
        <f t="shared" si="104"/>
        <v>1679</v>
      </c>
      <c r="B1683" s="13">
        <f>'Raw Data'!B1680</f>
        <v>33.576450569999999</v>
      </c>
      <c r="C1683" t="str">
        <f t="shared" si="105"/>
        <v>Obese</v>
      </c>
      <c r="D1683" s="14">
        <f>'Raw Data'!E1680</f>
        <v>188.62120719999999</v>
      </c>
      <c r="E1683" t="str">
        <f t="shared" si="106"/>
        <v>Desirable</v>
      </c>
      <c r="F1683" s="15">
        <f>'Raw Data'!C1680</f>
        <v>109.0847885</v>
      </c>
      <c r="G1683" t="str">
        <f t="shared" si="107"/>
        <v>Normal</v>
      </c>
      <c r="H1683" t="str">
        <f>'Raw Data'!I1680</f>
        <v>smoker</v>
      </c>
      <c r="I1683" t="str">
        <f>'Raw Data'!J1680</f>
        <v>high</v>
      </c>
    </row>
    <row r="1684" spans="1:9" ht="15" customHeight="1" x14ac:dyDescent="0.35">
      <c r="A1684">
        <f t="shared" si="104"/>
        <v>1680</v>
      </c>
      <c r="B1684" s="13">
        <f>'Raw Data'!B1681</f>
        <v>28.68037803</v>
      </c>
      <c r="C1684" t="str">
        <f t="shared" si="105"/>
        <v>Overweight</v>
      </c>
      <c r="D1684" s="14">
        <f>'Raw Data'!E1681</f>
        <v>156.85076090000001</v>
      </c>
      <c r="E1684" t="str">
        <f t="shared" si="106"/>
        <v>Desirable</v>
      </c>
      <c r="F1684" s="15">
        <f>'Raw Data'!C1681</f>
        <v>100.21087869999999</v>
      </c>
      <c r="G1684" t="str">
        <f t="shared" si="107"/>
        <v>Normal</v>
      </c>
      <c r="H1684" t="str">
        <f>'Raw Data'!I1681</f>
        <v>non-smoker</v>
      </c>
      <c r="I1684" t="str">
        <f>'Raw Data'!J1681</f>
        <v>moderate</v>
      </c>
    </row>
    <row r="1685" spans="1:9" ht="15" customHeight="1" x14ac:dyDescent="0.35">
      <c r="A1685">
        <f t="shared" si="104"/>
        <v>1681</v>
      </c>
      <c r="B1685" s="13">
        <f>'Raw Data'!B1682</f>
        <v>33.320856370000001</v>
      </c>
      <c r="C1685" t="str">
        <f t="shared" si="105"/>
        <v>Obese</v>
      </c>
      <c r="D1685" s="14">
        <f>'Raw Data'!E1682</f>
        <v>192.12110050000001</v>
      </c>
      <c r="E1685" t="str">
        <f t="shared" si="106"/>
        <v>Desirable</v>
      </c>
      <c r="F1685" s="15">
        <f>'Raw Data'!C1682</f>
        <v>113.1128387</v>
      </c>
      <c r="G1685" t="str">
        <f t="shared" si="107"/>
        <v>Normal</v>
      </c>
      <c r="H1685" t="str">
        <f>'Raw Data'!I1682</f>
        <v>non-smoker</v>
      </c>
      <c r="I1685" t="str">
        <f>'Raw Data'!J1682</f>
        <v>moderate</v>
      </c>
    </row>
    <row r="1686" spans="1:9" ht="15" customHeight="1" x14ac:dyDescent="0.35">
      <c r="A1686">
        <f t="shared" si="104"/>
        <v>1682</v>
      </c>
      <c r="B1686" s="13">
        <f>'Raw Data'!B1683</f>
        <v>26.745155199999999</v>
      </c>
      <c r="C1686" t="str">
        <f t="shared" si="105"/>
        <v>Overweight</v>
      </c>
      <c r="D1686" s="14">
        <f>'Raw Data'!E1683</f>
        <v>184.1786889</v>
      </c>
      <c r="E1686" t="str">
        <f t="shared" si="106"/>
        <v>Desirable</v>
      </c>
      <c r="F1686" s="15">
        <f>'Raw Data'!C1683</f>
        <v>118.1899257</v>
      </c>
      <c r="G1686" t="str">
        <f t="shared" si="107"/>
        <v>Normal</v>
      </c>
      <c r="H1686" t="str">
        <f>'Raw Data'!I1683</f>
        <v>non-smoker</v>
      </c>
      <c r="I1686" t="str">
        <f>'Raw Data'!J1683</f>
        <v>moderate</v>
      </c>
    </row>
    <row r="1687" spans="1:9" ht="15" customHeight="1" x14ac:dyDescent="0.35">
      <c r="A1687">
        <f t="shared" si="104"/>
        <v>1683</v>
      </c>
      <c r="B1687" s="13">
        <f>'Raw Data'!B1684</f>
        <v>26.22545663</v>
      </c>
      <c r="C1687" t="str">
        <f t="shared" si="105"/>
        <v>Overweight</v>
      </c>
      <c r="D1687" s="14">
        <f>'Raw Data'!E1684</f>
        <v>189.76048539999999</v>
      </c>
      <c r="E1687" t="str">
        <f t="shared" si="106"/>
        <v>Desirable</v>
      </c>
      <c r="F1687" s="15">
        <f>'Raw Data'!C1684</f>
        <v>102.24319560000001</v>
      </c>
      <c r="G1687" t="str">
        <f t="shared" si="107"/>
        <v>Normal</v>
      </c>
      <c r="H1687" t="str">
        <f>'Raw Data'!I1684</f>
        <v>smoker</v>
      </c>
      <c r="I1687" t="str">
        <f>'Raw Data'!J1684</f>
        <v>moderate</v>
      </c>
    </row>
    <row r="1688" spans="1:9" ht="15" customHeight="1" x14ac:dyDescent="0.35">
      <c r="A1688">
        <f t="shared" si="104"/>
        <v>1684</v>
      </c>
      <c r="B1688" s="13">
        <f>'Raw Data'!B1685</f>
        <v>27.060890329999999</v>
      </c>
      <c r="C1688" t="str">
        <f t="shared" si="105"/>
        <v>Overweight</v>
      </c>
      <c r="D1688" s="14">
        <f>'Raw Data'!E1685</f>
        <v>171.0093407</v>
      </c>
      <c r="E1688" t="str">
        <f t="shared" si="106"/>
        <v>Desirable</v>
      </c>
      <c r="F1688" s="15">
        <f>'Raw Data'!C1685</f>
        <v>109.38936320000001</v>
      </c>
      <c r="G1688" t="str">
        <f t="shared" si="107"/>
        <v>Normal</v>
      </c>
      <c r="H1688" t="str">
        <f>'Raw Data'!I1685</f>
        <v>smoker</v>
      </c>
      <c r="I1688" t="str">
        <f>'Raw Data'!J1685</f>
        <v>high</v>
      </c>
    </row>
    <row r="1689" spans="1:9" ht="15" customHeight="1" x14ac:dyDescent="0.35">
      <c r="A1689">
        <f t="shared" si="104"/>
        <v>1685</v>
      </c>
      <c r="B1689" s="13">
        <f>'Raw Data'!B1686</f>
        <v>20.652616170000002</v>
      </c>
      <c r="C1689" t="str">
        <f t="shared" si="105"/>
        <v>Normal</v>
      </c>
      <c r="D1689" s="14">
        <f>'Raw Data'!E1686</f>
        <v>189.1883124</v>
      </c>
      <c r="E1689" t="str">
        <f t="shared" si="106"/>
        <v>Desirable</v>
      </c>
      <c r="F1689" s="15">
        <f>'Raw Data'!C1686</f>
        <v>97.312047910000004</v>
      </c>
      <c r="G1689" t="str">
        <f t="shared" si="107"/>
        <v>Normal</v>
      </c>
      <c r="H1689" t="str">
        <f>'Raw Data'!I1686</f>
        <v>non-smoker</v>
      </c>
      <c r="I1689" t="str">
        <f>'Raw Data'!J1686</f>
        <v>moderate</v>
      </c>
    </row>
    <row r="1690" spans="1:9" ht="15" customHeight="1" x14ac:dyDescent="0.35">
      <c r="A1690">
        <f t="shared" si="104"/>
        <v>1686</v>
      </c>
      <c r="B1690" s="13">
        <f>'Raw Data'!B1687</f>
        <v>13.544956989999999</v>
      </c>
      <c r="C1690" t="str">
        <f t="shared" si="105"/>
        <v>Underweight</v>
      </c>
      <c r="D1690" s="14">
        <f>'Raw Data'!E1687</f>
        <v>181.21041220000001</v>
      </c>
      <c r="E1690" t="str">
        <f t="shared" si="106"/>
        <v>Desirable</v>
      </c>
      <c r="F1690" s="15">
        <f>'Raw Data'!C1687</f>
        <v>106.3574232</v>
      </c>
      <c r="G1690" t="str">
        <f t="shared" si="107"/>
        <v>Normal</v>
      </c>
      <c r="H1690" t="str">
        <f>'Raw Data'!I1687</f>
        <v>smoker</v>
      </c>
      <c r="I1690" t="str">
        <f>'Raw Data'!J1687</f>
        <v>low</v>
      </c>
    </row>
    <row r="1691" spans="1:9" ht="15" customHeight="1" x14ac:dyDescent="0.35">
      <c r="A1691">
        <f t="shared" si="104"/>
        <v>1687</v>
      </c>
      <c r="B1691" s="13">
        <f>'Raw Data'!B1688</f>
        <v>23.096320540000001</v>
      </c>
      <c r="C1691" t="str">
        <f t="shared" si="105"/>
        <v>Normal</v>
      </c>
      <c r="D1691" s="14">
        <f>'Raw Data'!E1688</f>
        <v>168.70736450000001</v>
      </c>
      <c r="E1691" t="str">
        <f t="shared" si="106"/>
        <v>Desirable</v>
      </c>
      <c r="F1691" s="15">
        <f>'Raw Data'!C1688</f>
        <v>132.7280964</v>
      </c>
      <c r="G1691" t="str">
        <f t="shared" si="107"/>
        <v>Stage 1 Hypertension</v>
      </c>
      <c r="H1691" t="str">
        <f>'Raw Data'!I1688</f>
        <v>non-smoker</v>
      </c>
      <c r="I1691" t="str">
        <f>'Raw Data'!J1688</f>
        <v>moderate</v>
      </c>
    </row>
    <row r="1692" spans="1:9" ht="15" customHeight="1" x14ac:dyDescent="0.35">
      <c r="A1692">
        <f t="shared" si="104"/>
        <v>1688</v>
      </c>
      <c r="B1692" s="13">
        <f>'Raw Data'!B1689</f>
        <v>32.136167200000003</v>
      </c>
      <c r="C1692" t="str">
        <f t="shared" si="105"/>
        <v>Obese</v>
      </c>
      <c r="D1692" s="14">
        <f>'Raw Data'!E1689</f>
        <v>188.3638</v>
      </c>
      <c r="E1692" t="str">
        <f t="shared" si="106"/>
        <v>Desirable</v>
      </c>
      <c r="F1692" s="15">
        <f>'Raw Data'!C1689</f>
        <v>114.7542977</v>
      </c>
      <c r="G1692" t="str">
        <f t="shared" si="107"/>
        <v>Normal</v>
      </c>
      <c r="H1692" t="str">
        <f>'Raw Data'!I1689</f>
        <v>non-smoker</v>
      </c>
      <c r="I1692" t="str">
        <f>'Raw Data'!J1689</f>
        <v>moderate</v>
      </c>
    </row>
    <row r="1693" spans="1:9" ht="15" customHeight="1" x14ac:dyDescent="0.35">
      <c r="A1693">
        <f t="shared" si="104"/>
        <v>1689</v>
      </c>
      <c r="B1693" s="13">
        <f>'Raw Data'!B1690</f>
        <v>34.102687779999997</v>
      </c>
      <c r="C1693" t="str">
        <f t="shared" si="105"/>
        <v>Obese</v>
      </c>
      <c r="D1693" s="14">
        <f>'Raw Data'!E1690</f>
        <v>217.98862020000001</v>
      </c>
      <c r="E1693" t="str">
        <f t="shared" si="106"/>
        <v>Borderline High</v>
      </c>
      <c r="F1693" s="15">
        <f>'Raw Data'!C1690</f>
        <v>119.8502211</v>
      </c>
      <c r="G1693" t="str">
        <f t="shared" si="107"/>
        <v>Normal</v>
      </c>
      <c r="H1693" t="str">
        <f>'Raw Data'!I1690</f>
        <v>non-smoker</v>
      </c>
      <c r="I1693" t="str">
        <f>'Raw Data'!J1690</f>
        <v>high</v>
      </c>
    </row>
    <row r="1694" spans="1:9" ht="15" customHeight="1" x14ac:dyDescent="0.35">
      <c r="A1694">
        <f t="shared" si="104"/>
        <v>1690</v>
      </c>
      <c r="B1694" s="13">
        <f>'Raw Data'!B1691</f>
        <v>16.988180710000002</v>
      </c>
      <c r="C1694" t="str">
        <f t="shared" si="105"/>
        <v>Underweight</v>
      </c>
      <c r="D1694" s="14">
        <f>'Raw Data'!E1691</f>
        <v>205.3500981</v>
      </c>
      <c r="E1694" t="str">
        <f t="shared" si="106"/>
        <v>Borderline High</v>
      </c>
      <c r="F1694" s="15">
        <f>'Raw Data'!C1691</f>
        <v>111.14372590000001</v>
      </c>
      <c r="G1694" t="str">
        <f t="shared" si="107"/>
        <v>Normal</v>
      </c>
      <c r="H1694" t="str">
        <f>'Raw Data'!I1691</f>
        <v>non-smoker</v>
      </c>
      <c r="I1694" t="str">
        <f>'Raw Data'!J1691</f>
        <v>moderate</v>
      </c>
    </row>
    <row r="1695" spans="1:9" ht="15" customHeight="1" x14ac:dyDescent="0.35">
      <c r="A1695">
        <f t="shared" si="104"/>
        <v>1691</v>
      </c>
      <c r="B1695" s="13">
        <f>'Raw Data'!B1692</f>
        <v>33.433386640000002</v>
      </c>
      <c r="C1695" t="str">
        <f t="shared" si="105"/>
        <v>Obese</v>
      </c>
      <c r="D1695" s="14">
        <f>'Raw Data'!E1692</f>
        <v>228.22951639999999</v>
      </c>
      <c r="E1695" t="str">
        <f t="shared" si="106"/>
        <v>Borderline High</v>
      </c>
      <c r="F1695" s="15">
        <f>'Raw Data'!C1692</f>
        <v>114.5084308</v>
      </c>
      <c r="G1695" t="str">
        <f t="shared" si="107"/>
        <v>Normal</v>
      </c>
      <c r="H1695" t="str">
        <f>'Raw Data'!I1692</f>
        <v>smoker</v>
      </c>
      <c r="I1695" t="str">
        <f>'Raw Data'!J1692</f>
        <v>moderate</v>
      </c>
    </row>
    <row r="1696" spans="1:9" ht="15" customHeight="1" x14ac:dyDescent="0.35">
      <c r="A1696">
        <f t="shared" si="104"/>
        <v>1692</v>
      </c>
      <c r="B1696" s="13">
        <f>'Raw Data'!B1693</f>
        <v>24.03838073</v>
      </c>
      <c r="C1696" t="str">
        <f t="shared" si="105"/>
        <v>Normal</v>
      </c>
      <c r="D1696" s="14">
        <f>'Raw Data'!E1693</f>
        <v>162.40807190000001</v>
      </c>
      <c r="E1696" t="str">
        <f t="shared" si="106"/>
        <v>Desirable</v>
      </c>
      <c r="F1696" s="15">
        <f>'Raw Data'!C1693</f>
        <v>101.6917241</v>
      </c>
      <c r="G1696" t="str">
        <f t="shared" si="107"/>
        <v>Normal</v>
      </c>
      <c r="H1696" t="str">
        <f>'Raw Data'!I1693</f>
        <v>non-smoker</v>
      </c>
      <c r="I1696" t="str">
        <f>'Raw Data'!J1693</f>
        <v>low</v>
      </c>
    </row>
    <row r="1697" spans="1:9" ht="15" customHeight="1" x14ac:dyDescent="0.35">
      <c r="A1697">
        <f t="shared" si="104"/>
        <v>1693</v>
      </c>
      <c r="B1697" s="13">
        <f>'Raw Data'!B1694</f>
        <v>19.867999869999998</v>
      </c>
      <c r="C1697" t="str">
        <f t="shared" si="105"/>
        <v>Normal</v>
      </c>
      <c r="D1697" s="14">
        <f>'Raw Data'!E1694</f>
        <v>204.25358159999999</v>
      </c>
      <c r="E1697" t="str">
        <f t="shared" si="106"/>
        <v>Borderline High</v>
      </c>
      <c r="F1697" s="15">
        <f>'Raw Data'!C1694</f>
        <v>88.809863410000006</v>
      </c>
      <c r="G1697" t="str">
        <f t="shared" si="107"/>
        <v>Normal</v>
      </c>
      <c r="H1697" t="str">
        <f>'Raw Data'!I1694</f>
        <v>smoker</v>
      </c>
      <c r="I1697" t="str">
        <f>'Raw Data'!J1694</f>
        <v>high</v>
      </c>
    </row>
    <row r="1698" spans="1:9" ht="15" customHeight="1" x14ac:dyDescent="0.35">
      <c r="A1698">
        <f t="shared" si="104"/>
        <v>1694</v>
      </c>
      <c r="B1698" s="13">
        <f>'Raw Data'!B1695</f>
        <v>32.29613355</v>
      </c>
      <c r="C1698" t="str">
        <f t="shared" si="105"/>
        <v>Obese</v>
      </c>
      <c r="D1698" s="14">
        <f>'Raw Data'!E1695</f>
        <v>222.8488887</v>
      </c>
      <c r="E1698" t="str">
        <f t="shared" si="106"/>
        <v>Borderline High</v>
      </c>
      <c r="F1698" s="15">
        <f>'Raw Data'!C1695</f>
        <v>110.4571476</v>
      </c>
      <c r="G1698" t="str">
        <f t="shared" si="107"/>
        <v>Normal</v>
      </c>
      <c r="H1698" t="str">
        <f>'Raw Data'!I1695</f>
        <v>non-smoker</v>
      </c>
      <c r="I1698" t="str">
        <f>'Raw Data'!J1695</f>
        <v>high</v>
      </c>
    </row>
    <row r="1699" spans="1:9" ht="15" customHeight="1" x14ac:dyDescent="0.35">
      <c r="A1699">
        <f t="shared" si="104"/>
        <v>1695</v>
      </c>
      <c r="B1699" s="13">
        <f>'Raw Data'!B1696</f>
        <v>24.472780870000001</v>
      </c>
      <c r="C1699" t="str">
        <f t="shared" si="105"/>
        <v>Normal</v>
      </c>
      <c r="D1699" s="14">
        <f>'Raw Data'!E1696</f>
        <v>196.3804686</v>
      </c>
      <c r="E1699" t="str">
        <f t="shared" si="106"/>
        <v>Desirable</v>
      </c>
      <c r="F1699" s="15">
        <f>'Raw Data'!C1696</f>
        <v>110.3014889</v>
      </c>
      <c r="G1699" t="str">
        <f t="shared" si="107"/>
        <v>Normal</v>
      </c>
      <c r="H1699" t="str">
        <f>'Raw Data'!I1696</f>
        <v>smoker</v>
      </c>
      <c r="I1699" t="str">
        <f>'Raw Data'!J1696</f>
        <v>high</v>
      </c>
    </row>
    <row r="1700" spans="1:9" ht="15" customHeight="1" x14ac:dyDescent="0.35">
      <c r="A1700">
        <f t="shared" si="104"/>
        <v>1696</v>
      </c>
      <c r="B1700" s="13">
        <f>'Raw Data'!B1697</f>
        <v>40.077675810000002</v>
      </c>
      <c r="C1700" t="str">
        <f t="shared" si="105"/>
        <v>Obese</v>
      </c>
      <c r="D1700" s="14">
        <f>'Raw Data'!E1697</f>
        <v>245.329544</v>
      </c>
      <c r="E1700" t="str">
        <f t="shared" si="106"/>
        <v>High</v>
      </c>
      <c r="F1700" s="15">
        <f>'Raw Data'!C1697</f>
        <v>115.2743072</v>
      </c>
      <c r="G1700" t="str">
        <f t="shared" si="107"/>
        <v>Normal</v>
      </c>
      <c r="H1700" t="str">
        <f>'Raw Data'!I1697</f>
        <v>non-smoker</v>
      </c>
      <c r="I1700" t="str">
        <f>'Raw Data'!J1697</f>
        <v>high</v>
      </c>
    </row>
    <row r="1701" spans="1:9" ht="15" customHeight="1" x14ac:dyDescent="0.35">
      <c r="A1701">
        <f t="shared" si="104"/>
        <v>1697</v>
      </c>
      <c r="B1701" s="13">
        <f>'Raw Data'!B1698</f>
        <v>23.633786879999999</v>
      </c>
      <c r="C1701" t="str">
        <f t="shared" si="105"/>
        <v>Normal</v>
      </c>
      <c r="D1701" s="14">
        <f>'Raw Data'!E1698</f>
        <v>185.8460024</v>
      </c>
      <c r="E1701" t="str">
        <f t="shared" si="106"/>
        <v>Desirable</v>
      </c>
      <c r="F1701" s="15">
        <f>'Raw Data'!C1698</f>
        <v>112.45773699999999</v>
      </c>
      <c r="G1701" t="str">
        <f t="shared" si="107"/>
        <v>Normal</v>
      </c>
      <c r="H1701" t="str">
        <f>'Raw Data'!I1698</f>
        <v>non-smoker</v>
      </c>
      <c r="I1701" t="str">
        <f>'Raw Data'!J1698</f>
        <v>moderate</v>
      </c>
    </row>
    <row r="1702" spans="1:9" ht="15" customHeight="1" x14ac:dyDescent="0.35">
      <c r="A1702">
        <f t="shared" si="104"/>
        <v>1698</v>
      </c>
      <c r="B1702" s="13">
        <f>'Raw Data'!B1699</f>
        <v>25.618225160000001</v>
      </c>
      <c r="C1702" t="str">
        <f t="shared" si="105"/>
        <v>Overweight</v>
      </c>
      <c r="D1702" s="14">
        <f>'Raw Data'!E1699</f>
        <v>220.4737562</v>
      </c>
      <c r="E1702" t="str">
        <f t="shared" si="106"/>
        <v>Borderline High</v>
      </c>
      <c r="F1702" s="15">
        <f>'Raw Data'!C1699</f>
        <v>117.0530869</v>
      </c>
      <c r="G1702" t="str">
        <f t="shared" si="107"/>
        <v>Normal</v>
      </c>
      <c r="H1702" t="str">
        <f>'Raw Data'!I1699</f>
        <v>non-smoker</v>
      </c>
      <c r="I1702" t="str">
        <f>'Raw Data'!J1699</f>
        <v>moderate</v>
      </c>
    </row>
    <row r="1703" spans="1:9" ht="15" customHeight="1" x14ac:dyDescent="0.35">
      <c r="A1703">
        <f t="shared" si="104"/>
        <v>1699</v>
      </c>
      <c r="B1703" s="13">
        <f>'Raw Data'!B1700</f>
        <v>22.117540089999999</v>
      </c>
      <c r="C1703" t="str">
        <f t="shared" si="105"/>
        <v>Normal</v>
      </c>
      <c r="D1703" s="14">
        <f>'Raw Data'!E1700</f>
        <v>181.2498966</v>
      </c>
      <c r="E1703" t="str">
        <f t="shared" si="106"/>
        <v>Desirable</v>
      </c>
      <c r="F1703" s="15">
        <f>'Raw Data'!C1700</f>
        <v>109.6772215</v>
      </c>
      <c r="G1703" t="str">
        <f t="shared" si="107"/>
        <v>Normal</v>
      </c>
      <c r="H1703" t="str">
        <f>'Raw Data'!I1700</f>
        <v>non-smoker</v>
      </c>
      <c r="I1703" t="str">
        <f>'Raw Data'!J1700</f>
        <v>moderate</v>
      </c>
    </row>
    <row r="1704" spans="1:9" ht="15" customHeight="1" x14ac:dyDescent="0.35">
      <c r="A1704">
        <f t="shared" si="104"/>
        <v>1700</v>
      </c>
      <c r="B1704" s="13">
        <f>'Raw Data'!B1701</f>
        <v>27.749502620000001</v>
      </c>
      <c r="C1704" t="str">
        <f t="shared" si="105"/>
        <v>Overweight</v>
      </c>
      <c r="D1704" s="14">
        <f>'Raw Data'!E1701</f>
        <v>182.97238139999999</v>
      </c>
      <c r="E1704" t="str">
        <f t="shared" si="106"/>
        <v>Desirable</v>
      </c>
      <c r="F1704" s="15">
        <f>'Raw Data'!C1701</f>
        <v>105.4786656</v>
      </c>
      <c r="G1704" t="str">
        <f t="shared" si="107"/>
        <v>Normal</v>
      </c>
      <c r="H1704" t="str">
        <f>'Raw Data'!I1701</f>
        <v>smoker</v>
      </c>
      <c r="I1704" t="str">
        <f>'Raw Data'!J1701</f>
        <v>moderate</v>
      </c>
    </row>
    <row r="1705" spans="1:9" ht="15" customHeight="1" x14ac:dyDescent="0.35">
      <c r="A1705">
        <f t="shared" si="104"/>
        <v>1701</v>
      </c>
      <c r="B1705" s="13">
        <f>'Raw Data'!B1702</f>
        <v>30.985324859999999</v>
      </c>
      <c r="C1705" t="str">
        <f t="shared" si="105"/>
        <v>Obese</v>
      </c>
      <c r="D1705" s="14">
        <f>'Raw Data'!E1702</f>
        <v>185.92951099999999</v>
      </c>
      <c r="E1705" t="str">
        <f t="shared" si="106"/>
        <v>Desirable</v>
      </c>
      <c r="F1705" s="15">
        <f>'Raw Data'!C1702</f>
        <v>113.8070946</v>
      </c>
      <c r="G1705" t="str">
        <f t="shared" si="107"/>
        <v>Normal</v>
      </c>
      <c r="H1705" t="str">
        <f>'Raw Data'!I1702</f>
        <v>non-smoker</v>
      </c>
      <c r="I1705" t="str">
        <f>'Raw Data'!J1702</f>
        <v>high</v>
      </c>
    </row>
    <row r="1706" spans="1:9" ht="15" customHeight="1" x14ac:dyDescent="0.35">
      <c r="A1706">
        <f t="shared" si="104"/>
        <v>1702</v>
      </c>
      <c r="B1706" s="13">
        <f>'Raw Data'!B1703</f>
        <v>18.348622379999998</v>
      </c>
      <c r="C1706" t="str">
        <f t="shared" si="105"/>
        <v>Underweight</v>
      </c>
      <c r="D1706" s="14">
        <f>'Raw Data'!E1703</f>
        <v>162.26690189999999</v>
      </c>
      <c r="E1706" t="str">
        <f t="shared" si="106"/>
        <v>Desirable</v>
      </c>
      <c r="F1706" s="15">
        <f>'Raw Data'!C1703</f>
        <v>94.137553019999999</v>
      </c>
      <c r="G1706" t="str">
        <f t="shared" si="107"/>
        <v>Normal</v>
      </c>
      <c r="H1706" t="str">
        <f>'Raw Data'!I1703</f>
        <v>non-smoker</v>
      </c>
      <c r="I1706" t="str">
        <f>'Raw Data'!J1703</f>
        <v>moderate</v>
      </c>
    </row>
    <row r="1707" spans="1:9" ht="15" customHeight="1" x14ac:dyDescent="0.35">
      <c r="A1707">
        <f t="shared" si="104"/>
        <v>1703</v>
      </c>
      <c r="B1707" s="13">
        <f>'Raw Data'!B1704</f>
        <v>30.27899335</v>
      </c>
      <c r="C1707" t="str">
        <f t="shared" si="105"/>
        <v>Obese</v>
      </c>
      <c r="D1707" s="14">
        <f>'Raw Data'!E1704</f>
        <v>175.45271969999999</v>
      </c>
      <c r="E1707" t="str">
        <f t="shared" si="106"/>
        <v>Desirable</v>
      </c>
      <c r="F1707" s="15">
        <f>'Raw Data'!C1704</f>
        <v>91.205852789999994</v>
      </c>
      <c r="G1707" t="str">
        <f t="shared" si="107"/>
        <v>Normal</v>
      </c>
      <c r="H1707" t="str">
        <f>'Raw Data'!I1704</f>
        <v>non-smoker</v>
      </c>
      <c r="I1707" t="str">
        <f>'Raw Data'!J1704</f>
        <v>moderate</v>
      </c>
    </row>
    <row r="1708" spans="1:9" ht="15" customHeight="1" x14ac:dyDescent="0.35">
      <c r="A1708">
        <f t="shared" si="104"/>
        <v>1704</v>
      </c>
      <c r="B1708" s="13">
        <f>'Raw Data'!B1705</f>
        <v>24.95668766</v>
      </c>
      <c r="C1708" t="str">
        <f t="shared" si="105"/>
        <v>Overweight</v>
      </c>
      <c r="D1708" s="14">
        <f>'Raw Data'!E1705</f>
        <v>192.0502175</v>
      </c>
      <c r="E1708" t="str">
        <f t="shared" si="106"/>
        <v>Desirable</v>
      </c>
      <c r="F1708" s="15">
        <f>'Raw Data'!C1705</f>
        <v>103.7448474</v>
      </c>
      <c r="G1708" t="str">
        <f t="shared" si="107"/>
        <v>Normal</v>
      </c>
      <c r="H1708" t="str">
        <f>'Raw Data'!I1705</f>
        <v>non-smoker</v>
      </c>
      <c r="I1708" t="str">
        <f>'Raw Data'!J1705</f>
        <v>low</v>
      </c>
    </row>
    <row r="1709" spans="1:9" ht="15" customHeight="1" x14ac:dyDescent="0.35">
      <c r="A1709">
        <f t="shared" si="104"/>
        <v>1705</v>
      </c>
      <c r="B1709" s="13">
        <f>'Raw Data'!B1706</f>
        <v>22.695457090000001</v>
      </c>
      <c r="C1709" t="str">
        <f t="shared" si="105"/>
        <v>Normal</v>
      </c>
      <c r="D1709" s="14">
        <f>'Raw Data'!E1706</f>
        <v>196.95790579999999</v>
      </c>
      <c r="E1709" t="str">
        <f t="shared" si="106"/>
        <v>Desirable</v>
      </c>
      <c r="F1709" s="15">
        <f>'Raw Data'!C1706</f>
        <v>106.8060182</v>
      </c>
      <c r="G1709" t="str">
        <f t="shared" si="107"/>
        <v>Normal</v>
      </c>
      <c r="H1709" t="str">
        <f>'Raw Data'!I1706</f>
        <v>smoker</v>
      </c>
      <c r="I1709" t="str">
        <f>'Raw Data'!J1706</f>
        <v>high</v>
      </c>
    </row>
    <row r="1710" spans="1:9" ht="15" customHeight="1" x14ac:dyDescent="0.35">
      <c r="A1710">
        <f t="shared" si="104"/>
        <v>1706</v>
      </c>
      <c r="B1710" s="13">
        <f>'Raw Data'!B1707</f>
        <v>19.993858639999999</v>
      </c>
      <c r="C1710" t="str">
        <f t="shared" si="105"/>
        <v>Normal</v>
      </c>
      <c r="D1710" s="14">
        <f>'Raw Data'!E1707</f>
        <v>211.58220610000001</v>
      </c>
      <c r="E1710" t="str">
        <f t="shared" si="106"/>
        <v>Borderline High</v>
      </c>
      <c r="F1710" s="15">
        <f>'Raw Data'!C1707</f>
        <v>88.850297240000003</v>
      </c>
      <c r="G1710" t="str">
        <f t="shared" si="107"/>
        <v>Normal</v>
      </c>
      <c r="H1710" t="str">
        <f>'Raw Data'!I1707</f>
        <v>non-smoker</v>
      </c>
      <c r="I1710" t="str">
        <f>'Raw Data'!J1707</f>
        <v>low</v>
      </c>
    </row>
    <row r="1711" spans="1:9" ht="15" customHeight="1" x14ac:dyDescent="0.35">
      <c r="A1711">
        <f t="shared" si="104"/>
        <v>1707</v>
      </c>
      <c r="B1711" s="13">
        <f>'Raw Data'!B1708</f>
        <v>31.893117499999999</v>
      </c>
      <c r="C1711" t="str">
        <f t="shared" si="105"/>
        <v>Obese</v>
      </c>
      <c r="D1711" s="14">
        <f>'Raw Data'!E1708</f>
        <v>201.21797319999999</v>
      </c>
      <c r="E1711" t="str">
        <f t="shared" si="106"/>
        <v>Borderline High</v>
      </c>
      <c r="F1711" s="15">
        <f>'Raw Data'!C1708</f>
        <v>110.1399808</v>
      </c>
      <c r="G1711" t="str">
        <f t="shared" si="107"/>
        <v>Normal</v>
      </c>
      <c r="H1711" t="str">
        <f>'Raw Data'!I1708</f>
        <v>non-smoker</v>
      </c>
      <c r="I1711" t="str">
        <f>'Raw Data'!J1708</f>
        <v>high</v>
      </c>
    </row>
    <row r="1712" spans="1:9" ht="15" customHeight="1" x14ac:dyDescent="0.35">
      <c r="A1712">
        <f t="shared" si="104"/>
        <v>1708</v>
      </c>
      <c r="B1712" s="13">
        <f>'Raw Data'!B1709</f>
        <v>28.4334384</v>
      </c>
      <c r="C1712" t="str">
        <f t="shared" si="105"/>
        <v>Overweight</v>
      </c>
      <c r="D1712" s="14">
        <f>'Raw Data'!E1709</f>
        <v>183.10553160000001</v>
      </c>
      <c r="E1712" t="str">
        <f t="shared" si="106"/>
        <v>Desirable</v>
      </c>
      <c r="F1712" s="15">
        <f>'Raw Data'!C1709</f>
        <v>111.985651</v>
      </c>
      <c r="G1712" t="str">
        <f t="shared" si="107"/>
        <v>Normal</v>
      </c>
      <c r="H1712" t="str">
        <f>'Raw Data'!I1709</f>
        <v>smoker</v>
      </c>
      <c r="I1712" t="str">
        <f>'Raw Data'!J1709</f>
        <v>low</v>
      </c>
    </row>
    <row r="1713" spans="1:9" ht="15" customHeight="1" x14ac:dyDescent="0.35">
      <c r="A1713">
        <f t="shared" si="104"/>
        <v>1709</v>
      </c>
      <c r="B1713" s="13">
        <f>'Raw Data'!B1710</f>
        <v>24.089606280000002</v>
      </c>
      <c r="C1713" t="str">
        <f t="shared" si="105"/>
        <v>Normal</v>
      </c>
      <c r="D1713" s="14">
        <f>'Raw Data'!E1710</f>
        <v>204.4727828</v>
      </c>
      <c r="E1713" t="str">
        <f t="shared" si="106"/>
        <v>Borderline High</v>
      </c>
      <c r="F1713" s="15">
        <f>'Raw Data'!C1710</f>
        <v>116.773749</v>
      </c>
      <c r="G1713" t="str">
        <f t="shared" si="107"/>
        <v>Normal</v>
      </c>
      <c r="H1713" t="str">
        <f>'Raw Data'!I1710</f>
        <v>non-smoker</v>
      </c>
      <c r="I1713" t="str">
        <f>'Raw Data'!J1710</f>
        <v>high</v>
      </c>
    </row>
    <row r="1714" spans="1:9" ht="15" customHeight="1" x14ac:dyDescent="0.35">
      <c r="A1714">
        <f t="shared" si="104"/>
        <v>1710</v>
      </c>
      <c r="B1714" s="13">
        <f>'Raw Data'!B1711</f>
        <v>30.897295</v>
      </c>
      <c r="C1714" t="str">
        <f t="shared" si="105"/>
        <v>Obese</v>
      </c>
      <c r="D1714" s="14">
        <f>'Raw Data'!E1711</f>
        <v>209.20197390000001</v>
      </c>
      <c r="E1714" t="str">
        <f t="shared" si="106"/>
        <v>Borderline High</v>
      </c>
      <c r="F1714" s="15">
        <f>'Raw Data'!C1711</f>
        <v>117.7012237</v>
      </c>
      <c r="G1714" t="str">
        <f t="shared" si="107"/>
        <v>Normal</v>
      </c>
      <c r="H1714" t="str">
        <f>'Raw Data'!I1711</f>
        <v>non-smoker</v>
      </c>
      <c r="I1714" t="str">
        <f>'Raw Data'!J1711</f>
        <v>moderate</v>
      </c>
    </row>
    <row r="1715" spans="1:9" ht="15" customHeight="1" x14ac:dyDescent="0.35">
      <c r="A1715">
        <f t="shared" si="104"/>
        <v>1711</v>
      </c>
      <c r="B1715" s="13">
        <f>'Raw Data'!B1712</f>
        <v>29.649130719999999</v>
      </c>
      <c r="C1715" t="str">
        <f t="shared" si="105"/>
        <v>Overweight</v>
      </c>
      <c r="D1715" s="14">
        <f>'Raw Data'!E1712</f>
        <v>205.56185669999999</v>
      </c>
      <c r="E1715" t="str">
        <f t="shared" si="106"/>
        <v>Borderline High</v>
      </c>
      <c r="F1715" s="15">
        <f>'Raw Data'!C1712</f>
        <v>97.916137039999995</v>
      </c>
      <c r="G1715" t="str">
        <f t="shared" si="107"/>
        <v>Normal</v>
      </c>
      <c r="H1715" t="str">
        <f>'Raw Data'!I1712</f>
        <v>smoker</v>
      </c>
      <c r="I1715" t="str">
        <f>'Raw Data'!J1712</f>
        <v>moderate</v>
      </c>
    </row>
    <row r="1716" spans="1:9" ht="15" customHeight="1" x14ac:dyDescent="0.35">
      <c r="A1716">
        <f t="shared" si="104"/>
        <v>1712</v>
      </c>
      <c r="B1716" s="13">
        <f>'Raw Data'!B1713</f>
        <v>31.339237019999999</v>
      </c>
      <c r="C1716" t="str">
        <f t="shared" si="105"/>
        <v>Obese</v>
      </c>
      <c r="D1716" s="14">
        <f>'Raw Data'!E1713</f>
        <v>180.09421589999999</v>
      </c>
      <c r="E1716" t="str">
        <f t="shared" si="106"/>
        <v>Desirable</v>
      </c>
      <c r="F1716" s="15">
        <f>'Raw Data'!C1713</f>
        <v>114.68530989999999</v>
      </c>
      <c r="G1716" t="str">
        <f t="shared" si="107"/>
        <v>Normal</v>
      </c>
      <c r="H1716" t="str">
        <f>'Raw Data'!I1713</f>
        <v>smoker</v>
      </c>
      <c r="I1716" t="str">
        <f>'Raw Data'!J1713</f>
        <v>moderate</v>
      </c>
    </row>
    <row r="1717" spans="1:9" ht="15" customHeight="1" x14ac:dyDescent="0.35">
      <c r="A1717">
        <f t="shared" si="104"/>
        <v>1713</v>
      </c>
      <c r="B1717" s="13">
        <f>'Raw Data'!B1714</f>
        <v>35.202994480000001</v>
      </c>
      <c r="C1717" t="str">
        <f t="shared" si="105"/>
        <v>Obese</v>
      </c>
      <c r="D1717" s="14">
        <f>'Raw Data'!E1714</f>
        <v>194.35162790000001</v>
      </c>
      <c r="E1717" t="str">
        <f t="shared" si="106"/>
        <v>Desirable</v>
      </c>
      <c r="F1717" s="15">
        <f>'Raw Data'!C1714</f>
        <v>111.7064984</v>
      </c>
      <c r="G1717" t="str">
        <f t="shared" si="107"/>
        <v>Normal</v>
      </c>
      <c r="H1717" t="str">
        <f>'Raw Data'!I1714</f>
        <v>non-smoker</v>
      </c>
      <c r="I1717" t="str">
        <f>'Raw Data'!J1714</f>
        <v>low</v>
      </c>
    </row>
    <row r="1718" spans="1:9" ht="15" customHeight="1" x14ac:dyDescent="0.35">
      <c r="A1718">
        <f t="shared" si="104"/>
        <v>1714</v>
      </c>
      <c r="B1718" s="13">
        <f>'Raw Data'!B1715</f>
        <v>28.087591929999999</v>
      </c>
      <c r="C1718" t="str">
        <f t="shared" si="105"/>
        <v>Overweight</v>
      </c>
      <c r="D1718" s="14">
        <f>'Raw Data'!E1715</f>
        <v>200.42305970000001</v>
      </c>
      <c r="E1718" t="str">
        <f t="shared" si="106"/>
        <v>Borderline High</v>
      </c>
      <c r="F1718" s="15">
        <f>'Raw Data'!C1715</f>
        <v>112.23261650000001</v>
      </c>
      <c r="G1718" t="str">
        <f t="shared" si="107"/>
        <v>Normal</v>
      </c>
      <c r="H1718" t="str">
        <f>'Raw Data'!I1715</f>
        <v>smoker</v>
      </c>
      <c r="I1718" t="str">
        <f>'Raw Data'!J1715</f>
        <v>low</v>
      </c>
    </row>
    <row r="1719" spans="1:9" ht="15" customHeight="1" x14ac:dyDescent="0.35">
      <c r="A1719">
        <f t="shared" si="104"/>
        <v>1715</v>
      </c>
      <c r="B1719" s="13">
        <f>'Raw Data'!B1716</f>
        <v>36.661878860000002</v>
      </c>
      <c r="C1719" t="str">
        <f t="shared" si="105"/>
        <v>Obese</v>
      </c>
      <c r="D1719" s="14">
        <f>'Raw Data'!E1716</f>
        <v>195.28375199999999</v>
      </c>
      <c r="E1719" t="str">
        <f t="shared" si="106"/>
        <v>Desirable</v>
      </c>
      <c r="F1719" s="15">
        <f>'Raw Data'!C1716</f>
        <v>125.3176785</v>
      </c>
      <c r="G1719" t="str">
        <f t="shared" si="107"/>
        <v>Elevated</v>
      </c>
      <c r="H1719" t="str">
        <f>'Raw Data'!I1716</f>
        <v>non-smoker</v>
      </c>
      <c r="I1719" t="str">
        <f>'Raw Data'!J1716</f>
        <v>low</v>
      </c>
    </row>
    <row r="1720" spans="1:9" ht="15" customHeight="1" x14ac:dyDescent="0.35">
      <c r="A1720">
        <f t="shared" si="104"/>
        <v>1716</v>
      </c>
      <c r="B1720" s="13">
        <f>'Raw Data'!B1717</f>
        <v>34.137898030000002</v>
      </c>
      <c r="C1720" t="str">
        <f t="shared" si="105"/>
        <v>Obese</v>
      </c>
      <c r="D1720" s="14">
        <f>'Raw Data'!E1717</f>
        <v>183.63774789999999</v>
      </c>
      <c r="E1720" t="str">
        <f t="shared" si="106"/>
        <v>Desirable</v>
      </c>
      <c r="F1720" s="15">
        <f>'Raw Data'!C1717</f>
        <v>103.2392882</v>
      </c>
      <c r="G1720" t="str">
        <f t="shared" si="107"/>
        <v>Normal</v>
      </c>
      <c r="H1720" t="str">
        <f>'Raw Data'!I1717</f>
        <v>non-smoker</v>
      </c>
      <c r="I1720" t="str">
        <f>'Raw Data'!J1717</f>
        <v>moderate</v>
      </c>
    </row>
    <row r="1721" spans="1:9" ht="15" customHeight="1" x14ac:dyDescent="0.35">
      <c r="A1721">
        <f t="shared" si="104"/>
        <v>1717</v>
      </c>
      <c r="B1721" s="13">
        <f>'Raw Data'!B1718</f>
        <v>30.917207099999999</v>
      </c>
      <c r="C1721" t="str">
        <f t="shared" si="105"/>
        <v>Obese</v>
      </c>
      <c r="D1721" s="14">
        <f>'Raw Data'!E1718</f>
        <v>205.92143799999999</v>
      </c>
      <c r="E1721" t="str">
        <f t="shared" si="106"/>
        <v>Borderline High</v>
      </c>
      <c r="F1721" s="15">
        <f>'Raw Data'!C1718</f>
        <v>106.6654352</v>
      </c>
      <c r="G1721" t="str">
        <f t="shared" si="107"/>
        <v>Normal</v>
      </c>
      <c r="H1721" t="str">
        <f>'Raw Data'!I1718</f>
        <v>non-smoker</v>
      </c>
      <c r="I1721" t="str">
        <f>'Raw Data'!J1718</f>
        <v>high</v>
      </c>
    </row>
    <row r="1722" spans="1:9" ht="15" customHeight="1" x14ac:dyDescent="0.35">
      <c r="A1722">
        <f t="shared" si="104"/>
        <v>1718</v>
      </c>
      <c r="B1722" s="13">
        <f>'Raw Data'!B1719</f>
        <v>18.543847110000002</v>
      </c>
      <c r="C1722" t="str">
        <f t="shared" si="105"/>
        <v>Normal</v>
      </c>
      <c r="D1722" s="14">
        <f>'Raw Data'!E1719</f>
        <v>191.7183248</v>
      </c>
      <c r="E1722" t="str">
        <f t="shared" si="106"/>
        <v>Desirable</v>
      </c>
      <c r="F1722" s="15">
        <f>'Raw Data'!C1719</f>
        <v>104.35088020000001</v>
      </c>
      <c r="G1722" t="str">
        <f t="shared" si="107"/>
        <v>Normal</v>
      </c>
      <c r="H1722" t="str">
        <f>'Raw Data'!I1719</f>
        <v>non-smoker</v>
      </c>
      <c r="I1722" t="str">
        <f>'Raw Data'!J1719</f>
        <v>high</v>
      </c>
    </row>
    <row r="1723" spans="1:9" ht="15" customHeight="1" x14ac:dyDescent="0.35">
      <c r="A1723">
        <f t="shared" si="104"/>
        <v>1719</v>
      </c>
      <c r="B1723" s="13">
        <f>'Raw Data'!B1720</f>
        <v>27.548960399999999</v>
      </c>
      <c r="C1723" t="str">
        <f t="shared" si="105"/>
        <v>Overweight</v>
      </c>
      <c r="D1723" s="14">
        <f>'Raw Data'!E1720</f>
        <v>202.92656840000001</v>
      </c>
      <c r="E1723" t="str">
        <f t="shared" si="106"/>
        <v>Borderline High</v>
      </c>
      <c r="F1723" s="15">
        <f>'Raw Data'!C1720</f>
        <v>105.9628166</v>
      </c>
      <c r="G1723" t="str">
        <f t="shared" si="107"/>
        <v>Normal</v>
      </c>
      <c r="H1723" t="str">
        <f>'Raw Data'!I1720</f>
        <v>smoker</v>
      </c>
      <c r="I1723" t="str">
        <f>'Raw Data'!J1720</f>
        <v>low</v>
      </c>
    </row>
    <row r="1724" spans="1:9" ht="15" customHeight="1" x14ac:dyDescent="0.35">
      <c r="A1724">
        <f t="shared" si="104"/>
        <v>1720</v>
      </c>
      <c r="B1724" s="13">
        <f>'Raw Data'!B1721</f>
        <v>28.23162799</v>
      </c>
      <c r="C1724" t="str">
        <f t="shared" si="105"/>
        <v>Overweight</v>
      </c>
      <c r="D1724" s="14">
        <f>'Raw Data'!E1721</f>
        <v>189.1270725</v>
      </c>
      <c r="E1724" t="str">
        <f t="shared" si="106"/>
        <v>Desirable</v>
      </c>
      <c r="F1724" s="15">
        <f>'Raw Data'!C1721</f>
        <v>87.917938230000004</v>
      </c>
      <c r="G1724" t="str">
        <f t="shared" si="107"/>
        <v>Normal</v>
      </c>
      <c r="H1724" t="str">
        <f>'Raw Data'!I1721</f>
        <v>non-smoker</v>
      </c>
      <c r="I1724" t="str">
        <f>'Raw Data'!J1721</f>
        <v>low</v>
      </c>
    </row>
    <row r="1725" spans="1:9" ht="15" customHeight="1" x14ac:dyDescent="0.35">
      <c r="A1725">
        <f t="shared" si="104"/>
        <v>1721</v>
      </c>
      <c r="B1725" s="13">
        <f>'Raw Data'!B1722</f>
        <v>28.07785578</v>
      </c>
      <c r="C1725" t="str">
        <f t="shared" si="105"/>
        <v>Overweight</v>
      </c>
      <c r="D1725" s="14">
        <f>'Raw Data'!E1722</f>
        <v>222.5387982</v>
      </c>
      <c r="E1725" t="str">
        <f t="shared" si="106"/>
        <v>Borderline High</v>
      </c>
      <c r="F1725" s="15">
        <f>'Raw Data'!C1722</f>
        <v>121.0917053</v>
      </c>
      <c r="G1725" t="str">
        <f t="shared" si="107"/>
        <v>Elevated</v>
      </c>
      <c r="H1725" t="str">
        <f>'Raw Data'!I1722</f>
        <v>smoker</v>
      </c>
      <c r="I1725" t="str">
        <f>'Raw Data'!J1722</f>
        <v>low</v>
      </c>
    </row>
    <row r="1726" spans="1:9" ht="15" customHeight="1" x14ac:dyDescent="0.35">
      <c r="A1726">
        <f t="shared" si="104"/>
        <v>1722</v>
      </c>
      <c r="B1726" s="13">
        <f>'Raw Data'!B1723</f>
        <v>26.450962659999998</v>
      </c>
      <c r="C1726" t="str">
        <f t="shared" si="105"/>
        <v>Overweight</v>
      </c>
      <c r="D1726" s="14">
        <f>'Raw Data'!E1723</f>
        <v>176.98577660000001</v>
      </c>
      <c r="E1726" t="str">
        <f t="shared" si="106"/>
        <v>Desirable</v>
      </c>
      <c r="F1726" s="15">
        <f>'Raw Data'!C1723</f>
        <v>85.971340060000003</v>
      </c>
      <c r="G1726" t="str">
        <f t="shared" si="107"/>
        <v>Normal</v>
      </c>
      <c r="H1726" t="str">
        <f>'Raw Data'!I1723</f>
        <v>smoker</v>
      </c>
      <c r="I1726" t="str">
        <f>'Raw Data'!J1723</f>
        <v>low</v>
      </c>
    </row>
    <row r="1727" spans="1:9" ht="15" customHeight="1" x14ac:dyDescent="0.35">
      <c r="A1727">
        <f t="shared" si="104"/>
        <v>1723</v>
      </c>
      <c r="B1727" s="13">
        <f>'Raw Data'!B1724</f>
        <v>30.230249560000001</v>
      </c>
      <c r="C1727" t="str">
        <f t="shared" si="105"/>
        <v>Obese</v>
      </c>
      <c r="D1727" s="14">
        <f>'Raw Data'!E1724</f>
        <v>171.3853063</v>
      </c>
      <c r="E1727" t="str">
        <f t="shared" si="106"/>
        <v>Desirable</v>
      </c>
      <c r="F1727" s="15">
        <f>'Raw Data'!C1724</f>
        <v>111.04432660000001</v>
      </c>
      <c r="G1727" t="str">
        <f t="shared" si="107"/>
        <v>Normal</v>
      </c>
      <c r="H1727" t="str">
        <f>'Raw Data'!I1724</f>
        <v>non-smoker</v>
      </c>
      <c r="I1727" t="str">
        <f>'Raw Data'!J1724</f>
        <v>high</v>
      </c>
    </row>
    <row r="1728" spans="1:9" ht="15" customHeight="1" x14ac:dyDescent="0.35">
      <c r="A1728">
        <f t="shared" si="104"/>
        <v>1724</v>
      </c>
      <c r="B1728" s="13">
        <f>'Raw Data'!B1725</f>
        <v>30.895779229999999</v>
      </c>
      <c r="C1728" t="str">
        <f t="shared" si="105"/>
        <v>Obese</v>
      </c>
      <c r="D1728" s="14">
        <f>'Raw Data'!E1725</f>
        <v>177.91363079999999</v>
      </c>
      <c r="E1728" t="str">
        <f t="shared" si="106"/>
        <v>Desirable</v>
      </c>
      <c r="F1728" s="15">
        <f>'Raw Data'!C1725</f>
        <v>96.243417399999998</v>
      </c>
      <c r="G1728" t="str">
        <f t="shared" si="107"/>
        <v>Normal</v>
      </c>
      <c r="H1728" t="str">
        <f>'Raw Data'!I1725</f>
        <v>non-smoker</v>
      </c>
      <c r="I1728" t="str">
        <f>'Raw Data'!J1725</f>
        <v>moderate</v>
      </c>
    </row>
    <row r="1729" spans="1:9" ht="15" customHeight="1" x14ac:dyDescent="0.35">
      <c r="A1729">
        <f t="shared" si="104"/>
        <v>1725</v>
      </c>
      <c r="B1729" s="13">
        <f>'Raw Data'!B1726</f>
        <v>18.639143560000001</v>
      </c>
      <c r="C1729" t="str">
        <f t="shared" si="105"/>
        <v>Normal</v>
      </c>
      <c r="D1729" s="14">
        <f>'Raw Data'!E1726</f>
        <v>197.87830009999999</v>
      </c>
      <c r="E1729" t="str">
        <f t="shared" si="106"/>
        <v>Desirable</v>
      </c>
      <c r="F1729" s="15">
        <f>'Raw Data'!C1726</f>
        <v>94.320964509999996</v>
      </c>
      <c r="G1729" t="str">
        <f t="shared" si="107"/>
        <v>Normal</v>
      </c>
      <c r="H1729" t="str">
        <f>'Raw Data'!I1726</f>
        <v>non-smoker</v>
      </c>
      <c r="I1729" t="str">
        <f>'Raw Data'!J1726</f>
        <v>high</v>
      </c>
    </row>
    <row r="1730" spans="1:9" ht="15" customHeight="1" x14ac:dyDescent="0.35">
      <c r="A1730">
        <f t="shared" si="104"/>
        <v>1726</v>
      </c>
      <c r="B1730" s="13">
        <f>'Raw Data'!B1727</f>
        <v>33.774201179999999</v>
      </c>
      <c r="C1730" t="str">
        <f t="shared" si="105"/>
        <v>Obese</v>
      </c>
      <c r="D1730" s="14">
        <f>'Raw Data'!E1727</f>
        <v>211.1563735</v>
      </c>
      <c r="E1730" t="str">
        <f t="shared" si="106"/>
        <v>Borderline High</v>
      </c>
      <c r="F1730" s="15">
        <f>'Raw Data'!C1727</f>
        <v>121.6120616</v>
      </c>
      <c r="G1730" t="str">
        <f t="shared" si="107"/>
        <v>Elevated</v>
      </c>
      <c r="H1730" t="str">
        <f>'Raw Data'!I1727</f>
        <v>non-smoker</v>
      </c>
      <c r="I1730" t="str">
        <f>'Raw Data'!J1727</f>
        <v>high</v>
      </c>
    </row>
    <row r="1731" spans="1:9" ht="15" customHeight="1" x14ac:dyDescent="0.35">
      <c r="A1731">
        <f t="shared" si="104"/>
        <v>1727</v>
      </c>
      <c r="B1731" s="13">
        <f>'Raw Data'!B1728</f>
        <v>19.617740340000001</v>
      </c>
      <c r="C1731" t="str">
        <f t="shared" si="105"/>
        <v>Normal</v>
      </c>
      <c r="D1731" s="14">
        <f>'Raw Data'!E1728</f>
        <v>209.06950710000001</v>
      </c>
      <c r="E1731" t="str">
        <f t="shared" si="106"/>
        <v>Borderline High</v>
      </c>
      <c r="F1731" s="15">
        <f>'Raw Data'!C1728</f>
        <v>119.2002378</v>
      </c>
      <c r="G1731" t="str">
        <f t="shared" si="107"/>
        <v>Normal</v>
      </c>
      <c r="H1731" t="str">
        <f>'Raw Data'!I1728</f>
        <v>non-smoker</v>
      </c>
      <c r="I1731" t="str">
        <f>'Raw Data'!J1728</f>
        <v>moderate</v>
      </c>
    </row>
    <row r="1732" spans="1:9" ht="15" customHeight="1" x14ac:dyDescent="0.35">
      <c r="A1732">
        <f t="shared" si="104"/>
        <v>1728</v>
      </c>
      <c r="B1732" s="13">
        <f>'Raw Data'!B1729</f>
        <v>24.970504559999998</v>
      </c>
      <c r="C1732" t="str">
        <f t="shared" si="105"/>
        <v>Overweight</v>
      </c>
      <c r="D1732" s="14">
        <f>'Raw Data'!E1729</f>
        <v>217.70823290000001</v>
      </c>
      <c r="E1732" t="str">
        <f t="shared" si="106"/>
        <v>Borderline High</v>
      </c>
      <c r="F1732" s="15">
        <f>'Raw Data'!C1729</f>
        <v>110.08058459999999</v>
      </c>
      <c r="G1732" t="str">
        <f t="shared" si="107"/>
        <v>Normal</v>
      </c>
      <c r="H1732" t="str">
        <f>'Raw Data'!I1729</f>
        <v>non-smoker</v>
      </c>
      <c r="I1732" t="str">
        <f>'Raw Data'!J1729</f>
        <v>moderate</v>
      </c>
    </row>
    <row r="1733" spans="1:9" ht="15" customHeight="1" x14ac:dyDescent="0.35">
      <c r="A1733">
        <f t="shared" ref="A1733:A1796" si="108">ROW()-4</f>
        <v>1729</v>
      </c>
      <c r="B1733" s="13">
        <f>'Raw Data'!B1730</f>
        <v>22.562111699999999</v>
      </c>
      <c r="C1733" t="str">
        <f t="shared" ref="C1733:C1796" si="109">IF(B1733&lt;18.5,"Underweight",IF(B1733&lt;=24.9,"Normal",IF(B1733&lt;=29.9,"Overweight","Obese")))</f>
        <v>Normal</v>
      </c>
      <c r="D1733" s="14">
        <f>'Raw Data'!E1730</f>
        <v>196.1592674</v>
      </c>
      <c r="E1733" t="str">
        <f t="shared" ref="E1733:E1796" si="110">IF(D1733&lt;200,"Desirable",IF(D1733&lt;=239,"Borderline High","High"))</f>
        <v>Desirable</v>
      </c>
      <c r="F1733" s="15">
        <f>'Raw Data'!C1730</f>
        <v>103.22616259999999</v>
      </c>
      <c r="G1733" t="str">
        <f t="shared" ref="G1733:G1796" si="111">IF(F1733&lt;120,"Normal",IF(F1733&lt;=129,"Elevated",IF(F1733&lt;=139,"Stage 1 Hypertension","Stage 2 Hypertension")))</f>
        <v>Normal</v>
      </c>
      <c r="H1733" t="str">
        <f>'Raw Data'!I1730</f>
        <v>non-smoker</v>
      </c>
      <c r="I1733" t="str">
        <f>'Raw Data'!J1730</f>
        <v>high</v>
      </c>
    </row>
    <row r="1734" spans="1:9" ht="15" customHeight="1" x14ac:dyDescent="0.35">
      <c r="A1734">
        <f t="shared" si="108"/>
        <v>1730</v>
      </c>
      <c r="B1734" s="13">
        <f>'Raw Data'!B1731</f>
        <v>23.39118122</v>
      </c>
      <c r="C1734" t="str">
        <f t="shared" si="109"/>
        <v>Normal</v>
      </c>
      <c r="D1734" s="14">
        <f>'Raw Data'!E1731</f>
        <v>187.16665510000001</v>
      </c>
      <c r="E1734" t="str">
        <f t="shared" si="110"/>
        <v>Desirable</v>
      </c>
      <c r="F1734" s="15">
        <f>'Raw Data'!C1731</f>
        <v>104.52920140000001</v>
      </c>
      <c r="G1734" t="str">
        <f t="shared" si="111"/>
        <v>Normal</v>
      </c>
      <c r="H1734" t="str">
        <f>'Raw Data'!I1731</f>
        <v>non-smoker</v>
      </c>
      <c r="I1734" t="str">
        <f>'Raw Data'!J1731</f>
        <v>high</v>
      </c>
    </row>
    <row r="1735" spans="1:9" ht="15" customHeight="1" x14ac:dyDescent="0.35">
      <c r="A1735">
        <f t="shared" si="108"/>
        <v>1731</v>
      </c>
      <c r="B1735" s="13">
        <f>'Raw Data'!B1732</f>
        <v>32.43266517</v>
      </c>
      <c r="C1735" t="str">
        <f t="shared" si="109"/>
        <v>Obese</v>
      </c>
      <c r="D1735" s="14">
        <f>'Raw Data'!E1732</f>
        <v>193.79070089999999</v>
      </c>
      <c r="E1735" t="str">
        <f t="shared" si="110"/>
        <v>Desirable</v>
      </c>
      <c r="F1735" s="15">
        <f>'Raw Data'!C1732</f>
        <v>124.0486021</v>
      </c>
      <c r="G1735" t="str">
        <f t="shared" si="111"/>
        <v>Elevated</v>
      </c>
      <c r="H1735" t="str">
        <f>'Raw Data'!I1732</f>
        <v>smoker</v>
      </c>
      <c r="I1735" t="str">
        <f>'Raw Data'!J1732</f>
        <v>moderate</v>
      </c>
    </row>
    <row r="1736" spans="1:9" ht="15" customHeight="1" x14ac:dyDescent="0.35">
      <c r="A1736">
        <f t="shared" si="108"/>
        <v>1732</v>
      </c>
      <c r="B1736" s="13">
        <f>'Raw Data'!B1733</f>
        <v>27.608099020000001</v>
      </c>
      <c r="C1736" t="str">
        <f t="shared" si="109"/>
        <v>Overweight</v>
      </c>
      <c r="D1736" s="14">
        <f>'Raw Data'!E1733</f>
        <v>206.79452090000001</v>
      </c>
      <c r="E1736" t="str">
        <f t="shared" si="110"/>
        <v>Borderline High</v>
      </c>
      <c r="F1736" s="15">
        <f>'Raw Data'!C1733</f>
        <v>118.0759091</v>
      </c>
      <c r="G1736" t="str">
        <f t="shared" si="111"/>
        <v>Normal</v>
      </c>
      <c r="H1736" t="str">
        <f>'Raw Data'!I1733</f>
        <v>smoker</v>
      </c>
      <c r="I1736" t="str">
        <f>'Raw Data'!J1733</f>
        <v>moderate</v>
      </c>
    </row>
    <row r="1737" spans="1:9" ht="15" customHeight="1" x14ac:dyDescent="0.35">
      <c r="A1737">
        <f t="shared" si="108"/>
        <v>1733</v>
      </c>
      <c r="B1737" s="13">
        <f>'Raw Data'!B1734</f>
        <v>30.41299566</v>
      </c>
      <c r="C1737" t="str">
        <f t="shared" si="109"/>
        <v>Obese</v>
      </c>
      <c r="D1737" s="14">
        <f>'Raw Data'!E1734</f>
        <v>178.61683149999999</v>
      </c>
      <c r="E1737" t="str">
        <f t="shared" si="110"/>
        <v>Desirable</v>
      </c>
      <c r="F1737" s="15">
        <f>'Raw Data'!C1734</f>
        <v>113.54065989999999</v>
      </c>
      <c r="G1737" t="str">
        <f t="shared" si="111"/>
        <v>Normal</v>
      </c>
      <c r="H1737" t="str">
        <f>'Raw Data'!I1734</f>
        <v>non-smoker</v>
      </c>
      <c r="I1737" t="str">
        <f>'Raw Data'!J1734</f>
        <v>low</v>
      </c>
    </row>
    <row r="1738" spans="1:9" ht="15" customHeight="1" x14ac:dyDescent="0.35">
      <c r="A1738">
        <f t="shared" si="108"/>
        <v>1734</v>
      </c>
      <c r="B1738" s="13">
        <f>'Raw Data'!B1735</f>
        <v>30.160079190000001</v>
      </c>
      <c r="C1738" t="str">
        <f t="shared" si="109"/>
        <v>Obese</v>
      </c>
      <c r="D1738" s="14">
        <f>'Raw Data'!E1735</f>
        <v>194.38329160000001</v>
      </c>
      <c r="E1738" t="str">
        <f t="shared" si="110"/>
        <v>Desirable</v>
      </c>
      <c r="F1738" s="15">
        <f>'Raw Data'!C1735</f>
        <v>122.2068979</v>
      </c>
      <c r="G1738" t="str">
        <f t="shared" si="111"/>
        <v>Elevated</v>
      </c>
      <c r="H1738" t="str">
        <f>'Raw Data'!I1735</f>
        <v>non-smoker</v>
      </c>
      <c r="I1738" t="str">
        <f>'Raw Data'!J1735</f>
        <v>moderate</v>
      </c>
    </row>
    <row r="1739" spans="1:9" ht="15" customHeight="1" x14ac:dyDescent="0.35">
      <c r="A1739">
        <f t="shared" si="108"/>
        <v>1735</v>
      </c>
      <c r="B1739" s="13">
        <f>'Raw Data'!B1736</f>
        <v>17.424771929999999</v>
      </c>
      <c r="C1739" t="str">
        <f t="shared" si="109"/>
        <v>Underweight</v>
      </c>
      <c r="D1739" s="14">
        <f>'Raw Data'!E1736</f>
        <v>183.04730559999999</v>
      </c>
      <c r="E1739" t="str">
        <f t="shared" si="110"/>
        <v>Desirable</v>
      </c>
      <c r="F1739" s="15">
        <f>'Raw Data'!C1736</f>
        <v>98.73411643</v>
      </c>
      <c r="G1739" t="str">
        <f t="shared" si="111"/>
        <v>Normal</v>
      </c>
      <c r="H1739" t="str">
        <f>'Raw Data'!I1736</f>
        <v>non-smoker</v>
      </c>
      <c r="I1739" t="str">
        <f>'Raw Data'!J1736</f>
        <v>high</v>
      </c>
    </row>
    <row r="1740" spans="1:9" ht="15" customHeight="1" x14ac:dyDescent="0.35">
      <c r="A1740">
        <f t="shared" si="108"/>
        <v>1736</v>
      </c>
      <c r="B1740" s="13">
        <f>'Raw Data'!B1737</f>
        <v>24.211292180000001</v>
      </c>
      <c r="C1740" t="str">
        <f t="shared" si="109"/>
        <v>Normal</v>
      </c>
      <c r="D1740" s="14">
        <f>'Raw Data'!E1737</f>
        <v>184.79193430000001</v>
      </c>
      <c r="E1740" t="str">
        <f t="shared" si="110"/>
        <v>Desirable</v>
      </c>
      <c r="F1740" s="15">
        <f>'Raw Data'!C1737</f>
        <v>112.5673389</v>
      </c>
      <c r="G1740" t="str">
        <f t="shared" si="111"/>
        <v>Normal</v>
      </c>
      <c r="H1740" t="str">
        <f>'Raw Data'!I1737</f>
        <v>non-smoker</v>
      </c>
      <c r="I1740" t="str">
        <f>'Raw Data'!J1737</f>
        <v>moderate</v>
      </c>
    </row>
    <row r="1741" spans="1:9" ht="15" customHeight="1" x14ac:dyDescent="0.35">
      <c r="A1741">
        <f t="shared" si="108"/>
        <v>1737</v>
      </c>
      <c r="B1741" s="13">
        <f>'Raw Data'!B1738</f>
        <v>30.742862410000001</v>
      </c>
      <c r="C1741" t="str">
        <f t="shared" si="109"/>
        <v>Obese</v>
      </c>
      <c r="D1741" s="14">
        <f>'Raw Data'!E1738</f>
        <v>201.60083069999999</v>
      </c>
      <c r="E1741" t="str">
        <f t="shared" si="110"/>
        <v>Borderline High</v>
      </c>
      <c r="F1741" s="15">
        <f>'Raw Data'!C1738</f>
        <v>94.486288000000002</v>
      </c>
      <c r="G1741" t="str">
        <f t="shared" si="111"/>
        <v>Normal</v>
      </c>
      <c r="H1741" t="str">
        <f>'Raw Data'!I1738</f>
        <v>non-smoker</v>
      </c>
      <c r="I1741" t="str">
        <f>'Raw Data'!J1738</f>
        <v>moderate</v>
      </c>
    </row>
    <row r="1742" spans="1:9" ht="15" customHeight="1" x14ac:dyDescent="0.35">
      <c r="A1742">
        <f t="shared" si="108"/>
        <v>1738</v>
      </c>
      <c r="B1742" s="13">
        <f>'Raw Data'!B1739</f>
        <v>30.284189919999999</v>
      </c>
      <c r="C1742" t="str">
        <f t="shared" si="109"/>
        <v>Obese</v>
      </c>
      <c r="D1742" s="14">
        <f>'Raw Data'!E1739</f>
        <v>199.55585819999999</v>
      </c>
      <c r="E1742" t="str">
        <f t="shared" si="110"/>
        <v>Desirable</v>
      </c>
      <c r="F1742" s="15">
        <f>'Raw Data'!C1739</f>
        <v>106.71995680000001</v>
      </c>
      <c r="G1742" t="str">
        <f t="shared" si="111"/>
        <v>Normal</v>
      </c>
      <c r="H1742" t="str">
        <f>'Raw Data'!I1739</f>
        <v>non-smoker</v>
      </c>
      <c r="I1742" t="str">
        <f>'Raw Data'!J1739</f>
        <v>high</v>
      </c>
    </row>
    <row r="1743" spans="1:9" ht="15" customHeight="1" x14ac:dyDescent="0.35">
      <c r="A1743">
        <f t="shared" si="108"/>
        <v>1739</v>
      </c>
      <c r="B1743" s="13">
        <f>'Raw Data'!B1740</f>
        <v>18.216619680000001</v>
      </c>
      <c r="C1743" t="str">
        <f t="shared" si="109"/>
        <v>Underweight</v>
      </c>
      <c r="D1743" s="14">
        <f>'Raw Data'!E1740</f>
        <v>131.53745839999999</v>
      </c>
      <c r="E1743" t="str">
        <f t="shared" si="110"/>
        <v>Desirable</v>
      </c>
      <c r="F1743" s="15">
        <f>'Raw Data'!C1740</f>
        <v>97.28076935</v>
      </c>
      <c r="G1743" t="str">
        <f t="shared" si="111"/>
        <v>Normal</v>
      </c>
      <c r="H1743" t="str">
        <f>'Raw Data'!I1740</f>
        <v>non-smoker</v>
      </c>
      <c r="I1743" t="str">
        <f>'Raw Data'!J1740</f>
        <v>high</v>
      </c>
    </row>
    <row r="1744" spans="1:9" ht="15" customHeight="1" x14ac:dyDescent="0.35">
      <c r="A1744">
        <f t="shared" si="108"/>
        <v>1740</v>
      </c>
      <c r="B1744" s="13">
        <f>'Raw Data'!B1741</f>
        <v>32.150135630000001</v>
      </c>
      <c r="C1744" t="str">
        <f t="shared" si="109"/>
        <v>Obese</v>
      </c>
      <c r="D1744" s="14">
        <f>'Raw Data'!E1741</f>
        <v>171.7730909</v>
      </c>
      <c r="E1744" t="str">
        <f t="shared" si="110"/>
        <v>Desirable</v>
      </c>
      <c r="F1744" s="15">
        <f>'Raw Data'!C1741</f>
        <v>120.02382110000001</v>
      </c>
      <c r="G1744" t="str">
        <f t="shared" si="111"/>
        <v>Elevated</v>
      </c>
      <c r="H1744" t="str">
        <f>'Raw Data'!I1741</f>
        <v>non-smoker</v>
      </c>
      <c r="I1744" t="str">
        <f>'Raw Data'!J1741</f>
        <v>moderate</v>
      </c>
    </row>
    <row r="1745" spans="1:9" ht="15" customHeight="1" x14ac:dyDescent="0.35">
      <c r="A1745">
        <f t="shared" si="108"/>
        <v>1741</v>
      </c>
      <c r="B1745" s="13">
        <f>'Raw Data'!B1742</f>
        <v>30.080279730000001</v>
      </c>
      <c r="C1745" t="str">
        <f t="shared" si="109"/>
        <v>Obese</v>
      </c>
      <c r="D1745" s="14">
        <f>'Raw Data'!E1742</f>
        <v>185.245532</v>
      </c>
      <c r="E1745" t="str">
        <f t="shared" si="110"/>
        <v>Desirable</v>
      </c>
      <c r="F1745" s="15">
        <f>'Raw Data'!C1742</f>
        <v>108.5518398</v>
      </c>
      <c r="G1745" t="str">
        <f t="shared" si="111"/>
        <v>Normal</v>
      </c>
      <c r="H1745" t="str">
        <f>'Raw Data'!I1742</f>
        <v>non-smoker</v>
      </c>
      <c r="I1745" t="str">
        <f>'Raw Data'!J1742</f>
        <v>moderate</v>
      </c>
    </row>
    <row r="1746" spans="1:9" ht="15" customHeight="1" x14ac:dyDescent="0.35">
      <c r="A1746">
        <f t="shared" si="108"/>
        <v>1742</v>
      </c>
      <c r="B1746" s="13">
        <f>'Raw Data'!B1743</f>
        <v>22.186038480000001</v>
      </c>
      <c r="C1746" t="str">
        <f t="shared" si="109"/>
        <v>Normal</v>
      </c>
      <c r="D1746" s="14">
        <f>'Raw Data'!E1743</f>
        <v>194.08223380000001</v>
      </c>
      <c r="E1746" t="str">
        <f t="shared" si="110"/>
        <v>Desirable</v>
      </c>
      <c r="F1746" s="15">
        <f>'Raw Data'!C1743</f>
        <v>113.6164378</v>
      </c>
      <c r="G1746" t="str">
        <f t="shared" si="111"/>
        <v>Normal</v>
      </c>
      <c r="H1746" t="str">
        <f>'Raw Data'!I1743</f>
        <v>non-smoker</v>
      </c>
      <c r="I1746" t="str">
        <f>'Raw Data'!J1743</f>
        <v>low</v>
      </c>
    </row>
    <row r="1747" spans="1:9" ht="15" customHeight="1" x14ac:dyDescent="0.35">
      <c r="A1747">
        <f t="shared" si="108"/>
        <v>1743</v>
      </c>
      <c r="B1747" s="13">
        <f>'Raw Data'!B1744</f>
        <v>29.043141389999999</v>
      </c>
      <c r="C1747" t="str">
        <f t="shared" si="109"/>
        <v>Overweight</v>
      </c>
      <c r="D1747" s="14">
        <f>'Raw Data'!E1744</f>
        <v>180.3813979</v>
      </c>
      <c r="E1747" t="str">
        <f t="shared" si="110"/>
        <v>Desirable</v>
      </c>
      <c r="F1747" s="15">
        <f>'Raw Data'!C1744</f>
        <v>103.5820215</v>
      </c>
      <c r="G1747" t="str">
        <f t="shared" si="111"/>
        <v>Normal</v>
      </c>
      <c r="H1747" t="str">
        <f>'Raw Data'!I1744</f>
        <v>non-smoker</v>
      </c>
      <c r="I1747" t="str">
        <f>'Raw Data'!J1744</f>
        <v>high</v>
      </c>
    </row>
    <row r="1748" spans="1:9" ht="15" customHeight="1" x14ac:dyDescent="0.35">
      <c r="A1748">
        <f t="shared" si="108"/>
        <v>1744</v>
      </c>
      <c r="B1748" s="13">
        <f>'Raw Data'!B1745</f>
        <v>25.854441170000001</v>
      </c>
      <c r="C1748" t="str">
        <f t="shared" si="109"/>
        <v>Overweight</v>
      </c>
      <c r="D1748" s="14">
        <f>'Raw Data'!E1745</f>
        <v>218.60398219999999</v>
      </c>
      <c r="E1748" t="str">
        <f t="shared" si="110"/>
        <v>Borderline High</v>
      </c>
      <c r="F1748" s="15">
        <f>'Raw Data'!C1745</f>
        <v>119.2058012</v>
      </c>
      <c r="G1748" t="str">
        <f t="shared" si="111"/>
        <v>Normal</v>
      </c>
      <c r="H1748" t="str">
        <f>'Raw Data'!I1745</f>
        <v>non-smoker</v>
      </c>
      <c r="I1748" t="str">
        <f>'Raw Data'!J1745</f>
        <v>low</v>
      </c>
    </row>
    <row r="1749" spans="1:9" ht="15" customHeight="1" x14ac:dyDescent="0.35">
      <c r="A1749">
        <f t="shared" si="108"/>
        <v>1745</v>
      </c>
      <c r="B1749" s="13">
        <f>'Raw Data'!B1746</f>
        <v>29.459826960000001</v>
      </c>
      <c r="C1749" t="str">
        <f t="shared" si="109"/>
        <v>Overweight</v>
      </c>
      <c r="D1749" s="14">
        <f>'Raw Data'!E1746</f>
        <v>206.37369240000001</v>
      </c>
      <c r="E1749" t="str">
        <f t="shared" si="110"/>
        <v>Borderline High</v>
      </c>
      <c r="F1749" s="15">
        <f>'Raw Data'!C1746</f>
        <v>118.1209595</v>
      </c>
      <c r="G1749" t="str">
        <f t="shared" si="111"/>
        <v>Normal</v>
      </c>
      <c r="H1749" t="str">
        <f>'Raw Data'!I1746</f>
        <v>non-smoker</v>
      </c>
      <c r="I1749" t="str">
        <f>'Raw Data'!J1746</f>
        <v>moderate</v>
      </c>
    </row>
    <row r="1750" spans="1:9" ht="15" customHeight="1" x14ac:dyDescent="0.35">
      <c r="A1750">
        <f t="shared" si="108"/>
        <v>1746</v>
      </c>
      <c r="B1750" s="13">
        <f>'Raw Data'!B1747</f>
        <v>17.998819489999999</v>
      </c>
      <c r="C1750" t="str">
        <f t="shared" si="109"/>
        <v>Underweight</v>
      </c>
      <c r="D1750" s="14">
        <f>'Raw Data'!E1747</f>
        <v>181.767618</v>
      </c>
      <c r="E1750" t="str">
        <f t="shared" si="110"/>
        <v>Desirable</v>
      </c>
      <c r="F1750" s="15">
        <f>'Raw Data'!C1747</f>
        <v>84.230846389999996</v>
      </c>
      <c r="G1750" t="str">
        <f t="shared" si="111"/>
        <v>Normal</v>
      </c>
      <c r="H1750" t="str">
        <f>'Raw Data'!I1747</f>
        <v>non-smoker</v>
      </c>
      <c r="I1750" t="str">
        <f>'Raw Data'!J1747</f>
        <v>moderate</v>
      </c>
    </row>
    <row r="1751" spans="1:9" ht="15" customHeight="1" x14ac:dyDescent="0.35">
      <c r="A1751">
        <f t="shared" si="108"/>
        <v>1747</v>
      </c>
      <c r="B1751" s="13">
        <f>'Raw Data'!B1748</f>
        <v>25.236975690000001</v>
      </c>
      <c r="C1751" t="str">
        <f t="shared" si="109"/>
        <v>Overweight</v>
      </c>
      <c r="D1751" s="14">
        <f>'Raw Data'!E1748</f>
        <v>197.06132360000001</v>
      </c>
      <c r="E1751" t="str">
        <f t="shared" si="110"/>
        <v>Desirable</v>
      </c>
      <c r="F1751" s="15">
        <f>'Raw Data'!C1748</f>
        <v>118.5299644</v>
      </c>
      <c r="G1751" t="str">
        <f t="shared" si="111"/>
        <v>Normal</v>
      </c>
      <c r="H1751" t="str">
        <f>'Raw Data'!I1748</f>
        <v>non-smoker</v>
      </c>
      <c r="I1751" t="str">
        <f>'Raw Data'!J1748</f>
        <v>moderate</v>
      </c>
    </row>
    <row r="1752" spans="1:9" ht="15" customHeight="1" x14ac:dyDescent="0.35">
      <c r="A1752">
        <f t="shared" si="108"/>
        <v>1748</v>
      </c>
      <c r="B1752" s="13">
        <f>'Raw Data'!B1749</f>
        <v>32.903584510000002</v>
      </c>
      <c r="C1752" t="str">
        <f t="shared" si="109"/>
        <v>Obese</v>
      </c>
      <c r="D1752" s="14">
        <f>'Raw Data'!E1749</f>
        <v>205.38742579999999</v>
      </c>
      <c r="E1752" t="str">
        <f t="shared" si="110"/>
        <v>Borderline High</v>
      </c>
      <c r="F1752" s="15">
        <f>'Raw Data'!C1749</f>
        <v>108.87392800000001</v>
      </c>
      <c r="G1752" t="str">
        <f t="shared" si="111"/>
        <v>Normal</v>
      </c>
      <c r="H1752" t="str">
        <f>'Raw Data'!I1749</f>
        <v>non-smoker</v>
      </c>
      <c r="I1752" t="str">
        <f>'Raw Data'!J1749</f>
        <v>moderate</v>
      </c>
    </row>
    <row r="1753" spans="1:9" ht="15" customHeight="1" x14ac:dyDescent="0.35">
      <c r="A1753">
        <f t="shared" si="108"/>
        <v>1749</v>
      </c>
      <c r="B1753" s="13">
        <f>'Raw Data'!B1750</f>
        <v>29.694095860000001</v>
      </c>
      <c r="C1753" t="str">
        <f t="shared" si="109"/>
        <v>Overweight</v>
      </c>
      <c r="D1753" s="14">
        <f>'Raw Data'!E1750</f>
        <v>211.5848871</v>
      </c>
      <c r="E1753" t="str">
        <f t="shared" si="110"/>
        <v>Borderline High</v>
      </c>
      <c r="F1753" s="15">
        <f>'Raw Data'!C1750</f>
        <v>98.424696789999999</v>
      </c>
      <c r="G1753" t="str">
        <f t="shared" si="111"/>
        <v>Normal</v>
      </c>
      <c r="H1753" t="str">
        <f>'Raw Data'!I1750</f>
        <v>non-smoker</v>
      </c>
      <c r="I1753" t="str">
        <f>'Raw Data'!J1750</f>
        <v>high</v>
      </c>
    </row>
    <row r="1754" spans="1:9" ht="15" customHeight="1" x14ac:dyDescent="0.35">
      <c r="A1754">
        <f t="shared" si="108"/>
        <v>1750</v>
      </c>
      <c r="B1754" s="13">
        <f>'Raw Data'!B1751</f>
        <v>30.95820432</v>
      </c>
      <c r="C1754" t="str">
        <f t="shared" si="109"/>
        <v>Obese</v>
      </c>
      <c r="D1754" s="14">
        <f>'Raw Data'!E1751</f>
        <v>231.18675690000001</v>
      </c>
      <c r="E1754" t="str">
        <f t="shared" si="110"/>
        <v>Borderline High</v>
      </c>
      <c r="F1754" s="15">
        <f>'Raw Data'!C1751</f>
        <v>103.9993686</v>
      </c>
      <c r="G1754" t="str">
        <f t="shared" si="111"/>
        <v>Normal</v>
      </c>
      <c r="H1754" t="str">
        <f>'Raw Data'!I1751</f>
        <v>non-smoker</v>
      </c>
      <c r="I1754" t="str">
        <f>'Raw Data'!J1751</f>
        <v>moderate</v>
      </c>
    </row>
    <row r="1755" spans="1:9" ht="15" customHeight="1" x14ac:dyDescent="0.35">
      <c r="A1755">
        <f t="shared" si="108"/>
        <v>1751</v>
      </c>
      <c r="B1755" s="13">
        <f>'Raw Data'!B1752</f>
        <v>25.83229377</v>
      </c>
      <c r="C1755" t="str">
        <f t="shared" si="109"/>
        <v>Overweight</v>
      </c>
      <c r="D1755" s="14">
        <f>'Raw Data'!E1752</f>
        <v>189.7416029</v>
      </c>
      <c r="E1755" t="str">
        <f t="shared" si="110"/>
        <v>Desirable</v>
      </c>
      <c r="F1755" s="15">
        <f>'Raw Data'!C1752</f>
        <v>102.63406259999999</v>
      </c>
      <c r="G1755" t="str">
        <f t="shared" si="111"/>
        <v>Normal</v>
      </c>
      <c r="H1755" t="str">
        <f>'Raw Data'!I1752</f>
        <v>smoker</v>
      </c>
      <c r="I1755" t="str">
        <f>'Raw Data'!J1752</f>
        <v>moderate</v>
      </c>
    </row>
    <row r="1756" spans="1:9" ht="15" customHeight="1" x14ac:dyDescent="0.35">
      <c r="A1756">
        <f t="shared" si="108"/>
        <v>1752</v>
      </c>
      <c r="B1756" s="13">
        <f>'Raw Data'!B1753</f>
        <v>29.821729749999999</v>
      </c>
      <c r="C1756" t="str">
        <f t="shared" si="109"/>
        <v>Overweight</v>
      </c>
      <c r="D1756" s="14">
        <f>'Raw Data'!E1753</f>
        <v>202.43452859999999</v>
      </c>
      <c r="E1756" t="str">
        <f t="shared" si="110"/>
        <v>Borderline High</v>
      </c>
      <c r="F1756" s="15">
        <f>'Raw Data'!C1753</f>
        <v>105.0442754</v>
      </c>
      <c r="G1756" t="str">
        <f t="shared" si="111"/>
        <v>Normal</v>
      </c>
      <c r="H1756" t="str">
        <f>'Raw Data'!I1753</f>
        <v>smoker</v>
      </c>
      <c r="I1756" t="str">
        <f>'Raw Data'!J1753</f>
        <v>moderate</v>
      </c>
    </row>
    <row r="1757" spans="1:9" ht="15" customHeight="1" x14ac:dyDescent="0.35">
      <c r="A1757">
        <f t="shared" si="108"/>
        <v>1753</v>
      </c>
      <c r="B1757" s="13">
        <f>'Raw Data'!B1754</f>
        <v>26.184554970000001</v>
      </c>
      <c r="C1757" t="str">
        <f t="shared" si="109"/>
        <v>Overweight</v>
      </c>
      <c r="D1757" s="14">
        <f>'Raw Data'!E1754</f>
        <v>194.74211170000001</v>
      </c>
      <c r="E1757" t="str">
        <f t="shared" si="110"/>
        <v>Desirable</v>
      </c>
      <c r="F1757" s="15">
        <f>'Raw Data'!C1754</f>
        <v>96.660157459999994</v>
      </c>
      <c r="G1757" t="str">
        <f t="shared" si="111"/>
        <v>Normal</v>
      </c>
      <c r="H1757" t="str">
        <f>'Raw Data'!I1754</f>
        <v>non-smoker</v>
      </c>
      <c r="I1757" t="str">
        <f>'Raw Data'!J1754</f>
        <v>high</v>
      </c>
    </row>
    <row r="1758" spans="1:9" ht="15" customHeight="1" x14ac:dyDescent="0.35">
      <c r="A1758">
        <f t="shared" si="108"/>
        <v>1754</v>
      </c>
      <c r="B1758" s="13">
        <f>'Raw Data'!B1755</f>
        <v>22.375799270000002</v>
      </c>
      <c r="C1758" t="str">
        <f t="shared" si="109"/>
        <v>Normal</v>
      </c>
      <c r="D1758" s="14">
        <f>'Raw Data'!E1755</f>
        <v>196.9313258</v>
      </c>
      <c r="E1758" t="str">
        <f t="shared" si="110"/>
        <v>Desirable</v>
      </c>
      <c r="F1758" s="15">
        <f>'Raw Data'!C1755</f>
        <v>105.8226772</v>
      </c>
      <c r="G1758" t="str">
        <f t="shared" si="111"/>
        <v>Normal</v>
      </c>
      <c r="H1758" t="str">
        <f>'Raw Data'!I1755</f>
        <v>non-smoker</v>
      </c>
      <c r="I1758" t="str">
        <f>'Raw Data'!J1755</f>
        <v>moderate</v>
      </c>
    </row>
    <row r="1759" spans="1:9" ht="15" customHeight="1" x14ac:dyDescent="0.35">
      <c r="A1759">
        <f t="shared" si="108"/>
        <v>1755</v>
      </c>
      <c r="B1759" s="13">
        <f>'Raw Data'!B1756</f>
        <v>25.73922439</v>
      </c>
      <c r="C1759" t="str">
        <f t="shared" si="109"/>
        <v>Overweight</v>
      </c>
      <c r="D1759" s="14">
        <f>'Raw Data'!E1756</f>
        <v>173.34940109999999</v>
      </c>
      <c r="E1759" t="str">
        <f t="shared" si="110"/>
        <v>Desirable</v>
      </c>
      <c r="F1759" s="15">
        <f>'Raw Data'!C1756</f>
        <v>108.97006349999999</v>
      </c>
      <c r="G1759" t="str">
        <f t="shared" si="111"/>
        <v>Normal</v>
      </c>
      <c r="H1759" t="str">
        <f>'Raw Data'!I1756</f>
        <v>non-smoker</v>
      </c>
      <c r="I1759" t="str">
        <f>'Raw Data'!J1756</f>
        <v>moderate</v>
      </c>
    </row>
    <row r="1760" spans="1:9" ht="15" customHeight="1" x14ac:dyDescent="0.35">
      <c r="A1760">
        <f t="shared" si="108"/>
        <v>1756</v>
      </c>
      <c r="B1760" s="13">
        <f>'Raw Data'!B1757</f>
        <v>34.27020022</v>
      </c>
      <c r="C1760" t="str">
        <f t="shared" si="109"/>
        <v>Obese</v>
      </c>
      <c r="D1760" s="14">
        <f>'Raw Data'!E1757</f>
        <v>225.15541289999999</v>
      </c>
      <c r="E1760" t="str">
        <f t="shared" si="110"/>
        <v>Borderline High</v>
      </c>
      <c r="F1760" s="15">
        <f>'Raw Data'!C1757</f>
        <v>124.8041127</v>
      </c>
      <c r="G1760" t="str">
        <f t="shared" si="111"/>
        <v>Elevated</v>
      </c>
      <c r="H1760" t="str">
        <f>'Raw Data'!I1757</f>
        <v>smoker</v>
      </c>
      <c r="I1760" t="str">
        <f>'Raw Data'!J1757</f>
        <v>low</v>
      </c>
    </row>
    <row r="1761" spans="1:9" ht="15" customHeight="1" x14ac:dyDescent="0.35">
      <c r="A1761">
        <f t="shared" si="108"/>
        <v>1757</v>
      </c>
      <c r="B1761" s="13">
        <f>'Raw Data'!B1758</f>
        <v>32.661606800000001</v>
      </c>
      <c r="C1761" t="str">
        <f t="shared" si="109"/>
        <v>Obese</v>
      </c>
      <c r="D1761" s="14">
        <f>'Raw Data'!E1758</f>
        <v>199.4539704</v>
      </c>
      <c r="E1761" t="str">
        <f t="shared" si="110"/>
        <v>Desirable</v>
      </c>
      <c r="F1761" s="15">
        <f>'Raw Data'!C1758</f>
        <v>128.54054690000001</v>
      </c>
      <c r="G1761" t="str">
        <f t="shared" si="111"/>
        <v>Elevated</v>
      </c>
      <c r="H1761" t="str">
        <f>'Raw Data'!I1758</f>
        <v>smoker</v>
      </c>
      <c r="I1761" t="str">
        <f>'Raw Data'!J1758</f>
        <v>high</v>
      </c>
    </row>
    <row r="1762" spans="1:9" ht="15" customHeight="1" x14ac:dyDescent="0.35">
      <c r="A1762">
        <f t="shared" si="108"/>
        <v>1758</v>
      </c>
      <c r="B1762" s="13">
        <f>'Raw Data'!B1759</f>
        <v>22.038990550000001</v>
      </c>
      <c r="C1762" t="str">
        <f t="shared" si="109"/>
        <v>Normal</v>
      </c>
      <c r="D1762" s="14">
        <f>'Raw Data'!E1759</f>
        <v>183.5656865</v>
      </c>
      <c r="E1762" t="str">
        <f t="shared" si="110"/>
        <v>Desirable</v>
      </c>
      <c r="F1762" s="15">
        <f>'Raw Data'!C1759</f>
        <v>129.56744800000001</v>
      </c>
      <c r="G1762" t="str">
        <f t="shared" si="111"/>
        <v>Stage 1 Hypertension</v>
      </c>
      <c r="H1762" t="str">
        <f>'Raw Data'!I1759</f>
        <v>smoker</v>
      </c>
      <c r="I1762" t="str">
        <f>'Raw Data'!J1759</f>
        <v>high</v>
      </c>
    </row>
    <row r="1763" spans="1:9" ht="15" customHeight="1" x14ac:dyDescent="0.35">
      <c r="A1763">
        <f t="shared" si="108"/>
        <v>1759</v>
      </c>
      <c r="B1763" s="13">
        <f>'Raw Data'!B1760</f>
        <v>24.913293150000001</v>
      </c>
      <c r="C1763" t="str">
        <f t="shared" si="109"/>
        <v>Overweight</v>
      </c>
      <c r="D1763" s="14">
        <f>'Raw Data'!E1760</f>
        <v>162.01550040000001</v>
      </c>
      <c r="E1763" t="str">
        <f t="shared" si="110"/>
        <v>Desirable</v>
      </c>
      <c r="F1763" s="15">
        <f>'Raw Data'!C1760</f>
        <v>108.5662715</v>
      </c>
      <c r="G1763" t="str">
        <f t="shared" si="111"/>
        <v>Normal</v>
      </c>
      <c r="H1763" t="str">
        <f>'Raw Data'!I1760</f>
        <v>smoker</v>
      </c>
      <c r="I1763" t="str">
        <f>'Raw Data'!J1760</f>
        <v>moderate</v>
      </c>
    </row>
    <row r="1764" spans="1:9" ht="15" customHeight="1" x14ac:dyDescent="0.35">
      <c r="A1764">
        <f t="shared" si="108"/>
        <v>1760</v>
      </c>
      <c r="B1764" s="13">
        <f>'Raw Data'!B1761</f>
        <v>22.37880891</v>
      </c>
      <c r="C1764" t="str">
        <f t="shared" si="109"/>
        <v>Normal</v>
      </c>
      <c r="D1764" s="14">
        <f>'Raw Data'!E1761</f>
        <v>197.59322420000001</v>
      </c>
      <c r="E1764" t="str">
        <f t="shared" si="110"/>
        <v>Desirable</v>
      </c>
      <c r="F1764" s="15">
        <f>'Raw Data'!C1761</f>
        <v>103.59663810000001</v>
      </c>
      <c r="G1764" t="str">
        <f t="shared" si="111"/>
        <v>Normal</v>
      </c>
      <c r="H1764" t="str">
        <f>'Raw Data'!I1761</f>
        <v>non-smoker</v>
      </c>
      <c r="I1764" t="str">
        <f>'Raw Data'!J1761</f>
        <v>moderate</v>
      </c>
    </row>
    <row r="1765" spans="1:9" ht="15" customHeight="1" x14ac:dyDescent="0.35">
      <c r="A1765">
        <f t="shared" si="108"/>
        <v>1761</v>
      </c>
      <c r="B1765" s="13">
        <f>'Raw Data'!B1762</f>
        <v>27.897615869999999</v>
      </c>
      <c r="C1765" t="str">
        <f t="shared" si="109"/>
        <v>Overweight</v>
      </c>
      <c r="D1765" s="14">
        <f>'Raw Data'!E1762</f>
        <v>190.69194189999999</v>
      </c>
      <c r="E1765" t="str">
        <f t="shared" si="110"/>
        <v>Desirable</v>
      </c>
      <c r="F1765" s="15">
        <f>'Raw Data'!C1762</f>
        <v>114.9381571</v>
      </c>
      <c r="G1765" t="str">
        <f t="shared" si="111"/>
        <v>Normal</v>
      </c>
      <c r="H1765" t="str">
        <f>'Raw Data'!I1762</f>
        <v>smoker</v>
      </c>
      <c r="I1765" t="str">
        <f>'Raw Data'!J1762</f>
        <v>moderate</v>
      </c>
    </row>
    <row r="1766" spans="1:9" ht="15" customHeight="1" x14ac:dyDescent="0.35">
      <c r="A1766">
        <f t="shared" si="108"/>
        <v>1762</v>
      </c>
      <c r="B1766" s="13">
        <f>'Raw Data'!B1763</f>
        <v>31.986364120000001</v>
      </c>
      <c r="C1766" t="str">
        <f t="shared" si="109"/>
        <v>Obese</v>
      </c>
      <c r="D1766" s="14">
        <f>'Raw Data'!E1763</f>
        <v>215.8891769</v>
      </c>
      <c r="E1766" t="str">
        <f t="shared" si="110"/>
        <v>Borderline High</v>
      </c>
      <c r="F1766" s="15">
        <f>'Raw Data'!C1763</f>
        <v>97.159200170000005</v>
      </c>
      <c r="G1766" t="str">
        <f t="shared" si="111"/>
        <v>Normal</v>
      </c>
      <c r="H1766" t="str">
        <f>'Raw Data'!I1763</f>
        <v>smoker</v>
      </c>
      <c r="I1766" t="str">
        <f>'Raw Data'!J1763</f>
        <v>low</v>
      </c>
    </row>
    <row r="1767" spans="1:9" ht="15" customHeight="1" x14ac:dyDescent="0.35">
      <c r="A1767">
        <f t="shared" si="108"/>
        <v>1763</v>
      </c>
      <c r="B1767" s="13">
        <f>'Raw Data'!B1764</f>
        <v>37.158967089999997</v>
      </c>
      <c r="C1767" t="str">
        <f t="shared" si="109"/>
        <v>Obese</v>
      </c>
      <c r="D1767" s="14">
        <f>'Raw Data'!E1764</f>
        <v>204.1813678</v>
      </c>
      <c r="E1767" t="str">
        <f t="shared" si="110"/>
        <v>Borderline High</v>
      </c>
      <c r="F1767" s="15">
        <f>'Raw Data'!C1764</f>
        <v>110.5956929</v>
      </c>
      <c r="G1767" t="str">
        <f t="shared" si="111"/>
        <v>Normal</v>
      </c>
      <c r="H1767" t="str">
        <f>'Raw Data'!I1764</f>
        <v>non-smoker</v>
      </c>
      <c r="I1767" t="str">
        <f>'Raw Data'!J1764</f>
        <v>high</v>
      </c>
    </row>
    <row r="1768" spans="1:9" ht="15" customHeight="1" x14ac:dyDescent="0.35">
      <c r="A1768">
        <f t="shared" si="108"/>
        <v>1764</v>
      </c>
      <c r="B1768" s="13">
        <f>'Raw Data'!B1765</f>
        <v>19.862739009999999</v>
      </c>
      <c r="C1768" t="str">
        <f t="shared" si="109"/>
        <v>Normal</v>
      </c>
      <c r="D1768" s="14">
        <f>'Raw Data'!E1765</f>
        <v>171.4455931</v>
      </c>
      <c r="E1768" t="str">
        <f t="shared" si="110"/>
        <v>Desirable</v>
      </c>
      <c r="F1768" s="15">
        <f>'Raw Data'!C1765</f>
        <v>106.5244859</v>
      </c>
      <c r="G1768" t="str">
        <f t="shared" si="111"/>
        <v>Normal</v>
      </c>
      <c r="H1768" t="str">
        <f>'Raw Data'!I1765</f>
        <v>non-smoker</v>
      </c>
      <c r="I1768" t="str">
        <f>'Raw Data'!J1765</f>
        <v>low</v>
      </c>
    </row>
    <row r="1769" spans="1:9" ht="15" customHeight="1" x14ac:dyDescent="0.35">
      <c r="A1769">
        <f t="shared" si="108"/>
        <v>1765</v>
      </c>
      <c r="B1769" s="13">
        <f>'Raw Data'!B1766</f>
        <v>31.29173673</v>
      </c>
      <c r="C1769" t="str">
        <f t="shared" si="109"/>
        <v>Obese</v>
      </c>
      <c r="D1769" s="14">
        <f>'Raw Data'!E1766</f>
        <v>180.73972309999999</v>
      </c>
      <c r="E1769" t="str">
        <f t="shared" si="110"/>
        <v>Desirable</v>
      </c>
      <c r="F1769" s="15">
        <f>'Raw Data'!C1766</f>
        <v>99.490539060000003</v>
      </c>
      <c r="G1769" t="str">
        <f t="shared" si="111"/>
        <v>Normal</v>
      </c>
      <c r="H1769" t="str">
        <f>'Raw Data'!I1766</f>
        <v>non-smoker</v>
      </c>
      <c r="I1769" t="str">
        <f>'Raw Data'!J1766</f>
        <v>low</v>
      </c>
    </row>
    <row r="1770" spans="1:9" ht="15" customHeight="1" x14ac:dyDescent="0.35">
      <c r="A1770">
        <f t="shared" si="108"/>
        <v>1766</v>
      </c>
      <c r="B1770" s="13">
        <f>'Raw Data'!B1767</f>
        <v>26.961571859999999</v>
      </c>
      <c r="C1770" t="str">
        <f t="shared" si="109"/>
        <v>Overweight</v>
      </c>
      <c r="D1770" s="14">
        <f>'Raw Data'!E1767</f>
        <v>185.72553339999999</v>
      </c>
      <c r="E1770" t="str">
        <f t="shared" si="110"/>
        <v>Desirable</v>
      </c>
      <c r="F1770" s="15">
        <f>'Raw Data'!C1767</f>
        <v>116.03041709999999</v>
      </c>
      <c r="G1770" t="str">
        <f t="shared" si="111"/>
        <v>Normal</v>
      </c>
      <c r="H1770" t="str">
        <f>'Raw Data'!I1767</f>
        <v>non-smoker</v>
      </c>
      <c r="I1770" t="str">
        <f>'Raw Data'!J1767</f>
        <v>moderate</v>
      </c>
    </row>
    <row r="1771" spans="1:9" ht="15" customHeight="1" x14ac:dyDescent="0.35">
      <c r="A1771">
        <f t="shared" si="108"/>
        <v>1767</v>
      </c>
      <c r="B1771" s="13">
        <f>'Raw Data'!B1768</f>
        <v>25.164315129999999</v>
      </c>
      <c r="C1771" t="str">
        <f t="shared" si="109"/>
        <v>Overweight</v>
      </c>
      <c r="D1771" s="14">
        <f>'Raw Data'!E1768</f>
        <v>212.82552999999999</v>
      </c>
      <c r="E1771" t="str">
        <f t="shared" si="110"/>
        <v>Borderline High</v>
      </c>
      <c r="F1771" s="15">
        <f>'Raw Data'!C1768</f>
        <v>113.1785031</v>
      </c>
      <c r="G1771" t="str">
        <f t="shared" si="111"/>
        <v>Normal</v>
      </c>
      <c r="H1771" t="str">
        <f>'Raw Data'!I1768</f>
        <v>non-smoker</v>
      </c>
      <c r="I1771" t="str">
        <f>'Raw Data'!J1768</f>
        <v>high</v>
      </c>
    </row>
    <row r="1772" spans="1:9" ht="15" customHeight="1" x14ac:dyDescent="0.35">
      <c r="A1772">
        <f t="shared" si="108"/>
        <v>1768</v>
      </c>
      <c r="B1772" s="13">
        <f>'Raw Data'!B1769</f>
        <v>22.32354093</v>
      </c>
      <c r="C1772" t="str">
        <f t="shared" si="109"/>
        <v>Normal</v>
      </c>
      <c r="D1772" s="14">
        <f>'Raw Data'!E1769</f>
        <v>190.5187703</v>
      </c>
      <c r="E1772" t="str">
        <f t="shared" si="110"/>
        <v>Desirable</v>
      </c>
      <c r="F1772" s="15">
        <f>'Raw Data'!C1769</f>
        <v>106.33648839999999</v>
      </c>
      <c r="G1772" t="str">
        <f t="shared" si="111"/>
        <v>Normal</v>
      </c>
      <c r="H1772" t="str">
        <f>'Raw Data'!I1769</f>
        <v>non-smoker</v>
      </c>
      <c r="I1772" t="str">
        <f>'Raw Data'!J1769</f>
        <v>moderate</v>
      </c>
    </row>
    <row r="1773" spans="1:9" ht="15" customHeight="1" x14ac:dyDescent="0.35">
      <c r="A1773">
        <f t="shared" si="108"/>
        <v>1769</v>
      </c>
      <c r="B1773" s="13">
        <f>'Raw Data'!B1770</f>
        <v>35.899304690000001</v>
      </c>
      <c r="C1773" t="str">
        <f t="shared" si="109"/>
        <v>Obese</v>
      </c>
      <c r="D1773" s="14">
        <f>'Raw Data'!E1770</f>
        <v>197.1099332</v>
      </c>
      <c r="E1773" t="str">
        <f t="shared" si="110"/>
        <v>Desirable</v>
      </c>
      <c r="F1773" s="15">
        <f>'Raw Data'!C1770</f>
        <v>116.1025631</v>
      </c>
      <c r="G1773" t="str">
        <f t="shared" si="111"/>
        <v>Normal</v>
      </c>
      <c r="H1773" t="str">
        <f>'Raw Data'!I1770</f>
        <v>non-smoker</v>
      </c>
      <c r="I1773" t="str">
        <f>'Raw Data'!J1770</f>
        <v>high</v>
      </c>
    </row>
    <row r="1774" spans="1:9" ht="15" customHeight="1" x14ac:dyDescent="0.35">
      <c r="A1774">
        <f t="shared" si="108"/>
        <v>1770</v>
      </c>
      <c r="B1774" s="13">
        <f>'Raw Data'!B1771</f>
        <v>18.855678860000001</v>
      </c>
      <c r="C1774" t="str">
        <f t="shared" si="109"/>
        <v>Normal</v>
      </c>
      <c r="D1774" s="14">
        <f>'Raw Data'!E1771</f>
        <v>179.34932989999999</v>
      </c>
      <c r="E1774" t="str">
        <f t="shared" si="110"/>
        <v>Desirable</v>
      </c>
      <c r="F1774" s="15">
        <f>'Raw Data'!C1771</f>
        <v>103.84564949999999</v>
      </c>
      <c r="G1774" t="str">
        <f t="shared" si="111"/>
        <v>Normal</v>
      </c>
      <c r="H1774" t="str">
        <f>'Raw Data'!I1771</f>
        <v>smoker</v>
      </c>
      <c r="I1774" t="str">
        <f>'Raw Data'!J1771</f>
        <v>high</v>
      </c>
    </row>
    <row r="1775" spans="1:9" ht="15" customHeight="1" x14ac:dyDescent="0.35">
      <c r="A1775">
        <f t="shared" si="108"/>
        <v>1771</v>
      </c>
      <c r="B1775" s="13">
        <f>'Raw Data'!B1772</f>
        <v>24.55122424</v>
      </c>
      <c r="C1775" t="str">
        <f t="shared" si="109"/>
        <v>Normal</v>
      </c>
      <c r="D1775" s="14">
        <f>'Raw Data'!E1772</f>
        <v>187.49616929999999</v>
      </c>
      <c r="E1775" t="str">
        <f t="shared" si="110"/>
        <v>Desirable</v>
      </c>
      <c r="F1775" s="15">
        <f>'Raw Data'!C1772</f>
        <v>89.138555780000004</v>
      </c>
      <c r="G1775" t="str">
        <f t="shared" si="111"/>
        <v>Normal</v>
      </c>
      <c r="H1775" t="str">
        <f>'Raw Data'!I1772</f>
        <v>non-smoker</v>
      </c>
      <c r="I1775" t="str">
        <f>'Raw Data'!J1772</f>
        <v>moderate</v>
      </c>
    </row>
    <row r="1776" spans="1:9" ht="15" customHeight="1" x14ac:dyDescent="0.35">
      <c r="A1776">
        <f t="shared" si="108"/>
        <v>1772</v>
      </c>
      <c r="B1776" s="13">
        <f>'Raw Data'!B1773</f>
        <v>28.83648453</v>
      </c>
      <c r="C1776" t="str">
        <f t="shared" si="109"/>
        <v>Overweight</v>
      </c>
      <c r="D1776" s="14">
        <f>'Raw Data'!E1773</f>
        <v>198.62366059999999</v>
      </c>
      <c r="E1776" t="str">
        <f t="shared" si="110"/>
        <v>Desirable</v>
      </c>
      <c r="F1776" s="15">
        <f>'Raw Data'!C1773</f>
        <v>120.79735169999999</v>
      </c>
      <c r="G1776" t="str">
        <f t="shared" si="111"/>
        <v>Elevated</v>
      </c>
      <c r="H1776" t="str">
        <f>'Raw Data'!I1773</f>
        <v>smoker</v>
      </c>
      <c r="I1776" t="str">
        <f>'Raw Data'!J1773</f>
        <v>moderate</v>
      </c>
    </row>
    <row r="1777" spans="1:9" ht="15" customHeight="1" x14ac:dyDescent="0.35">
      <c r="A1777">
        <f t="shared" si="108"/>
        <v>1773</v>
      </c>
      <c r="B1777" s="13">
        <f>'Raw Data'!B1774</f>
        <v>29.266441960000002</v>
      </c>
      <c r="C1777" t="str">
        <f t="shared" si="109"/>
        <v>Overweight</v>
      </c>
      <c r="D1777" s="14">
        <f>'Raw Data'!E1774</f>
        <v>202.3531098</v>
      </c>
      <c r="E1777" t="str">
        <f t="shared" si="110"/>
        <v>Borderline High</v>
      </c>
      <c r="F1777" s="15">
        <f>'Raw Data'!C1774</f>
        <v>112.45113550000001</v>
      </c>
      <c r="G1777" t="str">
        <f t="shared" si="111"/>
        <v>Normal</v>
      </c>
      <c r="H1777" t="str">
        <f>'Raw Data'!I1774</f>
        <v>non-smoker</v>
      </c>
      <c r="I1777" t="str">
        <f>'Raw Data'!J1774</f>
        <v>moderate</v>
      </c>
    </row>
    <row r="1778" spans="1:9" ht="15" customHeight="1" x14ac:dyDescent="0.35">
      <c r="A1778">
        <f t="shared" si="108"/>
        <v>1774</v>
      </c>
      <c r="B1778" s="13">
        <f>'Raw Data'!B1775</f>
        <v>33.233989100000002</v>
      </c>
      <c r="C1778" t="str">
        <f t="shared" si="109"/>
        <v>Obese</v>
      </c>
      <c r="D1778" s="14">
        <f>'Raw Data'!E1775</f>
        <v>222.60804469999999</v>
      </c>
      <c r="E1778" t="str">
        <f t="shared" si="110"/>
        <v>Borderline High</v>
      </c>
      <c r="F1778" s="15">
        <f>'Raw Data'!C1775</f>
        <v>116.182863</v>
      </c>
      <c r="G1778" t="str">
        <f t="shared" si="111"/>
        <v>Normal</v>
      </c>
      <c r="H1778" t="str">
        <f>'Raw Data'!I1775</f>
        <v>smoker</v>
      </c>
      <c r="I1778" t="str">
        <f>'Raw Data'!J1775</f>
        <v>low</v>
      </c>
    </row>
    <row r="1779" spans="1:9" ht="15" customHeight="1" x14ac:dyDescent="0.35">
      <c r="A1779">
        <f t="shared" si="108"/>
        <v>1775</v>
      </c>
      <c r="B1779" s="13">
        <f>'Raw Data'!B1776</f>
        <v>22.596597160000002</v>
      </c>
      <c r="C1779" t="str">
        <f t="shared" si="109"/>
        <v>Normal</v>
      </c>
      <c r="D1779" s="14">
        <f>'Raw Data'!E1776</f>
        <v>182.38072829999999</v>
      </c>
      <c r="E1779" t="str">
        <f t="shared" si="110"/>
        <v>Desirable</v>
      </c>
      <c r="F1779" s="15">
        <f>'Raw Data'!C1776</f>
        <v>111.90084779999999</v>
      </c>
      <c r="G1779" t="str">
        <f t="shared" si="111"/>
        <v>Normal</v>
      </c>
      <c r="H1779" t="str">
        <f>'Raw Data'!I1776</f>
        <v>non-smoker</v>
      </c>
      <c r="I1779" t="str">
        <f>'Raw Data'!J1776</f>
        <v>moderate</v>
      </c>
    </row>
    <row r="1780" spans="1:9" ht="15" customHeight="1" x14ac:dyDescent="0.35">
      <c r="A1780">
        <f t="shared" si="108"/>
        <v>1776</v>
      </c>
      <c r="B1780" s="13">
        <f>'Raw Data'!B1777</f>
        <v>30.121934469999999</v>
      </c>
      <c r="C1780" t="str">
        <f t="shared" si="109"/>
        <v>Obese</v>
      </c>
      <c r="D1780" s="14">
        <f>'Raw Data'!E1777</f>
        <v>191.44662439999999</v>
      </c>
      <c r="E1780" t="str">
        <f t="shared" si="110"/>
        <v>Desirable</v>
      </c>
      <c r="F1780" s="15">
        <f>'Raw Data'!C1777</f>
        <v>90.4904066</v>
      </c>
      <c r="G1780" t="str">
        <f t="shared" si="111"/>
        <v>Normal</v>
      </c>
      <c r="H1780" t="str">
        <f>'Raw Data'!I1777</f>
        <v>non-smoker</v>
      </c>
      <c r="I1780" t="str">
        <f>'Raw Data'!J1777</f>
        <v>moderate</v>
      </c>
    </row>
    <row r="1781" spans="1:9" ht="15" customHeight="1" x14ac:dyDescent="0.35">
      <c r="A1781">
        <f t="shared" si="108"/>
        <v>1777</v>
      </c>
      <c r="B1781" s="13">
        <f>'Raw Data'!B1778</f>
        <v>26.685327399999998</v>
      </c>
      <c r="C1781" t="str">
        <f t="shared" si="109"/>
        <v>Overweight</v>
      </c>
      <c r="D1781" s="14">
        <f>'Raw Data'!E1778</f>
        <v>195.89566450000001</v>
      </c>
      <c r="E1781" t="str">
        <f t="shared" si="110"/>
        <v>Desirable</v>
      </c>
      <c r="F1781" s="15">
        <f>'Raw Data'!C1778</f>
        <v>109.70312869999999</v>
      </c>
      <c r="G1781" t="str">
        <f t="shared" si="111"/>
        <v>Normal</v>
      </c>
      <c r="H1781" t="str">
        <f>'Raw Data'!I1778</f>
        <v>non-smoker</v>
      </c>
      <c r="I1781" t="str">
        <f>'Raw Data'!J1778</f>
        <v>low</v>
      </c>
    </row>
    <row r="1782" spans="1:9" ht="15" customHeight="1" x14ac:dyDescent="0.35">
      <c r="A1782">
        <f t="shared" si="108"/>
        <v>1778</v>
      </c>
      <c r="B1782" s="13">
        <f>'Raw Data'!B1779</f>
        <v>27.201085540000001</v>
      </c>
      <c r="C1782" t="str">
        <f t="shared" si="109"/>
        <v>Overweight</v>
      </c>
      <c r="D1782" s="14">
        <f>'Raw Data'!E1779</f>
        <v>219.0002944</v>
      </c>
      <c r="E1782" t="str">
        <f t="shared" si="110"/>
        <v>Borderline High</v>
      </c>
      <c r="F1782" s="15">
        <f>'Raw Data'!C1779</f>
        <v>102.0380862</v>
      </c>
      <c r="G1782" t="str">
        <f t="shared" si="111"/>
        <v>Normal</v>
      </c>
      <c r="H1782" t="str">
        <f>'Raw Data'!I1779</f>
        <v>non-smoker</v>
      </c>
      <c r="I1782" t="str">
        <f>'Raw Data'!J1779</f>
        <v>high</v>
      </c>
    </row>
    <row r="1783" spans="1:9" ht="15" customHeight="1" x14ac:dyDescent="0.35">
      <c r="A1783">
        <f t="shared" si="108"/>
        <v>1779</v>
      </c>
      <c r="B1783" s="13">
        <f>'Raw Data'!B1780</f>
        <v>24.702113839999999</v>
      </c>
      <c r="C1783" t="str">
        <f t="shared" si="109"/>
        <v>Normal</v>
      </c>
      <c r="D1783" s="14">
        <f>'Raw Data'!E1780</f>
        <v>193.14983179999999</v>
      </c>
      <c r="E1783" t="str">
        <f t="shared" si="110"/>
        <v>Desirable</v>
      </c>
      <c r="F1783" s="15">
        <f>'Raw Data'!C1780</f>
        <v>119.8227796</v>
      </c>
      <c r="G1783" t="str">
        <f t="shared" si="111"/>
        <v>Normal</v>
      </c>
      <c r="H1783" t="str">
        <f>'Raw Data'!I1780</f>
        <v>non-smoker</v>
      </c>
      <c r="I1783" t="str">
        <f>'Raw Data'!J1780</f>
        <v>moderate</v>
      </c>
    </row>
    <row r="1784" spans="1:9" ht="15" customHeight="1" x14ac:dyDescent="0.35">
      <c r="A1784">
        <f t="shared" si="108"/>
        <v>1780</v>
      </c>
      <c r="B1784" s="13">
        <f>'Raw Data'!B1781</f>
        <v>27.809332130000001</v>
      </c>
      <c r="C1784" t="str">
        <f t="shared" si="109"/>
        <v>Overweight</v>
      </c>
      <c r="D1784" s="14">
        <f>'Raw Data'!E1781</f>
        <v>176.24818490000001</v>
      </c>
      <c r="E1784" t="str">
        <f t="shared" si="110"/>
        <v>Desirable</v>
      </c>
      <c r="F1784" s="15">
        <f>'Raw Data'!C1781</f>
        <v>107.00478339999999</v>
      </c>
      <c r="G1784" t="str">
        <f t="shared" si="111"/>
        <v>Normal</v>
      </c>
      <c r="H1784" t="str">
        <f>'Raw Data'!I1781</f>
        <v>non-smoker</v>
      </c>
      <c r="I1784" t="str">
        <f>'Raw Data'!J1781</f>
        <v>low</v>
      </c>
    </row>
    <row r="1785" spans="1:9" ht="15" customHeight="1" x14ac:dyDescent="0.35">
      <c r="A1785">
        <f t="shared" si="108"/>
        <v>1781</v>
      </c>
      <c r="B1785" s="13">
        <f>'Raw Data'!B1782</f>
        <v>26.28806836</v>
      </c>
      <c r="C1785" t="str">
        <f t="shared" si="109"/>
        <v>Overweight</v>
      </c>
      <c r="D1785" s="14">
        <f>'Raw Data'!E1782</f>
        <v>184.95614570000001</v>
      </c>
      <c r="E1785" t="str">
        <f t="shared" si="110"/>
        <v>Desirable</v>
      </c>
      <c r="F1785" s="15">
        <f>'Raw Data'!C1782</f>
        <v>106.9788894</v>
      </c>
      <c r="G1785" t="str">
        <f t="shared" si="111"/>
        <v>Normal</v>
      </c>
      <c r="H1785" t="str">
        <f>'Raw Data'!I1782</f>
        <v>non-smoker</v>
      </c>
      <c r="I1785" t="str">
        <f>'Raw Data'!J1782</f>
        <v>low</v>
      </c>
    </row>
    <row r="1786" spans="1:9" ht="15" customHeight="1" x14ac:dyDescent="0.35">
      <c r="A1786">
        <f t="shared" si="108"/>
        <v>1782</v>
      </c>
      <c r="B1786" s="13">
        <f>'Raw Data'!B1783</f>
        <v>25.218725119999998</v>
      </c>
      <c r="C1786" t="str">
        <f t="shared" si="109"/>
        <v>Overweight</v>
      </c>
      <c r="D1786" s="14">
        <f>'Raw Data'!E1783</f>
        <v>177.80687349999999</v>
      </c>
      <c r="E1786" t="str">
        <f t="shared" si="110"/>
        <v>Desirable</v>
      </c>
      <c r="F1786" s="15">
        <f>'Raw Data'!C1783</f>
        <v>105.6825192</v>
      </c>
      <c r="G1786" t="str">
        <f t="shared" si="111"/>
        <v>Normal</v>
      </c>
      <c r="H1786" t="str">
        <f>'Raw Data'!I1783</f>
        <v>non-smoker</v>
      </c>
      <c r="I1786" t="str">
        <f>'Raw Data'!J1783</f>
        <v>high</v>
      </c>
    </row>
    <row r="1787" spans="1:9" ht="15" customHeight="1" x14ac:dyDescent="0.35">
      <c r="A1787">
        <f t="shared" si="108"/>
        <v>1783</v>
      </c>
      <c r="B1787" s="13">
        <f>'Raw Data'!B1784</f>
        <v>24.37398533</v>
      </c>
      <c r="C1787" t="str">
        <f t="shared" si="109"/>
        <v>Normal</v>
      </c>
      <c r="D1787" s="14">
        <f>'Raw Data'!E1784</f>
        <v>199.24501119999999</v>
      </c>
      <c r="E1787" t="str">
        <f t="shared" si="110"/>
        <v>Desirable</v>
      </c>
      <c r="F1787" s="15">
        <f>'Raw Data'!C1784</f>
        <v>126.4576021</v>
      </c>
      <c r="G1787" t="str">
        <f t="shared" si="111"/>
        <v>Elevated</v>
      </c>
      <c r="H1787" t="str">
        <f>'Raw Data'!I1784</f>
        <v>smoker</v>
      </c>
      <c r="I1787" t="str">
        <f>'Raw Data'!J1784</f>
        <v>moderate</v>
      </c>
    </row>
    <row r="1788" spans="1:9" ht="15" customHeight="1" x14ac:dyDescent="0.35">
      <c r="A1788">
        <f t="shared" si="108"/>
        <v>1784</v>
      </c>
      <c r="B1788" s="13">
        <f>'Raw Data'!B1785</f>
        <v>28.862477739999999</v>
      </c>
      <c r="C1788" t="str">
        <f t="shared" si="109"/>
        <v>Overweight</v>
      </c>
      <c r="D1788" s="14">
        <f>'Raw Data'!E1785</f>
        <v>166.2094917</v>
      </c>
      <c r="E1788" t="str">
        <f t="shared" si="110"/>
        <v>Desirable</v>
      </c>
      <c r="F1788" s="15">
        <f>'Raw Data'!C1785</f>
        <v>103.6524151</v>
      </c>
      <c r="G1788" t="str">
        <f t="shared" si="111"/>
        <v>Normal</v>
      </c>
      <c r="H1788" t="str">
        <f>'Raw Data'!I1785</f>
        <v>non-smoker</v>
      </c>
      <c r="I1788" t="str">
        <f>'Raw Data'!J1785</f>
        <v>high</v>
      </c>
    </row>
    <row r="1789" spans="1:9" ht="15" customHeight="1" x14ac:dyDescent="0.35">
      <c r="A1789">
        <f t="shared" si="108"/>
        <v>1785</v>
      </c>
      <c r="B1789" s="13">
        <f>'Raw Data'!B1786</f>
        <v>20.345546509999998</v>
      </c>
      <c r="C1789" t="str">
        <f t="shared" si="109"/>
        <v>Normal</v>
      </c>
      <c r="D1789" s="14">
        <f>'Raw Data'!E1786</f>
        <v>203.16725579999999</v>
      </c>
      <c r="E1789" t="str">
        <f t="shared" si="110"/>
        <v>Borderline High</v>
      </c>
      <c r="F1789" s="15">
        <f>'Raw Data'!C1786</f>
        <v>96.575231020000004</v>
      </c>
      <c r="G1789" t="str">
        <f t="shared" si="111"/>
        <v>Normal</v>
      </c>
      <c r="H1789" t="str">
        <f>'Raw Data'!I1786</f>
        <v>non-smoker</v>
      </c>
      <c r="I1789" t="str">
        <f>'Raw Data'!J1786</f>
        <v>high</v>
      </c>
    </row>
    <row r="1790" spans="1:9" ht="15" customHeight="1" x14ac:dyDescent="0.35">
      <c r="A1790">
        <f t="shared" si="108"/>
        <v>1786</v>
      </c>
      <c r="B1790" s="13">
        <f>'Raw Data'!B1787</f>
        <v>26.038259069999999</v>
      </c>
      <c r="C1790" t="str">
        <f t="shared" si="109"/>
        <v>Overweight</v>
      </c>
      <c r="D1790" s="14">
        <f>'Raw Data'!E1787</f>
        <v>213.1131192</v>
      </c>
      <c r="E1790" t="str">
        <f t="shared" si="110"/>
        <v>Borderline High</v>
      </c>
      <c r="F1790" s="15">
        <f>'Raw Data'!C1787</f>
        <v>99.809039839999997</v>
      </c>
      <c r="G1790" t="str">
        <f t="shared" si="111"/>
        <v>Normal</v>
      </c>
      <c r="H1790" t="str">
        <f>'Raw Data'!I1787</f>
        <v>smoker</v>
      </c>
      <c r="I1790" t="str">
        <f>'Raw Data'!J1787</f>
        <v>moderate</v>
      </c>
    </row>
    <row r="1791" spans="1:9" ht="15" customHeight="1" x14ac:dyDescent="0.35">
      <c r="A1791">
        <f t="shared" si="108"/>
        <v>1787</v>
      </c>
      <c r="B1791" s="13">
        <f>'Raw Data'!B1788</f>
        <v>23.161412729999999</v>
      </c>
      <c r="C1791" t="str">
        <f t="shared" si="109"/>
        <v>Normal</v>
      </c>
      <c r="D1791" s="14">
        <f>'Raw Data'!E1788</f>
        <v>165.4876185</v>
      </c>
      <c r="E1791" t="str">
        <f t="shared" si="110"/>
        <v>Desirable</v>
      </c>
      <c r="F1791" s="15">
        <f>'Raw Data'!C1788</f>
        <v>99.086510390000001</v>
      </c>
      <c r="G1791" t="str">
        <f t="shared" si="111"/>
        <v>Normal</v>
      </c>
      <c r="H1791" t="str">
        <f>'Raw Data'!I1788</f>
        <v>smoker</v>
      </c>
      <c r="I1791" t="str">
        <f>'Raw Data'!J1788</f>
        <v>high</v>
      </c>
    </row>
    <row r="1792" spans="1:9" ht="15" customHeight="1" x14ac:dyDescent="0.35">
      <c r="A1792">
        <f t="shared" si="108"/>
        <v>1788</v>
      </c>
      <c r="B1792" s="13">
        <f>'Raw Data'!B1789</f>
        <v>26.385451329999999</v>
      </c>
      <c r="C1792" t="str">
        <f t="shared" si="109"/>
        <v>Overweight</v>
      </c>
      <c r="D1792" s="14">
        <f>'Raw Data'!E1789</f>
        <v>181.8509679</v>
      </c>
      <c r="E1792" t="str">
        <f t="shared" si="110"/>
        <v>Desirable</v>
      </c>
      <c r="F1792" s="15">
        <f>'Raw Data'!C1789</f>
        <v>106.6979864</v>
      </c>
      <c r="G1792" t="str">
        <f t="shared" si="111"/>
        <v>Normal</v>
      </c>
      <c r="H1792" t="str">
        <f>'Raw Data'!I1789</f>
        <v>smoker</v>
      </c>
      <c r="I1792" t="str">
        <f>'Raw Data'!J1789</f>
        <v>high</v>
      </c>
    </row>
    <row r="1793" spans="1:9" ht="15" customHeight="1" x14ac:dyDescent="0.35">
      <c r="A1793">
        <f t="shared" si="108"/>
        <v>1789</v>
      </c>
      <c r="B1793" s="13">
        <f>'Raw Data'!B1790</f>
        <v>26.448981249999999</v>
      </c>
      <c r="C1793" t="str">
        <f t="shared" si="109"/>
        <v>Overweight</v>
      </c>
      <c r="D1793" s="14">
        <f>'Raw Data'!E1790</f>
        <v>200.7226373</v>
      </c>
      <c r="E1793" t="str">
        <f t="shared" si="110"/>
        <v>Borderline High</v>
      </c>
      <c r="F1793" s="15">
        <f>'Raw Data'!C1790</f>
        <v>116.58396949999999</v>
      </c>
      <c r="G1793" t="str">
        <f t="shared" si="111"/>
        <v>Normal</v>
      </c>
      <c r="H1793" t="str">
        <f>'Raw Data'!I1790</f>
        <v>smoker</v>
      </c>
      <c r="I1793" t="str">
        <f>'Raw Data'!J1790</f>
        <v>moderate</v>
      </c>
    </row>
    <row r="1794" spans="1:9" ht="15" customHeight="1" x14ac:dyDescent="0.35">
      <c r="A1794">
        <f t="shared" si="108"/>
        <v>1790</v>
      </c>
      <c r="B1794" s="13">
        <f>'Raw Data'!B1791</f>
        <v>31.33426365</v>
      </c>
      <c r="C1794" t="str">
        <f t="shared" si="109"/>
        <v>Obese</v>
      </c>
      <c r="D1794" s="14">
        <f>'Raw Data'!E1791</f>
        <v>185.6827868</v>
      </c>
      <c r="E1794" t="str">
        <f t="shared" si="110"/>
        <v>Desirable</v>
      </c>
      <c r="F1794" s="15">
        <f>'Raw Data'!C1791</f>
        <v>102.843025</v>
      </c>
      <c r="G1794" t="str">
        <f t="shared" si="111"/>
        <v>Normal</v>
      </c>
      <c r="H1794" t="str">
        <f>'Raw Data'!I1791</f>
        <v>non-smoker</v>
      </c>
      <c r="I1794" t="str">
        <f>'Raw Data'!J1791</f>
        <v>moderate</v>
      </c>
    </row>
    <row r="1795" spans="1:9" ht="15" customHeight="1" x14ac:dyDescent="0.35">
      <c r="A1795">
        <f t="shared" si="108"/>
        <v>1791</v>
      </c>
      <c r="B1795" s="13">
        <f>'Raw Data'!B1792</f>
        <v>30.295075600000001</v>
      </c>
      <c r="C1795" t="str">
        <f t="shared" si="109"/>
        <v>Obese</v>
      </c>
      <c r="D1795" s="14">
        <f>'Raw Data'!E1792</f>
        <v>158.56899279999999</v>
      </c>
      <c r="E1795" t="str">
        <f t="shared" si="110"/>
        <v>Desirable</v>
      </c>
      <c r="F1795" s="15">
        <f>'Raw Data'!C1792</f>
        <v>123.11608870000001</v>
      </c>
      <c r="G1795" t="str">
        <f t="shared" si="111"/>
        <v>Elevated</v>
      </c>
      <c r="H1795" t="str">
        <f>'Raw Data'!I1792</f>
        <v>non-smoker</v>
      </c>
      <c r="I1795" t="str">
        <f>'Raw Data'!J1792</f>
        <v>low</v>
      </c>
    </row>
    <row r="1796" spans="1:9" ht="15" customHeight="1" x14ac:dyDescent="0.35">
      <c r="A1796">
        <f t="shared" si="108"/>
        <v>1792</v>
      </c>
      <c r="B1796" s="13">
        <f>'Raw Data'!B1793</f>
        <v>28.45897918</v>
      </c>
      <c r="C1796" t="str">
        <f t="shared" si="109"/>
        <v>Overweight</v>
      </c>
      <c r="D1796" s="14">
        <f>'Raw Data'!E1793</f>
        <v>227.852328</v>
      </c>
      <c r="E1796" t="str">
        <f t="shared" si="110"/>
        <v>Borderline High</v>
      </c>
      <c r="F1796" s="15">
        <f>'Raw Data'!C1793</f>
        <v>112.56236610000001</v>
      </c>
      <c r="G1796" t="str">
        <f t="shared" si="111"/>
        <v>Normal</v>
      </c>
      <c r="H1796" t="str">
        <f>'Raw Data'!I1793</f>
        <v>smoker</v>
      </c>
      <c r="I1796" t="str">
        <f>'Raw Data'!J1793</f>
        <v>high</v>
      </c>
    </row>
    <row r="1797" spans="1:9" ht="15" customHeight="1" x14ac:dyDescent="0.35">
      <c r="A1797">
        <f t="shared" ref="A1797:A1860" si="112">ROW()-4</f>
        <v>1793</v>
      </c>
      <c r="B1797" s="13">
        <f>'Raw Data'!B1794</f>
        <v>27.863655720000001</v>
      </c>
      <c r="C1797" t="str">
        <f t="shared" ref="C1797:C1860" si="113">IF(B1797&lt;18.5,"Underweight",IF(B1797&lt;=24.9,"Normal",IF(B1797&lt;=29.9,"Overweight","Obese")))</f>
        <v>Overweight</v>
      </c>
      <c r="D1797" s="14">
        <f>'Raw Data'!E1794</f>
        <v>180.94368489999999</v>
      </c>
      <c r="E1797" t="str">
        <f t="shared" ref="E1797:E1860" si="114">IF(D1797&lt;200,"Desirable",IF(D1797&lt;=239,"Borderline High","High"))</f>
        <v>Desirable</v>
      </c>
      <c r="F1797" s="15">
        <f>'Raw Data'!C1794</f>
        <v>98.302499510000004</v>
      </c>
      <c r="G1797" t="str">
        <f t="shared" ref="G1797:G1860" si="115">IF(F1797&lt;120,"Normal",IF(F1797&lt;=129,"Elevated",IF(F1797&lt;=139,"Stage 1 Hypertension","Stage 2 Hypertension")))</f>
        <v>Normal</v>
      </c>
      <c r="H1797" t="str">
        <f>'Raw Data'!I1794</f>
        <v>non-smoker</v>
      </c>
      <c r="I1797" t="str">
        <f>'Raw Data'!J1794</f>
        <v>moderate</v>
      </c>
    </row>
    <row r="1798" spans="1:9" ht="15" customHeight="1" x14ac:dyDescent="0.35">
      <c r="A1798">
        <f t="shared" si="112"/>
        <v>1794</v>
      </c>
      <c r="B1798" s="13">
        <f>'Raw Data'!B1795</f>
        <v>26.045687910000002</v>
      </c>
      <c r="C1798" t="str">
        <f t="shared" si="113"/>
        <v>Overweight</v>
      </c>
      <c r="D1798" s="14">
        <f>'Raw Data'!E1795</f>
        <v>178.4127962</v>
      </c>
      <c r="E1798" t="str">
        <f t="shared" si="114"/>
        <v>Desirable</v>
      </c>
      <c r="F1798" s="15">
        <f>'Raw Data'!C1795</f>
        <v>88.719104810000005</v>
      </c>
      <c r="G1798" t="str">
        <f t="shared" si="115"/>
        <v>Normal</v>
      </c>
      <c r="H1798" t="str">
        <f>'Raw Data'!I1795</f>
        <v>non-smoker</v>
      </c>
      <c r="I1798" t="str">
        <f>'Raw Data'!J1795</f>
        <v>moderate</v>
      </c>
    </row>
    <row r="1799" spans="1:9" ht="15" customHeight="1" x14ac:dyDescent="0.35">
      <c r="A1799">
        <f t="shared" si="112"/>
        <v>1795</v>
      </c>
      <c r="B1799" s="13">
        <f>'Raw Data'!B1796</f>
        <v>25.953266299999999</v>
      </c>
      <c r="C1799" t="str">
        <f t="shared" si="113"/>
        <v>Overweight</v>
      </c>
      <c r="D1799" s="14">
        <f>'Raw Data'!E1796</f>
        <v>189.95405400000001</v>
      </c>
      <c r="E1799" t="str">
        <f t="shared" si="114"/>
        <v>Desirable</v>
      </c>
      <c r="F1799" s="15">
        <f>'Raw Data'!C1796</f>
        <v>105.9500414</v>
      </c>
      <c r="G1799" t="str">
        <f t="shared" si="115"/>
        <v>Normal</v>
      </c>
      <c r="H1799" t="str">
        <f>'Raw Data'!I1796</f>
        <v>non-smoker</v>
      </c>
      <c r="I1799" t="str">
        <f>'Raw Data'!J1796</f>
        <v>high</v>
      </c>
    </row>
    <row r="1800" spans="1:9" ht="15" customHeight="1" x14ac:dyDescent="0.35">
      <c r="A1800">
        <f t="shared" si="112"/>
        <v>1796</v>
      </c>
      <c r="B1800" s="13">
        <f>'Raw Data'!B1797</f>
        <v>18.260679240000002</v>
      </c>
      <c r="C1800" t="str">
        <f t="shared" si="113"/>
        <v>Underweight</v>
      </c>
      <c r="D1800" s="14">
        <f>'Raw Data'!E1797</f>
        <v>188.77979769999999</v>
      </c>
      <c r="E1800" t="str">
        <f t="shared" si="114"/>
        <v>Desirable</v>
      </c>
      <c r="F1800" s="15">
        <f>'Raw Data'!C1797</f>
        <v>95.110359340000002</v>
      </c>
      <c r="G1800" t="str">
        <f t="shared" si="115"/>
        <v>Normal</v>
      </c>
      <c r="H1800" t="str">
        <f>'Raw Data'!I1797</f>
        <v>smoker</v>
      </c>
      <c r="I1800" t="str">
        <f>'Raw Data'!J1797</f>
        <v>high</v>
      </c>
    </row>
    <row r="1801" spans="1:9" ht="15" customHeight="1" x14ac:dyDescent="0.35">
      <c r="A1801">
        <f t="shared" si="112"/>
        <v>1797</v>
      </c>
      <c r="B1801" s="13">
        <f>'Raw Data'!B1798</f>
        <v>30.668746500000001</v>
      </c>
      <c r="C1801" t="str">
        <f t="shared" si="113"/>
        <v>Obese</v>
      </c>
      <c r="D1801" s="14">
        <f>'Raw Data'!E1798</f>
        <v>213.00669199999999</v>
      </c>
      <c r="E1801" t="str">
        <f t="shared" si="114"/>
        <v>Borderline High</v>
      </c>
      <c r="F1801" s="15">
        <f>'Raw Data'!C1798</f>
        <v>103.9167121</v>
      </c>
      <c r="G1801" t="str">
        <f t="shared" si="115"/>
        <v>Normal</v>
      </c>
      <c r="H1801" t="str">
        <f>'Raw Data'!I1798</f>
        <v>non-smoker</v>
      </c>
      <c r="I1801" t="str">
        <f>'Raw Data'!J1798</f>
        <v>low</v>
      </c>
    </row>
    <row r="1802" spans="1:9" ht="15" customHeight="1" x14ac:dyDescent="0.35">
      <c r="A1802">
        <f t="shared" si="112"/>
        <v>1798</v>
      </c>
      <c r="B1802" s="13">
        <f>'Raw Data'!B1799</f>
        <v>28.332630699999999</v>
      </c>
      <c r="C1802" t="str">
        <f t="shared" si="113"/>
        <v>Overweight</v>
      </c>
      <c r="D1802" s="14">
        <f>'Raw Data'!E1799</f>
        <v>176.0089466</v>
      </c>
      <c r="E1802" t="str">
        <f t="shared" si="114"/>
        <v>Desirable</v>
      </c>
      <c r="F1802" s="15">
        <f>'Raw Data'!C1799</f>
        <v>102.2680424</v>
      </c>
      <c r="G1802" t="str">
        <f t="shared" si="115"/>
        <v>Normal</v>
      </c>
      <c r="H1802" t="str">
        <f>'Raw Data'!I1799</f>
        <v>non-smoker</v>
      </c>
      <c r="I1802" t="str">
        <f>'Raw Data'!J1799</f>
        <v>high</v>
      </c>
    </row>
    <row r="1803" spans="1:9" ht="15" customHeight="1" x14ac:dyDescent="0.35">
      <c r="A1803">
        <f t="shared" si="112"/>
        <v>1799</v>
      </c>
      <c r="B1803" s="13">
        <f>'Raw Data'!B1800</f>
        <v>33.001870959999998</v>
      </c>
      <c r="C1803" t="str">
        <f t="shared" si="113"/>
        <v>Obese</v>
      </c>
      <c r="D1803" s="14">
        <f>'Raw Data'!E1800</f>
        <v>204.84183640000001</v>
      </c>
      <c r="E1803" t="str">
        <f t="shared" si="114"/>
        <v>Borderline High</v>
      </c>
      <c r="F1803" s="15">
        <f>'Raw Data'!C1800</f>
        <v>102.3954861</v>
      </c>
      <c r="G1803" t="str">
        <f t="shared" si="115"/>
        <v>Normal</v>
      </c>
      <c r="H1803" t="str">
        <f>'Raw Data'!I1800</f>
        <v>non-smoker</v>
      </c>
      <c r="I1803" t="str">
        <f>'Raw Data'!J1800</f>
        <v>low</v>
      </c>
    </row>
    <row r="1804" spans="1:9" ht="15" customHeight="1" x14ac:dyDescent="0.35">
      <c r="A1804">
        <f t="shared" si="112"/>
        <v>1800</v>
      </c>
      <c r="B1804" s="13">
        <f>'Raw Data'!B1801</f>
        <v>24.22718545</v>
      </c>
      <c r="C1804" t="str">
        <f t="shared" si="113"/>
        <v>Normal</v>
      </c>
      <c r="D1804" s="14">
        <f>'Raw Data'!E1801</f>
        <v>184.1766035</v>
      </c>
      <c r="E1804" t="str">
        <f t="shared" si="114"/>
        <v>Desirable</v>
      </c>
      <c r="F1804" s="15">
        <f>'Raw Data'!C1801</f>
        <v>112.6836175</v>
      </c>
      <c r="G1804" t="str">
        <f t="shared" si="115"/>
        <v>Normal</v>
      </c>
      <c r="H1804" t="str">
        <f>'Raw Data'!I1801</f>
        <v>non-smoker</v>
      </c>
      <c r="I1804" t="str">
        <f>'Raw Data'!J1801</f>
        <v>high</v>
      </c>
    </row>
    <row r="1805" spans="1:9" ht="15" customHeight="1" x14ac:dyDescent="0.35">
      <c r="A1805">
        <f t="shared" si="112"/>
        <v>1801</v>
      </c>
      <c r="B1805" s="13">
        <f>'Raw Data'!B1802</f>
        <v>33.301848509999999</v>
      </c>
      <c r="C1805" t="str">
        <f t="shared" si="113"/>
        <v>Obese</v>
      </c>
      <c r="D1805" s="14">
        <f>'Raw Data'!E1802</f>
        <v>170.3318601</v>
      </c>
      <c r="E1805" t="str">
        <f t="shared" si="114"/>
        <v>Desirable</v>
      </c>
      <c r="F1805" s="15">
        <f>'Raw Data'!C1802</f>
        <v>116.4819418</v>
      </c>
      <c r="G1805" t="str">
        <f t="shared" si="115"/>
        <v>Normal</v>
      </c>
      <c r="H1805" t="str">
        <f>'Raw Data'!I1802</f>
        <v>non-smoker</v>
      </c>
      <c r="I1805" t="str">
        <f>'Raw Data'!J1802</f>
        <v>moderate</v>
      </c>
    </row>
    <row r="1806" spans="1:9" ht="15" customHeight="1" x14ac:dyDescent="0.35">
      <c r="A1806">
        <f t="shared" si="112"/>
        <v>1802</v>
      </c>
      <c r="B1806" s="13">
        <f>'Raw Data'!B1803</f>
        <v>26.0408917</v>
      </c>
      <c r="C1806" t="str">
        <f t="shared" si="113"/>
        <v>Overweight</v>
      </c>
      <c r="D1806" s="14">
        <f>'Raw Data'!E1803</f>
        <v>213.6927522</v>
      </c>
      <c r="E1806" t="str">
        <f t="shared" si="114"/>
        <v>Borderline High</v>
      </c>
      <c r="F1806" s="15">
        <f>'Raw Data'!C1803</f>
        <v>104.4314328</v>
      </c>
      <c r="G1806" t="str">
        <f t="shared" si="115"/>
        <v>Normal</v>
      </c>
      <c r="H1806" t="str">
        <f>'Raw Data'!I1803</f>
        <v>non-smoker</v>
      </c>
      <c r="I1806" t="str">
        <f>'Raw Data'!J1803</f>
        <v>high</v>
      </c>
    </row>
    <row r="1807" spans="1:9" ht="15" customHeight="1" x14ac:dyDescent="0.35">
      <c r="A1807">
        <f t="shared" si="112"/>
        <v>1803</v>
      </c>
      <c r="B1807" s="13">
        <f>'Raw Data'!B1804</f>
        <v>24.134198900000001</v>
      </c>
      <c r="C1807" t="str">
        <f t="shared" si="113"/>
        <v>Normal</v>
      </c>
      <c r="D1807" s="14">
        <f>'Raw Data'!E1804</f>
        <v>198.86570549999999</v>
      </c>
      <c r="E1807" t="str">
        <f t="shared" si="114"/>
        <v>Desirable</v>
      </c>
      <c r="F1807" s="15">
        <f>'Raw Data'!C1804</f>
        <v>107.8167356</v>
      </c>
      <c r="G1807" t="str">
        <f t="shared" si="115"/>
        <v>Normal</v>
      </c>
      <c r="H1807" t="str">
        <f>'Raw Data'!I1804</f>
        <v>non-smoker</v>
      </c>
      <c r="I1807" t="str">
        <f>'Raw Data'!J1804</f>
        <v>moderate</v>
      </c>
    </row>
    <row r="1808" spans="1:9" ht="15" customHeight="1" x14ac:dyDescent="0.35">
      <c r="A1808">
        <f t="shared" si="112"/>
        <v>1804</v>
      </c>
      <c r="B1808" s="13">
        <f>'Raw Data'!B1805</f>
        <v>34.727223109999997</v>
      </c>
      <c r="C1808" t="str">
        <f t="shared" si="113"/>
        <v>Obese</v>
      </c>
      <c r="D1808" s="14">
        <f>'Raw Data'!E1805</f>
        <v>213.8472884</v>
      </c>
      <c r="E1808" t="str">
        <f t="shared" si="114"/>
        <v>Borderline High</v>
      </c>
      <c r="F1808" s="15">
        <f>'Raw Data'!C1805</f>
        <v>105.7659621</v>
      </c>
      <c r="G1808" t="str">
        <f t="shared" si="115"/>
        <v>Normal</v>
      </c>
      <c r="H1808" t="str">
        <f>'Raw Data'!I1805</f>
        <v>non-smoker</v>
      </c>
      <c r="I1808" t="str">
        <f>'Raw Data'!J1805</f>
        <v>moderate</v>
      </c>
    </row>
    <row r="1809" spans="1:9" ht="15" customHeight="1" x14ac:dyDescent="0.35">
      <c r="A1809">
        <f t="shared" si="112"/>
        <v>1805</v>
      </c>
      <c r="B1809" s="13">
        <f>'Raw Data'!B1806</f>
        <v>28.819464400000001</v>
      </c>
      <c r="C1809" t="str">
        <f t="shared" si="113"/>
        <v>Overweight</v>
      </c>
      <c r="D1809" s="14">
        <f>'Raw Data'!E1806</f>
        <v>221.1162578</v>
      </c>
      <c r="E1809" t="str">
        <f t="shared" si="114"/>
        <v>Borderline High</v>
      </c>
      <c r="F1809" s="15">
        <f>'Raw Data'!C1806</f>
        <v>106.9525323</v>
      </c>
      <c r="G1809" t="str">
        <f t="shared" si="115"/>
        <v>Normal</v>
      </c>
      <c r="H1809" t="str">
        <f>'Raw Data'!I1806</f>
        <v>smoker</v>
      </c>
      <c r="I1809" t="str">
        <f>'Raw Data'!J1806</f>
        <v>low</v>
      </c>
    </row>
    <row r="1810" spans="1:9" ht="15" customHeight="1" x14ac:dyDescent="0.35">
      <c r="A1810">
        <f t="shared" si="112"/>
        <v>1806</v>
      </c>
      <c r="B1810" s="13">
        <f>'Raw Data'!B1807</f>
        <v>35.355035460000003</v>
      </c>
      <c r="C1810" t="str">
        <f t="shared" si="113"/>
        <v>Obese</v>
      </c>
      <c r="D1810" s="14">
        <f>'Raw Data'!E1807</f>
        <v>190.92520010000001</v>
      </c>
      <c r="E1810" t="str">
        <f t="shared" si="114"/>
        <v>Desirable</v>
      </c>
      <c r="F1810" s="15">
        <f>'Raw Data'!C1807</f>
        <v>115.1202085</v>
      </c>
      <c r="G1810" t="str">
        <f t="shared" si="115"/>
        <v>Normal</v>
      </c>
      <c r="H1810" t="str">
        <f>'Raw Data'!I1807</f>
        <v>smoker</v>
      </c>
      <c r="I1810" t="str">
        <f>'Raw Data'!J1807</f>
        <v>high</v>
      </c>
    </row>
    <row r="1811" spans="1:9" ht="15" customHeight="1" x14ac:dyDescent="0.35">
      <c r="A1811">
        <f t="shared" si="112"/>
        <v>1807</v>
      </c>
      <c r="B1811" s="13">
        <f>'Raw Data'!B1808</f>
        <v>27.852442010000001</v>
      </c>
      <c r="C1811" t="str">
        <f t="shared" si="113"/>
        <v>Overweight</v>
      </c>
      <c r="D1811" s="14">
        <f>'Raw Data'!E1808</f>
        <v>174.27664949999999</v>
      </c>
      <c r="E1811" t="str">
        <f t="shared" si="114"/>
        <v>Desirable</v>
      </c>
      <c r="F1811" s="15">
        <f>'Raw Data'!C1808</f>
        <v>109.97385850000001</v>
      </c>
      <c r="G1811" t="str">
        <f t="shared" si="115"/>
        <v>Normal</v>
      </c>
      <c r="H1811" t="str">
        <f>'Raw Data'!I1808</f>
        <v>non-smoker</v>
      </c>
      <c r="I1811" t="str">
        <f>'Raw Data'!J1808</f>
        <v>moderate</v>
      </c>
    </row>
    <row r="1812" spans="1:9" ht="15" customHeight="1" x14ac:dyDescent="0.35">
      <c r="A1812">
        <f t="shared" si="112"/>
        <v>1808</v>
      </c>
      <c r="B1812" s="13">
        <f>'Raw Data'!B1809</f>
        <v>31.037113519999998</v>
      </c>
      <c r="C1812" t="str">
        <f t="shared" si="113"/>
        <v>Obese</v>
      </c>
      <c r="D1812" s="14">
        <f>'Raw Data'!E1809</f>
        <v>175.04062429999999</v>
      </c>
      <c r="E1812" t="str">
        <f t="shared" si="114"/>
        <v>Desirable</v>
      </c>
      <c r="F1812" s="15">
        <f>'Raw Data'!C1809</f>
        <v>117.13383570000001</v>
      </c>
      <c r="G1812" t="str">
        <f t="shared" si="115"/>
        <v>Normal</v>
      </c>
      <c r="H1812" t="str">
        <f>'Raw Data'!I1809</f>
        <v>non-smoker</v>
      </c>
      <c r="I1812" t="str">
        <f>'Raw Data'!J1809</f>
        <v>moderate</v>
      </c>
    </row>
    <row r="1813" spans="1:9" ht="15" customHeight="1" x14ac:dyDescent="0.35">
      <c r="A1813">
        <f t="shared" si="112"/>
        <v>1809</v>
      </c>
      <c r="B1813" s="13">
        <f>'Raw Data'!B1810</f>
        <v>32.143523279999997</v>
      </c>
      <c r="C1813" t="str">
        <f t="shared" si="113"/>
        <v>Obese</v>
      </c>
      <c r="D1813" s="14">
        <f>'Raw Data'!E1810</f>
        <v>206.56978789999999</v>
      </c>
      <c r="E1813" t="str">
        <f t="shared" si="114"/>
        <v>Borderline High</v>
      </c>
      <c r="F1813" s="15">
        <f>'Raw Data'!C1810</f>
        <v>114.5096789</v>
      </c>
      <c r="G1813" t="str">
        <f t="shared" si="115"/>
        <v>Normal</v>
      </c>
      <c r="H1813" t="str">
        <f>'Raw Data'!I1810</f>
        <v>non-smoker</v>
      </c>
      <c r="I1813" t="str">
        <f>'Raw Data'!J1810</f>
        <v>moderate</v>
      </c>
    </row>
    <row r="1814" spans="1:9" ht="15" customHeight="1" x14ac:dyDescent="0.35">
      <c r="A1814">
        <f t="shared" si="112"/>
        <v>1810</v>
      </c>
      <c r="B1814" s="13">
        <f>'Raw Data'!B1811</f>
        <v>25.593146740000002</v>
      </c>
      <c r="C1814" t="str">
        <f t="shared" si="113"/>
        <v>Overweight</v>
      </c>
      <c r="D1814" s="14">
        <f>'Raw Data'!E1811</f>
        <v>211.60163159999999</v>
      </c>
      <c r="E1814" t="str">
        <f t="shared" si="114"/>
        <v>Borderline High</v>
      </c>
      <c r="F1814" s="15">
        <f>'Raw Data'!C1811</f>
        <v>88.662841499999999</v>
      </c>
      <c r="G1814" t="str">
        <f t="shared" si="115"/>
        <v>Normal</v>
      </c>
      <c r="H1814" t="str">
        <f>'Raw Data'!I1811</f>
        <v>non-smoker</v>
      </c>
      <c r="I1814" t="str">
        <f>'Raw Data'!J1811</f>
        <v>moderate</v>
      </c>
    </row>
    <row r="1815" spans="1:9" ht="15" customHeight="1" x14ac:dyDescent="0.35">
      <c r="A1815">
        <f t="shared" si="112"/>
        <v>1811</v>
      </c>
      <c r="B1815" s="13">
        <f>'Raw Data'!B1812</f>
        <v>28.730335490000002</v>
      </c>
      <c r="C1815" t="str">
        <f t="shared" si="113"/>
        <v>Overweight</v>
      </c>
      <c r="D1815" s="14">
        <f>'Raw Data'!E1812</f>
        <v>172.14614399999999</v>
      </c>
      <c r="E1815" t="str">
        <f t="shared" si="114"/>
        <v>Desirable</v>
      </c>
      <c r="F1815" s="15">
        <f>'Raw Data'!C1812</f>
        <v>102.1548872</v>
      </c>
      <c r="G1815" t="str">
        <f t="shared" si="115"/>
        <v>Normal</v>
      </c>
      <c r="H1815" t="str">
        <f>'Raw Data'!I1812</f>
        <v>non-smoker</v>
      </c>
      <c r="I1815" t="str">
        <f>'Raw Data'!J1812</f>
        <v>moderate</v>
      </c>
    </row>
    <row r="1816" spans="1:9" ht="15" customHeight="1" x14ac:dyDescent="0.35">
      <c r="A1816">
        <f t="shared" si="112"/>
        <v>1812</v>
      </c>
      <c r="B1816" s="13">
        <f>'Raw Data'!B1813</f>
        <v>27.77108793</v>
      </c>
      <c r="C1816" t="str">
        <f t="shared" si="113"/>
        <v>Overweight</v>
      </c>
      <c r="D1816" s="14">
        <f>'Raw Data'!E1813</f>
        <v>194.0878348</v>
      </c>
      <c r="E1816" t="str">
        <f t="shared" si="114"/>
        <v>Desirable</v>
      </c>
      <c r="F1816" s="15">
        <f>'Raw Data'!C1813</f>
        <v>128.288893</v>
      </c>
      <c r="G1816" t="str">
        <f t="shared" si="115"/>
        <v>Elevated</v>
      </c>
      <c r="H1816" t="str">
        <f>'Raw Data'!I1813</f>
        <v>non-smoker</v>
      </c>
      <c r="I1816" t="str">
        <f>'Raw Data'!J1813</f>
        <v>high</v>
      </c>
    </row>
    <row r="1817" spans="1:9" ht="15" customHeight="1" x14ac:dyDescent="0.35">
      <c r="A1817">
        <f t="shared" si="112"/>
        <v>1813</v>
      </c>
      <c r="B1817" s="13">
        <f>'Raw Data'!B1814</f>
        <v>31.16161541</v>
      </c>
      <c r="C1817" t="str">
        <f t="shared" si="113"/>
        <v>Obese</v>
      </c>
      <c r="D1817" s="14">
        <f>'Raw Data'!E1814</f>
        <v>207.1570169</v>
      </c>
      <c r="E1817" t="str">
        <f t="shared" si="114"/>
        <v>Borderline High</v>
      </c>
      <c r="F1817" s="15">
        <f>'Raw Data'!C1814</f>
        <v>105.2369831</v>
      </c>
      <c r="G1817" t="str">
        <f t="shared" si="115"/>
        <v>Normal</v>
      </c>
      <c r="H1817" t="str">
        <f>'Raw Data'!I1814</f>
        <v>smoker</v>
      </c>
      <c r="I1817" t="str">
        <f>'Raw Data'!J1814</f>
        <v>high</v>
      </c>
    </row>
    <row r="1818" spans="1:9" ht="15" customHeight="1" x14ac:dyDescent="0.35">
      <c r="A1818">
        <f t="shared" si="112"/>
        <v>1814</v>
      </c>
      <c r="B1818" s="13">
        <f>'Raw Data'!B1815</f>
        <v>21.673222289999998</v>
      </c>
      <c r="C1818" t="str">
        <f t="shared" si="113"/>
        <v>Normal</v>
      </c>
      <c r="D1818" s="14">
        <f>'Raw Data'!E1815</f>
        <v>203.9324489</v>
      </c>
      <c r="E1818" t="str">
        <f t="shared" si="114"/>
        <v>Borderline High</v>
      </c>
      <c r="F1818" s="15">
        <f>'Raw Data'!C1815</f>
        <v>103.54822059999999</v>
      </c>
      <c r="G1818" t="str">
        <f t="shared" si="115"/>
        <v>Normal</v>
      </c>
      <c r="H1818" t="str">
        <f>'Raw Data'!I1815</f>
        <v>smoker</v>
      </c>
      <c r="I1818" t="str">
        <f>'Raw Data'!J1815</f>
        <v>moderate</v>
      </c>
    </row>
    <row r="1819" spans="1:9" ht="15" customHeight="1" x14ac:dyDescent="0.35">
      <c r="A1819">
        <f t="shared" si="112"/>
        <v>1815</v>
      </c>
      <c r="B1819" s="13">
        <f>'Raw Data'!B1816</f>
        <v>30.00566413</v>
      </c>
      <c r="C1819" t="str">
        <f t="shared" si="113"/>
        <v>Obese</v>
      </c>
      <c r="D1819" s="14">
        <f>'Raw Data'!E1816</f>
        <v>189.80363389999999</v>
      </c>
      <c r="E1819" t="str">
        <f t="shared" si="114"/>
        <v>Desirable</v>
      </c>
      <c r="F1819" s="15">
        <f>'Raw Data'!C1816</f>
        <v>89.132291910000006</v>
      </c>
      <c r="G1819" t="str">
        <f t="shared" si="115"/>
        <v>Normal</v>
      </c>
      <c r="H1819" t="str">
        <f>'Raw Data'!I1816</f>
        <v>smoker</v>
      </c>
      <c r="I1819" t="str">
        <f>'Raw Data'!J1816</f>
        <v>moderate</v>
      </c>
    </row>
    <row r="1820" spans="1:9" ht="15" customHeight="1" x14ac:dyDescent="0.35">
      <c r="A1820">
        <f t="shared" si="112"/>
        <v>1816</v>
      </c>
      <c r="B1820" s="13">
        <f>'Raw Data'!B1817</f>
        <v>31.602329390000001</v>
      </c>
      <c r="C1820" t="str">
        <f t="shared" si="113"/>
        <v>Obese</v>
      </c>
      <c r="D1820" s="14">
        <f>'Raw Data'!E1817</f>
        <v>223.96188670000001</v>
      </c>
      <c r="E1820" t="str">
        <f t="shared" si="114"/>
        <v>Borderline High</v>
      </c>
      <c r="F1820" s="15">
        <f>'Raw Data'!C1817</f>
        <v>100.5245736</v>
      </c>
      <c r="G1820" t="str">
        <f t="shared" si="115"/>
        <v>Normal</v>
      </c>
      <c r="H1820" t="str">
        <f>'Raw Data'!I1817</f>
        <v>non-smoker</v>
      </c>
      <c r="I1820" t="str">
        <f>'Raw Data'!J1817</f>
        <v>high</v>
      </c>
    </row>
    <row r="1821" spans="1:9" ht="15" customHeight="1" x14ac:dyDescent="0.35">
      <c r="A1821">
        <f t="shared" si="112"/>
        <v>1817</v>
      </c>
      <c r="B1821" s="13">
        <f>'Raw Data'!B1818</f>
        <v>23.585624800000001</v>
      </c>
      <c r="C1821" t="str">
        <f t="shared" si="113"/>
        <v>Normal</v>
      </c>
      <c r="D1821" s="14">
        <f>'Raw Data'!E1818</f>
        <v>205.4536367</v>
      </c>
      <c r="E1821" t="str">
        <f t="shared" si="114"/>
        <v>Borderline High</v>
      </c>
      <c r="F1821" s="15">
        <f>'Raw Data'!C1818</f>
        <v>99.883725729999995</v>
      </c>
      <c r="G1821" t="str">
        <f t="shared" si="115"/>
        <v>Normal</v>
      </c>
      <c r="H1821" t="str">
        <f>'Raw Data'!I1818</f>
        <v>smoker</v>
      </c>
      <c r="I1821" t="str">
        <f>'Raw Data'!J1818</f>
        <v>moderate</v>
      </c>
    </row>
    <row r="1822" spans="1:9" ht="15" customHeight="1" x14ac:dyDescent="0.35">
      <c r="A1822">
        <f t="shared" si="112"/>
        <v>1818</v>
      </c>
      <c r="B1822" s="13">
        <f>'Raw Data'!B1819</f>
        <v>22.59276539</v>
      </c>
      <c r="C1822" t="str">
        <f t="shared" si="113"/>
        <v>Normal</v>
      </c>
      <c r="D1822" s="14">
        <f>'Raw Data'!E1819</f>
        <v>166.9622554</v>
      </c>
      <c r="E1822" t="str">
        <f t="shared" si="114"/>
        <v>Desirable</v>
      </c>
      <c r="F1822" s="15">
        <f>'Raw Data'!C1819</f>
        <v>122.5141924</v>
      </c>
      <c r="G1822" t="str">
        <f t="shared" si="115"/>
        <v>Elevated</v>
      </c>
      <c r="H1822" t="str">
        <f>'Raw Data'!I1819</f>
        <v>smoker</v>
      </c>
      <c r="I1822" t="str">
        <f>'Raw Data'!J1819</f>
        <v>low</v>
      </c>
    </row>
    <row r="1823" spans="1:9" ht="15" customHeight="1" x14ac:dyDescent="0.35">
      <c r="A1823">
        <f t="shared" si="112"/>
        <v>1819</v>
      </c>
      <c r="B1823" s="13">
        <f>'Raw Data'!B1820</f>
        <v>18.708625720000001</v>
      </c>
      <c r="C1823" t="str">
        <f t="shared" si="113"/>
        <v>Normal</v>
      </c>
      <c r="D1823" s="14">
        <f>'Raw Data'!E1820</f>
        <v>181.1967756</v>
      </c>
      <c r="E1823" t="str">
        <f t="shared" si="114"/>
        <v>Desirable</v>
      </c>
      <c r="F1823" s="15">
        <f>'Raw Data'!C1820</f>
        <v>101.799289</v>
      </c>
      <c r="G1823" t="str">
        <f t="shared" si="115"/>
        <v>Normal</v>
      </c>
      <c r="H1823" t="str">
        <f>'Raw Data'!I1820</f>
        <v>non-smoker</v>
      </c>
      <c r="I1823" t="str">
        <f>'Raw Data'!J1820</f>
        <v>moderate</v>
      </c>
    </row>
    <row r="1824" spans="1:9" ht="15" customHeight="1" x14ac:dyDescent="0.35">
      <c r="A1824">
        <f t="shared" si="112"/>
        <v>1820</v>
      </c>
      <c r="B1824" s="13">
        <f>'Raw Data'!B1821</f>
        <v>37.392339049999997</v>
      </c>
      <c r="C1824" t="str">
        <f t="shared" si="113"/>
        <v>Obese</v>
      </c>
      <c r="D1824" s="14">
        <f>'Raw Data'!E1821</f>
        <v>202.5855426</v>
      </c>
      <c r="E1824" t="str">
        <f t="shared" si="114"/>
        <v>Borderline High</v>
      </c>
      <c r="F1824" s="15">
        <f>'Raw Data'!C1821</f>
        <v>115.6519942</v>
      </c>
      <c r="G1824" t="str">
        <f t="shared" si="115"/>
        <v>Normal</v>
      </c>
      <c r="H1824" t="str">
        <f>'Raw Data'!I1821</f>
        <v>non-smoker</v>
      </c>
      <c r="I1824" t="str">
        <f>'Raw Data'!J1821</f>
        <v>moderate</v>
      </c>
    </row>
    <row r="1825" spans="1:9" ht="15" customHeight="1" x14ac:dyDescent="0.35">
      <c r="A1825">
        <f t="shared" si="112"/>
        <v>1821</v>
      </c>
      <c r="B1825" s="13">
        <f>'Raw Data'!B1822</f>
        <v>23.341595779999999</v>
      </c>
      <c r="C1825" t="str">
        <f t="shared" si="113"/>
        <v>Normal</v>
      </c>
      <c r="D1825" s="14">
        <f>'Raw Data'!E1822</f>
        <v>183.27025649999999</v>
      </c>
      <c r="E1825" t="str">
        <f t="shared" si="114"/>
        <v>Desirable</v>
      </c>
      <c r="F1825" s="15">
        <f>'Raw Data'!C1822</f>
        <v>104.1642434</v>
      </c>
      <c r="G1825" t="str">
        <f t="shared" si="115"/>
        <v>Normal</v>
      </c>
      <c r="H1825" t="str">
        <f>'Raw Data'!I1822</f>
        <v>non-smoker</v>
      </c>
      <c r="I1825" t="str">
        <f>'Raw Data'!J1822</f>
        <v>moderate</v>
      </c>
    </row>
    <row r="1826" spans="1:9" ht="15" customHeight="1" x14ac:dyDescent="0.35">
      <c r="A1826">
        <f t="shared" si="112"/>
        <v>1822</v>
      </c>
      <c r="B1826" s="13">
        <f>'Raw Data'!B1823</f>
        <v>34.08976474</v>
      </c>
      <c r="C1826" t="str">
        <f t="shared" si="113"/>
        <v>Obese</v>
      </c>
      <c r="D1826" s="14">
        <f>'Raw Data'!E1823</f>
        <v>232.84766250000001</v>
      </c>
      <c r="E1826" t="str">
        <f t="shared" si="114"/>
        <v>Borderline High</v>
      </c>
      <c r="F1826" s="15">
        <f>'Raw Data'!C1823</f>
        <v>102.43870269999999</v>
      </c>
      <c r="G1826" t="str">
        <f t="shared" si="115"/>
        <v>Normal</v>
      </c>
      <c r="H1826" t="str">
        <f>'Raw Data'!I1823</f>
        <v>non-smoker</v>
      </c>
      <c r="I1826" t="str">
        <f>'Raw Data'!J1823</f>
        <v>high</v>
      </c>
    </row>
    <row r="1827" spans="1:9" ht="15" customHeight="1" x14ac:dyDescent="0.35">
      <c r="A1827">
        <f t="shared" si="112"/>
        <v>1823</v>
      </c>
      <c r="B1827" s="13">
        <f>'Raw Data'!B1824</f>
        <v>25.960089180000001</v>
      </c>
      <c r="C1827" t="str">
        <f t="shared" si="113"/>
        <v>Overweight</v>
      </c>
      <c r="D1827" s="14">
        <f>'Raw Data'!E1824</f>
        <v>187.09720350000001</v>
      </c>
      <c r="E1827" t="str">
        <f t="shared" si="114"/>
        <v>Desirable</v>
      </c>
      <c r="F1827" s="15">
        <f>'Raw Data'!C1824</f>
        <v>116.5937462</v>
      </c>
      <c r="G1827" t="str">
        <f t="shared" si="115"/>
        <v>Normal</v>
      </c>
      <c r="H1827" t="str">
        <f>'Raw Data'!I1824</f>
        <v>smoker</v>
      </c>
      <c r="I1827" t="str">
        <f>'Raw Data'!J1824</f>
        <v>moderate</v>
      </c>
    </row>
    <row r="1828" spans="1:9" ht="15" customHeight="1" x14ac:dyDescent="0.35">
      <c r="A1828">
        <f t="shared" si="112"/>
        <v>1824</v>
      </c>
      <c r="B1828" s="13">
        <f>'Raw Data'!B1825</f>
        <v>32.491038629999998</v>
      </c>
      <c r="C1828" t="str">
        <f t="shared" si="113"/>
        <v>Obese</v>
      </c>
      <c r="D1828" s="14">
        <f>'Raw Data'!E1825</f>
        <v>214.6583976</v>
      </c>
      <c r="E1828" t="str">
        <f t="shared" si="114"/>
        <v>Borderline High</v>
      </c>
      <c r="F1828" s="15">
        <f>'Raw Data'!C1825</f>
        <v>95.353735979999996</v>
      </c>
      <c r="G1828" t="str">
        <f t="shared" si="115"/>
        <v>Normal</v>
      </c>
      <c r="H1828" t="str">
        <f>'Raw Data'!I1825</f>
        <v>smoker</v>
      </c>
      <c r="I1828" t="str">
        <f>'Raw Data'!J1825</f>
        <v>high</v>
      </c>
    </row>
    <row r="1829" spans="1:9" ht="15" customHeight="1" x14ac:dyDescent="0.35">
      <c r="A1829">
        <f t="shared" si="112"/>
        <v>1825</v>
      </c>
      <c r="B1829" s="13">
        <f>'Raw Data'!B1826</f>
        <v>29.90470127</v>
      </c>
      <c r="C1829" t="str">
        <f t="shared" si="113"/>
        <v>Obese</v>
      </c>
      <c r="D1829" s="14">
        <f>'Raw Data'!E1826</f>
        <v>210.0913487</v>
      </c>
      <c r="E1829" t="str">
        <f t="shared" si="114"/>
        <v>Borderline High</v>
      </c>
      <c r="F1829" s="15">
        <f>'Raw Data'!C1826</f>
        <v>111.208258</v>
      </c>
      <c r="G1829" t="str">
        <f t="shared" si="115"/>
        <v>Normal</v>
      </c>
      <c r="H1829" t="str">
        <f>'Raw Data'!I1826</f>
        <v>non-smoker</v>
      </c>
      <c r="I1829" t="str">
        <f>'Raw Data'!J1826</f>
        <v>moderate</v>
      </c>
    </row>
    <row r="1830" spans="1:9" ht="15" customHeight="1" x14ac:dyDescent="0.35">
      <c r="A1830">
        <f t="shared" si="112"/>
        <v>1826</v>
      </c>
      <c r="B1830" s="13">
        <f>'Raw Data'!B1827</f>
        <v>37.510742309999998</v>
      </c>
      <c r="C1830" t="str">
        <f t="shared" si="113"/>
        <v>Obese</v>
      </c>
      <c r="D1830" s="14">
        <f>'Raw Data'!E1827</f>
        <v>226.42366089999999</v>
      </c>
      <c r="E1830" t="str">
        <f t="shared" si="114"/>
        <v>Borderline High</v>
      </c>
      <c r="F1830" s="15">
        <f>'Raw Data'!C1827</f>
        <v>89.228237550000003</v>
      </c>
      <c r="G1830" t="str">
        <f t="shared" si="115"/>
        <v>Normal</v>
      </c>
      <c r="H1830" t="str">
        <f>'Raw Data'!I1827</f>
        <v>non-smoker</v>
      </c>
      <c r="I1830" t="str">
        <f>'Raw Data'!J1827</f>
        <v>low</v>
      </c>
    </row>
    <row r="1831" spans="1:9" ht="15" customHeight="1" x14ac:dyDescent="0.35">
      <c r="A1831">
        <f t="shared" si="112"/>
        <v>1827</v>
      </c>
      <c r="B1831" s="13">
        <f>'Raw Data'!B1828</f>
        <v>34.229090190000001</v>
      </c>
      <c r="C1831" t="str">
        <f t="shared" si="113"/>
        <v>Obese</v>
      </c>
      <c r="D1831" s="14">
        <f>'Raw Data'!E1828</f>
        <v>201.6597519</v>
      </c>
      <c r="E1831" t="str">
        <f t="shared" si="114"/>
        <v>Borderline High</v>
      </c>
      <c r="F1831" s="15">
        <f>'Raw Data'!C1828</f>
        <v>108.91594019999999</v>
      </c>
      <c r="G1831" t="str">
        <f t="shared" si="115"/>
        <v>Normal</v>
      </c>
      <c r="H1831" t="str">
        <f>'Raw Data'!I1828</f>
        <v>non-smoker</v>
      </c>
      <c r="I1831" t="str">
        <f>'Raw Data'!J1828</f>
        <v>high</v>
      </c>
    </row>
    <row r="1832" spans="1:9" ht="15" customHeight="1" x14ac:dyDescent="0.35">
      <c r="A1832">
        <f t="shared" si="112"/>
        <v>1828</v>
      </c>
      <c r="B1832" s="13">
        <f>'Raw Data'!B1829</f>
        <v>28.065500950000001</v>
      </c>
      <c r="C1832" t="str">
        <f t="shared" si="113"/>
        <v>Overweight</v>
      </c>
      <c r="D1832" s="14">
        <f>'Raw Data'!E1829</f>
        <v>190.12802819999999</v>
      </c>
      <c r="E1832" t="str">
        <f t="shared" si="114"/>
        <v>Desirable</v>
      </c>
      <c r="F1832" s="15">
        <f>'Raw Data'!C1829</f>
        <v>82.9896198</v>
      </c>
      <c r="G1832" t="str">
        <f t="shared" si="115"/>
        <v>Normal</v>
      </c>
      <c r="H1832" t="str">
        <f>'Raw Data'!I1829</f>
        <v>non-smoker</v>
      </c>
      <c r="I1832" t="str">
        <f>'Raw Data'!J1829</f>
        <v>moderate</v>
      </c>
    </row>
    <row r="1833" spans="1:9" ht="15" customHeight="1" x14ac:dyDescent="0.35">
      <c r="A1833">
        <f t="shared" si="112"/>
        <v>1829</v>
      </c>
      <c r="B1833" s="13">
        <f>'Raw Data'!B1830</f>
        <v>28.54917369</v>
      </c>
      <c r="C1833" t="str">
        <f t="shared" si="113"/>
        <v>Overweight</v>
      </c>
      <c r="D1833" s="14">
        <f>'Raw Data'!E1830</f>
        <v>201.06800849999999</v>
      </c>
      <c r="E1833" t="str">
        <f t="shared" si="114"/>
        <v>Borderline High</v>
      </c>
      <c r="F1833" s="15">
        <f>'Raw Data'!C1830</f>
        <v>102.3153702</v>
      </c>
      <c r="G1833" t="str">
        <f t="shared" si="115"/>
        <v>Normal</v>
      </c>
      <c r="H1833" t="str">
        <f>'Raw Data'!I1830</f>
        <v>non-smoker</v>
      </c>
      <c r="I1833" t="str">
        <f>'Raw Data'!J1830</f>
        <v>moderate</v>
      </c>
    </row>
    <row r="1834" spans="1:9" ht="15" customHeight="1" x14ac:dyDescent="0.35">
      <c r="A1834">
        <f t="shared" si="112"/>
        <v>1830</v>
      </c>
      <c r="B1834" s="13">
        <f>'Raw Data'!B1831</f>
        <v>30.395599399999998</v>
      </c>
      <c r="C1834" t="str">
        <f t="shared" si="113"/>
        <v>Obese</v>
      </c>
      <c r="D1834" s="14">
        <f>'Raw Data'!E1831</f>
        <v>169.8365675</v>
      </c>
      <c r="E1834" t="str">
        <f t="shared" si="114"/>
        <v>Desirable</v>
      </c>
      <c r="F1834" s="15">
        <f>'Raw Data'!C1831</f>
        <v>118.5810941</v>
      </c>
      <c r="G1834" t="str">
        <f t="shared" si="115"/>
        <v>Normal</v>
      </c>
      <c r="H1834" t="str">
        <f>'Raw Data'!I1831</f>
        <v>smoker</v>
      </c>
      <c r="I1834" t="str">
        <f>'Raw Data'!J1831</f>
        <v>moderate</v>
      </c>
    </row>
    <row r="1835" spans="1:9" ht="15" customHeight="1" x14ac:dyDescent="0.35">
      <c r="A1835">
        <f t="shared" si="112"/>
        <v>1831</v>
      </c>
      <c r="B1835" s="13">
        <f>'Raw Data'!B1832</f>
        <v>40.406523249999999</v>
      </c>
      <c r="C1835" t="str">
        <f t="shared" si="113"/>
        <v>Obese</v>
      </c>
      <c r="D1835" s="14">
        <f>'Raw Data'!E1832</f>
        <v>175.735997</v>
      </c>
      <c r="E1835" t="str">
        <f t="shared" si="114"/>
        <v>Desirable</v>
      </c>
      <c r="F1835" s="15">
        <f>'Raw Data'!C1832</f>
        <v>100.38183739999999</v>
      </c>
      <c r="G1835" t="str">
        <f t="shared" si="115"/>
        <v>Normal</v>
      </c>
      <c r="H1835" t="str">
        <f>'Raw Data'!I1832</f>
        <v>non-smoker</v>
      </c>
      <c r="I1835" t="str">
        <f>'Raw Data'!J1832</f>
        <v>low</v>
      </c>
    </row>
    <row r="1836" spans="1:9" ht="15" customHeight="1" x14ac:dyDescent="0.35">
      <c r="A1836">
        <f t="shared" si="112"/>
        <v>1832</v>
      </c>
      <c r="B1836" s="13">
        <f>'Raw Data'!B1833</f>
        <v>27.338670749999999</v>
      </c>
      <c r="C1836" t="str">
        <f t="shared" si="113"/>
        <v>Overweight</v>
      </c>
      <c r="D1836" s="14">
        <f>'Raw Data'!E1833</f>
        <v>184.44818179999999</v>
      </c>
      <c r="E1836" t="str">
        <f t="shared" si="114"/>
        <v>Desirable</v>
      </c>
      <c r="F1836" s="15">
        <f>'Raw Data'!C1833</f>
        <v>101.4212675</v>
      </c>
      <c r="G1836" t="str">
        <f t="shared" si="115"/>
        <v>Normal</v>
      </c>
      <c r="H1836" t="str">
        <f>'Raw Data'!I1833</f>
        <v>non-smoker</v>
      </c>
      <c r="I1836" t="str">
        <f>'Raw Data'!J1833</f>
        <v>moderate</v>
      </c>
    </row>
    <row r="1837" spans="1:9" ht="15" customHeight="1" x14ac:dyDescent="0.35">
      <c r="A1837">
        <f t="shared" si="112"/>
        <v>1833</v>
      </c>
      <c r="B1837" s="13">
        <f>'Raw Data'!B1834</f>
        <v>20.536602500000001</v>
      </c>
      <c r="C1837" t="str">
        <f t="shared" si="113"/>
        <v>Normal</v>
      </c>
      <c r="D1837" s="14">
        <f>'Raw Data'!E1834</f>
        <v>208.8084868</v>
      </c>
      <c r="E1837" t="str">
        <f t="shared" si="114"/>
        <v>Borderline High</v>
      </c>
      <c r="F1837" s="15">
        <f>'Raw Data'!C1834</f>
        <v>111.5265133</v>
      </c>
      <c r="G1837" t="str">
        <f t="shared" si="115"/>
        <v>Normal</v>
      </c>
      <c r="H1837" t="str">
        <f>'Raw Data'!I1834</f>
        <v>smoker</v>
      </c>
      <c r="I1837" t="str">
        <f>'Raw Data'!J1834</f>
        <v>high</v>
      </c>
    </row>
    <row r="1838" spans="1:9" ht="15" customHeight="1" x14ac:dyDescent="0.35">
      <c r="A1838">
        <f t="shared" si="112"/>
        <v>1834</v>
      </c>
      <c r="B1838" s="13">
        <f>'Raw Data'!B1835</f>
        <v>28.223563649999999</v>
      </c>
      <c r="C1838" t="str">
        <f t="shared" si="113"/>
        <v>Overweight</v>
      </c>
      <c r="D1838" s="14">
        <f>'Raw Data'!E1835</f>
        <v>175.81473009999999</v>
      </c>
      <c r="E1838" t="str">
        <f t="shared" si="114"/>
        <v>Desirable</v>
      </c>
      <c r="F1838" s="15">
        <f>'Raw Data'!C1835</f>
        <v>134.67178430000001</v>
      </c>
      <c r="G1838" t="str">
        <f t="shared" si="115"/>
        <v>Stage 1 Hypertension</v>
      </c>
      <c r="H1838" t="str">
        <f>'Raw Data'!I1835</f>
        <v>non-smoker</v>
      </c>
      <c r="I1838" t="str">
        <f>'Raw Data'!J1835</f>
        <v>low</v>
      </c>
    </row>
    <row r="1839" spans="1:9" ht="15" customHeight="1" x14ac:dyDescent="0.35">
      <c r="A1839">
        <f t="shared" si="112"/>
        <v>1835</v>
      </c>
      <c r="B1839" s="13">
        <f>'Raw Data'!B1836</f>
        <v>23.796670949999999</v>
      </c>
      <c r="C1839" t="str">
        <f t="shared" si="113"/>
        <v>Normal</v>
      </c>
      <c r="D1839" s="14">
        <f>'Raw Data'!E1836</f>
        <v>210.69332919999999</v>
      </c>
      <c r="E1839" t="str">
        <f t="shared" si="114"/>
        <v>Borderline High</v>
      </c>
      <c r="F1839" s="15">
        <f>'Raw Data'!C1836</f>
        <v>110.9141115</v>
      </c>
      <c r="G1839" t="str">
        <f t="shared" si="115"/>
        <v>Normal</v>
      </c>
      <c r="H1839" t="str">
        <f>'Raw Data'!I1836</f>
        <v>smoker</v>
      </c>
      <c r="I1839" t="str">
        <f>'Raw Data'!J1836</f>
        <v>moderate</v>
      </c>
    </row>
    <row r="1840" spans="1:9" ht="15" customHeight="1" x14ac:dyDescent="0.35">
      <c r="A1840">
        <f t="shared" si="112"/>
        <v>1836</v>
      </c>
      <c r="B1840" s="13">
        <f>'Raw Data'!B1837</f>
        <v>28.056389889999998</v>
      </c>
      <c r="C1840" t="str">
        <f t="shared" si="113"/>
        <v>Overweight</v>
      </c>
      <c r="D1840" s="14">
        <f>'Raw Data'!E1837</f>
        <v>201.09778729999999</v>
      </c>
      <c r="E1840" t="str">
        <f t="shared" si="114"/>
        <v>Borderline High</v>
      </c>
      <c r="F1840" s="15">
        <f>'Raw Data'!C1837</f>
        <v>107.6769211</v>
      </c>
      <c r="G1840" t="str">
        <f t="shared" si="115"/>
        <v>Normal</v>
      </c>
      <c r="H1840" t="str">
        <f>'Raw Data'!I1837</f>
        <v>non-smoker</v>
      </c>
      <c r="I1840" t="str">
        <f>'Raw Data'!J1837</f>
        <v>high</v>
      </c>
    </row>
    <row r="1841" spans="1:9" ht="15" customHeight="1" x14ac:dyDescent="0.35">
      <c r="A1841">
        <f t="shared" si="112"/>
        <v>1837</v>
      </c>
      <c r="B1841" s="13">
        <f>'Raw Data'!B1838</f>
        <v>32.755764319999997</v>
      </c>
      <c r="C1841" t="str">
        <f t="shared" si="113"/>
        <v>Obese</v>
      </c>
      <c r="D1841" s="14">
        <f>'Raw Data'!E1838</f>
        <v>152.7932127</v>
      </c>
      <c r="E1841" t="str">
        <f t="shared" si="114"/>
        <v>Desirable</v>
      </c>
      <c r="F1841" s="15">
        <f>'Raw Data'!C1838</f>
        <v>109.31045090000001</v>
      </c>
      <c r="G1841" t="str">
        <f t="shared" si="115"/>
        <v>Normal</v>
      </c>
      <c r="H1841" t="str">
        <f>'Raw Data'!I1838</f>
        <v>non-smoker</v>
      </c>
      <c r="I1841" t="str">
        <f>'Raw Data'!J1838</f>
        <v>high</v>
      </c>
    </row>
    <row r="1842" spans="1:9" ht="15" customHeight="1" x14ac:dyDescent="0.35">
      <c r="A1842">
        <f t="shared" si="112"/>
        <v>1838</v>
      </c>
      <c r="B1842" s="13">
        <f>'Raw Data'!B1839</f>
        <v>29.52040496</v>
      </c>
      <c r="C1842" t="str">
        <f t="shared" si="113"/>
        <v>Overweight</v>
      </c>
      <c r="D1842" s="14">
        <f>'Raw Data'!E1839</f>
        <v>208.93614640000001</v>
      </c>
      <c r="E1842" t="str">
        <f t="shared" si="114"/>
        <v>Borderline High</v>
      </c>
      <c r="F1842" s="15">
        <f>'Raw Data'!C1839</f>
        <v>105.2260033</v>
      </c>
      <c r="G1842" t="str">
        <f t="shared" si="115"/>
        <v>Normal</v>
      </c>
      <c r="H1842" t="str">
        <f>'Raw Data'!I1839</f>
        <v>non-smoker</v>
      </c>
      <c r="I1842" t="str">
        <f>'Raw Data'!J1839</f>
        <v>low</v>
      </c>
    </row>
    <row r="1843" spans="1:9" ht="15" customHeight="1" x14ac:dyDescent="0.35">
      <c r="A1843">
        <f t="shared" si="112"/>
        <v>1839</v>
      </c>
      <c r="B1843" s="13">
        <f>'Raw Data'!B1840</f>
        <v>24.033980329999999</v>
      </c>
      <c r="C1843" t="str">
        <f t="shared" si="113"/>
        <v>Normal</v>
      </c>
      <c r="D1843" s="14">
        <f>'Raw Data'!E1840</f>
        <v>162.62474209999999</v>
      </c>
      <c r="E1843" t="str">
        <f t="shared" si="114"/>
        <v>Desirable</v>
      </c>
      <c r="F1843" s="15">
        <f>'Raw Data'!C1840</f>
        <v>101.71288629999999</v>
      </c>
      <c r="G1843" t="str">
        <f t="shared" si="115"/>
        <v>Normal</v>
      </c>
      <c r="H1843" t="str">
        <f>'Raw Data'!I1840</f>
        <v>smoker</v>
      </c>
      <c r="I1843" t="str">
        <f>'Raw Data'!J1840</f>
        <v>high</v>
      </c>
    </row>
    <row r="1844" spans="1:9" ht="15" customHeight="1" x14ac:dyDescent="0.35">
      <c r="A1844">
        <f t="shared" si="112"/>
        <v>1840</v>
      </c>
      <c r="B1844" s="13">
        <f>'Raw Data'!B1841</f>
        <v>25.985526950000001</v>
      </c>
      <c r="C1844" t="str">
        <f t="shared" si="113"/>
        <v>Overweight</v>
      </c>
      <c r="D1844" s="14">
        <f>'Raw Data'!E1841</f>
        <v>212.59268639999999</v>
      </c>
      <c r="E1844" t="str">
        <f t="shared" si="114"/>
        <v>Borderline High</v>
      </c>
      <c r="F1844" s="15">
        <f>'Raw Data'!C1841</f>
        <v>141.29451169999999</v>
      </c>
      <c r="G1844" t="str">
        <f t="shared" si="115"/>
        <v>Stage 2 Hypertension</v>
      </c>
      <c r="H1844" t="str">
        <f>'Raw Data'!I1841</f>
        <v>non-smoker</v>
      </c>
      <c r="I1844" t="str">
        <f>'Raw Data'!J1841</f>
        <v>high</v>
      </c>
    </row>
    <row r="1845" spans="1:9" ht="15" customHeight="1" x14ac:dyDescent="0.35">
      <c r="A1845">
        <f t="shared" si="112"/>
        <v>1841</v>
      </c>
      <c r="B1845" s="13">
        <f>'Raw Data'!B1842</f>
        <v>21.6688413</v>
      </c>
      <c r="C1845" t="str">
        <f t="shared" si="113"/>
        <v>Normal</v>
      </c>
      <c r="D1845" s="14">
        <f>'Raw Data'!E1842</f>
        <v>163.4790031</v>
      </c>
      <c r="E1845" t="str">
        <f t="shared" si="114"/>
        <v>Desirable</v>
      </c>
      <c r="F1845" s="15">
        <f>'Raw Data'!C1842</f>
        <v>112.23940210000001</v>
      </c>
      <c r="G1845" t="str">
        <f t="shared" si="115"/>
        <v>Normal</v>
      </c>
      <c r="H1845" t="str">
        <f>'Raw Data'!I1842</f>
        <v>non-smoker</v>
      </c>
      <c r="I1845" t="str">
        <f>'Raw Data'!J1842</f>
        <v>moderate</v>
      </c>
    </row>
    <row r="1846" spans="1:9" ht="15" customHeight="1" x14ac:dyDescent="0.35">
      <c r="A1846">
        <f t="shared" si="112"/>
        <v>1842</v>
      </c>
      <c r="B1846" s="13">
        <f>'Raw Data'!B1843</f>
        <v>33.378166589999999</v>
      </c>
      <c r="C1846" t="str">
        <f t="shared" si="113"/>
        <v>Obese</v>
      </c>
      <c r="D1846" s="14">
        <f>'Raw Data'!E1843</f>
        <v>199.5846603</v>
      </c>
      <c r="E1846" t="str">
        <f t="shared" si="114"/>
        <v>Desirable</v>
      </c>
      <c r="F1846" s="15">
        <f>'Raw Data'!C1843</f>
        <v>118.7164226</v>
      </c>
      <c r="G1846" t="str">
        <f t="shared" si="115"/>
        <v>Normal</v>
      </c>
      <c r="H1846" t="str">
        <f>'Raw Data'!I1843</f>
        <v>smoker</v>
      </c>
      <c r="I1846" t="str">
        <f>'Raw Data'!J1843</f>
        <v>high</v>
      </c>
    </row>
    <row r="1847" spans="1:9" ht="15" customHeight="1" x14ac:dyDescent="0.35">
      <c r="A1847">
        <f t="shared" si="112"/>
        <v>1843</v>
      </c>
      <c r="B1847" s="13">
        <f>'Raw Data'!B1844</f>
        <v>31.103066479999999</v>
      </c>
      <c r="C1847" t="str">
        <f t="shared" si="113"/>
        <v>Obese</v>
      </c>
      <c r="D1847" s="14">
        <f>'Raw Data'!E1844</f>
        <v>197.24670620000001</v>
      </c>
      <c r="E1847" t="str">
        <f t="shared" si="114"/>
        <v>Desirable</v>
      </c>
      <c r="F1847" s="15">
        <f>'Raw Data'!C1844</f>
        <v>111.0461741</v>
      </c>
      <c r="G1847" t="str">
        <f t="shared" si="115"/>
        <v>Normal</v>
      </c>
      <c r="H1847" t="str">
        <f>'Raw Data'!I1844</f>
        <v>non-smoker</v>
      </c>
      <c r="I1847" t="str">
        <f>'Raw Data'!J1844</f>
        <v>low</v>
      </c>
    </row>
    <row r="1848" spans="1:9" ht="15" customHeight="1" x14ac:dyDescent="0.35">
      <c r="A1848">
        <f t="shared" si="112"/>
        <v>1844</v>
      </c>
      <c r="B1848" s="13">
        <f>'Raw Data'!B1845</f>
        <v>21.558285519999998</v>
      </c>
      <c r="C1848" t="str">
        <f t="shared" si="113"/>
        <v>Normal</v>
      </c>
      <c r="D1848" s="14">
        <f>'Raw Data'!E1845</f>
        <v>179.53417930000001</v>
      </c>
      <c r="E1848" t="str">
        <f t="shared" si="114"/>
        <v>Desirable</v>
      </c>
      <c r="F1848" s="15">
        <f>'Raw Data'!C1845</f>
        <v>107.08279589999999</v>
      </c>
      <c r="G1848" t="str">
        <f t="shared" si="115"/>
        <v>Normal</v>
      </c>
      <c r="H1848" t="str">
        <f>'Raw Data'!I1845</f>
        <v>non-smoker</v>
      </c>
      <c r="I1848" t="str">
        <f>'Raw Data'!J1845</f>
        <v>high</v>
      </c>
    </row>
    <row r="1849" spans="1:9" ht="15" customHeight="1" x14ac:dyDescent="0.35">
      <c r="A1849">
        <f t="shared" si="112"/>
        <v>1845</v>
      </c>
      <c r="B1849" s="13">
        <f>'Raw Data'!B1846</f>
        <v>39.605103489999998</v>
      </c>
      <c r="C1849" t="str">
        <f t="shared" si="113"/>
        <v>Obese</v>
      </c>
      <c r="D1849" s="14">
        <f>'Raw Data'!E1846</f>
        <v>179.191587</v>
      </c>
      <c r="E1849" t="str">
        <f t="shared" si="114"/>
        <v>Desirable</v>
      </c>
      <c r="F1849" s="15">
        <f>'Raw Data'!C1846</f>
        <v>115.7765393</v>
      </c>
      <c r="G1849" t="str">
        <f t="shared" si="115"/>
        <v>Normal</v>
      </c>
      <c r="H1849" t="str">
        <f>'Raw Data'!I1846</f>
        <v>non-smoker</v>
      </c>
      <c r="I1849" t="str">
        <f>'Raw Data'!J1846</f>
        <v>high</v>
      </c>
    </row>
    <row r="1850" spans="1:9" ht="15" customHeight="1" x14ac:dyDescent="0.35">
      <c r="A1850">
        <f t="shared" si="112"/>
        <v>1846</v>
      </c>
      <c r="B1850" s="13">
        <f>'Raw Data'!B1847</f>
        <v>25.915203959999999</v>
      </c>
      <c r="C1850" t="str">
        <f t="shared" si="113"/>
        <v>Overweight</v>
      </c>
      <c r="D1850" s="14">
        <f>'Raw Data'!E1847</f>
        <v>193.1916181</v>
      </c>
      <c r="E1850" t="str">
        <f t="shared" si="114"/>
        <v>Desirable</v>
      </c>
      <c r="F1850" s="15">
        <f>'Raw Data'!C1847</f>
        <v>121.7814315</v>
      </c>
      <c r="G1850" t="str">
        <f t="shared" si="115"/>
        <v>Elevated</v>
      </c>
      <c r="H1850" t="str">
        <f>'Raw Data'!I1847</f>
        <v>non-smoker</v>
      </c>
      <c r="I1850" t="str">
        <f>'Raw Data'!J1847</f>
        <v>high</v>
      </c>
    </row>
    <row r="1851" spans="1:9" ht="15" customHeight="1" x14ac:dyDescent="0.35">
      <c r="A1851">
        <f t="shared" si="112"/>
        <v>1847</v>
      </c>
      <c r="B1851" s="13">
        <f>'Raw Data'!B1848</f>
        <v>28.477644189999999</v>
      </c>
      <c r="C1851" t="str">
        <f t="shared" si="113"/>
        <v>Overweight</v>
      </c>
      <c r="D1851" s="14">
        <f>'Raw Data'!E1848</f>
        <v>198.37835770000001</v>
      </c>
      <c r="E1851" t="str">
        <f t="shared" si="114"/>
        <v>Desirable</v>
      </c>
      <c r="F1851" s="15">
        <f>'Raw Data'!C1848</f>
        <v>109.5723794</v>
      </c>
      <c r="G1851" t="str">
        <f t="shared" si="115"/>
        <v>Normal</v>
      </c>
      <c r="H1851" t="str">
        <f>'Raw Data'!I1848</f>
        <v>non-smoker</v>
      </c>
      <c r="I1851" t="str">
        <f>'Raw Data'!J1848</f>
        <v>moderate</v>
      </c>
    </row>
    <row r="1852" spans="1:9" ht="15" customHeight="1" x14ac:dyDescent="0.35">
      <c r="A1852">
        <f t="shared" si="112"/>
        <v>1848</v>
      </c>
      <c r="B1852" s="13">
        <f>'Raw Data'!B1849</f>
        <v>25.312381640000002</v>
      </c>
      <c r="C1852" t="str">
        <f t="shared" si="113"/>
        <v>Overweight</v>
      </c>
      <c r="D1852" s="14">
        <f>'Raw Data'!E1849</f>
        <v>191.10460040000001</v>
      </c>
      <c r="E1852" t="str">
        <f t="shared" si="114"/>
        <v>Desirable</v>
      </c>
      <c r="F1852" s="15">
        <f>'Raw Data'!C1849</f>
        <v>106.5543491</v>
      </c>
      <c r="G1852" t="str">
        <f t="shared" si="115"/>
        <v>Normal</v>
      </c>
      <c r="H1852" t="str">
        <f>'Raw Data'!I1849</f>
        <v>smoker</v>
      </c>
      <c r="I1852" t="str">
        <f>'Raw Data'!J1849</f>
        <v>moderate</v>
      </c>
    </row>
    <row r="1853" spans="1:9" ht="15" customHeight="1" x14ac:dyDescent="0.35">
      <c r="A1853">
        <f t="shared" si="112"/>
        <v>1849</v>
      </c>
      <c r="B1853" s="13">
        <f>'Raw Data'!B1850</f>
        <v>29.100461249999999</v>
      </c>
      <c r="C1853" t="str">
        <f t="shared" si="113"/>
        <v>Overweight</v>
      </c>
      <c r="D1853" s="14">
        <f>'Raw Data'!E1850</f>
        <v>183.2549717</v>
      </c>
      <c r="E1853" t="str">
        <f t="shared" si="114"/>
        <v>Desirable</v>
      </c>
      <c r="F1853" s="15">
        <f>'Raw Data'!C1850</f>
        <v>101.6067056</v>
      </c>
      <c r="G1853" t="str">
        <f t="shared" si="115"/>
        <v>Normal</v>
      </c>
      <c r="H1853" t="str">
        <f>'Raw Data'!I1850</f>
        <v>non-smoker</v>
      </c>
      <c r="I1853" t="str">
        <f>'Raw Data'!J1850</f>
        <v>high</v>
      </c>
    </row>
    <row r="1854" spans="1:9" ht="15" customHeight="1" x14ac:dyDescent="0.35">
      <c r="A1854">
        <f t="shared" si="112"/>
        <v>1850</v>
      </c>
      <c r="B1854" s="13">
        <f>'Raw Data'!B1851</f>
        <v>27.47027336</v>
      </c>
      <c r="C1854" t="str">
        <f t="shared" si="113"/>
        <v>Overweight</v>
      </c>
      <c r="D1854" s="14">
        <f>'Raw Data'!E1851</f>
        <v>183.89721259999999</v>
      </c>
      <c r="E1854" t="str">
        <f t="shared" si="114"/>
        <v>Desirable</v>
      </c>
      <c r="F1854" s="15">
        <f>'Raw Data'!C1851</f>
        <v>110.4184606</v>
      </c>
      <c r="G1854" t="str">
        <f t="shared" si="115"/>
        <v>Normal</v>
      </c>
      <c r="H1854" t="str">
        <f>'Raw Data'!I1851</f>
        <v>non-smoker</v>
      </c>
      <c r="I1854" t="str">
        <f>'Raw Data'!J1851</f>
        <v>moderate</v>
      </c>
    </row>
    <row r="1855" spans="1:9" ht="15" customHeight="1" x14ac:dyDescent="0.35">
      <c r="A1855">
        <f t="shared" si="112"/>
        <v>1851</v>
      </c>
      <c r="B1855" s="13">
        <f>'Raw Data'!B1852</f>
        <v>20.01193219</v>
      </c>
      <c r="C1855" t="str">
        <f t="shared" si="113"/>
        <v>Normal</v>
      </c>
      <c r="D1855" s="14">
        <f>'Raw Data'!E1852</f>
        <v>225.7028732</v>
      </c>
      <c r="E1855" t="str">
        <f t="shared" si="114"/>
        <v>Borderline High</v>
      </c>
      <c r="F1855" s="15">
        <f>'Raw Data'!C1852</f>
        <v>102.5782557</v>
      </c>
      <c r="G1855" t="str">
        <f t="shared" si="115"/>
        <v>Normal</v>
      </c>
      <c r="H1855" t="str">
        <f>'Raw Data'!I1852</f>
        <v>non-smoker</v>
      </c>
      <c r="I1855" t="str">
        <f>'Raw Data'!J1852</f>
        <v>low</v>
      </c>
    </row>
    <row r="1856" spans="1:9" ht="15" customHeight="1" x14ac:dyDescent="0.35">
      <c r="A1856">
        <f t="shared" si="112"/>
        <v>1852</v>
      </c>
      <c r="B1856" s="13">
        <f>'Raw Data'!B1853</f>
        <v>32.867546709999999</v>
      </c>
      <c r="C1856" t="str">
        <f t="shared" si="113"/>
        <v>Obese</v>
      </c>
      <c r="D1856" s="14">
        <f>'Raw Data'!E1853</f>
        <v>189.1170281</v>
      </c>
      <c r="E1856" t="str">
        <f t="shared" si="114"/>
        <v>Desirable</v>
      </c>
      <c r="F1856" s="15">
        <f>'Raw Data'!C1853</f>
        <v>109.5088245</v>
      </c>
      <c r="G1856" t="str">
        <f t="shared" si="115"/>
        <v>Normal</v>
      </c>
      <c r="H1856" t="str">
        <f>'Raw Data'!I1853</f>
        <v>smoker</v>
      </c>
      <c r="I1856" t="str">
        <f>'Raw Data'!J1853</f>
        <v>low</v>
      </c>
    </row>
    <row r="1857" spans="1:9" ht="15" customHeight="1" x14ac:dyDescent="0.35">
      <c r="A1857">
        <f t="shared" si="112"/>
        <v>1853</v>
      </c>
      <c r="B1857" s="13">
        <f>'Raw Data'!B1854</f>
        <v>22.859308689999999</v>
      </c>
      <c r="C1857" t="str">
        <f t="shared" si="113"/>
        <v>Normal</v>
      </c>
      <c r="D1857" s="14">
        <f>'Raw Data'!E1854</f>
        <v>204.40405279999999</v>
      </c>
      <c r="E1857" t="str">
        <f t="shared" si="114"/>
        <v>Borderline High</v>
      </c>
      <c r="F1857" s="15">
        <f>'Raw Data'!C1854</f>
        <v>98.235427290000004</v>
      </c>
      <c r="G1857" t="str">
        <f t="shared" si="115"/>
        <v>Normal</v>
      </c>
      <c r="H1857" t="str">
        <f>'Raw Data'!I1854</f>
        <v>non-smoker</v>
      </c>
      <c r="I1857" t="str">
        <f>'Raw Data'!J1854</f>
        <v>high</v>
      </c>
    </row>
    <row r="1858" spans="1:9" ht="15" customHeight="1" x14ac:dyDescent="0.35">
      <c r="A1858">
        <f t="shared" si="112"/>
        <v>1854</v>
      </c>
      <c r="B1858" s="13">
        <f>'Raw Data'!B1855</f>
        <v>31.58555235</v>
      </c>
      <c r="C1858" t="str">
        <f t="shared" si="113"/>
        <v>Obese</v>
      </c>
      <c r="D1858" s="14">
        <f>'Raw Data'!E1855</f>
        <v>191.15421810000001</v>
      </c>
      <c r="E1858" t="str">
        <f t="shared" si="114"/>
        <v>Desirable</v>
      </c>
      <c r="F1858" s="15">
        <f>'Raw Data'!C1855</f>
        <v>113.6329949</v>
      </c>
      <c r="G1858" t="str">
        <f t="shared" si="115"/>
        <v>Normal</v>
      </c>
      <c r="H1858" t="str">
        <f>'Raw Data'!I1855</f>
        <v>non-smoker</v>
      </c>
      <c r="I1858" t="str">
        <f>'Raw Data'!J1855</f>
        <v>high</v>
      </c>
    </row>
    <row r="1859" spans="1:9" ht="15" customHeight="1" x14ac:dyDescent="0.35">
      <c r="A1859">
        <f t="shared" si="112"/>
        <v>1855</v>
      </c>
      <c r="B1859" s="13">
        <f>'Raw Data'!B1856</f>
        <v>25.84069319</v>
      </c>
      <c r="C1859" t="str">
        <f t="shared" si="113"/>
        <v>Overweight</v>
      </c>
      <c r="D1859" s="14">
        <f>'Raw Data'!E1856</f>
        <v>207.14807920000001</v>
      </c>
      <c r="E1859" t="str">
        <f t="shared" si="114"/>
        <v>Borderline High</v>
      </c>
      <c r="F1859" s="15">
        <f>'Raw Data'!C1856</f>
        <v>104.23825220000001</v>
      </c>
      <c r="G1859" t="str">
        <f t="shared" si="115"/>
        <v>Normal</v>
      </c>
      <c r="H1859" t="str">
        <f>'Raw Data'!I1856</f>
        <v>non-smoker</v>
      </c>
      <c r="I1859" t="str">
        <f>'Raw Data'!J1856</f>
        <v>high</v>
      </c>
    </row>
    <row r="1860" spans="1:9" ht="15" customHeight="1" x14ac:dyDescent="0.35">
      <c r="A1860">
        <f t="shared" si="112"/>
        <v>1856</v>
      </c>
      <c r="B1860" s="13">
        <f>'Raw Data'!B1857</f>
        <v>27.316624090000001</v>
      </c>
      <c r="C1860" t="str">
        <f t="shared" si="113"/>
        <v>Overweight</v>
      </c>
      <c r="D1860" s="14">
        <f>'Raw Data'!E1857</f>
        <v>194.73245420000001</v>
      </c>
      <c r="E1860" t="str">
        <f t="shared" si="114"/>
        <v>Desirable</v>
      </c>
      <c r="F1860" s="15">
        <f>'Raw Data'!C1857</f>
        <v>95.655773980000006</v>
      </c>
      <c r="G1860" t="str">
        <f t="shared" si="115"/>
        <v>Normal</v>
      </c>
      <c r="H1860" t="str">
        <f>'Raw Data'!I1857</f>
        <v>smoker</v>
      </c>
      <c r="I1860" t="str">
        <f>'Raw Data'!J1857</f>
        <v>moderate</v>
      </c>
    </row>
    <row r="1861" spans="1:9" ht="15" customHeight="1" x14ac:dyDescent="0.35">
      <c r="A1861">
        <f t="shared" ref="A1861:A1924" si="116">ROW()-4</f>
        <v>1857</v>
      </c>
      <c r="B1861" s="13">
        <f>'Raw Data'!B1858</f>
        <v>29.410564560000001</v>
      </c>
      <c r="C1861" t="str">
        <f t="shared" ref="C1861:C1924" si="117">IF(B1861&lt;18.5,"Underweight",IF(B1861&lt;=24.9,"Normal",IF(B1861&lt;=29.9,"Overweight","Obese")))</f>
        <v>Overweight</v>
      </c>
      <c r="D1861" s="14">
        <f>'Raw Data'!E1858</f>
        <v>216.8781764</v>
      </c>
      <c r="E1861" t="str">
        <f t="shared" ref="E1861:E1924" si="118">IF(D1861&lt;200,"Desirable",IF(D1861&lt;=239,"Borderline High","High"))</f>
        <v>Borderline High</v>
      </c>
      <c r="F1861" s="15">
        <f>'Raw Data'!C1858</f>
        <v>124.5294681</v>
      </c>
      <c r="G1861" t="str">
        <f t="shared" ref="G1861:G1924" si="119">IF(F1861&lt;120,"Normal",IF(F1861&lt;=129,"Elevated",IF(F1861&lt;=139,"Stage 1 Hypertension","Stage 2 Hypertension")))</f>
        <v>Elevated</v>
      </c>
      <c r="H1861" t="str">
        <f>'Raw Data'!I1858</f>
        <v>non-smoker</v>
      </c>
      <c r="I1861" t="str">
        <f>'Raw Data'!J1858</f>
        <v>moderate</v>
      </c>
    </row>
    <row r="1862" spans="1:9" ht="15" customHeight="1" x14ac:dyDescent="0.35">
      <c r="A1862">
        <f t="shared" si="116"/>
        <v>1858</v>
      </c>
      <c r="B1862" s="13">
        <f>'Raw Data'!B1859</f>
        <v>27.68634067</v>
      </c>
      <c r="C1862" t="str">
        <f t="shared" si="117"/>
        <v>Overweight</v>
      </c>
      <c r="D1862" s="14">
        <f>'Raw Data'!E1859</f>
        <v>171.0233035</v>
      </c>
      <c r="E1862" t="str">
        <f t="shared" si="118"/>
        <v>Desirable</v>
      </c>
      <c r="F1862" s="15">
        <f>'Raw Data'!C1859</f>
        <v>92.622584459999999</v>
      </c>
      <c r="G1862" t="str">
        <f t="shared" si="119"/>
        <v>Normal</v>
      </c>
      <c r="H1862" t="str">
        <f>'Raw Data'!I1859</f>
        <v>non-smoker</v>
      </c>
      <c r="I1862" t="str">
        <f>'Raw Data'!J1859</f>
        <v>high</v>
      </c>
    </row>
    <row r="1863" spans="1:9" ht="15" customHeight="1" x14ac:dyDescent="0.35">
      <c r="A1863">
        <f t="shared" si="116"/>
        <v>1859</v>
      </c>
      <c r="B1863" s="13">
        <f>'Raw Data'!B1860</f>
        <v>30.71911111</v>
      </c>
      <c r="C1863" t="str">
        <f t="shared" si="117"/>
        <v>Obese</v>
      </c>
      <c r="D1863" s="14">
        <f>'Raw Data'!E1860</f>
        <v>237.0846477</v>
      </c>
      <c r="E1863" t="str">
        <f t="shared" si="118"/>
        <v>Borderline High</v>
      </c>
      <c r="F1863" s="15">
        <f>'Raw Data'!C1860</f>
        <v>100.4279179</v>
      </c>
      <c r="G1863" t="str">
        <f t="shared" si="119"/>
        <v>Normal</v>
      </c>
      <c r="H1863" t="str">
        <f>'Raw Data'!I1860</f>
        <v>non-smoker</v>
      </c>
      <c r="I1863" t="str">
        <f>'Raw Data'!J1860</f>
        <v>moderate</v>
      </c>
    </row>
    <row r="1864" spans="1:9" ht="15" customHeight="1" x14ac:dyDescent="0.35">
      <c r="A1864">
        <f t="shared" si="116"/>
        <v>1860</v>
      </c>
      <c r="B1864" s="13">
        <f>'Raw Data'!B1861</f>
        <v>23.459003989999999</v>
      </c>
      <c r="C1864" t="str">
        <f t="shared" si="117"/>
        <v>Normal</v>
      </c>
      <c r="D1864" s="14">
        <f>'Raw Data'!E1861</f>
        <v>180.53120620000001</v>
      </c>
      <c r="E1864" t="str">
        <f t="shared" si="118"/>
        <v>Desirable</v>
      </c>
      <c r="F1864" s="15">
        <f>'Raw Data'!C1861</f>
        <v>108.91279659999999</v>
      </c>
      <c r="G1864" t="str">
        <f t="shared" si="119"/>
        <v>Normal</v>
      </c>
      <c r="H1864" t="str">
        <f>'Raw Data'!I1861</f>
        <v>smoker</v>
      </c>
      <c r="I1864" t="str">
        <f>'Raw Data'!J1861</f>
        <v>moderate</v>
      </c>
    </row>
    <row r="1865" spans="1:9" ht="15" customHeight="1" x14ac:dyDescent="0.35">
      <c r="A1865">
        <f t="shared" si="116"/>
        <v>1861</v>
      </c>
      <c r="B1865" s="13">
        <f>'Raw Data'!B1862</f>
        <v>32.184424389999997</v>
      </c>
      <c r="C1865" t="str">
        <f t="shared" si="117"/>
        <v>Obese</v>
      </c>
      <c r="D1865" s="14">
        <f>'Raw Data'!E1862</f>
        <v>167.1810692</v>
      </c>
      <c r="E1865" t="str">
        <f t="shared" si="118"/>
        <v>Desirable</v>
      </c>
      <c r="F1865" s="15">
        <f>'Raw Data'!C1862</f>
        <v>119.3922764</v>
      </c>
      <c r="G1865" t="str">
        <f t="shared" si="119"/>
        <v>Normal</v>
      </c>
      <c r="H1865" t="str">
        <f>'Raw Data'!I1862</f>
        <v>smoker</v>
      </c>
      <c r="I1865" t="str">
        <f>'Raw Data'!J1862</f>
        <v>moderate</v>
      </c>
    </row>
    <row r="1866" spans="1:9" ht="15" customHeight="1" x14ac:dyDescent="0.35">
      <c r="A1866">
        <f t="shared" si="116"/>
        <v>1862</v>
      </c>
      <c r="B1866" s="13">
        <f>'Raw Data'!B1863</f>
        <v>21.84733567</v>
      </c>
      <c r="C1866" t="str">
        <f t="shared" si="117"/>
        <v>Normal</v>
      </c>
      <c r="D1866" s="14">
        <f>'Raw Data'!E1863</f>
        <v>183.07993529999999</v>
      </c>
      <c r="E1866" t="str">
        <f t="shared" si="118"/>
        <v>Desirable</v>
      </c>
      <c r="F1866" s="15">
        <f>'Raw Data'!C1863</f>
        <v>103.5323029</v>
      </c>
      <c r="G1866" t="str">
        <f t="shared" si="119"/>
        <v>Normal</v>
      </c>
      <c r="H1866" t="str">
        <f>'Raw Data'!I1863</f>
        <v>non-smoker</v>
      </c>
      <c r="I1866" t="str">
        <f>'Raw Data'!J1863</f>
        <v>moderate</v>
      </c>
    </row>
    <row r="1867" spans="1:9" ht="15" customHeight="1" x14ac:dyDescent="0.35">
      <c r="A1867">
        <f t="shared" si="116"/>
        <v>1863</v>
      </c>
      <c r="B1867" s="13">
        <f>'Raw Data'!B1864</f>
        <v>22.435829179999999</v>
      </c>
      <c r="C1867" t="str">
        <f t="shared" si="117"/>
        <v>Normal</v>
      </c>
      <c r="D1867" s="14">
        <f>'Raw Data'!E1864</f>
        <v>170.06394589999999</v>
      </c>
      <c r="E1867" t="str">
        <f t="shared" si="118"/>
        <v>Desirable</v>
      </c>
      <c r="F1867" s="15">
        <f>'Raw Data'!C1864</f>
        <v>102.4883701</v>
      </c>
      <c r="G1867" t="str">
        <f t="shared" si="119"/>
        <v>Normal</v>
      </c>
      <c r="H1867" t="str">
        <f>'Raw Data'!I1864</f>
        <v>non-smoker</v>
      </c>
      <c r="I1867" t="str">
        <f>'Raw Data'!J1864</f>
        <v>high</v>
      </c>
    </row>
    <row r="1868" spans="1:9" ht="15" customHeight="1" x14ac:dyDescent="0.35">
      <c r="A1868">
        <f t="shared" si="116"/>
        <v>1864</v>
      </c>
      <c r="B1868" s="13">
        <f>'Raw Data'!B1865</f>
        <v>29.895075550000001</v>
      </c>
      <c r="C1868" t="str">
        <f t="shared" si="117"/>
        <v>Overweight</v>
      </c>
      <c r="D1868" s="14">
        <f>'Raw Data'!E1865</f>
        <v>190.14911119999999</v>
      </c>
      <c r="E1868" t="str">
        <f t="shared" si="118"/>
        <v>Desirable</v>
      </c>
      <c r="F1868" s="15">
        <f>'Raw Data'!C1865</f>
        <v>93.823567199999999</v>
      </c>
      <c r="G1868" t="str">
        <f t="shared" si="119"/>
        <v>Normal</v>
      </c>
      <c r="H1868" t="str">
        <f>'Raw Data'!I1865</f>
        <v>non-smoker</v>
      </c>
      <c r="I1868" t="str">
        <f>'Raw Data'!J1865</f>
        <v>moderate</v>
      </c>
    </row>
    <row r="1869" spans="1:9" ht="15" customHeight="1" x14ac:dyDescent="0.35">
      <c r="A1869">
        <f t="shared" si="116"/>
        <v>1865</v>
      </c>
      <c r="B1869" s="13">
        <f>'Raw Data'!B1866</f>
        <v>32.24773261</v>
      </c>
      <c r="C1869" t="str">
        <f t="shared" si="117"/>
        <v>Obese</v>
      </c>
      <c r="D1869" s="14">
        <f>'Raw Data'!E1866</f>
        <v>176.63309169999999</v>
      </c>
      <c r="E1869" t="str">
        <f t="shared" si="118"/>
        <v>Desirable</v>
      </c>
      <c r="F1869" s="15">
        <f>'Raw Data'!C1866</f>
        <v>102.5271444</v>
      </c>
      <c r="G1869" t="str">
        <f t="shared" si="119"/>
        <v>Normal</v>
      </c>
      <c r="H1869" t="str">
        <f>'Raw Data'!I1866</f>
        <v>non-smoker</v>
      </c>
      <c r="I1869" t="str">
        <f>'Raw Data'!J1866</f>
        <v>high</v>
      </c>
    </row>
    <row r="1870" spans="1:9" ht="15" customHeight="1" x14ac:dyDescent="0.35">
      <c r="A1870">
        <f t="shared" si="116"/>
        <v>1866</v>
      </c>
      <c r="B1870" s="13">
        <f>'Raw Data'!B1867</f>
        <v>28.41911292</v>
      </c>
      <c r="C1870" t="str">
        <f t="shared" si="117"/>
        <v>Overweight</v>
      </c>
      <c r="D1870" s="14">
        <f>'Raw Data'!E1867</f>
        <v>188.2241779</v>
      </c>
      <c r="E1870" t="str">
        <f t="shared" si="118"/>
        <v>Desirable</v>
      </c>
      <c r="F1870" s="15">
        <f>'Raw Data'!C1867</f>
        <v>91.981903810000006</v>
      </c>
      <c r="G1870" t="str">
        <f t="shared" si="119"/>
        <v>Normal</v>
      </c>
      <c r="H1870" t="str">
        <f>'Raw Data'!I1867</f>
        <v>non-smoker</v>
      </c>
      <c r="I1870" t="str">
        <f>'Raw Data'!J1867</f>
        <v>low</v>
      </c>
    </row>
    <row r="1871" spans="1:9" ht="15" customHeight="1" x14ac:dyDescent="0.35">
      <c r="A1871">
        <f t="shared" si="116"/>
        <v>1867</v>
      </c>
      <c r="B1871" s="13">
        <f>'Raw Data'!B1868</f>
        <v>34.460993129999999</v>
      </c>
      <c r="C1871" t="str">
        <f t="shared" si="117"/>
        <v>Obese</v>
      </c>
      <c r="D1871" s="14">
        <f>'Raw Data'!E1868</f>
        <v>213.55251100000001</v>
      </c>
      <c r="E1871" t="str">
        <f t="shared" si="118"/>
        <v>Borderline High</v>
      </c>
      <c r="F1871" s="15">
        <f>'Raw Data'!C1868</f>
        <v>109.5025873</v>
      </c>
      <c r="G1871" t="str">
        <f t="shared" si="119"/>
        <v>Normal</v>
      </c>
      <c r="H1871" t="str">
        <f>'Raw Data'!I1868</f>
        <v>non-smoker</v>
      </c>
      <c r="I1871" t="str">
        <f>'Raw Data'!J1868</f>
        <v>low</v>
      </c>
    </row>
    <row r="1872" spans="1:9" ht="15" customHeight="1" x14ac:dyDescent="0.35">
      <c r="A1872">
        <f t="shared" si="116"/>
        <v>1868</v>
      </c>
      <c r="B1872" s="13">
        <f>'Raw Data'!B1869</f>
        <v>22.832068339999999</v>
      </c>
      <c r="C1872" t="str">
        <f t="shared" si="117"/>
        <v>Normal</v>
      </c>
      <c r="D1872" s="14">
        <f>'Raw Data'!E1869</f>
        <v>173.3111601</v>
      </c>
      <c r="E1872" t="str">
        <f t="shared" si="118"/>
        <v>Desirable</v>
      </c>
      <c r="F1872" s="15">
        <f>'Raw Data'!C1869</f>
        <v>108.4180052</v>
      </c>
      <c r="G1872" t="str">
        <f t="shared" si="119"/>
        <v>Normal</v>
      </c>
      <c r="H1872" t="str">
        <f>'Raw Data'!I1869</f>
        <v>smoker</v>
      </c>
      <c r="I1872" t="str">
        <f>'Raw Data'!J1869</f>
        <v>low</v>
      </c>
    </row>
    <row r="1873" spans="1:9" ht="15" customHeight="1" x14ac:dyDescent="0.35">
      <c r="A1873">
        <f t="shared" si="116"/>
        <v>1869</v>
      </c>
      <c r="B1873" s="13">
        <f>'Raw Data'!B1870</f>
        <v>21.17348668</v>
      </c>
      <c r="C1873" t="str">
        <f t="shared" si="117"/>
        <v>Normal</v>
      </c>
      <c r="D1873" s="14">
        <f>'Raw Data'!E1870</f>
        <v>167.95695330000001</v>
      </c>
      <c r="E1873" t="str">
        <f t="shared" si="118"/>
        <v>Desirable</v>
      </c>
      <c r="F1873" s="15">
        <f>'Raw Data'!C1870</f>
        <v>112.6635125</v>
      </c>
      <c r="G1873" t="str">
        <f t="shared" si="119"/>
        <v>Normal</v>
      </c>
      <c r="H1873" t="str">
        <f>'Raw Data'!I1870</f>
        <v>non-smoker</v>
      </c>
      <c r="I1873" t="str">
        <f>'Raw Data'!J1870</f>
        <v>low</v>
      </c>
    </row>
    <row r="1874" spans="1:9" ht="15" customHeight="1" x14ac:dyDescent="0.35">
      <c r="A1874">
        <f t="shared" si="116"/>
        <v>1870</v>
      </c>
      <c r="B1874" s="13">
        <f>'Raw Data'!B1871</f>
        <v>31.191247870000002</v>
      </c>
      <c r="C1874" t="str">
        <f t="shared" si="117"/>
        <v>Obese</v>
      </c>
      <c r="D1874" s="14">
        <f>'Raw Data'!E1871</f>
        <v>198.61758699999999</v>
      </c>
      <c r="E1874" t="str">
        <f t="shared" si="118"/>
        <v>Desirable</v>
      </c>
      <c r="F1874" s="15">
        <f>'Raw Data'!C1871</f>
        <v>92.598655919999999</v>
      </c>
      <c r="G1874" t="str">
        <f t="shared" si="119"/>
        <v>Normal</v>
      </c>
      <c r="H1874" t="str">
        <f>'Raw Data'!I1871</f>
        <v>non-smoker</v>
      </c>
      <c r="I1874" t="str">
        <f>'Raw Data'!J1871</f>
        <v>low</v>
      </c>
    </row>
    <row r="1875" spans="1:9" ht="15" customHeight="1" x14ac:dyDescent="0.35">
      <c r="A1875">
        <f t="shared" si="116"/>
        <v>1871</v>
      </c>
      <c r="B1875" s="13">
        <f>'Raw Data'!B1872</f>
        <v>27.611505619999999</v>
      </c>
      <c r="C1875" t="str">
        <f t="shared" si="117"/>
        <v>Overweight</v>
      </c>
      <c r="D1875" s="14">
        <f>'Raw Data'!E1872</f>
        <v>182.96831589999999</v>
      </c>
      <c r="E1875" t="str">
        <f t="shared" si="118"/>
        <v>Desirable</v>
      </c>
      <c r="F1875" s="15">
        <f>'Raw Data'!C1872</f>
        <v>113.7937494</v>
      </c>
      <c r="G1875" t="str">
        <f t="shared" si="119"/>
        <v>Normal</v>
      </c>
      <c r="H1875" t="str">
        <f>'Raw Data'!I1872</f>
        <v>non-smoker</v>
      </c>
      <c r="I1875" t="str">
        <f>'Raw Data'!J1872</f>
        <v>low</v>
      </c>
    </row>
    <row r="1876" spans="1:9" ht="15" customHeight="1" x14ac:dyDescent="0.35">
      <c r="A1876">
        <f t="shared" si="116"/>
        <v>1872</v>
      </c>
      <c r="B1876" s="13">
        <f>'Raw Data'!B1873</f>
        <v>31.030774520000001</v>
      </c>
      <c r="C1876" t="str">
        <f t="shared" si="117"/>
        <v>Obese</v>
      </c>
      <c r="D1876" s="14">
        <f>'Raw Data'!E1873</f>
        <v>212.4836693</v>
      </c>
      <c r="E1876" t="str">
        <f t="shared" si="118"/>
        <v>Borderline High</v>
      </c>
      <c r="F1876" s="15">
        <f>'Raw Data'!C1873</f>
        <v>127.1033492</v>
      </c>
      <c r="G1876" t="str">
        <f t="shared" si="119"/>
        <v>Elevated</v>
      </c>
      <c r="H1876" t="str">
        <f>'Raw Data'!I1873</f>
        <v>non-smoker</v>
      </c>
      <c r="I1876" t="str">
        <f>'Raw Data'!J1873</f>
        <v>moderate</v>
      </c>
    </row>
    <row r="1877" spans="1:9" ht="15" customHeight="1" x14ac:dyDescent="0.35">
      <c r="A1877">
        <f t="shared" si="116"/>
        <v>1873</v>
      </c>
      <c r="B1877" s="13">
        <f>'Raw Data'!B1874</f>
        <v>21.859854670000001</v>
      </c>
      <c r="C1877" t="str">
        <f t="shared" si="117"/>
        <v>Normal</v>
      </c>
      <c r="D1877" s="14">
        <f>'Raw Data'!E1874</f>
        <v>182.59738830000001</v>
      </c>
      <c r="E1877" t="str">
        <f t="shared" si="118"/>
        <v>Desirable</v>
      </c>
      <c r="F1877" s="15">
        <f>'Raw Data'!C1874</f>
        <v>101.061633</v>
      </c>
      <c r="G1877" t="str">
        <f t="shared" si="119"/>
        <v>Normal</v>
      </c>
      <c r="H1877" t="str">
        <f>'Raw Data'!I1874</f>
        <v>non-smoker</v>
      </c>
      <c r="I1877" t="str">
        <f>'Raw Data'!J1874</f>
        <v>moderate</v>
      </c>
    </row>
    <row r="1878" spans="1:9" ht="15" customHeight="1" x14ac:dyDescent="0.35">
      <c r="A1878">
        <f t="shared" si="116"/>
        <v>1874</v>
      </c>
      <c r="B1878" s="13">
        <f>'Raw Data'!B1875</f>
        <v>24.783895919999999</v>
      </c>
      <c r="C1878" t="str">
        <f t="shared" si="117"/>
        <v>Normal</v>
      </c>
      <c r="D1878" s="14">
        <f>'Raw Data'!E1875</f>
        <v>205.5771191</v>
      </c>
      <c r="E1878" t="str">
        <f t="shared" si="118"/>
        <v>Borderline High</v>
      </c>
      <c r="F1878" s="15">
        <f>'Raw Data'!C1875</f>
        <v>127.05157130000001</v>
      </c>
      <c r="G1878" t="str">
        <f t="shared" si="119"/>
        <v>Elevated</v>
      </c>
      <c r="H1878" t="str">
        <f>'Raw Data'!I1875</f>
        <v>non-smoker</v>
      </c>
      <c r="I1878" t="str">
        <f>'Raw Data'!J1875</f>
        <v>moderate</v>
      </c>
    </row>
    <row r="1879" spans="1:9" ht="15" customHeight="1" x14ac:dyDescent="0.35">
      <c r="A1879">
        <f t="shared" si="116"/>
        <v>1875</v>
      </c>
      <c r="B1879" s="13">
        <f>'Raw Data'!B1876</f>
        <v>35.713930759999997</v>
      </c>
      <c r="C1879" t="str">
        <f t="shared" si="117"/>
        <v>Obese</v>
      </c>
      <c r="D1879" s="14">
        <f>'Raw Data'!E1876</f>
        <v>203.32721040000001</v>
      </c>
      <c r="E1879" t="str">
        <f t="shared" si="118"/>
        <v>Borderline High</v>
      </c>
      <c r="F1879" s="15">
        <f>'Raw Data'!C1876</f>
        <v>108.23318070000001</v>
      </c>
      <c r="G1879" t="str">
        <f t="shared" si="119"/>
        <v>Normal</v>
      </c>
      <c r="H1879" t="str">
        <f>'Raw Data'!I1876</f>
        <v>non-smoker</v>
      </c>
      <c r="I1879" t="str">
        <f>'Raw Data'!J1876</f>
        <v>moderate</v>
      </c>
    </row>
    <row r="1880" spans="1:9" ht="15" customHeight="1" x14ac:dyDescent="0.35">
      <c r="A1880">
        <f t="shared" si="116"/>
        <v>1876</v>
      </c>
      <c r="B1880" s="13">
        <f>'Raw Data'!B1877</f>
        <v>25.99492146</v>
      </c>
      <c r="C1880" t="str">
        <f t="shared" si="117"/>
        <v>Overweight</v>
      </c>
      <c r="D1880" s="14">
        <f>'Raw Data'!E1877</f>
        <v>172.11575450000001</v>
      </c>
      <c r="E1880" t="str">
        <f t="shared" si="118"/>
        <v>Desirable</v>
      </c>
      <c r="F1880" s="15">
        <f>'Raw Data'!C1877</f>
        <v>92.512470329999999</v>
      </c>
      <c r="G1880" t="str">
        <f t="shared" si="119"/>
        <v>Normal</v>
      </c>
      <c r="H1880" t="str">
        <f>'Raw Data'!I1877</f>
        <v>non-smoker</v>
      </c>
      <c r="I1880" t="str">
        <f>'Raw Data'!J1877</f>
        <v>moderate</v>
      </c>
    </row>
    <row r="1881" spans="1:9" ht="15" customHeight="1" x14ac:dyDescent="0.35">
      <c r="A1881">
        <f t="shared" si="116"/>
        <v>1877</v>
      </c>
      <c r="B1881" s="13">
        <f>'Raw Data'!B1878</f>
        <v>34.132520710000001</v>
      </c>
      <c r="C1881" t="str">
        <f t="shared" si="117"/>
        <v>Obese</v>
      </c>
      <c r="D1881" s="14">
        <f>'Raw Data'!E1878</f>
        <v>200.00575789999999</v>
      </c>
      <c r="E1881" t="str">
        <f t="shared" si="118"/>
        <v>Borderline High</v>
      </c>
      <c r="F1881" s="15">
        <f>'Raw Data'!C1878</f>
        <v>108.86927919999999</v>
      </c>
      <c r="G1881" t="str">
        <f t="shared" si="119"/>
        <v>Normal</v>
      </c>
      <c r="H1881" t="str">
        <f>'Raw Data'!I1878</f>
        <v>non-smoker</v>
      </c>
      <c r="I1881" t="str">
        <f>'Raw Data'!J1878</f>
        <v>moderate</v>
      </c>
    </row>
    <row r="1882" spans="1:9" ht="15" customHeight="1" x14ac:dyDescent="0.35">
      <c r="A1882">
        <f t="shared" si="116"/>
        <v>1878</v>
      </c>
      <c r="B1882" s="13">
        <f>'Raw Data'!B1879</f>
        <v>30.883976409999999</v>
      </c>
      <c r="C1882" t="str">
        <f t="shared" si="117"/>
        <v>Obese</v>
      </c>
      <c r="D1882" s="14">
        <f>'Raw Data'!E1879</f>
        <v>189.1664322</v>
      </c>
      <c r="E1882" t="str">
        <f t="shared" si="118"/>
        <v>Desirable</v>
      </c>
      <c r="F1882" s="15">
        <f>'Raw Data'!C1879</f>
        <v>107.9323716</v>
      </c>
      <c r="G1882" t="str">
        <f t="shared" si="119"/>
        <v>Normal</v>
      </c>
      <c r="H1882" t="str">
        <f>'Raw Data'!I1879</f>
        <v>non-smoker</v>
      </c>
      <c r="I1882" t="str">
        <f>'Raw Data'!J1879</f>
        <v>low</v>
      </c>
    </row>
    <row r="1883" spans="1:9" ht="15" customHeight="1" x14ac:dyDescent="0.35">
      <c r="A1883">
        <f t="shared" si="116"/>
        <v>1879</v>
      </c>
      <c r="B1883" s="13">
        <f>'Raw Data'!B1880</f>
        <v>25.572683269999999</v>
      </c>
      <c r="C1883" t="str">
        <f t="shared" si="117"/>
        <v>Overweight</v>
      </c>
      <c r="D1883" s="14">
        <f>'Raw Data'!E1880</f>
        <v>182.57602689999999</v>
      </c>
      <c r="E1883" t="str">
        <f t="shared" si="118"/>
        <v>Desirable</v>
      </c>
      <c r="F1883" s="15">
        <f>'Raw Data'!C1880</f>
        <v>116.45173699999999</v>
      </c>
      <c r="G1883" t="str">
        <f t="shared" si="119"/>
        <v>Normal</v>
      </c>
      <c r="H1883" t="str">
        <f>'Raw Data'!I1880</f>
        <v>non-smoker</v>
      </c>
      <c r="I1883" t="str">
        <f>'Raw Data'!J1880</f>
        <v>low</v>
      </c>
    </row>
    <row r="1884" spans="1:9" ht="15" customHeight="1" x14ac:dyDescent="0.35">
      <c r="A1884">
        <f t="shared" si="116"/>
        <v>1880</v>
      </c>
      <c r="B1884" s="13">
        <f>'Raw Data'!B1881</f>
        <v>34.058790680000001</v>
      </c>
      <c r="C1884" t="str">
        <f t="shared" si="117"/>
        <v>Obese</v>
      </c>
      <c r="D1884" s="14">
        <f>'Raw Data'!E1881</f>
        <v>208.1646863</v>
      </c>
      <c r="E1884" t="str">
        <f t="shared" si="118"/>
        <v>Borderline High</v>
      </c>
      <c r="F1884" s="15">
        <f>'Raw Data'!C1881</f>
        <v>102.357338</v>
      </c>
      <c r="G1884" t="str">
        <f t="shared" si="119"/>
        <v>Normal</v>
      </c>
      <c r="H1884" t="str">
        <f>'Raw Data'!I1881</f>
        <v>non-smoker</v>
      </c>
      <c r="I1884" t="str">
        <f>'Raw Data'!J1881</f>
        <v>low</v>
      </c>
    </row>
    <row r="1885" spans="1:9" ht="15" customHeight="1" x14ac:dyDescent="0.35">
      <c r="A1885">
        <f t="shared" si="116"/>
        <v>1881</v>
      </c>
      <c r="B1885" s="13">
        <f>'Raw Data'!B1882</f>
        <v>28.631774799999999</v>
      </c>
      <c r="C1885" t="str">
        <f t="shared" si="117"/>
        <v>Overweight</v>
      </c>
      <c r="D1885" s="14">
        <f>'Raw Data'!E1882</f>
        <v>191.1143246</v>
      </c>
      <c r="E1885" t="str">
        <f t="shared" si="118"/>
        <v>Desirable</v>
      </c>
      <c r="F1885" s="15">
        <f>'Raw Data'!C1882</f>
        <v>112.2735666</v>
      </c>
      <c r="G1885" t="str">
        <f t="shared" si="119"/>
        <v>Normal</v>
      </c>
      <c r="H1885" t="str">
        <f>'Raw Data'!I1882</f>
        <v>non-smoker</v>
      </c>
      <c r="I1885" t="str">
        <f>'Raw Data'!J1882</f>
        <v>low</v>
      </c>
    </row>
    <row r="1886" spans="1:9" ht="15" customHeight="1" x14ac:dyDescent="0.35">
      <c r="A1886">
        <f t="shared" si="116"/>
        <v>1882</v>
      </c>
      <c r="B1886" s="13">
        <f>'Raw Data'!B1883</f>
        <v>27.067650440000001</v>
      </c>
      <c r="C1886" t="str">
        <f t="shared" si="117"/>
        <v>Overweight</v>
      </c>
      <c r="D1886" s="14">
        <f>'Raw Data'!E1883</f>
        <v>185.2336967</v>
      </c>
      <c r="E1886" t="str">
        <f t="shared" si="118"/>
        <v>Desirable</v>
      </c>
      <c r="F1886" s="15">
        <f>'Raw Data'!C1883</f>
        <v>94.620144170000003</v>
      </c>
      <c r="G1886" t="str">
        <f t="shared" si="119"/>
        <v>Normal</v>
      </c>
      <c r="H1886" t="str">
        <f>'Raw Data'!I1883</f>
        <v>non-smoker</v>
      </c>
      <c r="I1886" t="str">
        <f>'Raw Data'!J1883</f>
        <v>moderate</v>
      </c>
    </row>
    <row r="1887" spans="1:9" ht="15" customHeight="1" x14ac:dyDescent="0.35">
      <c r="A1887">
        <f t="shared" si="116"/>
        <v>1883</v>
      </c>
      <c r="B1887" s="13">
        <f>'Raw Data'!B1884</f>
        <v>26.600677229999999</v>
      </c>
      <c r="C1887" t="str">
        <f t="shared" si="117"/>
        <v>Overweight</v>
      </c>
      <c r="D1887" s="14">
        <f>'Raw Data'!E1884</f>
        <v>161.38579859999999</v>
      </c>
      <c r="E1887" t="str">
        <f t="shared" si="118"/>
        <v>Desirable</v>
      </c>
      <c r="F1887" s="15">
        <f>'Raw Data'!C1884</f>
        <v>99.731334189999998</v>
      </c>
      <c r="G1887" t="str">
        <f t="shared" si="119"/>
        <v>Normal</v>
      </c>
      <c r="H1887" t="str">
        <f>'Raw Data'!I1884</f>
        <v>smoker</v>
      </c>
      <c r="I1887" t="str">
        <f>'Raw Data'!J1884</f>
        <v>high</v>
      </c>
    </row>
    <row r="1888" spans="1:9" ht="15" customHeight="1" x14ac:dyDescent="0.35">
      <c r="A1888">
        <f t="shared" si="116"/>
        <v>1884</v>
      </c>
      <c r="B1888" s="13">
        <f>'Raw Data'!B1885</f>
        <v>29.194145020000001</v>
      </c>
      <c r="C1888" t="str">
        <f t="shared" si="117"/>
        <v>Overweight</v>
      </c>
      <c r="D1888" s="14">
        <f>'Raw Data'!E1885</f>
        <v>211.94995259999999</v>
      </c>
      <c r="E1888" t="str">
        <f t="shared" si="118"/>
        <v>Borderline High</v>
      </c>
      <c r="F1888" s="15">
        <f>'Raw Data'!C1885</f>
        <v>108.9984394</v>
      </c>
      <c r="G1888" t="str">
        <f t="shared" si="119"/>
        <v>Normal</v>
      </c>
      <c r="H1888" t="str">
        <f>'Raw Data'!I1885</f>
        <v>smoker</v>
      </c>
      <c r="I1888" t="str">
        <f>'Raw Data'!J1885</f>
        <v>low</v>
      </c>
    </row>
    <row r="1889" spans="1:9" ht="15" customHeight="1" x14ac:dyDescent="0.35">
      <c r="A1889">
        <f t="shared" si="116"/>
        <v>1885</v>
      </c>
      <c r="B1889" s="13">
        <f>'Raw Data'!B1886</f>
        <v>21.358450950000002</v>
      </c>
      <c r="C1889" t="str">
        <f t="shared" si="117"/>
        <v>Normal</v>
      </c>
      <c r="D1889" s="14">
        <f>'Raw Data'!E1886</f>
        <v>209.14311409999999</v>
      </c>
      <c r="E1889" t="str">
        <f t="shared" si="118"/>
        <v>Borderline High</v>
      </c>
      <c r="F1889" s="15">
        <f>'Raw Data'!C1886</f>
        <v>104.0280638</v>
      </c>
      <c r="G1889" t="str">
        <f t="shared" si="119"/>
        <v>Normal</v>
      </c>
      <c r="H1889" t="str">
        <f>'Raw Data'!I1886</f>
        <v>non-smoker</v>
      </c>
      <c r="I1889" t="str">
        <f>'Raw Data'!J1886</f>
        <v>moderate</v>
      </c>
    </row>
    <row r="1890" spans="1:9" ht="15" customHeight="1" x14ac:dyDescent="0.35">
      <c r="A1890">
        <f t="shared" si="116"/>
        <v>1886</v>
      </c>
      <c r="B1890" s="13">
        <f>'Raw Data'!B1887</f>
        <v>31.4950741</v>
      </c>
      <c r="C1890" t="str">
        <f t="shared" si="117"/>
        <v>Obese</v>
      </c>
      <c r="D1890" s="14">
        <f>'Raw Data'!E1887</f>
        <v>180.422957</v>
      </c>
      <c r="E1890" t="str">
        <f t="shared" si="118"/>
        <v>Desirable</v>
      </c>
      <c r="F1890" s="15">
        <f>'Raw Data'!C1887</f>
        <v>96.998217269999998</v>
      </c>
      <c r="G1890" t="str">
        <f t="shared" si="119"/>
        <v>Normal</v>
      </c>
      <c r="H1890" t="str">
        <f>'Raw Data'!I1887</f>
        <v>non-smoker</v>
      </c>
      <c r="I1890" t="str">
        <f>'Raw Data'!J1887</f>
        <v>high</v>
      </c>
    </row>
    <row r="1891" spans="1:9" ht="15" customHeight="1" x14ac:dyDescent="0.35">
      <c r="A1891">
        <f t="shared" si="116"/>
        <v>1887</v>
      </c>
      <c r="B1891" s="13">
        <f>'Raw Data'!B1888</f>
        <v>29.207067540000001</v>
      </c>
      <c r="C1891" t="str">
        <f t="shared" si="117"/>
        <v>Overweight</v>
      </c>
      <c r="D1891" s="14">
        <f>'Raw Data'!E1888</f>
        <v>199.96670259999999</v>
      </c>
      <c r="E1891" t="str">
        <f t="shared" si="118"/>
        <v>Desirable</v>
      </c>
      <c r="F1891" s="15">
        <f>'Raw Data'!C1888</f>
        <v>107.0549408</v>
      </c>
      <c r="G1891" t="str">
        <f t="shared" si="119"/>
        <v>Normal</v>
      </c>
      <c r="H1891" t="str">
        <f>'Raw Data'!I1888</f>
        <v>non-smoker</v>
      </c>
      <c r="I1891" t="str">
        <f>'Raw Data'!J1888</f>
        <v>moderate</v>
      </c>
    </row>
    <row r="1892" spans="1:9" ht="15" customHeight="1" x14ac:dyDescent="0.35">
      <c r="A1892">
        <f t="shared" si="116"/>
        <v>1888</v>
      </c>
      <c r="B1892" s="13">
        <f>'Raw Data'!B1889</f>
        <v>24.144126369999999</v>
      </c>
      <c r="C1892" t="str">
        <f t="shared" si="117"/>
        <v>Normal</v>
      </c>
      <c r="D1892" s="14">
        <f>'Raw Data'!E1889</f>
        <v>192.56285779999999</v>
      </c>
      <c r="E1892" t="str">
        <f t="shared" si="118"/>
        <v>Desirable</v>
      </c>
      <c r="F1892" s="15">
        <f>'Raw Data'!C1889</f>
        <v>106.37159509999999</v>
      </c>
      <c r="G1892" t="str">
        <f t="shared" si="119"/>
        <v>Normal</v>
      </c>
      <c r="H1892" t="str">
        <f>'Raw Data'!I1889</f>
        <v>non-smoker</v>
      </c>
      <c r="I1892" t="str">
        <f>'Raw Data'!J1889</f>
        <v>low</v>
      </c>
    </row>
    <row r="1893" spans="1:9" ht="15" customHeight="1" x14ac:dyDescent="0.35">
      <c r="A1893">
        <f t="shared" si="116"/>
        <v>1889</v>
      </c>
      <c r="B1893" s="13">
        <f>'Raw Data'!B1890</f>
        <v>20.657639249999999</v>
      </c>
      <c r="C1893" t="str">
        <f t="shared" si="117"/>
        <v>Normal</v>
      </c>
      <c r="D1893" s="14">
        <f>'Raw Data'!E1890</f>
        <v>199.3171467</v>
      </c>
      <c r="E1893" t="str">
        <f t="shared" si="118"/>
        <v>Desirable</v>
      </c>
      <c r="F1893" s="15">
        <f>'Raw Data'!C1890</f>
        <v>115.26250039999999</v>
      </c>
      <c r="G1893" t="str">
        <f t="shared" si="119"/>
        <v>Normal</v>
      </c>
      <c r="H1893" t="str">
        <f>'Raw Data'!I1890</f>
        <v>smoker</v>
      </c>
      <c r="I1893" t="str">
        <f>'Raw Data'!J1890</f>
        <v>moderate</v>
      </c>
    </row>
    <row r="1894" spans="1:9" ht="15" customHeight="1" x14ac:dyDescent="0.35">
      <c r="A1894">
        <f t="shared" si="116"/>
        <v>1890</v>
      </c>
      <c r="B1894" s="13">
        <f>'Raw Data'!B1891</f>
        <v>25.746638269999998</v>
      </c>
      <c r="C1894" t="str">
        <f t="shared" si="117"/>
        <v>Overweight</v>
      </c>
      <c r="D1894" s="14">
        <f>'Raw Data'!E1891</f>
        <v>195.47874350000001</v>
      </c>
      <c r="E1894" t="str">
        <f t="shared" si="118"/>
        <v>Desirable</v>
      </c>
      <c r="F1894" s="15">
        <f>'Raw Data'!C1891</f>
        <v>103.7175514</v>
      </c>
      <c r="G1894" t="str">
        <f t="shared" si="119"/>
        <v>Normal</v>
      </c>
      <c r="H1894" t="str">
        <f>'Raw Data'!I1891</f>
        <v>non-smoker</v>
      </c>
      <c r="I1894" t="str">
        <f>'Raw Data'!J1891</f>
        <v>high</v>
      </c>
    </row>
    <row r="1895" spans="1:9" ht="15" customHeight="1" x14ac:dyDescent="0.35">
      <c r="A1895">
        <f t="shared" si="116"/>
        <v>1891</v>
      </c>
      <c r="B1895" s="13">
        <f>'Raw Data'!B1892</f>
        <v>28.25084202</v>
      </c>
      <c r="C1895" t="str">
        <f t="shared" si="117"/>
        <v>Overweight</v>
      </c>
      <c r="D1895" s="14">
        <f>'Raw Data'!E1892</f>
        <v>174.40039920000001</v>
      </c>
      <c r="E1895" t="str">
        <f t="shared" si="118"/>
        <v>Desirable</v>
      </c>
      <c r="F1895" s="15">
        <f>'Raw Data'!C1892</f>
        <v>101.1300409</v>
      </c>
      <c r="G1895" t="str">
        <f t="shared" si="119"/>
        <v>Normal</v>
      </c>
      <c r="H1895" t="str">
        <f>'Raw Data'!I1892</f>
        <v>non-smoker</v>
      </c>
      <c r="I1895" t="str">
        <f>'Raw Data'!J1892</f>
        <v>moderate</v>
      </c>
    </row>
    <row r="1896" spans="1:9" ht="15" customHeight="1" x14ac:dyDescent="0.35">
      <c r="A1896">
        <f t="shared" si="116"/>
        <v>1892</v>
      </c>
      <c r="B1896" s="13">
        <f>'Raw Data'!B1893</f>
        <v>27.779867469999999</v>
      </c>
      <c r="C1896" t="str">
        <f t="shared" si="117"/>
        <v>Overweight</v>
      </c>
      <c r="D1896" s="14">
        <f>'Raw Data'!E1893</f>
        <v>172.57752740000001</v>
      </c>
      <c r="E1896" t="str">
        <f t="shared" si="118"/>
        <v>Desirable</v>
      </c>
      <c r="F1896" s="15">
        <f>'Raw Data'!C1893</f>
        <v>128.8293898</v>
      </c>
      <c r="G1896" t="str">
        <f t="shared" si="119"/>
        <v>Elevated</v>
      </c>
      <c r="H1896" t="str">
        <f>'Raw Data'!I1893</f>
        <v>non-smoker</v>
      </c>
      <c r="I1896" t="str">
        <f>'Raw Data'!J1893</f>
        <v>moderate</v>
      </c>
    </row>
    <row r="1897" spans="1:9" ht="15" customHeight="1" x14ac:dyDescent="0.35">
      <c r="A1897">
        <f t="shared" si="116"/>
        <v>1893</v>
      </c>
      <c r="B1897" s="13">
        <f>'Raw Data'!B1894</f>
        <v>27.7490627</v>
      </c>
      <c r="C1897" t="str">
        <f t="shared" si="117"/>
        <v>Overweight</v>
      </c>
      <c r="D1897" s="14">
        <f>'Raw Data'!E1894</f>
        <v>184.96962780000001</v>
      </c>
      <c r="E1897" t="str">
        <f t="shared" si="118"/>
        <v>Desirable</v>
      </c>
      <c r="F1897" s="15">
        <f>'Raw Data'!C1894</f>
        <v>87.79166352</v>
      </c>
      <c r="G1897" t="str">
        <f t="shared" si="119"/>
        <v>Normal</v>
      </c>
      <c r="H1897" t="str">
        <f>'Raw Data'!I1894</f>
        <v>non-smoker</v>
      </c>
      <c r="I1897" t="str">
        <f>'Raw Data'!J1894</f>
        <v>high</v>
      </c>
    </row>
    <row r="1898" spans="1:9" ht="15" customHeight="1" x14ac:dyDescent="0.35">
      <c r="A1898">
        <f t="shared" si="116"/>
        <v>1894</v>
      </c>
      <c r="B1898" s="13">
        <f>'Raw Data'!B1895</f>
        <v>30.369007849999999</v>
      </c>
      <c r="C1898" t="str">
        <f t="shared" si="117"/>
        <v>Obese</v>
      </c>
      <c r="D1898" s="14">
        <f>'Raw Data'!E1895</f>
        <v>193.5907517</v>
      </c>
      <c r="E1898" t="str">
        <f t="shared" si="118"/>
        <v>Desirable</v>
      </c>
      <c r="F1898" s="15">
        <f>'Raw Data'!C1895</f>
        <v>101.4499137</v>
      </c>
      <c r="G1898" t="str">
        <f t="shared" si="119"/>
        <v>Normal</v>
      </c>
      <c r="H1898" t="str">
        <f>'Raw Data'!I1895</f>
        <v>smoker</v>
      </c>
      <c r="I1898" t="str">
        <f>'Raw Data'!J1895</f>
        <v>moderate</v>
      </c>
    </row>
    <row r="1899" spans="1:9" ht="15" customHeight="1" x14ac:dyDescent="0.35">
      <c r="A1899">
        <f t="shared" si="116"/>
        <v>1895</v>
      </c>
      <c r="B1899" s="13">
        <f>'Raw Data'!B1896</f>
        <v>21.246569730000001</v>
      </c>
      <c r="C1899" t="str">
        <f t="shared" si="117"/>
        <v>Normal</v>
      </c>
      <c r="D1899" s="14">
        <f>'Raw Data'!E1896</f>
        <v>156.336567</v>
      </c>
      <c r="E1899" t="str">
        <f t="shared" si="118"/>
        <v>Desirable</v>
      </c>
      <c r="F1899" s="15">
        <f>'Raw Data'!C1896</f>
        <v>96.05093506</v>
      </c>
      <c r="G1899" t="str">
        <f t="shared" si="119"/>
        <v>Normal</v>
      </c>
      <c r="H1899" t="str">
        <f>'Raw Data'!I1896</f>
        <v>non-smoker</v>
      </c>
      <c r="I1899" t="str">
        <f>'Raw Data'!J1896</f>
        <v>low</v>
      </c>
    </row>
    <row r="1900" spans="1:9" ht="15" customHeight="1" x14ac:dyDescent="0.35">
      <c r="A1900">
        <f t="shared" si="116"/>
        <v>1896</v>
      </c>
      <c r="B1900" s="13">
        <f>'Raw Data'!B1897</f>
        <v>26.67293377</v>
      </c>
      <c r="C1900" t="str">
        <f t="shared" si="117"/>
        <v>Overweight</v>
      </c>
      <c r="D1900" s="14">
        <f>'Raw Data'!E1897</f>
        <v>198.27548680000001</v>
      </c>
      <c r="E1900" t="str">
        <f t="shared" si="118"/>
        <v>Desirable</v>
      </c>
      <c r="F1900" s="15">
        <f>'Raw Data'!C1897</f>
        <v>89.729914739999998</v>
      </c>
      <c r="G1900" t="str">
        <f t="shared" si="119"/>
        <v>Normal</v>
      </c>
      <c r="H1900" t="str">
        <f>'Raw Data'!I1897</f>
        <v>non-smoker</v>
      </c>
      <c r="I1900" t="str">
        <f>'Raw Data'!J1897</f>
        <v>moderate</v>
      </c>
    </row>
    <row r="1901" spans="1:9" ht="15" customHeight="1" x14ac:dyDescent="0.35">
      <c r="A1901">
        <f t="shared" si="116"/>
        <v>1897</v>
      </c>
      <c r="B1901" s="13">
        <f>'Raw Data'!B1898</f>
        <v>28.489201130000001</v>
      </c>
      <c r="C1901" t="str">
        <f t="shared" si="117"/>
        <v>Overweight</v>
      </c>
      <c r="D1901" s="14">
        <f>'Raw Data'!E1898</f>
        <v>202.00582259999999</v>
      </c>
      <c r="E1901" t="str">
        <f t="shared" si="118"/>
        <v>Borderline High</v>
      </c>
      <c r="F1901" s="15">
        <f>'Raw Data'!C1898</f>
        <v>111.02355900000001</v>
      </c>
      <c r="G1901" t="str">
        <f t="shared" si="119"/>
        <v>Normal</v>
      </c>
      <c r="H1901" t="str">
        <f>'Raw Data'!I1898</f>
        <v>smoker</v>
      </c>
      <c r="I1901" t="str">
        <f>'Raw Data'!J1898</f>
        <v>moderate</v>
      </c>
    </row>
    <row r="1902" spans="1:9" ht="15" customHeight="1" x14ac:dyDescent="0.35">
      <c r="A1902">
        <f t="shared" si="116"/>
        <v>1898</v>
      </c>
      <c r="B1902" s="13">
        <f>'Raw Data'!B1899</f>
        <v>29.30350675</v>
      </c>
      <c r="C1902" t="str">
        <f t="shared" si="117"/>
        <v>Overweight</v>
      </c>
      <c r="D1902" s="14">
        <f>'Raw Data'!E1899</f>
        <v>171.85713459999999</v>
      </c>
      <c r="E1902" t="str">
        <f t="shared" si="118"/>
        <v>Desirable</v>
      </c>
      <c r="F1902" s="15">
        <f>'Raw Data'!C1899</f>
        <v>118.4619069</v>
      </c>
      <c r="G1902" t="str">
        <f t="shared" si="119"/>
        <v>Normal</v>
      </c>
      <c r="H1902" t="str">
        <f>'Raw Data'!I1899</f>
        <v>non-smoker</v>
      </c>
      <c r="I1902" t="str">
        <f>'Raw Data'!J1899</f>
        <v>moderate</v>
      </c>
    </row>
    <row r="1903" spans="1:9" ht="15" customHeight="1" x14ac:dyDescent="0.35">
      <c r="A1903">
        <f t="shared" si="116"/>
        <v>1899</v>
      </c>
      <c r="B1903" s="13">
        <f>'Raw Data'!B1900</f>
        <v>31.494178269999999</v>
      </c>
      <c r="C1903" t="str">
        <f t="shared" si="117"/>
        <v>Obese</v>
      </c>
      <c r="D1903" s="14">
        <f>'Raw Data'!E1900</f>
        <v>200.3266265</v>
      </c>
      <c r="E1903" t="str">
        <f t="shared" si="118"/>
        <v>Borderline High</v>
      </c>
      <c r="F1903" s="15">
        <f>'Raw Data'!C1900</f>
        <v>122.75841010000001</v>
      </c>
      <c r="G1903" t="str">
        <f t="shared" si="119"/>
        <v>Elevated</v>
      </c>
      <c r="H1903" t="str">
        <f>'Raw Data'!I1900</f>
        <v>smoker</v>
      </c>
      <c r="I1903" t="str">
        <f>'Raw Data'!J1900</f>
        <v>high</v>
      </c>
    </row>
    <row r="1904" spans="1:9" ht="15" customHeight="1" x14ac:dyDescent="0.35">
      <c r="A1904">
        <f t="shared" si="116"/>
        <v>1900</v>
      </c>
      <c r="B1904" s="13">
        <f>'Raw Data'!B1901</f>
        <v>25.982508240000001</v>
      </c>
      <c r="C1904" t="str">
        <f t="shared" si="117"/>
        <v>Overweight</v>
      </c>
      <c r="D1904" s="14">
        <f>'Raw Data'!E1901</f>
        <v>191.41937999999999</v>
      </c>
      <c r="E1904" t="str">
        <f t="shared" si="118"/>
        <v>Desirable</v>
      </c>
      <c r="F1904" s="15">
        <f>'Raw Data'!C1901</f>
        <v>114.6159464</v>
      </c>
      <c r="G1904" t="str">
        <f t="shared" si="119"/>
        <v>Normal</v>
      </c>
      <c r="H1904" t="str">
        <f>'Raw Data'!I1901</f>
        <v>non-smoker</v>
      </c>
      <c r="I1904" t="str">
        <f>'Raw Data'!J1901</f>
        <v>low</v>
      </c>
    </row>
    <row r="1905" spans="1:9" ht="15" customHeight="1" x14ac:dyDescent="0.35">
      <c r="A1905">
        <f t="shared" si="116"/>
        <v>1901</v>
      </c>
      <c r="B1905" s="13">
        <f>'Raw Data'!B1902</f>
        <v>27.266524100000002</v>
      </c>
      <c r="C1905" t="str">
        <f t="shared" si="117"/>
        <v>Overweight</v>
      </c>
      <c r="D1905" s="14">
        <f>'Raw Data'!E1902</f>
        <v>199.56063599999999</v>
      </c>
      <c r="E1905" t="str">
        <f t="shared" si="118"/>
        <v>Desirable</v>
      </c>
      <c r="F1905" s="15">
        <f>'Raw Data'!C1902</f>
        <v>121.0353175</v>
      </c>
      <c r="G1905" t="str">
        <f t="shared" si="119"/>
        <v>Elevated</v>
      </c>
      <c r="H1905" t="str">
        <f>'Raw Data'!I1902</f>
        <v>non-smoker</v>
      </c>
      <c r="I1905" t="str">
        <f>'Raw Data'!J1902</f>
        <v>moderate</v>
      </c>
    </row>
    <row r="1906" spans="1:9" ht="15" customHeight="1" x14ac:dyDescent="0.35">
      <c r="A1906">
        <f t="shared" si="116"/>
        <v>1902</v>
      </c>
      <c r="B1906" s="13">
        <f>'Raw Data'!B1903</f>
        <v>23.292281500000001</v>
      </c>
      <c r="C1906" t="str">
        <f t="shared" si="117"/>
        <v>Normal</v>
      </c>
      <c r="D1906" s="14">
        <f>'Raw Data'!E1903</f>
        <v>190.6233814</v>
      </c>
      <c r="E1906" t="str">
        <f t="shared" si="118"/>
        <v>Desirable</v>
      </c>
      <c r="F1906" s="15">
        <f>'Raw Data'!C1903</f>
        <v>105.45869810000001</v>
      </c>
      <c r="G1906" t="str">
        <f t="shared" si="119"/>
        <v>Normal</v>
      </c>
      <c r="H1906" t="str">
        <f>'Raw Data'!I1903</f>
        <v>non-smoker</v>
      </c>
      <c r="I1906" t="str">
        <f>'Raw Data'!J1903</f>
        <v>moderate</v>
      </c>
    </row>
    <row r="1907" spans="1:9" ht="15" customHeight="1" x14ac:dyDescent="0.35">
      <c r="A1907">
        <f t="shared" si="116"/>
        <v>1903</v>
      </c>
      <c r="B1907" s="13">
        <f>'Raw Data'!B1904</f>
        <v>28.9412229</v>
      </c>
      <c r="C1907" t="str">
        <f t="shared" si="117"/>
        <v>Overweight</v>
      </c>
      <c r="D1907" s="14">
        <f>'Raw Data'!E1904</f>
        <v>165.7012446</v>
      </c>
      <c r="E1907" t="str">
        <f t="shared" si="118"/>
        <v>Desirable</v>
      </c>
      <c r="F1907" s="15">
        <f>'Raw Data'!C1904</f>
        <v>109.69109570000001</v>
      </c>
      <c r="G1907" t="str">
        <f t="shared" si="119"/>
        <v>Normal</v>
      </c>
      <c r="H1907" t="str">
        <f>'Raw Data'!I1904</f>
        <v>non-smoker</v>
      </c>
      <c r="I1907" t="str">
        <f>'Raw Data'!J1904</f>
        <v>moderate</v>
      </c>
    </row>
    <row r="1908" spans="1:9" ht="15" customHeight="1" x14ac:dyDescent="0.35">
      <c r="A1908">
        <f t="shared" si="116"/>
        <v>1904</v>
      </c>
      <c r="B1908" s="13">
        <f>'Raw Data'!B1905</f>
        <v>22.64774667</v>
      </c>
      <c r="C1908" t="str">
        <f t="shared" si="117"/>
        <v>Normal</v>
      </c>
      <c r="D1908" s="14">
        <f>'Raw Data'!E1905</f>
        <v>189.29214669999999</v>
      </c>
      <c r="E1908" t="str">
        <f t="shared" si="118"/>
        <v>Desirable</v>
      </c>
      <c r="F1908" s="15">
        <f>'Raw Data'!C1905</f>
        <v>108.4491843</v>
      </c>
      <c r="G1908" t="str">
        <f t="shared" si="119"/>
        <v>Normal</v>
      </c>
      <c r="H1908" t="str">
        <f>'Raw Data'!I1905</f>
        <v>smoker</v>
      </c>
      <c r="I1908" t="str">
        <f>'Raw Data'!J1905</f>
        <v>high</v>
      </c>
    </row>
    <row r="1909" spans="1:9" ht="15" customHeight="1" x14ac:dyDescent="0.35">
      <c r="A1909">
        <f t="shared" si="116"/>
        <v>1905</v>
      </c>
      <c r="B1909" s="13">
        <f>'Raw Data'!B1906</f>
        <v>29.86861949</v>
      </c>
      <c r="C1909" t="str">
        <f t="shared" si="117"/>
        <v>Overweight</v>
      </c>
      <c r="D1909" s="14">
        <f>'Raw Data'!E1906</f>
        <v>186.00627840000001</v>
      </c>
      <c r="E1909" t="str">
        <f t="shared" si="118"/>
        <v>Desirable</v>
      </c>
      <c r="F1909" s="15">
        <f>'Raw Data'!C1906</f>
        <v>122.3272194</v>
      </c>
      <c r="G1909" t="str">
        <f t="shared" si="119"/>
        <v>Elevated</v>
      </c>
      <c r="H1909" t="str">
        <f>'Raw Data'!I1906</f>
        <v>smoker</v>
      </c>
      <c r="I1909" t="str">
        <f>'Raw Data'!J1906</f>
        <v>moderate</v>
      </c>
    </row>
    <row r="1910" spans="1:9" ht="15" customHeight="1" x14ac:dyDescent="0.35">
      <c r="A1910">
        <f t="shared" si="116"/>
        <v>1906</v>
      </c>
      <c r="B1910" s="13">
        <f>'Raw Data'!B1907</f>
        <v>32.905708959999998</v>
      </c>
      <c r="C1910" t="str">
        <f t="shared" si="117"/>
        <v>Obese</v>
      </c>
      <c r="D1910" s="14">
        <f>'Raw Data'!E1907</f>
        <v>195.1576426</v>
      </c>
      <c r="E1910" t="str">
        <f t="shared" si="118"/>
        <v>Desirable</v>
      </c>
      <c r="F1910" s="15">
        <f>'Raw Data'!C1907</f>
        <v>104.7160818</v>
      </c>
      <c r="G1910" t="str">
        <f t="shared" si="119"/>
        <v>Normal</v>
      </c>
      <c r="H1910" t="str">
        <f>'Raw Data'!I1907</f>
        <v>non-smoker</v>
      </c>
      <c r="I1910" t="str">
        <f>'Raw Data'!J1907</f>
        <v>low</v>
      </c>
    </row>
    <row r="1911" spans="1:9" ht="15" customHeight="1" x14ac:dyDescent="0.35">
      <c r="A1911">
        <f t="shared" si="116"/>
        <v>1907</v>
      </c>
      <c r="B1911" s="13">
        <f>'Raw Data'!B1908</f>
        <v>29.341424549999999</v>
      </c>
      <c r="C1911" t="str">
        <f t="shared" si="117"/>
        <v>Overweight</v>
      </c>
      <c r="D1911" s="14">
        <f>'Raw Data'!E1908</f>
        <v>182.6283832</v>
      </c>
      <c r="E1911" t="str">
        <f t="shared" si="118"/>
        <v>Desirable</v>
      </c>
      <c r="F1911" s="15">
        <f>'Raw Data'!C1908</f>
        <v>125.0521043</v>
      </c>
      <c r="G1911" t="str">
        <f t="shared" si="119"/>
        <v>Elevated</v>
      </c>
      <c r="H1911" t="str">
        <f>'Raw Data'!I1908</f>
        <v>non-smoker</v>
      </c>
      <c r="I1911" t="str">
        <f>'Raw Data'!J1908</f>
        <v>high</v>
      </c>
    </row>
    <row r="1912" spans="1:9" ht="15" customHeight="1" x14ac:dyDescent="0.35">
      <c r="A1912">
        <f t="shared" si="116"/>
        <v>1908</v>
      </c>
      <c r="B1912" s="13">
        <f>'Raw Data'!B1909</f>
        <v>33.416489630000001</v>
      </c>
      <c r="C1912" t="str">
        <f t="shared" si="117"/>
        <v>Obese</v>
      </c>
      <c r="D1912" s="14">
        <f>'Raw Data'!E1909</f>
        <v>199.4415927</v>
      </c>
      <c r="E1912" t="str">
        <f t="shared" si="118"/>
        <v>Desirable</v>
      </c>
      <c r="F1912" s="15">
        <f>'Raw Data'!C1909</f>
        <v>124.8974363</v>
      </c>
      <c r="G1912" t="str">
        <f t="shared" si="119"/>
        <v>Elevated</v>
      </c>
      <c r="H1912" t="str">
        <f>'Raw Data'!I1909</f>
        <v>non-smoker</v>
      </c>
      <c r="I1912" t="str">
        <f>'Raw Data'!J1909</f>
        <v>high</v>
      </c>
    </row>
    <row r="1913" spans="1:9" ht="15" customHeight="1" x14ac:dyDescent="0.35">
      <c r="A1913">
        <f t="shared" si="116"/>
        <v>1909</v>
      </c>
      <c r="B1913" s="13">
        <f>'Raw Data'!B1910</f>
        <v>24.732590779999999</v>
      </c>
      <c r="C1913" t="str">
        <f t="shared" si="117"/>
        <v>Normal</v>
      </c>
      <c r="D1913" s="14">
        <f>'Raw Data'!E1910</f>
        <v>189.10846190000001</v>
      </c>
      <c r="E1913" t="str">
        <f t="shared" si="118"/>
        <v>Desirable</v>
      </c>
      <c r="F1913" s="15">
        <f>'Raw Data'!C1910</f>
        <v>112.4018868</v>
      </c>
      <c r="G1913" t="str">
        <f t="shared" si="119"/>
        <v>Normal</v>
      </c>
      <c r="H1913" t="str">
        <f>'Raw Data'!I1910</f>
        <v>non-smoker</v>
      </c>
      <c r="I1913" t="str">
        <f>'Raw Data'!J1910</f>
        <v>high</v>
      </c>
    </row>
    <row r="1914" spans="1:9" ht="15" customHeight="1" x14ac:dyDescent="0.35">
      <c r="A1914">
        <f t="shared" si="116"/>
        <v>1910</v>
      </c>
      <c r="B1914" s="13">
        <f>'Raw Data'!B1911</f>
        <v>21.00645347</v>
      </c>
      <c r="C1914" t="str">
        <f t="shared" si="117"/>
        <v>Normal</v>
      </c>
      <c r="D1914" s="14">
        <f>'Raw Data'!E1911</f>
        <v>159.812399</v>
      </c>
      <c r="E1914" t="str">
        <f t="shared" si="118"/>
        <v>Desirable</v>
      </c>
      <c r="F1914" s="15">
        <f>'Raw Data'!C1911</f>
        <v>111.70423649999999</v>
      </c>
      <c r="G1914" t="str">
        <f t="shared" si="119"/>
        <v>Normal</v>
      </c>
      <c r="H1914" t="str">
        <f>'Raw Data'!I1911</f>
        <v>non-smoker</v>
      </c>
      <c r="I1914" t="str">
        <f>'Raw Data'!J1911</f>
        <v>moderate</v>
      </c>
    </row>
    <row r="1915" spans="1:9" ht="15" customHeight="1" x14ac:dyDescent="0.35">
      <c r="A1915">
        <f t="shared" si="116"/>
        <v>1911</v>
      </c>
      <c r="B1915" s="13">
        <f>'Raw Data'!B1912</f>
        <v>26.191110030000001</v>
      </c>
      <c r="C1915" t="str">
        <f t="shared" si="117"/>
        <v>Overweight</v>
      </c>
      <c r="D1915" s="14">
        <f>'Raw Data'!E1912</f>
        <v>148.8474319</v>
      </c>
      <c r="E1915" t="str">
        <f t="shared" si="118"/>
        <v>Desirable</v>
      </c>
      <c r="F1915" s="15">
        <f>'Raw Data'!C1912</f>
        <v>94.496586399999998</v>
      </c>
      <c r="G1915" t="str">
        <f t="shared" si="119"/>
        <v>Normal</v>
      </c>
      <c r="H1915" t="str">
        <f>'Raw Data'!I1912</f>
        <v>smoker</v>
      </c>
      <c r="I1915" t="str">
        <f>'Raw Data'!J1912</f>
        <v>high</v>
      </c>
    </row>
    <row r="1916" spans="1:9" ht="15" customHeight="1" x14ac:dyDescent="0.35">
      <c r="A1916">
        <f t="shared" si="116"/>
        <v>1912</v>
      </c>
      <c r="B1916" s="13">
        <f>'Raw Data'!B1913</f>
        <v>23.929789379999999</v>
      </c>
      <c r="C1916" t="str">
        <f t="shared" si="117"/>
        <v>Normal</v>
      </c>
      <c r="D1916" s="14">
        <f>'Raw Data'!E1913</f>
        <v>162.1535399</v>
      </c>
      <c r="E1916" t="str">
        <f t="shared" si="118"/>
        <v>Desirable</v>
      </c>
      <c r="F1916" s="15">
        <f>'Raw Data'!C1913</f>
        <v>111.4642568</v>
      </c>
      <c r="G1916" t="str">
        <f t="shared" si="119"/>
        <v>Normal</v>
      </c>
      <c r="H1916" t="str">
        <f>'Raw Data'!I1913</f>
        <v>non-smoker</v>
      </c>
      <c r="I1916" t="str">
        <f>'Raw Data'!J1913</f>
        <v>high</v>
      </c>
    </row>
    <row r="1917" spans="1:9" ht="15" customHeight="1" x14ac:dyDescent="0.35">
      <c r="A1917">
        <f t="shared" si="116"/>
        <v>1913</v>
      </c>
      <c r="B1917" s="13">
        <f>'Raw Data'!B1914</f>
        <v>24.532834680000001</v>
      </c>
      <c r="C1917" t="str">
        <f t="shared" si="117"/>
        <v>Normal</v>
      </c>
      <c r="D1917" s="14">
        <f>'Raw Data'!E1914</f>
        <v>187.02239650000001</v>
      </c>
      <c r="E1917" t="str">
        <f t="shared" si="118"/>
        <v>Desirable</v>
      </c>
      <c r="F1917" s="15">
        <f>'Raw Data'!C1914</f>
        <v>113.1286025</v>
      </c>
      <c r="G1917" t="str">
        <f t="shared" si="119"/>
        <v>Normal</v>
      </c>
      <c r="H1917" t="str">
        <f>'Raw Data'!I1914</f>
        <v>non-smoker</v>
      </c>
      <c r="I1917" t="str">
        <f>'Raw Data'!J1914</f>
        <v>moderate</v>
      </c>
    </row>
    <row r="1918" spans="1:9" ht="15" customHeight="1" x14ac:dyDescent="0.35">
      <c r="A1918">
        <f t="shared" si="116"/>
        <v>1914</v>
      </c>
      <c r="B1918" s="13">
        <f>'Raw Data'!B1915</f>
        <v>15.890896469999999</v>
      </c>
      <c r="C1918" t="str">
        <f t="shared" si="117"/>
        <v>Underweight</v>
      </c>
      <c r="D1918" s="14">
        <f>'Raw Data'!E1915</f>
        <v>193.49235820000001</v>
      </c>
      <c r="E1918" t="str">
        <f t="shared" si="118"/>
        <v>Desirable</v>
      </c>
      <c r="F1918" s="15">
        <f>'Raw Data'!C1915</f>
        <v>108.8260475</v>
      </c>
      <c r="G1918" t="str">
        <f t="shared" si="119"/>
        <v>Normal</v>
      </c>
      <c r="H1918" t="str">
        <f>'Raw Data'!I1915</f>
        <v>non-smoker</v>
      </c>
      <c r="I1918" t="str">
        <f>'Raw Data'!J1915</f>
        <v>moderate</v>
      </c>
    </row>
    <row r="1919" spans="1:9" ht="15" customHeight="1" x14ac:dyDescent="0.35">
      <c r="A1919">
        <f t="shared" si="116"/>
        <v>1915</v>
      </c>
      <c r="B1919" s="13">
        <f>'Raw Data'!B1916</f>
        <v>27.878119760000001</v>
      </c>
      <c r="C1919" t="str">
        <f t="shared" si="117"/>
        <v>Overweight</v>
      </c>
      <c r="D1919" s="14">
        <f>'Raw Data'!E1916</f>
        <v>177.38160060000001</v>
      </c>
      <c r="E1919" t="str">
        <f t="shared" si="118"/>
        <v>Desirable</v>
      </c>
      <c r="F1919" s="15">
        <f>'Raw Data'!C1916</f>
        <v>114.56449240000001</v>
      </c>
      <c r="G1919" t="str">
        <f t="shared" si="119"/>
        <v>Normal</v>
      </c>
      <c r="H1919" t="str">
        <f>'Raw Data'!I1916</f>
        <v>non-smoker</v>
      </c>
      <c r="I1919" t="str">
        <f>'Raw Data'!J1916</f>
        <v>high</v>
      </c>
    </row>
    <row r="1920" spans="1:9" ht="15" customHeight="1" x14ac:dyDescent="0.35">
      <c r="A1920">
        <f t="shared" si="116"/>
        <v>1916</v>
      </c>
      <c r="B1920" s="13">
        <f>'Raw Data'!B1917</f>
        <v>27.107536809999999</v>
      </c>
      <c r="C1920" t="str">
        <f t="shared" si="117"/>
        <v>Overweight</v>
      </c>
      <c r="D1920" s="14">
        <f>'Raw Data'!E1917</f>
        <v>177.00609069999999</v>
      </c>
      <c r="E1920" t="str">
        <f t="shared" si="118"/>
        <v>Desirable</v>
      </c>
      <c r="F1920" s="15">
        <f>'Raw Data'!C1917</f>
        <v>110.4051377</v>
      </c>
      <c r="G1920" t="str">
        <f t="shared" si="119"/>
        <v>Normal</v>
      </c>
      <c r="H1920" t="str">
        <f>'Raw Data'!I1917</f>
        <v>non-smoker</v>
      </c>
      <c r="I1920" t="str">
        <f>'Raw Data'!J1917</f>
        <v>moderate</v>
      </c>
    </row>
    <row r="1921" spans="1:9" ht="15" customHeight="1" x14ac:dyDescent="0.35">
      <c r="A1921">
        <f t="shared" si="116"/>
        <v>1917</v>
      </c>
      <c r="B1921" s="13">
        <f>'Raw Data'!B1918</f>
        <v>31.215359769999999</v>
      </c>
      <c r="C1921" t="str">
        <f t="shared" si="117"/>
        <v>Obese</v>
      </c>
      <c r="D1921" s="14">
        <f>'Raw Data'!E1918</f>
        <v>208.15332620000001</v>
      </c>
      <c r="E1921" t="str">
        <f t="shared" si="118"/>
        <v>Borderline High</v>
      </c>
      <c r="F1921" s="15">
        <f>'Raw Data'!C1918</f>
        <v>105.9846271</v>
      </c>
      <c r="G1921" t="str">
        <f t="shared" si="119"/>
        <v>Normal</v>
      </c>
      <c r="H1921" t="str">
        <f>'Raw Data'!I1918</f>
        <v>non-smoker</v>
      </c>
      <c r="I1921" t="str">
        <f>'Raw Data'!J1918</f>
        <v>high</v>
      </c>
    </row>
    <row r="1922" spans="1:9" ht="15" customHeight="1" x14ac:dyDescent="0.35">
      <c r="A1922">
        <f t="shared" si="116"/>
        <v>1918</v>
      </c>
      <c r="B1922" s="13">
        <f>'Raw Data'!B1919</f>
        <v>29.76548794</v>
      </c>
      <c r="C1922" t="str">
        <f t="shared" si="117"/>
        <v>Overweight</v>
      </c>
      <c r="D1922" s="14">
        <f>'Raw Data'!E1919</f>
        <v>182.44944849999999</v>
      </c>
      <c r="E1922" t="str">
        <f t="shared" si="118"/>
        <v>Desirable</v>
      </c>
      <c r="F1922" s="15">
        <f>'Raw Data'!C1919</f>
        <v>106.4172581</v>
      </c>
      <c r="G1922" t="str">
        <f t="shared" si="119"/>
        <v>Normal</v>
      </c>
      <c r="H1922" t="str">
        <f>'Raw Data'!I1919</f>
        <v>smoker</v>
      </c>
      <c r="I1922" t="str">
        <f>'Raw Data'!J1919</f>
        <v>moderate</v>
      </c>
    </row>
    <row r="1923" spans="1:9" ht="15" customHeight="1" x14ac:dyDescent="0.35">
      <c r="A1923">
        <f t="shared" si="116"/>
        <v>1919</v>
      </c>
      <c r="B1923" s="13">
        <f>'Raw Data'!B1920</f>
        <v>26.12328363</v>
      </c>
      <c r="C1923" t="str">
        <f t="shared" si="117"/>
        <v>Overweight</v>
      </c>
      <c r="D1923" s="14">
        <f>'Raw Data'!E1920</f>
        <v>180.49899070000001</v>
      </c>
      <c r="E1923" t="str">
        <f t="shared" si="118"/>
        <v>Desirable</v>
      </c>
      <c r="F1923" s="15">
        <f>'Raw Data'!C1920</f>
        <v>106.4033398</v>
      </c>
      <c r="G1923" t="str">
        <f t="shared" si="119"/>
        <v>Normal</v>
      </c>
      <c r="H1923" t="str">
        <f>'Raw Data'!I1920</f>
        <v>non-smoker</v>
      </c>
      <c r="I1923" t="str">
        <f>'Raw Data'!J1920</f>
        <v>high</v>
      </c>
    </row>
    <row r="1924" spans="1:9" ht="15" customHeight="1" x14ac:dyDescent="0.35">
      <c r="A1924">
        <f t="shared" si="116"/>
        <v>1920</v>
      </c>
      <c r="B1924" s="13">
        <f>'Raw Data'!B1921</f>
        <v>31.564260560000001</v>
      </c>
      <c r="C1924" t="str">
        <f t="shared" si="117"/>
        <v>Obese</v>
      </c>
      <c r="D1924" s="14">
        <f>'Raw Data'!E1921</f>
        <v>232.11716369999999</v>
      </c>
      <c r="E1924" t="str">
        <f t="shared" si="118"/>
        <v>Borderline High</v>
      </c>
      <c r="F1924" s="15">
        <f>'Raw Data'!C1921</f>
        <v>113.9871862</v>
      </c>
      <c r="G1924" t="str">
        <f t="shared" si="119"/>
        <v>Normal</v>
      </c>
      <c r="H1924" t="str">
        <f>'Raw Data'!I1921</f>
        <v>non-smoker</v>
      </c>
      <c r="I1924" t="str">
        <f>'Raw Data'!J1921</f>
        <v>high</v>
      </c>
    </row>
    <row r="1925" spans="1:9" ht="15" customHeight="1" x14ac:dyDescent="0.35">
      <c r="A1925">
        <f t="shared" ref="A1925:A1988" si="120">ROW()-4</f>
        <v>1921</v>
      </c>
      <c r="B1925" s="13">
        <f>'Raw Data'!B1922</f>
        <v>31.4332168</v>
      </c>
      <c r="C1925" t="str">
        <f t="shared" ref="C1925:C1988" si="121">IF(B1925&lt;18.5,"Underweight",IF(B1925&lt;=24.9,"Normal",IF(B1925&lt;=29.9,"Overweight","Obese")))</f>
        <v>Obese</v>
      </c>
      <c r="D1925" s="14">
        <f>'Raw Data'!E1922</f>
        <v>200.28016049999999</v>
      </c>
      <c r="E1925" t="str">
        <f t="shared" ref="E1925:E1988" si="122">IF(D1925&lt;200,"Desirable",IF(D1925&lt;=239,"Borderline High","High"))</f>
        <v>Borderline High</v>
      </c>
      <c r="F1925" s="15">
        <f>'Raw Data'!C1922</f>
        <v>106.24421460000001</v>
      </c>
      <c r="G1925" t="str">
        <f t="shared" ref="G1925:G1988" si="123">IF(F1925&lt;120,"Normal",IF(F1925&lt;=129,"Elevated",IF(F1925&lt;=139,"Stage 1 Hypertension","Stage 2 Hypertension")))</f>
        <v>Normal</v>
      </c>
      <c r="H1925" t="str">
        <f>'Raw Data'!I1922</f>
        <v>non-smoker</v>
      </c>
      <c r="I1925" t="str">
        <f>'Raw Data'!J1922</f>
        <v>low</v>
      </c>
    </row>
    <row r="1926" spans="1:9" ht="15" customHeight="1" x14ac:dyDescent="0.35">
      <c r="A1926">
        <f t="shared" si="120"/>
        <v>1922</v>
      </c>
      <c r="B1926" s="13">
        <f>'Raw Data'!B1923</f>
        <v>24.565051889999999</v>
      </c>
      <c r="C1926" t="str">
        <f t="shared" si="121"/>
        <v>Normal</v>
      </c>
      <c r="D1926" s="14">
        <f>'Raw Data'!E1923</f>
        <v>209.81273469999999</v>
      </c>
      <c r="E1926" t="str">
        <f t="shared" si="122"/>
        <v>Borderline High</v>
      </c>
      <c r="F1926" s="15">
        <f>'Raw Data'!C1923</f>
        <v>105.2855157</v>
      </c>
      <c r="G1926" t="str">
        <f t="shared" si="123"/>
        <v>Normal</v>
      </c>
      <c r="H1926" t="str">
        <f>'Raw Data'!I1923</f>
        <v>non-smoker</v>
      </c>
      <c r="I1926" t="str">
        <f>'Raw Data'!J1923</f>
        <v>moderate</v>
      </c>
    </row>
    <row r="1927" spans="1:9" ht="15" customHeight="1" x14ac:dyDescent="0.35">
      <c r="A1927">
        <f t="shared" si="120"/>
        <v>1923</v>
      </c>
      <c r="B1927" s="13">
        <f>'Raw Data'!B1924</f>
        <v>27.980528679999999</v>
      </c>
      <c r="C1927" t="str">
        <f t="shared" si="121"/>
        <v>Overweight</v>
      </c>
      <c r="D1927" s="14">
        <f>'Raw Data'!E1924</f>
        <v>199.12755849999999</v>
      </c>
      <c r="E1927" t="str">
        <f t="shared" si="122"/>
        <v>Desirable</v>
      </c>
      <c r="F1927" s="15">
        <f>'Raw Data'!C1924</f>
        <v>115.3814955</v>
      </c>
      <c r="G1927" t="str">
        <f t="shared" si="123"/>
        <v>Normal</v>
      </c>
      <c r="H1927" t="str">
        <f>'Raw Data'!I1924</f>
        <v>smoker</v>
      </c>
      <c r="I1927" t="str">
        <f>'Raw Data'!J1924</f>
        <v>moderate</v>
      </c>
    </row>
    <row r="1928" spans="1:9" ht="15" customHeight="1" x14ac:dyDescent="0.35">
      <c r="A1928">
        <f t="shared" si="120"/>
        <v>1924</v>
      </c>
      <c r="B1928" s="13">
        <f>'Raw Data'!B1925</f>
        <v>34.552479650000002</v>
      </c>
      <c r="C1928" t="str">
        <f t="shared" si="121"/>
        <v>Obese</v>
      </c>
      <c r="D1928" s="14">
        <f>'Raw Data'!E1925</f>
        <v>190.44952129999999</v>
      </c>
      <c r="E1928" t="str">
        <f t="shared" si="122"/>
        <v>Desirable</v>
      </c>
      <c r="F1928" s="15">
        <f>'Raw Data'!C1925</f>
        <v>113.05686900000001</v>
      </c>
      <c r="G1928" t="str">
        <f t="shared" si="123"/>
        <v>Normal</v>
      </c>
      <c r="H1928" t="str">
        <f>'Raw Data'!I1925</f>
        <v>non-smoker</v>
      </c>
      <c r="I1928" t="str">
        <f>'Raw Data'!J1925</f>
        <v>moderate</v>
      </c>
    </row>
    <row r="1929" spans="1:9" ht="15" customHeight="1" x14ac:dyDescent="0.35">
      <c r="A1929">
        <f t="shared" si="120"/>
        <v>1925</v>
      </c>
      <c r="B1929" s="13">
        <f>'Raw Data'!B1926</f>
        <v>28.632666010000001</v>
      </c>
      <c r="C1929" t="str">
        <f t="shared" si="121"/>
        <v>Overweight</v>
      </c>
      <c r="D1929" s="14">
        <f>'Raw Data'!E1926</f>
        <v>203.76381799999999</v>
      </c>
      <c r="E1929" t="str">
        <f t="shared" si="122"/>
        <v>Borderline High</v>
      </c>
      <c r="F1929" s="15">
        <f>'Raw Data'!C1926</f>
        <v>95.817905589999995</v>
      </c>
      <c r="G1929" t="str">
        <f t="shared" si="123"/>
        <v>Normal</v>
      </c>
      <c r="H1929" t="str">
        <f>'Raw Data'!I1926</f>
        <v>smoker</v>
      </c>
      <c r="I1929" t="str">
        <f>'Raw Data'!J1926</f>
        <v>high</v>
      </c>
    </row>
    <row r="1930" spans="1:9" ht="15" customHeight="1" x14ac:dyDescent="0.35">
      <c r="A1930">
        <f t="shared" si="120"/>
        <v>1926</v>
      </c>
      <c r="B1930" s="13">
        <f>'Raw Data'!B1927</f>
        <v>22.889138880000001</v>
      </c>
      <c r="C1930" t="str">
        <f t="shared" si="121"/>
        <v>Normal</v>
      </c>
      <c r="D1930" s="14">
        <f>'Raw Data'!E1927</f>
        <v>176.96146769999999</v>
      </c>
      <c r="E1930" t="str">
        <f t="shared" si="122"/>
        <v>Desirable</v>
      </c>
      <c r="F1930" s="15">
        <f>'Raw Data'!C1927</f>
        <v>115.2744522</v>
      </c>
      <c r="G1930" t="str">
        <f t="shared" si="123"/>
        <v>Normal</v>
      </c>
      <c r="H1930" t="str">
        <f>'Raw Data'!I1927</f>
        <v>non-smoker</v>
      </c>
      <c r="I1930" t="str">
        <f>'Raw Data'!J1927</f>
        <v>low</v>
      </c>
    </row>
    <row r="1931" spans="1:9" ht="15" customHeight="1" x14ac:dyDescent="0.35">
      <c r="A1931">
        <f t="shared" si="120"/>
        <v>1927</v>
      </c>
      <c r="B1931" s="13">
        <f>'Raw Data'!B1928</f>
        <v>21.387594920000002</v>
      </c>
      <c r="C1931" t="str">
        <f t="shared" si="121"/>
        <v>Normal</v>
      </c>
      <c r="D1931" s="14">
        <f>'Raw Data'!E1928</f>
        <v>214.63522320000001</v>
      </c>
      <c r="E1931" t="str">
        <f t="shared" si="122"/>
        <v>Borderline High</v>
      </c>
      <c r="F1931" s="15">
        <f>'Raw Data'!C1928</f>
        <v>98.745704599999996</v>
      </c>
      <c r="G1931" t="str">
        <f t="shared" si="123"/>
        <v>Normal</v>
      </c>
      <c r="H1931" t="str">
        <f>'Raw Data'!I1928</f>
        <v>smoker</v>
      </c>
      <c r="I1931" t="str">
        <f>'Raw Data'!J1928</f>
        <v>high</v>
      </c>
    </row>
    <row r="1932" spans="1:9" ht="15" customHeight="1" x14ac:dyDescent="0.35">
      <c r="A1932">
        <f t="shared" si="120"/>
        <v>1928</v>
      </c>
      <c r="B1932" s="13">
        <f>'Raw Data'!B1929</f>
        <v>19.643407440000001</v>
      </c>
      <c r="C1932" t="str">
        <f t="shared" si="121"/>
        <v>Normal</v>
      </c>
      <c r="D1932" s="14">
        <f>'Raw Data'!E1929</f>
        <v>188.92724759999999</v>
      </c>
      <c r="E1932" t="str">
        <f t="shared" si="122"/>
        <v>Desirable</v>
      </c>
      <c r="F1932" s="15">
        <f>'Raw Data'!C1929</f>
        <v>125.5778485</v>
      </c>
      <c r="G1932" t="str">
        <f t="shared" si="123"/>
        <v>Elevated</v>
      </c>
      <c r="H1932" t="str">
        <f>'Raw Data'!I1929</f>
        <v>non-smoker</v>
      </c>
      <c r="I1932" t="str">
        <f>'Raw Data'!J1929</f>
        <v>low</v>
      </c>
    </row>
    <row r="1933" spans="1:9" ht="15" customHeight="1" x14ac:dyDescent="0.35">
      <c r="A1933">
        <f t="shared" si="120"/>
        <v>1929</v>
      </c>
      <c r="B1933" s="13">
        <f>'Raw Data'!B1930</f>
        <v>16.761250029999999</v>
      </c>
      <c r="C1933" t="str">
        <f t="shared" si="121"/>
        <v>Underweight</v>
      </c>
      <c r="D1933" s="14">
        <f>'Raw Data'!E1930</f>
        <v>189.54780059999999</v>
      </c>
      <c r="E1933" t="str">
        <f t="shared" si="122"/>
        <v>Desirable</v>
      </c>
      <c r="F1933" s="15">
        <f>'Raw Data'!C1930</f>
        <v>90.279035649999997</v>
      </c>
      <c r="G1933" t="str">
        <f t="shared" si="123"/>
        <v>Normal</v>
      </c>
      <c r="H1933" t="str">
        <f>'Raw Data'!I1930</f>
        <v>non-smoker</v>
      </c>
      <c r="I1933" t="str">
        <f>'Raw Data'!J1930</f>
        <v>high</v>
      </c>
    </row>
    <row r="1934" spans="1:9" ht="15" customHeight="1" x14ac:dyDescent="0.35">
      <c r="A1934">
        <f t="shared" si="120"/>
        <v>1930</v>
      </c>
      <c r="B1934" s="13">
        <f>'Raw Data'!B1931</f>
        <v>24.579600460000002</v>
      </c>
      <c r="C1934" t="str">
        <f t="shared" si="121"/>
        <v>Normal</v>
      </c>
      <c r="D1934" s="14">
        <f>'Raw Data'!E1931</f>
        <v>190.42095789999999</v>
      </c>
      <c r="E1934" t="str">
        <f t="shared" si="122"/>
        <v>Desirable</v>
      </c>
      <c r="F1934" s="15">
        <f>'Raw Data'!C1931</f>
        <v>127.35455949999999</v>
      </c>
      <c r="G1934" t="str">
        <f t="shared" si="123"/>
        <v>Elevated</v>
      </c>
      <c r="H1934" t="str">
        <f>'Raw Data'!I1931</f>
        <v>smoker</v>
      </c>
      <c r="I1934" t="str">
        <f>'Raw Data'!J1931</f>
        <v>moderate</v>
      </c>
    </row>
    <row r="1935" spans="1:9" ht="15" customHeight="1" x14ac:dyDescent="0.35">
      <c r="A1935">
        <f t="shared" si="120"/>
        <v>1931</v>
      </c>
      <c r="B1935" s="13">
        <f>'Raw Data'!B1932</f>
        <v>26.127183469999999</v>
      </c>
      <c r="C1935" t="str">
        <f t="shared" si="121"/>
        <v>Overweight</v>
      </c>
      <c r="D1935" s="14">
        <f>'Raw Data'!E1932</f>
        <v>164.81927730000001</v>
      </c>
      <c r="E1935" t="str">
        <f t="shared" si="122"/>
        <v>Desirable</v>
      </c>
      <c r="F1935" s="15">
        <f>'Raw Data'!C1932</f>
        <v>109.9275011</v>
      </c>
      <c r="G1935" t="str">
        <f t="shared" si="123"/>
        <v>Normal</v>
      </c>
      <c r="H1935" t="str">
        <f>'Raw Data'!I1932</f>
        <v>non-smoker</v>
      </c>
      <c r="I1935" t="str">
        <f>'Raw Data'!J1932</f>
        <v>moderate</v>
      </c>
    </row>
    <row r="1936" spans="1:9" ht="15" customHeight="1" x14ac:dyDescent="0.35">
      <c r="A1936">
        <f t="shared" si="120"/>
        <v>1932</v>
      </c>
      <c r="B1936" s="13">
        <f>'Raw Data'!B1933</f>
        <v>22.118363760000001</v>
      </c>
      <c r="C1936" t="str">
        <f t="shared" si="121"/>
        <v>Normal</v>
      </c>
      <c r="D1936" s="14">
        <f>'Raw Data'!E1933</f>
        <v>170.769687</v>
      </c>
      <c r="E1936" t="str">
        <f t="shared" si="122"/>
        <v>Desirable</v>
      </c>
      <c r="F1936" s="15">
        <f>'Raw Data'!C1933</f>
        <v>101.03192300000001</v>
      </c>
      <c r="G1936" t="str">
        <f t="shared" si="123"/>
        <v>Normal</v>
      </c>
      <c r="H1936" t="str">
        <f>'Raw Data'!I1933</f>
        <v>non-smoker</v>
      </c>
      <c r="I1936" t="str">
        <f>'Raw Data'!J1933</f>
        <v>moderate</v>
      </c>
    </row>
    <row r="1937" spans="1:9" ht="15" customHeight="1" x14ac:dyDescent="0.35">
      <c r="A1937">
        <f t="shared" si="120"/>
        <v>1933</v>
      </c>
      <c r="B1937" s="13">
        <f>'Raw Data'!B1934</f>
        <v>23.5788285</v>
      </c>
      <c r="C1937" t="str">
        <f t="shared" si="121"/>
        <v>Normal</v>
      </c>
      <c r="D1937" s="14">
        <f>'Raw Data'!E1934</f>
        <v>187.6387264</v>
      </c>
      <c r="E1937" t="str">
        <f t="shared" si="122"/>
        <v>Desirable</v>
      </c>
      <c r="F1937" s="15">
        <f>'Raw Data'!C1934</f>
        <v>96.956362760000005</v>
      </c>
      <c r="G1937" t="str">
        <f t="shared" si="123"/>
        <v>Normal</v>
      </c>
      <c r="H1937" t="str">
        <f>'Raw Data'!I1934</f>
        <v>non-smoker</v>
      </c>
      <c r="I1937" t="str">
        <f>'Raw Data'!J1934</f>
        <v>high</v>
      </c>
    </row>
    <row r="1938" spans="1:9" ht="15" customHeight="1" x14ac:dyDescent="0.35">
      <c r="A1938">
        <f t="shared" si="120"/>
        <v>1934</v>
      </c>
      <c r="B1938" s="13">
        <f>'Raw Data'!B1935</f>
        <v>22.229673739999999</v>
      </c>
      <c r="C1938" t="str">
        <f t="shared" si="121"/>
        <v>Normal</v>
      </c>
      <c r="D1938" s="14">
        <f>'Raw Data'!E1935</f>
        <v>159.15266130000001</v>
      </c>
      <c r="E1938" t="str">
        <f t="shared" si="122"/>
        <v>Desirable</v>
      </c>
      <c r="F1938" s="15">
        <f>'Raw Data'!C1935</f>
        <v>109.5262877</v>
      </c>
      <c r="G1938" t="str">
        <f t="shared" si="123"/>
        <v>Normal</v>
      </c>
      <c r="H1938" t="str">
        <f>'Raw Data'!I1935</f>
        <v>non-smoker</v>
      </c>
      <c r="I1938" t="str">
        <f>'Raw Data'!J1935</f>
        <v>low</v>
      </c>
    </row>
    <row r="1939" spans="1:9" ht="15" customHeight="1" x14ac:dyDescent="0.35">
      <c r="A1939">
        <f t="shared" si="120"/>
        <v>1935</v>
      </c>
      <c r="B1939" s="13">
        <f>'Raw Data'!B1936</f>
        <v>19.10038445</v>
      </c>
      <c r="C1939" t="str">
        <f t="shared" si="121"/>
        <v>Normal</v>
      </c>
      <c r="D1939" s="14">
        <f>'Raw Data'!E1936</f>
        <v>195.88233030000001</v>
      </c>
      <c r="E1939" t="str">
        <f t="shared" si="122"/>
        <v>Desirable</v>
      </c>
      <c r="F1939" s="15">
        <f>'Raw Data'!C1936</f>
        <v>99.700991000000002</v>
      </c>
      <c r="G1939" t="str">
        <f t="shared" si="123"/>
        <v>Normal</v>
      </c>
      <c r="H1939" t="str">
        <f>'Raw Data'!I1936</f>
        <v>non-smoker</v>
      </c>
      <c r="I1939" t="str">
        <f>'Raw Data'!J1936</f>
        <v>low</v>
      </c>
    </row>
    <row r="1940" spans="1:9" ht="15" customHeight="1" x14ac:dyDescent="0.35">
      <c r="A1940">
        <f t="shared" si="120"/>
        <v>1936</v>
      </c>
      <c r="B1940" s="13">
        <f>'Raw Data'!B1937</f>
        <v>26.150628919999999</v>
      </c>
      <c r="C1940" t="str">
        <f t="shared" si="121"/>
        <v>Overweight</v>
      </c>
      <c r="D1940" s="14">
        <f>'Raw Data'!E1937</f>
        <v>183.73848860000001</v>
      </c>
      <c r="E1940" t="str">
        <f t="shared" si="122"/>
        <v>Desirable</v>
      </c>
      <c r="F1940" s="15">
        <f>'Raw Data'!C1937</f>
        <v>104.25591799999999</v>
      </c>
      <c r="G1940" t="str">
        <f t="shared" si="123"/>
        <v>Normal</v>
      </c>
      <c r="H1940" t="str">
        <f>'Raw Data'!I1937</f>
        <v>non-smoker</v>
      </c>
      <c r="I1940" t="str">
        <f>'Raw Data'!J1937</f>
        <v>moderate</v>
      </c>
    </row>
    <row r="1941" spans="1:9" ht="15" customHeight="1" x14ac:dyDescent="0.35">
      <c r="A1941">
        <f t="shared" si="120"/>
        <v>1937</v>
      </c>
      <c r="B1941" s="13">
        <f>'Raw Data'!B1938</f>
        <v>30.34345531</v>
      </c>
      <c r="C1941" t="str">
        <f t="shared" si="121"/>
        <v>Obese</v>
      </c>
      <c r="D1941" s="14">
        <f>'Raw Data'!E1938</f>
        <v>196.22535909999999</v>
      </c>
      <c r="E1941" t="str">
        <f t="shared" si="122"/>
        <v>Desirable</v>
      </c>
      <c r="F1941" s="15">
        <f>'Raw Data'!C1938</f>
        <v>103.1227554</v>
      </c>
      <c r="G1941" t="str">
        <f t="shared" si="123"/>
        <v>Normal</v>
      </c>
      <c r="H1941" t="str">
        <f>'Raw Data'!I1938</f>
        <v>non-smoker</v>
      </c>
      <c r="I1941" t="str">
        <f>'Raw Data'!J1938</f>
        <v>low</v>
      </c>
    </row>
    <row r="1942" spans="1:9" ht="15" customHeight="1" x14ac:dyDescent="0.35">
      <c r="A1942">
        <f t="shared" si="120"/>
        <v>1938</v>
      </c>
      <c r="B1942" s="13">
        <f>'Raw Data'!B1939</f>
        <v>24.450128979999999</v>
      </c>
      <c r="C1942" t="str">
        <f t="shared" si="121"/>
        <v>Normal</v>
      </c>
      <c r="D1942" s="14">
        <f>'Raw Data'!E1939</f>
        <v>171.9071352</v>
      </c>
      <c r="E1942" t="str">
        <f t="shared" si="122"/>
        <v>Desirable</v>
      </c>
      <c r="F1942" s="15">
        <f>'Raw Data'!C1939</f>
        <v>110.474981</v>
      </c>
      <c r="G1942" t="str">
        <f t="shared" si="123"/>
        <v>Normal</v>
      </c>
      <c r="H1942" t="str">
        <f>'Raw Data'!I1939</f>
        <v>smoker</v>
      </c>
      <c r="I1942" t="str">
        <f>'Raw Data'!J1939</f>
        <v>low</v>
      </c>
    </row>
    <row r="1943" spans="1:9" ht="15" customHeight="1" x14ac:dyDescent="0.35">
      <c r="A1943">
        <f t="shared" si="120"/>
        <v>1939</v>
      </c>
      <c r="B1943" s="13">
        <f>'Raw Data'!B1940</f>
        <v>32.680506819999998</v>
      </c>
      <c r="C1943" t="str">
        <f t="shared" si="121"/>
        <v>Obese</v>
      </c>
      <c r="D1943" s="14">
        <f>'Raw Data'!E1940</f>
        <v>195.9954587</v>
      </c>
      <c r="E1943" t="str">
        <f t="shared" si="122"/>
        <v>Desirable</v>
      </c>
      <c r="F1943" s="15">
        <f>'Raw Data'!C1940</f>
        <v>113.27401450000001</v>
      </c>
      <c r="G1943" t="str">
        <f t="shared" si="123"/>
        <v>Normal</v>
      </c>
      <c r="H1943" t="str">
        <f>'Raw Data'!I1940</f>
        <v>smoker</v>
      </c>
      <c r="I1943" t="str">
        <f>'Raw Data'!J1940</f>
        <v>high</v>
      </c>
    </row>
    <row r="1944" spans="1:9" ht="15" customHeight="1" x14ac:dyDescent="0.35">
      <c r="A1944">
        <f t="shared" si="120"/>
        <v>1940</v>
      </c>
      <c r="B1944" s="13">
        <f>'Raw Data'!B1941</f>
        <v>27.765663759999999</v>
      </c>
      <c r="C1944" t="str">
        <f t="shared" si="121"/>
        <v>Overweight</v>
      </c>
      <c r="D1944" s="14">
        <f>'Raw Data'!E1941</f>
        <v>233.97013680000001</v>
      </c>
      <c r="E1944" t="str">
        <f t="shared" si="122"/>
        <v>Borderline High</v>
      </c>
      <c r="F1944" s="15">
        <f>'Raw Data'!C1941</f>
        <v>123.6853533</v>
      </c>
      <c r="G1944" t="str">
        <f t="shared" si="123"/>
        <v>Elevated</v>
      </c>
      <c r="H1944" t="str">
        <f>'Raw Data'!I1941</f>
        <v>smoker</v>
      </c>
      <c r="I1944" t="str">
        <f>'Raw Data'!J1941</f>
        <v>high</v>
      </c>
    </row>
    <row r="1945" spans="1:9" ht="15" customHeight="1" x14ac:dyDescent="0.35">
      <c r="A1945">
        <f t="shared" si="120"/>
        <v>1941</v>
      </c>
      <c r="B1945" s="13">
        <f>'Raw Data'!B1942</f>
        <v>31.465047429999998</v>
      </c>
      <c r="C1945" t="str">
        <f t="shared" si="121"/>
        <v>Obese</v>
      </c>
      <c r="D1945" s="14">
        <f>'Raw Data'!E1942</f>
        <v>191.86418889999999</v>
      </c>
      <c r="E1945" t="str">
        <f t="shared" si="122"/>
        <v>Desirable</v>
      </c>
      <c r="F1945" s="15">
        <f>'Raw Data'!C1942</f>
        <v>106.2553894</v>
      </c>
      <c r="G1945" t="str">
        <f t="shared" si="123"/>
        <v>Normal</v>
      </c>
      <c r="H1945" t="str">
        <f>'Raw Data'!I1942</f>
        <v>smoker</v>
      </c>
      <c r="I1945" t="str">
        <f>'Raw Data'!J1942</f>
        <v>moderate</v>
      </c>
    </row>
    <row r="1946" spans="1:9" ht="15" customHeight="1" x14ac:dyDescent="0.35">
      <c r="A1946">
        <f t="shared" si="120"/>
        <v>1942</v>
      </c>
      <c r="B1946" s="13">
        <f>'Raw Data'!B1943</f>
        <v>27.158476839999999</v>
      </c>
      <c r="C1946" t="str">
        <f t="shared" si="121"/>
        <v>Overweight</v>
      </c>
      <c r="D1946" s="14">
        <f>'Raw Data'!E1943</f>
        <v>187.6610853</v>
      </c>
      <c r="E1946" t="str">
        <f t="shared" si="122"/>
        <v>Desirable</v>
      </c>
      <c r="F1946" s="15">
        <f>'Raw Data'!C1943</f>
        <v>114.20040109999999</v>
      </c>
      <c r="G1946" t="str">
        <f t="shared" si="123"/>
        <v>Normal</v>
      </c>
      <c r="H1946" t="str">
        <f>'Raw Data'!I1943</f>
        <v>non-smoker</v>
      </c>
      <c r="I1946" t="str">
        <f>'Raw Data'!J1943</f>
        <v>high</v>
      </c>
    </row>
    <row r="1947" spans="1:9" ht="15" customHeight="1" x14ac:dyDescent="0.35">
      <c r="A1947">
        <f t="shared" si="120"/>
        <v>1943</v>
      </c>
      <c r="B1947" s="13">
        <f>'Raw Data'!B1944</f>
        <v>30.355911580000001</v>
      </c>
      <c r="C1947" t="str">
        <f t="shared" si="121"/>
        <v>Obese</v>
      </c>
      <c r="D1947" s="14">
        <f>'Raw Data'!E1944</f>
        <v>199.71547279999999</v>
      </c>
      <c r="E1947" t="str">
        <f t="shared" si="122"/>
        <v>Desirable</v>
      </c>
      <c r="F1947" s="15">
        <f>'Raw Data'!C1944</f>
        <v>103.8793009</v>
      </c>
      <c r="G1947" t="str">
        <f t="shared" si="123"/>
        <v>Normal</v>
      </c>
      <c r="H1947" t="str">
        <f>'Raw Data'!I1944</f>
        <v>non-smoker</v>
      </c>
      <c r="I1947" t="str">
        <f>'Raw Data'!J1944</f>
        <v>moderate</v>
      </c>
    </row>
    <row r="1948" spans="1:9" ht="15" customHeight="1" x14ac:dyDescent="0.35">
      <c r="A1948">
        <f t="shared" si="120"/>
        <v>1944</v>
      </c>
      <c r="B1948" s="13">
        <f>'Raw Data'!B1945</f>
        <v>19.945369970000002</v>
      </c>
      <c r="C1948" t="str">
        <f t="shared" si="121"/>
        <v>Normal</v>
      </c>
      <c r="D1948" s="14">
        <f>'Raw Data'!E1945</f>
        <v>195.70717300000001</v>
      </c>
      <c r="E1948" t="str">
        <f t="shared" si="122"/>
        <v>Desirable</v>
      </c>
      <c r="F1948" s="15">
        <f>'Raw Data'!C1945</f>
        <v>95.608708660000005</v>
      </c>
      <c r="G1948" t="str">
        <f t="shared" si="123"/>
        <v>Normal</v>
      </c>
      <c r="H1948" t="str">
        <f>'Raw Data'!I1945</f>
        <v>smoker</v>
      </c>
      <c r="I1948" t="str">
        <f>'Raw Data'!J1945</f>
        <v>moderate</v>
      </c>
    </row>
    <row r="1949" spans="1:9" ht="15" customHeight="1" x14ac:dyDescent="0.35">
      <c r="A1949">
        <f t="shared" si="120"/>
        <v>1945</v>
      </c>
      <c r="B1949" s="13">
        <f>'Raw Data'!B1946</f>
        <v>31.21230027</v>
      </c>
      <c r="C1949" t="str">
        <f t="shared" si="121"/>
        <v>Obese</v>
      </c>
      <c r="D1949" s="14">
        <f>'Raw Data'!E1946</f>
        <v>193.00296299999999</v>
      </c>
      <c r="E1949" t="str">
        <f t="shared" si="122"/>
        <v>Desirable</v>
      </c>
      <c r="F1949" s="15">
        <f>'Raw Data'!C1946</f>
        <v>102.1803699</v>
      </c>
      <c r="G1949" t="str">
        <f t="shared" si="123"/>
        <v>Normal</v>
      </c>
      <c r="H1949" t="str">
        <f>'Raw Data'!I1946</f>
        <v>smoker</v>
      </c>
      <c r="I1949" t="str">
        <f>'Raw Data'!J1946</f>
        <v>moderate</v>
      </c>
    </row>
    <row r="1950" spans="1:9" ht="15" customHeight="1" x14ac:dyDescent="0.35">
      <c r="A1950">
        <f t="shared" si="120"/>
        <v>1946</v>
      </c>
      <c r="B1950" s="13">
        <f>'Raw Data'!B1947</f>
        <v>27.032513730000002</v>
      </c>
      <c r="C1950" t="str">
        <f t="shared" si="121"/>
        <v>Overweight</v>
      </c>
      <c r="D1950" s="14">
        <f>'Raw Data'!E1947</f>
        <v>200.31545499999999</v>
      </c>
      <c r="E1950" t="str">
        <f t="shared" si="122"/>
        <v>Borderline High</v>
      </c>
      <c r="F1950" s="15">
        <f>'Raw Data'!C1947</f>
        <v>79.064053389999998</v>
      </c>
      <c r="G1950" t="str">
        <f t="shared" si="123"/>
        <v>Normal</v>
      </c>
      <c r="H1950" t="str">
        <f>'Raw Data'!I1947</f>
        <v>non-smoker</v>
      </c>
      <c r="I1950" t="str">
        <f>'Raw Data'!J1947</f>
        <v>moderate</v>
      </c>
    </row>
    <row r="1951" spans="1:9" ht="15" customHeight="1" x14ac:dyDescent="0.35">
      <c r="A1951">
        <f t="shared" si="120"/>
        <v>1947</v>
      </c>
      <c r="B1951" s="13">
        <f>'Raw Data'!B1948</f>
        <v>32.489628580000002</v>
      </c>
      <c r="C1951" t="str">
        <f t="shared" si="121"/>
        <v>Obese</v>
      </c>
      <c r="D1951" s="14">
        <f>'Raw Data'!E1948</f>
        <v>201.29979499999999</v>
      </c>
      <c r="E1951" t="str">
        <f t="shared" si="122"/>
        <v>Borderline High</v>
      </c>
      <c r="F1951" s="15">
        <f>'Raw Data'!C1948</f>
        <v>114.1865392</v>
      </c>
      <c r="G1951" t="str">
        <f t="shared" si="123"/>
        <v>Normal</v>
      </c>
      <c r="H1951" t="str">
        <f>'Raw Data'!I1948</f>
        <v>smoker</v>
      </c>
      <c r="I1951" t="str">
        <f>'Raw Data'!J1948</f>
        <v>moderate</v>
      </c>
    </row>
    <row r="1952" spans="1:9" ht="15" customHeight="1" x14ac:dyDescent="0.35">
      <c r="A1952">
        <f t="shared" si="120"/>
        <v>1948</v>
      </c>
      <c r="B1952" s="13">
        <f>'Raw Data'!B1949</f>
        <v>25.73876323</v>
      </c>
      <c r="C1952" t="str">
        <f t="shared" si="121"/>
        <v>Overweight</v>
      </c>
      <c r="D1952" s="14">
        <f>'Raw Data'!E1949</f>
        <v>187.5489815</v>
      </c>
      <c r="E1952" t="str">
        <f t="shared" si="122"/>
        <v>Desirable</v>
      </c>
      <c r="F1952" s="15">
        <f>'Raw Data'!C1949</f>
        <v>106.5620639</v>
      </c>
      <c r="G1952" t="str">
        <f t="shared" si="123"/>
        <v>Normal</v>
      </c>
      <c r="H1952" t="str">
        <f>'Raw Data'!I1949</f>
        <v>non-smoker</v>
      </c>
      <c r="I1952" t="str">
        <f>'Raw Data'!J1949</f>
        <v>high</v>
      </c>
    </row>
    <row r="1953" spans="1:9" ht="15" customHeight="1" x14ac:dyDescent="0.35">
      <c r="A1953">
        <f t="shared" si="120"/>
        <v>1949</v>
      </c>
      <c r="B1953" s="13">
        <f>'Raw Data'!B1950</f>
        <v>35.708483260000001</v>
      </c>
      <c r="C1953" t="str">
        <f t="shared" si="121"/>
        <v>Obese</v>
      </c>
      <c r="D1953" s="14">
        <f>'Raw Data'!E1950</f>
        <v>187.70527010000001</v>
      </c>
      <c r="E1953" t="str">
        <f t="shared" si="122"/>
        <v>Desirable</v>
      </c>
      <c r="F1953" s="15">
        <f>'Raw Data'!C1950</f>
        <v>107.8830869</v>
      </c>
      <c r="G1953" t="str">
        <f t="shared" si="123"/>
        <v>Normal</v>
      </c>
      <c r="H1953" t="str">
        <f>'Raw Data'!I1950</f>
        <v>smoker</v>
      </c>
      <c r="I1953" t="str">
        <f>'Raw Data'!J1950</f>
        <v>moderate</v>
      </c>
    </row>
    <row r="1954" spans="1:9" ht="15" customHeight="1" x14ac:dyDescent="0.35">
      <c r="A1954">
        <f t="shared" si="120"/>
        <v>1950</v>
      </c>
      <c r="B1954" s="13">
        <f>'Raw Data'!B1951</f>
        <v>29.668550289999999</v>
      </c>
      <c r="C1954" t="str">
        <f t="shared" si="121"/>
        <v>Overweight</v>
      </c>
      <c r="D1954" s="14">
        <f>'Raw Data'!E1951</f>
        <v>181.92446609999999</v>
      </c>
      <c r="E1954" t="str">
        <f t="shared" si="122"/>
        <v>Desirable</v>
      </c>
      <c r="F1954" s="15">
        <f>'Raw Data'!C1951</f>
        <v>104.1866271</v>
      </c>
      <c r="G1954" t="str">
        <f t="shared" si="123"/>
        <v>Normal</v>
      </c>
      <c r="H1954" t="str">
        <f>'Raw Data'!I1951</f>
        <v>non-smoker</v>
      </c>
      <c r="I1954" t="str">
        <f>'Raw Data'!J1951</f>
        <v>moderate</v>
      </c>
    </row>
    <row r="1955" spans="1:9" ht="15" customHeight="1" x14ac:dyDescent="0.35">
      <c r="A1955">
        <f t="shared" si="120"/>
        <v>1951</v>
      </c>
      <c r="B1955" s="13">
        <f>'Raw Data'!B1952</f>
        <v>22.473677299999999</v>
      </c>
      <c r="C1955" t="str">
        <f t="shared" si="121"/>
        <v>Normal</v>
      </c>
      <c r="D1955" s="14">
        <f>'Raw Data'!E1952</f>
        <v>170.2800575</v>
      </c>
      <c r="E1955" t="str">
        <f t="shared" si="122"/>
        <v>Desirable</v>
      </c>
      <c r="F1955" s="15">
        <f>'Raw Data'!C1952</f>
        <v>107.68796639999999</v>
      </c>
      <c r="G1955" t="str">
        <f t="shared" si="123"/>
        <v>Normal</v>
      </c>
      <c r="H1955" t="str">
        <f>'Raw Data'!I1952</f>
        <v>non-smoker</v>
      </c>
      <c r="I1955" t="str">
        <f>'Raw Data'!J1952</f>
        <v>high</v>
      </c>
    </row>
    <row r="1956" spans="1:9" ht="15" customHeight="1" x14ac:dyDescent="0.35">
      <c r="A1956">
        <f t="shared" si="120"/>
        <v>1952</v>
      </c>
      <c r="B1956" s="13">
        <f>'Raw Data'!B1953</f>
        <v>32.640625649999997</v>
      </c>
      <c r="C1956" t="str">
        <f t="shared" si="121"/>
        <v>Obese</v>
      </c>
      <c r="D1956" s="14">
        <f>'Raw Data'!E1953</f>
        <v>176.542416</v>
      </c>
      <c r="E1956" t="str">
        <f t="shared" si="122"/>
        <v>Desirable</v>
      </c>
      <c r="F1956" s="15">
        <f>'Raw Data'!C1953</f>
        <v>121.89893360000001</v>
      </c>
      <c r="G1956" t="str">
        <f t="shared" si="123"/>
        <v>Elevated</v>
      </c>
      <c r="H1956" t="str">
        <f>'Raw Data'!I1953</f>
        <v>non-smoker</v>
      </c>
      <c r="I1956" t="str">
        <f>'Raw Data'!J1953</f>
        <v>moderate</v>
      </c>
    </row>
    <row r="1957" spans="1:9" ht="15" customHeight="1" x14ac:dyDescent="0.35">
      <c r="A1957">
        <f t="shared" si="120"/>
        <v>1953</v>
      </c>
      <c r="B1957" s="13">
        <f>'Raw Data'!B1954</f>
        <v>21.710753660000002</v>
      </c>
      <c r="C1957" t="str">
        <f t="shared" si="121"/>
        <v>Normal</v>
      </c>
      <c r="D1957" s="14">
        <f>'Raw Data'!E1954</f>
        <v>212.35157419999999</v>
      </c>
      <c r="E1957" t="str">
        <f t="shared" si="122"/>
        <v>Borderline High</v>
      </c>
      <c r="F1957" s="15">
        <f>'Raw Data'!C1954</f>
        <v>115.0801125</v>
      </c>
      <c r="G1957" t="str">
        <f t="shared" si="123"/>
        <v>Normal</v>
      </c>
      <c r="H1957" t="str">
        <f>'Raw Data'!I1954</f>
        <v>smoker</v>
      </c>
      <c r="I1957" t="str">
        <f>'Raw Data'!J1954</f>
        <v>low</v>
      </c>
    </row>
    <row r="1958" spans="1:9" ht="15" customHeight="1" x14ac:dyDescent="0.35">
      <c r="A1958">
        <f t="shared" si="120"/>
        <v>1954</v>
      </c>
      <c r="B1958" s="13">
        <f>'Raw Data'!B1955</f>
        <v>21.43113473</v>
      </c>
      <c r="C1958" t="str">
        <f t="shared" si="121"/>
        <v>Normal</v>
      </c>
      <c r="D1958" s="14">
        <f>'Raw Data'!E1955</f>
        <v>190.69194569999999</v>
      </c>
      <c r="E1958" t="str">
        <f t="shared" si="122"/>
        <v>Desirable</v>
      </c>
      <c r="F1958" s="15">
        <f>'Raw Data'!C1955</f>
        <v>95.966815109999999</v>
      </c>
      <c r="G1958" t="str">
        <f t="shared" si="123"/>
        <v>Normal</v>
      </c>
      <c r="H1958" t="str">
        <f>'Raw Data'!I1955</f>
        <v>smoker</v>
      </c>
      <c r="I1958" t="str">
        <f>'Raw Data'!J1955</f>
        <v>moderate</v>
      </c>
    </row>
    <row r="1959" spans="1:9" ht="15" customHeight="1" x14ac:dyDescent="0.35">
      <c r="A1959">
        <f t="shared" si="120"/>
        <v>1955</v>
      </c>
      <c r="B1959" s="13">
        <f>'Raw Data'!B1956</f>
        <v>33.443834330000001</v>
      </c>
      <c r="C1959" t="str">
        <f t="shared" si="121"/>
        <v>Obese</v>
      </c>
      <c r="D1959" s="14">
        <f>'Raw Data'!E1956</f>
        <v>189.37384890000001</v>
      </c>
      <c r="E1959" t="str">
        <f t="shared" si="122"/>
        <v>Desirable</v>
      </c>
      <c r="F1959" s="15">
        <f>'Raw Data'!C1956</f>
        <v>126.2434171</v>
      </c>
      <c r="G1959" t="str">
        <f t="shared" si="123"/>
        <v>Elevated</v>
      </c>
      <c r="H1959" t="str">
        <f>'Raw Data'!I1956</f>
        <v>non-smoker</v>
      </c>
      <c r="I1959" t="str">
        <f>'Raw Data'!J1956</f>
        <v>high</v>
      </c>
    </row>
    <row r="1960" spans="1:9" ht="15" customHeight="1" x14ac:dyDescent="0.35">
      <c r="A1960">
        <f t="shared" si="120"/>
        <v>1956</v>
      </c>
      <c r="B1960" s="13">
        <f>'Raw Data'!B1957</f>
        <v>28.677261250000001</v>
      </c>
      <c r="C1960" t="str">
        <f t="shared" si="121"/>
        <v>Overweight</v>
      </c>
      <c r="D1960" s="14">
        <f>'Raw Data'!E1957</f>
        <v>191.84158650000001</v>
      </c>
      <c r="E1960" t="str">
        <f t="shared" si="122"/>
        <v>Desirable</v>
      </c>
      <c r="F1960" s="15">
        <f>'Raw Data'!C1957</f>
        <v>131.1117558</v>
      </c>
      <c r="G1960" t="str">
        <f t="shared" si="123"/>
        <v>Stage 1 Hypertension</v>
      </c>
      <c r="H1960" t="str">
        <f>'Raw Data'!I1957</f>
        <v>non-smoker</v>
      </c>
      <c r="I1960" t="str">
        <f>'Raw Data'!J1957</f>
        <v>moderate</v>
      </c>
    </row>
    <row r="1961" spans="1:9" ht="15" customHeight="1" x14ac:dyDescent="0.35">
      <c r="A1961">
        <f t="shared" si="120"/>
        <v>1957</v>
      </c>
      <c r="B1961" s="13">
        <f>'Raw Data'!B1958</f>
        <v>27.361960320000001</v>
      </c>
      <c r="C1961" t="str">
        <f t="shared" si="121"/>
        <v>Overweight</v>
      </c>
      <c r="D1961" s="14">
        <f>'Raw Data'!E1958</f>
        <v>205.3387673</v>
      </c>
      <c r="E1961" t="str">
        <f t="shared" si="122"/>
        <v>Borderline High</v>
      </c>
      <c r="F1961" s="15">
        <f>'Raw Data'!C1958</f>
        <v>109.793779</v>
      </c>
      <c r="G1961" t="str">
        <f t="shared" si="123"/>
        <v>Normal</v>
      </c>
      <c r="H1961" t="str">
        <f>'Raw Data'!I1958</f>
        <v>non-smoker</v>
      </c>
      <c r="I1961" t="str">
        <f>'Raw Data'!J1958</f>
        <v>high</v>
      </c>
    </row>
    <row r="1962" spans="1:9" ht="15" customHeight="1" x14ac:dyDescent="0.35">
      <c r="A1962">
        <f t="shared" si="120"/>
        <v>1958</v>
      </c>
      <c r="B1962" s="13">
        <f>'Raw Data'!B1959</f>
        <v>24.480263189999999</v>
      </c>
      <c r="C1962" t="str">
        <f t="shared" si="121"/>
        <v>Normal</v>
      </c>
      <c r="D1962" s="14">
        <f>'Raw Data'!E1959</f>
        <v>191.49718859999999</v>
      </c>
      <c r="E1962" t="str">
        <f t="shared" si="122"/>
        <v>Desirable</v>
      </c>
      <c r="F1962" s="15">
        <f>'Raw Data'!C1959</f>
        <v>103.94061929999999</v>
      </c>
      <c r="G1962" t="str">
        <f t="shared" si="123"/>
        <v>Normal</v>
      </c>
      <c r="H1962" t="str">
        <f>'Raw Data'!I1959</f>
        <v>non-smoker</v>
      </c>
      <c r="I1962" t="str">
        <f>'Raw Data'!J1959</f>
        <v>low</v>
      </c>
    </row>
    <row r="1963" spans="1:9" ht="15" customHeight="1" x14ac:dyDescent="0.35">
      <c r="A1963">
        <f t="shared" si="120"/>
        <v>1959</v>
      </c>
      <c r="B1963" s="13">
        <f>'Raw Data'!B1960</f>
        <v>31.15849893</v>
      </c>
      <c r="C1963" t="str">
        <f t="shared" si="121"/>
        <v>Obese</v>
      </c>
      <c r="D1963" s="14">
        <f>'Raw Data'!E1960</f>
        <v>161.90001580000001</v>
      </c>
      <c r="E1963" t="str">
        <f t="shared" si="122"/>
        <v>Desirable</v>
      </c>
      <c r="F1963" s="15">
        <f>'Raw Data'!C1960</f>
        <v>115.77513860000001</v>
      </c>
      <c r="G1963" t="str">
        <f t="shared" si="123"/>
        <v>Normal</v>
      </c>
      <c r="H1963" t="str">
        <f>'Raw Data'!I1960</f>
        <v>smoker</v>
      </c>
      <c r="I1963" t="str">
        <f>'Raw Data'!J1960</f>
        <v>high</v>
      </c>
    </row>
    <row r="1964" spans="1:9" ht="15" customHeight="1" x14ac:dyDescent="0.35">
      <c r="A1964">
        <f t="shared" si="120"/>
        <v>1960</v>
      </c>
      <c r="B1964" s="13">
        <f>'Raw Data'!B1961</f>
        <v>25.64127045</v>
      </c>
      <c r="C1964" t="str">
        <f t="shared" si="121"/>
        <v>Overweight</v>
      </c>
      <c r="D1964" s="14">
        <f>'Raw Data'!E1961</f>
        <v>224.17928449999999</v>
      </c>
      <c r="E1964" t="str">
        <f t="shared" si="122"/>
        <v>Borderline High</v>
      </c>
      <c r="F1964" s="15">
        <f>'Raw Data'!C1961</f>
        <v>112.196749</v>
      </c>
      <c r="G1964" t="str">
        <f t="shared" si="123"/>
        <v>Normal</v>
      </c>
      <c r="H1964" t="str">
        <f>'Raw Data'!I1961</f>
        <v>non-smoker</v>
      </c>
      <c r="I1964" t="str">
        <f>'Raw Data'!J1961</f>
        <v>high</v>
      </c>
    </row>
    <row r="1965" spans="1:9" ht="15" customHeight="1" x14ac:dyDescent="0.35">
      <c r="A1965">
        <f t="shared" si="120"/>
        <v>1961</v>
      </c>
      <c r="B1965" s="13">
        <f>'Raw Data'!B1962</f>
        <v>28.008186469999998</v>
      </c>
      <c r="C1965" t="str">
        <f t="shared" si="121"/>
        <v>Overweight</v>
      </c>
      <c r="D1965" s="14">
        <f>'Raw Data'!E1962</f>
        <v>157.36708870000001</v>
      </c>
      <c r="E1965" t="str">
        <f t="shared" si="122"/>
        <v>Desirable</v>
      </c>
      <c r="F1965" s="15">
        <f>'Raw Data'!C1962</f>
        <v>106.480407</v>
      </c>
      <c r="G1965" t="str">
        <f t="shared" si="123"/>
        <v>Normal</v>
      </c>
      <c r="H1965" t="str">
        <f>'Raw Data'!I1962</f>
        <v>non-smoker</v>
      </c>
      <c r="I1965" t="str">
        <f>'Raw Data'!J1962</f>
        <v>high</v>
      </c>
    </row>
    <row r="1966" spans="1:9" ht="15" customHeight="1" x14ac:dyDescent="0.35">
      <c r="A1966">
        <f t="shared" si="120"/>
        <v>1962</v>
      </c>
      <c r="B1966" s="13">
        <f>'Raw Data'!B1963</f>
        <v>21.363790009999999</v>
      </c>
      <c r="C1966" t="str">
        <f t="shared" si="121"/>
        <v>Normal</v>
      </c>
      <c r="D1966" s="14">
        <f>'Raw Data'!E1963</f>
        <v>204.17226629999999</v>
      </c>
      <c r="E1966" t="str">
        <f t="shared" si="122"/>
        <v>Borderline High</v>
      </c>
      <c r="F1966" s="15">
        <f>'Raw Data'!C1963</f>
        <v>100.4109388</v>
      </c>
      <c r="G1966" t="str">
        <f t="shared" si="123"/>
        <v>Normal</v>
      </c>
      <c r="H1966" t="str">
        <f>'Raw Data'!I1963</f>
        <v>non-smoker</v>
      </c>
      <c r="I1966" t="str">
        <f>'Raw Data'!J1963</f>
        <v>high</v>
      </c>
    </row>
    <row r="1967" spans="1:9" ht="15" customHeight="1" x14ac:dyDescent="0.35">
      <c r="A1967">
        <f t="shared" si="120"/>
        <v>1963</v>
      </c>
      <c r="B1967" s="13">
        <f>'Raw Data'!B1964</f>
        <v>26.711646460000001</v>
      </c>
      <c r="C1967" t="str">
        <f t="shared" si="121"/>
        <v>Overweight</v>
      </c>
      <c r="D1967" s="14">
        <f>'Raw Data'!E1964</f>
        <v>204.83739019999999</v>
      </c>
      <c r="E1967" t="str">
        <f t="shared" si="122"/>
        <v>Borderline High</v>
      </c>
      <c r="F1967" s="15">
        <f>'Raw Data'!C1964</f>
        <v>106.23117430000001</v>
      </c>
      <c r="G1967" t="str">
        <f t="shared" si="123"/>
        <v>Normal</v>
      </c>
      <c r="H1967" t="str">
        <f>'Raw Data'!I1964</f>
        <v>non-smoker</v>
      </c>
      <c r="I1967" t="str">
        <f>'Raw Data'!J1964</f>
        <v>low</v>
      </c>
    </row>
    <row r="1968" spans="1:9" ht="15" customHeight="1" x14ac:dyDescent="0.35">
      <c r="A1968">
        <f t="shared" si="120"/>
        <v>1964</v>
      </c>
      <c r="B1968" s="13">
        <f>'Raw Data'!B1965</f>
        <v>27.876261540000002</v>
      </c>
      <c r="C1968" t="str">
        <f t="shared" si="121"/>
        <v>Overweight</v>
      </c>
      <c r="D1968" s="14">
        <f>'Raw Data'!E1965</f>
        <v>208.0499471</v>
      </c>
      <c r="E1968" t="str">
        <f t="shared" si="122"/>
        <v>Borderline High</v>
      </c>
      <c r="F1968" s="15">
        <f>'Raw Data'!C1965</f>
        <v>119.1036067</v>
      </c>
      <c r="G1968" t="str">
        <f t="shared" si="123"/>
        <v>Normal</v>
      </c>
      <c r="H1968" t="str">
        <f>'Raw Data'!I1965</f>
        <v>non-smoker</v>
      </c>
      <c r="I1968" t="str">
        <f>'Raw Data'!J1965</f>
        <v>high</v>
      </c>
    </row>
    <row r="1969" spans="1:9" ht="15" customHeight="1" x14ac:dyDescent="0.35">
      <c r="A1969">
        <f t="shared" si="120"/>
        <v>1965</v>
      </c>
      <c r="B1969" s="13">
        <f>'Raw Data'!B1966</f>
        <v>29.67156812</v>
      </c>
      <c r="C1969" t="str">
        <f t="shared" si="121"/>
        <v>Overweight</v>
      </c>
      <c r="D1969" s="14">
        <f>'Raw Data'!E1966</f>
        <v>186.29411279999999</v>
      </c>
      <c r="E1969" t="str">
        <f t="shared" si="122"/>
        <v>Desirable</v>
      </c>
      <c r="F1969" s="15">
        <f>'Raw Data'!C1966</f>
        <v>105.1377301</v>
      </c>
      <c r="G1969" t="str">
        <f t="shared" si="123"/>
        <v>Normal</v>
      </c>
      <c r="H1969" t="str">
        <f>'Raw Data'!I1966</f>
        <v>smoker</v>
      </c>
      <c r="I1969" t="str">
        <f>'Raw Data'!J1966</f>
        <v>low</v>
      </c>
    </row>
    <row r="1970" spans="1:9" ht="15" customHeight="1" x14ac:dyDescent="0.35">
      <c r="A1970">
        <f t="shared" si="120"/>
        <v>1966</v>
      </c>
      <c r="B1970" s="13">
        <f>'Raw Data'!B1967</f>
        <v>28.688904529999999</v>
      </c>
      <c r="C1970" t="str">
        <f t="shared" si="121"/>
        <v>Overweight</v>
      </c>
      <c r="D1970" s="14">
        <f>'Raw Data'!E1967</f>
        <v>186.83767889999999</v>
      </c>
      <c r="E1970" t="str">
        <f t="shared" si="122"/>
        <v>Desirable</v>
      </c>
      <c r="F1970" s="15">
        <f>'Raw Data'!C1967</f>
        <v>108.82268550000001</v>
      </c>
      <c r="G1970" t="str">
        <f t="shared" si="123"/>
        <v>Normal</v>
      </c>
      <c r="H1970" t="str">
        <f>'Raw Data'!I1967</f>
        <v>smoker</v>
      </c>
      <c r="I1970" t="str">
        <f>'Raw Data'!J1967</f>
        <v>moderate</v>
      </c>
    </row>
    <row r="1971" spans="1:9" ht="15" customHeight="1" x14ac:dyDescent="0.35">
      <c r="A1971">
        <f t="shared" si="120"/>
        <v>1967</v>
      </c>
      <c r="B1971" s="13">
        <f>'Raw Data'!B1968</f>
        <v>25.332280699999998</v>
      </c>
      <c r="C1971" t="str">
        <f t="shared" si="121"/>
        <v>Overweight</v>
      </c>
      <c r="D1971" s="14">
        <f>'Raw Data'!E1968</f>
        <v>175.5438393</v>
      </c>
      <c r="E1971" t="str">
        <f t="shared" si="122"/>
        <v>Desirable</v>
      </c>
      <c r="F1971" s="15">
        <f>'Raw Data'!C1968</f>
        <v>120.4785481</v>
      </c>
      <c r="G1971" t="str">
        <f t="shared" si="123"/>
        <v>Elevated</v>
      </c>
      <c r="H1971" t="str">
        <f>'Raw Data'!I1968</f>
        <v>non-smoker</v>
      </c>
      <c r="I1971" t="str">
        <f>'Raw Data'!J1968</f>
        <v>moderate</v>
      </c>
    </row>
    <row r="1972" spans="1:9" ht="15" customHeight="1" x14ac:dyDescent="0.35">
      <c r="A1972">
        <f t="shared" si="120"/>
        <v>1968</v>
      </c>
      <c r="B1972" s="13">
        <f>'Raw Data'!B1969</f>
        <v>28.423618189999999</v>
      </c>
      <c r="C1972" t="str">
        <f t="shared" si="121"/>
        <v>Overweight</v>
      </c>
      <c r="D1972" s="14">
        <f>'Raw Data'!E1969</f>
        <v>167.15231499999999</v>
      </c>
      <c r="E1972" t="str">
        <f t="shared" si="122"/>
        <v>Desirable</v>
      </c>
      <c r="F1972" s="15">
        <f>'Raw Data'!C1969</f>
        <v>119.2710871</v>
      </c>
      <c r="G1972" t="str">
        <f t="shared" si="123"/>
        <v>Normal</v>
      </c>
      <c r="H1972" t="str">
        <f>'Raw Data'!I1969</f>
        <v>non-smoker</v>
      </c>
      <c r="I1972" t="str">
        <f>'Raw Data'!J1969</f>
        <v>low</v>
      </c>
    </row>
    <row r="1973" spans="1:9" ht="15" customHeight="1" x14ac:dyDescent="0.35">
      <c r="A1973">
        <f t="shared" si="120"/>
        <v>1969</v>
      </c>
      <c r="B1973" s="13">
        <f>'Raw Data'!B1970</f>
        <v>31.903561759999999</v>
      </c>
      <c r="C1973" t="str">
        <f t="shared" si="121"/>
        <v>Obese</v>
      </c>
      <c r="D1973" s="14">
        <f>'Raw Data'!E1970</f>
        <v>195.67349960000001</v>
      </c>
      <c r="E1973" t="str">
        <f t="shared" si="122"/>
        <v>Desirable</v>
      </c>
      <c r="F1973" s="15">
        <f>'Raw Data'!C1970</f>
        <v>100.1933689</v>
      </c>
      <c r="G1973" t="str">
        <f t="shared" si="123"/>
        <v>Normal</v>
      </c>
      <c r="H1973" t="str">
        <f>'Raw Data'!I1970</f>
        <v>non-smoker</v>
      </c>
      <c r="I1973" t="str">
        <f>'Raw Data'!J1970</f>
        <v>high</v>
      </c>
    </row>
    <row r="1974" spans="1:9" ht="15" customHeight="1" x14ac:dyDescent="0.35">
      <c r="A1974">
        <f t="shared" si="120"/>
        <v>1970</v>
      </c>
      <c r="B1974" s="13">
        <f>'Raw Data'!B1971</f>
        <v>19.579512950000002</v>
      </c>
      <c r="C1974" t="str">
        <f t="shared" si="121"/>
        <v>Normal</v>
      </c>
      <c r="D1974" s="14">
        <f>'Raw Data'!E1971</f>
        <v>179.5963539</v>
      </c>
      <c r="E1974" t="str">
        <f t="shared" si="122"/>
        <v>Desirable</v>
      </c>
      <c r="F1974" s="15">
        <f>'Raw Data'!C1971</f>
        <v>89.566102580000006</v>
      </c>
      <c r="G1974" t="str">
        <f t="shared" si="123"/>
        <v>Normal</v>
      </c>
      <c r="H1974" t="str">
        <f>'Raw Data'!I1971</f>
        <v>smoker</v>
      </c>
      <c r="I1974" t="str">
        <f>'Raw Data'!J1971</f>
        <v>moderate</v>
      </c>
    </row>
    <row r="1975" spans="1:9" ht="15" customHeight="1" x14ac:dyDescent="0.35">
      <c r="A1975">
        <f t="shared" si="120"/>
        <v>1971</v>
      </c>
      <c r="B1975" s="13">
        <f>'Raw Data'!B1972</f>
        <v>26.17262023</v>
      </c>
      <c r="C1975" t="str">
        <f t="shared" si="121"/>
        <v>Overweight</v>
      </c>
      <c r="D1975" s="14">
        <f>'Raw Data'!E1972</f>
        <v>179.1422417</v>
      </c>
      <c r="E1975" t="str">
        <f t="shared" si="122"/>
        <v>Desirable</v>
      </c>
      <c r="F1975" s="15">
        <f>'Raw Data'!C1972</f>
        <v>108.5690869</v>
      </c>
      <c r="G1975" t="str">
        <f t="shared" si="123"/>
        <v>Normal</v>
      </c>
      <c r="H1975" t="str">
        <f>'Raw Data'!I1972</f>
        <v>non-smoker</v>
      </c>
      <c r="I1975" t="str">
        <f>'Raw Data'!J1972</f>
        <v>moderate</v>
      </c>
    </row>
    <row r="1976" spans="1:9" ht="15" customHeight="1" x14ac:dyDescent="0.35">
      <c r="A1976">
        <f t="shared" si="120"/>
        <v>1972</v>
      </c>
      <c r="B1976" s="13">
        <f>'Raw Data'!B1973</f>
        <v>28.043611540000001</v>
      </c>
      <c r="C1976" t="str">
        <f t="shared" si="121"/>
        <v>Overweight</v>
      </c>
      <c r="D1976" s="14">
        <f>'Raw Data'!E1973</f>
        <v>174.2774039</v>
      </c>
      <c r="E1976" t="str">
        <f t="shared" si="122"/>
        <v>Desirable</v>
      </c>
      <c r="F1976" s="15">
        <f>'Raw Data'!C1973</f>
        <v>110.69723500000001</v>
      </c>
      <c r="G1976" t="str">
        <f t="shared" si="123"/>
        <v>Normal</v>
      </c>
      <c r="H1976" t="str">
        <f>'Raw Data'!I1973</f>
        <v>smoker</v>
      </c>
      <c r="I1976" t="str">
        <f>'Raw Data'!J1973</f>
        <v>moderate</v>
      </c>
    </row>
    <row r="1977" spans="1:9" ht="15" customHeight="1" x14ac:dyDescent="0.35">
      <c r="A1977">
        <f t="shared" si="120"/>
        <v>1973</v>
      </c>
      <c r="B1977" s="13">
        <f>'Raw Data'!B1974</f>
        <v>22.388683830000002</v>
      </c>
      <c r="C1977" t="str">
        <f t="shared" si="121"/>
        <v>Normal</v>
      </c>
      <c r="D1977" s="14">
        <f>'Raw Data'!E1974</f>
        <v>172.52400829999999</v>
      </c>
      <c r="E1977" t="str">
        <f t="shared" si="122"/>
        <v>Desirable</v>
      </c>
      <c r="F1977" s="15">
        <f>'Raw Data'!C1974</f>
        <v>112.21623820000001</v>
      </c>
      <c r="G1977" t="str">
        <f t="shared" si="123"/>
        <v>Normal</v>
      </c>
      <c r="H1977" t="str">
        <f>'Raw Data'!I1974</f>
        <v>non-smoker</v>
      </c>
      <c r="I1977" t="str">
        <f>'Raw Data'!J1974</f>
        <v>moderate</v>
      </c>
    </row>
    <row r="1978" spans="1:9" ht="15" customHeight="1" x14ac:dyDescent="0.35">
      <c r="A1978">
        <f t="shared" si="120"/>
        <v>1974</v>
      </c>
      <c r="B1978" s="13">
        <f>'Raw Data'!B1975</f>
        <v>31.648584289999999</v>
      </c>
      <c r="C1978" t="str">
        <f t="shared" si="121"/>
        <v>Obese</v>
      </c>
      <c r="D1978" s="14">
        <f>'Raw Data'!E1975</f>
        <v>190.50764799999999</v>
      </c>
      <c r="E1978" t="str">
        <f t="shared" si="122"/>
        <v>Desirable</v>
      </c>
      <c r="F1978" s="15">
        <f>'Raw Data'!C1975</f>
        <v>98.373720770000006</v>
      </c>
      <c r="G1978" t="str">
        <f t="shared" si="123"/>
        <v>Normal</v>
      </c>
      <c r="H1978" t="str">
        <f>'Raw Data'!I1975</f>
        <v>non-smoker</v>
      </c>
      <c r="I1978" t="str">
        <f>'Raw Data'!J1975</f>
        <v>high</v>
      </c>
    </row>
    <row r="1979" spans="1:9" ht="15" customHeight="1" x14ac:dyDescent="0.35">
      <c r="A1979">
        <f t="shared" si="120"/>
        <v>1975</v>
      </c>
      <c r="B1979" s="13">
        <f>'Raw Data'!B1976</f>
        <v>29.997503930000001</v>
      </c>
      <c r="C1979" t="str">
        <f t="shared" si="121"/>
        <v>Obese</v>
      </c>
      <c r="D1979" s="14">
        <f>'Raw Data'!E1976</f>
        <v>179.66290620000001</v>
      </c>
      <c r="E1979" t="str">
        <f t="shared" si="122"/>
        <v>Desirable</v>
      </c>
      <c r="F1979" s="15">
        <f>'Raw Data'!C1976</f>
        <v>108.57518450000001</v>
      </c>
      <c r="G1979" t="str">
        <f t="shared" si="123"/>
        <v>Normal</v>
      </c>
      <c r="H1979" t="str">
        <f>'Raw Data'!I1976</f>
        <v>non-smoker</v>
      </c>
      <c r="I1979" t="str">
        <f>'Raw Data'!J1976</f>
        <v>moderate</v>
      </c>
    </row>
    <row r="1980" spans="1:9" ht="15" customHeight="1" x14ac:dyDescent="0.35">
      <c r="A1980">
        <f t="shared" si="120"/>
        <v>1976</v>
      </c>
      <c r="B1980" s="13">
        <f>'Raw Data'!B1977</f>
        <v>31.990606700000001</v>
      </c>
      <c r="C1980" t="str">
        <f t="shared" si="121"/>
        <v>Obese</v>
      </c>
      <c r="D1980" s="14">
        <f>'Raw Data'!E1977</f>
        <v>217.18247579999999</v>
      </c>
      <c r="E1980" t="str">
        <f t="shared" si="122"/>
        <v>Borderline High</v>
      </c>
      <c r="F1980" s="15">
        <f>'Raw Data'!C1977</f>
        <v>113.41897299999999</v>
      </c>
      <c r="G1980" t="str">
        <f t="shared" si="123"/>
        <v>Normal</v>
      </c>
      <c r="H1980" t="str">
        <f>'Raw Data'!I1977</f>
        <v>non-smoker</v>
      </c>
      <c r="I1980" t="str">
        <f>'Raw Data'!J1977</f>
        <v>moderate</v>
      </c>
    </row>
    <row r="1981" spans="1:9" ht="15" customHeight="1" x14ac:dyDescent="0.35">
      <c r="A1981">
        <f t="shared" si="120"/>
        <v>1977</v>
      </c>
      <c r="B1981" s="13">
        <f>'Raw Data'!B1978</f>
        <v>37.798470909999999</v>
      </c>
      <c r="C1981" t="str">
        <f t="shared" si="121"/>
        <v>Obese</v>
      </c>
      <c r="D1981" s="14">
        <f>'Raw Data'!E1978</f>
        <v>207.74272020000001</v>
      </c>
      <c r="E1981" t="str">
        <f t="shared" si="122"/>
        <v>Borderline High</v>
      </c>
      <c r="F1981" s="15">
        <f>'Raw Data'!C1978</f>
        <v>104.6300887</v>
      </c>
      <c r="G1981" t="str">
        <f t="shared" si="123"/>
        <v>Normal</v>
      </c>
      <c r="H1981" t="str">
        <f>'Raw Data'!I1978</f>
        <v>non-smoker</v>
      </c>
      <c r="I1981" t="str">
        <f>'Raw Data'!J1978</f>
        <v>high</v>
      </c>
    </row>
    <row r="1982" spans="1:9" ht="15" customHeight="1" x14ac:dyDescent="0.35">
      <c r="A1982">
        <f t="shared" si="120"/>
        <v>1978</v>
      </c>
      <c r="B1982" s="13">
        <f>'Raw Data'!B1979</f>
        <v>28.650691999999999</v>
      </c>
      <c r="C1982" t="str">
        <f t="shared" si="121"/>
        <v>Overweight</v>
      </c>
      <c r="D1982" s="14">
        <f>'Raw Data'!E1979</f>
        <v>215.71846690000001</v>
      </c>
      <c r="E1982" t="str">
        <f t="shared" si="122"/>
        <v>Borderline High</v>
      </c>
      <c r="F1982" s="15">
        <f>'Raw Data'!C1979</f>
        <v>115.9541186</v>
      </c>
      <c r="G1982" t="str">
        <f t="shared" si="123"/>
        <v>Normal</v>
      </c>
      <c r="H1982" t="str">
        <f>'Raw Data'!I1979</f>
        <v>non-smoker</v>
      </c>
      <c r="I1982" t="str">
        <f>'Raw Data'!J1979</f>
        <v>low</v>
      </c>
    </row>
    <row r="1983" spans="1:9" ht="15" customHeight="1" x14ac:dyDescent="0.35">
      <c r="A1983">
        <f t="shared" si="120"/>
        <v>1979</v>
      </c>
      <c r="B1983" s="13">
        <f>'Raw Data'!B1980</f>
        <v>25.584151460000001</v>
      </c>
      <c r="C1983" t="str">
        <f t="shared" si="121"/>
        <v>Overweight</v>
      </c>
      <c r="D1983" s="14">
        <f>'Raw Data'!E1980</f>
        <v>206.50675799999999</v>
      </c>
      <c r="E1983" t="str">
        <f t="shared" si="122"/>
        <v>Borderline High</v>
      </c>
      <c r="F1983" s="15">
        <f>'Raw Data'!C1980</f>
        <v>122.85123900000001</v>
      </c>
      <c r="G1983" t="str">
        <f t="shared" si="123"/>
        <v>Elevated</v>
      </c>
      <c r="H1983" t="str">
        <f>'Raw Data'!I1980</f>
        <v>non-smoker</v>
      </c>
      <c r="I1983" t="str">
        <f>'Raw Data'!J1980</f>
        <v>high</v>
      </c>
    </row>
    <row r="1984" spans="1:9" ht="15" customHeight="1" x14ac:dyDescent="0.35">
      <c r="A1984">
        <f t="shared" si="120"/>
        <v>1980</v>
      </c>
      <c r="B1984" s="13">
        <f>'Raw Data'!B1981</f>
        <v>31.692876829999999</v>
      </c>
      <c r="C1984" t="str">
        <f t="shared" si="121"/>
        <v>Obese</v>
      </c>
      <c r="D1984" s="14">
        <f>'Raw Data'!E1981</f>
        <v>206.11928689999999</v>
      </c>
      <c r="E1984" t="str">
        <f t="shared" si="122"/>
        <v>Borderline High</v>
      </c>
      <c r="F1984" s="15">
        <f>'Raw Data'!C1981</f>
        <v>104.2551682</v>
      </c>
      <c r="G1984" t="str">
        <f t="shared" si="123"/>
        <v>Normal</v>
      </c>
      <c r="H1984" t="str">
        <f>'Raw Data'!I1981</f>
        <v>non-smoker</v>
      </c>
      <c r="I1984" t="str">
        <f>'Raw Data'!J1981</f>
        <v>high</v>
      </c>
    </row>
    <row r="1985" spans="1:9" ht="15" customHeight="1" x14ac:dyDescent="0.35">
      <c r="A1985">
        <f t="shared" si="120"/>
        <v>1981</v>
      </c>
      <c r="B1985" s="13">
        <f>'Raw Data'!B1982</f>
        <v>24.060183519999999</v>
      </c>
      <c r="C1985" t="str">
        <f t="shared" si="121"/>
        <v>Normal</v>
      </c>
      <c r="D1985" s="14">
        <f>'Raw Data'!E1982</f>
        <v>241.33166979999999</v>
      </c>
      <c r="E1985" t="str">
        <f t="shared" si="122"/>
        <v>High</v>
      </c>
      <c r="F1985" s="15">
        <f>'Raw Data'!C1982</f>
        <v>117.8889612</v>
      </c>
      <c r="G1985" t="str">
        <f t="shared" si="123"/>
        <v>Normal</v>
      </c>
      <c r="H1985" t="str">
        <f>'Raw Data'!I1982</f>
        <v>non-smoker</v>
      </c>
      <c r="I1985" t="str">
        <f>'Raw Data'!J1982</f>
        <v>high</v>
      </c>
    </row>
    <row r="1986" spans="1:9" ht="15" customHeight="1" x14ac:dyDescent="0.35">
      <c r="A1986">
        <f t="shared" si="120"/>
        <v>1982</v>
      </c>
      <c r="B1986" s="13">
        <f>'Raw Data'!B1983</f>
        <v>29.32060607</v>
      </c>
      <c r="C1986" t="str">
        <f t="shared" si="121"/>
        <v>Overweight</v>
      </c>
      <c r="D1986" s="14">
        <f>'Raw Data'!E1983</f>
        <v>196.8498013</v>
      </c>
      <c r="E1986" t="str">
        <f t="shared" si="122"/>
        <v>Desirable</v>
      </c>
      <c r="F1986" s="15">
        <f>'Raw Data'!C1983</f>
        <v>105.9276816</v>
      </c>
      <c r="G1986" t="str">
        <f t="shared" si="123"/>
        <v>Normal</v>
      </c>
      <c r="H1986" t="str">
        <f>'Raw Data'!I1983</f>
        <v>non-smoker</v>
      </c>
      <c r="I1986" t="str">
        <f>'Raw Data'!J1983</f>
        <v>moderate</v>
      </c>
    </row>
    <row r="1987" spans="1:9" ht="15" customHeight="1" x14ac:dyDescent="0.35">
      <c r="A1987">
        <f t="shared" si="120"/>
        <v>1983</v>
      </c>
      <c r="B1987" s="13">
        <f>'Raw Data'!B1984</f>
        <v>32.184141289999999</v>
      </c>
      <c r="C1987" t="str">
        <f t="shared" si="121"/>
        <v>Obese</v>
      </c>
      <c r="D1987" s="14">
        <f>'Raw Data'!E1984</f>
        <v>210.32312189999999</v>
      </c>
      <c r="E1987" t="str">
        <f t="shared" si="122"/>
        <v>Borderline High</v>
      </c>
      <c r="F1987" s="15">
        <f>'Raw Data'!C1984</f>
        <v>104.37965</v>
      </c>
      <c r="G1987" t="str">
        <f t="shared" si="123"/>
        <v>Normal</v>
      </c>
      <c r="H1987" t="str">
        <f>'Raw Data'!I1984</f>
        <v>non-smoker</v>
      </c>
      <c r="I1987" t="str">
        <f>'Raw Data'!J1984</f>
        <v>high</v>
      </c>
    </row>
    <row r="1988" spans="1:9" ht="15" customHeight="1" x14ac:dyDescent="0.35">
      <c r="A1988">
        <f t="shared" si="120"/>
        <v>1984</v>
      </c>
      <c r="B1988" s="13">
        <f>'Raw Data'!B1985</f>
        <v>31.160956559999999</v>
      </c>
      <c r="C1988" t="str">
        <f t="shared" si="121"/>
        <v>Obese</v>
      </c>
      <c r="D1988" s="14">
        <f>'Raw Data'!E1985</f>
        <v>174.6081921</v>
      </c>
      <c r="E1988" t="str">
        <f t="shared" si="122"/>
        <v>Desirable</v>
      </c>
      <c r="F1988" s="15">
        <f>'Raw Data'!C1985</f>
        <v>104.1114571</v>
      </c>
      <c r="G1988" t="str">
        <f t="shared" si="123"/>
        <v>Normal</v>
      </c>
      <c r="H1988" t="str">
        <f>'Raw Data'!I1985</f>
        <v>non-smoker</v>
      </c>
      <c r="I1988" t="str">
        <f>'Raw Data'!J1985</f>
        <v>low</v>
      </c>
    </row>
    <row r="1989" spans="1:9" ht="15" customHeight="1" x14ac:dyDescent="0.35">
      <c r="A1989">
        <f t="shared" ref="A1989:A2052" si="124">ROW()-4</f>
        <v>1985</v>
      </c>
      <c r="B1989" s="13">
        <f>'Raw Data'!B1986</f>
        <v>34.036726280000003</v>
      </c>
      <c r="C1989" t="str">
        <f t="shared" ref="C1989:C2052" si="125">IF(B1989&lt;18.5,"Underweight",IF(B1989&lt;=24.9,"Normal",IF(B1989&lt;=29.9,"Overweight","Obese")))</f>
        <v>Obese</v>
      </c>
      <c r="D1989" s="14">
        <f>'Raw Data'!E1986</f>
        <v>236.03382869999999</v>
      </c>
      <c r="E1989" t="str">
        <f t="shared" ref="E1989:E2052" si="126">IF(D1989&lt;200,"Desirable",IF(D1989&lt;=239,"Borderline High","High"))</f>
        <v>Borderline High</v>
      </c>
      <c r="F1989" s="15">
        <f>'Raw Data'!C1986</f>
        <v>124.9700086</v>
      </c>
      <c r="G1989" t="str">
        <f t="shared" ref="G1989:G2052" si="127">IF(F1989&lt;120,"Normal",IF(F1989&lt;=129,"Elevated",IF(F1989&lt;=139,"Stage 1 Hypertension","Stage 2 Hypertension")))</f>
        <v>Elevated</v>
      </c>
      <c r="H1989" t="str">
        <f>'Raw Data'!I1986</f>
        <v>non-smoker</v>
      </c>
      <c r="I1989" t="str">
        <f>'Raw Data'!J1986</f>
        <v>low</v>
      </c>
    </row>
    <row r="1990" spans="1:9" ht="15" customHeight="1" x14ac:dyDescent="0.35">
      <c r="A1990">
        <f t="shared" si="124"/>
        <v>1986</v>
      </c>
      <c r="B1990" s="13">
        <f>'Raw Data'!B1987</f>
        <v>25.633925720000001</v>
      </c>
      <c r="C1990" t="str">
        <f t="shared" si="125"/>
        <v>Overweight</v>
      </c>
      <c r="D1990" s="14">
        <f>'Raw Data'!E1987</f>
        <v>186.13706529999999</v>
      </c>
      <c r="E1990" t="str">
        <f t="shared" si="126"/>
        <v>Desirable</v>
      </c>
      <c r="F1990" s="15">
        <f>'Raw Data'!C1987</f>
        <v>100.7826745</v>
      </c>
      <c r="G1990" t="str">
        <f t="shared" si="127"/>
        <v>Normal</v>
      </c>
      <c r="H1990" t="str">
        <f>'Raw Data'!I1987</f>
        <v>smoker</v>
      </c>
      <c r="I1990" t="str">
        <f>'Raw Data'!J1987</f>
        <v>moderate</v>
      </c>
    </row>
    <row r="1991" spans="1:9" ht="15" customHeight="1" x14ac:dyDescent="0.35">
      <c r="A1991">
        <f t="shared" si="124"/>
        <v>1987</v>
      </c>
      <c r="B1991" s="13">
        <f>'Raw Data'!B1988</f>
        <v>30.545278939999999</v>
      </c>
      <c r="C1991" t="str">
        <f t="shared" si="125"/>
        <v>Obese</v>
      </c>
      <c r="D1991" s="14">
        <f>'Raw Data'!E1988</f>
        <v>196.38603900000001</v>
      </c>
      <c r="E1991" t="str">
        <f t="shared" si="126"/>
        <v>Desirable</v>
      </c>
      <c r="F1991" s="15">
        <f>'Raw Data'!C1988</f>
        <v>108.62929149999999</v>
      </c>
      <c r="G1991" t="str">
        <f t="shared" si="127"/>
        <v>Normal</v>
      </c>
      <c r="H1991" t="str">
        <f>'Raw Data'!I1988</f>
        <v>non-smoker</v>
      </c>
      <c r="I1991" t="str">
        <f>'Raw Data'!J1988</f>
        <v>moderate</v>
      </c>
    </row>
    <row r="1992" spans="1:9" ht="15" customHeight="1" x14ac:dyDescent="0.35">
      <c r="A1992">
        <f t="shared" si="124"/>
        <v>1988</v>
      </c>
      <c r="B1992" s="13">
        <f>'Raw Data'!B1989</f>
        <v>27.46403677</v>
      </c>
      <c r="C1992" t="str">
        <f t="shared" si="125"/>
        <v>Overweight</v>
      </c>
      <c r="D1992" s="14">
        <f>'Raw Data'!E1989</f>
        <v>180.18523619999999</v>
      </c>
      <c r="E1992" t="str">
        <f t="shared" si="126"/>
        <v>Desirable</v>
      </c>
      <c r="F1992" s="15">
        <f>'Raw Data'!C1989</f>
        <v>115.84877779999999</v>
      </c>
      <c r="G1992" t="str">
        <f t="shared" si="127"/>
        <v>Normal</v>
      </c>
      <c r="H1992" t="str">
        <f>'Raw Data'!I1989</f>
        <v>non-smoker</v>
      </c>
      <c r="I1992" t="str">
        <f>'Raw Data'!J1989</f>
        <v>moderate</v>
      </c>
    </row>
    <row r="1993" spans="1:9" ht="15" customHeight="1" x14ac:dyDescent="0.35">
      <c r="A1993">
        <f t="shared" si="124"/>
        <v>1989</v>
      </c>
      <c r="B1993" s="13">
        <f>'Raw Data'!B1990</f>
        <v>28.266197819999999</v>
      </c>
      <c r="C1993" t="str">
        <f t="shared" si="125"/>
        <v>Overweight</v>
      </c>
      <c r="D1993" s="14">
        <f>'Raw Data'!E1990</f>
        <v>196.4078323</v>
      </c>
      <c r="E1993" t="str">
        <f t="shared" si="126"/>
        <v>Desirable</v>
      </c>
      <c r="F1993" s="15">
        <f>'Raw Data'!C1990</f>
        <v>119.9960552</v>
      </c>
      <c r="G1993" t="str">
        <f t="shared" si="127"/>
        <v>Normal</v>
      </c>
      <c r="H1993" t="str">
        <f>'Raw Data'!I1990</f>
        <v>smoker</v>
      </c>
      <c r="I1993" t="str">
        <f>'Raw Data'!J1990</f>
        <v>moderate</v>
      </c>
    </row>
    <row r="1994" spans="1:9" ht="15" customHeight="1" x14ac:dyDescent="0.35">
      <c r="A1994">
        <f t="shared" si="124"/>
        <v>1990</v>
      </c>
      <c r="B1994" s="13">
        <f>'Raw Data'!B1991</f>
        <v>28.26644254</v>
      </c>
      <c r="C1994" t="str">
        <f t="shared" si="125"/>
        <v>Overweight</v>
      </c>
      <c r="D1994" s="14">
        <f>'Raw Data'!E1991</f>
        <v>211.09571779999999</v>
      </c>
      <c r="E1994" t="str">
        <f t="shared" si="126"/>
        <v>Borderline High</v>
      </c>
      <c r="F1994" s="15">
        <f>'Raw Data'!C1991</f>
        <v>103.3387855</v>
      </c>
      <c r="G1994" t="str">
        <f t="shared" si="127"/>
        <v>Normal</v>
      </c>
      <c r="H1994" t="str">
        <f>'Raw Data'!I1991</f>
        <v>non-smoker</v>
      </c>
      <c r="I1994" t="str">
        <f>'Raw Data'!J1991</f>
        <v>low</v>
      </c>
    </row>
    <row r="1995" spans="1:9" ht="15" customHeight="1" x14ac:dyDescent="0.35">
      <c r="A1995">
        <f t="shared" si="124"/>
        <v>1991</v>
      </c>
      <c r="B1995" s="13">
        <f>'Raw Data'!B1992</f>
        <v>29.694552229999999</v>
      </c>
      <c r="C1995" t="str">
        <f t="shared" si="125"/>
        <v>Overweight</v>
      </c>
      <c r="D1995" s="14">
        <f>'Raw Data'!E1992</f>
        <v>218.40507070000001</v>
      </c>
      <c r="E1995" t="str">
        <f t="shared" si="126"/>
        <v>Borderline High</v>
      </c>
      <c r="F1995" s="15">
        <f>'Raw Data'!C1992</f>
        <v>127.2034846</v>
      </c>
      <c r="G1995" t="str">
        <f t="shared" si="127"/>
        <v>Elevated</v>
      </c>
      <c r="H1995" t="str">
        <f>'Raw Data'!I1992</f>
        <v>non-smoker</v>
      </c>
      <c r="I1995" t="str">
        <f>'Raw Data'!J1992</f>
        <v>moderate</v>
      </c>
    </row>
    <row r="1996" spans="1:9" ht="15" customHeight="1" x14ac:dyDescent="0.35">
      <c r="A1996">
        <f t="shared" si="124"/>
        <v>1992</v>
      </c>
      <c r="B1996" s="13">
        <f>'Raw Data'!B1993</f>
        <v>26.832882059999999</v>
      </c>
      <c r="C1996" t="str">
        <f t="shared" si="125"/>
        <v>Overweight</v>
      </c>
      <c r="D1996" s="14">
        <f>'Raw Data'!E1993</f>
        <v>175.65631870000001</v>
      </c>
      <c r="E1996" t="str">
        <f t="shared" si="126"/>
        <v>Desirable</v>
      </c>
      <c r="F1996" s="15">
        <f>'Raw Data'!C1993</f>
        <v>114.927797</v>
      </c>
      <c r="G1996" t="str">
        <f t="shared" si="127"/>
        <v>Normal</v>
      </c>
      <c r="H1996" t="str">
        <f>'Raw Data'!I1993</f>
        <v>smoker</v>
      </c>
      <c r="I1996" t="str">
        <f>'Raw Data'!J1993</f>
        <v>moderate</v>
      </c>
    </row>
    <row r="1997" spans="1:9" ht="15" customHeight="1" x14ac:dyDescent="0.35">
      <c r="A1997">
        <f t="shared" si="124"/>
        <v>1993</v>
      </c>
      <c r="B1997" s="13">
        <f>'Raw Data'!B1994</f>
        <v>19.8977942</v>
      </c>
      <c r="C1997" t="str">
        <f t="shared" si="125"/>
        <v>Normal</v>
      </c>
      <c r="D1997" s="14">
        <f>'Raw Data'!E1994</f>
        <v>204.9073137</v>
      </c>
      <c r="E1997" t="str">
        <f t="shared" si="126"/>
        <v>Borderline High</v>
      </c>
      <c r="F1997" s="15">
        <f>'Raw Data'!C1994</f>
        <v>122.8778947</v>
      </c>
      <c r="G1997" t="str">
        <f t="shared" si="127"/>
        <v>Elevated</v>
      </c>
      <c r="H1997" t="str">
        <f>'Raw Data'!I1994</f>
        <v>non-smoker</v>
      </c>
      <c r="I1997" t="str">
        <f>'Raw Data'!J1994</f>
        <v>low</v>
      </c>
    </row>
    <row r="1998" spans="1:9" ht="15" customHeight="1" x14ac:dyDescent="0.35">
      <c r="A1998">
        <f t="shared" si="124"/>
        <v>1994</v>
      </c>
      <c r="B1998" s="13">
        <f>'Raw Data'!B1995</f>
        <v>27.771075920000001</v>
      </c>
      <c r="C1998" t="str">
        <f t="shared" si="125"/>
        <v>Overweight</v>
      </c>
      <c r="D1998" s="14">
        <f>'Raw Data'!E1995</f>
        <v>208.92541159999999</v>
      </c>
      <c r="E1998" t="str">
        <f t="shared" si="126"/>
        <v>Borderline High</v>
      </c>
      <c r="F1998" s="15">
        <f>'Raw Data'!C1995</f>
        <v>127.21145559999999</v>
      </c>
      <c r="G1998" t="str">
        <f t="shared" si="127"/>
        <v>Elevated</v>
      </c>
      <c r="H1998" t="str">
        <f>'Raw Data'!I1995</f>
        <v>non-smoker</v>
      </c>
      <c r="I1998" t="str">
        <f>'Raw Data'!J1995</f>
        <v>moderate</v>
      </c>
    </row>
    <row r="1999" spans="1:9" ht="15" customHeight="1" x14ac:dyDescent="0.35">
      <c r="A1999">
        <f t="shared" si="124"/>
        <v>1995</v>
      </c>
      <c r="B1999" s="13">
        <f>'Raw Data'!B1996</f>
        <v>28.808804890000001</v>
      </c>
      <c r="C1999" t="str">
        <f t="shared" si="125"/>
        <v>Overweight</v>
      </c>
      <c r="D1999" s="14">
        <f>'Raw Data'!E1996</f>
        <v>206.88530320000001</v>
      </c>
      <c r="E1999" t="str">
        <f t="shared" si="126"/>
        <v>Borderline High</v>
      </c>
      <c r="F1999" s="15">
        <f>'Raw Data'!C1996</f>
        <v>100.9138213</v>
      </c>
      <c r="G1999" t="str">
        <f t="shared" si="127"/>
        <v>Normal</v>
      </c>
      <c r="H1999" t="str">
        <f>'Raw Data'!I1996</f>
        <v>non-smoker</v>
      </c>
      <c r="I1999" t="str">
        <f>'Raw Data'!J1996</f>
        <v>moderate</v>
      </c>
    </row>
    <row r="2000" spans="1:9" ht="15" customHeight="1" x14ac:dyDescent="0.35">
      <c r="A2000">
        <f t="shared" si="124"/>
        <v>1996</v>
      </c>
      <c r="B2000" s="13">
        <f>'Raw Data'!B1997</f>
        <v>26.790666519999998</v>
      </c>
      <c r="C2000" t="str">
        <f t="shared" si="125"/>
        <v>Overweight</v>
      </c>
      <c r="D2000" s="14">
        <f>'Raw Data'!E1997</f>
        <v>212.66354569999999</v>
      </c>
      <c r="E2000" t="str">
        <f t="shared" si="126"/>
        <v>Borderline High</v>
      </c>
      <c r="F2000" s="15">
        <f>'Raw Data'!C1997</f>
        <v>104.8052586</v>
      </c>
      <c r="G2000" t="str">
        <f t="shared" si="127"/>
        <v>Normal</v>
      </c>
      <c r="H2000" t="str">
        <f>'Raw Data'!I1997</f>
        <v>non-smoker</v>
      </c>
      <c r="I2000" t="str">
        <f>'Raw Data'!J1997</f>
        <v>moderate</v>
      </c>
    </row>
    <row r="2001" spans="1:9" ht="15" customHeight="1" x14ac:dyDescent="0.35">
      <c r="A2001">
        <f t="shared" si="124"/>
        <v>1997</v>
      </c>
      <c r="B2001" s="13">
        <f>'Raw Data'!B1998</f>
        <v>29.177418100000001</v>
      </c>
      <c r="C2001" t="str">
        <f t="shared" si="125"/>
        <v>Overweight</v>
      </c>
      <c r="D2001" s="14">
        <f>'Raw Data'!E1998</f>
        <v>197.76290890000001</v>
      </c>
      <c r="E2001" t="str">
        <f t="shared" si="126"/>
        <v>Desirable</v>
      </c>
      <c r="F2001" s="15">
        <f>'Raw Data'!C1998</f>
        <v>89.412742559999998</v>
      </c>
      <c r="G2001" t="str">
        <f t="shared" si="127"/>
        <v>Normal</v>
      </c>
      <c r="H2001" t="str">
        <f>'Raw Data'!I1998</f>
        <v>smoker</v>
      </c>
      <c r="I2001" t="str">
        <f>'Raw Data'!J1998</f>
        <v>high</v>
      </c>
    </row>
    <row r="2002" spans="1:9" ht="15" customHeight="1" x14ac:dyDescent="0.35">
      <c r="A2002">
        <f t="shared" si="124"/>
        <v>1998</v>
      </c>
      <c r="B2002" s="13">
        <f>'Raw Data'!B1999</f>
        <v>26.38259768</v>
      </c>
      <c r="C2002" t="str">
        <f t="shared" si="125"/>
        <v>Overweight</v>
      </c>
      <c r="D2002" s="14">
        <f>'Raw Data'!E1999</f>
        <v>182.34819730000001</v>
      </c>
      <c r="E2002" t="str">
        <f t="shared" si="126"/>
        <v>Desirable</v>
      </c>
      <c r="F2002" s="15">
        <f>'Raw Data'!C1999</f>
        <v>124.9492352</v>
      </c>
      <c r="G2002" t="str">
        <f t="shared" si="127"/>
        <v>Elevated</v>
      </c>
      <c r="H2002" t="str">
        <f>'Raw Data'!I1999</f>
        <v>non-smoker</v>
      </c>
      <c r="I2002" t="str">
        <f>'Raw Data'!J1999</f>
        <v>low</v>
      </c>
    </row>
    <row r="2003" spans="1:9" ht="15" customHeight="1" x14ac:dyDescent="0.35">
      <c r="A2003">
        <f t="shared" si="124"/>
        <v>1999</v>
      </c>
      <c r="B2003" s="13">
        <f>'Raw Data'!B2000</f>
        <v>25.64428719</v>
      </c>
      <c r="C2003" t="str">
        <f t="shared" si="125"/>
        <v>Overweight</v>
      </c>
      <c r="D2003" s="14">
        <f>'Raw Data'!E2000</f>
        <v>168.85180130000001</v>
      </c>
      <c r="E2003" t="str">
        <f t="shared" si="126"/>
        <v>Desirable</v>
      </c>
      <c r="F2003" s="15">
        <f>'Raw Data'!C2000</f>
        <v>92.602731129999995</v>
      </c>
      <c r="G2003" t="str">
        <f t="shared" si="127"/>
        <v>Normal</v>
      </c>
      <c r="H2003" t="str">
        <f>'Raw Data'!I2000</f>
        <v>non-smoker</v>
      </c>
      <c r="I2003" t="str">
        <f>'Raw Data'!J2000</f>
        <v>low</v>
      </c>
    </row>
    <row r="2004" spans="1:9" ht="15" customHeight="1" x14ac:dyDescent="0.35">
      <c r="A2004">
        <f t="shared" si="124"/>
        <v>2000</v>
      </c>
      <c r="B2004" s="13">
        <f>'Raw Data'!B2001</f>
        <v>33.955434539999999</v>
      </c>
      <c r="C2004" t="str">
        <f t="shared" si="125"/>
        <v>Obese</v>
      </c>
      <c r="D2004" s="14">
        <f>'Raw Data'!E2001</f>
        <v>184.76781500000001</v>
      </c>
      <c r="E2004" t="str">
        <f t="shared" si="126"/>
        <v>Desirable</v>
      </c>
      <c r="F2004" s="15">
        <f>'Raw Data'!C2001</f>
        <v>114.6265006</v>
      </c>
      <c r="G2004" t="str">
        <f t="shared" si="127"/>
        <v>Normal</v>
      </c>
      <c r="H2004" t="str">
        <f>'Raw Data'!I2001</f>
        <v>smoker</v>
      </c>
      <c r="I2004" t="str">
        <f>'Raw Data'!J2001</f>
        <v>low</v>
      </c>
    </row>
    <row r="2005" spans="1:9" ht="15" customHeight="1" x14ac:dyDescent="0.35">
      <c r="A2005">
        <f t="shared" si="124"/>
        <v>2001</v>
      </c>
      <c r="B2005" s="13">
        <f>'Raw Data'!B2002</f>
        <v>38.285199380000002</v>
      </c>
      <c r="C2005" t="str">
        <f t="shared" si="125"/>
        <v>Obese</v>
      </c>
      <c r="D2005" s="14">
        <f>'Raw Data'!E2002</f>
        <v>215.75362519999999</v>
      </c>
      <c r="E2005" t="str">
        <f t="shared" si="126"/>
        <v>Borderline High</v>
      </c>
      <c r="F2005" s="15">
        <f>'Raw Data'!C2002</f>
        <v>102.9622655</v>
      </c>
      <c r="G2005" t="str">
        <f t="shared" si="127"/>
        <v>Normal</v>
      </c>
      <c r="H2005" t="str">
        <f>'Raw Data'!I2002</f>
        <v>smoker</v>
      </c>
      <c r="I2005" t="str">
        <f>'Raw Data'!J2002</f>
        <v>moderate</v>
      </c>
    </row>
    <row r="2006" spans="1:9" ht="15" customHeight="1" x14ac:dyDescent="0.35">
      <c r="A2006">
        <f t="shared" si="124"/>
        <v>2002</v>
      </c>
      <c r="B2006" s="13">
        <f>'Raw Data'!B2003</f>
        <v>31.39805475</v>
      </c>
      <c r="C2006" t="str">
        <f t="shared" si="125"/>
        <v>Obese</v>
      </c>
      <c r="D2006" s="14">
        <f>'Raw Data'!E2003</f>
        <v>196.9959868</v>
      </c>
      <c r="E2006" t="str">
        <f t="shared" si="126"/>
        <v>Desirable</v>
      </c>
      <c r="F2006" s="15">
        <f>'Raw Data'!C2003</f>
        <v>112.2343233</v>
      </c>
      <c r="G2006" t="str">
        <f t="shared" si="127"/>
        <v>Normal</v>
      </c>
      <c r="H2006" t="str">
        <f>'Raw Data'!I2003</f>
        <v>non-smoker</v>
      </c>
      <c r="I2006" t="str">
        <f>'Raw Data'!J2003</f>
        <v>moderate</v>
      </c>
    </row>
    <row r="2007" spans="1:9" ht="15" customHeight="1" x14ac:dyDescent="0.35">
      <c r="A2007">
        <f t="shared" si="124"/>
        <v>2003</v>
      </c>
      <c r="B2007" s="13">
        <f>'Raw Data'!B2004</f>
        <v>24.127165860000002</v>
      </c>
      <c r="C2007" t="str">
        <f t="shared" si="125"/>
        <v>Normal</v>
      </c>
      <c r="D2007" s="14">
        <f>'Raw Data'!E2004</f>
        <v>171.2710596</v>
      </c>
      <c r="E2007" t="str">
        <f t="shared" si="126"/>
        <v>Desirable</v>
      </c>
      <c r="F2007" s="15">
        <f>'Raw Data'!C2004</f>
        <v>104.7076217</v>
      </c>
      <c r="G2007" t="str">
        <f t="shared" si="127"/>
        <v>Normal</v>
      </c>
      <c r="H2007" t="str">
        <f>'Raw Data'!I2004</f>
        <v>smoker</v>
      </c>
      <c r="I2007" t="str">
        <f>'Raw Data'!J2004</f>
        <v>moderate</v>
      </c>
    </row>
    <row r="2008" spans="1:9" ht="15" customHeight="1" x14ac:dyDescent="0.35">
      <c r="A2008">
        <f t="shared" si="124"/>
        <v>2004</v>
      </c>
      <c r="B2008" s="13">
        <f>'Raw Data'!B2005</f>
        <v>28.12501202</v>
      </c>
      <c r="C2008" t="str">
        <f t="shared" si="125"/>
        <v>Overweight</v>
      </c>
      <c r="D2008" s="14">
        <f>'Raw Data'!E2005</f>
        <v>215.35171700000001</v>
      </c>
      <c r="E2008" t="str">
        <f t="shared" si="126"/>
        <v>Borderline High</v>
      </c>
      <c r="F2008" s="15">
        <f>'Raw Data'!C2005</f>
        <v>130.03015009999999</v>
      </c>
      <c r="G2008" t="str">
        <f t="shared" si="127"/>
        <v>Stage 1 Hypertension</v>
      </c>
      <c r="H2008" t="str">
        <f>'Raw Data'!I2005</f>
        <v>non-smoker</v>
      </c>
      <c r="I2008" t="str">
        <f>'Raw Data'!J2005</f>
        <v>high</v>
      </c>
    </row>
    <row r="2009" spans="1:9" ht="15" customHeight="1" x14ac:dyDescent="0.35">
      <c r="A2009">
        <f t="shared" si="124"/>
        <v>2005</v>
      </c>
      <c r="B2009" s="13">
        <f>'Raw Data'!B2006</f>
        <v>27.750248030000002</v>
      </c>
      <c r="C2009" t="str">
        <f t="shared" si="125"/>
        <v>Overweight</v>
      </c>
      <c r="D2009" s="14">
        <f>'Raw Data'!E2006</f>
        <v>188.21137630000001</v>
      </c>
      <c r="E2009" t="str">
        <f t="shared" si="126"/>
        <v>Desirable</v>
      </c>
      <c r="F2009" s="15">
        <f>'Raw Data'!C2006</f>
        <v>114.1072151</v>
      </c>
      <c r="G2009" t="str">
        <f t="shared" si="127"/>
        <v>Normal</v>
      </c>
      <c r="H2009" t="str">
        <f>'Raw Data'!I2006</f>
        <v>non-smoker</v>
      </c>
      <c r="I2009" t="str">
        <f>'Raw Data'!J2006</f>
        <v>high</v>
      </c>
    </row>
    <row r="2010" spans="1:9" ht="15" customHeight="1" x14ac:dyDescent="0.35">
      <c r="A2010">
        <f t="shared" si="124"/>
        <v>2006</v>
      </c>
      <c r="B2010" s="13">
        <f>'Raw Data'!B2007</f>
        <v>30.353603549999999</v>
      </c>
      <c r="C2010" t="str">
        <f t="shared" si="125"/>
        <v>Obese</v>
      </c>
      <c r="D2010" s="14">
        <f>'Raw Data'!E2007</f>
        <v>186.13686749999999</v>
      </c>
      <c r="E2010" t="str">
        <f t="shared" si="126"/>
        <v>Desirable</v>
      </c>
      <c r="F2010" s="15">
        <f>'Raw Data'!C2007</f>
        <v>141.441337</v>
      </c>
      <c r="G2010" t="str">
        <f t="shared" si="127"/>
        <v>Stage 2 Hypertension</v>
      </c>
      <c r="H2010" t="str">
        <f>'Raw Data'!I2007</f>
        <v>non-smoker</v>
      </c>
      <c r="I2010" t="str">
        <f>'Raw Data'!J2007</f>
        <v>moderate</v>
      </c>
    </row>
    <row r="2011" spans="1:9" ht="15" customHeight="1" x14ac:dyDescent="0.35">
      <c r="A2011">
        <f t="shared" si="124"/>
        <v>2007</v>
      </c>
      <c r="B2011" s="13">
        <f>'Raw Data'!B2008</f>
        <v>27.940784969999999</v>
      </c>
      <c r="C2011" t="str">
        <f t="shared" si="125"/>
        <v>Overweight</v>
      </c>
      <c r="D2011" s="14">
        <f>'Raw Data'!E2008</f>
        <v>183.53838110000001</v>
      </c>
      <c r="E2011" t="str">
        <f t="shared" si="126"/>
        <v>Desirable</v>
      </c>
      <c r="F2011" s="15">
        <f>'Raw Data'!C2008</f>
        <v>113.2329433</v>
      </c>
      <c r="G2011" t="str">
        <f t="shared" si="127"/>
        <v>Normal</v>
      </c>
      <c r="H2011" t="str">
        <f>'Raw Data'!I2008</f>
        <v>non-smoker</v>
      </c>
      <c r="I2011" t="str">
        <f>'Raw Data'!J2008</f>
        <v>low</v>
      </c>
    </row>
    <row r="2012" spans="1:9" ht="15" customHeight="1" x14ac:dyDescent="0.35">
      <c r="A2012">
        <f t="shared" si="124"/>
        <v>2008</v>
      </c>
      <c r="B2012" s="13">
        <f>'Raw Data'!B2009</f>
        <v>30.075234330000001</v>
      </c>
      <c r="C2012" t="str">
        <f t="shared" si="125"/>
        <v>Obese</v>
      </c>
      <c r="D2012" s="14">
        <f>'Raw Data'!E2009</f>
        <v>195.4532624</v>
      </c>
      <c r="E2012" t="str">
        <f t="shared" si="126"/>
        <v>Desirable</v>
      </c>
      <c r="F2012" s="15">
        <f>'Raw Data'!C2009</f>
        <v>112.3436438</v>
      </c>
      <c r="G2012" t="str">
        <f t="shared" si="127"/>
        <v>Normal</v>
      </c>
      <c r="H2012" t="str">
        <f>'Raw Data'!I2009</f>
        <v>non-smoker</v>
      </c>
      <c r="I2012" t="str">
        <f>'Raw Data'!J2009</f>
        <v>high</v>
      </c>
    </row>
    <row r="2013" spans="1:9" ht="15" customHeight="1" x14ac:dyDescent="0.35">
      <c r="A2013">
        <f t="shared" si="124"/>
        <v>2009</v>
      </c>
      <c r="B2013" s="13">
        <f>'Raw Data'!B2010</f>
        <v>35.94193293</v>
      </c>
      <c r="C2013" t="str">
        <f t="shared" si="125"/>
        <v>Obese</v>
      </c>
      <c r="D2013" s="14">
        <f>'Raw Data'!E2010</f>
        <v>218.20662720000001</v>
      </c>
      <c r="E2013" t="str">
        <f t="shared" si="126"/>
        <v>Borderline High</v>
      </c>
      <c r="F2013" s="15">
        <f>'Raw Data'!C2010</f>
        <v>105.5823228</v>
      </c>
      <c r="G2013" t="str">
        <f t="shared" si="127"/>
        <v>Normal</v>
      </c>
      <c r="H2013" t="str">
        <f>'Raw Data'!I2010</f>
        <v>smoker</v>
      </c>
      <c r="I2013" t="str">
        <f>'Raw Data'!J2010</f>
        <v>low</v>
      </c>
    </row>
    <row r="2014" spans="1:9" ht="15" customHeight="1" x14ac:dyDescent="0.35">
      <c r="A2014">
        <f t="shared" si="124"/>
        <v>2010</v>
      </c>
      <c r="B2014" s="13">
        <f>'Raw Data'!B2011</f>
        <v>17.783307969999999</v>
      </c>
      <c r="C2014" t="str">
        <f t="shared" si="125"/>
        <v>Underweight</v>
      </c>
      <c r="D2014" s="14">
        <f>'Raw Data'!E2011</f>
        <v>196.58888820000001</v>
      </c>
      <c r="E2014" t="str">
        <f t="shared" si="126"/>
        <v>Desirable</v>
      </c>
      <c r="F2014" s="15">
        <f>'Raw Data'!C2011</f>
        <v>97.23555168</v>
      </c>
      <c r="G2014" t="str">
        <f t="shared" si="127"/>
        <v>Normal</v>
      </c>
      <c r="H2014" t="str">
        <f>'Raw Data'!I2011</f>
        <v>non-smoker</v>
      </c>
      <c r="I2014" t="str">
        <f>'Raw Data'!J2011</f>
        <v>moderate</v>
      </c>
    </row>
    <row r="2015" spans="1:9" ht="15" customHeight="1" x14ac:dyDescent="0.35">
      <c r="A2015">
        <f t="shared" si="124"/>
        <v>2011</v>
      </c>
      <c r="B2015" s="13">
        <f>'Raw Data'!B2012</f>
        <v>24.468651080000001</v>
      </c>
      <c r="C2015" t="str">
        <f t="shared" si="125"/>
        <v>Normal</v>
      </c>
      <c r="D2015" s="14">
        <f>'Raw Data'!E2012</f>
        <v>173.59869810000001</v>
      </c>
      <c r="E2015" t="str">
        <f t="shared" si="126"/>
        <v>Desirable</v>
      </c>
      <c r="F2015" s="15">
        <f>'Raw Data'!C2012</f>
        <v>94.735805439999993</v>
      </c>
      <c r="G2015" t="str">
        <f t="shared" si="127"/>
        <v>Normal</v>
      </c>
      <c r="H2015" t="str">
        <f>'Raw Data'!I2012</f>
        <v>non-smoker</v>
      </c>
      <c r="I2015" t="str">
        <f>'Raw Data'!J2012</f>
        <v>low</v>
      </c>
    </row>
    <row r="2016" spans="1:9" ht="15" customHeight="1" x14ac:dyDescent="0.35">
      <c r="A2016">
        <f t="shared" si="124"/>
        <v>2012</v>
      </c>
      <c r="B2016" s="13">
        <f>'Raw Data'!B2013</f>
        <v>31.7970769</v>
      </c>
      <c r="C2016" t="str">
        <f t="shared" si="125"/>
        <v>Obese</v>
      </c>
      <c r="D2016" s="14">
        <f>'Raw Data'!E2013</f>
        <v>193.47908609999999</v>
      </c>
      <c r="E2016" t="str">
        <f t="shared" si="126"/>
        <v>Desirable</v>
      </c>
      <c r="F2016" s="15">
        <f>'Raw Data'!C2013</f>
        <v>112.3173997</v>
      </c>
      <c r="G2016" t="str">
        <f t="shared" si="127"/>
        <v>Normal</v>
      </c>
      <c r="H2016" t="str">
        <f>'Raw Data'!I2013</f>
        <v>smoker</v>
      </c>
      <c r="I2016" t="str">
        <f>'Raw Data'!J2013</f>
        <v>moderate</v>
      </c>
    </row>
    <row r="2017" spans="1:9" ht="15" customHeight="1" x14ac:dyDescent="0.35">
      <c r="A2017">
        <f t="shared" si="124"/>
        <v>2013</v>
      </c>
      <c r="B2017" s="13">
        <f>'Raw Data'!B2014</f>
        <v>26.778942430000001</v>
      </c>
      <c r="C2017" t="str">
        <f t="shared" si="125"/>
        <v>Overweight</v>
      </c>
      <c r="D2017" s="14">
        <f>'Raw Data'!E2014</f>
        <v>204.01441489999999</v>
      </c>
      <c r="E2017" t="str">
        <f t="shared" si="126"/>
        <v>Borderline High</v>
      </c>
      <c r="F2017" s="15">
        <f>'Raw Data'!C2014</f>
        <v>100.1496724</v>
      </c>
      <c r="G2017" t="str">
        <f t="shared" si="127"/>
        <v>Normal</v>
      </c>
      <c r="H2017" t="str">
        <f>'Raw Data'!I2014</f>
        <v>non-smoker</v>
      </c>
      <c r="I2017" t="str">
        <f>'Raw Data'!J2014</f>
        <v>moderate</v>
      </c>
    </row>
    <row r="2018" spans="1:9" ht="15" customHeight="1" x14ac:dyDescent="0.35">
      <c r="A2018">
        <f t="shared" si="124"/>
        <v>2014</v>
      </c>
      <c r="B2018" s="13">
        <f>'Raw Data'!B2015</f>
        <v>29.963857740000002</v>
      </c>
      <c r="C2018" t="str">
        <f t="shared" si="125"/>
        <v>Obese</v>
      </c>
      <c r="D2018" s="14">
        <f>'Raw Data'!E2015</f>
        <v>193.2102869</v>
      </c>
      <c r="E2018" t="str">
        <f t="shared" si="126"/>
        <v>Desirable</v>
      </c>
      <c r="F2018" s="15">
        <f>'Raw Data'!C2015</f>
        <v>106.4707188</v>
      </c>
      <c r="G2018" t="str">
        <f t="shared" si="127"/>
        <v>Normal</v>
      </c>
      <c r="H2018" t="str">
        <f>'Raw Data'!I2015</f>
        <v>smoker</v>
      </c>
      <c r="I2018" t="str">
        <f>'Raw Data'!J2015</f>
        <v>high</v>
      </c>
    </row>
    <row r="2019" spans="1:9" ht="15" customHeight="1" x14ac:dyDescent="0.35">
      <c r="A2019">
        <f t="shared" si="124"/>
        <v>2015</v>
      </c>
      <c r="B2019" s="13">
        <f>'Raw Data'!B2016</f>
        <v>26.050994710000001</v>
      </c>
      <c r="C2019" t="str">
        <f t="shared" si="125"/>
        <v>Overweight</v>
      </c>
      <c r="D2019" s="14">
        <f>'Raw Data'!E2016</f>
        <v>186.8271938</v>
      </c>
      <c r="E2019" t="str">
        <f t="shared" si="126"/>
        <v>Desirable</v>
      </c>
      <c r="F2019" s="15">
        <f>'Raw Data'!C2016</f>
        <v>96.085449769999997</v>
      </c>
      <c r="G2019" t="str">
        <f t="shared" si="127"/>
        <v>Normal</v>
      </c>
      <c r="H2019" t="str">
        <f>'Raw Data'!I2016</f>
        <v>non-smoker</v>
      </c>
      <c r="I2019" t="str">
        <f>'Raw Data'!J2016</f>
        <v>moderate</v>
      </c>
    </row>
    <row r="2020" spans="1:9" ht="15" customHeight="1" x14ac:dyDescent="0.35">
      <c r="A2020">
        <f t="shared" si="124"/>
        <v>2016</v>
      </c>
      <c r="B2020" s="13">
        <f>'Raw Data'!B2017</f>
        <v>34.800842979999999</v>
      </c>
      <c r="C2020" t="str">
        <f t="shared" si="125"/>
        <v>Obese</v>
      </c>
      <c r="D2020" s="14">
        <f>'Raw Data'!E2017</f>
        <v>194.06440810000001</v>
      </c>
      <c r="E2020" t="str">
        <f t="shared" si="126"/>
        <v>Desirable</v>
      </c>
      <c r="F2020" s="15">
        <f>'Raw Data'!C2017</f>
        <v>103.332759</v>
      </c>
      <c r="G2020" t="str">
        <f t="shared" si="127"/>
        <v>Normal</v>
      </c>
      <c r="H2020" t="str">
        <f>'Raw Data'!I2017</f>
        <v>smoker</v>
      </c>
      <c r="I2020" t="str">
        <f>'Raw Data'!J2017</f>
        <v>moderate</v>
      </c>
    </row>
    <row r="2021" spans="1:9" ht="15" customHeight="1" x14ac:dyDescent="0.35">
      <c r="A2021">
        <f t="shared" si="124"/>
        <v>2017</v>
      </c>
      <c r="B2021" s="13">
        <f>'Raw Data'!B2018</f>
        <v>32.806375789999997</v>
      </c>
      <c r="C2021" t="str">
        <f t="shared" si="125"/>
        <v>Obese</v>
      </c>
      <c r="D2021" s="14">
        <f>'Raw Data'!E2018</f>
        <v>193.2474976</v>
      </c>
      <c r="E2021" t="str">
        <f t="shared" si="126"/>
        <v>Desirable</v>
      </c>
      <c r="F2021" s="15">
        <f>'Raw Data'!C2018</f>
        <v>112.54565599999999</v>
      </c>
      <c r="G2021" t="str">
        <f t="shared" si="127"/>
        <v>Normal</v>
      </c>
      <c r="H2021" t="str">
        <f>'Raw Data'!I2018</f>
        <v>smoker</v>
      </c>
      <c r="I2021" t="str">
        <f>'Raw Data'!J2018</f>
        <v>moderate</v>
      </c>
    </row>
    <row r="2022" spans="1:9" ht="15" customHeight="1" x14ac:dyDescent="0.35">
      <c r="A2022">
        <f t="shared" si="124"/>
        <v>2018</v>
      </c>
      <c r="B2022" s="13">
        <f>'Raw Data'!B2019</f>
        <v>28.49346821</v>
      </c>
      <c r="C2022" t="str">
        <f t="shared" si="125"/>
        <v>Overweight</v>
      </c>
      <c r="D2022" s="14">
        <f>'Raw Data'!E2019</f>
        <v>204.5174629</v>
      </c>
      <c r="E2022" t="str">
        <f t="shared" si="126"/>
        <v>Borderline High</v>
      </c>
      <c r="F2022" s="15">
        <f>'Raw Data'!C2019</f>
        <v>88.018831980000002</v>
      </c>
      <c r="G2022" t="str">
        <f t="shared" si="127"/>
        <v>Normal</v>
      </c>
      <c r="H2022" t="str">
        <f>'Raw Data'!I2019</f>
        <v>smoker</v>
      </c>
      <c r="I2022" t="str">
        <f>'Raw Data'!J2019</f>
        <v>high</v>
      </c>
    </row>
    <row r="2023" spans="1:9" ht="15" customHeight="1" x14ac:dyDescent="0.35">
      <c r="A2023">
        <f t="shared" si="124"/>
        <v>2019</v>
      </c>
      <c r="B2023" s="13">
        <f>'Raw Data'!B2020</f>
        <v>35.37107486</v>
      </c>
      <c r="C2023" t="str">
        <f t="shared" si="125"/>
        <v>Obese</v>
      </c>
      <c r="D2023" s="14">
        <f>'Raw Data'!E2020</f>
        <v>204.88355970000001</v>
      </c>
      <c r="E2023" t="str">
        <f t="shared" si="126"/>
        <v>Borderline High</v>
      </c>
      <c r="F2023" s="15">
        <f>'Raw Data'!C2020</f>
        <v>133.96205019999999</v>
      </c>
      <c r="G2023" t="str">
        <f t="shared" si="127"/>
        <v>Stage 1 Hypertension</v>
      </c>
      <c r="H2023" t="str">
        <f>'Raw Data'!I2020</f>
        <v>non-smoker</v>
      </c>
      <c r="I2023" t="str">
        <f>'Raw Data'!J2020</f>
        <v>moderate</v>
      </c>
    </row>
    <row r="2024" spans="1:9" ht="15" customHeight="1" x14ac:dyDescent="0.35">
      <c r="A2024">
        <f t="shared" si="124"/>
        <v>2020</v>
      </c>
      <c r="B2024" s="13">
        <f>'Raw Data'!B2021</f>
        <v>28.548323069999999</v>
      </c>
      <c r="C2024" t="str">
        <f t="shared" si="125"/>
        <v>Overweight</v>
      </c>
      <c r="D2024" s="14">
        <f>'Raw Data'!E2021</f>
        <v>174.32959260000001</v>
      </c>
      <c r="E2024" t="str">
        <f t="shared" si="126"/>
        <v>Desirable</v>
      </c>
      <c r="F2024" s="15">
        <f>'Raw Data'!C2021</f>
        <v>121.264869</v>
      </c>
      <c r="G2024" t="str">
        <f t="shared" si="127"/>
        <v>Elevated</v>
      </c>
      <c r="H2024" t="str">
        <f>'Raw Data'!I2021</f>
        <v>non-smoker</v>
      </c>
      <c r="I2024" t="str">
        <f>'Raw Data'!J2021</f>
        <v>moderate</v>
      </c>
    </row>
    <row r="2025" spans="1:9" ht="15" customHeight="1" x14ac:dyDescent="0.35">
      <c r="A2025">
        <f t="shared" si="124"/>
        <v>2021</v>
      </c>
      <c r="B2025" s="13">
        <f>'Raw Data'!B2022</f>
        <v>27.331181409999999</v>
      </c>
      <c r="C2025" t="str">
        <f t="shared" si="125"/>
        <v>Overweight</v>
      </c>
      <c r="D2025" s="14">
        <f>'Raw Data'!E2022</f>
        <v>191.2102232</v>
      </c>
      <c r="E2025" t="str">
        <f t="shared" si="126"/>
        <v>Desirable</v>
      </c>
      <c r="F2025" s="15">
        <f>'Raw Data'!C2022</f>
        <v>129.49240520000001</v>
      </c>
      <c r="G2025" t="str">
        <f t="shared" si="127"/>
        <v>Stage 1 Hypertension</v>
      </c>
      <c r="H2025" t="str">
        <f>'Raw Data'!I2022</f>
        <v>non-smoker</v>
      </c>
      <c r="I2025" t="str">
        <f>'Raw Data'!J2022</f>
        <v>moderate</v>
      </c>
    </row>
    <row r="2026" spans="1:9" ht="15" customHeight="1" x14ac:dyDescent="0.35">
      <c r="A2026">
        <f t="shared" si="124"/>
        <v>2022</v>
      </c>
      <c r="B2026" s="13">
        <f>'Raw Data'!B2023</f>
        <v>34.350826259999998</v>
      </c>
      <c r="C2026" t="str">
        <f t="shared" si="125"/>
        <v>Obese</v>
      </c>
      <c r="D2026" s="14">
        <f>'Raw Data'!E2023</f>
        <v>190.29226249999999</v>
      </c>
      <c r="E2026" t="str">
        <f t="shared" si="126"/>
        <v>Desirable</v>
      </c>
      <c r="F2026" s="15">
        <f>'Raw Data'!C2023</f>
        <v>103.1382325</v>
      </c>
      <c r="G2026" t="str">
        <f t="shared" si="127"/>
        <v>Normal</v>
      </c>
      <c r="H2026" t="str">
        <f>'Raw Data'!I2023</f>
        <v>non-smoker</v>
      </c>
      <c r="I2026" t="str">
        <f>'Raw Data'!J2023</f>
        <v>high</v>
      </c>
    </row>
    <row r="2027" spans="1:9" ht="15" customHeight="1" x14ac:dyDescent="0.35">
      <c r="A2027">
        <f t="shared" si="124"/>
        <v>2023</v>
      </c>
      <c r="B2027" s="13">
        <f>'Raw Data'!B2024</f>
        <v>20.003952139999999</v>
      </c>
      <c r="C2027" t="str">
        <f t="shared" si="125"/>
        <v>Normal</v>
      </c>
      <c r="D2027" s="14">
        <f>'Raw Data'!E2024</f>
        <v>180.81095210000001</v>
      </c>
      <c r="E2027" t="str">
        <f t="shared" si="126"/>
        <v>Desirable</v>
      </c>
      <c r="F2027" s="15">
        <f>'Raw Data'!C2024</f>
        <v>96.830239070000005</v>
      </c>
      <c r="G2027" t="str">
        <f t="shared" si="127"/>
        <v>Normal</v>
      </c>
      <c r="H2027" t="str">
        <f>'Raw Data'!I2024</f>
        <v>smoker</v>
      </c>
      <c r="I2027" t="str">
        <f>'Raw Data'!J2024</f>
        <v>moderate</v>
      </c>
    </row>
    <row r="2028" spans="1:9" ht="15" customHeight="1" x14ac:dyDescent="0.35">
      <c r="A2028">
        <f t="shared" si="124"/>
        <v>2024</v>
      </c>
      <c r="B2028" s="13">
        <f>'Raw Data'!B2025</f>
        <v>27.8392406</v>
      </c>
      <c r="C2028" t="str">
        <f t="shared" si="125"/>
        <v>Overweight</v>
      </c>
      <c r="D2028" s="14">
        <f>'Raw Data'!E2025</f>
        <v>169.21933300000001</v>
      </c>
      <c r="E2028" t="str">
        <f t="shared" si="126"/>
        <v>Desirable</v>
      </c>
      <c r="F2028" s="15">
        <f>'Raw Data'!C2025</f>
        <v>126.49047400000001</v>
      </c>
      <c r="G2028" t="str">
        <f t="shared" si="127"/>
        <v>Elevated</v>
      </c>
      <c r="H2028" t="str">
        <f>'Raw Data'!I2025</f>
        <v>smoker</v>
      </c>
      <c r="I2028" t="str">
        <f>'Raw Data'!J2025</f>
        <v>moderate</v>
      </c>
    </row>
    <row r="2029" spans="1:9" ht="15" customHeight="1" x14ac:dyDescent="0.35">
      <c r="A2029">
        <f t="shared" si="124"/>
        <v>2025</v>
      </c>
      <c r="B2029" s="13">
        <f>'Raw Data'!B2026</f>
        <v>28.7658001</v>
      </c>
      <c r="C2029" t="str">
        <f t="shared" si="125"/>
        <v>Overweight</v>
      </c>
      <c r="D2029" s="14">
        <f>'Raw Data'!E2026</f>
        <v>202.76075470000001</v>
      </c>
      <c r="E2029" t="str">
        <f t="shared" si="126"/>
        <v>Borderline High</v>
      </c>
      <c r="F2029" s="15">
        <f>'Raw Data'!C2026</f>
        <v>129.7480242</v>
      </c>
      <c r="G2029" t="str">
        <f t="shared" si="127"/>
        <v>Stage 1 Hypertension</v>
      </c>
      <c r="H2029" t="str">
        <f>'Raw Data'!I2026</f>
        <v>non-smoker</v>
      </c>
      <c r="I2029" t="str">
        <f>'Raw Data'!J2026</f>
        <v>low</v>
      </c>
    </row>
    <row r="2030" spans="1:9" ht="15" customHeight="1" x14ac:dyDescent="0.35">
      <c r="A2030">
        <f t="shared" si="124"/>
        <v>2026</v>
      </c>
      <c r="B2030" s="13">
        <f>'Raw Data'!B2027</f>
        <v>25.886906589999999</v>
      </c>
      <c r="C2030" t="str">
        <f t="shared" si="125"/>
        <v>Overweight</v>
      </c>
      <c r="D2030" s="14">
        <f>'Raw Data'!E2027</f>
        <v>192.2667577</v>
      </c>
      <c r="E2030" t="str">
        <f t="shared" si="126"/>
        <v>Desirable</v>
      </c>
      <c r="F2030" s="15">
        <f>'Raw Data'!C2027</f>
        <v>104.7804371</v>
      </c>
      <c r="G2030" t="str">
        <f t="shared" si="127"/>
        <v>Normal</v>
      </c>
      <c r="H2030" t="str">
        <f>'Raw Data'!I2027</f>
        <v>non-smoker</v>
      </c>
      <c r="I2030" t="str">
        <f>'Raw Data'!J2027</f>
        <v>high</v>
      </c>
    </row>
    <row r="2031" spans="1:9" ht="15" customHeight="1" x14ac:dyDescent="0.35">
      <c r="A2031">
        <f t="shared" si="124"/>
        <v>2027</v>
      </c>
      <c r="B2031" s="13">
        <f>'Raw Data'!B2028</f>
        <v>23.272423230000001</v>
      </c>
      <c r="C2031" t="str">
        <f t="shared" si="125"/>
        <v>Normal</v>
      </c>
      <c r="D2031" s="14">
        <f>'Raw Data'!E2028</f>
        <v>184.5450337</v>
      </c>
      <c r="E2031" t="str">
        <f t="shared" si="126"/>
        <v>Desirable</v>
      </c>
      <c r="F2031" s="15">
        <f>'Raw Data'!C2028</f>
        <v>94.579985010000001</v>
      </c>
      <c r="G2031" t="str">
        <f t="shared" si="127"/>
        <v>Normal</v>
      </c>
      <c r="H2031" t="str">
        <f>'Raw Data'!I2028</f>
        <v>non-smoker</v>
      </c>
      <c r="I2031" t="str">
        <f>'Raw Data'!J2028</f>
        <v>moderate</v>
      </c>
    </row>
    <row r="2032" spans="1:9" ht="15" customHeight="1" x14ac:dyDescent="0.35">
      <c r="A2032">
        <f t="shared" si="124"/>
        <v>2028</v>
      </c>
      <c r="B2032" s="13">
        <f>'Raw Data'!B2029</f>
        <v>26.64048829</v>
      </c>
      <c r="C2032" t="str">
        <f t="shared" si="125"/>
        <v>Overweight</v>
      </c>
      <c r="D2032" s="14">
        <f>'Raw Data'!E2029</f>
        <v>164.95296579999999</v>
      </c>
      <c r="E2032" t="str">
        <f t="shared" si="126"/>
        <v>Desirable</v>
      </c>
      <c r="F2032" s="15">
        <f>'Raw Data'!C2029</f>
        <v>124.6195132</v>
      </c>
      <c r="G2032" t="str">
        <f t="shared" si="127"/>
        <v>Elevated</v>
      </c>
      <c r="H2032" t="str">
        <f>'Raw Data'!I2029</f>
        <v>non-smoker</v>
      </c>
      <c r="I2032" t="str">
        <f>'Raw Data'!J2029</f>
        <v>moderate</v>
      </c>
    </row>
    <row r="2033" spans="1:9" ht="15" customHeight="1" x14ac:dyDescent="0.35">
      <c r="A2033">
        <f t="shared" si="124"/>
        <v>2029</v>
      </c>
      <c r="B2033" s="13">
        <f>'Raw Data'!B2030</f>
        <v>19.448415000000001</v>
      </c>
      <c r="C2033" t="str">
        <f t="shared" si="125"/>
        <v>Normal</v>
      </c>
      <c r="D2033" s="14">
        <f>'Raw Data'!E2030</f>
        <v>193.4412706</v>
      </c>
      <c r="E2033" t="str">
        <f t="shared" si="126"/>
        <v>Desirable</v>
      </c>
      <c r="F2033" s="15">
        <f>'Raw Data'!C2030</f>
        <v>100.09748260000001</v>
      </c>
      <c r="G2033" t="str">
        <f t="shared" si="127"/>
        <v>Normal</v>
      </c>
      <c r="H2033" t="str">
        <f>'Raw Data'!I2030</f>
        <v>smoker</v>
      </c>
      <c r="I2033" t="str">
        <f>'Raw Data'!J2030</f>
        <v>high</v>
      </c>
    </row>
    <row r="2034" spans="1:9" ht="15" customHeight="1" x14ac:dyDescent="0.35">
      <c r="A2034">
        <f t="shared" si="124"/>
        <v>2030</v>
      </c>
      <c r="B2034" s="13">
        <f>'Raw Data'!B2031</f>
        <v>34.767063870000001</v>
      </c>
      <c r="C2034" t="str">
        <f t="shared" si="125"/>
        <v>Obese</v>
      </c>
      <c r="D2034" s="14">
        <f>'Raw Data'!E2031</f>
        <v>201.851415</v>
      </c>
      <c r="E2034" t="str">
        <f t="shared" si="126"/>
        <v>Borderline High</v>
      </c>
      <c r="F2034" s="15">
        <f>'Raw Data'!C2031</f>
        <v>121.5679492</v>
      </c>
      <c r="G2034" t="str">
        <f t="shared" si="127"/>
        <v>Elevated</v>
      </c>
      <c r="H2034" t="str">
        <f>'Raw Data'!I2031</f>
        <v>non-smoker</v>
      </c>
      <c r="I2034" t="str">
        <f>'Raw Data'!J2031</f>
        <v>high</v>
      </c>
    </row>
    <row r="2035" spans="1:9" ht="15" customHeight="1" x14ac:dyDescent="0.35">
      <c r="A2035">
        <f t="shared" si="124"/>
        <v>2031</v>
      </c>
      <c r="B2035" s="13">
        <f>'Raw Data'!B2032</f>
        <v>35.017069579999998</v>
      </c>
      <c r="C2035" t="str">
        <f t="shared" si="125"/>
        <v>Obese</v>
      </c>
      <c r="D2035" s="14">
        <f>'Raw Data'!E2032</f>
        <v>193.2410692</v>
      </c>
      <c r="E2035" t="str">
        <f t="shared" si="126"/>
        <v>Desirable</v>
      </c>
      <c r="F2035" s="15">
        <f>'Raw Data'!C2032</f>
        <v>117.33592229999999</v>
      </c>
      <c r="G2035" t="str">
        <f t="shared" si="127"/>
        <v>Normal</v>
      </c>
      <c r="H2035" t="str">
        <f>'Raw Data'!I2032</f>
        <v>non-smoker</v>
      </c>
      <c r="I2035" t="str">
        <f>'Raw Data'!J2032</f>
        <v>high</v>
      </c>
    </row>
    <row r="2036" spans="1:9" ht="15" customHeight="1" x14ac:dyDescent="0.35">
      <c r="A2036">
        <f t="shared" si="124"/>
        <v>2032</v>
      </c>
      <c r="B2036" s="13">
        <f>'Raw Data'!B2033</f>
        <v>27.366553419999999</v>
      </c>
      <c r="C2036" t="str">
        <f t="shared" si="125"/>
        <v>Overweight</v>
      </c>
      <c r="D2036" s="14">
        <f>'Raw Data'!E2033</f>
        <v>193.55702629999999</v>
      </c>
      <c r="E2036" t="str">
        <f t="shared" si="126"/>
        <v>Desirable</v>
      </c>
      <c r="F2036" s="15">
        <f>'Raw Data'!C2033</f>
        <v>105.0014176</v>
      </c>
      <c r="G2036" t="str">
        <f t="shared" si="127"/>
        <v>Normal</v>
      </c>
      <c r="H2036" t="str">
        <f>'Raw Data'!I2033</f>
        <v>smoker</v>
      </c>
      <c r="I2036" t="str">
        <f>'Raw Data'!J2033</f>
        <v>moderate</v>
      </c>
    </row>
    <row r="2037" spans="1:9" ht="15" customHeight="1" x14ac:dyDescent="0.35">
      <c r="A2037">
        <f t="shared" si="124"/>
        <v>2033</v>
      </c>
      <c r="B2037" s="13">
        <f>'Raw Data'!B2034</f>
        <v>25.445138069999999</v>
      </c>
      <c r="C2037" t="str">
        <f t="shared" si="125"/>
        <v>Overweight</v>
      </c>
      <c r="D2037" s="14">
        <f>'Raw Data'!E2034</f>
        <v>194.32016060000001</v>
      </c>
      <c r="E2037" t="str">
        <f t="shared" si="126"/>
        <v>Desirable</v>
      </c>
      <c r="F2037" s="15">
        <f>'Raw Data'!C2034</f>
        <v>100.6662006</v>
      </c>
      <c r="G2037" t="str">
        <f t="shared" si="127"/>
        <v>Normal</v>
      </c>
      <c r="H2037" t="str">
        <f>'Raw Data'!I2034</f>
        <v>non-smoker</v>
      </c>
      <c r="I2037" t="str">
        <f>'Raw Data'!J2034</f>
        <v>moderate</v>
      </c>
    </row>
    <row r="2038" spans="1:9" ht="15" customHeight="1" x14ac:dyDescent="0.35">
      <c r="A2038">
        <f t="shared" si="124"/>
        <v>2034</v>
      </c>
      <c r="B2038" s="13">
        <f>'Raw Data'!B2035</f>
        <v>19.614702690000001</v>
      </c>
      <c r="C2038" t="str">
        <f t="shared" si="125"/>
        <v>Normal</v>
      </c>
      <c r="D2038" s="14">
        <f>'Raw Data'!E2035</f>
        <v>175.42876680000001</v>
      </c>
      <c r="E2038" t="str">
        <f t="shared" si="126"/>
        <v>Desirable</v>
      </c>
      <c r="F2038" s="15">
        <f>'Raw Data'!C2035</f>
        <v>113.14141050000001</v>
      </c>
      <c r="G2038" t="str">
        <f t="shared" si="127"/>
        <v>Normal</v>
      </c>
      <c r="H2038" t="str">
        <f>'Raw Data'!I2035</f>
        <v>non-smoker</v>
      </c>
      <c r="I2038" t="str">
        <f>'Raw Data'!J2035</f>
        <v>moderate</v>
      </c>
    </row>
    <row r="2039" spans="1:9" ht="15" customHeight="1" x14ac:dyDescent="0.35">
      <c r="A2039">
        <f t="shared" si="124"/>
        <v>2035</v>
      </c>
      <c r="B2039" s="13">
        <f>'Raw Data'!B2036</f>
        <v>23.73108951</v>
      </c>
      <c r="C2039" t="str">
        <f t="shared" si="125"/>
        <v>Normal</v>
      </c>
      <c r="D2039" s="14">
        <f>'Raw Data'!E2036</f>
        <v>178.7170467</v>
      </c>
      <c r="E2039" t="str">
        <f t="shared" si="126"/>
        <v>Desirable</v>
      </c>
      <c r="F2039" s="15">
        <f>'Raw Data'!C2036</f>
        <v>96.081760259999996</v>
      </c>
      <c r="G2039" t="str">
        <f t="shared" si="127"/>
        <v>Normal</v>
      </c>
      <c r="H2039" t="str">
        <f>'Raw Data'!I2036</f>
        <v>smoker</v>
      </c>
      <c r="I2039" t="str">
        <f>'Raw Data'!J2036</f>
        <v>low</v>
      </c>
    </row>
    <row r="2040" spans="1:9" ht="15" customHeight="1" x14ac:dyDescent="0.35">
      <c r="A2040">
        <f t="shared" si="124"/>
        <v>2036</v>
      </c>
      <c r="B2040" s="13">
        <f>'Raw Data'!B2037</f>
        <v>34.414477429999998</v>
      </c>
      <c r="C2040" t="str">
        <f t="shared" si="125"/>
        <v>Obese</v>
      </c>
      <c r="D2040" s="14">
        <f>'Raw Data'!E2037</f>
        <v>199.1535217</v>
      </c>
      <c r="E2040" t="str">
        <f t="shared" si="126"/>
        <v>Desirable</v>
      </c>
      <c r="F2040" s="15">
        <f>'Raw Data'!C2037</f>
        <v>101.0990218</v>
      </c>
      <c r="G2040" t="str">
        <f t="shared" si="127"/>
        <v>Normal</v>
      </c>
      <c r="H2040" t="str">
        <f>'Raw Data'!I2037</f>
        <v>non-smoker</v>
      </c>
      <c r="I2040" t="str">
        <f>'Raw Data'!J2037</f>
        <v>moderate</v>
      </c>
    </row>
    <row r="2041" spans="1:9" ht="15" customHeight="1" x14ac:dyDescent="0.35">
      <c r="A2041">
        <f t="shared" si="124"/>
        <v>2037</v>
      </c>
      <c r="B2041" s="13">
        <f>'Raw Data'!B2038</f>
        <v>27.040588</v>
      </c>
      <c r="C2041" t="str">
        <f t="shared" si="125"/>
        <v>Overweight</v>
      </c>
      <c r="D2041" s="14">
        <f>'Raw Data'!E2038</f>
        <v>188.90912109999999</v>
      </c>
      <c r="E2041" t="str">
        <f t="shared" si="126"/>
        <v>Desirable</v>
      </c>
      <c r="F2041" s="15">
        <f>'Raw Data'!C2038</f>
        <v>110.6058147</v>
      </c>
      <c r="G2041" t="str">
        <f t="shared" si="127"/>
        <v>Normal</v>
      </c>
      <c r="H2041" t="str">
        <f>'Raw Data'!I2038</f>
        <v>non-smoker</v>
      </c>
      <c r="I2041" t="str">
        <f>'Raw Data'!J2038</f>
        <v>high</v>
      </c>
    </row>
    <row r="2042" spans="1:9" ht="15" customHeight="1" x14ac:dyDescent="0.35">
      <c r="A2042">
        <f t="shared" si="124"/>
        <v>2038</v>
      </c>
      <c r="B2042" s="13">
        <f>'Raw Data'!B2039</f>
        <v>24.431126819999999</v>
      </c>
      <c r="C2042" t="str">
        <f t="shared" si="125"/>
        <v>Normal</v>
      </c>
      <c r="D2042" s="14">
        <f>'Raw Data'!E2039</f>
        <v>205.43331810000001</v>
      </c>
      <c r="E2042" t="str">
        <f t="shared" si="126"/>
        <v>Borderline High</v>
      </c>
      <c r="F2042" s="15">
        <f>'Raw Data'!C2039</f>
        <v>91.9783647</v>
      </c>
      <c r="G2042" t="str">
        <f t="shared" si="127"/>
        <v>Normal</v>
      </c>
      <c r="H2042" t="str">
        <f>'Raw Data'!I2039</f>
        <v>non-smoker</v>
      </c>
      <c r="I2042" t="str">
        <f>'Raw Data'!J2039</f>
        <v>low</v>
      </c>
    </row>
    <row r="2043" spans="1:9" ht="15" customHeight="1" x14ac:dyDescent="0.35">
      <c r="A2043">
        <f t="shared" si="124"/>
        <v>2039</v>
      </c>
      <c r="B2043" s="13">
        <f>'Raw Data'!B2040</f>
        <v>27.232559219999999</v>
      </c>
      <c r="C2043" t="str">
        <f t="shared" si="125"/>
        <v>Overweight</v>
      </c>
      <c r="D2043" s="14">
        <f>'Raw Data'!E2040</f>
        <v>226.26746220000001</v>
      </c>
      <c r="E2043" t="str">
        <f t="shared" si="126"/>
        <v>Borderline High</v>
      </c>
      <c r="F2043" s="15">
        <f>'Raw Data'!C2040</f>
        <v>114.96243920000001</v>
      </c>
      <c r="G2043" t="str">
        <f t="shared" si="127"/>
        <v>Normal</v>
      </c>
      <c r="H2043" t="str">
        <f>'Raw Data'!I2040</f>
        <v>non-smoker</v>
      </c>
      <c r="I2043" t="str">
        <f>'Raw Data'!J2040</f>
        <v>low</v>
      </c>
    </row>
    <row r="2044" spans="1:9" ht="15" customHeight="1" x14ac:dyDescent="0.35">
      <c r="A2044">
        <f t="shared" si="124"/>
        <v>2040</v>
      </c>
      <c r="B2044" s="13">
        <f>'Raw Data'!B2041</f>
        <v>24.303042000000001</v>
      </c>
      <c r="C2044" t="str">
        <f t="shared" si="125"/>
        <v>Normal</v>
      </c>
      <c r="D2044" s="14">
        <f>'Raw Data'!E2041</f>
        <v>189.34237870000001</v>
      </c>
      <c r="E2044" t="str">
        <f t="shared" si="126"/>
        <v>Desirable</v>
      </c>
      <c r="F2044" s="15">
        <f>'Raw Data'!C2041</f>
        <v>123.46725189999999</v>
      </c>
      <c r="G2044" t="str">
        <f t="shared" si="127"/>
        <v>Elevated</v>
      </c>
      <c r="H2044" t="str">
        <f>'Raw Data'!I2041</f>
        <v>non-smoker</v>
      </c>
      <c r="I2044" t="str">
        <f>'Raw Data'!J2041</f>
        <v>low</v>
      </c>
    </row>
    <row r="2045" spans="1:9" ht="15" customHeight="1" x14ac:dyDescent="0.35">
      <c r="A2045">
        <f t="shared" si="124"/>
        <v>2041</v>
      </c>
      <c r="B2045" s="13">
        <f>'Raw Data'!B2042</f>
        <v>19.117292880000001</v>
      </c>
      <c r="C2045" t="str">
        <f t="shared" si="125"/>
        <v>Normal</v>
      </c>
      <c r="D2045" s="14">
        <f>'Raw Data'!E2042</f>
        <v>194.22832159999999</v>
      </c>
      <c r="E2045" t="str">
        <f t="shared" si="126"/>
        <v>Desirable</v>
      </c>
      <c r="F2045" s="15">
        <f>'Raw Data'!C2042</f>
        <v>118.6270322</v>
      </c>
      <c r="G2045" t="str">
        <f t="shared" si="127"/>
        <v>Normal</v>
      </c>
      <c r="H2045" t="str">
        <f>'Raw Data'!I2042</f>
        <v>non-smoker</v>
      </c>
      <c r="I2045" t="str">
        <f>'Raw Data'!J2042</f>
        <v>high</v>
      </c>
    </row>
    <row r="2046" spans="1:9" ht="15" customHeight="1" x14ac:dyDescent="0.35">
      <c r="A2046">
        <f t="shared" si="124"/>
        <v>2042</v>
      </c>
      <c r="B2046" s="13">
        <f>'Raw Data'!B2043</f>
        <v>25.467804269999998</v>
      </c>
      <c r="C2046" t="str">
        <f t="shared" si="125"/>
        <v>Overweight</v>
      </c>
      <c r="D2046" s="14">
        <f>'Raw Data'!E2043</f>
        <v>198.76227449999999</v>
      </c>
      <c r="E2046" t="str">
        <f t="shared" si="126"/>
        <v>Desirable</v>
      </c>
      <c r="F2046" s="15">
        <f>'Raw Data'!C2043</f>
        <v>124.7480891</v>
      </c>
      <c r="G2046" t="str">
        <f t="shared" si="127"/>
        <v>Elevated</v>
      </c>
      <c r="H2046" t="str">
        <f>'Raw Data'!I2043</f>
        <v>non-smoker</v>
      </c>
      <c r="I2046" t="str">
        <f>'Raw Data'!J2043</f>
        <v>moderate</v>
      </c>
    </row>
    <row r="2047" spans="1:9" ht="15" customHeight="1" x14ac:dyDescent="0.35">
      <c r="A2047">
        <f t="shared" si="124"/>
        <v>2043</v>
      </c>
      <c r="B2047" s="13">
        <f>'Raw Data'!B2044</f>
        <v>21.774623600000002</v>
      </c>
      <c r="C2047" t="str">
        <f t="shared" si="125"/>
        <v>Normal</v>
      </c>
      <c r="D2047" s="14">
        <f>'Raw Data'!E2044</f>
        <v>194.7860139</v>
      </c>
      <c r="E2047" t="str">
        <f t="shared" si="126"/>
        <v>Desirable</v>
      </c>
      <c r="F2047" s="15">
        <f>'Raw Data'!C2044</f>
        <v>114.9401325</v>
      </c>
      <c r="G2047" t="str">
        <f t="shared" si="127"/>
        <v>Normal</v>
      </c>
      <c r="H2047" t="str">
        <f>'Raw Data'!I2044</f>
        <v>non-smoker</v>
      </c>
      <c r="I2047" t="str">
        <f>'Raw Data'!J2044</f>
        <v>moderate</v>
      </c>
    </row>
    <row r="2048" spans="1:9" ht="15" customHeight="1" x14ac:dyDescent="0.35">
      <c r="A2048">
        <f t="shared" si="124"/>
        <v>2044</v>
      </c>
      <c r="B2048" s="13">
        <f>'Raw Data'!B2045</f>
        <v>29.140042220000002</v>
      </c>
      <c r="C2048" t="str">
        <f t="shared" si="125"/>
        <v>Overweight</v>
      </c>
      <c r="D2048" s="14">
        <f>'Raw Data'!E2045</f>
        <v>199.89023220000001</v>
      </c>
      <c r="E2048" t="str">
        <f t="shared" si="126"/>
        <v>Desirable</v>
      </c>
      <c r="F2048" s="15">
        <f>'Raw Data'!C2045</f>
        <v>109.7123515</v>
      </c>
      <c r="G2048" t="str">
        <f t="shared" si="127"/>
        <v>Normal</v>
      </c>
      <c r="H2048" t="str">
        <f>'Raw Data'!I2045</f>
        <v>smoker</v>
      </c>
      <c r="I2048" t="str">
        <f>'Raw Data'!J2045</f>
        <v>low</v>
      </c>
    </row>
    <row r="2049" spans="1:9" ht="15" customHeight="1" x14ac:dyDescent="0.35">
      <c r="A2049">
        <f t="shared" si="124"/>
        <v>2045</v>
      </c>
      <c r="B2049" s="13">
        <f>'Raw Data'!B2046</f>
        <v>31.641369780000002</v>
      </c>
      <c r="C2049" t="str">
        <f t="shared" si="125"/>
        <v>Obese</v>
      </c>
      <c r="D2049" s="14">
        <f>'Raw Data'!E2046</f>
        <v>206.626845</v>
      </c>
      <c r="E2049" t="str">
        <f t="shared" si="126"/>
        <v>Borderline High</v>
      </c>
      <c r="F2049" s="15">
        <f>'Raw Data'!C2046</f>
        <v>95.048986630000002</v>
      </c>
      <c r="G2049" t="str">
        <f t="shared" si="127"/>
        <v>Normal</v>
      </c>
      <c r="H2049" t="str">
        <f>'Raw Data'!I2046</f>
        <v>non-smoker</v>
      </c>
      <c r="I2049" t="str">
        <f>'Raw Data'!J2046</f>
        <v>moderate</v>
      </c>
    </row>
    <row r="2050" spans="1:9" ht="15" customHeight="1" x14ac:dyDescent="0.35">
      <c r="A2050">
        <f t="shared" si="124"/>
        <v>2046</v>
      </c>
      <c r="B2050" s="13">
        <f>'Raw Data'!B2047</f>
        <v>23.43961943</v>
      </c>
      <c r="C2050" t="str">
        <f t="shared" si="125"/>
        <v>Normal</v>
      </c>
      <c r="D2050" s="14">
        <f>'Raw Data'!E2047</f>
        <v>197.5663491</v>
      </c>
      <c r="E2050" t="str">
        <f t="shared" si="126"/>
        <v>Desirable</v>
      </c>
      <c r="F2050" s="15">
        <f>'Raw Data'!C2047</f>
        <v>99.004385670000005</v>
      </c>
      <c r="G2050" t="str">
        <f t="shared" si="127"/>
        <v>Normal</v>
      </c>
      <c r="H2050" t="str">
        <f>'Raw Data'!I2047</f>
        <v>non-smoker</v>
      </c>
      <c r="I2050" t="str">
        <f>'Raw Data'!J2047</f>
        <v>moderate</v>
      </c>
    </row>
    <row r="2051" spans="1:9" ht="15" customHeight="1" x14ac:dyDescent="0.35">
      <c r="A2051">
        <f t="shared" si="124"/>
        <v>2047</v>
      </c>
      <c r="B2051" s="13">
        <f>'Raw Data'!B2048</f>
        <v>27.973320780000002</v>
      </c>
      <c r="C2051" t="str">
        <f t="shared" si="125"/>
        <v>Overweight</v>
      </c>
      <c r="D2051" s="14">
        <f>'Raw Data'!E2048</f>
        <v>195.99259670000001</v>
      </c>
      <c r="E2051" t="str">
        <f t="shared" si="126"/>
        <v>Desirable</v>
      </c>
      <c r="F2051" s="15">
        <f>'Raw Data'!C2048</f>
        <v>117.04341049999999</v>
      </c>
      <c r="G2051" t="str">
        <f t="shared" si="127"/>
        <v>Normal</v>
      </c>
      <c r="H2051" t="str">
        <f>'Raw Data'!I2048</f>
        <v>non-smoker</v>
      </c>
      <c r="I2051" t="str">
        <f>'Raw Data'!J2048</f>
        <v>moderate</v>
      </c>
    </row>
    <row r="2052" spans="1:9" ht="15" customHeight="1" x14ac:dyDescent="0.35">
      <c r="A2052">
        <f t="shared" si="124"/>
        <v>2048</v>
      </c>
      <c r="B2052" s="13">
        <f>'Raw Data'!B2049</f>
        <v>26.921947809999999</v>
      </c>
      <c r="C2052" t="str">
        <f t="shared" si="125"/>
        <v>Overweight</v>
      </c>
      <c r="D2052" s="14">
        <f>'Raw Data'!E2049</f>
        <v>201.02532919999999</v>
      </c>
      <c r="E2052" t="str">
        <f t="shared" si="126"/>
        <v>Borderline High</v>
      </c>
      <c r="F2052" s="15">
        <f>'Raw Data'!C2049</f>
        <v>112.6526781</v>
      </c>
      <c r="G2052" t="str">
        <f t="shared" si="127"/>
        <v>Normal</v>
      </c>
      <c r="H2052" t="str">
        <f>'Raw Data'!I2049</f>
        <v>non-smoker</v>
      </c>
      <c r="I2052" t="str">
        <f>'Raw Data'!J2049</f>
        <v>low</v>
      </c>
    </row>
    <row r="2053" spans="1:9" ht="15" customHeight="1" x14ac:dyDescent="0.35">
      <c r="A2053">
        <f t="shared" ref="A2053:A2116" si="128">ROW()-4</f>
        <v>2049</v>
      </c>
      <c r="B2053" s="13">
        <f>'Raw Data'!B2050</f>
        <v>23.315056080000002</v>
      </c>
      <c r="C2053" t="str">
        <f t="shared" ref="C2053:C2116" si="129">IF(B2053&lt;18.5,"Underweight",IF(B2053&lt;=24.9,"Normal",IF(B2053&lt;=29.9,"Overweight","Obese")))</f>
        <v>Normal</v>
      </c>
      <c r="D2053" s="14">
        <f>'Raw Data'!E2050</f>
        <v>183.47756820000001</v>
      </c>
      <c r="E2053" t="str">
        <f t="shared" ref="E2053:E2116" si="130">IF(D2053&lt;200,"Desirable",IF(D2053&lt;=239,"Borderline High","High"))</f>
        <v>Desirable</v>
      </c>
      <c r="F2053" s="15">
        <f>'Raw Data'!C2050</f>
        <v>101.4046742</v>
      </c>
      <c r="G2053" t="str">
        <f t="shared" ref="G2053:G2116" si="131">IF(F2053&lt;120,"Normal",IF(F2053&lt;=129,"Elevated",IF(F2053&lt;=139,"Stage 1 Hypertension","Stage 2 Hypertension")))</f>
        <v>Normal</v>
      </c>
      <c r="H2053" t="str">
        <f>'Raw Data'!I2050</f>
        <v>smoker</v>
      </c>
      <c r="I2053" t="str">
        <f>'Raw Data'!J2050</f>
        <v>low</v>
      </c>
    </row>
    <row r="2054" spans="1:9" ht="15" customHeight="1" x14ac:dyDescent="0.35">
      <c r="A2054">
        <f t="shared" si="128"/>
        <v>2050</v>
      </c>
      <c r="B2054" s="13">
        <f>'Raw Data'!B2051</f>
        <v>15.611923470000001</v>
      </c>
      <c r="C2054" t="str">
        <f t="shared" si="129"/>
        <v>Underweight</v>
      </c>
      <c r="D2054" s="14">
        <f>'Raw Data'!E2051</f>
        <v>158.48723519999999</v>
      </c>
      <c r="E2054" t="str">
        <f t="shared" si="130"/>
        <v>Desirable</v>
      </c>
      <c r="F2054" s="15">
        <f>'Raw Data'!C2051</f>
        <v>99.960637759999997</v>
      </c>
      <c r="G2054" t="str">
        <f t="shared" si="131"/>
        <v>Normal</v>
      </c>
      <c r="H2054" t="str">
        <f>'Raw Data'!I2051</f>
        <v>smoker</v>
      </c>
      <c r="I2054" t="str">
        <f>'Raw Data'!J2051</f>
        <v>moderate</v>
      </c>
    </row>
    <row r="2055" spans="1:9" ht="15" customHeight="1" x14ac:dyDescent="0.35">
      <c r="A2055">
        <f t="shared" si="128"/>
        <v>2051</v>
      </c>
      <c r="B2055" s="13">
        <f>'Raw Data'!B2052</f>
        <v>21.876832969999999</v>
      </c>
      <c r="C2055" t="str">
        <f t="shared" si="129"/>
        <v>Normal</v>
      </c>
      <c r="D2055" s="14">
        <f>'Raw Data'!E2052</f>
        <v>179.14793030000001</v>
      </c>
      <c r="E2055" t="str">
        <f t="shared" si="130"/>
        <v>Desirable</v>
      </c>
      <c r="F2055" s="15">
        <f>'Raw Data'!C2052</f>
        <v>111.7457266</v>
      </c>
      <c r="G2055" t="str">
        <f t="shared" si="131"/>
        <v>Normal</v>
      </c>
      <c r="H2055" t="str">
        <f>'Raw Data'!I2052</f>
        <v>non-smoker</v>
      </c>
      <c r="I2055" t="str">
        <f>'Raw Data'!J2052</f>
        <v>moderate</v>
      </c>
    </row>
    <row r="2056" spans="1:9" ht="15" customHeight="1" x14ac:dyDescent="0.35">
      <c r="A2056">
        <f t="shared" si="128"/>
        <v>2052</v>
      </c>
      <c r="B2056" s="13">
        <f>'Raw Data'!B2053</f>
        <v>23.119499300000001</v>
      </c>
      <c r="C2056" t="str">
        <f t="shared" si="129"/>
        <v>Normal</v>
      </c>
      <c r="D2056" s="14">
        <f>'Raw Data'!E2053</f>
        <v>179.49806140000001</v>
      </c>
      <c r="E2056" t="str">
        <f t="shared" si="130"/>
        <v>Desirable</v>
      </c>
      <c r="F2056" s="15">
        <f>'Raw Data'!C2053</f>
        <v>100.4651492</v>
      </c>
      <c r="G2056" t="str">
        <f t="shared" si="131"/>
        <v>Normal</v>
      </c>
      <c r="H2056" t="str">
        <f>'Raw Data'!I2053</f>
        <v>non-smoker</v>
      </c>
      <c r="I2056" t="str">
        <f>'Raw Data'!J2053</f>
        <v>moderate</v>
      </c>
    </row>
    <row r="2057" spans="1:9" ht="15" customHeight="1" x14ac:dyDescent="0.35">
      <c r="A2057">
        <f t="shared" si="128"/>
        <v>2053</v>
      </c>
      <c r="B2057" s="13">
        <f>'Raw Data'!B2054</f>
        <v>27.716491529999999</v>
      </c>
      <c r="C2057" t="str">
        <f t="shared" si="129"/>
        <v>Overweight</v>
      </c>
      <c r="D2057" s="14">
        <f>'Raw Data'!E2054</f>
        <v>167.5950359</v>
      </c>
      <c r="E2057" t="str">
        <f t="shared" si="130"/>
        <v>Desirable</v>
      </c>
      <c r="F2057" s="15">
        <f>'Raw Data'!C2054</f>
        <v>124.057508</v>
      </c>
      <c r="G2057" t="str">
        <f t="shared" si="131"/>
        <v>Elevated</v>
      </c>
      <c r="H2057" t="str">
        <f>'Raw Data'!I2054</f>
        <v>non-smoker</v>
      </c>
      <c r="I2057" t="str">
        <f>'Raw Data'!J2054</f>
        <v>moderate</v>
      </c>
    </row>
    <row r="2058" spans="1:9" ht="15" customHeight="1" x14ac:dyDescent="0.35">
      <c r="A2058">
        <f t="shared" si="128"/>
        <v>2054</v>
      </c>
      <c r="B2058" s="13">
        <f>'Raw Data'!B2055</f>
        <v>28.21595121</v>
      </c>
      <c r="C2058" t="str">
        <f t="shared" si="129"/>
        <v>Overweight</v>
      </c>
      <c r="D2058" s="14">
        <f>'Raw Data'!E2055</f>
        <v>188.61723739999999</v>
      </c>
      <c r="E2058" t="str">
        <f t="shared" si="130"/>
        <v>Desirable</v>
      </c>
      <c r="F2058" s="15">
        <f>'Raw Data'!C2055</f>
        <v>110.8077207</v>
      </c>
      <c r="G2058" t="str">
        <f t="shared" si="131"/>
        <v>Normal</v>
      </c>
      <c r="H2058" t="str">
        <f>'Raw Data'!I2055</f>
        <v>smoker</v>
      </c>
      <c r="I2058" t="str">
        <f>'Raw Data'!J2055</f>
        <v>moderate</v>
      </c>
    </row>
    <row r="2059" spans="1:9" ht="15" customHeight="1" x14ac:dyDescent="0.35">
      <c r="A2059">
        <f t="shared" si="128"/>
        <v>2055</v>
      </c>
      <c r="B2059" s="13">
        <f>'Raw Data'!B2056</f>
        <v>33.20769275</v>
      </c>
      <c r="C2059" t="str">
        <f t="shared" si="129"/>
        <v>Obese</v>
      </c>
      <c r="D2059" s="14">
        <f>'Raw Data'!E2056</f>
        <v>217.13018310000001</v>
      </c>
      <c r="E2059" t="str">
        <f t="shared" si="130"/>
        <v>Borderline High</v>
      </c>
      <c r="F2059" s="15">
        <f>'Raw Data'!C2056</f>
        <v>117.83785020000001</v>
      </c>
      <c r="G2059" t="str">
        <f t="shared" si="131"/>
        <v>Normal</v>
      </c>
      <c r="H2059" t="str">
        <f>'Raw Data'!I2056</f>
        <v>non-smoker</v>
      </c>
      <c r="I2059" t="str">
        <f>'Raw Data'!J2056</f>
        <v>low</v>
      </c>
    </row>
    <row r="2060" spans="1:9" ht="15" customHeight="1" x14ac:dyDescent="0.35">
      <c r="A2060">
        <f t="shared" si="128"/>
        <v>2056</v>
      </c>
      <c r="B2060" s="13">
        <f>'Raw Data'!B2057</f>
        <v>21.83310045</v>
      </c>
      <c r="C2060" t="str">
        <f t="shared" si="129"/>
        <v>Normal</v>
      </c>
      <c r="D2060" s="14">
        <f>'Raw Data'!E2057</f>
        <v>166.03233410000001</v>
      </c>
      <c r="E2060" t="str">
        <f t="shared" si="130"/>
        <v>Desirable</v>
      </c>
      <c r="F2060" s="15">
        <f>'Raw Data'!C2057</f>
        <v>107.6193664</v>
      </c>
      <c r="G2060" t="str">
        <f t="shared" si="131"/>
        <v>Normal</v>
      </c>
      <c r="H2060" t="str">
        <f>'Raw Data'!I2057</f>
        <v>smoker</v>
      </c>
      <c r="I2060" t="str">
        <f>'Raw Data'!J2057</f>
        <v>moderate</v>
      </c>
    </row>
    <row r="2061" spans="1:9" ht="15" customHeight="1" x14ac:dyDescent="0.35">
      <c r="A2061">
        <f t="shared" si="128"/>
        <v>2057</v>
      </c>
      <c r="B2061" s="13">
        <f>'Raw Data'!B2058</f>
        <v>22.900787909999998</v>
      </c>
      <c r="C2061" t="str">
        <f t="shared" si="129"/>
        <v>Normal</v>
      </c>
      <c r="D2061" s="14">
        <f>'Raw Data'!E2058</f>
        <v>187.78789130000001</v>
      </c>
      <c r="E2061" t="str">
        <f t="shared" si="130"/>
        <v>Desirable</v>
      </c>
      <c r="F2061" s="15">
        <f>'Raw Data'!C2058</f>
        <v>110.4556307</v>
      </c>
      <c r="G2061" t="str">
        <f t="shared" si="131"/>
        <v>Normal</v>
      </c>
      <c r="H2061" t="str">
        <f>'Raw Data'!I2058</f>
        <v>non-smoker</v>
      </c>
      <c r="I2061" t="str">
        <f>'Raw Data'!J2058</f>
        <v>moderate</v>
      </c>
    </row>
    <row r="2062" spans="1:9" ht="15" customHeight="1" x14ac:dyDescent="0.35">
      <c r="A2062">
        <f t="shared" si="128"/>
        <v>2058</v>
      </c>
      <c r="B2062" s="13">
        <f>'Raw Data'!B2059</f>
        <v>23.77596114</v>
      </c>
      <c r="C2062" t="str">
        <f t="shared" si="129"/>
        <v>Normal</v>
      </c>
      <c r="D2062" s="14">
        <f>'Raw Data'!E2059</f>
        <v>174.20696889999999</v>
      </c>
      <c r="E2062" t="str">
        <f t="shared" si="130"/>
        <v>Desirable</v>
      </c>
      <c r="F2062" s="15">
        <f>'Raw Data'!C2059</f>
        <v>89.573435290000006</v>
      </c>
      <c r="G2062" t="str">
        <f t="shared" si="131"/>
        <v>Normal</v>
      </c>
      <c r="H2062" t="str">
        <f>'Raw Data'!I2059</f>
        <v>non-smoker</v>
      </c>
      <c r="I2062" t="str">
        <f>'Raw Data'!J2059</f>
        <v>moderate</v>
      </c>
    </row>
    <row r="2063" spans="1:9" ht="15" customHeight="1" x14ac:dyDescent="0.35">
      <c r="A2063">
        <f t="shared" si="128"/>
        <v>2059</v>
      </c>
      <c r="B2063" s="13">
        <f>'Raw Data'!B2060</f>
        <v>26.047576840000001</v>
      </c>
      <c r="C2063" t="str">
        <f t="shared" si="129"/>
        <v>Overweight</v>
      </c>
      <c r="D2063" s="14">
        <f>'Raw Data'!E2060</f>
        <v>187.0382252</v>
      </c>
      <c r="E2063" t="str">
        <f t="shared" si="130"/>
        <v>Desirable</v>
      </c>
      <c r="F2063" s="15">
        <f>'Raw Data'!C2060</f>
        <v>109.5749526</v>
      </c>
      <c r="G2063" t="str">
        <f t="shared" si="131"/>
        <v>Normal</v>
      </c>
      <c r="H2063" t="str">
        <f>'Raw Data'!I2060</f>
        <v>non-smoker</v>
      </c>
      <c r="I2063" t="str">
        <f>'Raw Data'!J2060</f>
        <v>moderate</v>
      </c>
    </row>
    <row r="2064" spans="1:9" ht="15" customHeight="1" x14ac:dyDescent="0.35">
      <c r="A2064">
        <f t="shared" si="128"/>
        <v>2060</v>
      </c>
      <c r="B2064" s="13">
        <f>'Raw Data'!B2061</f>
        <v>28.09781619</v>
      </c>
      <c r="C2064" t="str">
        <f t="shared" si="129"/>
        <v>Overweight</v>
      </c>
      <c r="D2064" s="14">
        <f>'Raw Data'!E2061</f>
        <v>204.91678529999999</v>
      </c>
      <c r="E2064" t="str">
        <f t="shared" si="130"/>
        <v>Borderline High</v>
      </c>
      <c r="F2064" s="15">
        <f>'Raw Data'!C2061</f>
        <v>99.569471570000005</v>
      </c>
      <c r="G2064" t="str">
        <f t="shared" si="131"/>
        <v>Normal</v>
      </c>
      <c r="H2064" t="str">
        <f>'Raw Data'!I2061</f>
        <v>non-smoker</v>
      </c>
      <c r="I2064" t="str">
        <f>'Raw Data'!J2061</f>
        <v>high</v>
      </c>
    </row>
    <row r="2065" spans="1:9" ht="15" customHeight="1" x14ac:dyDescent="0.35">
      <c r="A2065">
        <f t="shared" si="128"/>
        <v>2061</v>
      </c>
      <c r="B2065" s="13">
        <f>'Raw Data'!B2062</f>
        <v>29.150863699999999</v>
      </c>
      <c r="C2065" t="str">
        <f t="shared" si="129"/>
        <v>Overweight</v>
      </c>
      <c r="D2065" s="14">
        <f>'Raw Data'!E2062</f>
        <v>181.95624570000001</v>
      </c>
      <c r="E2065" t="str">
        <f t="shared" si="130"/>
        <v>Desirable</v>
      </c>
      <c r="F2065" s="15">
        <f>'Raw Data'!C2062</f>
        <v>132.0964917</v>
      </c>
      <c r="G2065" t="str">
        <f t="shared" si="131"/>
        <v>Stage 1 Hypertension</v>
      </c>
      <c r="H2065" t="str">
        <f>'Raw Data'!I2062</f>
        <v>smoker</v>
      </c>
      <c r="I2065" t="str">
        <f>'Raw Data'!J2062</f>
        <v>moderate</v>
      </c>
    </row>
    <row r="2066" spans="1:9" ht="15" customHeight="1" x14ac:dyDescent="0.35">
      <c r="A2066">
        <f t="shared" si="128"/>
        <v>2062</v>
      </c>
      <c r="B2066" s="13">
        <f>'Raw Data'!B2063</f>
        <v>17.588347129999999</v>
      </c>
      <c r="C2066" t="str">
        <f t="shared" si="129"/>
        <v>Underweight</v>
      </c>
      <c r="D2066" s="14">
        <f>'Raw Data'!E2063</f>
        <v>180.89760319999999</v>
      </c>
      <c r="E2066" t="str">
        <f t="shared" si="130"/>
        <v>Desirable</v>
      </c>
      <c r="F2066" s="15">
        <f>'Raw Data'!C2063</f>
        <v>104.9449967</v>
      </c>
      <c r="G2066" t="str">
        <f t="shared" si="131"/>
        <v>Normal</v>
      </c>
      <c r="H2066" t="str">
        <f>'Raw Data'!I2063</f>
        <v>non-smoker</v>
      </c>
      <c r="I2066" t="str">
        <f>'Raw Data'!J2063</f>
        <v>moderate</v>
      </c>
    </row>
    <row r="2067" spans="1:9" ht="15" customHeight="1" x14ac:dyDescent="0.35">
      <c r="A2067">
        <f t="shared" si="128"/>
        <v>2063</v>
      </c>
      <c r="B2067" s="13">
        <f>'Raw Data'!B2064</f>
        <v>32.974991449999997</v>
      </c>
      <c r="C2067" t="str">
        <f t="shared" si="129"/>
        <v>Obese</v>
      </c>
      <c r="D2067" s="14">
        <f>'Raw Data'!E2064</f>
        <v>205.72201440000001</v>
      </c>
      <c r="E2067" t="str">
        <f t="shared" si="130"/>
        <v>Borderline High</v>
      </c>
      <c r="F2067" s="15">
        <f>'Raw Data'!C2064</f>
        <v>111.4402834</v>
      </c>
      <c r="G2067" t="str">
        <f t="shared" si="131"/>
        <v>Normal</v>
      </c>
      <c r="H2067" t="str">
        <f>'Raw Data'!I2064</f>
        <v>smoker</v>
      </c>
      <c r="I2067" t="str">
        <f>'Raw Data'!J2064</f>
        <v>low</v>
      </c>
    </row>
    <row r="2068" spans="1:9" ht="15" customHeight="1" x14ac:dyDescent="0.35">
      <c r="A2068">
        <f t="shared" si="128"/>
        <v>2064</v>
      </c>
      <c r="B2068" s="13">
        <f>'Raw Data'!B2065</f>
        <v>29.347747760000001</v>
      </c>
      <c r="C2068" t="str">
        <f t="shared" si="129"/>
        <v>Overweight</v>
      </c>
      <c r="D2068" s="14">
        <f>'Raw Data'!E2065</f>
        <v>189.85079060000001</v>
      </c>
      <c r="E2068" t="str">
        <f t="shared" si="130"/>
        <v>Desirable</v>
      </c>
      <c r="F2068" s="15">
        <f>'Raw Data'!C2065</f>
        <v>116.1106071</v>
      </c>
      <c r="G2068" t="str">
        <f t="shared" si="131"/>
        <v>Normal</v>
      </c>
      <c r="H2068" t="str">
        <f>'Raw Data'!I2065</f>
        <v>smoker</v>
      </c>
      <c r="I2068" t="str">
        <f>'Raw Data'!J2065</f>
        <v>high</v>
      </c>
    </row>
    <row r="2069" spans="1:9" ht="15" customHeight="1" x14ac:dyDescent="0.35">
      <c r="A2069">
        <f t="shared" si="128"/>
        <v>2065</v>
      </c>
      <c r="B2069" s="13">
        <f>'Raw Data'!B2066</f>
        <v>31.413565309999999</v>
      </c>
      <c r="C2069" t="str">
        <f t="shared" si="129"/>
        <v>Obese</v>
      </c>
      <c r="D2069" s="14">
        <f>'Raw Data'!E2066</f>
        <v>193.00042099999999</v>
      </c>
      <c r="E2069" t="str">
        <f t="shared" si="130"/>
        <v>Desirable</v>
      </c>
      <c r="F2069" s="15">
        <f>'Raw Data'!C2066</f>
        <v>111.1268905</v>
      </c>
      <c r="G2069" t="str">
        <f t="shared" si="131"/>
        <v>Normal</v>
      </c>
      <c r="H2069" t="str">
        <f>'Raw Data'!I2066</f>
        <v>smoker</v>
      </c>
      <c r="I2069" t="str">
        <f>'Raw Data'!J2066</f>
        <v>moderate</v>
      </c>
    </row>
    <row r="2070" spans="1:9" ht="15" customHeight="1" x14ac:dyDescent="0.35">
      <c r="A2070">
        <f t="shared" si="128"/>
        <v>2066</v>
      </c>
      <c r="B2070" s="13">
        <f>'Raw Data'!B2067</f>
        <v>15.055534639999999</v>
      </c>
      <c r="C2070" t="str">
        <f t="shared" si="129"/>
        <v>Underweight</v>
      </c>
      <c r="D2070" s="14">
        <f>'Raw Data'!E2067</f>
        <v>191.0425042</v>
      </c>
      <c r="E2070" t="str">
        <f t="shared" si="130"/>
        <v>Desirable</v>
      </c>
      <c r="F2070" s="15">
        <f>'Raw Data'!C2067</f>
        <v>99.747203369999994</v>
      </c>
      <c r="G2070" t="str">
        <f t="shared" si="131"/>
        <v>Normal</v>
      </c>
      <c r="H2070" t="str">
        <f>'Raw Data'!I2067</f>
        <v>non-smoker</v>
      </c>
      <c r="I2070" t="str">
        <f>'Raw Data'!J2067</f>
        <v>moderate</v>
      </c>
    </row>
    <row r="2071" spans="1:9" ht="15" customHeight="1" x14ac:dyDescent="0.35">
      <c r="A2071">
        <f t="shared" si="128"/>
        <v>2067</v>
      </c>
      <c r="B2071" s="13">
        <f>'Raw Data'!B2068</f>
        <v>31.15948874</v>
      </c>
      <c r="C2071" t="str">
        <f t="shared" si="129"/>
        <v>Obese</v>
      </c>
      <c r="D2071" s="14">
        <f>'Raw Data'!E2068</f>
        <v>188.4820124</v>
      </c>
      <c r="E2071" t="str">
        <f t="shared" si="130"/>
        <v>Desirable</v>
      </c>
      <c r="F2071" s="15">
        <f>'Raw Data'!C2068</f>
        <v>114.7809567</v>
      </c>
      <c r="G2071" t="str">
        <f t="shared" si="131"/>
        <v>Normal</v>
      </c>
      <c r="H2071" t="str">
        <f>'Raw Data'!I2068</f>
        <v>smoker</v>
      </c>
      <c r="I2071" t="str">
        <f>'Raw Data'!J2068</f>
        <v>moderate</v>
      </c>
    </row>
    <row r="2072" spans="1:9" ht="15" customHeight="1" x14ac:dyDescent="0.35">
      <c r="A2072">
        <f t="shared" si="128"/>
        <v>2068</v>
      </c>
      <c r="B2072" s="13">
        <f>'Raw Data'!B2069</f>
        <v>22.024675609999999</v>
      </c>
      <c r="C2072" t="str">
        <f t="shared" si="129"/>
        <v>Normal</v>
      </c>
      <c r="D2072" s="14">
        <f>'Raw Data'!E2069</f>
        <v>207.44990899999999</v>
      </c>
      <c r="E2072" t="str">
        <f t="shared" si="130"/>
        <v>Borderline High</v>
      </c>
      <c r="F2072" s="15">
        <f>'Raw Data'!C2069</f>
        <v>114.9199047</v>
      </c>
      <c r="G2072" t="str">
        <f t="shared" si="131"/>
        <v>Normal</v>
      </c>
      <c r="H2072" t="str">
        <f>'Raw Data'!I2069</f>
        <v>non-smoker</v>
      </c>
      <c r="I2072" t="str">
        <f>'Raw Data'!J2069</f>
        <v>moderate</v>
      </c>
    </row>
    <row r="2073" spans="1:9" ht="15" customHeight="1" x14ac:dyDescent="0.35">
      <c r="A2073">
        <f t="shared" si="128"/>
        <v>2069</v>
      </c>
      <c r="B2073" s="13">
        <f>'Raw Data'!B2070</f>
        <v>24.746381379999999</v>
      </c>
      <c r="C2073" t="str">
        <f t="shared" si="129"/>
        <v>Normal</v>
      </c>
      <c r="D2073" s="14">
        <f>'Raw Data'!E2070</f>
        <v>197.11435119999999</v>
      </c>
      <c r="E2073" t="str">
        <f t="shared" si="130"/>
        <v>Desirable</v>
      </c>
      <c r="F2073" s="15">
        <f>'Raw Data'!C2070</f>
        <v>105.8962587</v>
      </c>
      <c r="G2073" t="str">
        <f t="shared" si="131"/>
        <v>Normal</v>
      </c>
      <c r="H2073" t="str">
        <f>'Raw Data'!I2070</f>
        <v>non-smoker</v>
      </c>
      <c r="I2073" t="str">
        <f>'Raw Data'!J2070</f>
        <v>high</v>
      </c>
    </row>
    <row r="2074" spans="1:9" ht="15" customHeight="1" x14ac:dyDescent="0.35">
      <c r="A2074">
        <f t="shared" si="128"/>
        <v>2070</v>
      </c>
      <c r="B2074" s="13">
        <f>'Raw Data'!B2071</f>
        <v>34.170029149999998</v>
      </c>
      <c r="C2074" t="str">
        <f t="shared" si="129"/>
        <v>Obese</v>
      </c>
      <c r="D2074" s="14">
        <f>'Raw Data'!E2071</f>
        <v>205.87950860000001</v>
      </c>
      <c r="E2074" t="str">
        <f t="shared" si="130"/>
        <v>Borderline High</v>
      </c>
      <c r="F2074" s="15">
        <f>'Raw Data'!C2071</f>
        <v>127.74851820000001</v>
      </c>
      <c r="G2074" t="str">
        <f t="shared" si="131"/>
        <v>Elevated</v>
      </c>
      <c r="H2074" t="str">
        <f>'Raw Data'!I2071</f>
        <v>non-smoker</v>
      </c>
      <c r="I2074" t="str">
        <f>'Raw Data'!J2071</f>
        <v>moderate</v>
      </c>
    </row>
    <row r="2075" spans="1:9" ht="15" customHeight="1" x14ac:dyDescent="0.35">
      <c r="A2075">
        <f t="shared" si="128"/>
        <v>2071</v>
      </c>
      <c r="B2075" s="13">
        <f>'Raw Data'!B2072</f>
        <v>30.287976270000001</v>
      </c>
      <c r="C2075" t="str">
        <f t="shared" si="129"/>
        <v>Obese</v>
      </c>
      <c r="D2075" s="14">
        <f>'Raw Data'!E2072</f>
        <v>177.13782090000001</v>
      </c>
      <c r="E2075" t="str">
        <f t="shared" si="130"/>
        <v>Desirable</v>
      </c>
      <c r="F2075" s="15">
        <f>'Raw Data'!C2072</f>
        <v>91.73646531</v>
      </c>
      <c r="G2075" t="str">
        <f t="shared" si="131"/>
        <v>Normal</v>
      </c>
      <c r="H2075" t="str">
        <f>'Raw Data'!I2072</f>
        <v>smoker</v>
      </c>
      <c r="I2075" t="str">
        <f>'Raw Data'!J2072</f>
        <v>high</v>
      </c>
    </row>
    <row r="2076" spans="1:9" ht="15" customHeight="1" x14ac:dyDescent="0.35">
      <c r="A2076">
        <f t="shared" si="128"/>
        <v>2072</v>
      </c>
      <c r="B2076" s="13">
        <f>'Raw Data'!B2073</f>
        <v>23.616558439999999</v>
      </c>
      <c r="C2076" t="str">
        <f t="shared" si="129"/>
        <v>Normal</v>
      </c>
      <c r="D2076" s="14">
        <f>'Raw Data'!E2073</f>
        <v>188.0772642</v>
      </c>
      <c r="E2076" t="str">
        <f t="shared" si="130"/>
        <v>Desirable</v>
      </c>
      <c r="F2076" s="15">
        <f>'Raw Data'!C2073</f>
        <v>101.7492242</v>
      </c>
      <c r="G2076" t="str">
        <f t="shared" si="131"/>
        <v>Normal</v>
      </c>
      <c r="H2076" t="str">
        <f>'Raw Data'!I2073</f>
        <v>smoker</v>
      </c>
      <c r="I2076" t="str">
        <f>'Raw Data'!J2073</f>
        <v>moderate</v>
      </c>
    </row>
    <row r="2077" spans="1:9" ht="15" customHeight="1" x14ac:dyDescent="0.35">
      <c r="A2077">
        <f t="shared" si="128"/>
        <v>2073</v>
      </c>
      <c r="B2077" s="13">
        <f>'Raw Data'!B2074</f>
        <v>30.980955309999999</v>
      </c>
      <c r="C2077" t="str">
        <f t="shared" si="129"/>
        <v>Obese</v>
      </c>
      <c r="D2077" s="14">
        <f>'Raw Data'!E2074</f>
        <v>215.50676440000001</v>
      </c>
      <c r="E2077" t="str">
        <f t="shared" si="130"/>
        <v>Borderline High</v>
      </c>
      <c r="F2077" s="15">
        <f>'Raw Data'!C2074</f>
        <v>109.83273370000001</v>
      </c>
      <c r="G2077" t="str">
        <f t="shared" si="131"/>
        <v>Normal</v>
      </c>
      <c r="H2077" t="str">
        <f>'Raw Data'!I2074</f>
        <v>non-smoker</v>
      </c>
      <c r="I2077" t="str">
        <f>'Raw Data'!J2074</f>
        <v>high</v>
      </c>
    </row>
    <row r="2078" spans="1:9" ht="15" customHeight="1" x14ac:dyDescent="0.35">
      <c r="A2078">
        <f t="shared" si="128"/>
        <v>2074</v>
      </c>
      <c r="B2078" s="13">
        <f>'Raw Data'!B2075</f>
        <v>28.804025630000002</v>
      </c>
      <c r="C2078" t="str">
        <f t="shared" si="129"/>
        <v>Overweight</v>
      </c>
      <c r="D2078" s="14">
        <f>'Raw Data'!E2075</f>
        <v>217.63068559999999</v>
      </c>
      <c r="E2078" t="str">
        <f t="shared" si="130"/>
        <v>Borderline High</v>
      </c>
      <c r="F2078" s="15">
        <f>'Raw Data'!C2075</f>
        <v>110.82110520000001</v>
      </c>
      <c r="G2078" t="str">
        <f t="shared" si="131"/>
        <v>Normal</v>
      </c>
      <c r="H2078" t="str">
        <f>'Raw Data'!I2075</f>
        <v>smoker</v>
      </c>
      <c r="I2078" t="str">
        <f>'Raw Data'!J2075</f>
        <v>moderate</v>
      </c>
    </row>
    <row r="2079" spans="1:9" ht="15" customHeight="1" x14ac:dyDescent="0.35">
      <c r="A2079">
        <f t="shared" si="128"/>
        <v>2075</v>
      </c>
      <c r="B2079" s="13">
        <f>'Raw Data'!B2076</f>
        <v>24.963203020000002</v>
      </c>
      <c r="C2079" t="str">
        <f t="shared" si="129"/>
        <v>Overweight</v>
      </c>
      <c r="D2079" s="14">
        <f>'Raw Data'!E2076</f>
        <v>193.33417499999999</v>
      </c>
      <c r="E2079" t="str">
        <f t="shared" si="130"/>
        <v>Desirable</v>
      </c>
      <c r="F2079" s="15">
        <f>'Raw Data'!C2076</f>
        <v>108.0340279</v>
      </c>
      <c r="G2079" t="str">
        <f t="shared" si="131"/>
        <v>Normal</v>
      </c>
      <c r="H2079" t="str">
        <f>'Raw Data'!I2076</f>
        <v>non-smoker</v>
      </c>
      <c r="I2079" t="str">
        <f>'Raw Data'!J2076</f>
        <v>high</v>
      </c>
    </row>
    <row r="2080" spans="1:9" ht="15" customHeight="1" x14ac:dyDescent="0.35">
      <c r="A2080">
        <f t="shared" si="128"/>
        <v>2076</v>
      </c>
      <c r="B2080" s="13">
        <f>'Raw Data'!B2077</f>
        <v>29.378940459999999</v>
      </c>
      <c r="C2080" t="str">
        <f t="shared" si="129"/>
        <v>Overweight</v>
      </c>
      <c r="D2080" s="14">
        <f>'Raw Data'!E2077</f>
        <v>199.79493729999999</v>
      </c>
      <c r="E2080" t="str">
        <f t="shared" si="130"/>
        <v>Desirable</v>
      </c>
      <c r="F2080" s="15">
        <f>'Raw Data'!C2077</f>
        <v>105.8967693</v>
      </c>
      <c r="G2080" t="str">
        <f t="shared" si="131"/>
        <v>Normal</v>
      </c>
      <c r="H2080" t="str">
        <f>'Raw Data'!I2077</f>
        <v>non-smoker</v>
      </c>
      <c r="I2080" t="str">
        <f>'Raw Data'!J2077</f>
        <v>moderate</v>
      </c>
    </row>
    <row r="2081" spans="1:9" ht="15" customHeight="1" x14ac:dyDescent="0.35">
      <c r="A2081">
        <f t="shared" si="128"/>
        <v>2077</v>
      </c>
      <c r="B2081" s="13">
        <f>'Raw Data'!B2078</f>
        <v>25.109133530000001</v>
      </c>
      <c r="C2081" t="str">
        <f t="shared" si="129"/>
        <v>Overweight</v>
      </c>
      <c r="D2081" s="14">
        <f>'Raw Data'!E2078</f>
        <v>187.92624330000001</v>
      </c>
      <c r="E2081" t="str">
        <f t="shared" si="130"/>
        <v>Desirable</v>
      </c>
      <c r="F2081" s="15">
        <f>'Raw Data'!C2078</f>
        <v>120.2519436</v>
      </c>
      <c r="G2081" t="str">
        <f t="shared" si="131"/>
        <v>Elevated</v>
      </c>
      <c r="H2081" t="str">
        <f>'Raw Data'!I2078</f>
        <v>non-smoker</v>
      </c>
      <c r="I2081" t="str">
        <f>'Raw Data'!J2078</f>
        <v>moderate</v>
      </c>
    </row>
    <row r="2082" spans="1:9" ht="15" customHeight="1" x14ac:dyDescent="0.35">
      <c r="A2082">
        <f t="shared" si="128"/>
        <v>2078</v>
      </c>
      <c r="B2082" s="13">
        <f>'Raw Data'!B2079</f>
        <v>28.934600410000002</v>
      </c>
      <c r="C2082" t="str">
        <f t="shared" si="129"/>
        <v>Overweight</v>
      </c>
      <c r="D2082" s="14">
        <f>'Raw Data'!E2079</f>
        <v>225.1712302</v>
      </c>
      <c r="E2082" t="str">
        <f t="shared" si="130"/>
        <v>Borderline High</v>
      </c>
      <c r="F2082" s="15">
        <f>'Raw Data'!C2079</f>
        <v>103.0280977</v>
      </c>
      <c r="G2082" t="str">
        <f t="shared" si="131"/>
        <v>Normal</v>
      </c>
      <c r="H2082" t="str">
        <f>'Raw Data'!I2079</f>
        <v>non-smoker</v>
      </c>
      <c r="I2082" t="str">
        <f>'Raw Data'!J2079</f>
        <v>moderate</v>
      </c>
    </row>
    <row r="2083" spans="1:9" ht="15" customHeight="1" x14ac:dyDescent="0.35">
      <c r="A2083">
        <f t="shared" si="128"/>
        <v>2079</v>
      </c>
      <c r="B2083" s="13">
        <f>'Raw Data'!B2080</f>
        <v>28.87087142</v>
      </c>
      <c r="C2083" t="str">
        <f t="shared" si="129"/>
        <v>Overweight</v>
      </c>
      <c r="D2083" s="14">
        <f>'Raw Data'!E2080</f>
        <v>193.1916181</v>
      </c>
      <c r="E2083" t="str">
        <f t="shared" si="130"/>
        <v>Desirable</v>
      </c>
      <c r="F2083" s="15">
        <f>'Raw Data'!C2080</f>
        <v>114.937135</v>
      </c>
      <c r="G2083" t="str">
        <f t="shared" si="131"/>
        <v>Normal</v>
      </c>
      <c r="H2083" t="str">
        <f>'Raw Data'!I2080</f>
        <v>non-smoker</v>
      </c>
      <c r="I2083" t="str">
        <f>'Raw Data'!J2080</f>
        <v>moderate</v>
      </c>
    </row>
    <row r="2084" spans="1:9" ht="15" customHeight="1" x14ac:dyDescent="0.35">
      <c r="A2084">
        <f t="shared" si="128"/>
        <v>2080</v>
      </c>
      <c r="B2084" s="13">
        <f>'Raw Data'!B2081</f>
        <v>29.517168130000002</v>
      </c>
      <c r="C2084" t="str">
        <f t="shared" si="129"/>
        <v>Overweight</v>
      </c>
      <c r="D2084" s="14">
        <f>'Raw Data'!E2081</f>
        <v>208.5813799</v>
      </c>
      <c r="E2084" t="str">
        <f t="shared" si="130"/>
        <v>Borderline High</v>
      </c>
      <c r="F2084" s="15">
        <f>'Raw Data'!C2081</f>
        <v>107.4382713</v>
      </c>
      <c r="G2084" t="str">
        <f t="shared" si="131"/>
        <v>Normal</v>
      </c>
      <c r="H2084" t="str">
        <f>'Raw Data'!I2081</f>
        <v>smoker</v>
      </c>
      <c r="I2084" t="str">
        <f>'Raw Data'!J2081</f>
        <v>low</v>
      </c>
    </row>
    <row r="2085" spans="1:9" ht="15" customHeight="1" x14ac:dyDescent="0.35">
      <c r="A2085">
        <f t="shared" si="128"/>
        <v>2081</v>
      </c>
      <c r="B2085" s="13">
        <f>'Raw Data'!B2082</f>
        <v>36.621680939999997</v>
      </c>
      <c r="C2085" t="str">
        <f t="shared" si="129"/>
        <v>Obese</v>
      </c>
      <c r="D2085" s="14">
        <f>'Raw Data'!E2082</f>
        <v>212.3957101</v>
      </c>
      <c r="E2085" t="str">
        <f t="shared" si="130"/>
        <v>Borderline High</v>
      </c>
      <c r="F2085" s="15">
        <f>'Raw Data'!C2082</f>
        <v>114.8135994</v>
      </c>
      <c r="G2085" t="str">
        <f t="shared" si="131"/>
        <v>Normal</v>
      </c>
      <c r="H2085" t="str">
        <f>'Raw Data'!I2082</f>
        <v>non-smoker</v>
      </c>
      <c r="I2085" t="str">
        <f>'Raw Data'!J2082</f>
        <v>moderate</v>
      </c>
    </row>
    <row r="2086" spans="1:9" ht="15" customHeight="1" x14ac:dyDescent="0.35">
      <c r="A2086">
        <f t="shared" si="128"/>
        <v>2082</v>
      </c>
      <c r="B2086" s="13">
        <f>'Raw Data'!B2083</f>
        <v>31.726290580000001</v>
      </c>
      <c r="C2086" t="str">
        <f t="shared" si="129"/>
        <v>Obese</v>
      </c>
      <c r="D2086" s="14">
        <f>'Raw Data'!E2083</f>
        <v>197.07225159999999</v>
      </c>
      <c r="E2086" t="str">
        <f t="shared" si="130"/>
        <v>Desirable</v>
      </c>
      <c r="F2086" s="15">
        <f>'Raw Data'!C2083</f>
        <v>122.8054903</v>
      </c>
      <c r="G2086" t="str">
        <f t="shared" si="131"/>
        <v>Elevated</v>
      </c>
      <c r="H2086" t="str">
        <f>'Raw Data'!I2083</f>
        <v>non-smoker</v>
      </c>
      <c r="I2086" t="str">
        <f>'Raw Data'!J2083</f>
        <v>moderate</v>
      </c>
    </row>
    <row r="2087" spans="1:9" ht="15" customHeight="1" x14ac:dyDescent="0.35">
      <c r="A2087">
        <f t="shared" si="128"/>
        <v>2083</v>
      </c>
      <c r="B2087" s="13">
        <f>'Raw Data'!B2084</f>
        <v>31.9999</v>
      </c>
      <c r="C2087" t="str">
        <f t="shared" si="129"/>
        <v>Obese</v>
      </c>
      <c r="D2087" s="14">
        <f>'Raw Data'!E2084</f>
        <v>203.36303219999999</v>
      </c>
      <c r="E2087" t="str">
        <f t="shared" si="130"/>
        <v>Borderline High</v>
      </c>
      <c r="F2087" s="15">
        <f>'Raw Data'!C2084</f>
        <v>92.665364679999996</v>
      </c>
      <c r="G2087" t="str">
        <f t="shared" si="131"/>
        <v>Normal</v>
      </c>
      <c r="H2087" t="str">
        <f>'Raw Data'!I2084</f>
        <v>non-smoker</v>
      </c>
      <c r="I2087" t="str">
        <f>'Raw Data'!J2084</f>
        <v>moderate</v>
      </c>
    </row>
    <row r="2088" spans="1:9" ht="15" customHeight="1" x14ac:dyDescent="0.35">
      <c r="A2088">
        <f t="shared" si="128"/>
        <v>2084</v>
      </c>
      <c r="B2088" s="13">
        <f>'Raw Data'!B2085</f>
        <v>24.365482119999999</v>
      </c>
      <c r="C2088" t="str">
        <f t="shared" si="129"/>
        <v>Normal</v>
      </c>
      <c r="D2088" s="14">
        <f>'Raw Data'!E2085</f>
        <v>177.59652779999999</v>
      </c>
      <c r="E2088" t="str">
        <f t="shared" si="130"/>
        <v>Desirable</v>
      </c>
      <c r="F2088" s="15">
        <f>'Raw Data'!C2085</f>
        <v>96.792439540000004</v>
      </c>
      <c r="G2088" t="str">
        <f t="shared" si="131"/>
        <v>Normal</v>
      </c>
      <c r="H2088" t="str">
        <f>'Raw Data'!I2085</f>
        <v>non-smoker</v>
      </c>
      <c r="I2088" t="str">
        <f>'Raw Data'!J2085</f>
        <v>high</v>
      </c>
    </row>
    <row r="2089" spans="1:9" ht="15" customHeight="1" x14ac:dyDescent="0.35">
      <c r="A2089">
        <f t="shared" si="128"/>
        <v>2085</v>
      </c>
      <c r="B2089" s="13">
        <f>'Raw Data'!B2086</f>
        <v>19.413070659999999</v>
      </c>
      <c r="C2089" t="str">
        <f t="shared" si="129"/>
        <v>Normal</v>
      </c>
      <c r="D2089" s="14">
        <f>'Raw Data'!E2086</f>
        <v>174.2840526</v>
      </c>
      <c r="E2089" t="str">
        <f t="shared" si="130"/>
        <v>Desirable</v>
      </c>
      <c r="F2089" s="15">
        <f>'Raw Data'!C2086</f>
        <v>93.352642110000005</v>
      </c>
      <c r="G2089" t="str">
        <f t="shared" si="131"/>
        <v>Normal</v>
      </c>
      <c r="H2089" t="str">
        <f>'Raw Data'!I2086</f>
        <v>non-smoker</v>
      </c>
      <c r="I2089" t="str">
        <f>'Raw Data'!J2086</f>
        <v>low</v>
      </c>
    </row>
    <row r="2090" spans="1:9" ht="15" customHeight="1" x14ac:dyDescent="0.35">
      <c r="A2090">
        <f t="shared" si="128"/>
        <v>2086</v>
      </c>
      <c r="B2090" s="13">
        <f>'Raw Data'!B2087</f>
        <v>26.061544340000001</v>
      </c>
      <c r="C2090" t="str">
        <f t="shared" si="129"/>
        <v>Overweight</v>
      </c>
      <c r="D2090" s="14">
        <f>'Raw Data'!E2087</f>
        <v>204.5712413</v>
      </c>
      <c r="E2090" t="str">
        <f t="shared" si="130"/>
        <v>Borderline High</v>
      </c>
      <c r="F2090" s="15">
        <f>'Raw Data'!C2087</f>
        <v>104.436651</v>
      </c>
      <c r="G2090" t="str">
        <f t="shared" si="131"/>
        <v>Normal</v>
      </c>
      <c r="H2090" t="str">
        <f>'Raw Data'!I2087</f>
        <v>non-smoker</v>
      </c>
      <c r="I2090" t="str">
        <f>'Raw Data'!J2087</f>
        <v>low</v>
      </c>
    </row>
    <row r="2091" spans="1:9" ht="15" customHeight="1" x14ac:dyDescent="0.35">
      <c r="A2091">
        <f t="shared" si="128"/>
        <v>2087</v>
      </c>
      <c r="B2091" s="13">
        <f>'Raw Data'!B2088</f>
        <v>24.56809763</v>
      </c>
      <c r="C2091" t="str">
        <f t="shared" si="129"/>
        <v>Normal</v>
      </c>
      <c r="D2091" s="14">
        <f>'Raw Data'!E2088</f>
        <v>205.1360593</v>
      </c>
      <c r="E2091" t="str">
        <f t="shared" si="130"/>
        <v>Borderline High</v>
      </c>
      <c r="F2091" s="15">
        <f>'Raw Data'!C2088</f>
        <v>118.4430593</v>
      </c>
      <c r="G2091" t="str">
        <f t="shared" si="131"/>
        <v>Normal</v>
      </c>
      <c r="H2091" t="str">
        <f>'Raw Data'!I2088</f>
        <v>non-smoker</v>
      </c>
      <c r="I2091" t="str">
        <f>'Raw Data'!J2088</f>
        <v>moderate</v>
      </c>
    </row>
    <row r="2092" spans="1:9" ht="15" customHeight="1" x14ac:dyDescent="0.35">
      <c r="A2092">
        <f t="shared" si="128"/>
        <v>2088</v>
      </c>
      <c r="B2092" s="13">
        <f>'Raw Data'!B2089</f>
        <v>29.99805448</v>
      </c>
      <c r="C2092" t="str">
        <f t="shared" si="129"/>
        <v>Obese</v>
      </c>
      <c r="D2092" s="14">
        <f>'Raw Data'!E2089</f>
        <v>208.30448440000001</v>
      </c>
      <c r="E2092" t="str">
        <f t="shared" si="130"/>
        <v>Borderline High</v>
      </c>
      <c r="F2092" s="15">
        <f>'Raw Data'!C2089</f>
        <v>128.31779080000001</v>
      </c>
      <c r="G2092" t="str">
        <f t="shared" si="131"/>
        <v>Elevated</v>
      </c>
      <c r="H2092" t="str">
        <f>'Raw Data'!I2089</f>
        <v>non-smoker</v>
      </c>
      <c r="I2092" t="str">
        <f>'Raw Data'!J2089</f>
        <v>high</v>
      </c>
    </row>
    <row r="2093" spans="1:9" ht="15" customHeight="1" x14ac:dyDescent="0.35">
      <c r="A2093">
        <f t="shared" si="128"/>
        <v>2089</v>
      </c>
      <c r="B2093" s="13">
        <f>'Raw Data'!B2090</f>
        <v>26.011712800000002</v>
      </c>
      <c r="C2093" t="str">
        <f t="shared" si="129"/>
        <v>Overweight</v>
      </c>
      <c r="D2093" s="14">
        <f>'Raw Data'!E2090</f>
        <v>151.10695380000001</v>
      </c>
      <c r="E2093" t="str">
        <f t="shared" si="130"/>
        <v>Desirable</v>
      </c>
      <c r="F2093" s="15">
        <f>'Raw Data'!C2090</f>
        <v>115.3025823</v>
      </c>
      <c r="G2093" t="str">
        <f t="shared" si="131"/>
        <v>Normal</v>
      </c>
      <c r="H2093" t="str">
        <f>'Raw Data'!I2090</f>
        <v>non-smoker</v>
      </c>
      <c r="I2093" t="str">
        <f>'Raw Data'!J2090</f>
        <v>high</v>
      </c>
    </row>
    <row r="2094" spans="1:9" ht="15" customHeight="1" x14ac:dyDescent="0.35">
      <c r="A2094">
        <f t="shared" si="128"/>
        <v>2090</v>
      </c>
      <c r="B2094" s="13">
        <f>'Raw Data'!B2091</f>
        <v>33.631120729999999</v>
      </c>
      <c r="C2094" t="str">
        <f t="shared" si="129"/>
        <v>Obese</v>
      </c>
      <c r="D2094" s="14">
        <f>'Raw Data'!E2091</f>
        <v>189.83431830000001</v>
      </c>
      <c r="E2094" t="str">
        <f t="shared" si="130"/>
        <v>Desirable</v>
      </c>
      <c r="F2094" s="15">
        <f>'Raw Data'!C2091</f>
        <v>110.2880452</v>
      </c>
      <c r="G2094" t="str">
        <f t="shared" si="131"/>
        <v>Normal</v>
      </c>
      <c r="H2094" t="str">
        <f>'Raw Data'!I2091</f>
        <v>non-smoker</v>
      </c>
      <c r="I2094" t="str">
        <f>'Raw Data'!J2091</f>
        <v>low</v>
      </c>
    </row>
    <row r="2095" spans="1:9" ht="15" customHeight="1" x14ac:dyDescent="0.35">
      <c r="A2095">
        <f t="shared" si="128"/>
        <v>2091</v>
      </c>
      <c r="B2095" s="13">
        <f>'Raw Data'!B2092</f>
        <v>18.30413622</v>
      </c>
      <c r="C2095" t="str">
        <f t="shared" si="129"/>
        <v>Underweight</v>
      </c>
      <c r="D2095" s="14">
        <f>'Raw Data'!E2092</f>
        <v>175.03750790000001</v>
      </c>
      <c r="E2095" t="str">
        <f t="shared" si="130"/>
        <v>Desirable</v>
      </c>
      <c r="F2095" s="15">
        <f>'Raw Data'!C2092</f>
        <v>98.899771020000003</v>
      </c>
      <c r="G2095" t="str">
        <f t="shared" si="131"/>
        <v>Normal</v>
      </c>
      <c r="H2095" t="str">
        <f>'Raw Data'!I2092</f>
        <v>non-smoker</v>
      </c>
      <c r="I2095" t="str">
        <f>'Raw Data'!J2092</f>
        <v>moderate</v>
      </c>
    </row>
    <row r="2096" spans="1:9" ht="15" customHeight="1" x14ac:dyDescent="0.35">
      <c r="A2096">
        <f t="shared" si="128"/>
        <v>2092</v>
      </c>
      <c r="B2096" s="13">
        <f>'Raw Data'!B2093</f>
        <v>25.603295750000001</v>
      </c>
      <c r="C2096" t="str">
        <f t="shared" si="129"/>
        <v>Overweight</v>
      </c>
      <c r="D2096" s="14">
        <f>'Raw Data'!E2093</f>
        <v>180.65216659999999</v>
      </c>
      <c r="E2096" t="str">
        <f t="shared" si="130"/>
        <v>Desirable</v>
      </c>
      <c r="F2096" s="15">
        <f>'Raw Data'!C2093</f>
        <v>120.76455110000001</v>
      </c>
      <c r="G2096" t="str">
        <f t="shared" si="131"/>
        <v>Elevated</v>
      </c>
      <c r="H2096" t="str">
        <f>'Raw Data'!I2093</f>
        <v>non-smoker</v>
      </c>
      <c r="I2096" t="str">
        <f>'Raw Data'!J2093</f>
        <v>low</v>
      </c>
    </row>
    <row r="2097" spans="1:9" ht="15" customHeight="1" x14ac:dyDescent="0.35">
      <c r="A2097">
        <f t="shared" si="128"/>
        <v>2093</v>
      </c>
      <c r="B2097" s="13">
        <f>'Raw Data'!B2094</f>
        <v>28.863961379999999</v>
      </c>
      <c r="C2097" t="str">
        <f t="shared" si="129"/>
        <v>Overweight</v>
      </c>
      <c r="D2097" s="14">
        <f>'Raw Data'!E2094</f>
        <v>190.34985520000001</v>
      </c>
      <c r="E2097" t="str">
        <f t="shared" si="130"/>
        <v>Desirable</v>
      </c>
      <c r="F2097" s="15">
        <f>'Raw Data'!C2094</f>
        <v>92.251545010000001</v>
      </c>
      <c r="G2097" t="str">
        <f t="shared" si="131"/>
        <v>Normal</v>
      </c>
      <c r="H2097" t="str">
        <f>'Raw Data'!I2094</f>
        <v>non-smoker</v>
      </c>
      <c r="I2097" t="str">
        <f>'Raw Data'!J2094</f>
        <v>moderate</v>
      </c>
    </row>
    <row r="2098" spans="1:9" ht="15" customHeight="1" x14ac:dyDescent="0.35">
      <c r="A2098">
        <f t="shared" si="128"/>
        <v>2094</v>
      </c>
      <c r="B2098" s="13">
        <f>'Raw Data'!B2095</f>
        <v>22.122242679999999</v>
      </c>
      <c r="C2098" t="str">
        <f t="shared" si="129"/>
        <v>Normal</v>
      </c>
      <c r="D2098" s="14">
        <f>'Raw Data'!E2095</f>
        <v>170.3617199</v>
      </c>
      <c r="E2098" t="str">
        <f t="shared" si="130"/>
        <v>Desirable</v>
      </c>
      <c r="F2098" s="15">
        <f>'Raw Data'!C2095</f>
        <v>108.2126112</v>
      </c>
      <c r="G2098" t="str">
        <f t="shared" si="131"/>
        <v>Normal</v>
      </c>
      <c r="H2098" t="str">
        <f>'Raw Data'!I2095</f>
        <v>non-smoker</v>
      </c>
      <c r="I2098" t="str">
        <f>'Raw Data'!J2095</f>
        <v>high</v>
      </c>
    </row>
    <row r="2099" spans="1:9" ht="15" customHeight="1" x14ac:dyDescent="0.35">
      <c r="A2099">
        <f t="shared" si="128"/>
        <v>2095</v>
      </c>
      <c r="B2099" s="13">
        <f>'Raw Data'!B2096</f>
        <v>31.525299570000001</v>
      </c>
      <c r="C2099" t="str">
        <f t="shared" si="129"/>
        <v>Obese</v>
      </c>
      <c r="D2099" s="14">
        <f>'Raw Data'!E2096</f>
        <v>175.5910409</v>
      </c>
      <c r="E2099" t="str">
        <f t="shared" si="130"/>
        <v>Desirable</v>
      </c>
      <c r="F2099" s="15">
        <f>'Raw Data'!C2096</f>
        <v>121.1421478</v>
      </c>
      <c r="G2099" t="str">
        <f t="shared" si="131"/>
        <v>Elevated</v>
      </c>
      <c r="H2099" t="str">
        <f>'Raw Data'!I2096</f>
        <v>non-smoker</v>
      </c>
      <c r="I2099" t="str">
        <f>'Raw Data'!J2096</f>
        <v>low</v>
      </c>
    </row>
    <row r="2100" spans="1:9" ht="15" customHeight="1" x14ac:dyDescent="0.35">
      <c r="A2100">
        <f t="shared" si="128"/>
        <v>2096</v>
      </c>
      <c r="B2100" s="13">
        <f>'Raw Data'!B2097</f>
        <v>31.361850100000002</v>
      </c>
      <c r="C2100" t="str">
        <f t="shared" si="129"/>
        <v>Obese</v>
      </c>
      <c r="D2100" s="14">
        <f>'Raw Data'!E2097</f>
        <v>203.5765643</v>
      </c>
      <c r="E2100" t="str">
        <f t="shared" si="130"/>
        <v>Borderline High</v>
      </c>
      <c r="F2100" s="15">
        <f>'Raw Data'!C2097</f>
        <v>108.38918339999999</v>
      </c>
      <c r="G2100" t="str">
        <f t="shared" si="131"/>
        <v>Normal</v>
      </c>
      <c r="H2100" t="str">
        <f>'Raw Data'!I2097</f>
        <v>non-smoker</v>
      </c>
      <c r="I2100" t="str">
        <f>'Raw Data'!J2097</f>
        <v>moderate</v>
      </c>
    </row>
    <row r="2101" spans="1:9" ht="15" customHeight="1" x14ac:dyDescent="0.35">
      <c r="A2101">
        <f t="shared" si="128"/>
        <v>2097</v>
      </c>
      <c r="B2101" s="13">
        <f>'Raw Data'!B2098</f>
        <v>24.843795180000001</v>
      </c>
      <c r="C2101" t="str">
        <f t="shared" si="129"/>
        <v>Normal</v>
      </c>
      <c r="D2101" s="14">
        <f>'Raw Data'!E2098</f>
        <v>187.5411402</v>
      </c>
      <c r="E2101" t="str">
        <f t="shared" si="130"/>
        <v>Desirable</v>
      </c>
      <c r="F2101" s="15">
        <f>'Raw Data'!C2098</f>
        <v>109.0721023</v>
      </c>
      <c r="G2101" t="str">
        <f t="shared" si="131"/>
        <v>Normal</v>
      </c>
      <c r="H2101" t="str">
        <f>'Raw Data'!I2098</f>
        <v>non-smoker</v>
      </c>
      <c r="I2101" t="str">
        <f>'Raw Data'!J2098</f>
        <v>low</v>
      </c>
    </row>
    <row r="2102" spans="1:9" ht="15" customHeight="1" x14ac:dyDescent="0.35">
      <c r="A2102">
        <f t="shared" si="128"/>
        <v>2098</v>
      </c>
      <c r="B2102" s="13">
        <f>'Raw Data'!B2099</f>
        <v>40.24445008</v>
      </c>
      <c r="C2102" t="str">
        <f t="shared" si="129"/>
        <v>Obese</v>
      </c>
      <c r="D2102" s="14">
        <f>'Raw Data'!E2099</f>
        <v>195.8160934</v>
      </c>
      <c r="E2102" t="str">
        <f t="shared" si="130"/>
        <v>Desirable</v>
      </c>
      <c r="F2102" s="15">
        <f>'Raw Data'!C2099</f>
        <v>103.9040782</v>
      </c>
      <c r="G2102" t="str">
        <f t="shared" si="131"/>
        <v>Normal</v>
      </c>
      <c r="H2102" t="str">
        <f>'Raw Data'!I2099</f>
        <v>non-smoker</v>
      </c>
      <c r="I2102" t="str">
        <f>'Raw Data'!J2099</f>
        <v>moderate</v>
      </c>
    </row>
    <row r="2103" spans="1:9" ht="15" customHeight="1" x14ac:dyDescent="0.35">
      <c r="A2103">
        <f t="shared" si="128"/>
        <v>2099</v>
      </c>
      <c r="B2103" s="13">
        <f>'Raw Data'!B2100</f>
        <v>21.41096087</v>
      </c>
      <c r="C2103" t="str">
        <f t="shared" si="129"/>
        <v>Normal</v>
      </c>
      <c r="D2103" s="14">
        <f>'Raw Data'!E2100</f>
        <v>180.92064980000001</v>
      </c>
      <c r="E2103" t="str">
        <f t="shared" si="130"/>
        <v>Desirable</v>
      </c>
      <c r="F2103" s="15">
        <f>'Raw Data'!C2100</f>
        <v>109.86609249999999</v>
      </c>
      <c r="G2103" t="str">
        <f t="shared" si="131"/>
        <v>Normal</v>
      </c>
      <c r="H2103" t="str">
        <f>'Raw Data'!I2100</f>
        <v>non-smoker</v>
      </c>
      <c r="I2103" t="str">
        <f>'Raw Data'!J2100</f>
        <v>moderate</v>
      </c>
    </row>
    <row r="2104" spans="1:9" ht="15" customHeight="1" x14ac:dyDescent="0.35">
      <c r="A2104">
        <f t="shared" si="128"/>
        <v>2100</v>
      </c>
      <c r="B2104" s="13">
        <f>'Raw Data'!B2101</f>
        <v>20.268078769999999</v>
      </c>
      <c r="C2104" t="str">
        <f t="shared" si="129"/>
        <v>Normal</v>
      </c>
      <c r="D2104" s="14">
        <f>'Raw Data'!E2101</f>
        <v>169.22418210000001</v>
      </c>
      <c r="E2104" t="str">
        <f t="shared" si="130"/>
        <v>Desirable</v>
      </c>
      <c r="F2104" s="15">
        <f>'Raw Data'!C2101</f>
        <v>108.37853</v>
      </c>
      <c r="G2104" t="str">
        <f t="shared" si="131"/>
        <v>Normal</v>
      </c>
      <c r="H2104" t="str">
        <f>'Raw Data'!I2101</f>
        <v>non-smoker</v>
      </c>
      <c r="I2104" t="str">
        <f>'Raw Data'!J2101</f>
        <v>moderate</v>
      </c>
    </row>
    <row r="2105" spans="1:9" ht="15" customHeight="1" x14ac:dyDescent="0.35">
      <c r="A2105">
        <f t="shared" si="128"/>
        <v>2101</v>
      </c>
      <c r="B2105" s="13">
        <f>'Raw Data'!B2102</f>
        <v>24.628829840000002</v>
      </c>
      <c r="C2105" t="str">
        <f t="shared" si="129"/>
        <v>Normal</v>
      </c>
      <c r="D2105" s="14">
        <f>'Raw Data'!E2102</f>
        <v>186.70349590000001</v>
      </c>
      <c r="E2105" t="str">
        <f t="shared" si="130"/>
        <v>Desirable</v>
      </c>
      <c r="F2105" s="15">
        <f>'Raw Data'!C2102</f>
        <v>111.6544389</v>
      </c>
      <c r="G2105" t="str">
        <f t="shared" si="131"/>
        <v>Normal</v>
      </c>
      <c r="H2105" t="str">
        <f>'Raw Data'!I2102</f>
        <v>smoker</v>
      </c>
      <c r="I2105" t="str">
        <f>'Raw Data'!J2102</f>
        <v>moderate</v>
      </c>
    </row>
    <row r="2106" spans="1:9" ht="15" customHeight="1" x14ac:dyDescent="0.35">
      <c r="A2106">
        <f t="shared" si="128"/>
        <v>2102</v>
      </c>
      <c r="B2106" s="13">
        <f>'Raw Data'!B2103</f>
        <v>27.951459289999999</v>
      </c>
      <c r="C2106" t="str">
        <f t="shared" si="129"/>
        <v>Overweight</v>
      </c>
      <c r="D2106" s="14">
        <f>'Raw Data'!E2103</f>
        <v>183.04873449999999</v>
      </c>
      <c r="E2106" t="str">
        <f t="shared" si="130"/>
        <v>Desirable</v>
      </c>
      <c r="F2106" s="15">
        <f>'Raw Data'!C2103</f>
        <v>104.22240050000001</v>
      </c>
      <c r="G2106" t="str">
        <f t="shared" si="131"/>
        <v>Normal</v>
      </c>
      <c r="H2106" t="str">
        <f>'Raw Data'!I2103</f>
        <v>smoker</v>
      </c>
      <c r="I2106" t="str">
        <f>'Raw Data'!J2103</f>
        <v>high</v>
      </c>
    </row>
    <row r="2107" spans="1:9" ht="15" customHeight="1" x14ac:dyDescent="0.35">
      <c r="A2107">
        <f t="shared" si="128"/>
        <v>2103</v>
      </c>
      <c r="B2107" s="13">
        <f>'Raw Data'!B2104</f>
        <v>18.93377422</v>
      </c>
      <c r="C2107" t="str">
        <f t="shared" si="129"/>
        <v>Normal</v>
      </c>
      <c r="D2107" s="14">
        <f>'Raw Data'!E2104</f>
        <v>188.3337396</v>
      </c>
      <c r="E2107" t="str">
        <f t="shared" si="130"/>
        <v>Desirable</v>
      </c>
      <c r="F2107" s="15">
        <f>'Raw Data'!C2104</f>
        <v>94.449002370000002</v>
      </c>
      <c r="G2107" t="str">
        <f t="shared" si="131"/>
        <v>Normal</v>
      </c>
      <c r="H2107" t="str">
        <f>'Raw Data'!I2104</f>
        <v>non-smoker</v>
      </c>
      <c r="I2107" t="str">
        <f>'Raw Data'!J2104</f>
        <v>moderate</v>
      </c>
    </row>
    <row r="2108" spans="1:9" ht="15" customHeight="1" x14ac:dyDescent="0.35">
      <c r="A2108">
        <f t="shared" si="128"/>
        <v>2104</v>
      </c>
      <c r="B2108" s="13">
        <f>'Raw Data'!B2105</f>
        <v>30.096269599999999</v>
      </c>
      <c r="C2108" t="str">
        <f t="shared" si="129"/>
        <v>Obese</v>
      </c>
      <c r="D2108" s="14">
        <f>'Raw Data'!E2105</f>
        <v>185.6231765</v>
      </c>
      <c r="E2108" t="str">
        <f t="shared" si="130"/>
        <v>Desirable</v>
      </c>
      <c r="F2108" s="15">
        <f>'Raw Data'!C2105</f>
        <v>120.9810243</v>
      </c>
      <c r="G2108" t="str">
        <f t="shared" si="131"/>
        <v>Elevated</v>
      </c>
      <c r="H2108" t="str">
        <f>'Raw Data'!I2105</f>
        <v>non-smoker</v>
      </c>
      <c r="I2108" t="str">
        <f>'Raw Data'!J2105</f>
        <v>high</v>
      </c>
    </row>
    <row r="2109" spans="1:9" ht="15" customHeight="1" x14ac:dyDescent="0.35">
      <c r="A2109">
        <f t="shared" si="128"/>
        <v>2105</v>
      </c>
      <c r="B2109" s="13">
        <f>'Raw Data'!B2106</f>
        <v>39.301467590000001</v>
      </c>
      <c r="C2109" t="str">
        <f t="shared" si="129"/>
        <v>Obese</v>
      </c>
      <c r="D2109" s="14">
        <f>'Raw Data'!E2106</f>
        <v>212.69645120000001</v>
      </c>
      <c r="E2109" t="str">
        <f t="shared" si="130"/>
        <v>Borderline High</v>
      </c>
      <c r="F2109" s="15">
        <f>'Raw Data'!C2106</f>
        <v>127.71503250000001</v>
      </c>
      <c r="G2109" t="str">
        <f t="shared" si="131"/>
        <v>Elevated</v>
      </c>
      <c r="H2109" t="str">
        <f>'Raw Data'!I2106</f>
        <v>non-smoker</v>
      </c>
      <c r="I2109" t="str">
        <f>'Raw Data'!J2106</f>
        <v>low</v>
      </c>
    </row>
    <row r="2110" spans="1:9" ht="15" customHeight="1" x14ac:dyDescent="0.35">
      <c r="A2110">
        <f t="shared" si="128"/>
        <v>2106</v>
      </c>
      <c r="B2110" s="13">
        <f>'Raw Data'!B2107</f>
        <v>20.03494491</v>
      </c>
      <c r="C2110" t="str">
        <f t="shared" si="129"/>
        <v>Normal</v>
      </c>
      <c r="D2110" s="14">
        <f>'Raw Data'!E2107</f>
        <v>176.3939283</v>
      </c>
      <c r="E2110" t="str">
        <f t="shared" si="130"/>
        <v>Desirable</v>
      </c>
      <c r="F2110" s="15">
        <f>'Raw Data'!C2107</f>
        <v>111.9700893</v>
      </c>
      <c r="G2110" t="str">
        <f t="shared" si="131"/>
        <v>Normal</v>
      </c>
      <c r="H2110" t="str">
        <f>'Raw Data'!I2107</f>
        <v>smoker</v>
      </c>
      <c r="I2110" t="str">
        <f>'Raw Data'!J2107</f>
        <v>high</v>
      </c>
    </row>
    <row r="2111" spans="1:9" ht="15" customHeight="1" x14ac:dyDescent="0.35">
      <c r="A2111">
        <f t="shared" si="128"/>
        <v>2107</v>
      </c>
      <c r="B2111" s="13">
        <f>'Raw Data'!B2108</f>
        <v>27.982084220000001</v>
      </c>
      <c r="C2111" t="str">
        <f t="shared" si="129"/>
        <v>Overweight</v>
      </c>
      <c r="D2111" s="14">
        <f>'Raw Data'!E2108</f>
        <v>190.94766419999999</v>
      </c>
      <c r="E2111" t="str">
        <f t="shared" si="130"/>
        <v>Desirable</v>
      </c>
      <c r="F2111" s="15">
        <f>'Raw Data'!C2108</f>
        <v>111.7360201</v>
      </c>
      <c r="G2111" t="str">
        <f t="shared" si="131"/>
        <v>Normal</v>
      </c>
      <c r="H2111" t="str">
        <f>'Raw Data'!I2108</f>
        <v>non-smoker</v>
      </c>
      <c r="I2111" t="str">
        <f>'Raw Data'!J2108</f>
        <v>moderate</v>
      </c>
    </row>
    <row r="2112" spans="1:9" ht="15" customHeight="1" x14ac:dyDescent="0.35">
      <c r="A2112">
        <f t="shared" si="128"/>
        <v>2108</v>
      </c>
      <c r="B2112" s="13">
        <f>'Raw Data'!B2109</f>
        <v>31.78976278</v>
      </c>
      <c r="C2112" t="str">
        <f t="shared" si="129"/>
        <v>Obese</v>
      </c>
      <c r="D2112" s="14">
        <f>'Raw Data'!E2109</f>
        <v>185.5399798</v>
      </c>
      <c r="E2112" t="str">
        <f t="shared" si="130"/>
        <v>Desirable</v>
      </c>
      <c r="F2112" s="15">
        <f>'Raw Data'!C2109</f>
        <v>86.715371939999997</v>
      </c>
      <c r="G2112" t="str">
        <f t="shared" si="131"/>
        <v>Normal</v>
      </c>
      <c r="H2112" t="str">
        <f>'Raw Data'!I2109</f>
        <v>non-smoker</v>
      </c>
      <c r="I2112" t="str">
        <f>'Raw Data'!J2109</f>
        <v>high</v>
      </c>
    </row>
    <row r="2113" spans="1:9" ht="15" customHeight="1" x14ac:dyDescent="0.35">
      <c r="A2113">
        <f t="shared" si="128"/>
        <v>2109</v>
      </c>
      <c r="B2113" s="13">
        <f>'Raw Data'!B2110</f>
        <v>30.828409570000002</v>
      </c>
      <c r="C2113" t="str">
        <f t="shared" si="129"/>
        <v>Obese</v>
      </c>
      <c r="D2113" s="14">
        <f>'Raw Data'!E2110</f>
        <v>190.33087570000001</v>
      </c>
      <c r="E2113" t="str">
        <f t="shared" si="130"/>
        <v>Desirable</v>
      </c>
      <c r="F2113" s="15">
        <f>'Raw Data'!C2110</f>
        <v>123.07652969999999</v>
      </c>
      <c r="G2113" t="str">
        <f t="shared" si="131"/>
        <v>Elevated</v>
      </c>
      <c r="H2113" t="str">
        <f>'Raw Data'!I2110</f>
        <v>non-smoker</v>
      </c>
      <c r="I2113" t="str">
        <f>'Raw Data'!J2110</f>
        <v>high</v>
      </c>
    </row>
    <row r="2114" spans="1:9" ht="15" customHeight="1" x14ac:dyDescent="0.35">
      <c r="A2114">
        <f t="shared" si="128"/>
        <v>2110</v>
      </c>
      <c r="B2114" s="13">
        <f>'Raw Data'!B2111</f>
        <v>37.792029100000001</v>
      </c>
      <c r="C2114" t="str">
        <f t="shared" si="129"/>
        <v>Obese</v>
      </c>
      <c r="D2114" s="14">
        <f>'Raw Data'!E2111</f>
        <v>195.22197589999999</v>
      </c>
      <c r="E2114" t="str">
        <f t="shared" si="130"/>
        <v>Desirable</v>
      </c>
      <c r="F2114" s="15">
        <f>'Raw Data'!C2111</f>
        <v>116.5213547</v>
      </c>
      <c r="G2114" t="str">
        <f t="shared" si="131"/>
        <v>Normal</v>
      </c>
      <c r="H2114" t="str">
        <f>'Raw Data'!I2111</f>
        <v>smoker</v>
      </c>
      <c r="I2114" t="str">
        <f>'Raw Data'!J2111</f>
        <v>moderate</v>
      </c>
    </row>
    <row r="2115" spans="1:9" ht="15" customHeight="1" x14ac:dyDescent="0.35">
      <c r="A2115">
        <f t="shared" si="128"/>
        <v>2111</v>
      </c>
      <c r="B2115" s="13">
        <f>'Raw Data'!B2112</f>
        <v>24.65312106</v>
      </c>
      <c r="C2115" t="str">
        <f t="shared" si="129"/>
        <v>Normal</v>
      </c>
      <c r="D2115" s="14">
        <f>'Raw Data'!E2112</f>
        <v>190.73263209999999</v>
      </c>
      <c r="E2115" t="str">
        <f t="shared" si="130"/>
        <v>Desirable</v>
      </c>
      <c r="F2115" s="15">
        <f>'Raw Data'!C2112</f>
        <v>121.3891385</v>
      </c>
      <c r="G2115" t="str">
        <f t="shared" si="131"/>
        <v>Elevated</v>
      </c>
      <c r="H2115" t="str">
        <f>'Raw Data'!I2112</f>
        <v>smoker</v>
      </c>
      <c r="I2115" t="str">
        <f>'Raw Data'!J2112</f>
        <v>moderate</v>
      </c>
    </row>
    <row r="2116" spans="1:9" ht="15" customHeight="1" x14ac:dyDescent="0.35">
      <c r="A2116">
        <f t="shared" si="128"/>
        <v>2112</v>
      </c>
      <c r="B2116" s="13">
        <f>'Raw Data'!B2113</f>
        <v>36.929923549999998</v>
      </c>
      <c r="C2116" t="str">
        <f t="shared" si="129"/>
        <v>Obese</v>
      </c>
      <c r="D2116" s="14">
        <f>'Raw Data'!E2113</f>
        <v>206.33160509999999</v>
      </c>
      <c r="E2116" t="str">
        <f t="shared" si="130"/>
        <v>Borderline High</v>
      </c>
      <c r="F2116" s="15">
        <f>'Raw Data'!C2113</f>
        <v>100.1234019</v>
      </c>
      <c r="G2116" t="str">
        <f t="shared" si="131"/>
        <v>Normal</v>
      </c>
      <c r="H2116" t="str">
        <f>'Raw Data'!I2113</f>
        <v>non-smoker</v>
      </c>
      <c r="I2116" t="str">
        <f>'Raw Data'!J2113</f>
        <v>moderate</v>
      </c>
    </row>
    <row r="2117" spans="1:9" ht="15" customHeight="1" x14ac:dyDescent="0.35">
      <c r="A2117">
        <f t="shared" ref="A2117:A2180" si="132">ROW()-4</f>
        <v>2113</v>
      </c>
      <c r="B2117" s="13">
        <f>'Raw Data'!B2114</f>
        <v>26.698683599999999</v>
      </c>
      <c r="C2117" t="str">
        <f t="shared" ref="C2117:C2180" si="133">IF(B2117&lt;18.5,"Underweight",IF(B2117&lt;=24.9,"Normal",IF(B2117&lt;=29.9,"Overweight","Obese")))</f>
        <v>Overweight</v>
      </c>
      <c r="D2117" s="14">
        <f>'Raw Data'!E2114</f>
        <v>197.92380560000001</v>
      </c>
      <c r="E2117" t="str">
        <f t="shared" ref="E2117:E2180" si="134">IF(D2117&lt;200,"Desirable",IF(D2117&lt;=239,"Borderline High","High"))</f>
        <v>Desirable</v>
      </c>
      <c r="F2117" s="15">
        <f>'Raw Data'!C2114</f>
        <v>113.7113279</v>
      </c>
      <c r="G2117" t="str">
        <f t="shared" ref="G2117:G2180" si="135">IF(F2117&lt;120,"Normal",IF(F2117&lt;=129,"Elevated",IF(F2117&lt;=139,"Stage 1 Hypertension","Stage 2 Hypertension")))</f>
        <v>Normal</v>
      </c>
      <c r="H2117" t="str">
        <f>'Raw Data'!I2114</f>
        <v>smoker</v>
      </c>
      <c r="I2117" t="str">
        <f>'Raw Data'!J2114</f>
        <v>moderate</v>
      </c>
    </row>
    <row r="2118" spans="1:9" ht="15" customHeight="1" x14ac:dyDescent="0.35">
      <c r="A2118">
        <f t="shared" si="132"/>
        <v>2114</v>
      </c>
      <c r="B2118" s="13">
        <f>'Raw Data'!B2115</f>
        <v>24.448901630000002</v>
      </c>
      <c r="C2118" t="str">
        <f t="shared" si="133"/>
        <v>Normal</v>
      </c>
      <c r="D2118" s="14">
        <f>'Raw Data'!E2115</f>
        <v>207.24046910000001</v>
      </c>
      <c r="E2118" t="str">
        <f t="shared" si="134"/>
        <v>Borderline High</v>
      </c>
      <c r="F2118" s="15">
        <f>'Raw Data'!C2115</f>
        <v>111.1525717</v>
      </c>
      <c r="G2118" t="str">
        <f t="shared" si="135"/>
        <v>Normal</v>
      </c>
      <c r="H2118" t="str">
        <f>'Raw Data'!I2115</f>
        <v>non-smoker</v>
      </c>
      <c r="I2118" t="str">
        <f>'Raw Data'!J2115</f>
        <v>high</v>
      </c>
    </row>
    <row r="2119" spans="1:9" ht="15" customHeight="1" x14ac:dyDescent="0.35">
      <c r="A2119">
        <f t="shared" si="132"/>
        <v>2115</v>
      </c>
      <c r="B2119" s="13">
        <f>'Raw Data'!B2116</f>
        <v>36.395676160000001</v>
      </c>
      <c r="C2119" t="str">
        <f t="shared" si="133"/>
        <v>Obese</v>
      </c>
      <c r="D2119" s="14">
        <f>'Raw Data'!E2116</f>
        <v>208.67460560000001</v>
      </c>
      <c r="E2119" t="str">
        <f t="shared" si="134"/>
        <v>Borderline High</v>
      </c>
      <c r="F2119" s="15">
        <f>'Raw Data'!C2116</f>
        <v>85.35507484</v>
      </c>
      <c r="G2119" t="str">
        <f t="shared" si="135"/>
        <v>Normal</v>
      </c>
      <c r="H2119" t="str">
        <f>'Raw Data'!I2116</f>
        <v>non-smoker</v>
      </c>
      <c r="I2119" t="str">
        <f>'Raw Data'!J2116</f>
        <v>moderate</v>
      </c>
    </row>
    <row r="2120" spans="1:9" ht="15" customHeight="1" x14ac:dyDescent="0.35">
      <c r="A2120">
        <f t="shared" si="132"/>
        <v>2116</v>
      </c>
      <c r="B2120" s="13">
        <f>'Raw Data'!B2117</f>
        <v>25.161417350000001</v>
      </c>
      <c r="C2120" t="str">
        <f t="shared" si="133"/>
        <v>Overweight</v>
      </c>
      <c r="D2120" s="14">
        <f>'Raw Data'!E2117</f>
        <v>167.16966529999999</v>
      </c>
      <c r="E2120" t="str">
        <f t="shared" si="134"/>
        <v>Desirable</v>
      </c>
      <c r="F2120" s="15">
        <f>'Raw Data'!C2117</f>
        <v>104.1054649</v>
      </c>
      <c r="G2120" t="str">
        <f t="shared" si="135"/>
        <v>Normal</v>
      </c>
      <c r="H2120" t="str">
        <f>'Raw Data'!I2117</f>
        <v>non-smoker</v>
      </c>
      <c r="I2120" t="str">
        <f>'Raw Data'!J2117</f>
        <v>moderate</v>
      </c>
    </row>
    <row r="2121" spans="1:9" ht="15" customHeight="1" x14ac:dyDescent="0.35">
      <c r="A2121">
        <f t="shared" si="132"/>
        <v>2117</v>
      </c>
      <c r="B2121" s="13">
        <f>'Raw Data'!B2118</f>
        <v>32.355775860000001</v>
      </c>
      <c r="C2121" t="str">
        <f t="shared" si="133"/>
        <v>Obese</v>
      </c>
      <c r="D2121" s="14">
        <f>'Raw Data'!E2118</f>
        <v>207.40262799999999</v>
      </c>
      <c r="E2121" t="str">
        <f t="shared" si="134"/>
        <v>Borderline High</v>
      </c>
      <c r="F2121" s="15">
        <f>'Raw Data'!C2118</f>
        <v>112.4221725</v>
      </c>
      <c r="G2121" t="str">
        <f t="shared" si="135"/>
        <v>Normal</v>
      </c>
      <c r="H2121" t="str">
        <f>'Raw Data'!I2118</f>
        <v>non-smoker</v>
      </c>
      <c r="I2121" t="str">
        <f>'Raw Data'!J2118</f>
        <v>high</v>
      </c>
    </row>
    <row r="2122" spans="1:9" ht="15" customHeight="1" x14ac:dyDescent="0.35">
      <c r="A2122">
        <f t="shared" si="132"/>
        <v>2118</v>
      </c>
      <c r="B2122" s="13">
        <f>'Raw Data'!B2119</f>
        <v>24.53664208</v>
      </c>
      <c r="C2122" t="str">
        <f t="shared" si="133"/>
        <v>Normal</v>
      </c>
      <c r="D2122" s="14">
        <f>'Raw Data'!E2119</f>
        <v>189.05295330000001</v>
      </c>
      <c r="E2122" t="str">
        <f t="shared" si="134"/>
        <v>Desirable</v>
      </c>
      <c r="F2122" s="15">
        <f>'Raw Data'!C2119</f>
        <v>94.98295023</v>
      </c>
      <c r="G2122" t="str">
        <f t="shared" si="135"/>
        <v>Normal</v>
      </c>
      <c r="H2122" t="str">
        <f>'Raw Data'!I2119</f>
        <v>smoker</v>
      </c>
      <c r="I2122" t="str">
        <f>'Raw Data'!J2119</f>
        <v>moderate</v>
      </c>
    </row>
    <row r="2123" spans="1:9" ht="15" customHeight="1" x14ac:dyDescent="0.35">
      <c r="A2123">
        <f t="shared" si="132"/>
        <v>2119</v>
      </c>
      <c r="B2123" s="13">
        <f>'Raw Data'!B2120</f>
        <v>20.629741859999999</v>
      </c>
      <c r="C2123" t="str">
        <f t="shared" si="133"/>
        <v>Normal</v>
      </c>
      <c r="D2123" s="14">
        <f>'Raw Data'!E2120</f>
        <v>180.41023970000001</v>
      </c>
      <c r="E2123" t="str">
        <f t="shared" si="134"/>
        <v>Desirable</v>
      </c>
      <c r="F2123" s="15">
        <f>'Raw Data'!C2120</f>
        <v>109.0589956</v>
      </c>
      <c r="G2123" t="str">
        <f t="shared" si="135"/>
        <v>Normal</v>
      </c>
      <c r="H2123" t="str">
        <f>'Raw Data'!I2120</f>
        <v>smoker</v>
      </c>
      <c r="I2123" t="str">
        <f>'Raw Data'!J2120</f>
        <v>moderate</v>
      </c>
    </row>
    <row r="2124" spans="1:9" ht="15" customHeight="1" x14ac:dyDescent="0.35">
      <c r="A2124">
        <f t="shared" si="132"/>
        <v>2120</v>
      </c>
      <c r="B2124" s="13">
        <f>'Raw Data'!B2121</f>
        <v>20.643744649999999</v>
      </c>
      <c r="C2124" t="str">
        <f t="shared" si="133"/>
        <v>Normal</v>
      </c>
      <c r="D2124" s="14">
        <f>'Raw Data'!E2121</f>
        <v>155.52434510000001</v>
      </c>
      <c r="E2124" t="str">
        <f t="shared" si="134"/>
        <v>Desirable</v>
      </c>
      <c r="F2124" s="15">
        <f>'Raw Data'!C2121</f>
        <v>106.4996297</v>
      </c>
      <c r="G2124" t="str">
        <f t="shared" si="135"/>
        <v>Normal</v>
      </c>
      <c r="H2124" t="str">
        <f>'Raw Data'!I2121</f>
        <v>non-smoker</v>
      </c>
      <c r="I2124" t="str">
        <f>'Raw Data'!J2121</f>
        <v>high</v>
      </c>
    </row>
    <row r="2125" spans="1:9" ht="15" customHeight="1" x14ac:dyDescent="0.35">
      <c r="A2125">
        <f t="shared" si="132"/>
        <v>2121</v>
      </c>
      <c r="B2125" s="13">
        <f>'Raw Data'!B2122</f>
        <v>30.528054269999998</v>
      </c>
      <c r="C2125" t="str">
        <f t="shared" si="133"/>
        <v>Obese</v>
      </c>
      <c r="D2125" s="14">
        <f>'Raw Data'!E2122</f>
        <v>171.05422139999999</v>
      </c>
      <c r="E2125" t="str">
        <f t="shared" si="134"/>
        <v>Desirable</v>
      </c>
      <c r="F2125" s="15">
        <f>'Raw Data'!C2122</f>
        <v>102.6752204</v>
      </c>
      <c r="G2125" t="str">
        <f t="shared" si="135"/>
        <v>Normal</v>
      </c>
      <c r="H2125" t="str">
        <f>'Raw Data'!I2122</f>
        <v>non-smoker</v>
      </c>
      <c r="I2125" t="str">
        <f>'Raw Data'!J2122</f>
        <v>low</v>
      </c>
    </row>
    <row r="2126" spans="1:9" ht="15" customHeight="1" x14ac:dyDescent="0.35">
      <c r="A2126">
        <f t="shared" si="132"/>
        <v>2122</v>
      </c>
      <c r="B2126" s="13">
        <f>'Raw Data'!B2123</f>
        <v>21.68036798</v>
      </c>
      <c r="C2126" t="str">
        <f t="shared" si="133"/>
        <v>Normal</v>
      </c>
      <c r="D2126" s="14">
        <f>'Raw Data'!E2123</f>
        <v>140.31185919999999</v>
      </c>
      <c r="E2126" t="str">
        <f t="shared" si="134"/>
        <v>Desirable</v>
      </c>
      <c r="F2126" s="15">
        <f>'Raw Data'!C2123</f>
        <v>100.11660639999999</v>
      </c>
      <c r="G2126" t="str">
        <f t="shared" si="135"/>
        <v>Normal</v>
      </c>
      <c r="H2126" t="str">
        <f>'Raw Data'!I2123</f>
        <v>smoker</v>
      </c>
      <c r="I2126" t="str">
        <f>'Raw Data'!J2123</f>
        <v>high</v>
      </c>
    </row>
    <row r="2127" spans="1:9" ht="15" customHeight="1" x14ac:dyDescent="0.35">
      <c r="A2127">
        <f t="shared" si="132"/>
        <v>2123</v>
      </c>
      <c r="B2127" s="13">
        <f>'Raw Data'!B2124</f>
        <v>25.949563959999999</v>
      </c>
      <c r="C2127" t="str">
        <f t="shared" si="133"/>
        <v>Overweight</v>
      </c>
      <c r="D2127" s="14">
        <f>'Raw Data'!E2124</f>
        <v>184.9171139</v>
      </c>
      <c r="E2127" t="str">
        <f t="shared" si="134"/>
        <v>Desirable</v>
      </c>
      <c r="F2127" s="15">
        <f>'Raw Data'!C2124</f>
        <v>89.292624549999999</v>
      </c>
      <c r="G2127" t="str">
        <f t="shared" si="135"/>
        <v>Normal</v>
      </c>
      <c r="H2127" t="str">
        <f>'Raw Data'!I2124</f>
        <v>non-smoker</v>
      </c>
      <c r="I2127" t="str">
        <f>'Raw Data'!J2124</f>
        <v>high</v>
      </c>
    </row>
    <row r="2128" spans="1:9" ht="15" customHeight="1" x14ac:dyDescent="0.35">
      <c r="A2128">
        <f t="shared" si="132"/>
        <v>2124</v>
      </c>
      <c r="B2128" s="13">
        <f>'Raw Data'!B2125</f>
        <v>23.752212100000001</v>
      </c>
      <c r="C2128" t="str">
        <f t="shared" si="133"/>
        <v>Normal</v>
      </c>
      <c r="D2128" s="14">
        <f>'Raw Data'!E2125</f>
        <v>191.85876619999999</v>
      </c>
      <c r="E2128" t="str">
        <f t="shared" si="134"/>
        <v>Desirable</v>
      </c>
      <c r="F2128" s="15">
        <f>'Raw Data'!C2125</f>
        <v>108.2134223</v>
      </c>
      <c r="G2128" t="str">
        <f t="shared" si="135"/>
        <v>Normal</v>
      </c>
      <c r="H2128" t="str">
        <f>'Raw Data'!I2125</f>
        <v>non-smoker</v>
      </c>
      <c r="I2128" t="str">
        <f>'Raw Data'!J2125</f>
        <v>moderate</v>
      </c>
    </row>
    <row r="2129" spans="1:9" ht="15" customHeight="1" x14ac:dyDescent="0.35">
      <c r="A2129">
        <f t="shared" si="132"/>
        <v>2125</v>
      </c>
      <c r="B2129" s="13">
        <f>'Raw Data'!B2126</f>
        <v>22.605998979999999</v>
      </c>
      <c r="C2129" t="str">
        <f t="shared" si="133"/>
        <v>Normal</v>
      </c>
      <c r="D2129" s="14">
        <f>'Raw Data'!E2126</f>
        <v>184.8063501</v>
      </c>
      <c r="E2129" t="str">
        <f t="shared" si="134"/>
        <v>Desirable</v>
      </c>
      <c r="F2129" s="15">
        <f>'Raw Data'!C2126</f>
        <v>109.0450506</v>
      </c>
      <c r="G2129" t="str">
        <f t="shared" si="135"/>
        <v>Normal</v>
      </c>
      <c r="H2129" t="str">
        <f>'Raw Data'!I2126</f>
        <v>non-smoker</v>
      </c>
      <c r="I2129" t="str">
        <f>'Raw Data'!J2126</f>
        <v>high</v>
      </c>
    </row>
    <row r="2130" spans="1:9" ht="15" customHeight="1" x14ac:dyDescent="0.35">
      <c r="A2130">
        <f t="shared" si="132"/>
        <v>2126</v>
      </c>
      <c r="B2130" s="13">
        <f>'Raw Data'!B2127</f>
        <v>23.21567361</v>
      </c>
      <c r="C2130" t="str">
        <f t="shared" si="133"/>
        <v>Normal</v>
      </c>
      <c r="D2130" s="14">
        <f>'Raw Data'!E2127</f>
        <v>211.9761847</v>
      </c>
      <c r="E2130" t="str">
        <f t="shared" si="134"/>
        <v>Borderline High</v>
      </c>
      <c r="F2130" s="15">
        <f>'Raw Data'!C2127</f>
        <v>107.2345665</v>
      </c>
      <c r="G2130" t="str">
        <f t="shared" si="135"/>
        <v>Normal</v>
      </c>
      <c r="H2130" t="str">
        <f>'Raw Data'!I2127</f>
        <v>non-smoker</v>
      </c>
      <c r="I2130" t="str">
        <f>'Raw Data'!J2127</f>
        <v>moderate</v>
      </c>
    </row>
    <row r="2131" spans="1:9" ht="15" customHeight="1" x14ac:dyDescent="0.35">
      <c r="A2131">
        <f t="shared" si="132"/>
        <v>2127</v>
      </c>
      <c r="B2131" s="13">
        <f>'Raw Data'!B2128</f>
        <v>28.036335050000002</v>
      </c>
      <c r="C2131" t="str">
        <f t="shared" si="133"/>
        <v>Overweight</v>
      </c>
      <c r="D2131" s="14">
        <f>'Raw Data'!E2128</f>
        <v>202.2348144</v>
      </c>
      <c r="E2131" t="str">
        <f t="shared" si="134"/>
        <v>Borderline High</v>
      </c>
      <c r="F2131" s="15">
        <f>'Raw Data'!C2128</f>
        <v>105.63153920000001</v>
      </c>
      <c r="G2131" t="str">
        <f t="shared" si="135"/>
        <v>Normal</v>
      </c>
      <c r="H2131" t="str">
        <f>'Raw Data'!I2128</f>
        <v>smoker</v>
      </c>
      <c r="I2131" t="str">
        <f>'Raw Data'!J2128</f>
        <v>high</v>
      </c>
    </row>
    <row r="2132" spans="1:9" ht="15" customHeight="1" x14ac:dyDescent="0.35">
      <c r="A2132">
        <f t="shared" si="132"/>
        <v>2128</v>
      </c>
      <c r="B2132" s="13">
        <f>'Raw Data'!B2129</f>
        <v>12.110392149999999</v>
      </c>
      <c r="C2132" t="str">
        <f t="shared" si="133"/>
        <v>Underweight</v>
      </c>
      <c r="D2132" s="14">
        <f>'Raw Data'!E2129</f>
        <v>176.50867909999999</v>
      </c>
      <c r="E2132" t="str">
        <f t="shared" si="134"/>
        <v>Desirable</v>
      </c>
      <c r="F2132" s="15">
        <f>'Raw Data'!C2129</f>
        <v>110.18480580000001</v>
      </c>
      <c r="G2132" t="str">
        <f t="shared" si="135"/>
        <v>Normal</v>
      </c>
      <c r="H2132" t="str">
        <f>'Raw Data'!I2129</f>
        <v>non-smoker</v>
      </c>
      <c r="I2132" t="str">
        <f>'Raw Data'!J2129</f>
        <v>high</v>
      </c>
    </row>
    <row r="2133" spans="1:9" ht="15" customHeight="1" x14ac:dyDescent="0.35">
      <c r="A2133">
        <f t="shared" si="132"/>
        <v>2129</v>
      </c>
      <c r="B2133" s="13">
        <f>'Raw Data'!B2130</f>
        <v>31.22039126</v>
      </c>
      <c r="C2133" t="str">
        <f t="shared" si="133"/>
        <v>Obese</v>
      </c>
      <c r="D2133" s="14">
        <f>'Raw Data'!E2130</f>
        <v>179.53071069999999</v>
      </c>
      <c r="E2133" t="str">
        <f t="shared" si="134"/>
        <v>Desirable</v>
      </c>
      <c r="F2133" s="15">
        <f>'Raw Data'!C2130</f>
        <v>111.12084400000001</v>
      </c>
      <c r="G2133" t="str">
        <f t="shared" si="135"/>
        <v>Normal</v>
      </c>
      <c r="H2133" t="str">
        <f>'Raw Data'!I2130</f>
        <v>non-smoker</v>
      </c>
      <c r="I2133" t="str">
        <f>'Raw Data'!J2130</f>
        <v>low</v>
      </c>
    </row>
    <row r="2134" spans="1:9" ht="15" customHeight="1" x14ac:dyDescent="0.35">
      <c r="A2134">
        <f t="shared" si="132"/>
        <v>2130</v>
      </c>
      <c r="B2134" s="13">
        <f>'Raw Data'!B2131</f>
        <v>20.52530788</v>
      </c>
      <c r="C2134" t="str">
        <f t="shared" si="133"/>
        <v>Normal</v>
      </c>
      <c r="D2134" s="14">
        <f>'Raw Data'!E2131</f>
        <v>170.79077269999999</v>
      </c>
      <c r="E2134" t="str">
        <f t="shared" si="134"/>
        <v>Desirable</v>
      </c>
      <c r="F2134" s="15">
        <f>'Raw Data'!C2131</f>
        <v>114.58201870000001</v>
      </c>
      <c r="G2134" t="str">
        <f t="shared" si="135"/>
        <v>Normal</v>
      </c>
      <c r="H2134" t="str">
        <f>'Raw Data'!I2131</f>
        <v>non-smoker</v>
      </c>
      <c r="I2134" t="str">
        <f>'Raw Data'!J2131</f>
        <v>high</v>
      </c>
    </row>
    <row r="2135" spans="1:9" ht="15" customHeight="1" x14ac:dyDescent="0.35">
      <c r="A2135">
        <f t="shared" si="132"/>
        <v>2131</v>
      </c>
      <c r="B2135" s="13">
        <f>'Raw Data'!B2132</f>
        <v>21.162912819999999</v>
      </c>
      <c r="C2135" t="str">
        <f t="shared" si="133"/>
        <v>Normal</v>
      </c>
      <c r="D2135" s="14">
        <f>'Raw Data'!E2132</f>
        <v>180.42024760000001</v>
      </c>
      <c r="E2135" t="str">
        <f t="shared" si="134"/>
        <v>Desirable</v>
      </c>
      <c r="F2135" s="15">
        <f>'Raw Data'!C2132</f>
        <v>106.5483189</v>
      </c>
      <c r="G2135" t="str">
        <f t="shared" si="135"/>
        <v>Normal</v>
      </c>
      <c r="H2135" t="str">
        <f>'Raw Data'!I2132</f>
        <v>smoker</v>
      </c>
      <c r="I2135" t="str">
        <f>'Raw Data'!J2132</f>
        <v>low</v>
      </c>
    </row>
    <row r="2136" spans="1:9" ht="15" customHeight="1" x14ac:dyDescent="0.35">
      <c r="A2136">
        <f t="shared" si="132"/>
        <v>2132</v>
      </c>
      <c r="B2136" s="13">
        <f>'Raw Data'!B2133</f>
        <v>19.779973219999999</v>
      </c>
      <c r="C2136" t="str">
        <f t="shared" si="133"/>
        <v>Normal</v>
      </c>
      <c r="D2136" s="14">
        <f>'Raw Data'!E2133</f>
        <v>203.57457070000001</v>
      </c>
      <c r="E2136" t="str">
        <f t="shared" si="134"/>
        <v>Borderline High</v>
      </c>
      <c r="F2136" s="15">
        <f>'Raw Data'!C2133</f>
        <v>115.1342164</v>
      </c>
      <c r="G2136" t="str">
        <f t="shared" si="135"/>
        <v>Normal</v>
      </c>
      <c r="H2136" t="str">
        <f>'Raw Data'!I2133</f>
        <v>smoker</v>
      </c>
      <c r="I2136" t="str">
        <f>'Raw Data'!J2133</f>
        <v>high</v>
      </c>
    </row>
    <row r="2137" spans="1:9" ht="15" customHeight="1" x14ac:dyDescent="0.35">
      <c r="A2137">
        <f t="shared" si="132"/>
        <v>2133</v>
      </c>
      <c r="B2137" s="13">
        <f>'Raw Data'!B2134</f>
        <v>28.345852310000001</v>
      </c>
      <c r="C2137" t="str">
        <f t="shared" si="133"/>
        <v>Overweight</v>
      </c>
      <c r="D2137" s="14">
        <f>'Raw Data'!E2134</f>
        <v>185.0664744</v>
      </c>
      <c r="E2137" t="str">
        <f t="shared" si="134"/>
        <v>Desirable</v>
      </c>
      <c r="F2137" s="15">
        <f>'Raw Data'!C2134</f>
        <v>118.1444142</v>
      </c>
      <c r="G2137" t="str">
        <f t="shared" si="135"/>
        <v>Normal</v>
      </c>
      <c r="H2137" t="str">
        <f>'Raw Data'!I2134</f>
        <v>smoker</v>
      </c>
      <c r="I2137" t="str">
        <f>'Raw Data'!J2134</f>
        <v>low</v>
      </c>
    </row>
    <row r="2138" spans="1:9" ht="15" customHeight="1" x14ac:dyDescent="0.35">
      <c r="A2138">
        <f t="shared" si="132"/>
        <v>2134</v>
      </c>
      <c r="B2138" s="13">
        <f>'Raw Data'!B2135</f>
        <v>34.319503740000002</v>
      </c>
      <c r="C2138" t="str">
        <f t="shared" si="133"/>
        <v>Obese</v>
      </c>
      <c r="D2138" s="14">
        <f>'Raw Data'!E2135</f>
        <v>209.2601267</v>
      </c>
      <c r="E2138" t="str">
        <f t="shared" si="134"/>
        <v>Borderline High</v>
      </c>
      <c r="F2138" s="15">
        <f>'Raw Data'!C2135</f>
        <v>124.5083714</v>
      </c>
      <c r="G2138" t="str">
        <f t="shared" si="135"/>
        <v>Elevated</v>
      </c>
      <c r="H2138" t="str">
        <f>'Raw Data'!I2135</f>
        <v>non-smoker</v>
      </c>
      <c r="I2138" t="str">
        <f>'Raw Data'!J2135</f>
        <v>high</v>
      </c>
    </row>
    <row r="2139" spans="1:9" ht="15" customHeight="1" x14ac:dyDescent="0.35">
      <c r="A2139">
        <f t="shared" si="132"/>
        <v>2135</v>
      </c>
      <c r="B2139" s="13">
        <f>'Raw Data'!B2136</f>
        <v>26.321793339999999</v>
      </c>
      <c r="C2139" t="str">
        <f t="shared" si="133"/>
        <v>Overweight</v>
      </c>
      <c r="D2139" s="14">
        <f>'Raw Data'!E2136</f>
        <v>236.27230510000001</v>
      </c>
      <c r="E2139" t="str">
        <f t="shared" si="134"/>
        <v>Borderline High</v>
      </c>
      <c r="F2139" s="15">
        <f>'Raw Data'!C2136</f>
        <v>104.3951294</v>
      </c>
      <c r="G2139" t="str">
        <f t="shared" si="135"/>
        <v>Normal</v>
      </c>
      <c r="H2139" t="str">
        <f>'Raw Data'!I2136</f>
        <v>non-smoker</v>
      </c>
      <c r="I2139" t="str">
        <f>'Raw Data'!J2136</f>
        <v>high</v>
      </c>
    </row>
    <row r="2140" spans="1:9" ht="15" customHeight="1" x14ac:dyDescent="0.35">
      <c r="A2140">
        <f t="shared" si="132"/>
        <v>2136</v>
      </c>
      <c r="B2140" s="13">
        <f>'Raw Data'!B2137</f>
        <v>29.18442662</v>
      </c>
      <c r="C2140" t="str">
        <f t="shared" si="133"/>
        <v>Overweight</v>
      </c>
      <c r="D2140" s="14">
        <f>'Raw Data'!E2137</f>
        <v>210.51651630000001</v>
      </c>
      <c r="E2140" t="str">
        <f t="shared" si="134"/>
        <v>Borderline High</v>
      </c>
      <c r="F2140" s="15">
        <f>'Raw Data'!C2137</f>
        <v>113.36968419999999</v>
      </c>
      <c r="G2140" t="str">
        <f t="shared" si="135"/>
        <v>Normal</v>
      </c>
      <c r="H2140" t="str">
        <f>'Raw Data'!I2137</f>
        <v>non-smoker</v>
      </c>
      <c r="I2140" t="str">
        <f>'Raw Data'!J2137</f>
        <v>moderate</v>
      </c>
    </row>
    <row r="2141" spans="1:9" ht="15" customHeight="1" x14ac:dyDescent="0.35">
      <c r="A2141">
        <f t="shared" si="132"/>
        <v>2137</v>
      </c>
      <c r="B2141" s="13">
        <f>'Raw Data'!B2138</f>
        <v>29.694222809999999</v>
      </c>
      <c r="C2141" t="str">
        <f t="shared" si="133"/>
        <v>Overweight</v>
      </c>
      <c r="D2141" s="14">
        <f>'Raw Data'!E2138</f>
        <v>190.82349719999999</v>
      </c>
      <c r="E2141" t="str">
        <f t="shared" si="134"/>
        <v>Desirable</v>
      </c>
      <c r="F2141" s="15">
        <f>'Raw Data'!C2138</f>
        <v>112.87278310000001</v>
      </c>
      <c r="G2141" t="str">
        <f t="shared" si="135"/>
        <v>Normal</v>
      </c>
      <c r="H2141" t="str">
        <f>'Raw Data'!I2138</f>
        <v>smoker</v>
      </c>
      <c r="I2141" t="str">
        <f>'Raw Data'!J2138</f>
        <v>low</v>
      </c>
    </row>
    <row r="2142" spans="1:9" ht="15" customHeight="1" x14ac:dyDescent="0.35">
      <c r="A2142">
        <f t="shared" si="132"/>
        <v>2138</v>
      </c>
      <c r="B2142" s="13">
        <f>'Raw Data'!B2139</f>
        <v>30.705985049999999</v>
      </c>
      <c r="C2142" t="str">
        <f t="shared" si="133"/>
        <v>Obese</v>
      </c>
      <c r="D2142" s="14">
        <f>'Raw Data'!E2139</f>
        <v>197.33706340000001</v>
      </c>
      <c r="E2142" t="str">
        <f t="shared" si="134"/>
        <v>Desirable</v>
      </c>
      <c r="F2142" s="15">
        <f>'Raw Data'!C2139</f>
        <v>107.6620393</v>
      </c>
      <c r="G2142" t="str">
        <f t="shared" si="135"/>
        <v>Normal</v>
      </c>
      <c r="H2142" t="str">
        <f>'Raw Data'!I2139</f>
        <v>non-smoker</v>
      </c>
      <c r="I2142" t="str">
        <f>'Raw Data'!J2139</f>
        <v>low</v>
      </c>
    </row>
    <row r="2143" spans="1:9" ht="15" customHeight="1" x14ac:dyDescent="0.35">
      <c r="A2143">
        <f t="shared" si="132"/>
        <v>2139</v>
      </c>
      <c r="B2143" s="13">
        <f>'Raw Data'!B2140</f>
        <v>21.982133919999999</v>
      </c>
      <c r="C2143" t="str">
        <f t="shared" si="133"/>
        <v>Normal</v>
      </c>
      <c r="D2143" s="14">
        <f>'Raw Data'!E2140</f>
        <v>180.8462346</v>
      </c>
      <c r="E2143" t="str">
        <f t="shared" si="134"/>
        <v>Desirable</v>
      </c>
      <c r="F2143" s="15">
        <f>'Raw Data'!C2140</f>
        <v>100.241856</v>
      </c>
      <c r="G2143" t="str">
        <f t="shared" si="135"/>
        <v>Normal</v>
      </c>
      <c r="H2143" t="str">
        <f>'Raw Data'!I2140</f>
        <v>non-smoker</v>
      </c>
      <c r="I2143" t="str">
        <f>'Raw Data'!J2140</f>
        <v>low</v>
      </c>
    </row>
    <row r="2144" spans="1:9" ht="15" customHeight="1" x14ac:dyDescent="0.35">
      <c r="A2144">
        <f t="shared" si="132"/>
        <v>2140</v>
      </c>
      <c r="B2144" s="13">
        <f>'Raw Data'!B2141</f>
        <v>34.967283600000002</v>
      </c>
      <c r="C2144" t="str">
        <f t="shared" si="133"/>
        <v>Obese</v>
      </c>
      <c r="D2144" s="14">
        <f>'Raw Data'!E2141</f>
        <v>217.1692046</v>
      </c>
      <c r="E2144" t="str">
        <f t="shared" si="134"/>
        <v>Borderline High</v>
      </c>
      <c r="F2144" s="15">
        <f>'Raw Data'!C2141</f>
        <v>115.44782549999999</v>
      </c>
      <c r="G2144" t="str">
        <f t="shared" si="135"/>
        <v>Normal</v>
      </c>
      <c r="H2144" t="str">
        <f>'Raw Data'!I2141</f>
        <v>smoker</v>
      </c>
      <c r="I2144" t="str">
        <f>'Raw Data'!J2141</f>
        <v>high</v>
      </c>
    </row>
    <row r="2145" spans="1:9" ht="15" customHeight="1" x14ac:dyDescent="0.35">
      <c r="A2145">
        <f t="shared" si="132"/>
        <v>2141</v>
      </c>
      <c r="B2145" s="13">
        <f>'Raw Data'!B2142</f>
        <v>25.330189369999999</v>
      </c>
      <c r="C2145" t="str">
        <f t="shared" si="133"/>
        <v>Overweight</v>
      </c>
      <c r="D2145" s="14">
        <f>'Raw Data'!E2142</f>
        <v>199.34735520000001</v>
      </c>
      <c r="E2145" t="str">
        <f t="shared" si="134"/>
        <v>Desirable</v>
      </c>
      <c r="F2145" s="15">
        <f>'Raw Data'!C2142</f>
        <v>88.746101640000006</v>
      </c>
      <c r="G2145" t="str">
        <f t="shared" si="135"/>
        <v>Normal</v>
      </c>
      <c r="H2145" t="str">
        <f>'Raw Data'!I2142</f>
        <v>non-smoker</v>
      </c>
      <c r="I2145" t="str">
        <f>'Raw Data'!J2142</f>
        <v>low</v>
      </c>
    </row>
    <row r="2146" spans="1:9" ht="15" customHeight="1" x14ac:dyDescent="0.35">
      <c r="A2146">
        <f t="shared" si="132"/>
        <v>2142</v>
      </c>
      <c r="B2146" s="13">
        <f>'Raw Data'!B2143</f>
        <v>28.405299200000002</v>
      </c>
      <c r="C2146" t="str">
        <f t="shared" si="133"/>
        <v>Overweight</v>
      </c>
      <c r="D2146" s="14">
        <f>'Raw Data'!E2143</f>
        <v>169.64270089999999</v>
      </c>
      <c r="E2146" t="str">
        <f t="shared" si="134"/>
        <v>Desirable</v>
      </c>
      <c r="F2146" s="15">
        <f>'Raw Data'!C2143</f>
        <v>113.2395073</v>
      </c>
      <c r="G2146" t="str">
        <f t="shared" si="135"/>
        <v>Normal</v>
      </c>
      <c r="H2146" t="str">
        <f>'Raw Data'!I2143</f>
        <v>smoker</v>
      </c>
      <c r="I2146" t="str">
        <f>'Raw Data'!J2143</f>
        <v>high</v>
      </c>
    </row>
    <row r="2147" spans="1:9" ht="15" customHeight="1" x14ac:dyDescent="0.35">
      <c r="A2147">
        <f t="shared" si="132"/>
        <v>2143</v>
      </c>
      <c r="B2147" s="13">
        <f>'Raw Data'!B2144</f>
        <v>26.250125520000001</v>
      </c>
      <c r="C2147" t="str">
        <f t="shared" si="133"/>
        <v>Overweight</v>
      </c>
      <c r="D2147" s="14">
        <f>'Raw Data'!E2144</f>
        <v>169.78459580000001</v>
      </c>
      <c r="E2147" t="str">
        <f t="shared" si="134"/>
        <v>Desirable</v>
      </c>
      <c r="F2147" s="15">
        <f>'Raw Data'!C2144</f>
        <v>110.72749260000001</v>
      </c>
      <c r="G2147" t="str">
        <f t="shared" si="135"/>
        <v>Normal</v>
      </c>
      <c r="H2147" t="str">
        <f>'Raw Data'!I2144</f>
        <v>smoker</v>
      </c>
      <c r="I2147" t="str">
        <f>'Raw Data'!J2144</f>
        <v>moderate</v>
      </c>
    </row>
    <row r="2148" spans="1:9" ht="15" customHeight="1" x14ac:dyDescent="0.35">
      <c r="A2148">
        <f t="shared" si="132"/>
        <v>2144</v>
      </c>
      <c r="B2148" s="13">
        <f>'Raw Data'!B2145</f>
        <v>24.772611980000001</v>
      </c>
      <c r="C2148" t="str">
        <f t="shared" si="133"/>
        <v>Normal</v>
      </c>
      <c r="D2148" s="14">
        <f>'Raw Data'!E2145</f>
        <v>187.50662439999999</v>
      </c>
      <c r="E2148" t="str">
        <f t="shared" si="134"/>
        <v>Desirable</v>
      </c>
      <c r="F2148" s="15">
        <f>'Raw Data'!C2145</f>
        <v>115.5725473</v>
      </c>
      <c r="G2148" t="str">
        <f t="shared" si="135"/>
        <v>Normal</v>
      </c>
      <c r="H2148" t="str">
        <f>'Raw Data'!I2145</f>
        <v>smoker</v>
      </c>
      <c r="I2148" t="str">
        <f>'Raw Data'!J2145</f>
        <v>low</v>
      </c>
    </row>
    <row r="2149" spans="1:9" ht="15" customHeight="1" x14ac:dyDescent="0.35">
      <c r="A2149">
        <f t="shared" si="132"/>
        <v>2145</v>
      </c>
      <c r="B2149" s="13">
        <f>'Raw Data'!B2146</f>
        <v>31.697841440000001</v>
      </c>
      <c r="C2149" t="str">
        <f t="shared" si="133"/>
        <v>Obese</v>
      </c>
      <c r="D2149" s="14">
        <f>'Raw Data'!E2146</f>
        <v>219.3964522</v>
      </c>
      <c r="E2149" t="str">
        <f t="shared" si="134"/>
        <v>Borderline High</v>
      </c>
      <c r="F2149" s="15">
        <f>'Raw Data'!C2146</f>
        <v>114.6890064</v>
      </c>
      <c r="G2149" t="str">
        <f t="shared" si="135"/>
        <v>Normal</v>
      </c>
      <c r="H2149" t="str">
        <f>'Raw Data'!I2146</f>
        <v>non-smoker</v>
      </c>
      <c r="I2149" t="str">
        <f>'Raw Data'!J2146</f>
        <v>moderate</v>
      </c>
    </row>
    <row r="2150" spans="1:9" ht="15" customHeight="1" x14ac:dyDescent="0.35">
      <c r="A2150">
        <f t="shared" si="132"/>
        <v>2146</v>
      </c>
      <c r="B2150" s="13">
        <f>'Raw Data'!B2147</f>
        <v>30.175553870000002</v>
      </c>
      <c r="C2150" t="str">
        <f t="shared" si="133"/>
        <v>Obese</v>
      </c>
      <c r="D2150" s="14">
        <f>'Raw Data'!E2147</f>
        <v>176.195471</v>
      </c>
      <c r="E2150" t="str">
        <f t="shared" si="134"/>
        <v>Desirable</v>
      </c>
      <c r="F2150" s="15">
        <f>'Raw Data'!C2147</f>
        <v>122.1347062</v>
      </c>
      <c r="G2150" t="str">
        <f t="shared" si="135"/>
        <v>Elevated</v>
      </c>
      <c r="H2150" t="str">
        <f>'Raw Data'!I2147</f>
        <v>non-smoker</v>
      </c>
      <c r="I2150" t="str">
        <f>'Raw Data'!J2147</f>
        <v>moderate</v>
      </c>
    </row>
    <row r="2151" spans="1:9" ht="15" customHeight="1" x14ac:dyDescent="0.35">
      <c r="A2151">
        <f t="shared" si="132"/>
        <v>2147</v>
      </c>
      <c r="B2151" s="13">
        <f>'Raw Data'!B2148</f>
        <v>16.069138179999999</v>
      </c>
      <c r="C2151" t="str">
        <f t="shared" si="133"/>
        <v>Underweight</v>
      </c>
      <c r="D2151" s="14">
        <f>'Raw Data'!E2148</f>
        <v>184.9087902</v>
      </c>
      <c r="E2151" t="str">
        <f t="shared" si="134"/>
        <v>Desirable</v>
      </c>
      <c r="F2151" s="15">
        <f>'Raw Data'!C2148</f>
        <v>103.0103125</v>
      </c>
      <c r="G2151" t="str">
        <f t="shared" si="135"/>
        <v>Normal</v>
      </c>
      <c r="H2151" t="str">
        <f>'Raw Data'!I2148</f>
        <v>non-smoker</v>
      </c>
      <c r="I2151" t="str">
        <f>'Raw Data'!J2148</f>
        <v>moderate</v>
      </c>
    </row>
    <row r="2152" spans="1:9" ht="15" customHeight="1" x14ac:dyDescent="0.35">
      <c r="A2152">
        <f t="shared" si="132"/>
        <v>2148</v>
      </c>
      <c r="B2152" s="13">
        <f>'Raw Data'!B2149</f>
        <v>29.09578728</v>
      </c>
      <c r="C2152" t="str">
        <f t="shared" si="133"/>
        <v>Overweight</v>
      </c>
      <c r="D2152" s="14">
        <f>'Raw Data'!E2149</f>
        <v>166.51169730000001</v>
      </c>
      <c r="E2152" t="str">
        <f t="shared" si="134"/>
        <v>Desirable</v>
      </c>
      <c r="F2152" s="15">
        <f>'Raw Data'!C2149</f>
        <v>101.2393278</v>
      </c>
      <c r="G2152" t="str">
        <f t="shared" si="135"/>
        <v>Normal</v>
      </c>
      <c r="H2152" t="str">
        <f>'Raw Data'!I2149</f>
        <v>non-smoker</v>
      </c>
      <c r="I2152" t="str">
        <f>'Raw Data'!J2149</f>
        <v>moderate</v>
      </c>
    </row>
    <row r="2153" spans="1:9" ht="15" customHeight="1" x14ac:dyDescent="0.35">
      <c r="A2153">
        <f t="shared" si="132"/>
        <v>2149</v>
      </c>
      <c r="B2153" s="13">
        <f>'Raw Data'!B2150</f>
        <v>37.488123080000001</v>
      </c>
      <c r="C2153" t="str">
        <f t="shared" si="133"/>
        <v>Obese</v>
      </c>
      <c r="D2153" s="14">
        <f>'Raw Data'!E2150</f>
        <v>200.7453965</v>
      </c>
      <c r="E2153" t="str">
        <f t="shared" si="134"/>
        <v>Borderline High</v>
      </c>
      <c r="F2153" s="15">
        <f>'Raw Data'!C2150</f>
        <v>126.9174148</v>
      </c>
      <c r="G2153" t="str">
        <f t="shared" si="135"/>
        <v>Elevated</v>
      </c>
      <c r="H2153" t="str">
        <f>'Raw Data'!I2150</f>
        <v>non-smoker</v>
      </c>
      <c r="I2153" t="str">
        <f>'Raw Data'!J2150</f>
        <v>moderate</v>
      </c>
    </row>
    <row r="2154" spans="1:9" ht="15" customHeight="1" x14ac:dyDescent="0.35">
      <c r="A2154">
        <f t="shared" si="132"/>
        <v>2150</v>
      </c>
      <c r="B2154" s="13">
        <f>'Raw Data'!B2151</f>
        <v>27.928677889999999</v>
      </c>
      <c r="C2154" t="str">
        <f t="shared" si="133"/>
        <v>Overweight</v>
      </c>
      <c r="D2154" s="14">
        <f>'Raw Data'!E2151</f>
        <v>188.77642069999999</v>
      </c>
      <c r="E2154" t="str">
        <f t="shared" si="134"/>
        <v>Desirable</v>
      </c>
      <c r="F2154" s="15">
        <f>'Raw Data'!C2151</f>
        <v>100.22785159999999</v>
      </c>
      <c r="G2154" t="str">
        <f t="shared" si="135"/>
        <v>Normal</v>
      </c>
      <c r="H2154" t="str">
        <f>'Raw Data'!I2151</f>
        <v>non-smoker</v>
      </c>
      <c r="I2154" t="str">
        <f>'Raw Data'!J2151</f>
        <v>moderate</v>
      </c>
    </row>
    <row r="2155" spans="1:9" ht="15" customHeight="1" x14ac:dyDescent="0.35">
      <c r="A2155">
        <f t="shared" si="132"/>
        <v>2151</v>
      </c>
      <c r="B2155" s="13">
        <f>'Raw Data'!B2152</f>
        <v>24.445873089999999</v>
      </c>
      <c r="C2155" t="str">
        <f t="shared" si="133"/>
        <v>Normal</v>
      </c>
      <c r="D2155" s="14">
        <f>'Raw Data'!E2152</f>
        <v>206.4937467</v>
      </c>
      <c r="E2155" t="str">
        <f t="shared" si="134"/>
        <v>Borderline High</v>
      </c>
      <c r="F2155" s="15">
        <f>'Raw Data'!C2152</f>
        <v>88.241157729999998</v>
      </c>
      <c r="G2155" t="str">
        <f t="shared" si="135"/>
        <v>Normal</v>
      </c>
      <c r="H2155" t="str">
        <f>'Raw Data'!I2152</f>
        <v>non-smoker</v>
      </c>
      <c r="I2155" t="str">
        <f>'Raw Data'!J2152</f>
        <v>low</v>
      </c>
    </row>
    <row r="2156" spans="1:9" ht="15" customHeight="1" x14ac:dyDescent="0.35">
      <c r="A2156">
        <f t="shared" si="132"/>
        <v>2152</v>
      </c>
      <c r="B2156" s="13">
        <f>'Raw Data'!B2153</f>
        <v>25.08271989</v>
      </c>
      <c r="C2156" t="str">
        <f t="shared" si="133"/>
        <v>Overweight</v>
      </c>
      <c r="D2156" s="14">
        <f>'Raw Data'!E2153</f>
        <v>207.38228580000001</v>
      </c>
      <c r="E2156" t="str">
        <f t="shared" si="134"/>
        <v>Borderline High</v>
      </c>
      <c r="F2156" s="15">
        <f>'Raw Data'!C2153</f>
        <v>120.7674636</v>
      </c>
      <c r="G2156" t="str">
        <f t="shared" si="135"/>
        <v>Elevated</v>
      </c>
      <c r="H2156" t="str">
        <f>'Raw Data'!I2153</f>
        <v>smoker</v>
      </c>
      <c r="I2156" t="str">
        <f>'Raw Data'!J2153</f>
        <v>moderate</v>
      </c>
    </row>
    <row r="2157" spans="1:9" ht="15" customHeight="1" x14ac:dyDescent="0.35">
      <c r="A2157">
        <f t="shared" si="132"/>
        <v>2153</v>
      </c>
      <c r="B2157" s="13">
        <f>'Raw Data'!B2154</f>
        <v>24.190374540000001</v>
      </c>
      <c r="C2157" t="str">
        <f t="shared" si="133"/>
        <v>Normal</v>
      </c>
      <c r="D2157" s="14">
        <f>'Raw Data'!E2154</f>
        <v>225.52838170000001</v>
      </c>
      <c r="E2157" t="str">
        <f t="shared" si="134"/>
        <v>Borderline High</v>
      </c>
      <c r="F2157" s="15">
        <f>'Raw Data'!C2154</f>
        <v>127.13363699999999</v>
      </c>
      <c r="G2157" t="str">
        <f t="shared" si="135"/>
        <v>Elevated</v>
      </c>
      <c r="H2157" t="str">
        <f>'Raw Data'!I2154</f>
        <v>non-smoker</v>
      </c>
      <c r="I2157" t="str">
        <f>'Raw Data'!J2154</f>
        <v>moderate</v>
      </c>
    </row>
    <row r="2158" spans="1:9" ht="15" customHeight="1" x14ac:dyDescent="0.35">
      <c r="A2158">
        <f t="shared" si="132"/>
        <v>2154</v>
      </c>
      <c r="B2158" s="13">
        <f>'Raw Data'!B2155</f>
        <v>21.254880780000001</v>
      </c>
      <c r="C2158" t="str">
        <f t="shared" si="133"/>
        <v>Normal</v>
      </c>
      <c r="D2158" s="14">
        <f>'Raw Data'!E2155</f>
        <v>173.998223</v>
      </c>
      <c r="E2158" t="str">
        <f t="shared" si="134"/>
        <v>Desirable</v>
      </c>
      <c r="F2158" s="15">
        <f>'Raw Data'!C2155</f>
        <v>101.7516464</v>
      </c>
      <c r="G2158" t="str">
        <f t="shared" si="135"/>
        <v>Normal</v>
      </c>
      <c r="H2158" t="str">
        <f>'Raw Data'!I2155</f>
        <v>non-smoker</v>
      </c>
      <c r="I2158" t="str">
        <f>'Raw Data'!J2155</f>
        <v>low</v>
      </c>
    </row>
    <row r="2159" spans="1:9" ht="15" customHeight="1" x14ac:dyDescent="0.35">
      <c r="A2159">
        <f t="shared" si="132"/>
        <v>2155</v>
      </c>
      <c r="B2159" s="13">
        <f>'Raw Data'!B2156</f>
        <v>26.076606760000001</v>
      </c>
      <c r="C2159" t="str">
        <f t="shared" si="133"/>
        <v>Overweight</v>
      </c>
      <c r="D2159" s="14">
        <f>'Raw Data'!E2156</f>
        <v>179.9191314</v>
      </c>
      <c r="E2159" t="str">
        <f t="shared" si="134"/>
        <v>Desirable</v>
      </c>
      <c r="F2159" s="15">
        <f>'Raw Data'!C2156</f>
        <v>106.2212833</v>
      </c>
      <c r="G2159" t="str">
        <f t="shared" si="135"/>
        <v>Normal</v>
      </c>
      <c r="H2159" t="str">
        <f>'Raw Data'!I2156</f>
        <v>non-smoker</v>
      </c>
      <c r="I2159" t="str">
        <f>'Raw Data'!J2156</f>
        <v>moderate</v>
      </c>
    </row>
    <row r="2160" spans="1:9" ht="15" customHeight="1" x14ac:dyDescent="0.35">
      <c r="A2160">
        <f t="shared" si="132"/>
        <v>2156</v>
      </c>
      <c r="B2160" s="13">
        <f>'Raw Data'!B2157</f>
        <v>26.053900030000001</v>
      </c>
      <c r="C2160" t="str">
        <f t="shared" si="133"/>
        <v>Overweight</v>
      </c>
      <c r="D2160" s="14">
        <f>'Raw Data'!E2157</f>
        <v>204.19577960000001</v>
      </c>
      <c r="E2160" t="str">
        <f t="shared" si="134"/>
        <v>Borderline High</v>
      </c>
      <c r="F2160" s="15">
        <f>'Raw Data'!C2157</f>
        <v>104.318825</v>
      </c>
      <c r="G2160" t="str">
        <f t="shared" si="135"/>
        <v>Normal</v>
      </c>
      <c r="H2160" t="str">
        <f>'Raw Data'!I2157</f>
        <v>non-smoker</v>
      </c>
      <c r="I2160" t="str">
        <f>'Raw Data'!J2157</f>
        <v>moderate</v>
      </c>
    </row>
    <row r="2161" spans="1:9" ht="15" customHeight="1" x14ac:dyDescent="0.35">
      <c r="A2161">
        <f t="shared" si="132"/>
        <v>2157</v>
      </c>
      <c r="B2161" s="13">
        <f>'Raw Data'!B2158</f>
        <v>30.00081492</v>
      </c>
      <c r="C2161" t="str">
        <f t="shared" si="133"/>
        <v>Obese</v>
      </c>
      <c r="D2161" s="14">
        <f>'Raw Data'!E2158</f>
        <v>190.91913919999999</v>
      </c>
      <c r="E2161" t="str">
        <f t="shared" si="134"/>
        <v>Desirable</v>
      </c>
      <c r="F2161" s="15">
        <f>'Raw Data'!C2158</f>
        <v>128.17014570000001</v>
      </c>
      <c r="G2161" t="str">
        <f t="shared" si="135"/>
        <v>Elevated</v>
      </c>
      <c r="H2161" t="str">
        <f>'Raw Data'!I2158</f>
        <v>smoker</v>
      </c>
      <c r="I2161" t="str">
        <f>'Raw Data'!J2158</f>
        <v>moderate</v>
      </c>
    </row>
    <row r="2162" spans="1:9" ht="15" customHeight="1" x14ac:dyDescent="0.35">
      <c r="A2162">
        <f t="shared" si="132"/>
        <v>2158</v>
      </c>
      <c r="B2162" s="13">
        <f>'Raw Data'!B2159</f>
        <v>24.387554730000002</v>
      </c>
      <c r="C2162" t="str">
        <f t="shared" si="133"/>
        <v>Normal</v>
      </c>
      <c r="D2162" s="14">
        <f>'Raw Data'!E2159</f>
        <v>203.27314329999999</v>
      </c>
      <c r="E2162" t="str">
        <f t="shared" si="134"/>
        <v>Borderline High</v>
      </c>
      <c r="F2162" s="15">
        <f>'Raw Data'!C2159</f>
        <v>125.8761186</v>
      </c>
      <c r="G2162" t="str">
        <f t="shared" si="135"/>
        <v>Elevated</v>
      </c>
      <c r="H2162" t="str">
        <f>'Raw Data'!I2159</f>
        <v>non-smoker</v>
      </c>
      <c r="I2162" t="str">
        <f>'Raw Data'!J2159</f>
        <v>high</v>
      </c>
    </row>
    <row r="2163" spans="1:9" ht="15" customHeight="1" x14ac:dyDescent="0.35">
      <c r="A2163">
        <f t="shared" si="132"/>
        <v>2159</v>
      </c>
      <c r="B2163" s="13">
        <f>'Raw Data'!B2160</f>
        <v>37.054628299999997</v>
      </c>
      <c r="C2163" t="str">
        <f t="shared" si="133"/>
        <v>Obese</v>
      </c>
      <c r="D2163" s="14">
        <f>'Raw Data'!E2160</f>
        <v>208.66889209999999</v>
      </c>
      <c r="E2163" t="str">
        <f t="shared" si="134"/>
        <v>Borderline High</v>
      </c>
      <c r="F2163" s="15">
        <f>'Raw Data'!C2160</f>
        <v>108.8970918</v>
      </c>
      <c r="G2163" t="str">
        <f t="shared" si="135"/>
        <v>Normal</v>
      </c>
      <c r="H2163" t="str">
        <f>'Raw Data'!I2160</f>
        <v>smoker</v>
      </c>
      <c r="I2163" t="str">
        <f>'Raw Data'!J2160</f>
        <v>low</v>
      </c>
    </row>
    <row r="2164" spans="1:9" ht="15" customHeight="1" x14ac:dyDescent="0.35">
      <c r="A2164">
        <f t="shared" si="132"/>
        <v>2160</v>
      </c>
      <c r="B2164" s="13">
        <f>'Raw Data'!B2161</f>
        <v>22.31647216</v>
      </c>
      <c r="C2164" t="str">
        <f t="shared" si="133"/>
        <v>Normal</v>
      </c>
      <c r="D2164" s="14">
        <f>'Raw Data'!E2161</f>
        <v>190.28246559999999</v>
      </c>
      <c r="E2164" t="str">
        <f t="shared" si="134"/>
        <v>Desirable</v>
      </c>
      <c r="F2164" s="15">
        <f>'Raw Data'!C2161</f>
        <v>105.60151569999999</v>
      </c>
      <c r="G2164" t="str">
        <f t="shared" si="135"/>
        <v>Normal</v>
      </c>
      <c r="H2164" t="str">
        <f>'Raw Data'!I2161</f>
        <v>non-smoker</v>
      </c>
      <c r="I2164" t="str">
        <f>'Raw Data'!J2161</f>
        <v>low</v>
      </c>
    </row>
    <row r="2165" spans="1:9" ht="15" customHeight="1" x14ac:dyDescent="0.35">
      <c r="A2165">
        <f t="shared" si="132"/>
        <v>2161</v>
      </c>
      <c r="B2165" s="13">
        <f>'Raw Data'!B2162</f>
        <v>27.736304740000001</v>
      </c>
      <c r="C2165" t="str">
        <f t="shared" si="133"/>
        <v>Overweight</v>
      </c>
      <c r="D2165" s="14">
        <f>'Raw Data'!E2162</f>
        <v>180.75203450000001</v>
      </c>
      <c r="E2165" t="str">
        <f t="shared" si="134"/>
        <v>Desirable</v>
      </c>
      <c r="F2165" s="15">
        <f>'Raw Data'!C2162</f>
        <v>124.4570037</v>
      </c>
      <c r="G2165" t="str">
        <f t="shared" si="135"/>
        <v>Elevated</v>
      </c>
      <c r="H2165" t="str">
        <f>'Raw Data'!I2162</f>
        <v>smoker</v>
      </c>
      <c r="I2165" t="str">
        <f>'Raw Data'!J2162</f>
        <v>low</v>
      </c>
    </row>
    <row r="2166" spans="1:9" ht="15" customHeight="1" x14ac:dyDescent="0.35">
      <c r="A2166">
        <f t="shared" si="132"/>
        <v>2162</v>
      </c>
      <c r="B2166" s="13">
        <f>'Raw Data'!B2163</f>
        <v>23.262136120000001</v>
      </c>
      <c r="C2166" t="str">
        <f t="shared" si="133"/>
        <v>Normal</v>
      </c>
      <c r="D2166" s="14">
        <f>'Raw Data'!E2163</f>
        <v>165.34401020000001</v>
      </c>
      <c r="E2166" t="str">
        <f t="shared" si="134"/>
        <v>Desirable</v>
      </c>
      <c r="F2166" s="15">
        <f>'Raw Data'!C2163</f>
        <v>127.55280190000001</v>
      </c>
      <c r="G2166" t="str">
        <f t="shared" si="135"/>
        <v>Elevated</v>
      </c>
      <c r="H2166" t="str">
        <f>'Raw Data'!I2163</f>
        <v>non-smoker</v>
      </c>
      <c r="I2166" t="str">
        <f>'Raw Data'!J2163</f>
        <v>high</v>
      </c>
    </row>
    <row r="2167" spans="1:9" ht="15" customHeight="1" x14ac:dyDescent="0.35">
      <c r="A2167">
        <f t="shared" si="132"/>
        <v>2163</v>
      </c>
      <c r="B2167" s="13">
        <f>'Raw Data'!B2164</f>
        <v>24.30666463</v>
      </c>
      <c r="C2167" t="str">
        <f t="shared" si="133"/>
        <v>Normal</v>
      </c>
      <c r="D2167" s="14">
        <f>'Raw Data'!E2164</f>
        <v>222.42042470000001</v>
      </c>
      <c r="E2167" t="str">
        <f t="shared" si="134"/>
        <v>Borderline High</v>
      </c>
      <c r="F2167" s="15">
        <f>'Raw Data'!C2164</f>
        <v>113.8821057</v>
      </c>
      <c r="G2167" t="str">
        <f t="shared" si="135"/>
        <v>Normal</v>
      </c>
      <c r="H2167" t="str">
        <f>'Raw Data'!I2164</f>
        <v>non-smoker</v>
      </c>
      <c r="I2167" t="str">
        <f>'Raw Data'!J2164</f>
        <v>moderate</v>
      </c>
    </row>
    <row r="2168" spans="1:9" ht="15" customHeight="1" x14ac:dyDescent="0.35">
      <c r="A2168">
        <f t="shared" si="132"/>
        <v>2164</v>
      </c>
      <c r="B2168" s="13">
        <f>'Raw Data'!B2165</f>
        <v>25.602700800000001</v>
      </c>
      <c r="C2168" t="str">
        <f t="shared" si="133"/>
        <v>Overweight</v>
      </c>
      <c r="D2168" s="14">
        <f>'Raw Data'!E2165</f>
        <v>232.03303650000001</v>
      </c>
      <c r="E2168" t="str">
        <f t="shared" si="134"/>
        <v>Borderline High</v>
      </c>
      <c r="F2168" s="15">
        <f>'Raw Data'!C2165</f>
        <v>115.6711648</v>
      </c>
      <c r="G2168" t="str">
        <f t="shared" si="135"/>
        <v>Normal</v>
      </c>
      <c r="H2168" t="str">
        <f>'Raw Data'!I2165</f>
        <v>non-smoker</v>
      </c>
      <c r="I2168" t="str">
        <f>'Raw Data'!J2165</f>
        <v>moderate</v>
      </c>
    </row>
    <row r="2169" spans="1:9" ht="15" customHeight="1" x14ac:dyDescent="0.35">
      <c r="A2169">
        <f t="shared" si="132"/>
        <v>2165</v>
      </c>
      <c r="B2169" s="13">
        <f>'Raw Data'!B2166</f>
        <v>28.01906615</v>
      </c>
      <c r="C2169" t="str">
        <f t="shared" si="133"/>
        <v>Overweight</v>
      </c>
      <c r="D2169" s="14">
        <f>'Raw Data'!E2166</f>
        <v>166.1284588</v>
      </c>
      <c r="E2169" t="str">
        <f t="shared" si="134"/>
        <v>Desirable</v>
      </c>
      <c r="F2169" s="15">
        <f>'Raw Data'!C2166</f>
        <v>107.4771835</v>
      </c>
      <c r="G2169" t="str">
        <f t="shared" si="135"/>
        <v>Normal</v>
      </c>
      <c r="H2169" t="str">
        <f>'Raw Data'!I2166</f>
        <v>non-smoker</v>
      </c>
      <c r="I2169" t="str">
        <f>'Raw Data'!J2166</f>
        <v>moderate</v>
      </c>
    </row>
    <row r="2170" spans="1:9" ht="15" customHeight="1" x14ac:dyDescent="0.35">
      <c r="A2170">
        <f t="shared" si="132"/>
        <v>2166</v>
      </c>
      <c r="B2170" s="13">
        <f>'Raw Data'!B2167</f>
        <v>31.01451101</v>
      </c>
      <c r="C2170" t="str">
        <f t="shared" si="133"/>
        <v>Obese</v>
      </c>
      <c r="D2170" s="14">
        <f>'Raw Data'!E2167</f>
        <v>201.01667789999999</v>
      </c>
      <c r="E2170" t="str">
        <f t="shared" si="134"/>
        <v>Borderline High</v>
      </c>
      <c r="F2170" s="15">
        <f>'Raw Data'!C2167</f>
        <v>103.848288</v>
      </c>
      <c r="G2170" t="str">
        <f t="shared" si="135"/>
        <v>Normal</v>
      </c>
      <c r="H2170" t="str">
        <f>'Raw Data'!I2167</f>
        <v>non-smoker</v>
      </c>
      <c r="I2170" t="str">
        <f>'Raw Data'!J2167</f>
        <v>low</v>
      </c>
    </row>
    <row r="2171" spans="1:9" ht="15" customHeight="1" x14ac:dyDescent="0.35">
      <c r="A2171">
        <f t="shared" si="132"/>
        <v>2167</v>
      </c>
      <c r="B2171" s="13">
        <f>'Raw Data'!B2168</f>
        <v>24.671768289999999</v>
      </c>
      <c r="C2171" t="str">
        <f t="shared" si="133"/>
        <v>Normal</v>
      </c>
      <c r="D2171" s="14">
        <f>'Raw Data'!E2168</f>
        <v>184.38173169999999</v>
      </c>
      <c r="E2171" t="str">
        <f t="shared" si="134"/>
        <v>Desirable</v>
      </c>
      <c r="F2171" s="15">
        <f>'Raw Data'!C2168</f>
        <v>114.7030804</v>
      </c>
      <c r="G2171" t="str">
        <f t="shared" si="135"/>
        <v>Normal</v>
      </c>
      <c r="H2171" t="str">
        <f>'Raw Data'!I2168</f>
        <v>non-smoker</v>
      </c>
      <c r="I2171" t="str">
        <f>'Raw Data'!J2168</f>
        <v>high</v>
      </c>
    </row>
    <row r="2172" spans="1:9" ht="15" customHeight="1" x14ac:dyDescent="0.35">
      <c r="A2172">
        <f t="shared" si="132"/>
        <v>2168</v>
      </c>
      <c r="B2172" s="13">
        <f>'Raw Data'!B2169</f>
        <v>19.51587301</v>
      </c>
      <c r="C2172" t="str">
        <f t="shared" si="133"/>
        <v>Normal</v>
      </c>
      <c r="D2172" s="14">
        <f>'Raw Data'!E2169</f>
        <v>175.73675950000001</v>
      </c>
      <c r="E2172" t="str">
        <f t="shared" si="134"/>
        <v>Desirable</v>
      </c>
      <c r="F2172" s="15">
        <f>'Raw Data'!C2169</f>
        <v>124.07229100000001</v>
      </c>
      <c r="G2172" t="str">
        <f t="shared" si="135"/>
        <v>Elevated</v>
      </c>
      <c r="H2172" t="str">
        <f>'Raw Data'!I2169</f>
        <v>non-smoker</v>
      </c>
      <c r="I2172" t="str">
        <f>'Raw Data'!J2169</f>
        <v>low</v>
      </c>
    </row>
    <row r="2173" spans="1:9" ht="15" customHeight="1" x14ac:dyDescent="0.35">
      <c r="A2173">
        <f t="shared" si="132"/>
        <v>2169</v>
      </c>
      <c r="B2173" s="13">
        <f>'Raw Data'!B2170</f>
        <v>33.848184860000003</v>
      </c>
      <c r="C2173" t="str">
        <f t="shared" si="133"/>
        <v>Obese</v>
      </c>
      <c r="D2173" s="14">
        <f>'Raw Data'!E2170</f>
        <v>193.83865940000001</v>
      </c>
      <c r="E2173" t="str">
        <f t="shared" si="134"/>
        <v>Desirable</v>
      </c>
      <c r="F2173" s="15">
        <f>'Raw Data'!C2170</f>
        <v>103.13991040000001</v>
      </c>
      <c r="G2173" t="str">
        <f t="shared" si="135"/>
        <v>Normal</v>
      </c>
      <c r="H2173" t="str">
        <f>'Raw Data'!I2170</f>
        <v>non-smoker</v>
      </c>
      <c r="I2173" t="str">
        <f>'Raw Data'!J2170</f>
        <v>high</v>
      </c>
    </row>
    <row r="2174" spans="1:9" ht="15" customHeight="1" x14ac:dyDescent="0.35">
      <c r="A2174">
        <f t="shared" si="132"/>
        <v>2170</v>
      </c>
      <c r="B2174" s="13">
        <f>'Raw Data'!B2171</f>
        <v>22.114288720000001</v>
      </c>
      <c r="C2174" t="str">
        <f t="shared" si="133"/>
        <v>Normal</v>
      </c>
      <c r="D2174" s="14">
        <f>'Raw Data'!E2171</f>
        <v>183.6763856</v>
      </c>
      <c r="E2174" t="str">
        <f t="shared" si="134"/>
        <v>Desirable</v>
      </c>
      <c r="F2174" s="15">
        <f>'Raw Data'!C2171</f>
        <v>107.8004727</v>
      </c>
      <c r="G2174" t="str">
        <f t="shared" si="135"/>
        <v>Normal</v>
      </c>
      <c r="H2174" t="str">
        <f>'Raw Data'!I2171</f>
        <v>non-smoker</v>
      </c>
      <c r="I2174" t="str">
        <f>'Raw Data'!J2171</f>
        <v>moderate</v>
      </c>
    </row>
    <row r="2175" spans="1:9" ht="15" customHeight="1" x14ac:dyDescent="0.35">
      <c r="A2175">
        <f t="shared" si="132"/>
        <v>2171</v>
      </c>
      <c r="B2175" s="13">
        <f>'Raw Data'!B2172</f>
        <v>25.767547449999999</v>
      </c>
      <c r="C2175" t="str">
        <f t="shared" si="133"/>
        <v>Overweight</v>
      </c>
      <c r="D2175" s="14">
        <f>'Raw Data'!E2172</f>
        <v>203.61226350000001</v>
      </c>
      <c r="E2175" t="str">
        <f t="shared" si="134"/>
        <v>Borderline High</v>
      </c>
      <c r="F2175" s="15">
        <f>'Raw Data'!C2172</f>
        <v>114.58687140000001</v>
      </c>
      <c r="G2175" t="str">
        <f t="shared" si="135"/>
        <v>Normal</v>
      </c>
      <c r="H2175" t="str">
        <f>'Raw Data'!I2172</f>
        <v>smoker</v>
      </c>
      <c r="I2175" t="str">
        <f>'Raw Data'!J2172</f>
        <v>high</v>
      </c>
    </row>
    <row r="2176" spans="1:9" ht="15" customHeight="1" x14ac:dyDescent="0.35">
      <c r="A2176">
        <f t="shared" si="132"/>
        <v>2172</v>
      </c>
      <c r="B2176" s="13">
        <f>'Raw Data'!B2173</f>
        <v>27.275721319999999</v>
      </c>
      <c r="C2176" t="str">
        <f t="shared" si="133"/>
        <v>Overweight</v>
      </c>
      <c r="D2176" s="14">
        <f>'Raw Data'!E2173</f>
        <v>204.79268070000001</v>
      </c>
      <c r="E2176" t="str">
        <f t="shared" si="134"/>
        <v>Borderline High</v>
      </c>
      <c r="F2176" s="15">
        <f>'Raw Data'!C2173</f>
        <v>98.932395639999996</v>
      </c>
      <c r="G2176" t="str">
        <f t="shared" si="135"/>
        <v>Normal</v>
      </c>
      <c r="H2176" t="str">
        <f>'Raw Data'!I2173</f>
        <v>non-smoker</v>
      </c>
      <c r="I2176" t="str">
        <f>'Raw Data'!J2173</f>
        <v>high</v>
      </c>
    </row>
    <row r="2177" spans="1:9" ht="15" customHeight="1" x14ac:dyDescent="0.35">
      <c r="A2177">
        <f t="shared" si="132"/>
        <v>2173</v>
      </c>
      <c r="B2177" s="13">
        <f>'Raw Data'!B2174</f>
        <v>26.48900622</v>
      </c>
      <c r="C2177" t="str">
        <f t="shared" si="133"/>
        <v>Overweight</v>
      </c>
      <c r="D2177" s="14">
        <f>'Raw Data'!E2174</f>
        <v>208.62960620000001</v>
      </c>
      <c r="E2177" t="str">
        <f t="shared" si="134"/>
        <v>Borderline High</v>
      </c>
      <c r="F2177" s="15">
        <f>'Raw Data'!C2174</f>
        <v>112.4843249</v>
      </c>
      <c r="G2177" t="str">
        <f t="shared" si="135"/>
        <v>Normal</v>
      </c>
      <c r="H2177" t="str">
        <f>'Raw Data'!I2174</f>
        <v>non-smoker</v>
      </c>
      <c r="I2177" t="str">
        <f>'Raw Data'!J2174</f>
        <v>high</v>
      </c>
    </row>
    <row r="2178" spans="1:9" ht="15" customHeight="1" x14ac:dyDescent="0.35">
      <c r="A2178">
        <f t="shared" si="132"/>
        <v>2174</v>
      </c>
      <c r="B2178" s="13">
        <f>'Raw Data'!B2175</f>
        <v>19.94036513</v>
      </c>
      <c r="C2178" t="str">
        <f t="shared" si="133"/>
        <v>Normal</v>
      </c>
      <c r="D2178" s="14">
        <f>'Raw Data'!E2175</f>
        <v>169.00583689999999</v>
      </c>
      <c r="E2178" t="str">
        <f t="shared" si="134"/>
        <v>Desirable</v>
      </c>
      <c r="F2178" s="15">
        <f>'Raw Data'!C2175</f>
        <v>101.84473850000001</v>
      </c>
      <c r="G2178" t="str">
        <f t="shared" si="135"/>
        <v>Normal</v>
      </c>
      <c r="H2178" t="str">
        <f>'Raw Data'!I2175</f>
        <v>non-smoker</v>
      </c>
      <c r="I2178" t="str">
        <f>'Raw Data'!J2175</f>
        <v>high</v>
      </c>
    </row>
    <row r="2179" spans="1:9" ht="15" customHeight="1" x14ac:dyDescent="0.35">
      <c r="A2179">
        <f t="shared" si="132"/>
        <v>2175</v>
      </c>
      <c r="B2179" s="13">
        <f>'Raw Data'!B2176</f>
        <v>31.310261180000001</v>
      </c>
      <c r="C2179" t="str">
        <f t="shared" si="133"/>
        <v>Obese</v>
      </c>
      <c r="D2179" s="14">
        <f>'Raw Data'!E2176</f>
        <v>188.3535655</v>
      </c>
      <c r="E2179" t="str">
        <f t="shared" si="134"/>
        <v>Desirable</v>
      </c>
      <c r="F2179" s="15">
        <f>'Raw Data'!C2176</f>
        <v>104.8659201</v>
      </c>
      <c r="G2179" t="str">
        <f t="shared" si="135"/>
        <v>Normal</v>
      </c>
      <c r="H2179" t="str">
        <f>'Raw Data'!I2176</f>
        <v>smoker</v>
      </c>
      <c r="I2179" t="str">
        <f>'Raw Data'!J2176</f>
        <v>low</v>
      </c>
    </row>
    <row r="2180" spans="1:9" ht="15" customHeight="1" x14ac:dyDescent="0.35">
      <c r="A2180">
        <f t="shared" si="132"/>
        <v>2176</v>
      </c>
      <c r="B2180" s="13">
        <f>'Raw Data'!B2177</f>
        <v>12.90871744</v>
      </c>
      <c r="C2180" t="str">
        <f t="shared" si="133"/>
        <v>Underweight</v>
      </c>
      <c r="D2180" s="14">
        <f>'Raw Data'!E2177</f>
        <v>190.53993270000001</v>
      </c>
      <c r="E2180" t="str">
        <f t="shared" si="134"/>
        <v>Desirable</v>
      </c>
      <c r="F2180" s="15">
        <f>'Raw Data'!C2177</f>
        <v>115.5677609</v>
      </c>
      <c r="G2180" t="str">
        <f t="shared" si="135"/>
        <v>Normal</v>
      </c>
      <c r="H2180" t="str">
        <f>'Raw Data'!I2177</f>
        <v>non-smoker</v>
      </c>
      <c r="I2180" t="str">
        <f>'Raw Data'!J2177</f>
        <v>low</v>
      </c>
    </row>
    <row r="2181" spans="1:9" ht="15" customHeight="1" x14ac:dyDescent="0.35">
      <c r="A2181">
        <f t="shared" ref="A2181:A2244" si="136">ROW()-4</f>
        <v>2177</v>
      </c>
      <c r="B2181" s="13">
        <f>'Raw Data'!B2178</f>
        <v>31.898950960000001</v>
      </c>
      <c r="C2181" t="str">
        <f t="shared" ref="C2181:C2244" si="137">IF(B2181&lt;18.5,"Underweight",IF(B2181&lt;=24.9,"Normal",IF(B2181&lt;=29.9,"Overweight","Obese")))</f>
        <v>Obese</v>
      </c>
      <c r="D2181" s="14">
        <f>'Raw Data'!E2178</f>
        <v>195.3991556</v>
      </c>
      <c r="E2181" t="str">
        <f t="shared" ref="E2181:E2244" si="138">IF(D2181&lt;200,"Desirable",IF(D2181&lt;=239,"Borderline High","High"))</f>
        <v>Desirable</v>
      </c>
      <c r="F2181" s="15">
        <f>'Raw Data'!C2178</f>
        <v>106.0013701</v>
      </c>
      <c r="G2181" t="str">
        <f t="shared" ref="G2181:G2244" si="139">IF(F2181&lt;120,"Normal",IF(F2181&lt;=129,"Elevated",IF(F2181&lt;=139,"Stage 1 Hypertension","Stage 2 Hypertension")))</f>
        <v>Normal</v>
      </c>
      <c r="H2181" t="str">
        <f>'Raw Data'!I2178</f>
        <v>non-smoker</v>
      </c>
      <c r="I2181" t="str">
        <f>'Raw Data'!J2178</f>
        <v>high</v>
      </c>
    </row>
    <row r="2182" spans="1:9" ht="15" customHeight="1" x14ac:dyDescent="0.35">
      <c r="A2182">
        <f t="shared" si="136"/>
        <v>2178</v>
      </c>
      <c r="B2182" s="13">
        <f>'Raw Data'!B2179</f>
        <v>32.781844560000003</v>
      </c>
      <c r="C2182" t="str">
        <f t="shared" si="137"/>
        <v>Obese</v>
      </c>
      <c r="D2182" s="14">
        <f>'Raw Data'!E2179</f>
        <v>185.49927750000001</v>
      </c>
      <c r="E2182" t="str">
        <f t="shared" si="138"/>
        <v>Desirable</v>
      </c>
      <c r="F2182" s="15">
        <f>'Raw Data'!C2179</f>
        <v>102.9319766</v>
      </c>
      <c r="G2182" t="str">
        <f t="shared" si="139"/>
        <v>Normal</v>
      </c>
      <c r="H2182" t="str">
        <f>'Raw Data'!I2179</f>
        <v>smoker</v>
      </c>
      <c r="I2182" t="str">
        <f>'Raw Data'!J2179</f>
        <v>moderate</v>
      </c>
    </row>
    <row r="2183" spans="1:9" ht="15" customHeight="1" x14ac:dyDescent="0.35">
      <c r="A2183">
        <f t="shared" si="136"/>
        <v>2179</v>
      </c>
      <c r="B2183" s="13">
        <f>'Raw Data'!B2180</f>
        <v>31.516002100000001</v>
      </c>
      <c r="C2183" t="str">
        <f t="shared" si="137"/>
        <v>Obese</v>
      </c>
      <c r="D2183" s="14">
        <f>'Raw Data'!E2180</f>
        <v>216.88719259999999</v>
      </c>
      <c r="E2183" t="str">
        <f t="shared" si="138"/>
        <v>Borderline High</v>
      </c>
      <c r="F2183" s="15">
        <f>'Raw Data'!C2180</f>
        <v>118.3757399</v>
      </c>
      <c r="G2183" t="str">
        <f t="shared" si="139"/>
        <v>Normal</v>
      </c>
      <c r="H2183" t="str">
        <f>'Raw Data'!I2180</f>
        <v>non-smoker</v>
      </c>
      <c r="I2183" t="str">
        <f>'Raw Data'!J2180</f>
        <v>moderate</v>
      </c>
    </row>
    <row r="2184" spans="1:9" ht="15" customHeight="1" x14ac:dyDescent="0.35">
      <c r="A2184">
        <f t="shared" si="136"/>
        <v>2180</v>
      </c>
      <c r="B2184" s="13">
        <f>'Raw Data'!B2181</f>
        <v>25.47880614</v>
      </c>
      <c r="C2184" t="str">
        <f t="shared" si="137"/>
        <v>Overweight</v>
      </c>
      <c r="D2184" s="14">
        <f>'Raw Data'!E2181</f>
        <v>194.97151590000001</v>
      </c>
      <c r="E2184" t="str">
        <f t="shared" si="138"/>
        <v>Desirable</v>
      </c>
      <c r="F2184" s="15">
        <f>'Raw Data'!C2181</f>
        <v>112.48056769999999</v>
      </c>
      <c r="G2184" t="str">
        <f t="shared" si="139"/>
        <v>Normal</v>
      </c>
      <c r="H2184" t="str">
        <f>'Raw Data'!I2181</f>
        <v>smoker</v>
      </c>
      <c r="I2184" t="str">
        <f>'Raw Data'!J2181</f>
        <v>moderate</v>
      </c>
    </row>
    <row r="2185" spans="1:9" ht="15" customHeight="1" x14ac:dyDescent="0.35">
      <c r="A2185">
        <f t="shared" si="136"/>
        <v>2181</v>
      </c>
      <c r="B2185" s="13">
        <f>'Raw Data'!B2182</f>
        <v>27.64704184</v>
      </c>
      <c r="C2185" t="str">
        <f t="shared" si="137"/>
        <v>Overweight</v>
      </c>
      <c r="D2185" s="14">
        <f>'Raw Data'!E2182</f>
        <v>201.48863470000001</v>
      </c>
      <c r="E2185" t="str">
        <f t="shared" si="138"/>
        <v>Borderline High</v>
      </c>
      <c r="F2185" s="15">
        <f>'Raw Data'!C2182</f>
        <v>113.2147269</v>
      </c>
      <c r="G2185" t="str">
        <f t="shared" si="139"/>
        <v>Normal</v>
      </c>
      <c r="H2185" t="str">
        <f>'Raw Data'!I2182</f>
        <v>non-smoker</v>
      </c>
      <c r="I2185" t="str">
        <f>'Raw Data'!J2182</f>
        <v>moderate</v>
      </c>
    </row>
    <row r="2186" spans="1:9" ht="15" customHeight="1" x14ac:dyDescent="0.35">
      <c r="A2186">
        <f t="shared" si="136"/>
        <v>2182</v>
      </c>
      <c r="B2186" s="13">
        <f>'Raw Data'!B2183</f>
        <v>23.653635470000001</v>
      </c>
      <c r="C2186" t="str">
        <f t="shared" si="137"/>
        <v>Normal</v>
      </c>
      <c r="D2186" s="14">
        <f>'Raw Data'!E2183</f>
        <v>177.57551179999999</v>
      </c>
      <c r="E2186" t="str">
        <f t="shared" si="138"/>
        <v>Desirable</v>
      </c>
      <c r="F2186" s="15">
        <f>'Raw Data'!C2183</f>
        <v>114.146553</v>
      </c>
      <c r="G2186" t="str">
        <f t="shared" si="139"/>
        <v>Normal</v>
      </c>
      <c r="H2186" t="str">
        <f>'Raw Data'!I2183</f>
        <v>smoker</v>
      </c>
      <c r="I2186" t="str">
        <f>'Raw Data'!J2183</f>
        <v>high</v>
      </c>
    </row>
    <row r="2187" spans="1:9" ht="15" customHeight="1" x14ac:dyDescent="0.35">
      <c r="A2187">
        <f t="shared" si="136"/>
        <v>2183</v>
      </c>
      <c r="B2187" s="13">
        <f>'Raw Data'!B2184</f>
        <v>27.343350130000001</v>
      </c>
      <c r="C2187" t="str">
        <f t="shared" si="137"/>
        <v>Overweight</v>
      </c>
      <c r="D2187" s="14">
        <f>'Raw Data'!E2184</f>
        <v>195.28171219999999</v>
      </c>
      <c r="E2187" t="str">
        <f t="shared" si="138"/>
        <v>Desirable</v>
      </c>
      <c r="F2187" s="15">
        <f>'Raw Data'!C2184</f>
        <v>109.35883800000001</v>
      </c>
      <c r="G2187" t="str">
        <f t="shared" si="139"/>
        <v>Normal</v>
      </c>
      <c r="H2187" t="str">
        <f>'Raw Data'!I2184</f>
        <v>non-smoker</v>
      </c>
      <c r="I2187" t="str">
        <f>'Raw Data'!J2184</f>
        <v>moderate</v>
      </c>
    </row>
    <row r="2188" spans="1:9" ht="15" customHeight="1" x14ac:dyDescent="0.35">
      <c r="A2188">
        <f t="shared" si="136"/>
        <v>2184</v>
      </c>
      <c r="B2188" s="13">
        <f>'Raw Data'!B2185</f>
        <v>30.145783399999999</v>
      </c>
      <c r="C2188" t="str">
        <f t="shared" si="137"/>
        <v>Obese</v>
      </c>
      <c r="D2188" s="14">
        <f>'Raw Data'!E2185</f>
        <v>217.00879320000001</v>
      </c>
      <c r="E2188" t="str">
        <f t="shared" si="138"/>
        <v>Borderline High</v>
      </c>
      <c r="F2188" s="15">
        <f>'Raw Data'!C2185</f>
        <v>109.7259663</v>
      </c>
      <c r="G2188" t="str">
        <f t="shared" si="139"/>
        <v>Normal</v>
      </c>
      <c r="H2188" t="str">
        <f>'Raw Data'!I2185</f>
        <v>non-smoker</v>
      </c>
      <c r="I2188" t="str">
        <f>'Raw Data'!J2185</f>
        <v>moderate</v>
      </c>
    </row>
    <row r="2189" spans="1:9" ht="15" customHeight="1" x14ac:dyDescent="0.35">
      <c r="A2189">
        <f t="shared" si="136"/>
        <v>2185</v>
      </c>
      <c r="B2189" s="13">
        <f>'Raw Data'!B2186</f>
        <v>21.524802220000002</v>
      </c>
      <c r="C2189" t="str">
        <f t="shared" si="137"/>
        <v>Normal</v>
      </c>
      <c r="D2189" s="14">
        <f>'Raw Data'!E2186</f>
        <v>163.7289079</v>
      </c>
      <c r="E2189" t="str">
        <f t="shared" si="138"/>
        <v>Desirable</v>
      </c>
      <c r="F2189" s="15">
        <f>'Raw Data'!C2186</f>
        <v>96.739597560000007</v>
      </c>
      <c r="G2189" t="str">
        <f t="shared" si="139"/>
        <v>Normal</v>
      </c>
      <c r="H2189" t="str">
        <f>'Raw Data'!I2186</f>
        <v>non-smoker</v>
      </c>
      <c r="I2189" t="str">
        <f>'Raw Data'!J2186</f>
        <v>high</v>
      </c>
    </row>
    <row r="2190" spans="1:9" ht="15" customHeight="1" x14ac:dyDescent="0.35">
      <c r="A2190">
        <f t="shared" si="136"/>
        <v>2186</v>
      </c>
      <c r="B2190" s="13">
        <f>'Raw Data'!B2187</f>
        <v>26.32856134</v>
      </c>
      <c r="C2190" t="str">
        <f t="shared" si="137"/>
        <v>Overweight</v>
      </c>
      <c r="D2190" s="14">
        <f>'Raw Data'!E2187</f>
        <v>184.9490558</v>
      </c>
      <c r="E2190" t="str">
        <f t="shared" si="138"/>
        <v>Desirable</v>
      </c>
      <c r="F2190" s="15">
        <f>'Raw Data'!C2187</f>
        <v>120.8481881</v>
      </c>
      <c r="G2190" t="str">
        <f t="shared" si="139"/>
        <v>Elevated</v>
      </c>
      <c r="H2190" t="str">
        <f>'Raw Data'!I2187</f>
        <v>non-smoker</v>
      </c>
      <c r="I2190" t="str">
        <f>'Raw Data'!J2187</f>
        <v>high</v>
      </c>
    </row>
    <row r="2191" spans="1:9" ht="15" customHeight="1" x14ac:dyDescent="0.35">
      <c r="A2191">
        <f t="shared" si="136"/>
        <v>2187</v>
      </c>
      <c r="B2191" s="13">
        <f>'Raw Data'!B2188</f>
        <v>24.614006239999998</v>
      </c>
      <c r="C2191" t="str">
        <f t="shared" si="137"/>
        <v>Normal</v>
      </c>
      <c r="D2191" s="14">
        <f>'Raw Data'!E2188</f>
        <v>204.3085639</v>
      </c>
      <c r="E2191" t="str">
        <f t="shared" si="138"/>
        <v>Borderline High</v>
      </c>
      <c r="F2191" s="15">
        <f>'Raw Data'!C2188</f>
        <v>125.40686410000001</v>
      </c>
      <c r="G2191" t="str">
        <f t="shared" si="139"/>
        <v>Elevated</v>
      </c>
      <c r="H2191" t="str">
        <f>'Raw Data'!I2188</f>
        <v>smoker</v>
      </c>
      <c r="I2191" t="str">
        <f>'Raw Data'!J2188</f>
        <v>high</v>
      </c>
    </row>
    <row r="2192" spans="1:9" ht="15" customHeight="1" x14ac:dyDescent="0.35">
      <c r="A2192">
        <f t="shared" si="136"/>
        <v>2188</v>
      </c>
      <c r="B2192" s="13">
        <f>'Raw Data'!B2189</f>
        <v>32.864336600000001</v>
      </c>
      <c r="C2192" t="str">
        <f t="shared" si="137"/>
        <v>Obese</v>
      </c>
      <c r="D2192" s="14">
        <f>'Raw Data'!E2189</f>
        <v>197.13709209999999</v>
      </c>
      <c r="E2192" t="str">
        <f t="shared" si="138"/>
        <v>Desirable</v>
      </c>
      <c r="F2192" s="15">
        <f>'Raw Data'!C2189</f>
        <v>137.38867149999999</v>
      </c>
      <c r="G2192" t="str">
        <f t="shared" si="139"/>
        <v>Stage 1 Hypertension</v>
      </c>
      <c r="H2192" t="str">
        <f>'Raw Data'!I2189</f>
        <v>non-smoker</v>
      </c>
      <c r="I2192" t="str">
        <f>'Raw Data'!J2189</f>
        <v>moderate</v>
      </c>
    </row>
    <row r="2193" spans="1:9" ht="15" customHeight="1" x14ac:dyDescent="0.35">
      <c r="A2193">
        <f t="shared" si="136"/>
        <v>2189</v>
      </c>
      <c r="B2193" s="13">
        <f>'Raw Data'!B2190</f>
        <v>22.29473269</v>
      </c>
      <c r="C2193" t="str">
        <f t="shared" si="137"/>
        <v>Normal</v>
      </c>
      <c r="D2193" s="14">
        <f>'Raw Data'!E2190</f>
        <v>199.83208690000001</v>
      </c>
      <c r="E2193" t="str">
        <f t="shared" si="138"/>
        <v>Desirable</v>
      </c>
      <c r="F2193" s="15">
        <f>'Raw Data'!C2190</f>
        <v>113.0398885</v>
      </c>
      <c r="G2193" t="str">
        <f t="shared" si="139"/>
        <v>Normal</v>
      </c>
      <c r="H2193" t="str">
        <f>'Raw Data'!I2190</f>
        <v>smoker</v>
      </c>
      <c r="I2193" t="str">
        <f>'Raw Data'!J2190</f>
        <v>moderate</v>
      </c>
    </row>
    <row r="2194" spans="1:9" ht="15" customHeight="1" x14ac:dyDescent="0.35">
      <c r="A2194">
        <f t="shared" si="136"/>
        <v>2190</v>
      </c>
      <c r="B2194" s="13">
        <f>'Raw Data'!B2191</f>
        <v>30.130785360000001</v>
      </c>
      <c r="C2194" t="str">
        <f t="shared" si="137"/>
        <v>Obese</v>
      </c>
      <c r="D2194" s="14">
        <f>'Raw Data'!E2191</f>
        <v>211.73059259999999</v>
      </c>
      <c r="E2194" t="str">
        <f t="shared" si="138"/>
        <v>Borderline High</v>
      </c>
      <c r="F2194" s="15">
        <f>'Raw Data'!C2191</f>
        <v>127.63052589999999</v>
      </c>
      <c r="G2194" t="str">
        <f t="shared" si="139"/>
        <v>Elevated</v>
      </c>
      <c r="H2194" t="str">
        <f>'Raw Data'!I2191</f>
        <v>non-smoker</v>
      </c>
      <c r="I2194" t="str">
        <f>'Raw Data'!J2191</f>
        <v>moderate</v>
      </c>
    </row>
    <row r="2195" spans="1:9" ht="15" customHeight="1" x14ac:dyDescent="0.35">
      <c r="A2195">
        <f t="shared" si="136"/>
        <v>2191</v>
      </c>
      <c r="B2195" s="13">
        <f>'Raw Data'!B2192</f>
        <v>26.736182580000001</v>
      </c>
      <c r="C2195" t="str">
        <f t="shared" si="137"/>
        <v>Overweight</v>
      </c>
      <c r="D2195" s="14">
        <f>'Raw Data'!E2192</f>
        <v>202.32795719999999</v>
      </c>
      <c r="E2195" t="str">
        <f t="shared" si="138"/>
        <v>Borderline High</v>
      </c>
      <c r="F2195" s="15">
        <f>'Raw Data'!C2192</f>
        <v>107.1723111</v>
      </c>
      <c r="G2195" t="str">
        <f t="shared" si="139"/>
        <v>Normal</v>
      </c>
      <c r="H2195" t="str">
        <f>'Raw Data'!I2192</f>
        <v>non-smoker</v>
      </c>
      <c r="I2195" t="str">
        <f>'Raw Data'!J2192</f>
        <v>moderate</v>
      </c>
    </row>
    <row r="2196" spans="1:9" ht="15" customHeight="1" x14ac:dyDescent="0.35">
      <c r="A2196">
        <f t="shared" si="136"/>
        <v>2192</v>
      </c>
      <c r="B2196" s="13">
        <f>'Raw Data'!B2193</f>
        <v>26.37869281</v>
      </c>
      <c r="C2196" t="str">
        <f t="shared" si="137"/>
        <v>Overweight</v>
      </c>
      <c r="D2196" s="14">
        <f>'Raw Data'!E2193</f>
        <v>175.81382139999999</v>
      </c>
      <c r="E2196" t="str">
        <f t="shared" si="138"/>
        <v>Desirable</v>
      </c>
      <c r="F2196" s="15">
        <f>'Raw Data'!C2193</f>
        <v>97.878454210000001</v>
      </c>
      <c r="G2196" t="str">
        <f t="shared" si="139"/>
        <v>Normal</v>
      </c>
      <c r="H2196" t="str">
        <f>'Raw Data'!I2193</f>
        <v>smoker</v>
      </c>
      <c r="I2196" t="str">
        <f>'Raw Data'!J2193</f>
        <v>moderate</v>
      </c>
    </row>
    <row r="2197" spans="1:9" ht="15" customHeight="1" x14ac:dyDescent="0.35">
      <c r="A2197">
        <f t="shared" si="136"/>
        <v>2193</v>
      </c>
      <c r="B2197" s="13">
        <f>'Raw Data'!B2194</f>
        <v>30.280396979999999</v>
      </c>
      <c r="C2197" t="str">
        <f t="shared" si="137"/>
        <v>Obese</v>
      </c>
      <c r="D2197" s="14">
        <f>'Raw Data'!E2194</f>
        <v>188.0059866</v>
      </c>
      <c r="E2197" t="str">
        <f t="shared" si="138"/>
        <v>Desirable</v>
      </c>
      <c r="F2197" s="15">
        <f>'Raw Data'!C2194</f>
        <v>97.780719149999996</v>
      </c>
      <c r="G2197" t="str">
        <f t="shared" si="139"/>
        <v>Normal</v>
      </c>
      <c r="H2197" t="str">
        <f>'Raw Data'!I2194</f>
        <v>smoker</v>
      </c>
      <c r="I2197" t="str">
        <f>'Raw Data'!J2194</f>
        <v>moderate</v>
      </c>
    </row>
    <row r="2198" spans="1:9" ht="15" customHeight="1" x14ac:dyDescent="0.35">
      <c r="A2198">
        <f t="shared" si="136"/>
        <v>2194</v>
      </c>
      <c r="B2198" s="13">
        <f>'Raw Data'!B2195</f>
        <v>25.080062059999999</v>
      </c>
      <c r="C2198" t="str">
        <f t="shared" si="137"/>
        <v>Overweight</v>
      </c>
      <c r="D2198" s="14">
        <f>'Raw Data'!E2195</f>
        <v>189.3781946</v>
      </c>
      <c r="E2198" t="str">
        <f t="shared" si="138"/>
        <v>Desirable</v>
      </c>
      <c r="F2198" s="15">
        <f>'Raw Data'!C2195</f>
        <v>106.0772412</v>
      </c>
      <c r="G2198" t="str">
        <f t="shared" si="139"/>
        <v>Normal</v>
      </c>
      <c r="H2198" t="str">
        <f>'Raw Data'!I2195</f>
        <v>non-smoker</v>
      </c>
      <c r="I2198" t="str">
        <f>'Raw Data'!J2195</f>
        <v>moderate</v>
      </c>
    </row>
    <row r="2199" spans="1:9" ht="15" customHeight="1" x14ac:dyDescent="0.35">
      <c r="A2199">
        <f t="shared" si="136"/>
        <v>2195</v>
      </c>
      <c r="B2199" s="13">
        <f>'Raw Data'!B2196</f>
        <v>27.51635194</v>
      </c>
      <c r="C2199" t="str">
        <f t="shared" si="137"/>
        <v>Overweight</v>
      </c>
      <c r="D2199" s="14">
        <f>'Raw Data'!E2196</f>
        <v>224.99340710000001</v>
      </c>
      <c r="E2199" t="str">
        <f t="shared" si="138"/>
        <v>Borderline High</v>
      </c>
      <c r="F2199" s="15">
        <f>'Raw Data'!C2196</f>
        <v>109.26501039999999</v>
      </c>
      <c r="G2199" t="str">
        <f t="shared" si="139"/>
        <v>Normal</v>
      </c>
      <c r="H2199" t="str">
        <f>'Raw Data'!I2196</f>
        <v>non-smoker</v>
      </c>
      <c r="I2199" t="str">
        <f>'Raw Data'!J2196</f>
        <v>low</v>
      </c>
    </row>
    <row r="2200" spans="1:9" ht="15" customHeight="1" x14ac:dyDescent="0.35">
      <c r="A2200">
        <f t="shared" si="136"/>
        <v>2196</v>
      </c>
      <c r="B2200" s="13">
        <f>'Raw Data'!B2197</f>
        <v>32.555519500000003</v>
      </c>
      <c r="C2200" t="str">
        <f t="shared" si="137"/>
        <v>Obese</v>
      </c>
      <c r="D2200" s="14">
        <f>'Raw Data'!E2197</f>
        <v>209.3865279</v>
      </c>
      <c r="E2200" t="str">
        <f t="shared" si="138"/>
        <v>Borderline High</v>
      </c>
      <c r="F2200" s="15">
        <f>'Raw Data'!C2197</f>
        <v>131.77573029999999</v>
      </c>
      <c r="G2200" t="str">
        <f t="shared" si="139"/>
        <v>Stage 1 Hypertension</v>
      </c>
      <c r="H2200" t="str">
        <f>'Raw Data'!I2197</f>
        <v>non-smoker</v>
      </c>
      <c r="I2200" t="str">
        <f>'Raw Data'!J2197</f>
        <v>high</v>
      </c>
    </row>
    <row r="2201" spans="1:9" ht="15" customHeight="1" x14ac:dyDescent="0.35">
      <c r="A2201">
        <f t="shared" si="136"/>
        <v>2197</v>
      </c>
      <c r="B2201" s="13">
        <f>'Raw Data'!B2198</f>
        <v>23.115146339999999</v>
      </c>
      <c r="C2201" t="str">
        <f t="shared" si="137"/>
        <v>Normal</v>
      </c>
      <c r="D2201" s="14">
        <f>'Raw Data'!E2198</f>
        <v>163.35789299999999</v>
      </c>
      <c r="E2201" t="str">
        <f t="shared" si="138"/>
        <v>Desirable</v>
      </c>
      <c r="F2201" s="15">
        <f>'Raw Data'!C2198</f>
        <v>101.04843649999999</v>
      </c>
      <c r="G2201" t="str">
        <f t="shared" si="139"/>
        <v>Normal</v>
      </c>
      <c r="H2201" t="str">
        <f>'Raw Data'!I2198</f>
        <v>non-smoker</v>
      </c>
      <c r="I2201" t="str">
        <f>'Raw Data'!J2198</f>
        <v>moderate</v>
      </c>
    </row>
    <row r="2202" spans="1:9" ht="15" customHeight="1" x14ac:dyDescent="0.35">
      <c r="A2202">
        <f t="shared" si="136"/>
        <v>2198</v>
      </c>
      <c r="B2202" s="13">
        <f>'Raw Data'!B2199</f>
        <v>28.354879499999999</v>
      </c>
      <c r="C2202" t="str">
        <f t="shared" si="137"/>
        <v>Overweight</v>
      </c>
      <c r="D2202" s="14">
        <f>'Raw Data'!E2199</f>
        <v>179.11596280000001</v>
      </c>
      <c r="E2202" t="str">
        <f t="shared" si="138"/>
        <v>Desirable</v>
      </c>
      <c r="F2202" s="15">
        <f>'Raw Data'!C2199</f>
        <v>106.49144</v>
      </c>
      <c r="G2202" t="str">
        <f t="shared" si="139"/>
        <v>Normal</v>
      </c>
      <c r="H2202" t="str">
        <f>'Raw Data'!I2199</f>
        <v>non-smoker</v>
      </c>
      <c r="I2202" t="str">
        <f>'Raw Data'!J2199</f>
        <v>moderate</v>
      </c>
    </row>
    <row r="2203" spans="1:9" ht="15" customHeight="1" x14ac:dyDescent="0.35">
      <c r="A2203">
        <f t="shared" si="136"/>
        <v>2199</v>
      </c>
      <c r="B2203" s="13">
        <f>'Raw Data'!B2200</f>
        <v>31.40674168</v>
      </c>
      <c r="C2203" t="str">
        <f t="shared" si="137"/>
        <v>Obese</v>
      </c>
      <c r="D2203" s="14">
        <f>'Raw Data'!E2200</f>
        <v>177.04694599999999</v>
      </c>
      <c r="E2203" t="str">
        <f t="shared" si="138"/>
        <v>Desirable</v>
      </c>
      <c r="F2203" s="15">
        <f>'Raw Data'!C2200</f>
        <v>120.5106624</v>
      </c>
      <c r="G2203" t="str">
        <f t="shared" si="139"/>
        <v>Elevated</v>
      </c>
      <c r="H2203" t="str">
        <f>'Raw Data'!I2200</f>
        <v>non-smoker</v>
      </c>
      <c r="I2203" t="str">
        <f>'Raw Data'!J2200</f>
        <v>moderate</v>
      </c>
    </row>
    <row r="2204" spans="1:9" ht="15" customHeight="1" x14ac:dyDescent="0.35">
      <c r="A2204">
        <f t="shared" si="136"/>
        <v>2200</v>
      </c>
      <c r="B2204" s="13">
        <f>'Raw Data'!B2201</f>
        <v>29.334690259999999</v>
      </c>
      <c r="C2204" t="str">
        <f t="shared" si="137"/>
        <v>Overweight</v>
      </c>
      <c r="D2204" s="14">
        <f>'Raw Data'!E2201</f>
        <v>210.16008450000001</v>
      </c>
      <c r="E2204" t="str">
        <f t="shared" si="138"/>
        <v>Borderline High</v>
      </c>
      <c r="F2204" s="15">
        <f>'Raw Data'!C2201</f>
        <v>121.8366309</v>
      </c>
      <c r="G2204" t="str">
        <f t="shared" si="139"/>
        <v>Elevated</v>
      </c>
      <c r="H2204" t="str">
        <f>'Raw Data'!I2201</f>
        <v>non-smoker</v>
      </c>
      <c r="I2204" t="str">
        <f>'Raw Data'!J2201</f>
        <v>low</v>
      </c>
    </row>
    <row r="2205" spans="1:9" ht="15" customHeight="1" x14ac:dyDescent="0.35">
      <c r="A2205">
        <f t="shared" si="136"/>
        <v>2201</v>
      </c>
      <c r="B2205" s="13">
        <f>'Raw Data'!B2202</f>
        <v>33.405917780000003</v>
      </c>
      <c r="C2205" t="str">
        <f t="shared" si="137"/>
        <v>Obese</v>
      </c>
      <c r="D2205" s="14">
        <f>'Raw Data'!E2202</f>
        <v>196.55819030000001</v>
      </c>
      <c r="E2205" t="str">
        <f t="shared" si="138"/>
        <v>Desirable</v>
      </c>
      <c r="F2205" s="15">
        <f>'Raw Data'!C2202</f>
        <v>117.02309150000001</v>
      </c>
      <c r="G2205" t="str">
        <f t="shared" si="139"/>
        <v>Normal</v>
      </c>
      <c r="H2205" t="str">
        <f>'Raw Data'!I2202</f>
        <v>non-smoker</v>
      </c>
      <c r="I2205" t="str">
        <f>'Raw Data'!J2202</f>
        <v>high</v>
      </c>
    </row>
    <row r="2206" spans="1:9" ht="15" customHeight="1" x14ac:dyDescent="0.35">
      <c r="A2206">
        <f t="shared" si="136"/>
        <v>2202</v>
      </c>
      <c r="B2206" s="13">
        <f>'Raw Data'!B2203</f>
        <v>26.400789580000001</v>
      </c>
      <c r="C2206" t="str">
        <f t="shared" si="137"/>
        <v>Overweight</v>
      </c>
      <c r="D2206" s="14">
        <f>'Raw Data'!E2203</f>
        <v>208.26705889999999</v>
      </c>
      <c r="E2206" t="str">
        <f t="shared" si="138"/>
        <v>Borderline High</v>
      </c>
      <c r="F2206" s="15">
        <f>'Raw Data'!C2203</f>
        <v>117.1288285</v>
      </c>
      <c r="G2206" t="str">
        <f t="shared" si="139"/>
        <v>Normal</v>
      </c>
      <c r="H2206" t="str">
        <f>'Raw Data'!I2203</f>
        <v>non-smoker</v>
      </c>
      <c r="I2206" t="str">
        <f>'Raw Data'!J2203</f>
        <v>moderate</v>
      </c>
    </row>
    <row r="2207" spans="1:9" ht="15" customHeight="1" x14ac:dyDescent="0.35">
      <c r="A2207">
        <f t="shared" si="136"/>
        <v>2203</v>
      </c>
      <c r="B2207" s="13">
        <f>'Raw Data'!B2204</f>
        <v>30.357153820000001</v>
      </c>
      <c r="C2207" t="str">
        <f t="shared" si="137"/>
        <v>Obese</v>
      </c>
      <c r="D2207" s="14">
        <f>'Raw Data'!E2204</f>
        <v>183.57389380000001</v>
      </c>
      <c r="E2207" t="str">
        <f t="shared" si="138"/>
        <v>Desirable</v>
      </c>
      <c r="F2207" s="15">
        <f>'Raw Data'!C2204</f>
        <v>122.1765918</v>
      </c>
      <c r="G2207" t="str">
        <f t="shared" si="139"/>
        <v>Elevated</v>
      </c>
      <c r="H2207" t="str">
        <f>'Raw Data'!I2204</f>
        <v>non-smoker</v>
      </c>
      <c r="I2207" t="str">
        <f>'Raw Data'!J2204</f>
        <v>low</v>
      </c>
    </row>
    <row r="2208" spans="1:9" ht="15" customHeight="1" x14ac:dyDescent="0.35">
      <c r="A2208">
        <f t="shared" si="136"/>
        <v>2204</v>
      </c>
      <c r="B2208" s="13">
        <f>'Raw Data'!B2205</f>
        <v>32.513572449999998</v>
      </c>
      <c r="C2208" t="str">
        <f t="shared" si="137"/>
        <v>Obese</v>
      </c>
      <c r="D2208" s="14">
        <f>'Raw Data'!E2205</f>
        <v>197.55000039999999</v>
      </c>
      <c r="E2208" t="str">
        <f t="shared" si="138"/>
        <v>Desirable</v>
      </c>
      <c r="F2208" s="15">
        <f>'Raw Data'!C2205</f>
        <v>135.10161729999999</v>
      </c>
      <c r="G2208" t="str">
        <f t="shared" si="139"/>
        <v>Stage 1 Hypertension</v>
      </c>
      <c r="H2208" t="str">
        <f>'Raw Data'!I2205</f>
        <v>non-smoker</v>
      </c>
      <c r="I2208" t="str">
        <f>'Raw Data'!J2205</f>
        <v>low</v>
      </c>
    </row>
    <row r="2209" spans="1:9" ht="15" customHeight="1" x14ac:dyDescent="0.35">
      <c r="A2209">
        <f t="shared" si="136"/>
        <v>2205</v>
      </c>
      <c r="B2209" s="13">
        <f>'Raw Data'!B2206</f>
        <v>18.54206872</v>
      </c>
      <c r="C2209" t="str">
        <f t="shared" si="137"/>
        <v>Normal</v>
      </c>
      <c r="D2209" s="14">
        <f>'Raw Data'!E2206</f>
        <v>192.08522919999999</v>
      </c>
      <c r="E2209" t="str">
        <f t="shared" si="138"/>
        <v>Desirable</v>
      </c>
      <c r="F2209" s="15">
        <f>'Raw Data'!C2206</f>
        <v>85.678555540000005</v>
      </c>
      <c r="G2209" t="str">
        <f t="shared" si="139"/>
        <v>Normal</v>
      </c>
      <c r="H2209" t="str">
        <f>'Raw Data'!I2206</f>
        <v>smoker</v>
      </c>
      <c r="I2209" t="str">
        <f>'Raw Data'!J2206</f>
        <v>moderate</v>
      </c>
    </row>
    <row r="2210" spans="1:9" ht="15" customHeight="1" x14ac:dyDescent="0.35">
      <c r="A2210">
        <f t="shared" si="136"/>
        <v>2206</v>
      </c>
      <c r="B2210" s="13">
        <f>'Raw Data'!B2207</f>
        <v>24.966103310000001</v>
      </c>
      <c r="C2210" t="str">
        <f t="shared" si="137"/>
        <v>Overweight</v>
      </c>
      <c r="D2210" s="14">
        <f>'Raw Data'!E2207</f>
        <v>192.5810792</v>
      </c>
      <c r="E2210" t="str">
        <f t="shared" si="138"/>
        <v>Desirable</v>
      </c>
      <c r="F2210" s="15">
        <f>'Raw Data'!C2207</f>
        <v>104.1327208</v>
      </c>
      <c r="G2210" t="str">
        <f t="shared" si="139"/>
        <v>Normal</v>
      </c>
      <c r="H2210" t="str">
        <f>'Raw Data'!I2207</f>
        <v>non-smoker</v>
      </c>
      <c r="I2210" t="str">
        <f>'Raw Data'!J2207</f>
        <v>moderate</v>
      </c>
    </row>
    <row r="2211" spans="1:9" ht="15" customHeight="1" x14ac:dyDescent="0.35">
      <c r="A2211">
        <f t="shared" si="136"/>
        <v>2207</v>
      </c>
      <c r="B2211" s="13">
        <f>'Raw Data'!B2208</f>
        <v>28.895339480000001</v>
      </c>
      <c r="C2211" t="str">
        <f t="shared" si="137"/>
        <v>Overweight</v>
      </c>
      <c r="D2211" s="14">
        <f>'Raw Data'!E2208</f>
        <v>190.6235102</v>
      </c>
      <c r="E2211" t="str">
        <f t="shared" si="138"/>
        <v>Desirable</v>
      </c>
      <c r="F2211" s="15">
        <f>'Raw Data'!C2208</f>
        <v>129.26637439999999</v>
      </c>
      <c r="G2211" t="str">
        <f t="shared" si="139"/>
        <v>Stage 1 Hypertension</v>
      </c>
      <c r="H2211" t="str">
        <f>'Raw Data'!I2208</f>
        <v>smoker</v>
      </c>
      <c r="I2211" t="str">
        <f>'Raw Data'!J2208</f>
        <v>high</v>
      </c>
    </row>
    <row r="2212" spans="1:9" ht="15" customHeight="1" x14ac:dyDescent="0.35">
      <c r="A2212">
        <f t="shared" si="136"/>
        <v>2208</v>
      </c>
      <c r="B2212" s="13">
        <f>'Raw Data'!B2209</f>
        <v>31.60298787</v>
      </c>
      <c r="C2212" t="str">
        <f t="shared" si="137"/>
        <v>Obese</v>
      </c>
      <c r="D2212" s="14">
        <f>'Raw Data'!E2209</f>
        <v>193.2405158</v>
      </c>
      <c r="E2212" t="str">
        <f t="shared" si="138"/>
        <v>Desirable</v>
      </c>
      <c r="F2212" s="15">
        <f>'Raw Data'!C2209</f>
        <v>110.3212657</v>
      </c>
      <c r="G2212" t="str">
        <f t="shared" si="139"/>
        <v>Normal</v>
      </c>
      <c r="H2212" t="str">
        <f>'Raw Data'!I2209</f>
        <v>non-smoker</v>
      </c>
      <c r="I2212" t="str">
        <f>'Raw Data'!J2209</f>
        <v>high</v>
      </c>
    </row>
    <row r="2213" spans="1:9" ht="15" customHeight="1" x14ac:dyDescent="0.35">
      <c r="A2213">
        <f t="shared" si="136"/>
        <v>2209</v>
      </c>
      <c r="B2213" s="13">
        <f>'Raw Data'!B2210</f>
        <v>28.217704130000001</v>
      </c>
      <c r="C2213" t="str">
        <f t="shared" si="137"/>
        <v>Overweight</v>
      </c>
      <c r="D2213" s="14">
        <f>'Raw Data'!E2210</f>
        <v>180.54362</v>
      </c>
      <c r="E2213" t="str">
        <f t="shared" si="138"/>
        <v>Desirable</v>
      </c>
      <c r="F2213" s="15">
        <f>'Raw Data'!C2210</f>
        <v>116.9777155</v>
      </c>
      <c r="G2213" t="str">
        <f t="shared" si="139"/>
        <v>Normal</v>
      </c>
      <c r="H2213" t="str">
        <f>'Raw Data'!I2210</f>
        <v>non-smoker</v>
      </c>
      <c r="I2213" t="str">
        <f>'Raw Data'!J2210</f>
        <v>low</v>
      </c>
    </row>
    <row r="2214" spans="1:9" ht="15" customHeight="1" x14ac:dyDescent="0.35">
      <c r="A2214">
        <f t="shared" si="136"/>
        <v>2210</v>
      </c>
      <c r="B2214" s="13">
        <f>'Raw Data'!B2211</f>
        <v>33.983216939999998</v>
      </c>
      <c r="C2214" t="str">
        <f t="shared" si="137"/>
        <v>Obese</v>
      </c>
      <c r="D2214" s="14">
        <f>'Raw Data'!E2211</f>
        <v>211.3393954</v>
      </c>
      <c r="E2214" t="str">
        <f t="shared" si="138"/>
        <v>Borderline High</v>
      </c>
      <c r="F2214" s="15">
        <f>'Raw Data'!C2211</f>
        <v>88.362203260000001</v>
      </c>
      <c r="G2214" t="str">
        <f t="shared" si="139"/>
        <v>Normal</v>
      </c>
      <c r="H2214" t="str">
        <f>'Raw Data'!I2211</f>
        <v>smoker</v>
      </c>
      <c r="I2214" t="str">
        <f>'Raw Data'!J2211</f>
        <v>moderate</v>
      </c>
    </row>
    <row r="2215" spans="1:9" ht="15" customHeight="1" x14ac:dyDescent="0.35">
      <c r="A2215">
        <f t="shared" si="136"/>
        <v>2211</v>
      </c>
      <c r="B2215" s="13">
        <f>'Raw Data'!B2212</f>
        <v>24.329143290000001</v>
      </c>
      <c r="C2215" t="str">
        <f t="shared" si="137"/>
        <v>Normal</v>
      </c>
      <c r="D2215" s="14">
        <f>'Raw Data'!E2212</f>
        <v>209.1969095</v>
      </c>
      <c r="E2215" t="str">
        <f t="shared" si="138"/>
        <v>Borderline High</v>
      </c>
      <c r="F2215" s="15">
        <f>'Raw Data'!C2212</f>
        <v>103.4348999</v>
      </c>
      <c r="G2215" t="str">
        <f t="shared" si="139"/>
        <v>Normal</v>
      </c>
      <c r="H2215" t="str">
        <f>'Raw Data'!I2212</f>
        <v>non-smoker</v>
      </c>
      <c r="I2215" t="str">
        <f>'Raw Data'!J2212</f>
        <v>moderate</v>
      </c>
    </row>
    <row r="2216" spans="1:9" ht="15" customHeight="1" x14ac:dyDescent="0.35">
      <c r="A2216">
        <f t="shared" si="136"/>
        <v>2212</v>
      </c>
      <c r="B2216" s="13">
        <f>'Raw Data'!B2213</f>
        <v>20.82561261</v>
      </c>
      <c r="C2216" t="str">
        <f t="shared" si="137"/>
        <v>Normal</v>
      </c>
      <c r="D2216" s="14">
        <f>'Raw Data'!E2213</f>
        <v>197.70179099999999</v>
      </c>
      <c r="E2216" t="str">
        <f t="shared" si="138"/>
        <v>Desirable</v>
      </c>
      <c r="F2216" s="15">
        <f>'Raw Data'!C2213</f>
        <v>87.867413880000001</v>
      </c>
      <c r="G2216" t="str">
        <f t="shared" si="139"/>
        <v>Normal</v>
      </c>
      <c r="H2216" t="str">
        <f>'Raw Data'!I2213</f>
        <v>non-smoker</v>
      </c>
      <c r="I2216" t="str">
        <f>'Raw Data'!J2213</f>
        <v>high</v>
      </c>
    </row>
    <row r="2217" spans="1:9" ht="15" customHeight="1" x14ac:dyDescent="0.35">
      <c r="A2217">
        <f t="shared" si="136"/>
        <v>2213</v>
      </c>
      <c r="B2217" s="13">
        <f>'Raw Data'!B2214</f>
        <v>30.973435240000001</v>
      </c>
      <c r="C2217" t="str">
        <f t="shared" si="137"/>
        <v>Obese</v>
      </c>
      <c r="D2217" s="14">
        <f>'Raw Data'!E2214</f>
        <v>194.6545557</v>
      </c>
      <c r="E2217" t="str">
        <f t="shared" si="138"/>
        <v>Desirable</v>
      </c>
      <c r="F2217" s="15">
        <f>'Raw Data'!C2214</f>
        <v>107.6824234</v>
      </c>
      <c r="G2217" t="str">
        <f t="shared" si="139"/>
        <v>Normal</v>
      </c>
      <c r="H2217" t="str">
        <f>'Raw Data'!I2214</f>
        <v>smoker</v>
      </c>
      <c r="I2217" t="str">
        <f>'Raw Data'!J2214</f>
        <v>moderate</v>
      </c>
    </row>
    <row r="2218" spans="1:9" ht="15" customHeight="1" x14ac:dyDescent="0.35">
      <c r="A2218">
        <f t="shared" si="136"/>
        <v>2214</v>
      </c>
      <c r="B2218" s="13">
        <f>'Raw Data'!B2215</f>
        <v>26.43500684</v>
      </c>
      <c r="C2218" t="str">
        <f t="shared" si="137"/>
        <v>Overweight</v>
      </c>
      <c r="D2218" s="14">
        <f>'Raw Data'!E2215</f>
        <v>198.34846110000001</v>
      </c>
      <c r="E2218" t="str">
        <f t="shared" si="138"/>
        <v>Desirable</v>
      </c>
      <c r="F2218" s="15">
        <f>'Raw Data'!C2215</f>
        <v>104.232248</v>
      </c>
      <c r="G2218" t="str">
        <f t="shared" si="139"/>
        <v>Normal</v>
      </c>
      <c r="H2218" t="str">
        <f>'Raw Data'!I2215</f>
        <v>non-smoker</v>
      </c>
      <c r="I2218" t="str">
        <f>'Raw Data'!J2215</f>
        <v>moderate</v>
      </c>
    </row>
    <row r="2219" spans="1:9" ht="15" customHeight="1" x14ac:dyDescent="0.35">
      <c r="A2219">
        <f t="shared" si="136"/>
        <v>2215</v>
      </c>
      <c r="B2219" s="13">
        <f>'Raw Data'!B2216</f>
        <v>27.02579983</v>
      </c>
      <c r="C2219" t="str">
        <f t="shared" si="137"/>
        <v>Overweight</v>
      </c>
      <c r="D2219" s="14">
        <f>'Raw Data'!E2216</f>
        <v>193.1916181</v>
      </c>
      <c r="E2219" t="str">
        <f t="shared" si="138"/>
        <v>Desirable</v>
      </c>
      <c r="F2219" s="15">
        <f>'Raw Data'!C2216</f>
        <v>108.9603786</v>
      </c>
      <c r="G2219" t="str">
        <f t="shared" si="139"/>
        <v>Normal</v>
      </c>
      <c r="H2219" t="str">
        <f>'Raw Data'!I2216</f>
        <v>non-smoker</v>
      </c>
      <c r="I2219" t="str">
        <f>'Raw Data'!J2216</f>
        <v>moderate</v>
      </c>
    </row>
    <row r="2220" spans="1:9" ht="15" customHeight="1" x14ac:dyDescent="0.35">
      <c r="A2220">
        <f t="shared" si="136"/>
        <v>2216</v>
      </c>
      <c r="B2220" s="13">
        <f>'Raw Data'!B2217</f>
        <v>27.02579983</v>
      </c>
      <c r="C2220" t="str">
        <f t="shared" si="137"/>
        <v>Overweight</v>
      </c>
      <c r="D2220" s="14">
        <f>'Raw Data'!E2217</f>
        <v>193.1916181</v>
      </c>
      <c r="E2220" t="str">
        <f t="shared" si="138"/>
        <v>Desirable</v>
      </c>
      <c r="F2220" s="15">
        <f>'Raw Data'!C2217</f>
        <v>108.9603786</v>
      </c>
      <c r="G2220" t="str">
        <f t="shared" si="139"/>
        <v>Normal</v>
      </c>
      <c r="H2220" t="str">
        <f>'Raw Data'!I2217</f>
        <v>non-smoker</v>
      </c>
      <c r="I2220" t="str">
        <f>'Raw Data'!J2217</f>
        <v>moderate</v>
      </c>
    </row>
    <row r="2221" spans="1:9" ht="15" customHeight="1" x14ac:dyDescent="0.35">
      <c r="A2221">
        <f t="shared" si="136"/>
        <v>2217</v>
      </c>
      <c r="B2221" s="13">
        <f>'Raw Data'!B2218</f>
        <v>27.02579983</v>
      </c>
      <c r="C2221" t="str">
        <f t="shared" si="137"/>
        <v>Overweight</v>
      </c>
      <c r="D2221" s="14">
        <f>'Raw Data'!E2218</f>
        <v>193.1916181</v>
      </c>
      <c r="E2221" t="str">
        <f t="shared" si="138"/>
        <v>Desirable</v>
      </c>
      <c r="F2221" s="15">
        <f>'Raw Data'!C2218</f>
        <v>108.9603786</v>
      </c>
      <c r="G2221" t="str">
        <f t="shared" si="139"/>
        <v>Normal</v>
      </c>
      <c r="H2221" t="str">
        <f>'Raw Data'!I2218</f>
        <v>non-smoker</v>
      </c>
      <c r="I2221" t="str">
        <f>'Raw Data'!J2218</f>
        <v>moderate</v>
      </c>
    </row>
    <row r="2222" spans="1:9" ht="15" customHeight="1" x14ac:dyDescent="0.35">
      <c r="A2222">
        <f t="shared" si="136"/>
        <v>2218</v>
      </c>
      <c r="B2222" s="13">
        <f>'Raw Data'!B2219</f>
        <v>30.255741560000001</v>
      </c>
      <c r="C2222" t="str">
        <f t="shared" si="137"/>
        <v>Obese</v>
      </c>
      <c r="D2222" s="14">
        <f>'Raw Data'!E2219</f>
        <v>202.67071010000001</v>
      </c>
      <c r="E2222" t="str">
        <f t="shared" si="138"/>
        <v>Borderline High</v>
      </c>
      <c r="F2222" s="15">
        <f>'Raw Data'!C2219</f>
        <v>119.346504</v>
      </c>
      <c r="G2222" t="str">
        <f t="shared" si="139"/>
        <v>Normal</v>
      </c>
      <c r="H2222" t="str">
        <f>'Raw Data'!I2219</f>
        <v>non-smoker</v>
      </c>
      <c r="I2222" t="str">
        <f>'Raw Data'!J2219</f>
        <v>high</v>
      </c>
    </row>
    <row r="2223" spans="1:9" ht="15" customHeight="1" x14ac:dyDescent="0.35">
      <c r="A2223">
        <f t="shared" si="136"/>
        <v>2219</v>
      </c>
      <c r="B2223" s="13">
        <f>'Raw Data'!B2220</f>
        <v>34.966382529999997</v>
      </c>
      <c r="C2223" t="str">
        <f t="shared" si="137"/>
        <v>Obese</v>
      </c>
      <c r="D2223" s="14">
        <f>'Raw Data'!E2220</f>
        <v>205.02382470000001</v>
      </c>
      <c r="E2223" t="str">
        <f t="shared" si="138"/>
        <v>Borderline High</v>
      </c>
      <c r="F2223" s="15">
        <f>'Raw Data'!C2220</f>
        <v>107.05211250000001</v>
      </c>
      <c r="G2223" t="str">
        <f t="shared" si="139"/>
        <v>Normal</v>
      </c>
      <c r="H2223" t="str">
        <f>'Raw Data'!I2220</f>
        <v>non-smoker</v>
      </c>
      <c r="I2223" t="str">
        <f>'Raw Data'!J2220</f>
        <v>high</v>
      </c>
    </row>
    <row r="2224" spans="1:9" ht="15" customHeight="1" x14ac:dyDescent="0.35">
      <c r="A2224">
        <f t="shared" si="136"/>
        <v>2220</v>
      </c>
      <c r="B2224" s="13">
        <f>'Raw Data'!B2221</f>
        <v>25.064564829999998</v>
      </c>
      <c r="C2224" t="str">
        <f t="shared" si="137"/>
        <v>Overweight</v>
      </c>
      <c r="D2224" s="14">
        <f>'Raw Data'!E2221</f>
        <v>197.6869342</v>
      </c>
      <c r="E2224" t="str">
        <f t="shared" si="138"/>
        <v>Desirable</v>
      </c>
      <c r="F2224" s="15">
        <f>'Raw Data'!C2221</f>
        <v>99.300698769999997</v>
      </c>
      <c r="G2224" t="str">
        <f t="shared" si="139"/>
        <v>Normal</v>
      </c>
      <c r="H2224" t="str">
        <f>'Raw Data'!I2221</f>
        <v>smoker</v>
      </c>
      <c r="I2224" t="str">
        <f>'Raw Data'!J2221</f>
        <v>high</v>
      </c>
    </row>
    <row r="2225" spans="1:9" ht="15" customHeight="1" x14ac:dyDescent="0.35">
      <c r="A2225">
        <f t="shared" si="136"/>
        <v>2221</v>
      </c>
      <c r="B2225" s="13">
        <f>'Raw Data'!B2222</f>
        <v>34.067243679999997</v>
      </c>
      <c r="C2225" t="str">
        <f t="shared" si="137"/>
        <v>Obese</v>
      </c>
      <c r="D2225" s="14">
        <f>'Raw Data'!E2222</f>
        <v>190.2785768</v>
      </c>
      <c r="E2225" t="str">
        <f t="shared" si="138"/>
        <v>Desirable</v>
      </c>
      <c r="F2225" s="15">
        <f>'Raw Data'!C2222</f>
        <v>112.643343</v>
      </c>
      <c r="G2225" t="str">
        <f t="shared" si="139"/>
        <v>Normal</v>
      </c>
      <c r="H2225" t="str">
        <f>'Raw Data'!I2222</f>
        <v>smoker</v>
      </c>
      <c r="I2225" t="str">
        <f>'Raw Data'!J2222</f>
        <v>moderate</v>
      </c>
    </row>
    <row r="2226" spans="1:9" ht="15" customHeight="1" x14ac:dyDescent="0.35">
      <c r="A2226">
        <f t="shared" si="136"/>
        <v>2222</v>
      </c>
      <c r="B2226" s="13">
        <f>'Raw Data'!B2223</f>
        <v>29.092554230000001</v>
      </c>
      <c r="C2226" t="str">
        <f t="shared" si="137"/>
        <v>Overweight</v>
      </c>
      <c r="D2226" s="14">
        <f>'Raw Data'!E2223</f>
        <v>218.708741</v>
      </c>
      <c r="E2226" t="str">
        <f t="shared" si="138"/>
        <v>Borderline High</v>
      </c>
      <c r="F2226" s="15">
        <f>'Raw Data'!C2223</f>
        <v>104.1516481</v>
      </c>
      <c r="G2226" t="str">
        <f t="shared" si="139"/>
        <v>Normal</v>
      </c>
      <c r="H2226" t="str">
        <f>'Raw Data'!I2223</f>
        <v>non-smoker</v>
      </c>
      <c r="I2226" t="str">
        <f>'Raw Data'!J2223</f>
        <v>low</v>
      </c>
    </row>
    <row r="2227" spans="1:9" ht="15" customHeight="1" x14ac:dyDescent="0.35">
      <c r="A2227">
        <f t="shared" si="136"/>
        <v>2223</v>
      </c>
      <c r="B2227" s="13">
        <f>'Raw Data'!B2224</f>
        <v>24.051765790000001</v>
      </c>
      <c r="C2227" t="str">
        <f t="shared" si="137"/>
        <v>Normal</v>
      </c>
      <c r="D2227" s="14">
        <f>'Raw Data'!E2224</f>
        <v>176.96915240000001</v>
      </c>
      <c r="E2227" t="str">
        <f t="shared" si="138"/>
        <v>Desirable</v>
      </c>
      <c r="F2227" s="15">
        <f>'Raw Data'!C2224</f>
        <v>99.427395160000003</v>
      </c>
      <c r="G2227" t="str">
        <f t="shared" si="139"/>
        <v>Normal</v>
      </c>
      <c r="H2227" t="str">
        <f>'Raw Data'!I2224</f>
        <v>non-smoker</v>
      </c>
      <c r="I2227" t="str">
        <f>'Raw Data'!J2224</f>
        <v>moderate</v>
      </c>
    </row>
    <row r="2228" spans="1:9" ht="15" customHeight="1" x14ac:dyDescent="0.35">
      <c r="A2228">
        <f t="shared" si="136"/>
        <v>2224</v>
      </c>
      <c r="B2228" s="13">
        <f>'Raw Data'!B2225</f>
        <v>26.965038750000001</v>
      </c>
      <c r="C2228" t="str">
        <f t="shared" si="137"/>
        <v>Overweight</v>
      </c>
      <c r="D2228" s="14">
        <f>'Raw Data'!E2225</f>
        <v>200.30658990000001</v>
      </c>
      <c r="E2228" t="str">
        <f t="shared" si="138"/>
        <v>Borderline High</v>
      </c>
      <c r="F2228" s="15">
        <f>'Raw Data'!C2225</f>
        <v>95.399844229999999</v>
      </c>
      <c r="G2228" t="str">
        <f t="shared" si="139"/>
        <v>Normal</v>
      </c>
      <c r="H2228" t="str">
        <f>'Raw Data'!I2225</f>
        <v>smoker</v>
      </c>
      <c r="I2228" t="str">
        <f>'Raw Data'!J2225</f>
        <v>moderate</v>
      </c>
    </row>
    <row r="2229" spans="1:9" ht="15" customHeight="1" x14ac:dyDescent="0.35">
      <c r="A2229">
        <f t="shared" si="136"/>
        <v>2225</v>
      </c>
      <c r="B2229" s="13">
        <f>'Raw Data'!B2226</f>
        <v>27.93292237</v>
      </c>
      <c r="C2229" t="str">
        <f t="shared" si="137"/>
        <v>Overweight</v>
      </c>
      <c r="D2229" s="14">
        <f>'Raw Data'!E2226</f>
        <v>163.38077190000001</v>
      </c>
      <c r="E2229" t="str">
        <f t="shared" si="138"/>
        <v>Desirable</v>
      </c>
      <c r="F2229" s="15">
        <f>'Raw Data'!C2226</f>
        <v>108.3479691</v>
      </c>
      <c r="G2229" t="str">
        <f t="shared" si="139"/>
        <v>Normal</v>
      </c>
      <c r="H2229" t="str">
        <f>'Raw Data'!I2226</f>
        <v>smoker</v>
      </c>
      <c r="I2229" t="str">
        <f>'Raw Data'!J2226</f>
        <v>moderate</v>
      </c>
    </row>
    <row r="2230" spans="1:9" ht="15" customHeight="1" x14ac:dyDescent="0.35">
      <c r="A2230">
        <f t="shared" si="136"/>
        <v>2226</v>
      </c>
      <c r="B2230" s="13">
        <f>'Raw Data'!B2227</f>
        <v>32.563581120000002</v>
      </c>
      <c r="C2230" t="str">
        <f t="shared" si="137"/>
        <v>Obese</v>
      </c>
      <c r="D2230" s="14">
        <f>'Raw Data'!E2227</f>
        <v>191.69384199999999</v>
      </c>
      <c r="E2230" t="str">
        <f t="shared" si="138"/>
        <v>Desirable</v>
      </c>
      <c r="F2230" s="15">
        <f>'Raw Data'!C2227</f>
        <v>116.9090333</v>
      </c>
      <c r="G2230" t="str">
        <f t="shared" si="139"/>
        <v>Normal</v>
      </c>
      <c r="H2230" t="str">
        <f>'Raw Data'!I2227</f>
        <v>smoker</v>
      </c>
      <c r="I2230" t="str">
        <f>'Raw Data'!J2227</f>
        <v>moderate</v>
      </c>
    </row>
    <row r="2231" spans="1:9" ht="15" customHeight="1" x14ac:dyDescent="0.35">
      <c r="A2231">
        <f t="shared" si="136"/>
        <v>2227</v>
      </c>
      <c r="B2231" s="13">
        <f>'Raw Data'!B2228</f>
        <v>20.249943510000001</v>
      </c>
      <c r="C2231" t="str">
        <f t="shared" si="137"/>
        <v>Normal</v>
      </c>
      <c r="D2231" s="14">
        <f>'Raw Data'!E2228</f>
        <v>184.6868241</v>
      </c>
      <c r="E2231" t="str">
        <f t="shared" si="138"/>
        <v>Desirable</v>
      </c>
      <c r="F2231" s="15">
        <f>'Raw Data'!C2228</f>
        <v>114.8330158</v>
      </c>
      <c r="G2231" t="str">
        <f t="shared" si="139"/>
        <v>Normal</v>
      </c>
      <c r="H2231" t="str">
        <f>'Raw Data'!I2228</f>
        <v>non-smoker</v>
      </c>
      <c r="I2231" t="str">
        <f>'Raw Data'!J2228</f>
        <v>moderate</v>
      </c>
    </row>
    <row r="2232" spans="1:9" ht="15" customHeight="1" x14ac:dyDescent="0.35">
      <c r="A2232">
        <f t="shared" si="136"/>
        <v>2228</v>
      </c>
      <c r="B2232" s="13">
        <f>'Raw Data'!B2229</f>
        <v>18.257656659999999</v>
      </c>
      <c r="C2232" t="str">
        <f t="shared" si="137"/>
        <v>Underweight</v>
      </c>
      <c r="D2232" s="14">
        <f>'Raw Data'!E2229</f>
        <v>184.4284816</v>
      </c>
      <c r="E2232" t="str">
        <f t="shared" si="138"/>
        <v>Desirable</v>
      </c>
      <c r="F2232" s="15">
        <f>'Raw Data'!C2229</f>
        <v>115.81411439999999</v>
      </c>
      <c r="G2232" t="str">
        <f t="shared" si="139"/>
        <v>Normal</v>
      </c>
      <c r="H2232" t="str">
        <f>'Raw Data'!I2229</f>
        <v>non-smoker</v>
      </c>
      <c r="I2232" t="str">
        <f>'Raw Data'!J2229</f>
        <v>moderate</v>
      </c>
    </row>
    <row r="2233" spans="1:9" ht="15" customHeight="1" x14ac:dyDescent="0.35">
      <c r="A2233">
        <f t="shared" si="136"/>
        <v>2229</v>
      </c>
      <c r="B2233" s="13">
        <f>'Raw Data'!B2230</f>
        <v>23.062192020000001</v>
      </c>
      <c r="C2233" t="str">
        <f t="shared" si="137"/>
        <v>Normal</v>
      </c>
      <c r="D2233" s="14">
        <f>'Raw Data'!E2230</f>
        <v>200.03720279999999</v>
      </c>
      <c r="E2233" t="str">
        <f t="shared" si="138"/>
        <v>Borderline High</v>
      </c>
      <c r="F2233" s="15">
        <f>'Raw Data'!C2230</f>
        <v>114.6599089</v>
      </c>
      <c r="G2233" t="str">
        <f t="shared" si="139"/>
        <v>Normal</v>
      </c>
      <c r="H2233" t="str">
        <f>'Raw Data'!I2230</f>
        <v>smoker</v>
      </c>
      <c r="I2233" t="str">
        <f>'Raw Data'!J2230</f>
        <v>moderate</v>
      </c>
    </row>
    <row r="2234" spans="1:9" ht="15" customHeight="1" x14ac:dyDescent="0.35">
      <c r="A2234">
        <f t="shared" si="136"/>
        <v>2230</v>
      </c>
      <c r="B2234" s="13">
        <f>'Raw Data'!B2231</f>
        <v>26.661321829999999</v>
      </c>
      <c r="C2234" t="str">
        <f t="shared" si="137"/>
        <v>Overweight</v>
      </c>
      <c r="D2234" s="14">
        <f>'Raw Data'!E2231</f>
        <v>195.64287279999999</v>
      </c>
      <c r="E2234" t="str">
        <f t="shared" si="138"/>
        <v>Desirable</v>
      </c>
      <c r="F2234" s="15">
        <f>'Raw Data'!C2231</f>
        <v>135.23912189999999</v>
      </c>
      <c r="G2234" t="str">
        <f t="shared" si="139"/>
        <v>Stage 1 Hypertension</v>
      </c>
      <c r="H2234" t="str">
        <f>'Raw Data'!I2231</f>
        <v>non-smoker</v>
      </c>
      <c r="I2234" t="str">
        <f>'Raw Data'!J2231</f>
        <v>moderate</v>
      </c>
    </row>
    <row r="2235" spans="1:9" ht="15" customHeight="1" x14ac:dyDescent="0.35">
      <c r="A2235">
        <f t="shared" si="136"/>
        <v>2231</v>
      </c>
      <c r="B2235" s="13">
        <f>'Raw Data'!B2232</f>
        <v>30.572163870000001</v>
      </c>
      <c r="C2235" t="str">
        <f t="shared" si="137"/>
        <v>Obese</v>
      </c>
      <c r="D2235" s="14">
        <f>'Raw Data'!E2232</f>
        <v>214.5495224</v>
      </c>
      <c r="E2235" t="str">
        <f t="shared" si="138"/>
        <v>Borderline High</v>
      </c>
      <c r="F2235" s="15">
        <f>'Raw Data'!C2232</f>
        <v>108.18913480000001</v>
      </c>
      <c r="G2235" t="str">
        <f t="shared" si="139"/>
        <v>Normal</v>
      </c>
      <c r="H2235" t="str">
        <f>'Raw Data'!I2232</f>
        <v>non-smoker</v>
      </c>
      <c r="I2235" t="str">
        <f>'Raw Data'!J2232</f>
        <v>moderate</v>
      </c>
    </row>
    <row r="2236" spans="1:9" ht="15" customHeight="1" x14ac:dyDescent="0.35">
      <c r="A2236">
        <f t="shared" si="136"/>
        <v>2232</v>
      </c>
      <c r="B2236" s="13">
        <f>'Raw Data'!B2233</f>
        <v>24.710831750000001</v>
      </c>
      <c r="C2236" t="str">
        <f t="shared" si="137"/>
        <v>Normal</v>
      </c>
      <c r="D2236" s="14">
        <f>'Raw Data'!E2233</f>
        <v>181.19040559999999</v>
      </c>
      <c r="E2236" t="str">
        <f t="shared" si="138"/>
        <v>Desirable</v>
      </c>
      <c r="F2236" s="15">
        <f>'Raw Data'!C2233</f>
        <v>105.6586178</v>
      </c>
      <c r="G2236" t="str">
        <f t="shared" si="139"/>
        <v>Normal</v>
      </c>
      <c r="H2236" t="str">
        <f>'Raw Data'!I2233</f>
        <v>smoker</v>
      </c>
      <c r="I2236" t="str">
        <f>'Raw Data'!J2233</f>
        <v>high</v>
      </c>
    </row>
    <row r="2237" spans="1:9" ht="15" customHeight="1" x14ac:dyDescent="0.35">
      <c r="A2237">
        <f t="shared" si="136"/>
        <v>2233</v>
      </c>
      <c r="B2237" s="13">
        <f>'Raw Data'!B2234</f>
        <v>29.085723300000002</v>
      </c>
      <c r="C2237" t="str">
        <f t="shared" si="137"/>
        <v>Overweight</v>
      </c>
      <c r="D2237" s="14">
        <f>'Raw Data'!E2234</f>
        <v>165.44173670000001</v>
      </c>
      <c r="E2237" t="str">
        <f t="shared" si="138"/>
        <v>Desirable</v>
      </c>
      <c r="F2237" s="15">
        <f>'Raw Data'!C2234</f>
        <v>105.367531</v>
      </c>
      <c r="G2237" t="str">
        <f t="shared" si="139"/>
        <v>Normal</v>
      </c>
      <c r="H2237" t="str">
        <f>'Raw Data'!I2234</f>
        <v>non-smoker</v>
      </c>
      <c r="I2237" t="str">
        <f>'Raw Data'!J2234</f>
        <v>moderate</v>
      </c>
    </row>
    <row r="2238" spans="1:9" ht="15" customHeight="1" x14ac:dyDescent="0.35">
      <c r="A2238">
        <f t="shared" si="136"/>
        <v>2234</v>
      </c>
      <c r="B2238" s="13">
        <f>'Raw Data'!B2235</f>
        <v>35.01568966</v>
      </c>
      <c r="C2238" t="str">
        <f t="shared" si="137"/>
        <v>Obese</v>
      </c>
      <c r="D2238" s="14">
        <f>'Raw Data'!E2235</f>
        <v>197.11507270000001</v>
      </c>
      <c r="E2238" t="str">
        <f t="shared" si="138"/>
        <v>Desirable</v>
      </c>
      <c r="F2238" s="15">
        <f>'Raw Data'!C2235</f>
        <v>108.4896131</v>
      </c>
      <c r="G2238" t="str">
        <f t="shared" si="139"/>
        <v>Normal</v>
      </c>
      <c r="H2238" t="str">
        <f>'Raw Data'!I2235</f>
        <v>non-smoker</v>
      </c>
      <c r="I2238" t="str">
        <f>'Raw Data'!J2235</f>
        <v>moderate</v>
      </c>
    </row>
    <row r="2239" spans="1:9" ht="15" customHeight="1" x14ac:dyDescent="0.35">
      <c r="A2239">
        <f t="shared" si="136"/>
        <v>2235</v>
      </c>
      <c r="B2239" s="13">
        <f>'Raw Data'!B2236</f>
        <v>18.503654600000001</v>
      </c>
      <c r="C2239" t="str">
        <f t="shared" si="137"/>
        <v>Normal</v>
      </c>
      <c r="D2239" s="14">
        <f>'Raw Data'!E2236</f>
        <v>189.5233341</v>
      </c>
      <c r="E2239" t="str">
        <f t="shared" si="138"/>
        <v>Desirable</v>
      </c>
      <c r="F2239" s="15">
        <f>'Raw Data'!C2236</f>
        <v>91.893510309999996</v>
      </c>
      <c r="G2239" t="str">
        <f t="shared" si="139"/>
        <v>Normal</v>
      </c>
      <c r="H2239" t="str">
        <f>'Raw Data'!I2236</f>
        <v>non-smoker</v>
      </c>
      <c r="I2239" t="str">
        <f>'Raw Data'!J2236</f>
        <v>moderate</v>
      </c>
    </row>
    <row r="2240" spans="1:9" ht="15" customHeight="1" x14ac:dyDescent="0.35">
      <c r="A2240">
        <f t="shared" si="136"/>
        <v>2236</v>
      </c>
      <c r="B2240" s="13">
        <f>'Raw Data'!B2237</f>
        <v>26.319803440000001</v>
      </c>
      <c r="C2240" t="str">
        <f t="shared" si="137"/>
        <v>Overweight</v>
      </c>
      <c r="D2240" s="14">
        <f>'Raw Data'!E2237</f>
        <v>201.37258919999999</v>
      </c>
      <c r="E2240" t="str">
        <f t="shared" si="138"/>
        <v>Borderline High</v>
      </c>
      <c r="F2240" s="15">
        <f>'Raw Data'!C2237</f>
        <v>105.35695749999999</v>
      </c>
      <c r="G2240" t="str">
        <f t="shared" si="139"/>
        <v>Normal</v>
      </c>
      <c r="H2240" t="str">
        <f>'Raw Data'!I2237</f>
        <v>smoker</v>
      </c>
      <c r="I2240" t="str">
        <f>'Raw Data'!J2237</f>
        <v>moderate</v>
      </c>
    </row>
    <row r="2241" spans="1:9" ht="15" customHeight="1" x14ac:dyDescent="0.35">
      <c r="A2241">
        <f t="shared" si="136"/>
        <v>2237</v>
      </c>
      <c r="B2241" s="13">
        <f>'Raw Data'!B2238</f>
        <v>39.097331179999998</v>
      </c>
      <c r="C2241" t="str">
        <f t="shared" si="137"/>
        <v>Obese</v>
      </c>
      <c r="D2241" s="14">
        <f>'Raw Data'!E2238</f>
        <v>226.45366379999999</v>
      </c>
      <c r="E2241" t="str">
        <f t="shared" si="138"/>
        <v>Borderline High</v>
      </c>
      <c r="F2241" s="15">
        <f>'Raw Data'!C2238</f>
        <v>116.7612611</v>
      </c>
      <c r="G2241" t="str">
        <f t="shared" si="139"/>
        <v>Normal</v>
      </c>
      <c r="H2241" t="str">
        <f>'Raw Data'!I2238</f>
        <v>non-smoker</v>
      </c>
      <c r="I2241" t="str">
        <f>'Raw Data'!J2238</f>
        <v>low</v>
      </c>
    </row>
    <row r="2242" spans="1:9" ht="15" customHeight="1" x14ac:dyDescent="0.35">
      <c r="A2242">
        <f t="shared" si="136"/>
        <v>2238</v>
      </c>
      <c r="B2242" s="13">
        <f>'Raw Data'!B2239</f>
        <v>23.446403650000001</v>
      </c>
      <c r="C2242" t="str">
        <f t="shared" si="137"/>
        <v>Normal</v>
      </c>
      <c r="D2242" s="14">
        <f>'Raw Data'!E2239</f>
        <v>161.8601702</v>
      </c>
      <c r="E2242" t="str">
        <f t="shared" si="138"/>
        <v>Desirable</v>
      </c>
      <c r="F2242" s="15">
        <f>'Raw Data'!C2239</f>
        <v>119.9993948</v>
      </c>
      <c r="G2242" t="str">
        <f t="shared" si="139"/>
        <v>Normal</v>
      </c>
      <c r="H2242" t="str">
        <f>'Raw Data'!I2239</f>
        <v>non-smoker</v>
      </c>
      <c r="I2242" t="str">
        <f>'Raw Data'!J2239</f>
        <v>low</v>
      </c>
    </row>
    <row r="2243" spans="1:9" ht="15" customHeight="1" x14ac:dyDescent="0.35">
      <c r="A2243">
        <f t="shared" si="136"/>
        <v>2239</v>
      </c>
      <c r="B2243" s="13">
        <f>'Raw Data'!B2240</f>
        <v>22.915568029999999</v>
      </c>
      <c r="C2243" t="str">
        <f t="shared" si="137"/>
        <v>Normal</v>
      </c>
      <c r="D2243" s="14">
        <f>'Raw Data'!E2240</f>
        <v>176.30790730000001</v>
      </c>
      <c r="E2243" t="str">
        <f t="shared" si="138"/>
        <v>Desirable</v>
      </c>
      <c r="F2243" s="15">
        <f>'Raw Data'!C2240</f>
        <v>91.06395483</v>
      </c>
      <c r="G2243" t="str">
        <f t="shared" si="139"/>
        <v>Normal</v>
      </c>
      <c r="H2243" t="str">
        <f>'Raw Data'!I2240</f>
        <v>smoker</v>
      </c>
      <c r="I2243" t="str">
        <f>'Raw Data'!J2240</f>
        <v>moderate</v>
      </c>
    </row>
    <row r="2244" spans="1:9" ht="15" customHeight="1" x14ac:dyDescent="0.35">
      <c r="A2244">
        <f t="shared" si="136"/>
        <v>2240</v>
      </c>
      <c r="B2244" s="13">
        <f>'Raw Data'!B2241</f>
        <v>29.605308780000001</v>
      </c>
      <c r="C2244" t="str">
        <f t="shared" si="137"/>
        <v>Overweight</v>
      </c>
      <c r="D2244" s="14">
        <f>'Raw Data'!E2241</f>
        <v>212.15098169999999</v>
      </c>
      <c r="E2244" t="str">
        <f t="shared" si="138"/>
        <v>Borderline High</v>
      </c>
      <c r="F2244" s="15">
        <f>'Raw Data'!C2241</f>
        <v>102.1648314</v>
      </c>
      <c r="G2244" t="str">
        <f t="shared" si="139"/>
        <v>Normal</v>
      </c>
      <c r="H2244" t="str">
        <f>'Raw Data'!I2241</f>
        <v>non-smoker</v>
      </c>
      <c r="I2244" t="str">
        <f>'Raw Data'!J2241</f>
        <v>high</v>
      </c>
    </row>
    <row r="2245" spans="1:9" ht="15" customHeight="1" x14ac:dyDescent="0.35">
      <c r="A2245">
        <f t="shared" ref="A2245:A2308" si="140">ROW()-4</f>
        <v>2241</v>
      </c>
      <c r="B2245" s="13">
        <f>'Raw Data'!B2242</f>
        <v>24.351190429999999</v>
      </c>
      <c r="C2245" t="str">
        <f t="shared" ref="C2245:C2308" si="141">IF(B2245&lt;18.5,"Underweight",IF(B2245&lt;=24.9,"Normal",IF(B2245&lt;=29.9,"Overweight","Obese")))</f>
        <v>Normal</v>
      </c>
      <c r="D2245" s="14">
        <f>'Raw Data'!E2242</f>
        <v>205.53262899999999</v>
      </c>
      <c r="E2245" t="str">
        <f t="shared" ref="E2245:E2308" si="142">IF(D2245&lt;200,"Desirable",IF(D2245&lt;=239,"Borderline High","High"))</f>
        <v>Borderline High</v>
      </c>
      <c r="F2245" s="15">
        <f>'Raw Data'!C2242</f>
        <v>99.698409760000004</v>
      </c>
      <c r="G2245" t="str">
        <f t="shared" ref="G2245:G2308" si="143">IF(F2245&lt;120,"Normal",IF(F2245&lt;=129,"Elevated",IF(F2245&lt;=139,"Stage 1 Hypertension","Stage 2 Hypertension")))</f>
        <v>Normal</v>
      </c>
      <c r="H2245" t="str">
        <f>'Raw Data'!I2242</f>
        <v>non-smoker</v>
      </c>
      <c r="I2245" t="str">
        <f>'Raw Data'!J2242</f>
        <v>moderate</v>
      </c>
    </row>
    <row r="2246" spans="1:9" ht="15" customHeight="1" x14ac:dyDescent="0.35">
      <c r="A2246">
        <f t="shared" si="140"/>
        <v>2242</v>
      </c>
      <c r="B2246" s="13">
        <f>'Raw Data'!B2243</f>
        <v>32.378924339999998</v>
      </c>
      <c r="C2246" t="str">
        <f t="shared" si="141"/>
        <v>Obese</v>
      </c>
      <c r="D2246" s="14">
        <f>'Raw Data'!E2243</f>
        <v>182.32120520000001</v>
      </c>
      <c r="E2246" t="str">
        <f t="shared" si="142"/>
        <v>Desirable</v>
      </c>
      <c r="F2246" s="15">
        <f>'Raw Data'!C2243</f>
        <v>114.9640912</v>
      </c>
      <c r="G2246" t="str">
        <f t="shared" si="143"/>
        <v>Normal</v>
      </c>
      <c r="H2246" t="str">
        <f>'Raw Data'!I2243</f>
        <v>smoker</v>
      </c>
      <c r="I2246" t="str">
        <f>'Raw Data'!J2243</f>
        <v>moderate</v>
      </c>
    </row>
    <row r="2247" spans="1:9" ht="15" customHeight="1" x14ac:dyDescent="0.35">
      <c r="A2247">
        <f t="shared" si="140"/>
        <v>2243</v>
      </c>
      <c r="B2247" s="13">
        <f>'Raw Data'!B2244</f>
        <v>39.375424529999997</v>
      </c>
      <c r="C2247" t="str">
        <f t="shared" si="141"/>
        <v>Obese</v>
      </c>
      <c r="D2247" s="14">
        <f>'Raw Data'!E2244</f>
        <v>206.84977459999999</v>
      </c>
      <c r="E2247" t="str">
        <f t="shared" si="142"/>
        <v>Borderline High</v>
      </c>
      <c r="F2247" s="15">
        <f>'Raw Data'!C2244</f>
        <v>106.70807189999999</v>
      </c>
      <c r="G2247" t="str">
        <f t="shared" si="143"/>
        <v>Normal</v>
      </c>
      <c r="H2247" t="str">
        <f>'Raw Data'!I2244</f>
        <v>smoker</v>
      </c>
      <c r="I2247" t="str">
        <f>'Raw Data'!J2244</f>
        <v>moderate</v>
      </c>
    </row>
    <row r="2248" spans="1:9" ht="15" customHeight="1" x14ac:dyDescent="0.35">
      <c r="A2248">
        <f t="shared" si="140"/>
        <v>2244</v>
      </c>
      <c r="B2248" s="13">
        <f>'Raw Data'!B2245</f>
        <v>27.373665899999999</v>
      </c>
      <c r="C2248" t="str">
        <f t="shared" si="141"/>
        <v>Overweight</v>
      </c>
      <c r="D2248" s="14">
        <f>'Raw Data'!E2245</f>
        <v>150.7011602</v>
      </c>
      <c r="E2248" t="str">
        <f t="shared" si="142"/>
        <v>Desirable</v>
      </c>
      <c r="F2248" s="15">
        <f>'Raw Data'!C2245</f>
        <v>101.62701029999999</v>
      </c>
      <c r="G2248" t="str">
        <f t="shared" si="143"/>
        <v>Normal</v>
      </c>
      <c r="H2248" t="str">
        <f>'Raw Data'!I2245</f>
        <v>non-smoker</v>
      </c>
      <c r="I2248" t="str">
        <f>'Raw Data'!J2245</f>
        <v>moderate</v>
      </c>
    </row>
    <row r="2249" spans="1:9" ht="15" customHeight="1" x14ac:dyDescent="0.35">
      <c r="A2249">
        <f t="shared" si="140"/>
        <v>2245</v>
      </c>
      <c r="B2249" s="13">
        <f>'Raw Data'!B2246</f>
        <v>40.688502339999999</v>
      </c>
      <c r="C2249" t="str">
        <f t="shared" si="141"/>
        <v>Obese</v>
      </c>
      <c r="D2249" s="14">
        <f>'Raw Data'!E2246</f>
        <v>232.5485659</v>
      </c>
      <c r="E2249" t="str">
        <f t="shared" si="142"/>
        <v>Borderline High</v>
      </c>
      <c r="F2249" s="15">
        <f>'Raw Data'!C2246</f>
        <v>103.0904627</v>
      </c>
      <c r="G2249" t="str">
        <f t="shared" si="143"/>
        <v>Normal</v>
      </c>
      <c r="H2249" t="str">
        <f>'Raw Data'!I2246</f>
        <v>non-smoker</v>
      </c>
      <c r="I2249" t="str">
        <f>'Raw Data'!J2246</f>
        <v>low</v>
      </c>
    </row>
    <row r="2250" spans="1:9" ht="15" customHeight="1" x14ac:dyDescent="0.35">
      <c r="A2250">
        <f t="shared" si="140"/>
        <v>2246</v>
      </c>
      <c r="B2250" s="13">
        <f>'Raw Data'!B2247</f>
        <v>24.735318329999998</v>
      </c>
      <c r="C2250" t="str">
        <f t="shared" si="141"/>
        <v>Normal</v>
      </c>
      <c r="D2250" s="14">
        <f>'Raw Data'!E2247</f>
        <v>187.40944390000001</v>
      </c>
      <c r="E2250" t="str">
        <f t="shared" si="142"/>
        <v>Desirable</v>
      </c>
      <c r="F2250" s="15">
        <f>'Raw Data'!C2247</f>
        <v>104.681275</v>
      </c>
      <c r="G2250" t="str">
        <f t="shared" si="143"/>
        <v>Normal</v>
      </c>
      <c r="H2250" t="str">
        <f>'Raw Data'!I2247</f>
        <v>non-smoker</v>
      </c>
      <c r="I2250" t="str">
        <f>'Raw Data'!J2247</f>
        <v>low</v>
      </c>
    </row>
    <row r="2251" spans="1:9" ht="15" customHeight="1" x14ac:dyDescent="0.35">
      <c r="A2251">
        <f t="shared" si="140"/>
        <v>2247</v>
      </c>
      <c r="B2251" s="13">
        <f>'Raw Data'!B2248</f>
        <v>26.161846180000001</v>
      </c>
      <c r="C2251" t="str">
        <f t="shared" si="141"/>
        <v>Overweight</v>
      </c>
      <c r="D2251" s="14">
        <f>'Raw Data'!E2248</f>
        <v>188.0141783</v>
      </c>
      <c r="E2251" t="str">
        <f t="shared" si="142"/>
        <v>Desirable</v>
      </c>
      <c r="F2251" s="15">
        <f>'Raw Data'!C2248</f>
        <v>112.1771717</v>
      </c>
      <c r="G2251" t="str">
        <f t="shared" si="143"/>
        <v>Normal</v>
      </c>
      <c r="H2251" t="str">
        <f>'Raw Data'!I2248</f>
        <v>smoker</v>
      </c>
      <c r="I2251" t="str">
        <f>'Raw Data'!J2248</f>
        <v>high</v>
      </c>
    </row>
    <row r="2252" spans="1:9" ht="15" customHeight="1" x14ac:dyDescent="0.35">
      <c r="A2252">
        <f t="shared" si="140"/>
        <v>2248</v>
      </c>
      <c r="B2252" s="13">
        <f>'Raw Data'!B2249</f>
        <v>22.200747620000001</v>
      </c>
      <c r="C2252" t="str">
        <f t="shared" si="141"/>
        <v>Normal</v>
      </c>
      <c r="D2252" s="14">
        <f>'Raw Data'!E2249</f>
        <v>177.25216589999999</v>
      </c>
      <c r="E2252" t="str">
        <f t="shared" si="142"/>
        <v>Desirable</v>
      </c>
      <c r="F2252" s="15">
        <f>'Raw Data'!C2249</f>
        <v>117.88218329999999</v>
      </c>
      <c r="G2252" t="str">
        <f t="shared" si="143"/>
        <v>Normal</v>
      </c>
      <c r="H2252" t="str">
        <f>'Raw Data'!I2249</f>
        <v>non-smoker</v>
      </c>
      <c r="I2252" t="str">
        <f>'Raw Data'!J2249</f>
        <v>low</v>
      </c>
    </row>
    <row r="2253" spans="1:9" ht="15" customHeight="1" x14ac:dyDescent="0.35">
      <c r="A2253">
        <f t="shared" si="140"/>
        <v>2249</v>
      </c>
      <c r="B2253" s="13">
        <f>'Raw Data'!B2250</f>
        <v>24.74938397</v>
      </c>
      <c r="C2253" t="str">
        <f t="shared" si="141"/>
        <v>Normal</v>
      </c>
      <c r="D2253" s="14">
        <f>'Raw Data'!E2250</f>
        <v>175.77374739999999</v>
      </c>
      <c r="E2253" t="str">
        <f t="shared" si="142"/>
        <v>Desirable</v>
      </c>
      <c r="F2253" s="15">
        <f>'Raw Data'!C2250</f>
        <v>115.16205309999999</v>
      </c>
      <c r="G2253" t="str">
        <f t="shared" si="143"/>
        <v>Normal</v>
      </c>
      <c r="H2253" t="str">
        <f>'Raw Data'!I2250</f>
        <v>smoker</v>
      </c>
      <c r="I2253" t="str">
        <f>'Raw Data'!J2250</f>
        <v>low</v>
      </c>
    </row>
    <row r="2254" spans="1:9" ht="15" customHeight="1" x14ac:dyDescent="0.35">
      <c r="A2254">
        <f t="shared" si="140"/>
        <v>2250</v>
      </c>
      <c r="B2254" s="13">
        <f>'Raw Data'!B2251</f>
        <v>25.806486369999998</v>
      </c>
      <c r="C2254" t="str">
        <f t="shared" si="141"/>
        <v>Overweight</v>
      </c>
      <c r="D2254" s="14">
        <f>'Raw Data'!E2251</f>
        <v>192.98194820000001</v>
      </c>
      <c r="E2254" t="str">
        <f t="shared" si="142"/>
        <v>Desirable</v>
      </c>
      <c r="F2254" s="15">
        <f>'Raw Data'!C2251</f>
        <v>120.7772288</v>
      </c>
      <c r="G2254" t="str">
        <f t="shared" si="143"/>
        <v>Elevated</v>
      </c>
      <c r="H2254" t="str">
        <f>'Raw Data'!I2251</f>
        <v>non-smoker</v>
      </c>
      <c r="I2254" t="str">
        <f>'Raw Data'!J2251</f>
        <v>moderate</v>
      </c>
    </row>
    <row r="2255" spans="1:9" ht="15" customHeight="1" x14ac:dyDescent="0.35">
      <c r="A2255">
        <f t="shared" si="140"/>
        <v>2251</v>
      </c>
      <c r="B2255" s="13">
        <f>'Raw Data'!B2252</f>
        <v>29.06993413</v>
      </c>
      <c r="C2255" t="str">
        <f t="shared" si="141"/>
        <v>Overweight</v>
      </c>
      <c r="D2255" s="14">
        <f>'Raw Data'!E2252</f>
        <v>204.22168669999999</v>
      </c>
      <c r="E2255" t="str">
        <f t="shared" si="142"/>
        <v>Borderline High</v>
      </c>
      <c r="F2255" s="15">
        <f>'Raw Data'!C2252</f>
        <v>108.673647</v>
      </c>
      <c r="G2255" t="str">
        <f t="shared" si="143"/>
        <v>Normal</v>
      </c>
      <c r="H2255" t="str">
        <f>'Raw Data'!I2252</f>
        <v>non-smoker</v>
      </c>
      <c r="I2255" t="str">
        <f>'Raw Data'!J2252</f>
        <v>moderate</v>
      </c>
    </row>
    <row r="2256" spans="1:9" ht="15" customHeight="1" x14ac:dyDescent="0.35">
      <c r="A2256">
        <f t="shared" si="140"/>
        <v>2252</v>
      </c>
      <c r="B2256" s="13">
        <f>'Raw Data'!B2253</f>
        <v>20.76964718</v>
      </c>
      <c r="C2256" t="str">
        <f t="shared" si="141"/>
        <v>Normal</v>
      </c>
      <c r="D2256" s="14">
        <f>'Raw Data'!E2253</f>
        <v>181.11828259999999</v>
      </c>
      <c r="E2256" t="str">
        <f t="shared" si="142"/>
        <v>Desirable</v>
      </c>
      <c r="F2256" s="15">
        <f>'Raw Data'!C2253</f>
        <v>100.44455429999999</v>
      </c>
      <c r="G2256" t="str">
        <f t="shared" si="143"/>
        <v>Normal</v>
      </c>
      <c r="H2256" t="str">
        <f>'Raw Data'!I2253</f>
        <v>non-smoker</v>
      </c>
      <c r="I2256" t="str">
        <f>'Raw Data'!J2253</f>
        <v>low</v>
      </c>
    </row>
    <row r="2257" spans="1:9" ht="15" customHeight="1" x14ac:dyDescent="0.35">
      <c r="A2257">
        <f t="shared" si="140"/>
        <v>2253</v>
      </c>
      <c r="B2257" s="13">
        <f>'Raw Data'!B2254</f>
        <v>24.4122916</v>
      </c>
      <c r="C2257" t="str">
        <f t="shared" si="141"/>
        <v>Normal</v>
      </c>
      <c r="D2257" s="14">
        <f>'Raw Data'!E2254</f>
        <v>218.19238709999999</v>
      </c>
      <c r="E2257" t="str">
        <f t="shared" si="142"/>
        <v>Borderline High</v>
      </c>
      <c r="F2257" s="15">
        <f>'Raw Data'!C2254</f>
        <v>107.7549059</v>
      </c>
      <c r="G2257" t="str">
        <f t="shared" si="143"/>
        <v>Normal</v>
      </c>
      <c r="H2257" t="str">
        <f>'Raw Data'!I2254</f>
        <v>non-smoker</v>
      </c>
      <c r="I2257" t="str">
        <f>'Raw Data'!J2254</f>
        <v>moderate</v>
      </c>
    </row>
    <row r="2258" spans="1:9" ht="15" customHeight="1" x14ac:dyDescent="0.35">
      <c r="A2258">
        <f t="shared" si="140"/>
        <v>2254</v>
      </c>
      <c r="B2258" s="13">
        <f>'Raw Data'!B2255</f>
        <v>24.539044919999998</v>
      </c>
      <c r="C2258" t="str">
        <f t="shared" si="141"/>
        <v>Normal</v>
      </c>
      <c r="D2258" s="14">
        <f>'Raw Data'!E2255</f>
        <v>206.7814898</v>
      </c>
      <c r="E2258" t="str">
        <f t="shared" si="142"/>
        <v>Borderline High</v>
      </c>
      <c r="F2258" s="15">
        <f>'Raw Data'!C2255</f>
        <v>98.377334880000006</v>
      </c>
      <c r="G2258" t="str">
        <f t="shared" si="143"/>
        <v>Normal</v>
      </c>
      <c r="H2258" t="str">
        <f>'Raw Data'!I2255</f>
        <v>non-smoker</v>
      </c>
      <c r="I2258" t="str">
        <f>'Raw Data'!J2255</f>
        <v>high</v>
      </c>
    </row>
    <row r="2259" spans="1:9" ht="15" customHeight="1" x14ac:dyDescent="0.35">
      <c r="A2259">
        <f t="shared" si="140"/>
        <v>2255</v>
      </c>
      <c r="B2259" s="13">
        <f>'Raw Data'!B2256</f>
        <v>31.467724449999999</v>
      </c>
      <c r="C2259" t="str">
        <f t="shared" si="141"/>
        <v>Obese</v>
      </c>
      <c r="D2259" s="14">
        <f>'Raw Data'!E2256</f>
        <v>207.25771320000001</v>
      </c>
      <c r="E2259" t="str">
        <f t="shared" si="142"/>
        <v>Borderline High</v>
      </c>
      <c r="F2259" s="15">
        <f>'Raw Data'!C2256</f>
        <v>113.1593388</v>
      </c>
      <c r="G2259" t="str">
        <f t="shared" si="143"/>
        <v>Normal</v>
      </c>
      <c r="H2259" t="str">
        <f>'Raw Data'!I2256</f>
        <v>non-smoker</v>
      </c>
      <c r="I2259" t="str">
        <f>'Raw Data'!J2256</f>
        <v>moderate</v>
      </c>
    </row>
    <row r="2260" spans="1:9" ht="15" customHeight="1" x14ac:dyDescent="0.35">
      <c r="A2260">
        <f t="shared" si="140"/>
        <v>2256</v>
      </c>
      <c r="B2260" s="13">
        <f>'Raw Data'!B2257</f>
        <v>27.583223010000001</v>
      </c>
      <c r="C2260" t="str">
        <f t="shared" si="141"/>
        <v>Overweight</v>
      </c>
      <c r="D2260" s="14">
        <f>'Raw Data'!E2257</f>
        <v>169.33897440000001</v>
      </c>
      <c r="E2260" t="str">
        <f t="shared" si="142"/>
        <v>Desirable</v>
      </c>
      <c r="F2260" s="15">
        <f>'Raw Data'!C2257</f>
        <v>113.7624584</v>
      </c>
      <c r="G2260" t="str">
        <f t="shared" si="143"/>
        <v>Normal</v>
      </c>
      <c r="H2260" t="str">
        <f>'Raw Data'!I2257</f>
        <v>non-smoker</v>
      </c>
      <c r="I2260" t="str">
        <f>'Raw Data'!J2257</f>
        <v>moderate</v>
      </c>
    </row>
    <row r="2261" spans="1:9" ht="15" customHeight="1" x14ac:dyDescent="0.35">
      <c r="A2261">
        <f t="shared" si="140"/>
        <v>2257</v>
      </c>
      <c r="B2261" s="13">
        <f>'Raw Data'!B2258</f>
        <v>27.5841207</v>
      </c>
      <c r="C2261" t="str">
        <f t="shared" si="141"/>
        <v>Overweight</v>
      </c>
      <c r="D2261" s="14">
        <f>'Raw Data'!E2258</f>
        <v>173.34867639999999</v>
      </c>
      <c r="E2261" t="str">
        <f t="shared" si="142"/>
        <v>Desirable</v>
      </c>
      <c r="F2261" s="15">
        <f>'Raw Data'!C2258</f>
        <v>121.7884415</v>
      </c>
      <c r="G2261" t="str">
        <f t="shared" si="143"/>
        <v>Elevated</v>
      </c>
      <c r="H2261" t="str">
        <f>'Raw Data'!I2258</f>
        <v>non-smoker</v>
      </c>
      <c r="I2261" t="str">
        <f>'Raw Data'!J2258</f>
        <v>high</v>
      </c>
    </row>
    <row r="2262" spans="1:9" ht="15" customHeight="1" x14ac:dyDescent="0.35">
      <c r="A2262">
        <f t="shared" si="140"/>
        <v>2258</v>
      </c>
      <c r="B2262" s="13">
        <f>'Raw Data'!B2259</f>
        <v>27.4162824</v>
      </c>
      <c r="C2262" t="str">
        <f t="shared" si="141"/>
        <v>Overweight</v>
      </c>
      <c r="D2262" s="14">
        <f>'Raw Data'!E2259</f>
        <v>173.87875159999999</v>
      </c>
      <c r="E2262" t="str">
        <f t="shared" si="142"/>
        <v>Desirable</v>
      </c>
      <c r="F2262" s="15">
        <f>'Raw Data'!C2259</f>
        <v>115.659046</v>
      </c>
      <c r="G2262" t="str">
        <f t="shared" si="143"/>
        <v>Normal</v>
      </c>
      <c r="H2262" t="str">
        <f>'Raw Data'!I2259</f>
        <v>smoker</v>
      </c>
      <c r="I2262" t="str">
        <f>'Raw Data'!J2259</f>
        <v>high</v>
      </c>
    </row>
    <row r="2263" spans="1:9" ht="15" customHeight="1" x14ac:dyDescent="0.35">
      <c r="A2263">
        <f t="shared" si="140"/>
        <v>2259</v>
      </c>
      <c r="B2263" s="13">
        <f>'Raw Data'!B2260</f>
        <v>18.276923960000001</v>
      </c>
      <c r="C2263" t="str">
        <f t="shared" si="141"/>
        <v>Underweight</v>
      </c>
      <c r="D2263" s="14">
        <f>'Raw Data'!E2260</f>
        <v>189.42754650000001</v>
      </c>
      <c r="E2263" t="str">
        <f t="shared" si="142"/>
        <v>Desirable</v>
      </c>
      <c r="F2263" s="15">
        <f>'Raw Data'!C2260</f>
        <v>109.1064495</v>
      </c>
      <c r="G2263" t="str">
        <f t="shared" si="143"/>
        <v>Normal</v>
      </c>
      <c r="H2263" t="str">
        <f>'Raw Data'!I2260</f>
        <v>non-smoker</v>
      </c>
      <c r="I2263" t="str">
        <f>'Raw Data'!J2260</f>
        <v>high</v>
      </c>
    </row>
    <row r="2264" spans="1:9" ht="15" customHeight="1" x14ac:dyDescent="0.35">
      <c r="A2264">
        <f t="shared" si="140"/>
        <v>2260</v>
      </c>
      <c r="B2264" s="13">
        <f>'Raw Data'!B2261</f>
        <v>35.036405930000001</v>
      </c>
      <c r="C2264" t="str">
        <f t="shared" si="141"/>
        <v>Obese</v>
      </c>
      <c r="D2264" s="14">
        <f>'Raw Data'!E2261</f>
        <v>203.71589230000001</v>
      </c>
      <c r="E2264" t="str">
        <f t="shared" si="142"/>
        <v>Borderline High</v>
      </c>
      <c r="F2264" s="15">
        <f>'Raw Data'!C2261</f>
        <v>98.136382330000004</v>
      </c>
      <c r="G2264" t="str">
        <f t="shared" si="143"/>
        <v>Normal</v>
      </c>
      <c r="H2264" t="str">
        <f>'Raw Data'!I2261</f>
        <v>smoker</v>
      </c>
      <c r="I2264" t="str">
        <f>'Raw Data'!J2261</f>
        <v>high</v>
      </c>
    </row>
    <row r="2265" spans="1:9" ht="15" customHeight="1" x14ac:dyDescent="0.35">
      <c r="A2265">
        <f t="shared" si="140"/>
        <v>2261</v>
      </c>
      <c r="B2265" s="13">
        <f>'Raw Data'!B2262</f>
        <v>22.375307939999999</v>
      </c>
      <c r="C2265" t="str">
        <f t="shared" si="141"/>
        <v>Normal</v>
      </c>
      <c r="D2265" s="14">
        <f>'Raw Data'!E2262</f>
        <v>170.60298520000001</v>
      </c>
      <c r="E2265" t="str">
        <f t="shared" si="142"/>
        <v>Desirable</v>
      </c>
      <c r="F2265" s="15">
        <f>'Raw Data'!C2262</f>
        <v>105.9990487</v>
      </c>
      <c r="G2265" t="str">
        <f t="shared" si="143"/>
        <v>Normal</v>
      </c>
      <c r="H2265" t="str">
        <f>'Raw Data'!I2262</f>
        <v>smoker</v>
      </c>
      <c r="I2265" t="str">
        <f>'Raw Data'!J2262</f>
        <v>high</v>
      </c>
    </row>
    <row r="2266" spans="1:9" ht="15" customHeight="1" x14ac:dyDescent="0.35">
      <c r="A2266">
        <f t="shared" si="140"/>
        <v>2262</v>
      </c>
      <c r="B2266" s="13">
        <f>'Raw Data'!B2263</f>
        <v>31.450379349999999</v>
      </c>
      <c r="C2266" t="str">
        <f t="shared" si="141"/>
        <v>Obese</v>
      </c>
      <c r="D2266" s="14">
        <f>'Raw Data'!E2263</f>
        <v>228.57172439999999</v>
      </c>
      <c r="E2266" t="str">
        <f t="shared" si="142"/>
        <v>Borderline High</v>
      </c>
      <c r="F2266" s="15">
        <f>'Raw Data'!C2263</f>
        <v>118.3935383</v>
      </c>
      <c r="G2266" t="str">
        <f t="shared" si="143"/>
        <v>Normal</v>
      </c>
      <c r="H2266" t="str">
        <f>'Raw Data'!I2263</f>
        <v>non-smoker</v>
      </c>
      <c r="I2266" t="str">
        <f>'Raw Data'!J2263</f>
        <v>low</v>
      </c>
    </row>
    <row r="2267" spans="1:9" ht="15" customHeight="1" x14ac:dyDescent="0.35">
      <c r="A2267">
        <f t="shared" si="140"/>
        <v>2263</v>
      </c>
      <c r="B2267" s="13">
        <f>'Raw Data'!B2264</f>
        <v>25.87413943</v>
      </c>
      <c r="C2267" t="str">
        <f t="shared" si="141"/>
        <v>Overweight</v>
      </c>
      <c r="D2267" s="14">
        <f>'Raw Data'!E2264</f>
        <v>190.73150960000001</v>
      </c>
      <c r="E2267" t="str">
        <f t="shared" si="142"/>
        <v>Desirable</v>
      </c>
      <c r="F2267" s="15">
        <f>'Raw Data'!C2264</f>
        <v>125.2657672</v>
      </c>
      <c r="G2267" t="str">
        <f t="shared" si="143"/>
        <v>Elevated</v>
      </c>
      <c r="H2267" t="str">
        <f>'Raw Data'!I2264</f>
        <v>non-smoker</v>
      </c>
      <c r="I2267" t="str">
        <f>'Raw Data'!J2264</f>
        <v>high</v>
      </c>
    </row>
    <row r="2268" spans="1:9" ht="15" customHeight="1" x14ac:dyDescent="0.35">
      <c r="A2268">
        <f t="shared" si="140"/>
        <v>2264</v>
      </c>
      <c r="B2268" s="13">
        <f>'Raw Data'!B2265</f>
        <v>23.942743660000001</v>
      </c>
      <c r="C2268" t="str">
        <f t="shared" si="141"/>
        <v>Normal</v>
      </c>
      <c r="D2268" s="14">
        <f>'Raw Data'!E2265</f>
        <v>194.5413652</v>
      </c>
      <c r="E2268" t="str">
        <f t="shared" si="142"/>
        <v>Desirable</v>
      </c>
      <c r="F2268" s="15">
        <f>'Raw Data'!C2265</f>
        <v>115.6433224</v>
      </c>
      <c r="G2268" t="str">
        <f t="shared" si="143"/>
        <v>Normal</v>
      </c>
      <c r="H2268" t="str">
        <f>'Raw Data'!I2265</f>
        <v>smoker</v>
      </c>
      <c r="I2268" t="str">
        <f>'Raw Data'!J2265</f>
        <v>moderate</v>
      </c>
    </row>
    <row r="2269" spans="1:9" ht="15" customHeight="1" x14ac:dyDescent="0.35">
      <c r="A2269">
        <f t="shared" si="140"/>
        <v>2265</v>
      </c>
      <c r="B2269" s="13">
        <f>'Raw Data'!B2266</f>
        <v>32.218517579999997</v>
      </c>
      <c r="C2269" t="str">
        <f t="shared" si="141"/>
        <v>Obese</v>
      </c>
      <c r="D2269" s="14">
        <f>'Raw Data'!E2266</f>
        <v>177.10589640000001</v>
      </c>
      <c r="E2269" t="str">
        <f t="shared" si="142"/>
        <v>Desirable</v>
      </c>
      <c r="F2269" s="15">
        <f>'Raw Data'!C2266</f>
        <v>101.0091548</v>
      </c>
      <c r="G2269" t="str">
        <f t="shared" si="143"/>
        <v>Normal</v>
      </c>
      <c r="H2269" t="str">
        <f>'Raw Data'!I2266</f>
        <v>non-smoker</v>
      </c>
      <c r="I2269" t="str">
        <f>'Raw Data'!J2266</f>
        <v>high</v>
      </c>
    </row>
    <row r="2270" spans="1:9" ht="15" customHeight="1" x14ac:dyDescent="0.35">
      <c r="A2270">
        <f t="shared" si="140"/>
        <v>2266</v>
      </c>
      <c r="B2270" s="13">
        <f>'Raw Data'!B2267</f>
        <v>21.031598370000001</v>
      </c>
      <c r="C2270" t="str">
        <f t="shared" si="141"/>
        <v>Normal</v>
      </c>
      <c r="D2270" s="14">
        <f>'Raw Data'!E2267</f>
        <v>198.52983069999999</v>
      </c>
      <c r="E2270" t="str">
        <f t="shared" si="142"/>
        <v>Desirable</v>
      </c>
      <c r="F2270" s="15">
        <f>'Raw Data'!C2267</f>
        <v>125.4637142</v>
      </c>
      <c r="G2270" t="str">
        <f t="shared" si="143"/>
        <v>Elevated</v>
      </c>
      <c r="H2270" t="str">
        <f>'Raw Data'!I2267</f>
        <v>non-smoker</v>
      </c>
      <c r="I2270" t="str">
        <f>'Raw Data'!J2267</f>
        <v>moderate</v>
      </c>
    </row>
    <row r="2271" spans="1:9" ht="15" customHeight="1" x14ac:dyDescent="0.35">
      <c r="A2271">
        <f t="shared" si="140"/>
        <v>2267</v>
      </c>
      <c r="B2271" s="13">
        <f>'Raw Data'!B2268</f>
        <v>21.454634639999998</v>
      </c>
      <c r="C2271" t="str">
        <f t="shared" si="141"/>
        <v>Normal</v>
      </c>
      <c r="D2271" s="14">
        <f>'Raw Data'!E2268</f>
        <v>200.0821081</v>
      </c>
      <c r="E2271" t="str">
        <f t="shared" si="142"/>
        <v>Borderline High</v>
      </c>
      <c r="F2271" s="15">
        <f>'Raw Data'!C2268</f>
        <v>109.56478850000001</v>
      </c>
      <c r="G2271" t="str">
        <f t="shared" si="143"/>
        <v>Normal</v>
      </c>
      <c r="H2271" t="str">
        <f>'Raw Data'!I2268</f>
        <v>non-smoker</v>
      </c>
      <c r="I2271" t="str">
        <f>'Raw Data'!J2268</f>
        <v>moderate</v>
      </c>
    </row>
    <row r="2272" spans="1:9" ht="15" customHeight="1" x14ac:dyDescent="0.35">
      <c r="A2272">
        <f t="shared" si="140"/>
        <v>2268</v>
      </c>
      <c r="B2272" s="13">
        <f>'Raw Data'!B2269</f>
        <v>27.78738091</v>
      </c>
      <c r="C2272" t="str">
        <f t="shared" si="141"/>
        <v>Overweight</v>
      </c>
      <c r="D2272" s="14">
        <f>'Raw Data'!E2269</f>
        <v>161.83743999999999</v>
      </c>
      <c r="E2272" t="str">
        <f t="shared" si="142"/>
        <v>Desirable</v>
      </c>
      <c r="F2272" s="15">
        <f>'Raw Data'!C2269</f>
        <v>114.3861716</v>
      </c>
      <c r="G2272" t="str">
        <f t="shared" si="143"/>
        <v>Normal</v>
      </c>
      <c r="H2272" t="str">
        <f>'Raw Data'!I2269</f>
        <v>smoker</v>
      </c>
      <c r="I2272" t="str">
        <f>'Raw Data'!J2269</f>
        <v>low</v>
      </c>
    </row>
    <row r="2273" spans="1:9" ht="15" customHeight="1" x14ac:dyDescent="0.35">
      <c r="A2273">
        <f t="shared" si="140"/>
        <v>2269</v>
      </c>
      <c r="B2273" s="13">
        <f>'Raw Data'!B2270</f>
        <v>27.936236910000002</v>
      </c>
      <c r="C2273" t="str">
        <f t="shared" si="141"/>
        <v>Overweight</v>
      </c>
      <c r="D2273" s="14">
        <f>'Raw Data'!E2270</f>
        <v>202.5309441</v>
      </c>
      <c r="E2273" t="str">
        <f t="shared" si="142"/>
        <v>Borderline High</v>
      </c>
      <c r="F2273" s="15">
        <f>'Raw Data'!C2270</f>
        <v>114.6101058</v>
      </c>
      <c r="G2273" t="str">
        <f t="shared" si="143"/>
        <v>Normal</v>
      </c>
      <c r="H2273" t="str">
        <f>'Raw Data'!I2270</f>
        <v>smoker</v>
      </c>
      <c r="I2273" t="str">
        <f>'Raw Data'!J2270</f>
        <v>moderate</v>
      </c>
    </row>
    <row r="2274" spans="1:9" ht="15" customHeight="1" x14ac:dyDescent="0.35">
      <c r="A2274">
        <f t="shared" si="140"/>
        <v>2270</v>
      </c>
      <c r="B2274" s="13">
        <f>'Raw Data'!B2271</f>
        <v>31.097504090000001</v>
      </c>
      <c r="C2274" t="str">
        <f t="shared" si="141"/>
        <v>Obese</v>
      </c>
      <c r="D2274" s="14">
        <f>'Raw Data'!E2271</f>
        <v>204.55139120000001</v>
      </c>
      <c r="E2274" t="str">
        <f t="shared" si="142"/>
        <v>Borderline High</v>
      </c>
      <c r="F2274" s="15">
        <f>'Raw Data'!C2271</f>
        <v>104.9583257</v>
      </c>
      <c r="G2274" t="str">
        <f t="shared" si="143"/>
        <v>Normal</v>
      </c>
      <c r="H2274" t="str">
        <f>'Raw Data'!I2271</f>
        <v>non-smoker</v>
      </c>
      <c r="I2274" t="str">
        <f>'Raw Data'!J2271</f>
        <v>moderate</v>
      </c>
    </row>
    <row r="2275" spans="1:9" ht="15" customHeight="1" x14ac:dyDescent="0.35">
      <c r="A2275">
        <f t="shared" si="140"/>
        <v>2271</v>
      </c>
      <c r="B2275" s="13">
        <f>'Raw Data'!B2272</f>
        <v>30.582794069999998</v>
      </c>
      <c r="C2275" t="str">
        <f t="shared" si="141"/>
        <v>Obese</v>
      </c>
      <c r="D2275" s="14">
        <f>'Raw Data'!E2272</f>
        <v>215.69632379999999</v>
      </c>
      <c r="E2275" t="str">
        <f t="shared" si="142"/>
        <v>Borderline High</v>
      </c>
      <c r="F2275" s="15">
        <f>'Raw Data'!C2272</f>
        <v>102.2591529</v>
      </c>
      <c r="G2275" t="str">
        <f t="shared" si="143"/>
        <v>Normal</v>
      </c>
      <c r="H2275" t="str">
        <f>'Raw Data'!I2272</f>
        <v>non-smoker</v>
      </c>
      <c r="I2275" t="str">
        <f>'Raw Data'!J2272</f>
        <v>low</v>
      </c>
    </row>
    <row r="2276" spans="1:9" ht="15" customHeight="1" x14ac:dyDescent="0.35">
      <c r="A2276">
        <f t="shared" si="140"/>
        <v>2272</v>
      </c>
      <c r="B2276" s="13">
        <f>'Raw Data'!B2273</f>
        <v>26.653224000000002</v>
      </c>
      <c r="C2276" t="str">
        <f t="shared" si="141"/>
        <v>Overweight</v>
      </c>
      <c r="D2276" s="14">
        <f>'Raw Data'!E2273</f>
        <v>156.49923570000001</v>
      </c>
      <c r="E2276" t="str">
        <f t="shared" si="142"/>
        <v>Desirable</v>
      </c>
      <c r="F2276" s="15">
        <f>'Raw Data'!C2273</f>
        <v>110.5132612</v>
      </c>
      <c r="G2276" t="str">
        <f t="shared" si="143"/>
        <v>Normal</v>
      </c>
      <c r="H2276" t="str">
        <f>'Raw Data'!I2273</f>
        <v>non-smoker</v>
      </c>
      <c r="I2276" t="str">
        <f>'Raw Data'!J2273</f>
        <v>moderate</v>
      </c>
    </row>
    <row r="2277" spans="1:9" ht="15" customHeight="1" x14ac:dyDescent="0.35">
      <c r="A2277">
        <f t="shared" si="140"/>
        <v>2273</v>
      </c>
      <c r="B2277" s="13">
        <f>'Raw Data'!B2274</f>
        <v>27.522332550000002</v>
      </c>
      <c r="C2277" t="str">
        <f t="shared" si="141"/>
        <v>Overweight</v>
      </c>
      <c r="D2277" s="14">
        <f>'Raw Data'!E2274</f>
        <v>206.46289920000001</v>
      </c>
      <c r="E2277" t="str">
        <f t="shared" si="142"/>
        <v>Borderline High</v>
      </c>
      <c r="F2277" s="15">
        <f>'Raw Data'!C2274</f>
        <v>100.8750995</v>
      </c>
      <c r="G2277" t="str">
        <f t="shared" si="143"/>
        <v>Normal</v>
      </c>
      <c r="H2277" t="str">
        <f>'Raw Data'!I2274</f>
        <v>non-smoker</v>
      </c>
      <c r="I2277" t="str">
        <f>'Raw Data'!J2274</f>
        <v>moderate</v>
      </c>
    </row>
    <row r="2278" spans="1:9" ht="15" customHeight="1" x14ac:dyDescent="0.35">
      <c r="A2278">
        <f t="shared" si="140"/>
        <v>2274</v>
      </c>
      <c r="B2278" s="13">
        <f>'Raw Data'!B2275</f>
        <v>26.273662009999999</v>
      </c>
      <c r="C2278" t="str">
        <f t="shared" si="141"/>
        <v>Overweight</v>
      </c>
      <c r="D2278" s="14">
        <f>'Raw Data'!E2275</f>
        <v>195.2207234</v>
      </c>
      <c r="E2278" t="str">
        <f t="shared" si="142"/>
        <v>Desirable</v>
      </c>
      <c r="F2278" s="15">
        <f>'Raw Data'!C2275</f>
        <v>100.6137081</v>
      </c>
      <c r="G2278" t="str">
        <f t="shared" si="143"/>
        <v>Normal</v>
      </c>
      <c r="H2278" t="str">
        <f>'Raw Data'!I2275</f>
        <v>smoker</v>
      </c>
      <c r="I2278" t="str">
        <f>'Raw Data'!J2275</f>
        <v>moderate</v>
      </c>
    </row>
    <row r="2279" spans="1:9" ht="15" customHeight="1" x14ac:dyDescent="0.35">
      <c r="A2279">
        <f t="shared" si="140"/>
        <v>2275</v>
      </c>
      <c r="B2279" s="13">
        <f>'Raw Data'!B2276</f>
        <v>34.089210970000003</v>
      </c>
      <c r="C2279" t="str">
        <f t="shared" si="141"/>
        <v>Obese</v>
      </c>
      <c r="D2279" s="14">
        <f>'Raw Data'!E2276</f>
        <v>177.1333822</v>
      </c>
      <c r="E2279" t="str">
        <f t="shared" si="142"/>
        <v>Desirable</v>
      </c>
      <c r="F2279" s="15">
        <f>'Raw Data'!C2276</f>
        <v>109.5735962</v>
      </c>
      <c r="G2279" t="str">
        <f t="shared" si="143"/>
        <v>Normal</v>
      </c>
      <c r="H2279" t="str">
        <f>'Raw Data'!I2276</f>
        <v>non-smoker</v>
      </c>
      <c r="I2279" t="str">
        <f>'Raw Data'!J2276</f>
        <v>moderate</v>
      </c>
    </row>
    <row r="2280" spans="1:9" ht="15" customHeight="1" x14ac:dyDescent="0.35">
      <c r="A2280">
        <f t="shared" si="140"/>
        <v>2276</v>
      </c>
      <c r="B2280" s="13">
        <f>'Raw Data'!B2277</f>
        <v>22.089738449999999</v>
      </c>
      <c r="C2280" t="str">
        <f t="shared" si="141"/>
        <v>Normal</v>
      </c>
      <c r="D2280" s="14">
        <f>'Raw Data'!E2277</f>
        <v>195.70824150000001</v>
      </c>
      <c r="E2280" t="str">
        <f t="shared" si="142"/>
        <v>Desirable</v>
      </c>
      <c r="F2280" s="15">
        <f>'Raw Data'!C2277</f>
        <v>90.542177929999994</v>
      </c>
      <c r="G2280" t="str">
        <f t="shared" si="143"/>
        <v>Normal</v>
      </c>
      <c r="H2280" t="str">
        <f>'Raw Data'!I2277</f>
        <v>smoker</v>
      </c>
      <c r="I2280" t="str">
        <f>'Raw Data'!J2277</f>
        <v>high</v>
      </c>
    </row>
    <row r="2281" spans="1:9" ht="15" customHeight="1" x14ac:dyDescent="0.35">
      <c r="A2281">
        <f t="shared" si="140"/>
        <v>2277</v>
      </c>
      <c r="B2281" s="13">
        <f>'Raw Data'!B2278</f>
        <v>27.158229009999999</v>
      </c>
      <c r="C2281" t="str">
        <f t="shared" si="141"/>
        <v>Overweight</v>
      </c>
      <c r="D2281" s="14">
        <f>'Raw Data'!E2278</f>
        <v>192.7156967</v>
      </c>
      <c r="E2281" t="str">
        <f t="shared" si="142"/>
        <v>Desirable</v>
      </c>
      <c r="F2281" s="15">
        <f>'Raw Data'!C2278</f>
        <v>113.99252269999999</v>
      </c>
      <c r="G2281" t="str">
        <f t="shared" si="143"/>
        <v>Normal</v>
      </c>
      <c r="H2281" t="str">
        <f>'Raw Data'!I2278</f>
        <v>non-smoker</v>
      </c>
      <c r="I2281" t="str">
        <f>'Raw Data'!J2278</f>
        <v>high</v>
      </c>
    </row>
    <row r="2282" spans="1:9" ht="15" customHeight="1" x14ac:dyDescent="0.35">
      <c r="A2282">
        <f t="shared" si="140"/>
        <v>2278</v>
      </c>
      <c r="B2282" s="13">
        <f>'Raw Data'!B2279</f>
        <v>30.8476231</v>
      </c>
      <c r="C2282" t="str">
        <f t="shared" si="141"/>
        <v>Obese</v>
      </c>
      <c r="D2282" s="14">
        <f>'Raw Data'!E2279</f>
        <v>186.8888518</v>
      </c>
      <c r="E2282" t="str">
        <f t="shared" si="142"/>
        <v>Desirable</v>
      </c>
      <c r="F2282" s="15">
        <f>'Raw Data'!C2279</f>
        <v>120.7869097</v>
      </c>
      <c r="G2282" t="str">
        <f t="shared" si="143"/>
        <v>Elevated</v>
      </c>
      <c r="H2282" t="str">
        <f>'Raw Data'!I2279</f>
        <v>smoker</v>
      </c>
      <c r="I2282" t="str">
        <f>'Raw Data'!J2279</f>
        <v>high</v>
      </c>
    </row>
    <row r="2283" spans="1:9" ht="15" customHeight="1" x14ac:dyDescent="0.35">
      <c r="A2283">
        <f t="shared" si="140"/>
        <v>2279</v>
      </c>
      <c r="B2283" s="13">
        <f>'Raw Data'!B2280</f>
        <v>32.549850159999998</v>
      </c>
      <c r="C2283" t="str">
        <f t="shared" si="141"/>
        <v>Obese</v>
      </c>
      <c r="D2283" s="14">
        <f>'Raw Data'!E2280</f>
        <v>200.74217440000001</v>
      </c>
      <c r="E2283" t="str">
        <f t="shared" si="142"/>
        <v>Borderline High</v>
      </c>
      <c r="F2283" s="15">
        <f>'Raw Data'!C2280</f>
        <v>115.67178490000001</v>
      </c>
      <c r="G2283" t="str">
        <f t="shared" si="143"/>
        <v>Normal</v>
      </c>
      <c r="H2283" t="str">
        <f>'Raw Data'!I2280</f>
        <v>non-smoker</v>
      </c>
      <c r="I2283" t="str">
        <f>'Raw Data'!J2280</f>
        <v>high</v>
      </c>
    </row>
    <row r="2284" spans="1:9" ht="15" customHeight="1" x14ac:dyDescent="0.35">
      <c r="A2284">
        <f t="shared" si="140"/>
        <v>2280</v>
      </c>
      <c r="B2284" s="13">
        <f>'Raw Data'!B2281</f>
        <v>23.661336330000001</v>
      </c>
      <c r="C2284" t="str">
        <f t="shared" si="141"/>
        <v>Normal</v>
      </c>
      <c r="D2284" s="14">
        <f>'Raw Data'!E2281</f>
        <v>198.31234140000001</v>
      </c>
      <c r="E2284" t="str">
        <f t="shared" si="142"/>
        <v>Desirable</v>
      </c>
      <c r="F2284" s="15">
        <f>'Raw Data'!C2281</f>
        <v>89.532480960000001</v>
      </c>
      <c r="G2284" t="str">
        <f t="shared" si="143"/>
        <v>Normal</v>
      </c>
      <c r="H2284" t="str">
        <f>'Raw Data'!I2281</f>
        <v>non-smoker</v>
      </c>
      <c r="I2284" t="str">
        <f>'Raw Data'!J2281</f>
        <v>moderate</v>
      </c>
    </row>
    <row r="2285" spans="1:9" ht="15" customHeight="1" x14ac:dyDescent="0.35">
      <c r="A2285">
        <f t="shared" si="140"/>
        <v>2281</v>
      </c>
      <c r="B2285" s="13">
        <f>'Raw Data'!B2282</f>
        <v>22.147369749999999</v>
      </c>
      <c r="C2285" t="str">
        <f t="shared" si="141"/>
        <v>Normal</v>
      </c>
      <c r="D2285" s="14">
        <f>'Raw Data'!E2282</f>
        <v>206.93965750000001</v>
      </c>
      <c r="E2285" t="str">
        <f t="shared" si="142"/>
        <v>Borderline High</v>
      </c>
      <c r="F2285" s="15">
        <f>'Raw Data'!C2282</f>
        <v>114.373846</v>
      </c>
      <c r="G2285" t="str">
        <f t="shared" si="143"/>
        <v>Normal</v>
      </c>
      <c r="H2285" t="str">
        <f>'Raw Data'!I2282</f>
        <v>non-smoker</v>
      </c>
      <c r="I2285" t="str">
        <f>'Raw Data'!J2282</f>
        <v>moderate</v>
      </c>
    </row>
    <row r="2286" spans="1:9" ht="15" customHeight="1" x14ac:dyDescent="0.35">
      <c r="A2286">
        <f t="shared" si="140"/>
        <v>2282</v>
      </c>
      <c r="B2286" s="13">
        <f>'Raw Data'!B2283</f>
        <v>20.792782410000001</v>
      </c>
      <c r="C2286" t="str">
        <f t="shared" si="141"/>
        <v>Normal</v>
      </c>
      <c r="D2286" s="14">
        <f>'Raw Data'!E2283</f>
        <v>176.7893162</v>
      </c>
      <c r="E2286" t="str">
        <f t="shared" si="142"/>
        <v>Desirable</v>
      </c>
      <c r="F2286" s="15">
        <f>'Raw Data'!C2283</f>
        <v>118.16281840000001</v>
      </c>
      <c r="G2286" t="str">
        <f t="shared" si="143"/>
        <v>Normal</v>
      </c>
      <c r="H2286" t="str">
        <f>'Raw Data'!I2283</f>
        <v>non-smoker</v>
      </c>
      <c r="I2286" t="str">
        <f>'Raw Data'!J2283</f>
        <v>high</v>
      </c>
    </row>
    <row r="2287" spans="1:9" ht="15" customHeight="1" x14ac:dyDescent="0.35">
      <c r="A2287">
        <f t="shared" si="140"/>
        <v>2283</v>
      </c>
      <c r="B2287" s="13">
        <f>'Raw Data'!B2284</f>
        <v>25.285224769999999</v>
      </c>
      <c r="C2287" t="str">
        <f t="shared" si="141"/>
        <v>Overweight</v>
      </c>
      <c r="D2287" s="14">
        <f>'Raw Data'!E2284</f>
        <v>181.8835378</v>
      </c>
      <c r="E2287" t="str">
        <f t="shared" si="142"/>
        <v>Desirable</v>
      </c>
      <c r="F2287" s="15">
        <f>'Raw Data'!C2284</f>
        <v>104.78864059999999</v>
      </c>
      <c r="G2287" t="str">
        <f t="shared" si="143"/>
        <v>Normal</v>
      </c>
      <c r="H2287" t="str">
        <f>'Raw Data'!I2284</f>
        <v>non-smoker</v>
      </c>
      <c r="I2287" t="str">
        <f>'Raw Data'!J2284</f>
        <v>moderate</v>
      </c>
    </row>
    <row r="2288" spans="1:9" ht="15" customHeight="1" x14ac:dyDescent="0.35">
      <c r="A2288">
        <f t="shared" si="140"/>
        <v>2284</v>
      </c>
      <c r="B2288" s="13">
        <f>'Raw Data'!B2285</f>
        <v>28.270902620000001</v>
      </c>
      <c r="C2288" t="str">
        <f t="shared" si="141"/>
        <v>Overweight</v>
      </c>
      <c r="D2288" s="14">
        <f>'Raw Data'!E2285</f>
        <v>195.24781659999999</v>
      </c>
      <c r="E2288" t="str">
        <f t="shared" si="142"/>
        <v>Desirable</v>
      </c>
      <c r="F2288" s="15">
        <f>'Raw Data'!C2285</f>
        <v>115.0447247</v>
      </c>
      <c r="G2288" t="str">
        <f t="shared" si="143"/>
        <v>Normal</v>
      </c>
      <c r="H2288" t="str">
        <f>'Raw Data'!I2285</f>
        <v>non-smoker</v>
      </c>
      <c r="I2288" t="str">
        <f>'Raw Data'!J2285</f>
        <v>moderate</v>
      </c>
    </row>
    <row r="2289" spans="1:9" ht="15" customHeight="1" x14ac:dyDescent="0.35">
      <c r="A2289">
        <f t="shared" si="140"/>
        <v>2285</v>
      </c>
      <c r="B2289" s="13">
        <f>'Raw Data'!B2286</f>
        <v>24.639097719999999</v>
      </c>
      <c r="C2289" t="str">
        <f t="shared" si="141"/>
        <v>Normal</v>
      </c>
      <c r="D2289" s="14">
        <f>'Raw Data'!E2286</f>
        <v>168.0443215</v>
      </c>
      <c r="E2289" t="str">
        <f t="shared" si="142"/>
        <v>Desirable</v>
      </c>
      <c r="F2289" s="15">
        <f>'Raw Data'!C2286</f>
        <v>115.8577105</v>
      </c>
      <c r="G2289" t="str">
        <f t="shared" si="143"/>
        <v>Normal</v>
      </c>
      <c r="H2289" t="str">
        <f>'Raw Data'!I2286</f>
        <v>non-smoker</v>
      </c>
      <c r="I2289" t="str">
        <f>'Raw Data'!J2286</f>
        <v>high</v>
      </c>
    </row>
    <row r="2290" spans="1:9" ht="15" customHeight="1" x14ac:dyDescent="0.35">
      <c r="A2290">
        <f t="shared" si="140"/>
        <v>2286</v>
      </c>
      <c r="B2290" s="13">
        <f>'Raw Data'!B2287</f>
        <v>30.496009170000001</v>
      </c>
      <c r="C2290" t="str">
        <f t="shared" si="141"/>
        <v>Obese</v>
      </c>
      <c r="D2290" s="14">
        <f>'Raw Data'!E2287</f>
        <v>195.89685990000001</v>
      </c>
      <c r="E2290" t="str">
        <f t="shared" si="142"/>
        <v>Desirable</v>
      </c>
      <c r="F2290" s="15">
        <f>'Raw Data'!C2287</f>
        <v>101.20795560000001</v>
      </c>
      <c r="G2290" t="str">
        <f t="shared" si="143"/>
        <v>Normal</v>
      </c>
      <c r="H2290" t="str">
        <f>'Raw Data'!I2287</f>
        <v>non-smoker</v>
      </c>
      <c r="I2290" t="str">
        <f>'Raw Data'!J2287</f>
        <v>moderate</v>
      </c>
    </row>
    <row r="2291" spans="1:9" ht="15" customHeight="1" x14ac:dyDescent="0.35">
      <c r="A2291">
        <f t="shared" si="140"/>
        <v>2287</v>
      </c>
      <c r="B2291" s="13">
        <f>'Raw Data'!B2288</f>
        <v>26.672214499999999</v>
      </c>
      <c r="C2291" t="str">
        <f t="shared" si="141"/>
        <v>Overweight</v>
      </c>
      <c r="D2291" s="14">
        <f>'Raw Data'!E2288</f>
        <v>195.199433</v>
      </c>
      <c r="E2291" t="str">
        <f t="shared" si="142"/>
        <v>Desirable</v>
      </c>
      <c r="F2291" s="15">
        <f>'Raw Data'!C2288</f>
        <v>103.6509683</v>
      </c>
      <c r="G2291" t="str">
        <f t="shared" si="143"/>
        <v>Normal</v>
      </c>
      <c r="H2291" t="str">
        <f>'Raw Data'!I2288</f>
        <v>non-smoker</v>
      </c>
      <c r="I2291" t="str">
        <f>'Raw Data'!J2288</f>
        <v>high</v>
      </c>
    </row>
    <row r="2292" spans="1:9" ht="15" customHeight="1" x14ac:dyDescent="0.35">
      <c r="A2292">
        <f t="shared" si="140"/>
        <v>2288</v>
      </c>
      <c r="B2292" s="13">
        <f>'Raw Data'!B2289</f>
        <v>30.047514060000001</v>
      </c>
      <c r="C2292" t="str">
        <f t="shared" si="141"/>
        <v>Obese</v>
      </c>
      <c r="D2292" s="14">
        <f>'Raw Data'!E2289</f>
        <v>193.5480245</v>
      </c>
      <c r="E2292" t="str">
        <f t="shared" si="142"/>
        <v>Desirable</v>
      </c>
      <c r="F2292" s="15">
        <f>'Raw Data'!C2289</f>
        <v>92.295755029999995</v>
      </c>
      <c r="G2292" t="str">
        <f t="shared" si="143"/>
        <v>Normal</v>
      </c>
      <c r="H2292" t="str">
        <f>'Raw Data'!I2289</f>
        <v>smoker</v>
      </c>
      <c r="I2292" t="str">
        <f>'Raw Data'!J2289</f>
        <v>high</v>
      </c>
    </row>
    <row r="2293" spans="1:9" ht="15" customHeight="1" x14ac:dyDescent="0.35">
      <c r="A2293">
        <f t="shared" si="140"/>
        <v>2289</v>
      </c>
      <c r="B2293" s="13">
        <f>'Raw Data'!B2290</f>
        <v>27.735891240000001</v>
      </c>
      <c r="C2293" t="str">
        <f t="shared" si="141"/>
        <v>Overweight</v>
      </c>
      <c r="D2293" s="14">
        <f>'Raw Data'!E2290</f>
        <v>199.46198029999999</v>
      </c>
      <c r="E2293" t="str">
        <f t="shared" si="142"/>
        <v>Desirable</v>
      </c>
      <c r="F2293" s="15">
        <f>'Raw Data'!C2290</f>
        <v>103.6397128</v>
      </c>
      <c r="G2293" t="str">
        <f t="shared" si="143"/>
        <v>Normal</v>
      </c>
      <c r="H2293" t="str">
        <f>'Raw Data'!I2290</f>
        <v>non-smoker</v>
      </c>
      <c r="I2293" t="str">
        <f>'Raw Data'!J2290</f>
        <v>moderate</v>
      </c>
    </row>
    <row r="2294" spans="1:9" ht="15" customHeight="1" x14ac:dyDescent="0.35">
      <c r="A2294">
        <f t="shared" si="140"/>
        <v>2290</v>
      </c>
      <c r="B2294" s="13">
        <f>'Raw Data'!B2291</f>
        <v>18.573716109999999</v>
      </c>
      <c r="C2294" t="str">
        <f t="shared" si="141"/>
        <v>Normal</v>
      </c>
      <c r="D2294" s="14">
        <f>'Raw Data'!E2291</f>
        <v>152.24877620000001</v>
      </c>
      <c r="E2294" t="str">
        <f t="shared" si="142"/>
        <v>Desirable</v>
      </c>
      <c r="F2294" s="15">
        <f>'Raw Data'!C2291</f>
        <v>93.185523950000004</v>
      </c>
      <c r="G2294" t="str">
        <f t="shared" si="143"/>
        <v>Normal</v>
      </c>
      <c r="H2294" t="str">
        <f>'Raw Data'!I2291</f>
        <v>non-smoker</v>
      </c>
      <c r="I2294" t="str">
        <f>'Raw Data'!J2291</f>
        <v>high</v>
      </c>
    </row>
    <row r="2295" spans="1:9" ht="15" customHeight="1" x14ac:dyDescent="0.35">
      <c r="A2295">
        <f t="shared" si="140"/>
        <v>2291</v>
      </c>
      <c r="B2295" s="13">
        <f>'Raw Data'!B2292</f>
        <v>21.250765210000001</v>
      </c>
      <c r="C2295" t="str">
        <f t="shared" si="141"/>
        <v>Normal</v>
      </c>
      <c r="D2295" s="14">
        <f>'Raw Data'!E2292</f>
        <v>176.9719474</v>
      </c>
      <c r="E2295" t="str">
        <f t="shared" si="142"/>
        <v>Desirable</v>
      </c>
      <c r="F2295" s="15">
        <f>'Raw Data'!C2292</f>
        <v>106.98917950000001</v>
      </c>
      <c r="G2295" t="str">
        <f t="shared" si="143"/>
        <v>Normal</v>
      </c>
      <c r="H2295" t="str">
        <f>'Raw Data'!I2292</f>
        <v>smoker</v>
      </c>
      <c r="I2295" t="str">
        <f>'Raw Data'!J2292</f>
        <v>moderate</v>
      </c>
    </row>
    <row r="2296" spans="1:9" ht="15" customHeight="1" x14ac:dyDescent="0.35">
      <c r="A2296">
        <f t="shared" si="140"/>
        <v>2292</v>
      </c>
      <c r="B2296" s="13">
        <f>'Raw Data'!B2293</f>
        <v>32.785565740000003</v>
      </c>
      <c r="C2296" t="str">
        <f t="shared" si="141"/>
        <v>Obese</v>
      </c>
      <c r="D2296" s="14">
        <f>'Raw Data'!E2293</f>
        <v>200.6564971</v>
      </c>
      <c r="E2296" t="str">
        <f t="shared" si="142"/>
        <v>Borderline High</v>
      </c>
      <c r="F2296" s="15">
        <f>'Raw Data'!C2293</f>
        <v>119.0116945</v>
      </c>
      <c r="G2296" t="str">
        <f t="shared" si="143"/>
        <v>Normal</v>
      </c>
      <c r="H2296" t="str">
        <f>'Raw Data'!I2293</f>
        <v>non-smoker</v>
      </c>
      <c r="I2296" t="str">
        <f>'Raw Data'!J2293</f>
        <v>moderate</v>
      </c>
    </row>
    <row r="2297" spans="1:9" ht="15" customHeight="1" x14ac:dyDescent="0.35">
      <c r="A2297">
        <f t="shared" si="140"/>
        <v>2293</v>
      </c>
      <c r="B2297" s="13">
        <f>'Raw Data'!B2294</f>
        <v>22.315271419999998</v>
      </c>
      <c r="C2297" t="str">
        <f t="shared" si="141"/>
        <v>Normal</v>
      </c>
      <c r="D2297" s="14">
        <f>'Raw Data'!E2294</f>
        <v>194.3220512</v>
      </c>
      <c r="E2297" t="str">
        <f t="shared" si="142"/>
        <v>Desirable</v>
      </c>
      <c r="F2297" s="15">
        <f>'Raw Data'!C2294</f>
        <v>114.2603766</v>
      </c>
      <c r="G2297" t="str">
        <f t="shared" si="143"/>
        <v>Normal</v>
      </c>
      <c r="H2297" t="str">
        <f>'Raw Data'!I2294</f>
        <v>non-smoker</v>
      </c>
      <c r="I2297" t="str">
        <f>'Raw Data'!J2294</f>
        <v>moderate</v>
      </c>
    </row>
    <row r="2298" spans="1:9" ht="15" customHeight="1" x14ac:dyDescent="0.35">
      <c r="A2298">
        <f t="shared" si="140"/>
        <v>2294</v>
      </c>
      <c r="B2298" s="13">
        <f>'Raw Data'!B2295</f>
        <v>31.25971011</v>
      </c>
      <c r="C2298" t="str">
        <f t="shared" si="141"/>
        <v>Obese</v>
      </c>
      <c r="D2298" s="14">
        <f>'Raw Data'!E2295</f>
        <v>205.877151</v>
      </c>
      <c r="E2298" t="str">
        <f t="shared" si="142"/>
        <v>Borderline High</v>
      </c>
      <c r="F2298" s="15">
        <f>'Raw Data'!C2295</f>
        <v>97.933694770000002</v>
      </c>
      <c r="G2298" t="str">
        <f t="shared" si="143"/>
        <v>Normal</v>
      </c>
      <c r="H2298" t="str">
        <f>'Raw Data'!I2295</f>
        <v>non-smoker</v>
      </c>
      <c r="I2298" t="str">
        <f>'Raw Data'!J2295</f>
        <v>moderate</v>
      </c>
    </row>
    <row r="2299" spans="1:9" ht="15" customHeight="1" x14ac:dyDescent="0.35">
      <c r="A2299">
        <f t="shared" si="140"/>
        <v>2295</v>
      </c>
      <c r="B2299" s="13">
        <f>'Raw Data'!B2296</f>
        <v>27.631220620000001</v>
      </c>
      <c r="C2299" t="str">
        <f t="shared" si="141"/>
        <v>Overweight</v>
      </c>
      <c r="D2299" s="14">
        <f>'Raw Data'!E2296</f>
        <v>191.348129</v>
      </c>
      <c r="E2299" t="str">
        <f t="shared" si="142"/>
        <v>Desirable</v>
      </c>
      <c r="F2299" s="15">
        <f>'Raw Data'!C2296</f>
        <v>104.0428938</v>
      </c>
      <c r="G2299" t="str">
        <f t="shared" si="143"/>
        <v>Normal</v>
      </c>
      <c r="H2299" t="str">
        <f>'Raw Data'!I2296</f>
        <v>non-smoker</v>
      </c>
      <c r="I2299" t="str">
        <f>'Raw Data'!J2296</f>
        <v>moderate</v>
      </c>
    </row>
    <row r="2300" spans="1:9" ht="15" customHeight="1" x14ac:dyDescent="0.35">
      <c r="A2300">
        <f t="shared" si="140"/>
        <v>2296</v>
      </c>
      <c r="B2300" s="13">
        <f>'Raw Data'!B2297</f>
        <v>22.077258189999998</v>
      </c>
      <c r="C2300" t="str">
        <f t="shared" si="141"/>
        <v>Normal</v>
      </c>
      <c r="D2300" s="14">
        <f>'Raw Data'!E2297</f>
        <v>162.21263830000001</v>
      </c>
      <c r="E2300" t="str">
        <f t="shared" si="142"/>
        <v>Desirable</v>
      </c>
      <c r="F2300" s="15">
        <f>'Raw Data'!C2297</f>
        <v>108.8608517</v>
      </c>
      <c r="G2300" t="str">
        <f t="shared" si="143"/>
        <v>Normal</v>
      </c>
      <c r="H2300" t="str">
        <f>'Raw Data'!I2297</f>
        <v>non-smoker</v>
      </c>
      <c r="I2300" t="str">
        <f>'Raw Data'!J2297</f>
        <v>low</v>
      </c>
    </row>
    <row r="2301" spans="1:9" ht="15" customHeight="1" x14ac:dyDescent="0.35">
      <c r="A2301">
        <f t="shared" si="140"/>
        <v>2297</v>
      </c>
      <c r="B2301" s="13">
        <f>'Raw Data'!B2298</f>
        <v>30.748225120000001</v>
      </c>
      <c r="C2301" t="str">
        <f t="shared" si="141"/>
        <v>Obese</v>
      </c>
      <c r="D2301" s="14">
        <f>'Raw Data'!E2298</f>
        <v>190.71326199999999</v>
      </c>
      <c r="E2301" t="str">
        <f t="shared" si="142"/>
        <v>Desirable</v>
      </c>
      <c r="F2301" s="15">
        <f>'Raw Data'!C2298</f>
        <v>92.782049189999995</v>
      </c>
      <c r="G2301" t="str">
        <f t="shared" si="143"/>
        <v>Normal</v>
      </c>
      <c r="H2301" t="str">
        <f>'Raw Data'!I2298</f>
        <v>smoker</v>
      </c>
      <c r="I2301" t="str">
        <f>'Raw Data'!J2298</f>
        <v>moderate</v>
      </c>
    </row>
    <row r="2302" spans="1:9" ht="15" customHeight="1" x14ac:dyDescent="0.35">
      <c r="A2302">
        <f t="shared" si="140"/>
        <v>2298</v>
      </c>
      <c r="B2302" s="13">
        <f>'Raw Data'!B2299</f>
        <v>24.611628270000001</v>
      </c>
      <c r="C2302" t="str">
        <f t="shared" si="141"/>
        <v>Normal</v>
      </c>
      <c r="D2302" s="14">
        <f>'Raw Data'!E2299</f>
        <v>197.76451220000001</v>
      </c>
      <c r="E2302" t="str">
        <f t="shared" si="142"/>
        <v>Desirable</v>
      </c>
      <c r="F2302" s="15">
        <f>'Raw Data'!C2299</f>
        <v>105.5773411</v>
      </c>
      <c r="G2302" t="str">
        <f t="shared" si="143"/>
        <v>Normal</v>
      </c>
      <c r="H2302" t="str">
        <f>'Raw Data'!I2299</f>
        <v>non-smoker</v>
      </c>
      <c r="I2302" t="str">
        <f>'Raw Data'!J2299</f>
        <v>moderate</v>
      </c>
    </row>
    <row r="2303" spans="1:9" ht="15" customHeight="1" x14ac:dyDescent="0.35">
      <c r="A2303">
        <f t="shared" si="140"/>
        <v>2299</v>
      </c>
      <c r="B2303" s="13">
        <f>'Raw Data'!B2300</f>
        <v>27.757811109999999</v>
      </c>
      <c r="C2303" t="str">
        <f t="shared" si="141"/>
        <v>Overweight</v>
      </c>
      <c r="D2303" s="14">
        <f>'Raw Data'!E2300</f>
        <v>208.81173870000001</v>
      </c>
      <c r="E2303" t="str">
        <f t="shared" si="142"/>
        <v>Borderline High</v>
      </c>
      <c r="F2303" s="15">
        <f>'Raw Data'!C2300</f>
        <v>107.4136712</v>
      </c>
      <c r="G2303" t="str">
        <f t="shared" si="143"/>
        <v>Normal</v>
      </c>
      <c r="H2303" t="str">
        <f>'Raw Data'!I2300</f>
        <v>smoker</v>
      </c>
      <c r="I2303" t="str">
        <f>'Raw Data'!J2300</f>
        <v>low</v>
      </c>
    </row>
    <row r="2304" spans="1:9" ht="15" customHeight="1" x14ac:dyDescent="0.35">
      <c r="A2304">
        <f t="shared" si="140"/>
        <v>2300</v>
      </c>
      <c r="B2304" s="13">
        <f>'Raw Data'!B2301</f>
        <v>25.950727749999999</v>
      </c>
      <c r="C2304" t="str">
        <f t="shared" si="141"/>
        <v>Overweight</v>
      </c>
      <c r="D2304" s="14">
        <f>'Raw Data'!E2301</f>
        <v>170.5102875</v>
      </c>
      <c r="E2304" t="str">
        <f t="shared" si="142"/>
        <v>Desirable</v>
      </c>
      <c r="F2304" s="15">
        <f>'Raw Data'!C2301</f>
        <v>104.9381226</v>
      </c>
      <c r="G2304" t="str">
        <f t="shared" si="143"/>
        <v>Normal</v>
      </c>
      <c r="H2304" t="str">
        <f>'Raw Data'!I2301</f>
        <v>non-smoker</v>
      </c>
      <c r="I2304" t="str">
        <f>'Raw Data'!J2301</f>
        <v>high</v>
      </c>
    </row>
    <row r="2305" spans="1:9" ht="15" customHeight="1" x14ac:dyDescent="0.35">
      <c r="A2305">
        <f t="shared" si="140"/>
        <v>2301</v>
      </c>
      <c r="B2305" s="13">
        <f>'Raw Data'!B2302</f>
        <v>13.479016769999999</v>
      </c>
      <c r="C2305" t="str">
        <f t="shared" si="141"/>
        <v>Underweight</v>
      </c>
      <c r="D2305" s="14">
        <f>'Raw Data'!E2302</f>
        <v>161.62136670000001</v>
      </c>
      <c r="E2305" t="str">
        <f t="shared" si="142"/>
        <v>Desirable</v>
      </c>
      <c r="F2305" s="15">
        <f>'Raw Data'!C2302</f>
        <v>103.1456098</v>
      </c>
      <c r="G2305" t="str">
        <f t="shared" si="143"/>
        <v>Normal</v>
      </c>
      <c r="H2305" t="str">
        <f>'Raw Data'!I2302</f>
        <v>non-smoker</v>
      </c>
      <c r="I2305" t="str">
        <f>'Raw Data'!J2302</f>
        <v>low</v>
      </c>
    </row>
    <row r="2306" spans="1:9" ht="15" customHeight="1" x14ac:dyDescent="0.35">
      <c r="A2306">
        <f t="shared" si="140"/>
        <v>2302</v>
      </c>
      <c r="B2306" s="13">
        <f>'Raw Data'!B2303</f>
        <v>30.368767739999999</v>
      </c>
      <c r="C2306" t="str">
        <f t="shared" si="141"/>
        <v>Obese</v>
      </c>
      <c r="D2306" s="14">
        <f>'Raw Data'!E2303</f>
        <v>199.83398349999999</v>
      </c>
      <c r="E2306" t="str">
        <f t="shared" si="142"/>
        <v>Desirable</v>
      </c>
      <c r="F2306" s="15">
        <f>'Raw Data'!C2303</f>
        <v>101.31213529999999</v>
      </c>
      <c r="G2306" t="str">
        <f t="shared" si="143"/>
        <v>Normal</v>
      </c>
      <c r="H2306" t="str">
        <f>'Raw Data'!I2303</f>
        <v>non-smoker</v>
      </c>
      <c r="I2306" t="str">
        <f>'Raw Data'!J2303</f>
        <v>low</v>
      </c>
    </row>
    <row r="2307" spans="1:9" ht="15" customHeight="1" x14ac:dyDescent="0.35">
      <c r="A2307">
        <f t="shared" si="140"/>
        <v>2303</v>
      </c>
      <c r="B2307" s="13">
        <f>'Raw Data'!B2304</f>
        <v>30.83590701</v>
      </c>
      <c r="C2307" t="str">
        <f t="shared" si="141"/>
        <v>Obese</v>
      </c>
      <c r="D2307" s="14">
        <f>'Raw Data'!E2304</f>
        <v>214.41487380000001</v>
      </c>
      <c r="E2307" t="str">
        <f t="shared" si="142"/>
        <v>Borderline High</v>
      </c>
      <c r="F2307" s="15">
        <f>'Raw Data'!C2304</f>
        <v>115.79977390000001</v>
      </c>
      <c r="G2307" t="str">
        <f t="shared" si="143"/>
        <v>Normal</v>
      </c>
      <c r="H2307" t="str">
        <f>'Raw Data'!I2304</f>
        <v>non-smoker</v>
      </c>
      <c r="I2307" t="str">
        <f>'Raw Data'!J2304</f>
        <v>moderate</v>
      </c>
    </row>
    <row r="2308" spans="1:9" ht="15" customHeight="1" x14ac:dyDescent="0.35">
      <c r="A2308">
        <f t="shared" si="140"/>
        <v>2304</v>
      </c>
      <c r="B2308" s="13">
        <f>'Raw Data'!B2305</f>
        <v>24.529650790000002</v>
      </c>
      <c r="C2308" t="str">
        <f t="shared" si="141"/>
        <v>Normal</v>
      </c>
      <c r="D2308" s="14">
        <f>'Raw Data'!E2305</f>
        <v>196.0375573</v>
      </c>
      <c r="E2308" t="str">
        <f t="shared" si="142"/>
        <v>Desirable</v>
      </c>
      <c r="F2308" s="15">
        <f>'Raw Data'!C2305</f>
        <v>111.63739200000001</v>
      </c>
      <c r="G2308" t="str">
        <f t="shared" si="143"/>
        <v>Normal</v>
      </c>
      <c r="H2308" t="str">
        <f>'Raw Data'!I2305</f>
        <v>non-smoker</v>
      </c>
      <c r="I2308" t="str">
        <f>'Raw Data'!J2305</f>
        <v>moderate</v>
      </c>
    </row>
    <row r="2309" spans="1:9" ht="15" customHeight="1" x14ac:dyDescent="0.35">
      <c r="A2309">
        <f t="shared" ref="A2309:A2372" si="144">ROW()-4</f>
        <v>2305</v>
      </c>
      <c r="B2309" s="13">
        <f>'Raw Data'!B2306</f>
        <v>30.211800830000001</v>
      </c>
      <c r="C2309" t="str">
        <f t="shared" ref="C2309:C2372" si="145">IF(B2309&lt;18.5,"Underweight",IF(B2309&lt;=24.9,"Normal",IF(B2309&lt;=29.9,"Overweight","Obese")))</f>
        <v>Obese</v>
      </c>
      <c r="D2309" s="14">
        <f>'Raw Data'!E2306</f>
        <v>174.62633600000001</v>
      </c>
      <c r="E2309" t="str">
        <f t="shared" ref="E2309:E2372" si="146">IF(D2309&lt;200,"Desirable",IF(D2309&lt;=239,"Borderline High","High"))</f>
        <v>Desirable</v>
      </c>
      <c r="F2309" s="15">
        <f>'Raw Data'!C2306</f>
        <v>123.8958768</v>
      </c>
      <c r="G2309" t="str">
        <f t="shared" ref="G2309:G2372" si="147">IF(F2309&lt;120,"Normal",IF(F2309&lt;=129,"Elevated",IF(F2309&lt;=139,"Stage 1 Hypertension","Stage 2 Hypertension")))</f>
        <v>Elevated</v>
      </c>
      <c r="H2309" t="str">
        <f>'Raw Data'!I2306</f>
        <v>smoker</v>
      </c>
      <c r="I2309" t="str">
        <f>'Raw Data'!J2306</f>
        <v>low</v>
      </c>
    </row>
    <row r="2310" spans="1:9" ht="15" customHeight="1" x14ac:dyDescent="0.35">
      <c r="A2310">
        <f t="shared" si="144"/>
        <v>2306</v>
      </c>
      <c r="B2310" s="13">
        <f>'Raw Data'!B2307</f>
        <v>22.64123507</v>
      </c>
      <c r="C2310" t="str">
        <f t="shared" si="145"/>
        <v>Normal</v>
      </c>
      <c r="D2310" s="14">
        <f>'Raw Data'!E2307</f>
        <v>177.88795690000001</v>
      </c>
      <c r="E2310" t="str">
        <f t="shared" si="146"/>
        <v>Desirable</v>
      </c>
      <c r="F2310" s="15">
        <f>'Raw Data'!C2307</f>
        <v>110.04360939999999</v>
      </c>
      <c r="G2310" t="str">
        <f t="shared" si="147"/>
        <v>Normal</v>
      </c>
      <c r="H2310" t="str">
        <f>'Raw Data'!I2307</f>
        <v>non-smoker</v>
      </c>
      <c r="I2310" t="str">
        <f>'Raw Data'!J2307</f>
        <v>moderate</v>
      </c>
    </row>
    <row r="2311" spans="1:9" ht="15" customHeight="1" x14ac:dyDescent="0.35">
      <c r="A2311">
        <f t="shared" si="144"/>
        <v>2307</v>
      </c>
      <c r="B2311" s="13">
        <f>'Raw Data'!B2308</f>
        <v>22.74319363</v>
      </c>
      <c r="C2311" t="str">
        <f t="shared" si="145"/>
        <v>Normal</v>
      </c>
      <c r="D2311" s="14">
        <f>'Raw Data'!E2308</f>
        <v>183.10016899999999</v>
      </c>
      <c r="E2311" t="str">
        <f t="shared" si="146"/>
        <v>Desirable</v>
      </c>
      <c r="F2311" s="15">
        <f>'Raw Data'!C2308</f>
        <v>117.50359520000001</v>
      </c>
      <c r="G2311" t="str">
        <f t="shared" si="147"/>
        <v>Normal</v>
      </c>
      <c r="H2311" t="str">
        <f>'Raw Data'!I2308</f>
        <v>smoker</v>
      </c>
      <c r="I2311" t="str">
        <f>'Raw Data'!J2308</f>
        <v>high</v>
      </c>
    </row>
    <row r="2312" spans="1:9" ht="15" customHeight="1" x14ac:dyDescent="0.35">
      <c r="A2312">
        <f t="shared" si="144"/>
        <v>2308</v>
      </c>
      <c r="B2312" s="13">
        <f>'Raw Data'!B2309</f>
        <v>28.198058620000001</v>
      </c>
      <c r="C2312" t="str">
        <f t="shared" si="145"/>
        <v>Overweight</v>
      </c>
      <c r="D2312" s="14">
        <f>'Raw Data'!E2309</f>
        <v>181.30487160000001</v>
      </c>
      <c r="E2312" t="str">
        <f t="shared" si="146"/>
        <v>Desirable</v>
      </c>
      <c r="F2312" s="15">
        <f>'Raw Data'!C2309</f>
        <v>124.6318361</v>
      </c>
      <c r="G2312" t="str">
        <f t="shared" si="147"/>
        <v>Elevated</v>
      </c>
      <c r="H2312" t="str">
        <f>'Raw Data'!I2309</f>
        <v>smoker</v>
      </c>
      <c r="I2312" t="str">
        <f>'Raw Data'!J2309</f>
        <v>moderate</v>
      </c>
    </row>
    <row r="2313" spans="1:9" ht="15" customHeight="1" x14ac:dyDescent="0.35">
      <c r="A2313">
        <f t="shared" si="144"/>
        <v>2309</v>
      </c>
      <c r="B2313" s="13">
        <f>'Raw Data'!B2310</f>
        <v>23.519282749999999</v>
      </c>
      <c r="C2313" t="str">
        <f t="shared" si="145"/>
        <v>Normal</v>
      </c>
      <c r="D2313" s="14">
        <f>'Raw Data'!E2310</f>
        <v>181.37488239999999</v>
      </c>
      <c r="E2313" t="str">
        <f t="shared" si="146"/>
        <v>Desirable</v>
      </c>
      <c r="F2313" s="15">
        <f>'Raw Data'!C2310</f>
        <v>112.1197337</v>
      </c>
      <c r="G2313" t="str">
        <f t="shared" si="147"/>
        <v>Normal</v>
      </c>
      <c r="H2313" t="str">
        <f>'Raw Data'!I2310</f>
        <v>smoker</v>
      </c>
      <c r="I2313" t="str">
        <f>'Raw Data'!J2310</f>
        <v>high</v>
      </c>
    </row>
    <row r="2314" spans="1:9" ht="15" customHeight="1" x14ac:dyDescent="0.35">
      <c r="A2314">
        <f t="shared" si="144"/>
        <v>2310</v>
      </c>
      <c r="B2314" s="13">
        <f>'Raw Data'!B2311</f>
        <v>26.35410808</v>
      </c>
      <c r="C2314" t="str">
        <f t="shared" si="145"/>
        <v>Overweight</v>
      </c>
      <c r="D2314" s="14">
        <f>'Raw Data'!E2311</f>
        <v>155.31418819999999</v>
      </c>
      <c r="E2314" t="str">
        <f t="shared" si="146"/>
        <v>Desirable</v>
      </c>
      <c r="F2314" s="15">
        <f>'Raw Data'!C2311</f>
        <v>105.9153601</v>
      </c>
      <c r="G2314" t="str">
        <f t="shared" si="147"/>
        <v>Normal</v>
      </c>
      <c r="H2314" t="str">
        <f>'Raw Data'!I2311</f>
        <v>non-smoker</v>
      </c>
      <c r="I2314" t="str">
        <f>'Raw Data'!J2311</f>
        <v>low</v>
      </c>
    </row>
    <row r="2315" spans="1:9" ht="15" customHeight="1" x14ac:dyDescent="0.35">
      <c r="A2315">
        <f t="shared" si="144"/>
        <v>2311</v>
      </c>
      <c r="B2315" s="13">
        <f>'Raw Data'!B2312</f>
        <v>22.304935499999999</v>
      </c>
      <c r="C2315" t="str">
        <f t="shared" si="145"/>
        <v>Normal</v>
      </c>
      <c r="D2315" s="14">
        <f>'Raw Data'!E2312</f>
        <v>169.63611130000001</v>
      </c>
      <c r="E2315" t="str">
        <f t="shared" si="146"/>
        <v>Desirable</v>
      </c>
      <c r="F2315" s="15">
        <f>'Raw Data'!C2312</f>
        <v>97.200841120000007</v>
      </c>
      <c r="G2315" t="str">
        <f t="shared" si="147"/>
        <v>Normal</v>
      </c>
      <c r="H2315" t="str">
        <f>'Raw Data'!I2312</f>
        <v>non-smoker</v>
      </c>
      <c r="I2315" t="str">
        <f>'Raw Data'!J2312</f>
        <v>high</v>
      </c>
    </row>
    <row r="2316" spans="1:9" ht="15" customHeight="1" x14ac:dyDescent="0.35">
      <c r="A2316">
        <f t="shared" si="144"/>
        <v>2312</v>
      </c>
      <c r="B2316" s="13">
        <f>'Raw Data'!B2313</f>
        <v>20.5770996</v>
      </c>
      <c r="C2316" t="str">
        <f t="shared" si="145"/>
        <v>Normal</v>
      </c>
      <c r="D2316" s="14">
        <f>'Raw Data'!E2313</f>
        <v>216.06688800000001</v>
      </c>
      <c r="E2316" t="str">
        <f t="shared" si="146"/>
        <v>Borderline High</v>
      </c>
      <c r="F2316" s="15">
        <f>'Raw Data'!C2313</f>
        <v>111.03979510000001</v>
      </c>
      <c r="G2316" t="str">
        <f t="shared" si="147"/>
        <v>Normal</v>
      </c>
      <c r="H2316" t="str">
        <f>'Raw Data'!I2313</f>
        <v>non-smoker</v>
      </c>
      <c r="I2316" t="str">
        <f>'Raw Data'!J2313</f>
        <v>moderate</v>
      </c>
    </row>
    <row r="2317" spans="1:9" ht="15" customHeight="1" x14ac:dyDescent="0.35">
      <c r="A2317">
        <f t="shared" si="144"/>
        <v>2313</v>
      </c>
      <c r="B2317" s="13">
        <f>'Raw Data'!B2314</f>
        <v>28.038551810000001</v>
      </c>
      <c r="C2317" t="str">
        <f t="shared" si="145"/>
        <v>Overweight</v>
      </c>
      <c r="D2317" s="14">
        <f>'Raw Data'!E2314</f>
        <v>196.81405570000001</v>
      </c>
      <c r="E2317" t="str">
        <f t="shared" si="146"/>
        <v>Desirable</v>
      </c>
      <c r="F2317" s="15">
        <f>'Raw Data'!C2314</f>
        <v>127.8526203</v>
      </c>
      <c r="G2317" t="str">
        <f t="shared" si="147"/>
        <v>Elevated</v>
      </c>
      <c r="H2317" t="str">
        <f>'Raw Data'!I2314</f>
        <v>smoker</v>
      </c>
      <c r="I2317" t="str">
        <f>'Raw Data'!J2314</f>
        <v>low</v>
      </c>
    </row>
    <row r="2318" spans="1:9" ht="15" customHeight="1" x14ac:dyDescent="0.35">
      <c r="A2318">
        <f t="shared" si="144"/>
        <v>2314</v>
      </c>
      <c r="B2318" s="13">
        <f>'Raw Data'!B2315</f>
        <v>28.08522425</v>
      </c>
      <c r="C2318" t="str">
        <f t="shared" si="145"/>
        <v>Overweight</v>
      </c>
      <c r="D2318" s="14">
        <f>'Raw Data'!E2315</f>
        <v>182.2420798</v>
      </c>
      <c r="E2318" t="str">
        <f t="shared" si="146"/>
        <v>Desirable</v>
      </c>
      <c r="F2318" s="15">
        <f>'Raw Data'!C2315</f>
        <v>112.14213789999999</v>
      </c>
      <c r="G2318" t="str">
        <f t="shared" si="147"/>
        <v>Normal</v>
      </c>
      <c r="H2318" t="str">
        <f>'Raw Data'!I2315</f>
        <v>non-smoker</v>
      </c>
      <c r="I2318" t="str">
        <f>'Raw Data'!J2315</f>
        <v>high</v>
      </c>
    </row>
    <row r="2319" spans="1:9" ht="15" customHeight="1" x14ac:dyDescent="0.35">
      <c r="A2319">
        <f t="shared" si="144"/>
        <v>2315</v>
      </c>
      <c r="B2319" s="13">
        <f>'Raw Data'!B2316</f>
        <v>27.096027100000001</v>
      </c>
      <c r="C2319" t="str">
        <f t="shared" si="145"/>
        <v>Overweight</v>
      </c>
      <c r="D2319" s="14">
        <f>'Raw Data'!E2316</f>
        <v>205.02707559999999</v>
      </c>
      <c r="E2319" t="str">
        <f t="shared" si="146"/>
        <v>Borderline High</v>
      </c>
      <c r="F2319" s="15">
        <f>'Raw Data'!C2316</f>
        <v>113.9377872</v>
      </c>
      <c r="G2319" t="str">
        <f t="shared" si="147"/>
        <v>Normal</v>
      </c>
      <c r="H2319" t="str">
        <f>'Raw Data'!I2316</f>
        <v>smoker</v>
      </c>
      <c r="I2319" t="str">
        <f>'Raw Data'!J2316</f>
        <v>high</v>
      </c>
    </row>
    <row r="2320" spans="1:9" ht="15" customHeight="1" x14ac:dyDescent="0.35">
      <c r="A2320">
        <f t="shared" si="144"/>
        <v>2316</v>
      </c>
      <c r="B2320" s="13">
        <f>'Raw Data'!B2317</f>
        <v>25.546909719999999</v>
      </c>
      <c r="C2320" t="str">
        <f t="shared" si="145"/>
        <v>Overweight</v>
      </c>
      <c r="D2320" s="14">
        <f>'Raw Data'!E2317</f>
        <v>168.7920704</v>
      </c>
      <c r="E2320" t="str">
        <f t="shared" si="146"/>
        <v>Desirable</v>
      </c>
      <c r="F2320" s="15">
        <f>'Raw Data'!C2317</f>
        <v>126.796077</v>
      </c>
      <c r="G2320" t="str">
        <f t="shared" si="147"/>
        <v>Elevated</v>
      </c>
      <c r="H2320" t="str">
        <f>'Raw Data'!I2317</f>
        <v>smoker</v>
      </c>
      <c r="I2320" t="str">
        <f>'Raw Data'!J2317</f>
        <v>moderate</v>
      </c>
    </row>
    <row r="2321" spans="1:9" ht="15" customHeight="1" x14ac:dyDescent="0.35">
      <c r="A2321">
        <f t="shared" si="144"/>
        <v>2317</v>
      </c>
      <c r="B2321" s="13">
        <f>'Raw Data'!B2318</f>
        <v>23.482040439999999</v>
      </c>
      <c r="C2321" t="str">
        <f t="shared" si="145"/>
        <v>Normal</v>
      </c>
      <c r="D2321" s="14">
        <f>'Raw Data'!E2318</f>
        <v>168.11994319999999</v>
      </c>
      <c r="E2321" t="str">
        <f t="shared" si="146"/>
        <v>Desirable</v>
      </c>
      <c r="F2321" s="15">
        <f>'Raw Data'!C2318</f>
        <v>128.9707837</v>
      </c>
      <c r="G2321" t="str">
        <f t="shared" si="147"/>
        <v>Elevated</v>
      </c>
      <c r="H2321" t="str">
        <f>'Raw Data'!I2318</f>
        <v>smoker</v>
      </c>
      <c r="I2321" t="str">
        <f>'Raw Data'!J2318</f>
        <v>high</v>
      </c>
    </row>
    <row r="2322" spans="1:9" ht="15" customHeight="1" x14ac:dyDescent="0.35">
      <c r="A2322">
        <f t="shared" si="144"/>
        <v>2318</v>
      </c>
      <c r="B2322" s="13">
        <f>'Raw Data'!B2319</f>
        <v>21.594082400000001</v>
      </c>
      <c r="C2322" t="str">
        <f t="shared" si="145"/>
        <v>Normal</v>
      </c>
      <c r="D2322" s="14">
        <f>'Raw Data'!E2319</f>
        <v>181.49334099999999</v>
      </c>
      <c r="E2322" t="str">
        <f t="shared" si="146"/>
        <v>Desirable</v>
      </c>
      <c r="F2322" s="15">
        <f>'Raw Data'!C2319</f>
        <v>105.8513519</v>
      </c>
      <c r="G2322" t="str">
        <f t="shared" si="147"/>
        <v>Normal</v>
      </c>
      <c r="H2322" t="str">
        <f>'Raw Data'!I2319</f>
        <v>non-smoker</v>
      </c>
      <c r="I2322" t="str">
        <f>'Raw Data'!J2319</f>
        <v>high</v>
      </c>
    </row>
    <row r="2323" spans="1:9" ht="15" customHeight="1" x14ac:dyDescent="0.35">
      <c r="A2323">
        <f t="shared" si="144"/>
        <v>2319</v>
      </c>
      <c r="B2323" s="13">
        <f>'Raw Data'!B2320</f>
        <v>21.398008269999998</v>
      </c>
      <c r="C2323" t="str">
        <f t="shared" si="145"/>
        <v>Normal</v>
      </c>
      <c r="D2323" s="14">
        <f>'Raw Data'!E2320</f>
        <v>201.0351551</v>
      </c>
      <c r="E2323" t="str">
        <f t="shared" si="146"/>
        <v>Borderline High</v>
      </c>
      <c r="F2323" s="15">
        <f>'Raw Data'!C2320</f>
        <v>109.1247348</v>
      </c>
      <c r="G2323" t="str">
        <f t="shared" si="147"/>
        <v>Normal</v>
      </c>
      <c r="H2323" t="str">
        <f>'Raw Data'!I2320</f>
        <v>non-smoker</v>
      </c>
      <c r="I2323" t="str">
        <f>'Raw Data'!J2320</f>
        <v>moderate</v>
      </c>
    </row>
    <row r="2324" spans="1:9" ht="15" customHeight="1" x14ac:dyDescent="0.35">
      <c r="A2324">
        <f t="shared" si="144"/>
        <v>2320</v>
      </c>
      <c r="B2324" s="13">
        <f>'Raw Data'!B2321</f>
        <v>23.980620800000001</v>
      </c>
      <c r="C2324" t="str">
        <f t="shared" si="145"/>
        <v>Normal</v>
      </c>
      <c r="D2324" s="14">
        <f>'Raw Data'!E2321</f>
        <v>187.77525600000001</v>
      </c>
      <c r="E2324" t="str">
        <f t="shared" si="146"/>
        <v>Desirable</v>
      </c>
      <c r="F2324" s="15">
        <f>'Raw Data'!C2321</f>
        <v>101.2849137</v>
      </c>
      <c r="G2324" t="str">
        <f t="shared" si="147"/>
        <v>Normal</v>
      </c>
      <c r="H2324" t="str">
        <f>'Raw Data'!I2321</f>
        <v>non-smoker</v>
      </c>
      <c r="I2324" t="str">
        <f>'Raw Data'!J2321</f>
        <v>moderate</v>
      </c>
    </row>
    <row r="2325" spans="1:9" ht="15" customHeight="1" x14ac:dyDescent="0.35">
      <c r="A2325">
        <f t="shared" si="144"/>
        <v>2321</v>
      </c>
      <c r="B2325" s="13">
        <f>'Raw Data'!B2322</f>
        <v>32.106411970000003</v>
      </c>
      <c r="C2325" t="str">
        <f t="shared" si="145"/>
        <v>Obese</v>
      </c>
      <c r="D2325" s="14">
        <f>'Raw Data'!E2322</f>
        <v>198.714617</v>
      </c>
      <c r="E2325" t="str">
        <f t="shared" si="146"/>
        <v>Desirable</v>
      </c>
      <c r="F2325" s="15">
        <f>'Raw Data'!C2322</f>
        <v>116.2396665</v>
      </c>
      <c r="G2325" t="str">
        <f t="shared" si="147"/>
        <v>Normal</v>
      </c>
      <c r="H2325" t="str">
        <f>'Raw Data'!I2322</f>
        <v>non-smoker</v>
      </c>
      <c r="I2325" t="str">
        <f>'Raw Data'!J2322</f>
        <v>moderate</v>
      </c>
    </row>
    <row r="2326" spans="1:9" ht="15" customHeight="1" x14ac:dyDescent="0.35">
      <c r="A2326">
        <f t="shared" si="144"/>
        <v>2322</v>
      </c>
      <c r="B2326" s="13">
        <f>'Raw Data'!B2323</f>
        <v>28.155008039999998</v>
      </c>
      <c r="C2326" t="str">
        <f t="shared" si="145"/>
        <v>Overweight</v>
      </c>
      <c r="D2326" s="14">
        <f>'Raw Data'!E2323</f>
        <v>203.57530850000001</v>
      </c>
      <c r="E2326" t="str">
        <f t="shared" si="146"/>
        <v>Borderline High</v>
      </c>
      <c r="F2326" s="15">
        <f>'Raw Data'!C2323</f>
        <v>114.0521722</v>
      </c>
      <c r="G2326" t="str">
        <f t="shared" si="147"/>
        <v>Normal</v>
      </c>
      <c r="H2326" t="str">
        <f>'Raw Data'!I2323</f>
        <v>non-smoker</v>
      </c>
      <c r="I2326" t="str">
        <f>'Raw Data'!J2323</f>
        <v>moderate</v>
      </c>
    </row>
    <row r="2327" spans="1:9" ht="15" customHeight="1" x14ac:dyDescent="0.35">
      <c r="A2327">
        <f t="shared" si="144"/>
        <v>2323</v>
      </c>
      <c r="B2327" s="13">
        <f>'Raw Data'!B2324</f>
        <v>28.80125228</v>
      </c>
      <c r="C2327" t="str">
        <f t="shared" si="145"/>
        <v>Overweight</v>
      </c>
      <c r="D2327" s="14">
        <f>'Raw Data'!E2324</f>
        <v>214.99204119999999</v>
      </c>
      <c r="E2327" t="str">
        <f t="shared" si="146"/>
        <v>Borderline High</v>
      </c>
      <c r="F2327" s="15">
        <f>'Raw Data'!C2324</f>
        <v>111.9830676</v>
      </c>
      <c r="G2327" t="str">
        <f t="shared" si="147"/>
        <v>Normal</v>
      </c>
      <c r="H2327" t="str">
        <f>'Raw Data'!I2324</f>
        <v>non-smoker</v>
      </c>
      <c r="I2327" t="str">
        <f>'Raw Data'!J2324</f>
        <v>low</v>
      </c>
    </row>
    <row r="2328" spans="1:9" ht="15" customHeight="1" x14ac:dyDescent="0.35">
      <c r="A2328">
        <f t="shared" si="144"/>
        <v>2324</v>
      </c>
      <c r="B2328" s="13">
        <f>'Raw Data'!B2325</f>
        <v>20.7214502</v>
      </c>
      <c r="C2328" t="str">
        <f t="shared" si="145"/>
        <v>Normal</v>
      </c>
      <c r="D2328" s="14">
        <f>'Raw Data'!E2325</f>
        <v>192.13355179999999</v>
      </c>
      <c r="E2328" t="str">
        <f t="shared" si="146"/>
        <v>Desirable</v>
      </c>
      <c r="F2328" s="15">
        <f>'Raw Data'!C2325</f>
        <v>100.115191</v>
      </c>
      <c r="G2328" t="str">
        <f t="shared" si="147"/>
        <v>Normal</v>
      </c>
      <c r="H2328" t="str">
        <f>'Raw Data'!I2325</f>
        <v>smoker</v>
      </c>
      <c r="I2328" t="str">
        <f>'Raw Data'!J2325</f>
        <v>high</v>
      </c>
    </row>
    <row r="2329" spans="1:9" ht="15" customHeight="1" x14ac:dyDescent="0.35">
      <c r="A2329">
        <f t="shared" si="144"/>
        <v>2325</v>
      </c>
      <c r="B2329" s="13">
        <f>'Raw Data'!B2326</f>
        <v>27.92857527</v>
      </c>
      <c r="C2329" t="str">
        <f t="shared" si="145"/>
        <v>Overweight</v>
      </c>
      <c r="D2329" s="14">
        <f>'Raw Data'!E2326</f>
        <v>185.57534989999999</v>
      </c>
      <c r="E2329" t="str">
        <f t="shared" si="146"/>
        <v>Desirable</v>
      </c>
      <c r="F2329" s="15">
        <f>'Raw Data'!C2326</f>
        <v>101.8527836</v>
      </c>
      <c r="G2329" t="str">
        <f t="shared" si="147"/>
        <v>Normal</v>
      </c>
      <c r="H2329" t="str">
        <f>'Raw Data'!I2326</f>
        <v>smoker</v>
      </c>
      <c r="I2329" t="str">
        <f>'Raw Data'!J2326</f>
        <v>moderate</v>
      </c>
    </row>
    <row r="2330" spans="1:9" ht="15" customHeight="1" x14ac:dyDescent="0.35">
      <c r="A2330">
        <f t="shared" si="144"/>
        <v>2326</v>
      </c>
      <c r="B2330" s="13">
        <f>'Raw Data'!B2327</f>
        <v>28.685336700000001</v>
      </c>
      <c r="C2330" t="str">
        <f t="shared" si="145"/>
        <v>Overweight</v>
      </c>
      <c r="D2330" s="14">
        <f>'Raw Data'!E2327</f>
        <v>211.881586</v>
      </c>
      <c r="E2330" t="str">
        <f t="shared" si="146"/>
        <v>Borderline High</v>
      </c>
      <c r="F2330" s="15">
        <f>'Raw Data'!C2327</f>
        <v>119.4408796</v>
      </c>
      <c r="G2330" t="str">
        <f t="shared" si="147"/>
        <v>Normal</v>
      </c>
      <c r="H2330" t="str">
        <f>'Raw Data'!I2327</f>
        <v>non-smoker</v>
      </c>
      <c r="I2330" t="str">
        <f>'Raw Data'!J2327</f>
        <v>moderate</v>
      </c>
    </row>
    <row r="2331" spans="1:9" ht="15" customHeight="1" x14ac:dyDescent="0.35">
      <c r="A2331">
        <f t="shared" si="144"/>
        <v>2327</v>
      </c>
      <c r="B2331" s="13">
        <f>'Raw Data'!B2328</f>
        <v>34.929320330000003</v>
      </c>
      <c r="C2331" t="str">
        <f t="shared" si="145"/>
        <v>Obese</v>
      </c>
      <c r="D2331" s="14">
        <f>'Raw Data'!E2328</f>
        <v>210.08184220000001</v>
      </c>
      <c r="E2331" t="str">
        <f t="shared" si="146"/>
        <v>Borderline High</v>
      </c>
      <c r="F2331" s="15">
        <f>'Raw Data'!C2328</f>
        <v>118.5400645</v>
      </c>
      <c r="G2331" t="str">
        <f t="shared" si="147"/>
        <v>Normal</v>
      </c>
      <c r="H2331" t="str">
        <f>'Raw Data'!I2328</f>
        <v>non-smoker</v>
      </c>
      <c r="I2331" t="str">
        <f>'Raw Data'!J2328</f>
        <v>moderate</v>
      </c>
    </row>
    <row r="2332" spans="1:9" ht="15" customHeight="1" x14ac:dyDescent="0.35">
      <c r="A2332">
        <f t="shared" si="144"/>
        <v>2328</v>
      </c>
      <c r="B2332" s="13">
        <f>'Raw Data'!B2329</f>
        <v>26.906088780000001</v>
      </c>
      <c r="C2332" t="str">
        <f t="shared" si="145"/>
        <v>Overweight</v>
      </c>
      <c r="D2332" s="14">
        <f>'Raw Data'!E2329</f>
        <v>174.28858779999999</v>
      </c>
      <c r="E2332" t="str">
        <f t="shared" si="146"/>
        <v>Desirable</v>
      </c>
      <c r="F2332" s="15">
        <f>'Raw Data'!C2329</f>
        <v>107.7049827</v>
      </c>
      <c r="G2332" t="str">
        <f t="shared" si="147"/>
        <v>Normal</v>
      </c>
      <c r="H2332" t="str">
        <f>'Raw Data'!I2329</f>
        <v>non-smoker</v>
      </c>
      <c r="I2332" t="str">
        <f>'Raw Data'!J2329</f>
        <v>moderate</v>
      </c>
    </row>
    <row r="2333" spans="1:9" ht="15" customHeight="1" x14ac:dyDescent="0.35">
      <c r="A2333">
        <f t="shared" si="144"/>
        <v>2329</v>
      </c>
      <c r="B2333" s="13">
        <f>'Raw Data'!B2330</f>
        <v>25.031056199999998</v>
      </c>
      <c r="C2333" t="str">
        <f t="shared" si="145"/>
        <v>Overweight</v>
      </c>
      <c r="D2333" s="14">
        <f>'Raw Data'!E2330</f>
        <v>224.06190760000001</v>
      </c>
      <c r="E2333" t="str">
        <f t="shared" si="146"/>
        <v>Borderline High</v>
      </c>
      <c r="F2333" s="15">
        <f>'Raw Data'!C2330</f>
        <v>97.972471549999995</v>
      </c>
      <c r="G2333" t="str">
        <f t="shared" si="147"/>
        <v>Normal</v>
      </c>
      <c r="H2333" t="str">
        <f>'Raw Data'!I2330</f>
        <v>smoker</v>
      </c>
      <c r="I2333" t="str">
        <f>'Raw Data'!J2330</f>
        <v>moderate</v>
      </c>
    </row>
    <row r="2334" spans="1:9" ht="15" customHeight="1" x14ac:dyDescent="0.35">
      <c r="A2334">
        <f t="shared" si="144"/>
        <v>2330</v>
      </c>
      <c r="B2334" s="13">
        <f>'Raw Data'!B2331</f>
        <v>23.16802611</v>
      </c>
      <c r="C2334" t="str">
        <f t="shared" si="145"/>
        <v>Normal</v>
      </c>
      <c r="D2334" s="14">
        <f>'Raw Data'!E2331</f>
        <v>190.66087949999999</v>
      </c>
      <c r="E2334" t="str">
        <f t="shared" si="146"/>
        <v>Desirable</v>
      </c>
      <c r="F2334" s="15">
        <f>'Raw Data'!C2331</f>
        <v>109.9340943</v>
      </c>
      <c r="G2334" t="str">
        <f t="shared" si="147"/>
        <v>Normal</v>
      </c>
      <c r="H2334" t="str">
        <f>'Raw Data'!I2331</f>
        <v>non-smoker</v>
      </c>
      <c r="I2334" t="str">
        <f>'Raw Data'!J2331</f>
        <v>high</v>
      </c>
    </row>
    <row r="2335" spans="1:9" ht="15" customHeight="1" x14ac:dyDescent="0.35">
      <c r="A2335">
        <f t="shared" si="144"/>
        <v>2331</v>
      </c>
      <c r="B2335" s="13">
        <f>'Raw Data'!B2332</f>
        <v>27.2987219</v>
      </c>
      <c r="C2335" t="str">
        <f t="shared" si="145"/>
        <v>Overweight</v>
      </c>
      <c r="D2335" s="14">
        <f>'Raw Data'!E2332</f>
        <v>193.1681184</v>
      </c>
      <c r="E2335" t="str">
        <f t="shared" si="146"/>
        <v>Desirable</v>
      </c>
      <c r="F2335" s="15">
        <f>'Raw Data'!C2332</f>
        <v>108.47891319999999</v>
      </c>
      <c r="G2335" t="str">
        <f t="shared" si="147"/>
        <v>Normal</v>
      </c>
      <c r="H2335" t="str">
        <f>'Raw Data'!I2332</f>
        <v>non-smoker</v>
      </c>
      <c r="I2335" t="str">
        <f>'Raw Data'!J2332</f>
        <v>moderate</v>
      </c>
    </row>
    <row r="2336" spans="1:9" ht="15" customHeight="1" x14ac:dyDescent="0.35">
      <c r="A2336">
        <f t="shared" si="144"/>
        <v>2332</v>
      </c>
      <c r="B2336" s="13">
        <f>'Raw Data'!B2333</f>
        <v>26.025500699999998</v>
      </c>
      <c r="C2336" t="str">
        <f t="shared" si="145"/>
        <v>Overweight</v>
      </c>
      <c r="D2336" s="14">
        <f>'Raw Data'!E2333</f>
        <v>179.8074398</v>
      </c>
      <c r="E2336" t="str">
        <f t="shared" si="146"/>
        <v>Desirable</v>
      </c>
      <c r="F2336" s="15">
        <f>'Raw Data'!C2333</f>
        <v>91.327919030000004</v>
      </c>
      <c r="G2336" t="str">
        <f t="shared" si="147"/>
        <v>Normal</v>
      </c>
      <c r="H2336" t="str">
        <f>'Raw Data'!I2333</f>
        <v>non-smoker</v>
      </c>
      <c r="I2336" t="str">
        <f>'Raw Data'!J2333</f>
        <v>moderate</v>
      </c>
    </row>
    <row r="2337" spans="1:9" ht="15" customHeight="1" x14ac:dyDescent="0.35">
      <c r="A2337">
        <f t="shared" si="144"/>
        <v>2333</v>
      </c>
      <c r="B2337" s="13">
        <f>'Raw Data'!B2334</f>
        <v>32.612267869999997</v>
      </c>
      <c r="C2337" t="str">
        <f t="shared" si="145"/>
        <v>Obese</v>
      </c>
      <c r="D2337" s="14">
        <f>'Raw Data'!E2334</f>
        <v>202.62609789999999</v>
      </c>
      <c r="E2337" t="str">
        <f t="shared" si="146"/>
        <v>Borderline High</v>
      </c>
      <c r="F2337" s="15">
        <f>'Raw Data'!C2334</f>
        <v>118.2574082</v>
      </c>
      <c r="G2337" t="str">
        <f t="shared" si="147"/>
        <v>Normal</v>
      </c>
      <c r="H2337" t="str">
        <f>'Raw Data'!I2334</f>
        <v>non-smoker</v>
      </c>
      <c r="I2337" t="str">
        <f>'Raw Data'!J2334</f>
        <v>low</v>
      </c>
    </row>
    <row r="2338" spans="1:9" ht="15" customHeight="1" x14ac:dyDescent="0.35">
      <c r="A2338">
        <f t="shared" si="144"/>
        <v>2334</v>
      </c>
      <c r="B2338" s="13">
        <f>'Raw Data'!B2335</f>
        <v>31.50998616</v>
      </c>
      <c r="C2338" t="str">
        <f t="shared" si="145"/>
        <v>Obese</v>
      </c>
      <c r="D2338" s="14">
        <f>'Raw Data'!E2335</f>
        <v>185.2411161</v>
      </c>
      <c r="E2338" t="str">
        <f t="shared" si="146"/>
        <v>Desirable</v>
      </c>
      <c r="F2338" s="15">
        <f>'Raw Data'!C2335</f>
        <v>117.2049816</v>
      </c>
      <c r="G2338" t="str">
        <f t="shared" si="147"/>
        <v>Normal</v>
      </c>
      <c r="H2338" t="str">
        <f>'Raw Data'!I2335</f>
        <v>non-smoker</v>
      </c>
      <c r="I2338" t="str">
        <f>'Raw Data'!J2335</f>
        <v>high</v>
      </c>
    </row>
    <row r="2339" spans="1:9" ht="15" customHeight="1" x14ac:dyDescent="0.35">
      <c r="A2339">
        <f t="shared" si="144"/>
        <v>2335</v>
      </c>
      <c r="B2339" s="13">
        <f>'Raw Data'!B2336</f>
        <v>22.024614509999999</v>
      </c>
      <c r="C2339" t="str">
        <f t="shared" si="145"/>
        <v>Normal</v>
      </c>
      <c r="D2339" s="14">
        <f>'Raw Data'!E2336</f>
        <v>192.3116358</v>
      </c>
      <c r="E2339" t="str">
        <f t="shared" si="146"/>
        <v>Desirable</v>
      </c>
      <c r="F2339" s="15">
        <f>'Raw Data'!C2336</f>
        <v>110.3342979</v>
      </c>
      <c r="G2339" t="str">
        <f t="shared" si="147"/>
        <v>Normal</v>
      </c>
      <c r="H2339" t="str">
        <f>'Raw Data'!I2336</f>
        <v>non-smoker</v>
      </c>
      <c r="I2339" t="str">
        <f>'Raw Data'!J2336</f>
        <v>moderate</v>
      </c>
    </row>
    <row r="2340" spans="1:9" ht="15" customHeight="1" x14ac:dyDescent="0.35">
      <c r="A2340">
        <f t="shared" si="144"/>
        <v>2336</v>
      </c>
      <c r="B2340" s="13">
        <f>'Raw Data'!B2337</f>
        <v>26.88903986</v>
      </c>
      <c r="C2340" t="str">
        <f t="shared" si="145"/>
        <v>Overweight</v>
      </c>
      <c r="D2340" s="14">
        <f>'Raw Data'!E2337</f>
        <v>198.32030259999999</v>
      </c>
      <c r="E2340" t="str">
        <f t="shared" si="146"/>
        <v>Desirable</v>
      </c>
      <c r="F2340" s="15">
        <f>'Raw Data'!C2337</f>
        <v>96.653097560000006</v>
      </c>
      <c r="G2340" t="str">
        <f t="shared" si="147"/>
        <v>Normal</v>
      </c>
      <c r="H2340" t="str">
        <f>'Raw Data'!I2337</f>
        <v>smoker</v>
      </c>
      <c r="I2340" t="str">
        <f>'Raw Data'!J2337</f>
        <v>moderate</v>
      </c>
    </row>
    <row r="2341" spans="1:9" ht="15" customHeight="1" x14ac:dyDescent="0.35">
      <c r="A2341">
        <f t="shared" si="144"/>
        <v>2337</v>
      </c>
      <c r="B2341" s="13">
        <f>'Raw Data'!B2338</f>
        <v>39.237399979999999</v>
      </c>
      <c r="C2341" t="str">
        <f t="shared" si="145"/>
        <v>Obese</v>
      </c>
      <c r="D2341" s="14">
        <f>'Raw Data'!E2338</f>
        <v>206.66162679999999</v>
      </c>
      <c r="E2341" t="str">
        <f t="shared" si="146"/>
        <v>Borderline High</v>
      </c>
      <c r="F2341" s="15">
        <f>'Raw Data'!C2338</f>
        <v>121.9325753</v>
      </c>
      <c r="G2341" t="str">
        <f t="shared" si="147"/>
        <v>Elevated</v>
      </c>
      <c r="H2341" t="str">
        <f>'Raw Data'!I2338</f>
        <v>non-smoker</v>
      </c>
      <c r="I2341" t="str">
        <f>'Raw Data'!J2338</f>
        <v>low</v>
      </c>
    </row>
    <row r="2342" spans="1:9" ht="15" customHeight="1" x14ac:dyDescent="0.35">
      <c r="A2342">
        <f t="shared" si="144"/>
        <v>2338</v>
      </c>
      <c r="B2342" s="13">
        <f>'Raw Data'!B2339</f>
        <v>19.671009439999999</v>
      </c>
      <c r="C2342" t="str">
        <f t="shared" si="145"/>
        <v>Normal</v>
      </c>
      <c r="D2342" s="14">
        <f>'Raw Data'!E2339</f>
        <v>178.0424251</v>
      </c>
      <c r="E2342" t="str">
        <f t="shared" si="146"/>
        <v>Desirable</v>
      </c>
      <c r="F2342" s="15">
        <f>'Raw Data'!C2339</f>
        <v>108.7361478</v>
      </c>
      <c r="G2342" t="str">
        <f t="shared" si="147"/>
        <v>Normal</v>
      </c>
      <c r="H2342" t="str">
        <f>'Raw Data'!I2339</f>
        <v>non-smoker</v>
      </c>
      <c r="I2342" t="str">
        <f>'Raw Data'!J2339</f>
        <v>moderate</v>
      </c>
    </row>
    <row r="2343" spans="1:9" ht="15" customHeight="1" x14ac:dyDescent="0.35">
      <c r="A2343">
        <f t="shared" si="144"/>
        <v>2339</v>
      </c>
      <c r="B2343" s="13">
        <f>'Raw Data'!B2340</f>
        <v>26.066179229999999</v>
      </c>
      <c r="C2343" t="str">
        <f t="shared" si="145"/>
        <v>Overweight</v>
      </c>
      <c r="D2343" s="14">
        <f>'Raw Data'!E2340</f>
        <v>196.02248850000001</v>
      </c>
      <c r="E2343" t="str">
        <f t="shared" si="146"/>
        <v>Desirable</v>
      </c>
      <c r="F2343" s="15">
        <f>'Raw Data'!C2340</f>
        <v>110.2319834</v>
      </c>
      <c r="G2343" t="str">
        <f t="shared" si="147"/>
        <v>Normal</v>
      </c>
      <c r="H2343" t="str">
        <f>'Raw Data'!I2340</f>
        <v>non-smoker</v>
      </c>
      <c r="I2343" t="str">
        <f>'Raw Data'!J2340</f>
        <v>moderate</v>
      </c>
    </row>
    <row r="2344" spans="1:9" ht="15" customHeight="1" x14ac:dyDescent="0.35">
      <c r="A2344">
        <f t="shared" si="144"/>
        <v>2340</v>
      </c>
      <c r="B2344" s="13">
        <f>'Raw Data'!B2341</f>
        <v>30.76249533</v>
      </c>
      <c r="C2344" t="str">
        <f t="shared" si="145"/>
        <v>Obese</v>
      </c>
      <c r="D2344" s="14">
        <f>'Raw Data'!E2341</f>
        <v>219.3649145</v>
      </c>
      <c r="E2344" t="str">
        <f t="shared" si="146"/>
        <v>Borderline High</v>
      </c>
      <c r="F2344" s="15">
        <f>'Raw Data'!C2341</f>
        <v>112.97754930000001</v>
      </c>
      <c r="G2344" t="str">
        <f t="shared" si="147"/>
        <v>Normal</v>
      </c>
      <c r="H2344" t="str">
        <f>'Raw Data'!I2341</f>
        <v>smoker</v>
      </c>
      <c r="I2344" t="str">
        <f>'Raw Data'!J2341</f>
        <v>low</v>
      </c>
    </row>
    <row r="2345" spans="1:9" ht="15" customHeight="1" x14ac:dyDescent="0.35">
      <c r="A2345">
        <f t="shared" si="144"/>
        <v>2341</v>
      </c>
      <c r="B2345" s="13">
        <f>'Raw Data'!B2342</f>
        <v>25.812010770000001</v>
      </c>
      <c r="C2345" t="str">
        <f t="shared" si="145"/>
        <v>Overweight</v>
      </c>
      <c r="D2345" s="14">
        <f>'Raw Data'!E2342</f>
        <v>197.53963160000001</v>
      </c>
      <c r="E2345" t="str">
        <f t="shared" si="146"/>
        <v>Desirable</v>
      </c>
      <c r="F2345" s="15">
        <f>'Raw Data'!C2342</f>
        <v>100.9624396</v>
      </c>
      <c r="G2345" t="str">
        <f t="shared" si="147"/>
        <v>Normal</v>
      </c>
      <c r="H2345" t="str">
        <f>'Raw Data'!I2342</f>
        <v>non-smoker</v>
      </c>
      <c r="I2345" t="str">
        <f>'Raw Data'!J2342</f>
        <v>high</v>
      </c>
    </row>
    <row r="2346" spans="1:9" ht="15" customHeight="1" x14ac:dyDescent="0.35">
      <c r="A2346">
        <f t="shared" si="144"/>
        <v>2342</v>
      </c>
      <c r="B2346" s="13">
        <f>'Raw Data'!B2343</f>
        <v>25.389904179999998</v>
      </c>
      <c r="C2346" t="str">
        <f t="shared" si="145"/>
        <v>Overweight</v>
      </c>
      <c r="D2346" s="14">
        <f>'Raw Data'!E2343</f>
        <v>197.3260933</v>
      </c>
      <c r="E2346" t="str">
        <f t="shared" si="146"/>
        <v>Desirable</v>
      </c>
      <c r="F2346" s="15">
        <f>'Raw Data'!C2343</f>
        <v>110.6801121</v>
      </c>
      <c r="G2346" t="str">
        <f t="shared" si="147"/>
        <v>Normal</v>
      </c>
      <c r="H2346" t="str">
        <f>'Raw Data'!I2343</f>
        <v>non-smoker</v>
      </c>
      <c r="I2346" t="str">
        <f>'Raw Data'!J2343</f>
        <v>high</v>
      </c>
    </row>
    <row r="2347" spans="1:9" ht="15" customHeight="1" x14ac:dyDescent="0.35">
      <c r="A2347">
        <f t="shared" si="144"/>
        <v>2343</v>
      </c>
      <c r="B2347" s="13">
        <f>'Raw Data'!B2344</f>
        <v>24.651985539999998</v>
      </c>
      <c r="C2347" t="str">
        <f t="shared" si="145"/>
        <v>Normal</v>
      </c>
      <c r="D2347" s="14">
        <f>'Raw Data'!E2344</f>
        <v>188.59660339999999</v>
      </c>
      <c r="E2347" t="str">
        <f t="shared" si="146"/>
        <v>Desirable</v>
      </c>
      <c r="F2347" s="15">
        <f>'Raw Data'!C2344</f>
        <v>121.09965649999999</v>
      </c>
      <c r="G2347" t="str">
        <f t="shared" si="147"/>
        <v>Elevated</v>
      </c>
      <c r="H2347" t="str">
        <f>'Raw Data'!I2344</f>
        <v>non-smoker</v>
      </c>
      <c r="I2347" t="str">
        <f>'Raw Data'!J2344</f>
        <v>moderate</v>
      </c>
    </row>
    <row r="2348" spans="1:9" ht="15" customHeight="1" x14ac:dyDescent="0.35">
      <c r="A2348">
        <f t="shared" si="144"/>
        <v>2344</v>
      </c>
      <c r="B2348" s="13">
        <f>'Raw Data'!B2345</f>
        <v>21.68061874</v>
      </c>
      <c r="C2348" t="str">
        <f t="shared" si="145"/>
        <v>Normal</v>
      </c>
      <c r="D2348" s="14">
        <f>'Raw Data'!E2345</f>
        <v>158.60478269999999</v>
      </c>
      <c r="E2348" t="str">
        <f t="shared" si="146"/>
        <v>Desirable</v>
      </c>
      <c r="F2348" s="15">
        <f>'Raw Data'!C2345</f>
        <v>88.345351039999997</v>
      </c>
      <c r="G2348" t="str">
        <f t="shared" si="147"/>
        <v>Normal</v>
      </c>
      <c r="H2348" t="str">
        <f>'Raw Data'!I2345</f>
        <v>smoker</v>
      </c>
      <c r="I2348" t="str">
        <f>'Raw Data'!J2345</f>
        <v>moderate</v>
      </c>
    </row>
    <row r="2349" spans="1:9" ht="15" customHeight="1" x14ac:dyDescent="0.35">
      <c r="A2349">
        <f t="shared" si="144"/>
        <v>2345</v>
      </c>
      <c r="B2349" s="13">
        <f>'Raw Data'!B2346</f>
        <v>26.15474584</v>
      </c>
      <c r="C2349" t="str">
        <f t="shared" si="145"/>
        <v>Overweight</v>
      </c>
      <c r="D2349" s="14">
        <f>'Raw Data'!E2346</f>
        <v>215.96091039999999</v>
      </c>
      <c r="E2349" t="str">
        <f t="shared" si="146"/>
        <v>Borderline High</v>
      </c>
      <c r="F2349" s="15">
        <f>'Raw Data'!C2346</f>
        <v>121.14710479999999</v>
      </c>
      <c r="G2349" t="str">
        <f t="shared" si="147"/>
        <v>Elevated</v>
      </c>
      <c r="H2349" t="str">
        <f>'Raw Data'!I2346</f>
        <v>smoker</v>
      </c>
      <c r="I2349" t="str">
        <f>'Raw Data'!J2346</f>
        <v>moderate</v>
      </c>
    </row>
    <row r="2350" spans="1:9" ht="15" customHeight="1" x14ac:dyDescent="0.35">
      <c r="A2350">
        <f t="shared" si="144"/>
        <v>2346</v>
      </c>
      <c r="B2350" s="13">
        <f>'Raw Data'!B2347</f>
        <v>32.130122020000002</v>
      </c>
      <c r="C2350" t="str">
        <f t="shared" si="145"/>
        <v>Obese</v>
      </c>
      <c r="D2350" s="14">
        <f>'Raw Data'!E2347</f>
        <v>194.7506655</v>
      </c>
      <c r="E2350" t="str">
        <f t="shared" si="146"/>
        <v>Desirable</v>
      </c>
      <c r="F2350" s="15">
        <f>'Raw Data'!C2347</f>
        <v>117.9952043</v>
      </c>
      <c r="G2350" t="str">
        <f t="shared" si="147"/>
        <v>Normal</v>
      </c>
      <c r="H2350" t="str">
        <f>'Raw Data'!I2347</f>
        <v>smoker</v>
      </c>
      <c r="I2350" t="str">
        <f>'Raw Data'!J2347</f>
        <v>low</v>
      </c>
    </row>
    <row r="2351" spans="1:9" ht="15" customHeight="1" x14ac:dyDescent="0.35">
      <c r="A2351">
        <f t="shared" si="144"/>
        <v>2347</v>
      </c>
      <c r="B2351" s="13">
        <f>'Raw Data'!B2348</f>
        <v>20.640844730000001</v>
      </c>
      <c r="C2351" t="str">
        <f t="shared" si="145"/>
        <v>Normal</v>
      </c>
      <c r="D2351" s="14">
        <f>'Raw Data'!E2348</f>
        <v>158.31210340000001</v>
      </c>
      <c r="E2351" t="str">
        <f t="shared" si="146"/>
        <v>Desirable</v>
      </c>
      <c r="F2351" s="15">
        <f>'Raw Data'!C2348</f>
        <v>112.9792298</v>
      </c>
      <c r="G2351" t="str">
        <f t="shared" si="147"/>
        <v>Normal</v>
      </c>
      <c r="H2351" t="str">
        <f>'Raw Data'!I2348</f>
        <v>non-smoker</v>
      </c>
      <c r="I2351" t="str">
        <f>'Raw Data'!J2348</f>
        <v>high</v>
      </c>
    </row>
    <row r="2352" spans="1:9" ht="15" customHeight="1" x14ac:dyDescent="0.35">
      <c r="A2352">
        <f t="shared" si="144"/>
        <v>2348</v>
      </c>
      <c r="B2352" s="13">
        <f>'Raw Data'!B2349</f>
        <v>28.3334884</v>
      </c>
      <c r="C2352" t="str">
        <f t="shared" si="145"/>
        <v>Overweight</v>
      </c>
      <c r="D2352" s="14">
        <f>'Raw Data'!E2349</f>
        <v>198.18922370000001</v>
      </c>
      <c r="E2352" t="str">
        <f t="shared" si="146"/>
        <v>Desirable</v>
      </c>
      <c r="F2352" s="15">
        <f>'Raw Data'!C2349</f>
        <v>110.5931489</v>
      </c>
      <c r="G2352" t="str">
        <f t="shared" si="147"/>
        <v>Normal</v>
      </c>
      <c r="H2352" t="str">
        <f>'Raw Data'!I2349</f>
        <v>smoker</v>
      </c>
      <c r="I2352" t="str">
        <f>'Raw Data'!J2349</f>
        <v>moderate</v>
      </c>
    </row>
    <row r="2353" spans="1:9" ht="15" customHeight="1" x14ac:dyDescent="0.35">
      <c r="A2353">
        <f t="shared" si="144"/>
        <v>2349</v>
      </c>
      <c r="B2353" s="13">
        <f>'Raw Data'!B2350</f>
        <v>32.394982779999999</v>
      </c>
      <c r="C2353" t="str">
        <f t="shared" si="145"/>
        <v>Obese</v>
      </c>
      <c r="D2353" s="14">
        <f>'Raw Data'!E2350</f>
        <v>196.7259214</v>
      </c>
      <c r="E2353" t="str">
        <f t="shared" si="146"/>
        <v>Desirable</v>
      </c>
      <c r="F2353" s="15">
        <f>'Raw Data'!C2350</f>
        <v>109.5807355</v>
      </c>
      <c r="G2353" t="str">
        <f t="shared" si="147"/>
        <v>Normal</v>
      </c>
      <c r="H2353" t="str">
        <f>'Raw Data'!I2350</f>
        <v>smoker</v>
      </c>
      <c r="I2353" t="str">
        <f>'Raw Data'!J2350</f>
        <v>low</v>
      </c>
    </row>
    <row r="2354" spans="1:9" ht="15" customHeight="1" x14ac:dyDescent="0.35">
      <c r="A2354">
        <f t="shared" si="144"/>
        <v>2350</v>
      </c>
      <c r="B2354" s="13">
        <f>'Raw Data'!B2351</f>
        <v>26.89673303</v>
      </c>
      <c r="C2354" t="str">
        <f t="shared" si="145"/>
        <v>Overweight</v>
      </c>
      <c r="D2354" s="14">
        <f>'Raw Data'!E2351</f>
        <v>169.08603740000001</v>
      </c>
      <c r="E2354" t="str">
        <f t="shared" si="146"/>
        <v>Desirable</v>
      </c>
      <c r="F2354" s="15">
        <f>'Raw Data'!C2351</f>
        <v>92.832929140000005</v>
      </c>
      <c r="G2354" t="str">
        <f t="shared" si="147"/>
        <v>Normal</v>
      </c>
      <c r="H2354" t="str">
        <f>'Raw Data'!I2351</f>
        <v>non-smoker</v>
      </c>
      <c r="I2354" t="str">
        <f>'Raw Data'!J2351</f>
        <v>moderate</v>
      </c>
    </row>
    <row r="2355" spans="1:9" ht="15" customHeight="1" x14ac:dyDescent="0.35">
      <c r="A2355">
        <f t="shared" si="144"/>
        <v>2351</v>
      </c>
      <c r="B2355" s="13">
        <f>'Raw Data'!B2352</f>
        <v>24.893850610000001</v>
      </c>
      <c r="C2355" t="str">
        <f t="shared" si="145"/>
        <v>Normal</v>
      </c>
      <c r="D2355" s="14">
        <f>'Raw Data'!E2352</f>
        <v>188.2759767</v>
      </c>
      <c r="E2355" t="str">
        <f t="shared" si="146"/>
        <v>Desirable</v>
      </c>
      <c r="F2355" s="15">
        <f>'Raw Data'!C2352</f>
        <v>102.8268953</v>
      </c>
      <c r="G2355" t="str">
        <f t="shared" si="147"/>
        <v>Normal</v>
      </c>
      <c r="H2355" t="str">
        <f>'Raw Data'!I2352</f>
        <v>non-smoker</v>
      </c>
      <c r="I2355" t="str">
        <f>'Raw Data'!J2352</f>
        <v>high</v>
      </c>
    </row>
    <row r="2356" spans="1:9" ht="15" customHeight="1" x14ac:dyDescent="0.35">
      <c r="A2356">
        <f t="shared" si="144"/>
        <v>2352</v>
      </c>
      <c r="B2356" s="13">
        <f>'Raw Data'!B2353</f>
        <v>30.37167561</v>
      </c>
      <c r="C2356" t="str">
        <f t="shared" si="145"/>
        <v>Obese</v>
      </c>
      <c r="D2356" s="14">
        <f>'Raw Data'!E2353</f>
        <v>205.80648400000001</v>
      </c>
      <c r="E2356" t="str">
        <f t="shared" si="146"/>
        <v>Borderline High</v>
      </c>
      <c r="F2356" s="15">
        <f>'Raw Data'!C2353</f>
        <v>112.0761112</v>
      </c>
      <c r="G2356" t="str">
        <f t="shared" si="147"/>
        <v>Normal</v>
      </c>
      <c r="H2356" t="str">
        <f>'Raw Data'!I2353</f>
        <v>non-smoker</v>
      </c>
      <c r="I2356" t="str">
        <f>'Raw Data'!J2353</f>
        <v>moderate</v>
      </c>
    </row>
    <row r="2357" spans="1:9" ht="15" customHeight="1" x14ac:dyDescent="0.35">
      <c r="A2357">
        <f t="shared" si="144"/>
        <v>2353</v>
      </c>
      <c r="B2357" s="13">
        <f>'Raw Data'!B2354</f>
        <v>22.498604090000001</v>
      </c>
      <c r="C2357" t="str">
        <f t="shared" si="145"/>
        <v>Normal</v>
      </c>
      <c r="D2357" s="14">
        <f>'Raw Data'!E2354</f>
        <v>187.48197400000001</v>
      </c>
      <c r="E2357" t="str">
        <f t="shared" si="146"/>
        <v>Desirable</v>
      </c>
      <c r="F2357" s="15">
        <f>'Raw Data'!C2354</f>
        <v>120.51749359999999</v>
      </c>
      <c r="G2357" t="str">
        <f t="shared" si="147"/>
        <v>Elevated</v>
      </c>
      <c r="H2357" t="str">
        <f>'Raw Data'!I2354</f>
        <v>non-smoker</v>
      </c>
      <c r="I2357" t="str">
        <f>'Raw Data'!J2354</f>
        <v>moderate</v>
      </c>
    </row>
    <row r="2358" spans="1:9" ht="15" customHeight="1" x14ac:dyDescent="0.35">
      <c r="A2358">
        <f t="shared" si="144"/>
        <v>2354</v>
      </c>
      <c r="B2358" s="13">
        <f>'Raw Data'!B2355</f>
        <v>29.109497690000001</v>
      </c>
      <c r="C2358" t="str">
        <f t="shared" si="145"/>
        <v>Overweight</v>
      </c>
      <c r="D2358" s="14">
        <f>'Raw Data'!E2355</f>
        <v>198.5637815</v>
      </c>
      <c r="E2358" t="str">
        <f t="shared" si="146"/>
        <v>Desirable</v>
      </c>
      <c r="F2358" s="15">
        <f>'Raw Data'!C2355</f>
        <v>115.66243710000001</v>
      </c>
      <c r="G2358" t="str">
        <f t="shared" si="147"/>
        <v>Normal</v>
      </c>
      <c r="H2358" t="str">
        <f>'Raw Data'!I2355</f>
        <v>non-smoker</v>
      </c>
      <c r="I2358" t="str">
        <f>'Raw Data'!J2355</f>
        <v>low</v>
      </c>
    </row>
    <row r="2359" spans="1:9" ht="15" customHeight="1" x14ac:dyDescent="0.35">
      <c r="A2359">
        <f t="shared" si="144"/>
        <v>2355</v>
      </c>
      <c r="B2359" s="13">
        <f>'Raw Data'!B2356</f>
        <v>26.167314170000001</v>
      </c>
      <c r="C2359" t="str">
        <f t="shared" si="145"/>
        <v>Overweight</v>
      </c>
      <c r="D2359" s="14">
        <f>'Raw Data'!E2356</f>
        <v>196.6233494</v>
      </c>
      <c r="E2359" t="str">
        <f t="shared" si="146"/>
        <v>Desirable</v>
      </c>
      <c r="F2359" s="15">
        <f>'Raw Data'!C2356</f>
        <v>92.811419479999998</v>
      </c>
      <c r="G2359" t="str">
        <f t="shared" si="147"/>
        <v>Normal</v>
      </c>
      <c r="H2359" t="str">
        <f>'Raw Data'!I2356</f>
        <v>non-smoker</v>
      </c>
      <c r="I2359" t="str">
        <f>'Raw Data'!J2356</f>
        <v>low</v>
      </c>
    </row>
    <row r="2360" spans="1:9" ht="15" customHeight="1" x14ac:dyDescent="0.35">
      <c r="A2360">
        <f t="shared" si="144"/>
        <v>2356</v>
      </c>
      <c r="B2360" s="13">
        <f>'Raw Data'!B2357</f>
        <v>27.313212020000002</v>
      </c>
      <c r="C2360" t="str">
        <f t="shared" si="145"/>
        <v>Overweight</v>
      </c>
      <c r="D2360" s="14">
        <f>'Raw Data'!E2357</f>
        <v>191.3914825</v>
      </c>
      <c r="E2360" t="str">
        <f t="shared" si="146"/>
        <v>Desirable</v>
      </c>
      <c r="F2360" s="15">
        <f>'Raw Data'!C2357</f>
        <v>106.357185</v>
      </c>
      <c r="G2360" t="str">
        <f t="shared" si="147"/>
        <v>Normal</v>
      </c>
      <c r="H2360" t="str">
        <f>'Raw Data'!I2357</f>
        <v>smoker</v>
      </c>
      <c r="I2360" t="str">
        <f>'Raw Data'!J2357</f>
        <v>high</v>
      </c>
    </row>
    <row r="2361" spans="1:9" ht="15" customHeight="1" x14ac:dyDescent="0.35">
      <c r="A2361">
        <f t="shared" si="144"/>
        <v>2357</v>
      </c>
      <c r="B2361" s="13">
        <f>'Raw Data'!B2358</f>
        <v>35.382663610000002</v>
      </c>
      <c r="C2361" t="str">
        <f t="shared" si="145"/>
        <v>Obese</v>
      </c>
      <c r="D2361" s="14">
        <f>'Raw Data'!E2358</f>
        <v>197.31489070000001</v>
      </c>
      <c r="E2361" t="str">
        <f t="shared" si="146"/>
        <v>Desirable</v>
      </c>
      <c r="F2361" s="15">
        <f>'Raw Data'!C2358</f>
        <v>106.25577920000001</v>
      </c>
      <c r="G2361" t="str">
        <f t="shared" si="147"/>
        <v>Normal</v>
      </c>
      <c r="H2361" t="str">
        <f>'Raw Data'!I2358</f>
        <v>smoker</v>
      </c>
      <c r="I2361" t="str">
        <f>'Raw Data'!J2358</f>
        <v>high</v>
      </c>
    </row>
    <row r="2362" spans="1:9" ht="15" customHeight="1" x14ac:dyDescent="0.35">
      <c r="A2362">
        <f t="shared" si="144"/>
        <v>2358</v>
      </c>
      <c r="B2362" s="13">
        <f>'Raw Data'!B2359</f>
        <v>32.780935220000003</v>
      </c>
      <c r="C2362" t="str">
        <f t="shared" si="145"/>
        <v>Obese</v>
      </c>
      <c r="D2362" s="14">
        <f>'Raw Data'!E2359</f>
        <v>195.5593399</v>
      </c>
      <c r="E2362" t="str">
        <f t="shared" si="146"/>
        <v>Desirable</v>
      </c>
      <c r="F2362" s="15">
        <f>'Raw Data'!C2359</f>
        <v>111.4579755</v>
      </c>
      <c r="G2362" t="str">
        <f t="shared" si="147"/>
        <v>Normal</v>
      </c>
      <c r="H2362" t="str">
        <f>'Raw Data'!I2359</f>
        <v>non-smoker</v>
      </c>
      <c r="I2362" t="str">
        <f>'Raw Data'!J2359</f>
        <v>moderate</v>
      </c>
    </row>
    <row r="2363" spans="1:9" ht="15" customHeight="1" x14ac:dyDescent="0.35">
      <c r="A2363">
        <f t="shared" si="144"/>
        <v>2359</v>
      </c>
      <c r="B2363" s="13">
        <f>'Raw Data'!B2360</f>
        <v>34.407674989999997</v>
      </c>
      <c r="C2363" t="str">
        <f t="shared" si="145"/>
        <v>Obese</v>
      </c>
      <c r="D2363" s="14">
        <f>'Raw Data'!E2360</f>
        <v>190.10630040000001</v>
      </c>
      <c r="E2363" t="str">
        <f t="shared" si="146"/>
        <v>Desirable</v>
      </c>
      <c r="F2363" s="15">
        <f>'Raw Data'!C2360</f>
        <v>115.7361418</v>
      </c>
      <c r="G2363" t="str">
        <f t="shared" si="147"/>
        <v>Normal</v>
      </c>
      <c r="H2363" t="str">
        <f>'Raw Data'!I2360</f>
        <v>smoker</v>
      </c>
      <c r="I2363" t="str">
        <f>'Raw Data'!J2360</f>
        <v>high</v>
      </c>
    </row>
    <row r="2364" spans="1:9" ht="15" customHeight="1" x14ac:dyDescent="0.35">
      <c r="A2364">
        <f t="shared" si="144"/>
        <v>2360</v>
      </c>
      <c r="B2364" s="13">
        <f>'Raw Data'!B2361</f>
        <v>22.910216290000001</v>
      </c>
      <c r="C2364" t="str">
        <f t="shared" si="145"/>
        <v>Normal</v>
      </c>
      <c r="D2364" s="14">
        <f>'Raw Data'!E2361</f>
        <v>161.39988249999999</v>
      </c>
      <c r="E2364" t="str">
        <f t="shared" si="146"/>
        <v>Desirable</v>
      </c>
      <c r="F2364" s="15">
        <f>'Raw Data'!C2361</f>
        <v>125.7652719</v>
      </c>
      <c r="G2364" t="str">
        <f t="shared" si="147"/>
        <v>Elevated</v>
      </c>
      <c r="H2364" t="str">
        <f>'Raw Data'!I2361</f>
        <v>non-smoker</v>
      </c>
      <c r="I2364" t="str">
        <f>'Raw Data'!J2361</f>
        <v>high</v>
      </c>
    </row>
    <row r="2365" spans="1:9" ht="15" customHeight="1" x14ac:dyDescent="0.35">
      <c r="A2365">
        <f t="shared" si="144"/>
        <v>2361</v>
      </c>
      <c r="B2365" s="13">
        <f>'Raw Data'!B2362</f>
        <v>21.891279099999998</v>
      </c>
      <c r="C2365" t="str">
        <f t="shared" si="145"/>
        <v>Normal</v>
      </c>
      <c r="D2365" s="14">
        <f>'Raw Data'!E2362</f>
        <v>189.7009118</v>
      </c>
      <c r="E2365" t="str">
        <f t="shared" si="146"/>
        <v>Desirable</v>
      </c>
      <c r="F2365" s="15">
        <f>'Raw Data'!C2362</f>
        <v>109.0732647</v>
      </c>
      <c r="G2365" t="str">
        <f t="shared" si="147"/>
        <v>Normal</v>
      </c>
      <c r="H2365" t="str">
        <f>'Raw Data'!I2362</f>
        <v>non-smoker</v>
      </c>
      <c r="I2365" t="str">
        <f>'Raw Data'!J2362</f>
        <v>moderate</v>
      </c>
    </row>
    <row r="2366" spans="1:9" ht="15" customHeight="1" x14ac:dyDescent="0.35">
      <c r="A2366">
        <f t="shared" si="144"/>
        <v>2362</v>
      </c>
      <c r="B2366" s="13">
        <f>'Raw Data'!B2363</f>
        <v>29.333714499999999</v>
      </c>
      <c r="C2366" t="str">
        <f t="shared" si="145"/>
        <v>Overweight</v>
      </c>
      <c r="D2366" s="14">
        <f>'Raw Data'!E2363</f>
        <v>214.9433094</v>
      </c>
      <c r="E2366" t="str">
        <f t="shared" si="146"/>
        <v>Borderline High</v>
      </c>
      <c r="F2366" s="15">
        <f>'Raw Data'!C2363</f>
        <v>116.3969273</v>
      </c>
      <c r="G2366" t="str">
        <f t="shared" si="147"/>
        <v>Normal</v>
      </c>
      <c r="H2366" t="str">
        <f>'Raw Data'!I2363</f>
        <v>non-smoker</v>
      </c>
      <c r="I2366" t="str">
        <f>'Raw Data'!J2363</f>
        <v>moderate</v>
      </c>
    </row>
    <row r="2367" spans="1:9" ht="15" customHeight="1" x14ac:dyDescent="0.35">
      <c r="A2367">
        <f t="shared" si="144"/>
        <v>2363</v>
      </c>
      <c r="B2367" s="13">
        <f>'Raw Data'!B2364</f>
        <v>28.620116240000002</v>
      </c>
      <c r="C2367" t="str">
        <f t="shared" si="145"/>
        <v>Overweight</v>
      </c>
      <c r="D2367" s="14">
        <f>'Raw Data'!E2364</f>
        <v>190.58757800000001</v>
      </c>
      <c r="E2367" t="str">
        <f t="shared" si="146"/>
        <v>Desirable</v>
      </c>
      <c r="F2367" s="15">
        <f>'Raw Data'!C2364</f>
        <v>117.2693209</v>
      </c>
      <c r="G2367" t="str">
        <f t="shared" si="147"/>
        <v>Normal</v>
      </c>
      <c r="H2367" t="str">
        <f>'Raw Data'!I2364</f>
        <v>non-smoker</v>
      </c>
      <c r="I2367" t="str">
        <f>'Raw Data'!J2364</f>
        <v>high</v>
      </c>
    </row>
    <row r="2368" spans="1:9" ht="15" customHeight="1" x14ac:dyDescent="0.35">
      <c r="A2368">
        <f t="shared" si="144"/>
        <v>2364</v>
      </c>
      <c r="B2368" s="13">
        <f>'Raw Data'!B2365</f>
        <v>17.11770091</v>
      </c>
      <c r="C2368" t="str">
        <f t="shared" si="145"/>
        <v>Underweight</v>
      </c>
      <c r="D2368" s="14">
        <f>'Raw Data'!E2365</f>
        <v>176.33103249999999</v>
      </c>
      <c r="E2368" t="str">
        <f t="shared" si="146"/>
        <v>Desirable</v>
      </c>
      <c r="F2368" s="15">
        <f>'Raw Data'!C2365</f>
        <v>96.840767080000006</v>
      </c>
      <c r="G2368" t="str">
        <f t="shared" si="147"/>
        <v>Normal</v>
      </c>
      <c r="H2368" t="str">
        <f>'Raw Data'!I2365</f>
        <v>non-smoker</v>
      </c>
      <c r="I2368" t="str">
        <f>'Raw Data'!J2365</f>
        <v>moderate</v>
      </c>
    </row>
    <row r="2369" spans="1:9" ht="15" customHeight="1" x14ac:dyDescent="0.35">
      <c r="A2369">
        <f t="shared" si="144"/>
        <v>2365</v>
      </c>
      <c r="B2369" s="13">
        <f>'Raw Data'!B2366</f>
        <v>28.68816133</v>
      </c>
      <c r="C2369" t="str">
        <f t="shared" si="145"/>
        <v>Overweight</v>
      </c>
      <c r="D2369" s="14">
        <f>'Raw Data'!E2366</f>
        <v>187.51579849999999</v>
      </c>
      <c r="E2369" t="str">
        <f t="shared" si="146"/>
        <v>Desirable</v>
      </c>
      <c r="F2369" s="15">
        <f>'Raw Data'!C2366</f>
        <v>121.5269096</v>
      </c>
      <c r="G2369" t="str">
        <f t="shared" si="147"/>
        <v>Elevated</v>
      </c>
      <c r="H2369" t="str">
        <f>'Raw Data'!I2366</f>
        <v>smoker</v>
      </c>
      <c r="I2369" t="str">
        <f>'Raw Data'!J2366</f>
        <v>moderate</v>
      </c>
    </row>
    <row r="2370" spans="1:9" ht="15" customHeight="1" x14ac:dyDescent="0.35">
      <c r="A2370">
        <f t="shared" si="144"/>
        <v>2366</v>
      </c>
      <c r="B2370" s="13">
        <f>'Raw Data'!B2367</f>
        <v>37.236562309999997</v>
      </c>
      <c r="C2370" t="str">
        <f t="shared" si="145"/>
        <v>Obese</v>
      </c>
      <c r="D2370" s="14">
        <f>'Raw Data'!E2367</f>
        <v>210.2541909</v>
      </c>
      <c r="E2370" t="str">
        <f t="shared" si="146"/>
        <v>Borderline High</v>
      </c>
      <c r="F2370" s="15">
        <f>'Raw Data'!C2367</f>
        <v>121.3763991</v>
      </c>
      <c r="G2370" t="str">
        <f t="shared" si="147"/>
        <v>Elevated</v>
      </c>
      <c r="H2370" t="str">
        <f>'Raw Data'!I2367</f>
        <v>smoker</v>
      </c>
      <c r="I2370" t="str">
        <f>'Raw Data'!J2367</f>
        <v>high</v>
      </c>
    </row>
    <row r="2371" spans="1:9" ht="15" customHeight="1" x14ac:dyDescent="0.35">
      <c r="A2371">
        <f t="shared" si="144"/>
        <v>2367</v>
      </c>
      <c r="B2371" s="13">
        <f>'Raw Data'!B2368</f>
        <v>36.485266719999998</v>
      </c>
      <c r="C2371" t="str">
        <f t="shared" si="145"/>
        <v>Obese</v>
      </c>
      <c r="D2371" s="14">
        <f>'Raw Data'!E2368</f>
        <v>220.83201629999999</v>
      </c>
      <c r="E2371" t="str">
        <f t="shared" si="146"/>
        <v>Borderline High</v>
      </c>
      <c r="F2371" s="15">
        <f>'Raw Data'!C2368</f>
        <v>111.96376050000001</v>
      </c>
      <c r="G2371" t="str">
        <f t="shared" si="147"/>
        <v>Normal</v>
      </c>
      <c r="H2371" t="str">
        <f>'Raw Data'!I2368</f>
        <v>non-smoker</v>
      </c>
      <c r="I2371" t="str">
        <f>'Raw Data'!J2368</f>
        <v>moderate</v>
      </c>
    </row>
    <row r="2372" spans="1:9" ht="15" customHeight="1" x14ac:dyDescent="0.35">
      <c r="A2372">
        <f t="shared" si="144"/>
        <v>2368</v>
      </c>
      <c r="B2372" s="13">
        <f>'Raw Data'!B2369</f>
        <v>23.501510969999998</v>
      </c>
      <c r="C2372" t="str">
        <f t="shared" si="145"/>
        <v>Normal</v>
      </c>
      <c r="D2372" s="14">
        <f>'Raw Data'!E2369</f>
        <v>171.05298329999999</v>
      </c>
      <c r="E2372" t="str">
        <f t="shared" si="146"/>
        <v>Desirable</v>
      </c>
      <c r="F2372" s="15">
        <f>'Raw Data'!C2369</f>
        <v>113.6908396</v>
      </c>
      <c r="G2372" t="str">
        <f t="shared" si="147"/>
        <v>Normal</v>
      </c>
      <c r="H2372" t="str">
        <f>'Raw Data'!I2369</f>
        <v>non-smoker</v>
      </c>
      <c r="I2372" t="str">
        <f>'Raw Data'!J2369</f>
        <v>high</v>
      </c>
    </row>
    <row r="2373" spans="1:9" ht="15" customHeight="1" x14ac:dyDescent="0.35">
      <c r="A2373">
        <f t="shared" ref="A2373:A2436" si="148">ROW()-4</f>
        <v>2369</v>
      </c>
      <c r="B2373" s="13">
        <f>'Raw Data'!B2370</f>
        <v>30.555148599999999</v>
      </c>
      <c r="C2373" t="str">
        <f t="shared" ref="C2373:C2436" si="149">IF(B2373&lt;18.5,"Underweight",IF(B2373&lt;=24.9,"Normal",IF(B2373&lt;=29.9,"Overweight","Obese")))</f>
        <v>Obese</v>
      </c>
      <c r="D2373" s="14">
        <f>'Raw Data'!E2370</f>
        <v>219.57436060000001</v>
      </c>
      <c r="E2373" t="str">
        <f t="shared" ref="E2373:E2436" si="150">IF(D2373&lt;200,"Desirable",IF(D2373&lt;=239,"Borderline High","High"))</f>
        <v>Borderline High</v>
      </c>
      <c r="F2373" s="15">
        <f>'Raw Data'!C2370</f>
        <v>121.6326751</v>
      </c>
      <c r="G2373" t="str">
        <f t="shared" ref="G2373:G2436" si="151">IF(F2373&lt;120,"Normal",IF(F2373&lt;=129,"Elevated",IF(F2373&lt;=139,"Stage 1 Hypertension","Stage 2 Hypertension")))</f>
        <v>Elevated</v>
      </c>
      <c r="H2373" t="str">
        <f>'Raw Data'!I2370</f>
        <v>non-smoker</v>
      </c>
      <c r="I2373" t="str">
        <f>'Raw Data'!J2370</f>
        <v>moderate</v>
      </c>
    </row>
    <row r="2374" spans="1:9" ht="15" customHeight="1" x14ac:dyDescent="0.35">
      <c r="A2374">
        <f t="shared" si="148"/>
        <v>2370</v>
      </c>
      <c r="B2374" s="13">
        <f>'Raw Data'!B2371</f>
        <v>22.554851450000001</v>
      </c>
      <c r="C2374" t="str">
        <f t="shared" si="149"/>
        <v>Normal</v>
      </c>
      <c r="D2374" s="14">
        <f>'Raw Data'!E2371</f>
        <v>179.9403739</v>
      </c>
      <c r="E2374" t="str">
        <f t="shared" si="150"/>
        <v>Desirable</v>
      </c>
      <c r="F2374" s="15">
        <f>'Raw Data'!C2371</f>
        <v>110.3443061</v>
      </c>
      <c r="G2374" t="str">
        <f t="shared" si="151"/>
        <v>Normal</v>
      </c>
      <c r="H2374" t="str">
        <f>'Raw Data'!I2371</f>
        <v>smoker</v>
      </c>
      <c r="I2374" t="str">
        <f>'Raw Data'!J2371</f>
        <v>moderate</v>
      </c>
    </row>
    <row r="2375" spans="1:9" ht="15" customHeight="1" x14ac:dyDescent="0.35">
      <c r="A2375">
        <f t="shared" si="148"/>
        <v>2371</v>
      </c>
      <c r="B2375" s="13">
        <f>'Raw Data'!B2372</f>
        <v>26.52050461</v>
      </c>
      <c r="C2375" t="str">
        <f t="shared" si="149"/>
        <v>Overweight</v>
      </c>
      <c r="D2375" s="14">
        <f>'Raw Data'!E2372</f>
        <v>204.7092074</v>
      </c>
      <c r="E2375" t="str">
        <f t="shared" si="150"/>
        <v>Borderline High</v>
      </c>
      <c r="F2375" s="15">
        <f>'Raw Data'!C2372</f>
        <v>110.2850122</v>
      </c>
      <c r="G2375" t="str">
        <f t="shared" si="151"/>
        <v>Normal</v>
      </c>
      <c r="H2375" t="str">
        <f>'Raw Data'!I2372</f>
        <v>non-smoker</v>
      </c>
      <c r="I2375" t="str">
        <f>'Raw Data'!J2372</f>
        <v>high</v>
      </c>
    </row>
    <row r="2376" spans="1:9" ht="15" customHeight="1" x14ac:dyDescent="0.35">
      <c r="A2376">
        <f t="shared" si="148"/>
        <v>2372</v>
      </c>
      <c r="B2376" s="13">
        <f>'Raw Data'!B2373</f>
        <v>22.898837629999999</v>
      </c>
      <c r="C2376" t="str">
        <f t="shared" si="149"/>
        <v>Normal</v>
      </c>
      <c r="D2376" s="14">
        <f>'Raw Data'!E2373</f>
        <v>181.81893600000001</v>
      </c>
      <c r="E2376" t="str">
        <f t="shared" si="150"/>
        <v>Desirable</v>
      </c>
      <c r="F2376" s="15">
        <f>'Raw Data'!C2373</f>
        <v>105.98886829999999</v>
      </c>
      <c r="G2376" t="str">
        <f t="shared" si="151"/>
        <v>Normal</v>
      </c>
      <c r="H2376" t="str">
        <f>'Raw Data'!I2373</f>
        <v>non-smoker</v>
      </c>
      <c r="I2376" t="str">
        <f>'Raw Data'!J2373</f>
        <v>moderate</v>
      </c>
    </row>
    <row r="2377" spans="1:9" ht="15" customHeight="1" x14ac:dyDescent="0.35">
      <c r="A2377">
        <f t="shared" si="148"/>
        <v>2373</v>
      </c>
      <c r="B2377" s="13">
        <f>'Raw Data'!B2374</f>
        <v>21.154921259999998</v>
      </c>
      <c r="C2377" t="str">
        <f t="shared" si="149"/>
        <v>Normal</v>
      </c>
      <c r="D2377" s="14">
        <f>'Raw Data'!E2374</f>
        <v>188.7651568</v>
      </c>
      <c r="E2377" t="str">
        <f t="shared" si="150"/>
        <v>Desirable</v>
      </c>
      <c r="F2377" s="15">
        <f>'Raw Data'!C2374</f>
        <v>114.7411311</v>
      </c>
      <c r="G2377" t="str">
        <f t="shared" si="151"/>
        <v>Normal</v>
      </c>
      <c r="H2377" t="str">
        <f>'Raw Data'!I2374</f>
        <v>non-smoker</v>
      </c>
      <c r="I2377" t="str">
        <f>'Raw Data'!J2374</f>
        <v>high</v>
      </c>
    </row>
    <row r="2378" spans="1:9" ht="15" customHeight="1" x14ac:dyDescent="0.35">
      <c r="A2378">
        <f t="shared" si="148"/>
        <v>2374</v>
      </c>
      <c r="B2378" s="13">
        <f>'Raw Data'!B2375</f>
        <v>31.416457350000002</v>
      </c>
      <c r="C2378" t="str">
        <f t="shared" si="149"/>
        <v>Obese</v>
      </c>
      <c r="D2378" s="14">
        <f>'Raw Data'!E2375</f>
        <v>185.9133152</v>
      </c>
      <c r="E2378" t="str">
        <f t="shared" si="150"/>
        <v>Desirable</v>
      </c>
      <c r="F2378" s="15">
        <f>'Raw Data'!C2375</f>
        <v>116.4756505</v>
      </c>
      <c r="G2378" t="str">
        <f t="shared" si="151"/>
        <v>Normal</v>
      </c>
      <c r="H2378" t="str">
        <f>'Raw Data'!I2375</f>
        <v>non-smoker</v>
      </c>
      <c r="I2378" t="str">
        <f>'Raw Data'!J2375</f>
        <v>moderate</v>
      </c>
    </row>
    <row r="2379" spans="1:9" ht="15" customHeight="1" x14ac:dyDescent="0.35">
      <c r="A2379">
        <f t="shared" si="148"/>
        <v>2375</v>
      </c>
      <c r="B2379" s="13">
        <f>'Raw Data'!B2376</f>
        <v>28.432469730000001</v>
      </c>
      <c r="C2379" t="str">
        <f t="shared" si="149"/>
        <v>Overweight</v>
      </c>
      <c r="D2379" s="14">
        <f>'Raw Data'!E2376</f>
        <v>195.2401567</v>
      </c>
      <c r="E2379" t="str">
        <f t="shared" si="150"/>
        <v>Desirable</v>
      </c>
      <c r="F2379" s="15">
        <f>'Raw Data'!C2376</f>
        <v>110.2752342</v>
      </c>
      <c r="G2379" t="str">
        <f t="shared" si="151"/>
        <v>Normal</v>
      </c>
      <c r="H2379" t="str">
        <f>'Raw Data'!I2376</f>
        <v>smoker</v>
      </c>
      <c r="I2379" t="str">
        <f>'Raw Data'!J2376</f>
        <v>high</v>
      </c>
    </row>
    <row r="2380" spans="1:9" ht="15" customHeight="1" x14ac:dyDescent="0.35">
      <c r="A2380">
        <f t="shared" si="148"/>
        <v>2376</v>
      </c>
      <c r="B2380" s="13">
        <f>'Raw Data'!B2377</f>
        <v>29.220556949999999</v>
      </c>
      <c r="C2380" t="str">
        <f t="shared" si="149"/>
        <v>Overweight</v>
      </c>
      <c r="D2380" s="14">
        <f>'Raw Data'!E2377</f>
        <v>211.06219809999999</v>
      </c>
      <c r="E2380" t="str">
        <f t="shared" si="150"/>
        <v>Borderline High</v>
      </c>
      <c r="F2380" s="15">
        <f>'Raw Data'!C2377</f>
        <v>111.58043170000001</v>
      </c>
      <c r="G2380" t="str">
        <f t="shared" si="151"/>
        <v>Normal</v>
      </c>
      <c r="H2380" t="str">
        <f>'Raw Data'!I2377</f>
        <v>smoker</v>
      </c>
      <c r="I2380" t="str">
        <f>'Raw Data'!J2377</f>
        <v>high</v>
      </c>
    </row>
    <row r="2381" spans="1:9" ht="15" customHeight="1" x14ac:dyDescent="0.35">
      <c r="A2381">
        <f t="shared" si="148"/>
        <v>2377</v>
      </c>
      <c r="B2381" s="13">
        <f>'Raw Data'!B2378</f>
        <v>30.165171449999999</v>
      </c>
      <c r="C2381" t="str">
        <f t="shared" si="149"/>
        <v>Obese</v>
      </c>
      <c r="D2381" s="14">
        <f>'Raw Data'!E2378</f>
        <v>200.96093519999999</v>
      </c>
      <c r="E2381" t="str">
        <f t="shared" si="150"/>
        <v>Borderline High</v>
      </c>
      <c r="F2381" s="15">
        <f>'Raw Data'!C2378</f>
        <v>114.98482730000001</v>
      </c>
      <c r="G2381" t="str">
        <f t="shared" si="151"/>
        <v>Normal</v>
      </c>
      <c r="H2381" t="str">
        <f>'Raw Data'!I2378</f>
        <v>non-smoker</v>
      </c>
      <c r="I2381" t="str">
        <f>'Raw Data'!J2378</f>
        <v>high</v>
      </c>
    </row>
    <row r="2382" spans="1:9" ht="15" customHeight="1" x14ac:dyDescent="0.35">
      <c r="A2382">
        <f t="shared" si="148"/>
        <v>2378</v>
      </c>
      <c r="B2382" s="13">
        <f>'Raw Data'!B2379</f>
        <v>27.986256470000001</v>
      </c>
      <c r="C2382" t="str">
        <f t="shared" si="149"/>
        <v>Overweight</v>
      </c>
      <c r="D2382" s="14">
        <f>'Raw Data'!E2379</f>
        <v>165.35998280000001</v>
      </c>
      <c r="E2382" t="str">
        <f t="shared" si="150"/>
        <v>Desirable</v>
      </c>
      <c r="F2382" s="15">
        <f>'Raw Data'!C2379</f>
        <v>92.841691470000001</v>
      </c>
      <c r="G2382" t="str">
        <f t="shared" si="151"/>
        <v>Normal</v>
      </c>
      <c r="H2382" t="str">
        <f>'Raw Data'!I2379</f>
        <v>non-smoker</v>
      </c>
      <c r="I2382" t="str">
        <f>'Raw Data'!J2379</f>
        <v>moderate</v>
      </c>
    </row>
    <row r="2383" spans="1:9" ht="15" customHeight="1" x14ac:dyDescent="0.35">
      <c r="A2383">
        <f t="shared" si="148"/>
        <v>2379</v>
      </c>
      <c r="B2383" s="13">
        <f>'Raw Data'!B2380</f>
        <v>21.811873070000001</v>
      </c>
      <c r="C2383" t="str">
        <f t="shared" si="149"/>
        <v>Normal</v>
      </c>
      <c r="D2383" s="14">
        <f>'Raw Data'!E2380</f>
        <v>171.24979110000001</v>
      </c>
      <c r="E2383" t="str">
        <f t="shared" si="150"/>
        <v>Desirable</v>
      </c>
      <c r="F2383" s="15">
        <f>'Raw Data'!C2380</f>
        <v>116.5677812</v>
      </c>
      <c r="G2383" t="str">
        <f t="shared" si="151"/>
        <v>Normal</v>
      </c>
      <c r="H2383" t="str">
        <f>'Raw Data'!I2380</f>
        <v>smoker</v>
      </c>
      <c r="I2383" t="str">
        <f>'Raw Data'!J2380</f>
        <v>moderate</v>
      </c>
    </row>
    <row r="2384" spans="1:9" ht="15" customHeight="1" x14ac:dyDescent="0.35">
      <c r="A2384">
        <f t="shared" si="148"/>
        <v>2380</v>
      </c>
      <c r="B2384" s="13">
        <f>'Raw Data'!B2381</f>
        <v>28.051956130000001</v>
      </c>
      <c r="C2384" t="str">
        <f t="shared" si="149"/>
        <v>Overweight</v>
      </c>
      <c r="D2384" s="14">
        <f>'Raw Data'!E2381</f>
        <v>163.39443779999999</v>
      </c>
      <c r="E2384" t="str">
        <f t="shared" si="150"/>
        <v>Desirable</v>
      </c>
      <c r="F2384" s="15">
        <f>'Raw Data'!C2381</f>
        <v>107.4078777</v>
      </c>
      <c r="G2384" t="str">
        <f t="shared" si="151"/>
        <v>Normal</v>
      </c>
      <c r="H2384" t="str">
        <f>'Raw Data'!I2381</f>
        <v>non-smoker</v>
      </c>
      <c r="I2384" t="str">
        <f>'Raw Data'!J2381</f>
        <v>high</v>
      </c>
    </row>
    <row r="2385" spans="1:9" ht="15" customHeight="1" x14ac:dyDescent="0.35">
      <c r="A2385">
        <f t="shared" si="148"/>
        <v>2381</v>
      </c>
      <c r="B2385" s="13">
        <f>'Raw Data'!B2382</f>
        <v>25.91065631</v>
      </c>
      <c r="C2385" t="str">
        <f t="shared" si="149"/>
        <v>Overweight</v>
      </c>
      <c r="D2385" s="14">
        <f>'Raw Data'!E2382</f>
        <v>177.3469182</v>
      </c>
      <c r="E2385" t="str">
        <f t="shared" si="150"/>
        <v>Desirable</v>
      </c>
      <c r="F2385" s="15">
        <f>'Raw Data'!C2382</f>
        <v>96.544627939999998</v>
      </c>
      <c r="G2385" t="str">
        <f t="shared" si="151"/>
        <v>Normal</v>
      </c>
      <c r="H2385" t="str">
        <f>'Raw Data'!I2382</f>
        <v>smoker</v>
      </c>
      <c r="I2385" t="str">
        <f>'Raw Data'!J2382</f>
        <v>moderate</v>
      </c>
    </row>
    <row r="2386" spans="1:9" ht="15" customHeight="1" x14ac:dyDescent="0.35">
      <c r="A2386">
        <f t="shared" si="148"/>
        <v>2382</v>
      </c>
      <c r="B2386" s="13">
        <f>'Raw Data'!B2383</f>
        <v>26.04298459</v>
      </c>
      <c r="C2386" t="str">
        <f t="shared" si="149"/>
        <v>Overweight</v>
      </c>
      <c r="D2386" s="14">
        <f>'Raw Data'!E2383</f>
        <v>174.96793829999999</v>
      </c>
      <c r="E2386" t="str">
        <f t="shared" si="150"/>
        <v>Desirable</v>
      </c>
      <c r="F2386" s="15">
        <f>'Raw Data'!C2383</f>
        <v>105.8330156</v>
      </c>
      <c r="G2386" t="str">
        <f t="shared" si="151"/>
        <v>Normal</v>
      </c>
      <c r="H2386" t="str">
        <f>'Raw Data'!I2383</f>
        <v>non-smoker</v>
      </c>
      <c r="I2386" t="str">
        <f>'Raw Data'!J2383</f>
        <v>low</v>
      </c>
    </row>
    <row r="2387" spans="1:9" ht="15" customHeight="1" x14ac:dyDescent="0.35">
      <c r="A2387">
        <f t="shared" si="148"/>
        <v>2383</v>
      </c>
      <c r="B2387" s="13">
        <f>'Raw Data'!B2384</f>
        <v>22.28177655</v>
      </c>
      <c r="C2387" t="str">
        <f t="shared" si="149"/>
        <v>Normal</v>
      </c>
      <c r="D2387" s="14">
        <f>'Raw Data'!E2384</f>
        <v>204.86436670000001</v>
      </c>
      <c r="E2387" t="str">
        <f t="shared" si="150"/>
        <v>Borderline High</v>
      </c>
      <c r="F2387" s="15">
        <f>'Raw Data'!C2384</f>
        <v>114.45780600000001</v>
      </c>
      <c r="G2387" t="str">
        <f t="shared" si="151"/>
        <v>Normal</v>
      </c>
      <c r="H2387" t="str">
        <f>'Raw Data'!I2384</f>
        <v>smoker</v>
      </c>
      <c r="I2387" t="str">
        <f>'Raw Data'!J2384</f>
        <v>moderate</v>
      </c>
    </row>
    <row r="2388" spans="1:9" ht="15" customHeight="1" x14ac:dyDescent="0.35">
      <c r="A2388">
        <f t="shared" si="148"/>
        <v>2384</v>
      </c>
      <c r="B2388" s="13">
        <f>'Raw Data'!B2385</f>
        <v>19.468974070000002</v>
      </c>
      <c r="C2388" t="str">
        <f t="shared" si="149"/>
        <v>Normal</v>
      </c>
      <c r="D2388" s="14">
        <f>'Raw Data'!E2385</f>
        <v>202.07191879999999</v>
      </c>
      <c r="E2388" t="str">
        <f t="shared" si="150"/>
        <v>Borderline High</v>
      </c>
      <c r="F2388" s="15">
        <f>'Raw Data'!C2385</f>
        <v>124.18201500000001</v>
      </c>
      <c r="G2388" t="str">
        <f t="shared" si="151"/>
        <v>Elevated</v>
      </c>
      <c r="H2388" t="str">
        <f>'Raw Data'!I2385</f>
        <v>smoker</v>
      </c>
      <c r="I2388" t="str">
        <f>'Raw Data'!J2385</f>
        <v>moderate</v>
      </c>
    </row>
    <row r="2389" spans="1:9" ht="15" customHeight="1" x14ac:dyDescent="0.35">
      <c r="A2389">
        <f t="shared" si="148"/>
        <v>2385</v>
      </c>
      <c r="B2389" s="13">
        <f>'Raw Data'!B2386</f>
        <v>24.163823140000002</v>
      </c>
      <c r="C2389" t="str">
        <f t="shared" si="149"/>
        <v>Normal</v>
      </c>
      <c r="D2389" s="14">
        <f>'Raw Data'!E2386</f>
        <v>228.0911601</v>
      </c>
      <c r="E2389" t="str">
        <f t="shared" si="150"/>
        <v>Borderline High</v>
      </c>
      <c r="F2389" s="15">
        <f>'Raw Data'!C2386</f>
        <v>114.56828830000001</v>
      </c>
      <c r="G2389" t="str">
        <f t="shared" si="151"/>
        <v>Normal</v>
      </c>
      <c r="H2389" t="str">
        <f>'Raw Data'!I2386</f>
        <v>non-smoker</v>
      </c>
      <c r="I2389" t="str">
        <f>'Raw Data'!J2386</f>
        <v>low</v>
      </c>
    </row>
    <row r="2390" spans="1:9" ht="15" customHeight="1" x14ac:dyDescent="0.35">
      <c r="A2390">
        <f t="shared" si="148"/>
        <v>2386</v>
      </c>
      <c r="B2390" s="13">
        <f>'Raw Data'!B2387</f>
        <v>29.726797579999999</v>
      </c>
      <c r="C2390" t="str">
        <f t="shared" si="149"/>
        <v>Overweight</v>
      </c>
      <c r="D2390" s="14">
        <f>'Raw Data'!E2387</f>
        <v>205.3761197</v>
      </c>
      <c r="E2390" t="str">
        <f t="shared" si="150"/>
        <v>Borderline High</v>
      </c>
      <c r="F2390" s="15">
        <f>'Raw Data'!C2387</f>
        <v>114.1486283</v>
      </c>
      <c r="G2390" t="str">
        <f t="shared" si="151"/>
        <v>Normal</v>
      </c>
      <c r="H2390" t="str">
        <f>'Raw Data'!I2387</f>
        <v>non-smoker</v>
      </c>
      <c r="I2390" t="str">
        <f>'Raw Data'!J2387</f>
        <v>moderate</v>
      </c>
    </row>
    <row r="2391" spans="1:9" ht="15" customHeight="1" x14ac:dyDescent="0.35">
      <c r="A2391">
        <f t="shared" si="148"/>
        <v>2387</v>
      </c>
      <c r="B2391" s="13">
        <f>'Raw Data'!B2388</f>
        <v>26.65298353</v>
      </c>
      <c r="C2391" t="str">
        <f t="shared" si="149"/>
        <v>Overweight</v>
      </c>
      <c r="D2391" s="14">
        <f>'Raw Data'!E2388</f>
        <v>167.00132669999999</v>
      </c>
      <c r="E2391" t="str">
        <f t="shared" si="150"/>
        <v>Desirable</v>
      </c>
      <c r="F2391" s="15">
        <f>'Raw Data'!C2388</f>
        <v>106.1521044</v>
      </c>
      <c r="G2391" t="str">
        <f t="shared" si="151"/>
        <v>Normal</v>
      </c>
      <c r="H2391" t="str">
        <f>'Raw Data'!I2388</f>
        <v>non-smoker</v>
      </c>
      <c r="I2391" t="str">
        <f>'Raw Data'!J2388</f>
        <v>moderate</v>
      </c>
    </row>
    <row r="2392" spans="1:9" ht="15" customHeight="1" x14ac:dyDescent="0.35">
      <c r="A2392">
        <f t="shared" si="148"/>
        <v>2388</v>
      </c>
      <c r="B2392" s="13">
        <f>'Raw Data'!B2389</f>
        <v>35.915856920000003</v>
      </c>
      <c r="C2392" t="str">
        <f t="shared" si="149"/>
        <v>Obese</v>
      </c>
      <c r="D2392" s="14">
        <f>'Raw Data'!E2389</f>
        <v>195.1250469</v>
      </c>
      <c r="E2392" t="str">
        <f t="shared" si="150"/>
        <v>Desirable</v>
      </c>
      <c r="F2392" s="15">
        <f>'Raw Data'!C2389</f>
        <v>130.54883910000001</v>
      </c>
      <c r="G2392" t="str">
        <f t="shared" si="151"/>
        <v>Stage 1 Hypertension</v>
      </c>
      <c r="H2392" t="str">
        <f>'Raw Data'!I2389</f>
        <v>non-smoker</v>
      </c>
      <c r="I2392" t="str">
        <f>'Raw Data'!J2389</f>
        <v>moderate</v>
      </c>
    </row>
    <row r="2393" spans="1:9" ht="15" customHeight="1" x14ac:dyDescent="0.35">
      <c r="A2393">
        <f t="shared" si="148"/>
        <v>2389</v>
      </c>
      <c r="B2393" s="13">
        <f>'Raw Data'!B2390</f>
        <v>26.672380350000001</v>
      </c>
      <c r="C2393" t="str">
        <f t="shared" si="149"/>
        <v>Overweight</v>
      </c>
      <c r="D2393" s="14">
        <f>'Raw Data'!E2390</f>
        <v>168.59607170000001</v>
      </c>
      <c r="E2393" t="str">
        <f t="shared" si="150"/>
        <v>Desirable</v>
      </c>
      <c r="F2393" s="15">
        <f>'Raw Data'!C2390</f>
        <v>108.20145840000001</v>
      </c>
      <c r="G2393" t="str">
        <f t="shared" si="151"/>
        <v>Normal</v>
      </c>
      <c r="H2393" t="str">
        <f>'Raw Data'!I2390</f>
        <v>non-smoker</v>
      </c>
      <c r="I2393" t="str">
        <f>'Raw Data'!J2390</f>
        <v>low</v>
      </c>
    </row>
    <row r="2394" spans="1:9" ht="15" customHeight="1" x14ac:dyDescent="0.35">
      <c r="A2394">
        <f t="shared" si="148"/>
        <v>2390</v>
      </c>
      <c r="B2394" s="13">
        <f>'Raw Data'!B2391</f>
        <v>27.974561860000001</v>
      </c>
      <c r="C2394" t="str">
        <f t="shared" si="149"/>
        <v>Overweight</v>
      </c>
      <c r="D2394" s="14">
        <f>'Raw Data'!E2391</f>
        <v>207.75972350000001</v>
      </c>
      <c r="E2394" t="str">
        <f t="shared" si="150"/>
        <v>Borderline High</v>
      </c>
      <c r="F2394" s="15">
        <f>'Raw Data'!C2391</f>
        <v>110.7316409</v>
      </c>
      <c r="G2394" t="str">
        <f t="shared" si="151"/>
        <v>Normal</v>
      </c>
      <c r="H2394" t="str">
        <f>'Raw Data'!I2391</f>
        <v>smoker</v>
      </c>
      <c r="I2394" t="str">
        <f>'Raw Data'!J2391</f>
        <v>low</v>
      </c>
    </row>
    <row r="2395" spans="1:9" ht="15" customHeight="1" x14ac:dyDescent="0.35">
      <c r="A2395">
        <f t="shared" si="148"/>
        <v>2391</v>
      </c>
      <c r="B2395" s="13">
        <f>'Raw Data'!B2392</f>
        <v>27.08310337</v>
      </c>
      <c r="C2395" t="str">
        <f t="shared" si="149"/>
        <v>Overweight</v>
      </c>
      <c r="D2395" s="14">
        <f>'Raw Data'!E2392</f>
        <v>211.96124560000001</v>
      </c>
      <c r="E2395" t="str">
        <f t="shared" si="150"/>
        <v>Borderline High</v>
      </c>
      <c r="F2395" s="15">
        <f>'Raw Data'!C2392</f>
        <v>112.2808557</v>
      </c>
      <c r="G2395" t="str">
        <f t="shared" si="151"/>
        <v>Normal</v>
      </c>
      <c r="H2395" t="str">
        <f>'Raw Data'!I2392</f>
        <v>non-smoker</v>
      </c>
      <c r="I2395" t="str">
        <f>'Raw Data'!J2392</f>
        <v>low</v>
      </c>
    </row>
    <row r="2396" spans="1:9" ht="15" customHeight="1" x14ac:dyDescent="0.35">
      <c r="A2396">
        <f t="shared" si="148"/>
        <v>2392</v>
      </c>
      <c r="B2396" s="13">
        <f>'Raw Data'!B2393</f>
        <v>21.686764700000001</v>
      </c>
      <c r="C2396" t="str">
        <f t="shared" si="149"/>
        <v>Normal</v>
      </c>
      <c r="D2396" s="14">
        <f>'Raw Data'!E2393</f>
        <v>191.2982839</v>
      </c>
      <c r="E2396" t="str">
        <f t="shared" si="150"/>
        <v>Desirable</v>
      </c>
      <c r="F2396" s="15">
        <f>'Raw Data'!C2393</f>
        <v>125.82067720000001</v>
      </c>
      <c r="G2396" t="str">
        <f t="shared" si="151"/>
        <v>Elevated</v>
      </c>
      <c r="H2396" t="str">
        <f>'Raw Data'!I2393</f>
        <v>non-smoker</v>
      </c>
      <c r="I2396" t="str">
        <f>'Raw Data'!J2393</f>
        <v>moderate</v>
      </c>
    </row>
    <row r="2397" spans="1:9" ht="15" customHeight="1" x14ac:dyDescent="0.35">
      <c r="A2397">
        <f t="shared" si="148"/>
        <v>2393</v>
      </c>
      <c r="B2397" s="13">
        <f>'Raw Data'!B2394</f>
        <v>26.892695379999999</v>
      </c>
      <c r="C2397" t="str">
        <f t="shared" si="149"/>
        <v>Overweight</v>
      </c>
      <c r="D2397" s="14">
        <f>'Raw Data'!E2394</f>
        <v>184.5068775</v>
      </c>
      <c r="E2397" t="str">
        <f t="shared" si="150"/>
        <v>Desirable</v>
      </c>
      <c r="F2397" s="15">
        <f>'Raw Data'!C2394</f>
        <v>110.09026040000001</v>
      </c>
      <c r="G2397" t="str">
        <f t="shared" si="151"/>
        <v>Normal</v>
      </c>
      <c r="H2397" t="str">
        <f>'Raw Data'!I2394</f>
        <v>non-smoker</v>
      </c>
      <c r="I2397" t="str">
        <f>'Raw Data'!J2394</f>
        <v>moderate</v>
      </c>
    </row>
    <row r="2398" spans="1:9" ht="15" customHeight="1" x14ac:dyDescent="0.35">
      <c r="A2398">
        <f t="shared" si="148"/>
        <v>2394</v>
      </c>
      <c r="B2398" s="13">
        <f>'Raw Data'!B2395</f>
        <v>21.658285020000001</v>
      </c>
      <c r="C2398" t="str">
        <f t="shared" si="149"/>
        <v>Normal</v>
      </c>
      <c r="D2398" s="14">
        <f>'Raw Data'!E2395</f>
        <v>186.9823207</v>
      </c>
      <c r="E2398" t="str">
        <f t="shared" si="150"/>
        <v>Desirable</v>
      </c>
      <c r="F2398" s="15">
        <f>'Raw Data'!C2395</f>
        <v>111.3450349</v>
      </c>
      <c r="G2398" t="str">
        <f t="shared" si="151"/>
        <v>Normal</v>
      </c>
      <c r="H2398" t="str">
        <f>'Raw Data'!I2395</f>
        <v>non-smoker</v>
      </c>
      <c r="I2398" t="str">
        <f>'Raw Data'!J2395</f>
        <v>high</v>
      </c>
    </row>
    <row r="2399" spans="1:9" ht="15" customHeight="1" x14ac:dyDescent="0.35">
      <c r="A2399">
        <f t="shared" si="148"/>
        <v>2395</v>
      </c>
      <c r="B2399" s="13">
        <f>'Raw Data'!B2396</f>
        <v>26.657558940000001</v>
      </c>
      <c r="C2399" t="str">
        <f t="shared" si="149"/>
        <v>Overweight</v>
      </c>
      <c r="D2399" s="14">
        <f>'Raw Data'!E2396</f>
        <v>202.94711119999999</v>
      </c>
      <c r="E2399" t="str">
        <f t="shared" si="150"/>
        <v>Borderline High</v>
      </c>
      <c r="F2399" s="15">
        <f>'Raw Data'!C2396</f>
        <v>100.6182278</v>
      </c>
      <c r="G2399" t="str">
        <f t="shared" si="151"/>
        <v>Normal</v>
      </c>
      <c r="H2399" t="str">
        <f>'Raw Data'!I2396</f>
        <v>non-smoker</v>
      </c>
      <c r="I2399" t="str">
        <f>'Raw Data'!J2396</f>
        <v>high</v>
      </c>
    </row>
    <row r="2400" spans="1:9" ht="15" customHeight="1" x14ac:dyDescent="0.35">
      <c r="A2400">
        <f t="shared" si="148"/>
        <v>2396</v>
      </c>
      <c r="B2400" s="13">
        <f>'Raw Data'!B2397</f>
        <v>18.20032312</v>
      </c>
      <c r="C2400" t="str">
        <f t="shared" si="149"/>
        <v>Underweight</v>
      </c>
      <c r="D2400" s="14">
        <f>'Raw Data'!E2397</f>
        <v>171.99835970000001</v>
      </c>
      <c r="E2400" t="str">
        <f t="shared" si="150"/>
        <v>Desirable</v>
      </c>
      <c r="F2400" s="15">
        <f>'Raw Data'!C2397</f>
        <v>105.7431598</v>
      </c>
      <c r="G2400" t="str">
        <f t="shared" si="151"/>
        <v>Normal</v>
      </c>
      <c r="H2400" t="str">
        <f>'Raw Data'!I2397</f>
        <v>smoker</v>
      </c>
      <c r="I2400" t="str">
        <f>'Raw Data'!J2397</f>
        <v>moderate</v>
      </c>
    </row>
    <row r="2401" spans="1:9" ht="15" customHeight="1" x14ac:dyDescent="0.35">
      <c r="A2401">
        <f t="shared" si="148"/>
        <v>2397</v>
      </c>
      <c r="B2401" s="13">
        <f>'Raw Data'!B2398</f>
        <v>26.652685250000001</v>
      </c>
      <c r="C2401" t="str">
        <f t="shared" si="149"/>
        <v>Overweight</v>
      </c>
      <c r="D2401" s="14">
        <f>'Raw Data'!E2398</f>
        <v>162.1108156</v>
      </c>
      <c r="E2401" t="str">
        <f t="shared" si="150"/>
        <v>Desirable</v>
      </c>
      <c r="F2401" s="15">
        <f>'Raw Data'!C2398</f>
        <v>100.4431019</v>
      </c>
      <c r="G2401" t="str">
        <f t="shared" si="151"/>
        <v>Normal</v>
      </c>
      <c r="H2401" t="str">
        <f>'Raw Data'!I2398</f>
        <v>non-smoker</v>
      </c>
      <c r="I2401" t="str">
        <f>'Raw Data'!J2398</f>
        <v>high</v>
      </c>
    </row>
    <row r="2402" spans="1:9" ht="15" customHeight="1" x14ac:dyDescent="0.35">
      <c r="A2402">
        <f t="shared" si="148"/>
        <v>2398</v>
      </c>
      <c r="B2402" s="13">
        <f>'Raw Data'!B2399</f>
        <v>27.74023935</v>
      </c>
      <c r="C2402" t="str">
        <f t="shared" si="149"/>
        <v>Overweight</v>
      </c>
      <c r="D2402" s="14">
        <f>'Raw Data'!E2399</f>
        <v>165.97096400000001</v>
      </c>
      <c r="E2402" t="str">
        <f t="shared" si="150"/>
        <v>Desirable</v>
      </c>
      <c r="F2402" s="15">
        <f>'Raw Data'!C2399</f>
        <v>102.7415984</v>
      </c>
      <c r="G2402" t="str">
        <f t="shared" si="151"/>
        <v>Normal</v>
      </c>
      <c r="H2402" t="str">
        <f>'Raw Data'!I2399</f>
        <v>non-smoker</v>
      </c>
      <c r="I2402" t="str">
        <f>'Raw Data'!J2399</f>
        <v>moderate</v>
      </c>
    </row>
    <row r="2403" spans="1:9" ht="15" customHeight="1" x14ac:dyDescent="0.35">
      <c r="A2403">
        <f t="shared" si="148"/>
        <v>2399</v>
      </c>
      <c r="B2403" s="13">
        <f>'Raw Data'!B2400</f>
        <v>28.100595980000001</v>
      </c>
      <c r="C2403" t="str">
        <f t="shared" si="149"/>
        <v>Overweight</v>
      </c>
      <c r="D2403" s="14">
        <f>'Raw Data'!E2400</f>
        <v>177.0421436</v>
      </c>
      <c r="E2403" t="str">
        <f t="shared" si="150"/>
        <v>Desirable</v>
      </c>
      <c r="F2403" s="15">
        <f>'Raw Data'!C2400</f>
        <v>116.51120659999999</v>
      </c>
      <c r="G2403" t="str">
        <f t="shared" si="151"/>
        <v>Normal</v>
      </c>
      <c r="H2403" t="str">
        <f>'Raw Data'!I2400</f>
        <v>non-smoker</v>
      </c>
      <c r="I2403" t="str">
        <f>'Raw Data'!J2400</f>
        <v>high</v>
      </c>
    </row>
    <row r="2404" spans="1:9" ht="15" customHeight="1" x14ac:dyDescent="0.35">
      <c r="A2404">
        <f t="shared" si="148"/>
        <v>2400</v>
      </c>
      <c r="B2404" s="13">
        <f>'Raw Data'!B2401</f>
        <v>19.827297659999999</v>
      </c>
      <c r="C2404" t="str">
        <f t="shared" si="149"/>
        <v>Normal</v>
      </c>
      <c r="D2404" s="14">
        <f>'Raw Data'!E2401</f>
        <v>186.9515371</v>
      </c>
      <c r="E2404" t="str">
        <f t="shared" si="150"/>
        <v>Desirable</v>
      </c>
      <c r="F2404" s="15">
        <f>'Raw Data'!C2401</f>
        <v>102.12708360000001</v>
      </c>
      <c r="G2404" t="str">
        <f t="shared" si="151"/>
        <v>Normal</v>
      </c>
      <c r="H2404" t="str">
        <f>'Raw Data'!I2401</f>
        <v>non-smoker</v>
      </c>
      <c r="I2404" t="str">
        <f>'Raw Data'!J2401</f>
        <v>high</v>
      </c>
    </row>
    <row r="2405" spans="1:9" ht="15" customHeight="1" x14ac:dyDescent="0.35">
      <c r="A2405">
        <f t="shared" si="148"/>
        <v>2401</v>
      </c>
      <c r="B2405" s="13">
        <f>'Raw Data'!B2402</f>
        <v>29.40359265</v>
      </c>
      <c r="C2405" t="str">
        <f t="shared" si="149"/>
        <v>Overweight</v>
      </c>
      <c r="D2405" s="14">
        <f>'Raw Data'!E2402</f>
        <v>203.26603270000001</v>
      </c>
      <c r="E2405" t="str">
        <f t="shared" si="150"/>
        <v>Borderline High</v>
      </c>
      <c r="F2405" s="15">
        <f>'Raw Data'!C2402</f>
        <v>100.2978592</v>
      </c>
      <c r="G2405" t="str">
        <f t="shared" si="151"/>
        <v>Normal</v>
      </c>
      <c r="H2405" t="str">
        <f>'Raw Data'!I2402</f>
        <v>non-smoker</v>
      </c>
      <c r="I2405" t="str">
        <f>'Raw Data'!J2402</f>
        <v>high</v>
      </c>
    </row>
    <row r="2406" spans="1:9" ht="15" customHeight="1" x14ac:dyDescent="0.35">
      <c r="A2406">
        <f t="shared" si="148"/>
        <v>2402</v>
      </c>
      <c r="B2406" s="13">
        <f>'Raw Data'!B2403</f>
        <v>30.295090590000001</v>
      </c>
      <c r="C2406" t="str">
        <f t="shared" si="149"/>
        <v>Obese</v>
      </c>
      <c r="D2406" s="14">
        <f>'Raw Data'!E2403</f>
        <v>200.85545239999999</v>
      </c>
      <c r="E2406" t="str">
        <f t="shared" si="150"/>
        <v>Borderline High</v>
      </c>
      <c r="F2406" s="15">
        <f>'Raw Data'!C2403</f>
        <v>120.220123</v>
      </c>
      <c r="G2406" t="str">
        <f t="shared" si="151"/>
        <v>Elevated</v>
      </c>
      <c r="H2406" t="str">
        <f>'Raw Data'!I2403</f>
        <v>non-smoker</v>
      </c>
      <c r="I2406" t="str">
        <f>'Raw Data'!J2403</f>
        <v>moderate</v>
      </c>
    </row>
    <row r="2407" spans="1:9" ht="15" customHeight="1" x14ac:dyDescent="0.35">
      <c r="A2407">
        <f t="shared" si="148"/>
        <v>2403</v>
      </c>
      <c r="B2407" s="13">
        <f>'Raw Data'!B2404</f>
        <v>22.209165039999998</v>
      </c>
      <c r="C2407" t="str">
        <f t="shared" si="149"/>
        <v>Normal</v>
      </c>
      <c r="D2407" s="14">
        <f>'Raw Data'!E2404</f>
        <v>187.30077919999999</v>
      </c>
      <c r="E2407" t="str">
        <f t="shared" si="150"/>
        <v>Desirable</v>
      </c>
      <c r="F2407" s="15">
        <f>'Raw Data'!C2404</f>
        <v>98.149358570000004</v>
      </c>
      <c r="G2407" t="str">
        <f t="shared" si="151"/>
        <v>Normal</v>
      </c>
      <c r="H2407" t="str">
        <f>'Raw Data'!I2404</f>
        <v>non-smoker</v>
      </c>
      <c r="I2407" t="str">
        <f>'Raw Data'!J2404</f>
        <v>moderate</v>
      </c>
    </row>
    <row r="2408" spans="1:9" ht="15" customHeight="1" x14ac:dyDescent="0.35">
      <c r="A2408">
        <f t="shared" si="148"/>
        <v>2404</v>
      </c>
      <c r="B2408" s="13">
        <f>'Raw Data'!B2405</f>
        <v>31.926820880000001</v>
      </c>
      <c r="C2408" t="str">
        <f t="shared" si="149"/>
        <v>Obese</v>
      </c>
      <c r="D2408" s="14">
        <f>'Raw Data'!E2405</f>
        <v>206.07243790000001</v>
      </c>
      <c r="E2408" t="str">
        <f t="shared" si="150"/>
        <v>Borderline High</v>
      </c>
      <c r="F2408" s="15">
        <f>'Raw Data'!C2405</f>
        <v>131.78870269999999</v>
      </c>
      <c r="G2408" t="str">
        <f t="shared" si="151"/>
        <v>Stage 1 Hypertension</v>
      </c>
      <c r="H2408" t="str">
        <f>'Raw Data'!I2405</f>
        <v>non-smoker</v>
      </c>
      <c r="I2408" t="str">
        <f>'Raw Data'!J2405</f>
        <v>high</v>
      </c>
    </row>
    <row r="2409" spans="1:9" ht="15" customHeight="1" x14ac:dyDescent="0.35">
      <c r="A2409">
        <f t="shared" si="148"/>
        <v>2405</v>
      </c>
      <c r="B2409" s="13">
        <f>'Raw Data'!B2406</f>
        <v>27.943469440000001</v>
      </c>
      <c r="C2409" t="str">
        <f t="shared" si="149"/>
        <v>Overweight</v>
      </c>
      <c r="D2409" s="14">
        <f>'Raw Data'!E2406</f>
        <v>172.71111329999999</v>
      </c>
      <c r="E2409" t="str">
        <f t="shared" si="150"/>
        <v>Desirable</v>
      </c>
      <c r="F2409" s="15">
        <f>'Raw Data'!C2406</f>
        <v>116.71535350000001</v>
      </c>
      <c r="G2409" t="str">
        <f t="shared" si="151"/>
        <v>Normal</v>
      </c>
      <c r="H2409" t="str">
        <f>'Raw Data'!I2406</f>
        <v>non-smoker</v>
      </c>
      <c r="I2409" t="str">
        <f>'Raw Data'!J2406</f>
        <v>moderate</v>
      </c>
    </row>
    <row r="2410" spans="1:9" ht="15" customHeight="1" x14ac:dyDescent="0.35">
      <c r="A2410">
        <f t="shared" si="148"/>
        <v>2406</v>
      </c>
      <c r="B2410" s="13">
        <f>'Raw Data'!B2407</f>
        <v>26.698914070000001</v>
      </c>
      <c r="C2410" t="str">
        <f t="shared" si="149"/>
        <v>Overweight</v>
      </c>
      <c r="D2410" s="14">
        <f>'Raw Data'!E2407</f>
        <v>188.36278609999999</v>
      </c>
      <c r="E2410" t="str">
        <f t="shared" si="150"/>
        <v>Desirable</v>
      </c>
      <c r="F2410" s="15">
        <f>'Raw Data'!C2407</f>
        <v>129.36391</v>
      </c>
      <c r="G2410" t="str">
        <f t="shared" si="151"/>
        <v>Stage 1 Hypertension</v>
      </c>
      <c r="H2410" t="str">
        <f>'Raw Data'!I2407</f>
        <v>smoker</v>
      </c>
      <c r="I2410" t="str">
        <f>'Raw Data'!J2407</f>
        <v>high</v>
      </c>
    </row>
    <row r="2411" spans="1:9" ht="15" customHeight="1" x14ac:dyDescent="0.35">
      <c r="A2411">
        <f t="shared" si="148"/>
        <v>2407</v>
      </c>
      <c r="B2411" s="13">
        <f>'Raw Data'!B2408</f>
        <v>29.839311129999999</v>
      </c>
      <c r="C2411" t="str">
        <f t="shared" si="149"/>
        <v>Overweight</v>
      </c>
      <c r="D2411" s="14">
        <f>'Raw Data'!E2408</f>
        <v>184.65907490000001</v>
      </c>
      <c r="E2411" t="str">
        <f t="shared" si="150"/>
        <v>Desirable</v>
      </c>
      <c r="F2411" s="15">
        <f>'Raw Data'!C2408</f>
        <v>101.6875149</v>
      </c>
      <c r="G2411" t="str">
        <f t="shared" si="151"/>
        <v>Normal</v>
      </c>
      <c r="H2411" t="str">
        <f>'Raw Data'!I2408</f>
        <v>smoker</v>
      </c>
      <c r="I2411" t="str">
        <f>'Raw Data'!J2408</f>
        <v>low</v>
      </c>
    </row>
    <row r="2412" spans="1:9" ht="15" customHeight="1" x14ac:dyDescent="0.35">
      <c r="A2412">
        <f t="shared" si="148"/>
        <v>2408</v>
      </c>
      <c r="B2412" s="13">
        <f>'Raw Data'!B2409</f>
        <v>35.107287960000001</v>
      </c>
      <c r="C2412" t="str">
        <f t="shared" si="149"/>
        <v>Obese</v>
      </c>
      <c r="D2412" s="14">
        <f>'Raw Data'!E2409</f>
        <v>168.942982</v>
      </c>
      <c r="E2412" t="str">
        <f t="shared" si="150"/>
        <v>Desirable</v>
      </c>
      <c r="F2412" s="15">
        <f>'Raw Data'!C2409</f>
        <v>119.4711511</v>
      </c>
      <c r="G2412" t="str">
        <f t="shared" si="151"/>
        <v>Normal</v>
      </c>
      <c r="H2412" t="str">
        <f>'Raw Data'!I2409</f>
        <v>non-smoker</v>
      </c>
      <c r="I2412" t="str">
        <f>'Raw Data'!J2409</f>
        <v>high</v>
      </c>
    </row>
    <row r="2413" spans="1:9" ht="15" customHeight="1" x14ac:dyDescent="0.35">
      <c r="A2413">
        <f t="shared" si="148"/>
        <v>2409</v>
      </c>
      <c r="B2413" s="13">
        <f>'Raw Data'!B2410</f>
        <v>26.296055559999999</v>
      </c>
      <c r="C2413" t="str">
        <f t="shared" si="149"/>
        <v>Overweight</v>
      </c>
      <c r="D2413" s="14">
        <f>'Raw Data'!E2410</f>
        <v>184.47425530000001</v>
      </c>
      <c r="E2413" t="str">
        <f t="shared" si="150"/>
        <v>Desirable</v>
      </c>
      <c r="F2413" s="15">
        <f>'Raw Data'!C2410</f>
        <v>107.9820375</v>
      </c>
      <c r="G2413" t="str">
        <f t="shared" si="151"/>
        <v>Normal</v>
      </c>
      <c r="H2413" t="str">
        <f>'Raw Data'!I2410</f>
        <v>non-smoker</v>
      </c>
      <c r="I2413" t="str">
        <f>'Raw Data'!J2410</f>
        <v>low</v>
      </c>
    </row>
    <row r="2414" spans="1:9" ht="15" customHeight="1" x14ac:dyDescent="0.35">
      <c r="A2414">
        <f t="shared" si="148"/>
        <v>2410</v>
      </c>
      <c r="B2414" s="13">
        <f>'Raw Data'!B2411</f>
        <v>24.530010709999999</v>
      </c>
      <c r="C2414" t="str">
        <f t="shared" si="149"/>
        <v>Normal</v>
      </c>
      <c r="D2414" s="14">
        <f>'Raw Data'!E2411</f>
        <v>185.90464040000001</v>
      </c>
      <c r="E2414" t="str">
        <f t="shared" si="150"/>
        <v>Desirable</v>
      </c>
      <c r="F2414" s="15">
        <f>'Raw Data'!C2411</f>
        <v>114.5411321</v>
      </c>
      <c r="G2414" t="str">
        <f t="shared" si="151"/>
        <v>Normal</v>
      </c>
      <c r="H2414" t="str">
        <f>'Raw Data'!I2411</f>
        <v>smoker</v>
      </c>
      <c r="I2414" t="str">
        <f>'Raw Data'!J2411</f>
        <v>low</v>
      </c>
    </row>
    <row r="2415" spans="1:9" ht="15" customHeight="1" x14ac:dyDescent="0.35">
      <c r="A2415">
        <f t="shared" si="148"/>
        <v>2411</v>
      </c>
      <c r="B2415" s="13">
        <f>'Raw Data'!B2412</f>
        <v>37.403203060000003</v>
      </c>
      <c r="C2415" t="str">
        <f t="shared" si="149"/>
        <v>Obese</v>
      </c>
      <c r="D2415" s="14">
        <f>'Raw Data'!E2412</f>
        <v>188.50597329999999</v>
      </c>
      <c r="E2415" t="str">
        <f t="shared" si="150"/>
        <v>Desirable</v>
      </c>
      <c r="F2415" s="15">
        <f>'Raw Data'!C2412</f>
        <v>106.0230889</v>
      </c>
      <c r="G2415" t="str">
        <f t="shared" si="151"/>
        <v>Normal</v>
      </c>
      <c r="H2415" t="str">
        <f>'Raw Data'!I2412</f>
        <v>non-smoker</v>
      </c>
      <c r="I2415" t="str">
        <f>'Raw Data'!J2412</f>
        <v>moderate</v>
      </c>
    </row>
    <row r="2416" spans="1:9" ht="15" customHeight="1" x14ac:dyDescent="0.35">
      <c r="A2416">
        <f t="shared" si="148"/>
        <v>2412</v>
      </c>
      <c r="B2416" s="13">
        <f>'Raw Data'!B2413</f>
        <v>26.135441060000002</v>
      </c>
      <c r="C2416" t="str">
        <f t="shared" si="149"/>
        <v>Overweight</v>
      </c>
      <c r="D2416" s="14">
        <f>'Raw Data'!E2413</f>
        <v>198.73953119999999</v>
      </c>
      <c r="E2416" t="str">
        <f t="shared" si="150"/>
        <v>Desirable</v>
      </c>
      <c r="F2416" s="15">
        <f>'Raw Data'!C2413</f>
        <v>120.3736873</v>
      </c>
      <c r="G2416" t="str">
        <f t="shared" si="151"/>
        <v>Elevated</v>
      </c>
      <c r="H2416" t="str">
        <f>'Raw Data'!I2413</f>
        <v>non-smoker</v>
      </c>
      <c r="I2416" t="str">
        <f>'Raw Data'!J2413</f>
        <v>moderate</v>
      </c>
    </row>
    <row r="2417" spans="1:9" ht="15" customHeight="1" x14ac:dyDescent="0.35">
      <c r="A2417">
        <f t="shared" si="148"/>
        <v>2413</v>
      </c>
      <c r="B2417" s="13">
        <f>'Raw Data'!B2414</f>
        <v>28.833266009999999</v>
      </c>
      <c r="C2417" t="str">
        <f t="shared" si="149"/>
        <v>Overweight</v>
      </c>
      <c r="D2417" s="14">
        <f>'Raw Data'!E2414</f>
        <v>184.28027729999999</v>
      </c>
      <c r="E2417" t="str">
        <f t="shared" si="150"/>
        <v>Desirable</v>
      </c>
      <c r="F2417" s="15">
        <f>'Raw Data'!C2414</f>
        <v>113.9889948</v>
      </c>
      <c r="G2417" t="str">
        <f t="shared" si="151"/>
        <v>Normal</v>
      </c>
      <c r="H2417" t="str">
        <f>'Raw Data'!I2414</f>
        <v>non-smoker</v>
      </c>
      <c r="I2417" t="str">
        <f>'Raw Data'!J2414</f>
        <v>low</v>
      </c>
    </row>
    <row r="2418" spans="1:9" ht="15" customHeight="1" x14ac:dyDescent="0.35">
      <c r="A2418">
        <f t="shared" si="148"/>
        <v>2414</v>
      </c>
      <c r="B2418" s="13">
        <f>'Raw Data'!B2415</f>
        <v>26.133293370000001</v>
      </c>
      <c r="C2418" t="str">
        <f t="shared" si="149"/>
        <v>Overweight</v>
      </c>
      <c r="D2418" s="14">
        <f>'Raw Data'!E2415</f>
        <v>164.4420859</v>
      </c>
      <c r="E2418" t="str">
        <f t="shared" si="150"/>
        <v>Desirable</v>
      </c>
      <c r="F2418" s="15">
        <f>'Raw Data'!C2415</f>
        <v>103.3162892</v>
      </c>
      <c r="G2418" t="str">
        <f t="shared" si="151"/>
        <v>Normal</v>
      </c>
      <c r="H2418" t="str">
        <f>'Raw Data'!I2415</f>
        <v>smoker</v>
      </c>
      <c r="I2418" t="str">
        <f>'Raw Data'!J2415</f>
        <v>low</v>
      </c>
    </row>
    <row r="2419" spans="1:9" ht="15" customHeight="1" x14ac:dyDescent="0.35">
      <c r="A2419">
        <f t="shared" si="148"/>
        <v>2415</v>
      </c>
      <c r="B2419" s="13">
        <f>'Raw Data'!B2416</f>
        <v>18.96471257</v>
      </c>
      <c r="C2419" t="str">
        <f t="shared" si="149"/>
        <v>Normal</v>
      </c>
      <c r="D2419" s="14">
        <f>'Raw Data'!E2416</f>
        <v>186.8521978</v>
      </c>
      <c r="E2419" t="str">
        <f t="shared" si="150"/>
        <v>Desirable</v>
      </c>
      <c r="F2419" s="15">
        <f>'Raw Data'!C2416</f>
        <v>92.392153260000001</v>
      </c>
      <c r="G2419" t="str">
        <f t="shared" si="151"/>
        <v>Normal</v>
      </c>
      <c r="H2419" t="str">
        <f>'Raw Data'!I2416</f>
        <v>non-smoker</v>
      </c>
      <c r="I2419" t="str">
        <f>'Raw Data'!J2416</f>
        <v>low</v>
      </c>
    </row>
    <row r="2420" spans="1:9" ht="15" customHeight="1" x14ac:dyDescent="0.35">
      <c r="A2420">
        <f t="shared" si="148"/>
        <v>2416</v>
      </c>
      <c r="B2420" s="13">
        <f>'Raw Data'!B2417</f>
        <v>25.462381069999999</v>
      </c>
      <c r="C2420" t="str">
        <f t="shared" si="149"/>
        <v>Overweight</v>
      </c>
      <c r="D2420" s="14">
        <f>'Raw Data'!E2417</f>
        <v>203.40015880000001</v>
      </c>
      <c r="E2420" t="str">
        <f t="shared" si="150"/>
        <v>Borderline High</v>
      </c>
      <c r="F2420" s="15">
        <f>'Raw Data'!C2417</f>
        <v>116.62829929999999</v>
      </c>
      <c r="G2420" t="str">
        <f t="shared" si="151"/>
        <v>Normal</v>
      </c>
      <c r="H2420" t="str">
        <f>'Raw Data'!I2417</f>
        <v>non-smoker</v>
      </c>
      <c r="I2420" t="str">
        <f>'Raw Data'!J2417</f>
        <v>moderate</v>
      </c>
    </row>
    <row r="2421" spans="1:9" ht="15" customHeight="1" x14ac:dyDescent="0.35">
      <c r="A2421">
        <f t="shared" si="148"/>
        <v>2417</v>
      </c>
      <c r="B2421" s="13">
        <f>'Raw Data'!B2418</f>
        <v>32.555881509999999</v>
      </c>
      <c r="C2421" t="str">
        <f t="shared" si="149"/>
        <v>Obese</v>
      </c>
      <c r="D2421" s="14">
        <f>'Raw Data'!E2418</f>
        <v>179.31829909999999</v>
      </c>
      <c r="E2421" t="str">
        <f t="shared" si="150"/>
        <v>Desirable</v>
      </c>
      <c r="F2421" s="15">
        <f>'Raw Data'!C2418</f>
        <v>109.7082383</v>
      </c>
      <c r="G2421" t="str">
        <f t="shared" si="151"/>
        <v>Normal</v>
      </c>
      <c r="H2421" t="str">
        <f>'Raw Data'!I2418</f>
        <v>non-smoker</v>
      </c>
      <c r="I2421" t="str">
        <f>'Raw Data'!J2418</f>
        <v>high</v>
      </c>
    </row>
    <row r="2422" spans="1:9" ht="15" customHeight="1" x14ac:dyDescent="0.35">
      <c r="A2422">
        <f t="shared" si="148"/>
        <v>2418</v>
      </c>
      <c r="B2422" s="13">
        <f>'Raw Data'!B2419</f>
        <v>22.950921810000001</v>
      </c>
      <c r="C2422" t="str">
        <f t="shared" si="149"/>
        <v>Normal</v>
      </c>
      <c r="D2422" s="14">
        <f>'Raw Data'!E2419</f>
        <v>176.32693259999999</v>
      </c>
      <c r="E2422" t="str">
        <f t="shared" si="150"/>
        <v>Desirable</v>
      </c>
      <c r="F2422" s="15">
        <f>'Raw Data'!C2419</f>
        <v>96.393840670000003</v>
      </c>
      <c r="G2422" t="str">
        <f t="shared" si="151"/>
        <v>Normal</v>
      </c>
      <c r="H2422" t="str">
        <f>'Raw Data'!I2419</f>
        <v>smoker</v>
      </c>
      <c r="I2422" t="str">
        <f>'Raw Data'!J2419</f>
        <v>low</v>
      </c>
    </row>
    <row r="2423" spans="1:9" ht="15" customHeight="1" x14ac:dyDescent="0.35">
      <c r="A2423">
        <f t="shared" si="148"/>
        <v>2419</v>
      </c>
      <c r="B2423" s="13">
        <f>'Raw Data'!B2420</f>
        <v>33.591480580000002</v>
      </c>
      <c r="C2423" t="str">
        <f t="shared" si="149"/>
        <v>Obese</v>
      </c>
      <c r="D2423" s="14">
        <f>'Raw Data'!E2420</f>
        <v>171.50135180000001</v>
      </c>
      <c r="E2423" t="str">
        <f t="shared" si="150"/>
        <v>Desirable</v>
      </c>
      <c r="F2423" s="15">
        <f>'Raw Data'!C2420</f>
        <v>107.3399046</v>
      </c>
      <c r="G2423" t="str">
        <f t="shared" si="151"/>
        <v>Normal</v>
      </c>
      <c r="H2423" t="str">
        <f>'Raw Data'!I2420</f>
        <v>non-smoker</v>
      </c>
      <c r="I2423" t="str">
        <f>'Raw Data'!J2420</f>
        <v>moderate</v>
      </c>
    </row>
    <row r="2424" spans="1:9" ht="15" customHeight="1" x14ac:dyDescent="0.35">
      <c r="A2424">
        <f t="shared" si="148"/>
        <v>2420</v>
      </c>
      <c r="B2424" s="13">
        <f>'Raw Data'!B2421</f>
        <v>30.818217149999999</v>
      </c>
      <c r="C2424" t="str">
        <f t="shared" si="149"/>
        <v>Obese</v>
      </c>
      <c r="D2424" s="14">
        <f>'Raw Data'!E2421</f>
        <v>183.41730580000001</v>
      </c>
      <c r="E2424" t="str">
        <f t="shared" si="150"/>
        <v>Desirable</v>
      </c>
      <c r="F2424" s="15">
        <f>'Raw Data'!C2421</f>
        <v>113.9072079</v>
      </c>
      <c r="G2424" t="str">
        <f t="shared" si="151"/>
        <v>Normal</v>
      </c>
      <c r="H2424" t="str">
        <f>'Raw Data'!I2421</f>
        <v>non-smoker</v>
      </c>
      <c r="I2424" t="str">
        <f>'Raw Data'!J2421</f>
        <v>moderate</v>
      </c>
    </row>
    <row r="2425" spans="1:9" ht="15" customHeight="1" x14ac:dyDescent="0.35">
      <c r="A2425">
        <f t="shared" si="148"/>
        <v>2421</v>
      </c>
      <c r="B2425" s="13">
        <f>'Raw Data'!B2422</f>
        <v>21.978631700000001</v>
      </c>
      <c r="C2425" t="str">
        <f t="shared" si="149"/>
        <v>Normal</v>
      </c>
      <c r="D2425" s="14">
        <f>'Raw Data'!E2422</f>
        <v>209.75004469999999</v>
      </c>
      <c r="E2425" t="str">
        <f t="shared" si="150"/>
        <v>Borderline High</v>
      </c>
      <c r="F2425" s="15">
        <f>'Raw Data'!C2422</f>
        <v>104.0176737</v>
      </c>
      <c r="G2425" t="str">
        <f t="shared" si="151"/>
        <v>Normal</v>
      </c>
      <c r="H2425" t="str">
        <f>'Raw Data'!I2422</f>
        <v>smoker</v>
      </c>
      <c r="I2425" t="str">
        <f>'Raw Data'!J2422</f>
        <v>low</v>
      </c>
    </row>
    <row r="2426" spans="1:9" ht="15" customHeight="1" x14ac:dyDescent="0.35">
      <c r="A2426">
        <f t="shared" si="148"/>
        <v>2422</v>
      </c>
      <c r="B2426" s="13">
        <f>'Raw Data'!B2423</f>
        <v>20.977939039999999</v>
      </c>
      <c r="C2426" t="str">
        <f t="shared" si="149"/>
        <v>Normal</v>
      </c>
      <c r="D2426" s="14">
        <f>'Raw Data'!E2423</f>
        <v>187.92400810000001</v>
      </c>
      <c r="E2426" t="str">
        <f t="shared" si="150"/>
        <v>Desirable</v>
      </c>
      <c r="F2426" s="15">
        <f>'Raw Data'!C2423</f>
        <v>109.6560119</v>
      </c>
      <c r="G2426" t="str">
        <f t="shared" si="151"/>
        <v>Normal</v>
      </c>
      <c r="H2426" t="str">
        <f>'Raw Data'!I2423</f>
        <v>smoker</v>
      </c>
      <c r="I2426" t="str">
        <f>'Raw Data'!J2423</f>
        <v>moderate</v>
      </c>
    </row>
    <row r="2427" spans="1:9" ht="15" customHeight="1" x14ac:dyDescent="0.35">
      <c r="A2427">
        <f t="shared" si="148"/>
        <v>2423</v>
      </c>
      <c r="B2427" s="13">
        <f>'Raw Data'!B2424</f>
        <v>20.839026100000002</v>
      </c>
      <c r="C2427" t="str">
        <f t="shared" si="149"/>
        <v>Normal</v>
      </c>
      <c r="D2427" s="14">
        <f>'Raw Data'!E2424</f>
        <v>166.06405570000001</v>
      </c>
      <c r="E2427" t="str">
        <f t="shared" si="150"/>
        <v>Desirable</v>
      </c>
      <c r="F2427" s="15">
        <f>'Raw Data'!C2424</f>
        <v>107.6293424</v>
      </c>
      <c r="G2427" t="str">
        <f t="shared" si="151"/>
        <v>Normal</v>
      </c>
      <c r="H2427" t="str">
        <f>'Raw Data'!I2424</f>
        <v>smoker</v>
      </c>
      <c r="I2427" t="str">
        <f>'Raw Data'!J2424</f>
        <v>moderate</v>
      </c>
    </row>
    <row r="2428" spans="1:9" ht="15" customHeight="1" x14ac:dyDescent="0.35">
      <c r="A2428">
        <f t="shared" si="148"/>
        <v>2424</v>
      </c>
      <c r="B2428" s="13">
        <f>'Raw Data'!B2425</f>
        <v>24.956658569999998</v>
      </c>
      <c r="C2428" t="str">
        <f t="shared" si="149"/>
        <v>Overweight</v>
      </c>
      <c r="D2428" s="14">
        <f>'Raw Data'!E2425</f>
        <v>183.37327819999999</v>
      </c>
      <c r="E2428" t="str">
        <f t="shared" si="150"/>
        <v>Desirable</v>
      </c>
      <c r="F2428" s="15">
        <f>'Raw Data'!C2425</f>
        <v>101.24006559999999</v>
      </c>
      <c r="G2428" t="str">
        <f t="shared" si="151"/>
        <v>Normal</v>
      </c>
      <c r="H2428" t="str">
        <f>'Raw Data'!I2425</f>
        <v>smoker</v>
      </c>
      <c r="I2428" t="str">
        <f>'Raw Data'!J2425</f>
        <v>high</v>
      </c>
    </row>
    <row r="2429" spans="1:9" ht="15" customHeight="1" x14ac:dyDescent="0.35">
      <c r="A2429">
        <f t="shared" si="148"/>
        <v>2425</v>
      </c>
      <c r="B2429" s="13">
        <f>'Raw Data'!B2426</f>
        <v>21.552005749999999</v>
      </c>
      <c r="C2429" t="str">
        <f t="shared" si="149"/>
        <v>Normal</v>
      </c>
      <c r="D2429" s="14">
        <f>'Raw Data'!E2426</f>
        <v>175.66502689999999</v>
      </c>
      <c r="E2429" t="str">
        <f t="shared" si="150"/>
        <v>Desirable</v>
      </c>
      <c r="F2429" s="15">
        <f>'Raw Data'!C2426</f>
        <v>110.8638059</v>
      </c>
      <c r="G2429" t="str">
        <f t="shared" si="151"/>
        <v>Normal</v>
      </c>
      <c r="H2429" t="str">
        <f>'Raw Data'!I2426</f>
        <v>non-smoker</v>
      </c>
      <c r="I2429" t="str">
        <f>'Raw Data'!J2426</f>
        <v>moderate</v>
      </c>
    </row>
    <row r="2430" spans="1:9" ht="15" customHeight="1" x14ac:dyDescent="0.35">
      <c r="A2430">
        <f t="shared" si="148"/>
        <v>2426</v>
      </c>
      <c r="B2430" s="13">
        <f>'Raw Data'!B2427</f>
        <v>33.099071899999998</v>
      </c>
      <c r="C2430" t="str">
        <f t="shared" si="149"/>
        <v>Obese</v>
      </c>
      <c r="D2430" s="14">
        <f>'Raw Data'!E2427</f>
        <v>174.0828257</v>
      </c>
      <c r="E2430" t="str">
        <f t="shared" si="150"/>
        <v>Desirable</v>
      </c>
      <c r="F2430" s="15">
        <f>'Raw Data'!C2427</f>
        <v>114.9542113</v>
      </c>
      <c r="G2430" t="str">
        <f t="shared" si="151"/>
        <v>Normal</v>
      </c>
      <c r="H2430" t="str">
        <f>'Raw Data'!I2427</f>
        <v>non-smoker</v>
      </c>
      <c r="I2430" t="str">
        <f>'Raw Data'!J2427</f>
        <v>low</v>
      </c>
    </row>
    <row r="2431" spans="1:9" ht="15" customHeight="1" x14ac:dyDescent="0.35">
      <c r="A2431">
        <f t="shared" si="148"/>
        <v>2427</v>
      </c>
      <c r="B2431" s="13">
        <f>'Raw Data'!B2428</f>
        <v>21.082214929999999</v>
      </c>
      <c r="C2431" t="str">
        <f t="shared" si="149"/>
        <v>Normal</v>
      </c>
      <c r="D2431" s="14">
        <f>'Raw Data'!E2428</f>
        <v>203.74316759999999</v>
      </c>
      <c r="E2431" t="str">
        <f t="shared" si="150"/>
        <v>Borderline High</v>
      </c>
      <c r="F2431" s="15">
        <f>'Raw Data'!C2428</f>
        <v>130.2456578</v>
      </c>
      <c r="G2431" t="str">
        <f t="shared" si="151"/>
        <v>Stage 1 Hypertension</v>
      </c>
      <c r="H2431" t="str">
        <f>'Raw Data'!I2428</f>
        <v>smoker</v>
      </c>
      <c r="I2431" t="str">
        <f>'Raw Data'!J2428</f>
        <v>high</v>
      </c>
    </row>
    <row r="2432" spans="1:9" ht="15" customHeight="1" x14ac:dyDescent="0.35">
      <c r="A2432">
        <f t="shared" si="148"/>
        <v>2428</v>
      </c>
      <c r="B2432" s="13">
        <f>'Raw Data'!B2429</f>
        <v>22.54145492</v>
      </c>
      <c r="C2432" t="str">
        <f t="shared" si="149"/>
        <v>Normal</v>
      </c>
      <c r="D2432" s="14">
        <f>'Raw Data'!E2429</f>
        <v>200.8856017</v>
      </c>
      <c r="E2432" t="str">
        <f t="shared" si="150"/>
        <v>Borderline High</v>
      </c>
      <c r="F2432" s="15">
        <f>'Raw Data'!C2429</f>
        <v>112.1380473</v>
      </c>
      <c r="G2432" t="str">
        <f t="shared" si="151"/>
        <v>Normal</v>
      </c>
      <c r="H2432" t="str">
        <f>'Raw Data'!I2429</f>
        <v>smoker</v>
      </c>
      <c r="I2432" t="str">
        <f>'Raw Data'!J2429</f>
        <v>low</v>
      </c>
    </row>
    <row r="2433" spans="1:9" ht="15" customHeight="1" x14ac:dyDescent="0.35">
      <c r="A2433">
        <f t="shared" si="148"/>
        <v>2429</v>
      </c>
      <c r="B2433" s="13">
        <f>'Raw Data'!B2430</f>
        <v>34.594244019999998</v>
      </c>
      <c r="C2433" t="str">
        <f t="shared" si="149"/>
        <v>Obese</v>
      </c>
      <c r="D2433" s="14">
        <f>'Raw Data'!E2430</f>
        <v>189.37928890000001</v>
      </c>
      <c r="E2433" t="str">
        <f t="shared" si="150"/>
        <v>Desirable</v>
      </c>
      <c r="F2433" s="15">
        <f>'Raw Data'!C2430</f>
        <v>114.4760306</v>
      </c>
      <c r="G2433" t="str">
        <f t="shared" si="151"/>
        <v>Normal</v>
      </c>
      <c r="H2433" t="str">
        <f>'Raw Data'!I2430</f>
        <v>non-smoker</v>
      </c>
      <c r="I2433" t="str">
        <f>'Raw Data'!J2430</f>
        <v>high</v>
      </c>
    </row>
    <row r="2434" spans="1:9" ht="15" customHeight="1" x14ac:dyDescent="0.35">
      <c r="A2434">
        <f t="shared" si="148"/>
        <v>2430</v>
      </c>
      <c r="B2434" s="13">
        <f>'Raw Data'!B2431</f>
        <v>25.682835770000001</v>
      </c>
      <c r="C2434" t="str">
        <f t="shared" si="149"/>
        <v>Overweight</v>
      </c>
      <c r="D2434" s="14">
        <f>'Raw Data'!E2431</f>
        <v>186.13173810000001</v>
      </c>
      <c r="E2434" t="str">
        <f t="shared" si="150"/>
        <v>Desirable</v>
      </c>
      <c r="F2434" s="15">
        <f>'Raw Data'!C2431</f>
        <v>91.518387469999993</v>
      </c>
      <c r="G2434" t="str">
        <f t="shared" si="151"/>
        <v>Normal</v>
      </c>
      <c r="H2434" t="str">
        <f>'Raw Data'!I2431</f>
        <v>non-smoker</v>
      </c>
      <c r="I2434" t="str">
        <f>'Raw Data'!J2431</f>
        <v>moderate</v>
      </c>
    </row>
    <row r="2435" spans="1:9" ht="15" customHeight="1" x14ac:dyDescent="0.35">
      <c r="A2435">
        <f t="shared" si="148"/>
        <v>2431</v>
      </c>
      <c r="B2435" s="13">
        <f>'Raw Data'!B2432</f>
        <v>29.107342110000001</v>
      </c>
      <c r="C2435" t="str">
        <f t="shared" si="149"/>
        <v>Overweight</v>
      </c>
      <c r="D2435" s="14">
        <f>'Raw Data'!E2432</f>
        <v>211.29926280000001</v>
      </c>
      <c r="E2435" t="str">
        <f t="shared" si="150"/>
        <v>Borderline High</v>
      </c>
      <c r="F2435" s="15">
        <f>'Raw Data'!C2432</f>
        <v>115.57775820000001</v>
      </c>
      <c r="G2435" t="str">
        <f t="shared" si="151"/>
        <v>Normal</v>
      </c>
      <c r="H2435" t="str">
        <f>'Raw Data'!I2432</f>
        <v>non-smoker</v>
      </c>
      <c r="I2435" t="str">
        <f>'Raw Data'!J2432</f>
        <v>moderate</v>
      </c>
    </row>
    <row r="2436" spans="1:9" ht="15" customHeight="1" x14ac:dyDescent="0.35">
      <c r="A2436">
        <f t="shared" si="148"/>
        <v>2432</v>
      </c>
      <c r="B2436" s="13">
        <f>'Raw Data'!B2433</f>
        <v>29.32257491</v>
      </c>
      <c r="C2436" t="str">
        <f t="shared" si="149"/>
        <v>Overweight</v>
      </c>
      <c r="D2436" s="14">
        <f>'Raw Data'!E2433</f>
        <v>186.60736270000001</v>
      </c>
      <c r="E2436" t="str">
        <f t="shared" si="150"/>
        <v>Desirable</v>
      </c>
      <c r="F2436" s="15">
        <f>'Raw Data'!C2433</f>
        <v>125.38224390000001</v>
      </c>
      <c r="G2436" t="str">
        <f t="shared" si="151"/>
        <v>Elevated</v>
      </c>
      <c r="H2436" t="str">
        <f>'Raw Data'!I2433</f>
        <v>non-smoker</v>
      </c>
      <c r="I2436" t="str">
        <f>'Raw Data'!J2433</f>
        <v>moderate</v>
      </c>
    </row>
    <row r="2437" spans="1:9" ht="15" customHeight="1" x14ac:dyDescent="0.35">
      <c r="A2437">
        <f t="shared" ref="A2437:A2500" si="152">ROW()-4</f>
        <v>2433</v>
      </c>
      <c r="B2437" s="13">
        <f>'Raw Data'!B2434</f>
        <v>19.72783072</v>
      </c>
      <c r="C2437" t="str">
        <f t="shared" ref="C2437:C2500" si="153">IF(B2437&lt;18.5,"Underweight",IF(B2437&lt;=24.9,"Normal",IF(B2437&lt;=29.9,"Overweight","Obese")))</f>
        <v>Normal</v>
      </c>
      <c r="D2437" s="14">
        <f>'Raw Data'!E2434</f>
        <v>216.27073559999999</v>
      </c>
      <c r="E2437" t="str">
        <f t="shared" ref="E2437:E2500" si="154">IF(D2437&lt;200,"Desirable",IF(D2437&lt;=239,"Borderline High","High"))</f>
        <v>Borderline High</v>
      </c>
      <c r="F2437" s="15">
        <f>'Raw Data'!C2434</f>
        <v>102.326427</v>
      </c>
      <c r="G2437" t="str">
        <f t="shared" ref="G2437:G2500" si="155">IF(F2437&lt;120,"Normal",IF(F2437&lt;=129,"Elevated",IF(F2437&lt;=139,"Stage 1 Hypertension","Stage 2 Hypertension")))</f>
        <v>Normal</v>
      </c>
      <c r="H2437" t="str">
        <f>'Raw Data'!I2434</f>
        <v>non-smoker</v>
      </c>
      <c r="I2437" t="str">
        <f>'Raw Data'!J2434</f>
        <v>high</v>
      </c>
    </row>
    <row r="2438" spans="1:9" ht="15" customHeight="1" x14ac:dyDescent="0.35">
      <c r="A2438">
        <f t="shared" si="152"/>
        <v>2434</v>
      </c>
      <c r="B2438" s="13">
        <f>'Raw Data'!B2435</f>
        <v>31.013892240000001</v>
      </c>
      <c r="C2438" t="str">
        <f t="shared" si="153"/>
        <v>Obese</v>
      </c>
      <c r="D2438" s="14">
        <f>'Raw Data'!E2435</f>
        <v>197.78775469999999</v>
      </c>
      <c r="E2438" t="str">
        <f t="shared" si="154"/>
        <v>Desirable</v>
      </c>
      <c r="F2438" s="15">
        <f>'Raw Data'!C2435</f>
        <v>93.279455459999994</v>
      </c>
      <c r="G2438" t="str">
        <f t="shared" si="155"/>
        <v>Normal</v>
      </c>
      <c r="H2438" t="str">
        <f>'Raw Data'!I2435</f>
        <v>non-smoker</v>
      </c>
      <c r="I2438" t="str">
        <f>'Raw Data'!J2435</f>
        <v>high</v>
      </c>
    </row>
    <row r="2439" spans="1:9" ht="15" customHeight="1" x14ac:dyDescent="0.35">
      <c r="A2439">
        <f t="shared" si="152"/>
        <v>2435</v>
      </c>
      <c r="B2439" s="13">
        <f>'Raw Data'!B2436</f>
        <v>30.066405110000002</v>
      </c>
      <c r="C2439" t="str">
        <f t="shared" si="153"/>
        <v>Obese</v>
      </c>
      <c r="D2439" s="14">
        <f>'Raw Data'!E2436</f>
        <v>203.0268787</v>
      </c>
      <c r="E2439" t="str">
        <f t="shared" si="154"/>
        <v>Borderline High</v>
      </c>
      <c r="F2439" s="15">
        <f>'Raw Data'!C2436</f>
        <v>104.6894413</v>
      </c>
      <c r="G2439" t="str">
        <f t="shared" si="155"/>
        <v>Normal</v>
      </c>
      <c r="H2439" t="str">
        <f>'Raw Data'!I2436</f>
        <v>non-smoker</v>
      </c>
      <c r="I2439" t="str">
        <f>'Raw Data'!J2436</f>
        <v>moderate</v>
      </c>
    </row>
    <row r="2440" spans="1:9" ht="15" customHeight="1" x14ac:dyDescent="0.35">
      <c r="A2440">
        <f t="shared" si="152"/>
        <v>2436</v>
      </c>
      <c r="B2440" s="13">
        <f>'Raw Data'!B2437</f>
        <v>30.262548670000001</v>
      </c>
      <c r="C2440" t="str">
        <f t="shared" si="153"/>
        <v>Obese</v>
      </c>
      <c r="D2440" s="14">
        <f>'Raw Data'!E2437</f>
        <v>199.141548</v>
      </c>
      <c r="E2440" t="str">
        <f t="shared" si="154"/>
        <v>Desirable</v>
      </c>
      <c r="F2440" s="15">
        <f>'Raw Data'!C2437</f>
        <v>115.0054993</v>
      </c>
      <c r="G2440" t="str">
        <f t="shared" si="155"/>
        <v>Normal</v>
      </c>
      <c r="H2440" t="str">
        <f>'Raw Data'!I2437</f>
        <v>smoker</v>
      </c>
      <c r="I2440" t="str">
        <f>'Raw Data'!J2437</f>
        <v>low</v>
      </c>
    </row>
    <row r="2441" spans="1:9" ht="15" customHeight="1" x14ac:dyDescent="0.35">
      <c r="A2441">
        <f t="shared" si="152"/>
        <v>2437</v>
      </c>
      <c r="B2441" s="13">
        <f>'Raw Data'!B2438</f>
        <v>23.606619070000001</v>
      </c>
      <c r="C2441" t="str">
        <f t="shared" si="153"/>
        <v>Normal</v>
      </c>
      <c r="D2441" s="14">
        <f>'Raw Data'!E2438</f>
        <v>190.35541480000001</v>
      </c>
      <c r="E2441" t="str">
        <f t="shared" si="154"/>
        <v>Desirable</v>
      </c>
      <c r="F2441" s="15">
        <f>'Raw Data'!C2438</f>
        <v>105.60787910000001</v>
      </c>
      <c r="G2441" t="str">
        <f t="shared" si="155"/>
        <v>Normal</v>
      </c>
      <c r="H2441" t="str">
        <f>'Raw Data'!I2438</f>
        <v>non-smoker</v>
      </c>
      <c r="I2441" t="str">
        <f>'Raw Data'!J2438</f>
        <v>moderate</v>
      </c>
    </row>
    <row r="2442" spans="1:9" ht="15" customHeight="1" x14ac:dyDescent="0.35">
      <c r="A2442">
        <f t="shared" si="152"/>
        <v>2438</v>
      </c>
      <c r="B2442" s="13">
        <f>'Raw Data'!B2439</f>
        <v>28.434755160000002</v>
      </c>
      <c r="C2442" t="str">
        <f t="shared" si="153"/>
        <v>Overweight</v>
      </c>
      <c r="D2442" s="14">
        <f>'Raw Data'!E2439</f>
        <v>186.39127690000001</v>
      </c>
      <c r="E2442" t="str">
        <f t="shared" si="154"/>
        <v>Desirable</v>
      </c>
      <c r="F2442" s="15">
        <f>'Raw Data'!C2439</f>
        <v>102.8126369</v>
      </c>
      <c r="G2442" t="str">
        <f t="shared" si="155"/>
        <v>Normal</v>
      </c>
      <c r="H2442" t="str">
        <f>'Raw Data'!I2439</f>
        <v>non-smoker</v>
      </c>
      <c r="I2442" t="str">
        <f>'Raw Data'!J2439</f>
        <v>moderate</v>
      </c>
    </row>
    <row r="2443" spans="1:9" ht="15" customHeight="1" x14ac:dyDescent="0.35">
      <c r="A2443">
        <f t="shared" si="152"/>
        <v>2439</v>
      </c>
      <c r="B2443" s="13">
        <f>'Raw Data'!B2440</f>
        <v>26.135304340000001</v>
      </c>
      <c r="C2443" t="str">
        <f t="shared" si="153"/>
        <v>Overweight</v>
      </c>
      <c r="D2443" s="14">
        <f>'Raw Data'!E2440</f>
        <v>177.9116478</v>
      </c>
      <c r="E2443" t="str">
        <f t="shared" si="154"/>
        <v>Desirable</v>
      </c>
      <c r="F2443" s="15">
        <f>'Raw Data'!C2440</f>
        <v>108.7983296</v>
      </c>
      <c r="G2443" t="str">
        <f t="shared" si="155"/>
        <v>Normal</v>
      </c>
      <c r="H2443" t="str">
        <f>'Raw Data'!I2440</f>
        <v>non-smoker</v>
      </c>
      <c r="I2443" t="str">
        <f>'Raw Data'!J2440</f>
        <v>high</v>
      </c>
    </row>
    <row r="2444" spans="1:9" ht="15" customHeight="1" x14ac:dyDescent="0.35">
      <c r="A2444">
        <f t="shared" si="152"/>
        <v>2440</v>
      </c>
      <c r="B2444" s="13">
        <f>'Raw Data'!B2441</f>
        <v>27.465688310000001</v>
      </c>
      <c r="C2444" t="str">
        <f t="shared" si="153"/>
        <v>Overweight</v>
      </c>
      <c r="D2444" s="14">
        <f>'Raw Data'!E2441</f>
        <v>194.63420060000001</v>
      </c>
      <c r="E2444" t="str">
        <f t="shared" si="154"/>
        <v>Desirable</v>
      </c>
      <c r="F2444" s="15">
        <f>'Raw Data'!C2441</f>
        <v>114.2854296</v>
      </c>
      <c r="G2444" t="str">
        <f t="shared" si="155"/>
        <v>Normal</v>
      </c>
      <c r="H2444" t="str">
        <f>'Raw Data'!I2441</f>
        <v>non-smoker</v>
      </c>
      <c r="I2444" t="str">
        <f>'Raw Data'!J2441</f>
        <v>moderate</v>
      </c>
    </row>
    <row r="2445" spans="1:9" ht="15" customHeight="1" x14ac:dyDescent="0.35">
      <c r="A2445">
        <f t="shared" si="152"/>
        <v>2441</v>
      </c>
      <c r="B2445" s="13">
        <f>'Raw Data'!B2442</f>
        <v>23.113904609999999</v>
      </c>
      <c r="C2445" t="str">
        <f t="shared" si="153"/>
        <v>Normal</v>
      </c>
      <c r="D2445" s="14">
        <f>'Raw Data'!E2442</f>
        <v>171.96355840000001</v>
      </c>
      <c r="E2445" t="str">
        <f t="shared" si="154"/>
        <v>Desirable</v>
      </c>
      <c r="F2445" s="15">
        <f>'Raw Data'!C2442</f>
        <v>121.8990685</v>
      </c>
      <c r="G2445" t="str">
        <f t="shared" si="155"/>
        <v>Elevated</v>
      </c>
      <c r="H2445" t="str">
        <f>'Raw Data'!I2442</f>
        <v>non-smoker</v>
      </c>
      <c r="I2445" t="str">
        <f>'Raw Data'!J2442</f>
        <v>low</v>
      </c>
    </row>
    <row r="2446" spans="1:9" ht="15" customHeight="1" x14ac:dyDescent="0.35">
      <c r="A2446">
        <f t="shared" si="152"/>
        <v>2442</v>
      </c>
      <c r="B2446" s="13">
        <f>'Raw Data'!B2443</f>
        <v>26.048777529999999</v>
      </c>
      <c r="C2446" t="str">
        <f t="shared" si="153"/>
        <v>Overweight</v>
      </c>
      <c r="D2446" s="14">
        <f>'Raw Data'!E2443</f>
        <v>178.6956122</v>
      </c>
      <c r="E2446" t="str">
        <f t="shared" si="154"/>
        <v>Desirable</v>
      </c>
      <c r="F2446" s="15">
        <f>'Raw Data'!C2443</f>
        <v>100.77932680000001</v>
      </c>
      <c r="G2446" t="str">
        <f t="shared" si="155"/>
        <v>Normal</v>
      </c>
      <c r="H2446" t="str">
        <f>'Raw Data'!I2443</f>
        <v>non-smoker</v>
      </c>
      <c r="I2446" t="str">
        <f>'Raw Data'!J2443</f>
        <v>moderate</v>
      </c>
    </row>
    <row r="2447" spans="1:9" ht="15" customHeight="1" x14ac:dyDescent="0.35">
      <c r="A2447">
        <f t="shared" si="152"/>
        <v>2443</v>
      </c>
      <c r="B2447" s="13">
        <f>'Raw Data'!B2444</f>
        <v>31.884508660000002</v>
      </c>
      <c r="C2447" t="str">
        <f t="shared" si="153"/>
        <v>Obese</v>
      </c>
      <c r="D2447" s="14">
        <f>'Raw Data'!E2444</f>
        <v>182.2875703</v>
      </c>
      <c r="E2447" t="str">
        <f t="shared" si="154"/>
        <v>Desirable</v>
      </c>
      <c r="F2447" s="15">
        <f>'Raw Data'!C2444</f>
        <v>111.7350947</v>
      </c>
      <c r="G2447" t="str">
        <f t="shared" si="155"/>
        <v>Normal</v>
      </c>
      <c r="H2447" t="str">
        <f>'Raw Data'!I2444</f>
        <v>smoker</v>
      </c>
      <c r="I2447" t="str">
        <f>'Raw Data'!J2444</f>
        <v>high</v>
      </c>
    </row>
    <row r="2448" spans="1:9" ht="15" customHeight="1" x14ac:dyDescent="0.35">
      <c r="A2448">
        <f t="shared" si="152"/>
        <v>2444</v>
      </c>
      <c r="B2448" s="13">
        <f>'Raw Data'!B2445</f>
        <v>17.370141090000001</v>
      </c>
      <c r="C2448" t="str">
        <f t="shared" si="153"/>
        <v>Underweight</v>
      </c>
      <c r="D2448" s="14">
        <f>'Raw Data'!E2445</f>
        <v>146.8783277</v>
      </c>
      <c r="E2448" t="str">
        <f t="shared" si="154"/>
        <v>Desirable</v>
      </c>
      <c r="F2448" s="15">
        <f>'Raw Data'!C2445</f>
        <v>81.627246549999995</v>
      </c>
      <c r="G2448" t="str">
        <f t="shared" si="155"/>
        <v>Normal</v>
      </c>
      <c r="H2448" t="str">
        <f>'Raw Data'!I2445</f>
        <v>non-smoker</v>
      </c>
      <c r="I2448" t="str">
        <f>'Raw Data'!J2445</f>
        <v>high</v>
      </c>
    </row>
    <row r="2449" spans="1:9" ht="15" customHeight="1" x14ac:dyDescent="0.35">
      <c r="A2449">
        <f t="shared" si="152"/>
        <v>2445</v>
      </c>
      <c r="B2449" s="13">
        <f>'Raw Data'!B2446</f>
        <v>25.17022107</v>
      </c>
      <c r="C2449" t="str">
        <f t="shared" si="153"/>
        <v>Overweight</v>
      </c>
      <c r="D2449" s="14">
        <f>'Raw Data'!E2446</f>
        <v>208.3148904</v>
      </c>
      <c r="E2449" t="str">
        <f t="shared" si="154"/>
        <v>Borderline High</v>
      </c>
      <c r="F2449" s="15">
        <f>'Raw Data'!C2446</f>
        <v>101.7414236</v>
      </c>
      <c r="G2449" t="str">
        <f t="shared" si="155"/>
        <v>Normal</v>
      </c>
      <c r="H2449" t="str">
        <f>'Raw Data'!I2446</f>
        <v>non-smoker</v>
      </c>
      <c r="I2449" t="str">
        <f>'Raw Data'!J2446</f>
        <v>moderate</v>
      </c>
    </row>
    <row r="2450" spans="1:9" ht="15" customHeight="1" x14ac:dyDescent="0.35">
      <c r="A2450">
        <f t="shared" si="152"/>
        <v>2446</v>
      </c>
      <c r="B2450" s="13">
        <f>'Raw Data'!B2447</f>
        <v>30.193794830000002</v>
      </c>
      <c r="C2450" t="str">
        <f t="shared" si="153"/>
        <v>Obese</v>
      </c>
      <c r="D2450" s="14">
        <f>'Raw Data'!E2447</f>
        <v>193.19128570000001</v>
      </c>
      <c r="E2450" t="str">
        <f t="shared" si="154"/>
        <v>Desirable</v>
      </c>
      <c r="F2450" s="15">
        <f>'Raw Data'!C2447</f>
        <v>115.92019329999999</v>
      </c>
      <c r="G2450" t="str">
        <f t="shared" si="155"/>
        <v>Normal</v>
      </c>
      <c r="H2450" t="str">
        <f>'Raw Data'!I2447</f>
        <v>non-smoker</v>
      </c>
      <c r="I2450" t="str">
        <f>'Raw Data'!J2447</f>
        <v>high</v>
      </c>
    </row>
    <row r="2451" spans="1:9" ht="15" customHeight="1" x14ac:dyDescent="0.35">
      <c r="A2451">
        <f t="shared" si="152"/>
        <v>2447</v>
      </c>
      <c r="B2451" s="13">
        <f>'Raw Data'!B2448</f>
        <v>21.56070789</v>
      </c>
      <c r="C2451" t="str">
        <f t="shared" si="153"/>
        <v>Normal</v>
      </c>
      <c r="D2451" s="14">
        <f>'Raw Data'!E2448</f>
        <v>180.6904341</v>
      </c>
      <c r="E2451" t="str">
        <f t="shared" si="154"/>
        <v>Desirable</v>
      </c>
      <c r="F2451" s="15">
        <f>'Raw Data'!C2448</f>
        <v>103.1842116</v>
      </c>
      <c r="G2451" t="str">
        <f t="shared" si="155"/>
        <v>Normal</v>
      </c>
      <c r="H2451" t="str">
        <f>'Raw Data'!I2448</f>
        <v>non-smoker</v>
      </c>
      <c r="I2451" t="str">
        <f>'Raw Data'!J2448</f>
        <v>low</v>
      </c>
    </row>
    <row r="2452" spans="1:9" ht="15" customHeight="1" x14ac:dyDescent="0.35">
      <c r="A2452">
        <f t="shared" si="152"/>
        <v>2448</v>
      </c>
      <c r="B2452" s="13">
        <f>'Raw Data'!B2449</f>
        <v>29.001765899999999</v>
      </c>
      <c r="C2452" t="str">
        <f t="shared" si="153"/>
        <v>Overweight</v>
      </c>
      <c r="D2452" s="14">
        <f>'Raw Data'!E2449</f>
        <v>185.66528020000001</v>
      </c>
      <c r="E2452" t="str">
        <f t="shared" si="154"/>
        <v>Desirable</v>
      </c>
      <c r="F2452" s="15">
        <f>'Raw Data'!C2449</f>
        <v>87.421982900000003</v>
      </c>
      <c r="G2452" t="str">
        <f t="shared" si="155"/>
        <v>Normal</v>
      </c>
      <c r="H2452" t="str">
        <f>'Raw Data'!I2449</f>
        <v>non-smoker</v>
      </c>
      <c r="I2452" t="str">
        <f>'Raw Data'!J2449</f>
        <v>moderate</v>
      </c>
    </row>
    <row r="2453" spans="1:9" ht="15" customHeight="1" x14ac:dyDescent="0.35">
      <c r="A2453">
        <f t="shared" si="152"/>
        <v>2449</v>
      </c>
      <c r="B2453" s="13">
        <f>'Raw Data'!B2450</f>
        <v>29.345177329999999</v>
      </c>
      <c r="C2453" t="str">
        <f t="shared" si="153"/>
        <v>Overweight</v>
      </c>
      <c r="D2453" s="14">
        <f>'Raw Data'!E2450</f>
        <v>207.194603</v>
      </c>
      <c r="E2453" t="str">
        <f t="shared" si="154"/>
        <v>Borderline High</v>
      </c>
      <c r="F2453" s="15">
        <f>'Raw Data'!C2450</f>
        <v>117.76515759999999</v>
      </c>
      <c r="G2453" t="str">
        <f t="shared" si="155"/>
        <v>Normal</v>
      </c>
      <c r="H2453" t="str">
        <f>'Raw Data'!I2450</f>
        <v>non-smoker</v>
      </c>
      <c r="I2453" t="str">
        <f>'Raw Data'!J2450</f>
        <v>moderate</v>
      </c>
    </row>
    <row r="2454" spans="1:9" ht="15" customHeight="1" x14ac:dyDescent="0.35">
      <c r="A2454">
        <f t="shared" si="152"/>
        <v>2450</v>
      </c>
      <c r="B2454" s="13">
        <f>'Raw Data'!B2451</f>
        <v>26.234230870000001</v>
      </c>
      <c r="C2454" t="str">
        <f t="shared" si="153"/>
        <v>Overweight</v>
      </c>
      <c r="D2454" s="14">
        <f>'Raw Data'!E2451</f>
        <v>191.32121430000001</v>
      </c>
      <c r="E2454" t="str">
        <f t="shared" si="154"/>
        <v>Desirable</v>
      </c>
      <c r="F2454" s="15">
        <f>'Raw Data'!C2451</f>
        <v>113.4624455</v>
      </c>
      <c r="G2454" t="str">
        <f t="shared" si="155"/>
        <v>Normal</v>
      </c>
      <c r="H2454" t="str">
        <f>'Raw Data'!I2451</f>
        <v>smoker</v>
      </c>
      <c r="I2454" t="str">
        <f>'Raw Data'!J2451</f>
        <v>high</v>
      </c>
    </row>
    <row r="2455" spans="1:9" ht="15" customHeight="1" x14ac:dyDescent="0.35">
      <c r="A2455">
        <f t="shared" si="152"/>
        <v>2451</v>
      </c>
      <c r="B2455" s="13">
        <f>'Raw Data'!B2452</f>
        <v>28.506238929999999</v>
      </c>
      <c r="C2455" t="str">
        <f t="shared" si="153"/>
        <v>Overweight</v>
      </c>
      <c r="D2455" s="14">
        <f>'Raw Data'!E2452</f>
        <v>201.1985224</v>
      </c>
      <c r="E2455" t="str">
        <f t="shared" si="154"/>
        <v>Borderline High</v>
      </c>
      <c r="F2455" s="15">
        <f>'Raw Data'!C2452</f>
        <v>100.9320925</v>
      </c>
      <c r="G2455" t="str">
        <f t="shared" si="155"/>
        <v>Normal</v>
      </c>
      <c r="H2455" t="str">
        <f>'Raw Data'!I2452</f>
        <v>smoker</v>
      </c>
      <c r="I2455" t="str">
        <f>'Raw Data'!J2452</f>
        <v>low</v>
      </c>
    </row>
    <row r="2456" spans="1:9" ht="15" customHeight="1" x14ac:dyDescent="0.35">
      <c r="A2456">
        <f t="shared" si="152"/>
        <v>2452</v>
      </c>
      <c r="B2456" s="13">
        <f>'Raw Data'!B2453</f>
        <v>35.143219420000001</v>
      </c>
      <c r="C2456" t="str">
        <f t="shared" si="153"/>
        <v>Obese</v>
      </c>
      <c r="D2456" s="14">
        <f>'Raw Data'!E2453</f>
        <v>212.3418795</v>
      </c>
      <c r="E2456" t="str">
        <f t="shared" si="154"/>
        <v>Borderline High</v>
      </c>
      <c r="F2456" s="15">
        <f>'Raw Data'!C2453</f>
        <v>121.40638389999999</v>
      </c>
      <c r="G2456" t="str">
        <f t="shared" si="155"/>
        <v>Elevated</v>
      </c>
      <c r="H2456" t="str">
        <f>'Raw Data'!I2453</f>
        <v>non-smoker</v>
      </c>
      <c r="I2456" t="str">
        <f>'Raw Data'!J2453</f>
        <v>moderate</v>
      </c>
    </row>
    <row r="2457" spans="1:9" ht="15" customHeight="1" x14ac:dyDescent="0.35">
      <c r="A2457">
        <f t="shared" si="152"/>
        <v>2453</v>
      </c>
      <c r="B2457" s="13">
        <f>'Raw Data'!B2454</f>
        <v>23.638192969999999</v>
      </c>
      <c r="C2457" t="str">
        <f t="shared" si="153"/>
        <v>Normal</v>
      </c>
      <c r="D2457" s="14">
        <f>'Raw Data'!E2454</f>
        <v>178.54073589999999</v>
      </c>
      <c r="E2457" t="str">
        <f t="shared" si="154"/>
        <v>Desirable</v>
      </c>
      <c r="F2457" s="15">
        <f>'Raw Data'!C2454</f>
        <v>95.950697899999994</v>
      </c>
      <c r="G2457" t="str">
        <f t="shared" si="155"/>
        <v>Normal</v>
      </c>
      <c r="H2457" t="str">
        <f>'Raw Data'!I2454</f>
        <v>smoker</v>
      </c>
      <c r="I2457" t="str">
        <f>'Raw Data'!J2454</f>
        <v>low</v>
      </c>
    </row>
    <row r="2458" spans="1:9" ht="15" customHeight="1" x14ac:dyDescent="0.35">
      <c r="A2458">
        <f t="shared" si="152"/>
        <v>2454</v>
      </c>
      <c r="B2458" s="13">
        <f>'Raw Data'!B2455</f>
        <v>20.060817230000001</v>
      </c>
      <c r="C2458" t="str">
        <f t="shared" si="153"/>
        <v>Normal</v>
      </c>
      <c r="D2458" s="14">
        <f>'Raw Data'!E2455</f>
        <v>180.81389709999999</v>
      </c>
      <c r="E2458" t="str">
        <f t="shared" si="154"/>
        <v>Desirable</v>
      </c>
      <c r="F2458" s="15">
        <f>'Raw Data'!C2455</f>
        <v>100.2508089</v>
      </c>
      <c r="G2458" t="str">
        <f t="shared" si="155"/>
        <v>Normal</v>
      </c>
      <c r="H2458" t="str">
        <f>'Raw Data'!I2455</f>
        <v>non-smoker</v>
      </c>
      <c r="I2458" t="str">
        <f>'Raw Data'!J2455</f>
        <v>moderate</v>
      </c>
    </row>
    <row r="2459" spans="1:9" ht="15" customHeight="1" x14ac:dyDescent="0.35">
      <c r="A2459">
        <f t="shared" si="152"/>
        <v>2455</v>
      </c>
      <c r="B2459" s="13">
        <f>'Raw Data'!B2456</f>
        <v>24.877600340000001</v>
      </c>
      <c r="C2459" t="str">
        <f t="shared" si="153"/>
        <v>Normal</v>
      </c>
      <c r="D2459" s="14">
        <f>'Raw Data'!E2456</f>
        <v>185.3097526</v>
      </c>
      <c r="E2459" t="str">
        <f t="shared" si="154"/>
        <v>Desirable</v>
      </c>
      <c r="F2459" s="15">
        <f>'Raw Data'!C2456</f>
        <v>123.80016000000001</v>
      </c>
      <c r="G2459" t="str">
        <f t="shared" si="155"/>
        <v>Elevated</v>
      </c>
      <c r="H2459" t="str">
        <f>'Raw Data'!I2456</f>
        <v>non-smoker</v>
      </c>
      <c r="I2459" t="str">
        <f>'Raw Data'!J2456</f>
        <v>high</v>
      </c>
    </row>
    <row r="2460" spans="1:9" ht="15" customHeight="1" x14ac:dyDescent="0.35">
      <c r="A2460">
        <f t="shared" si="152"/>
        <v>2456</v>
      </c>
      <c r="B2460" s="13">
        <f>'Raw Data'!B2457</f>
        <v>22.027502930000001</v>
      </c>
      <c r="C2460" t="str">
        <f t="shared" si="153"/>
        <v>Normal</v>
      </c>
      <c r="D2460" s="14">
        <f>'Raw Data'!E2457</f>
        <v>167.0473341</v>
      </c>
      <c r="E2460" t="str">
        <f t="shared" si="154"/>
        <v>Desirable</v>
      </c>
      <c r="F2460" s="15">
        <f>'Raw Data'!C2457</f>
        <v>118.0120476</v>
      </c>
      <c r="G2460" t="str">
        <f t="shared" si="155"/>
        <v>Normal</v>
      </c>
      <c r="H2460" t="str">
        <f>'Raw Data'!I2457</f>
        <v>smoker</v>
      </c>
      <c r="I2460" t="str">
        <f>'Raw Data'!J2457</f>
        <v>moderate</v>
      </c>
    </row>
    <row r="2461" spans="1:9" ht="15" customHeight="1" x14ac:dyDescent="0.35">
      <c r="A2461">
        <f t="shared" si="152"/>
        <v>2457</v>
      </c>
      <c r="B2461" s="13">
        <f>'Raw Data'!B2458</f>
        <v>28.925121870000002</v>
      </c>
      <c r="C2461" t="str">
        <f t="shared" si="153"/>
        <v>Overweight</v>
      </c>
      <c r="D2461" s="14">
        <f>'Raw Data'!E2458</f>
        <v>193.24328700000001</v>
      </c>
      <c r="E2461" t="str">
        <f t="shared" si="154"/>
        <v>Desirable</v>
      </c>
      <c r="F2461" s="15">
        <f>'Raw Data'!C2458</f>
        <v>117.7967147</v>
      </c>
      <c r="G2461" t="str">
        <f t="shared" si="155"/>
        <v>Normal</v>
      </c>
      <c r="H2461" t="str">
        <f>'Raw Data'!I2458</f>
        <v>non-smoker</v>
      </c>
      <c r="I2461" t="str">
        <f>'Raw Data'!J2458</f>
        <v>high</v>
      </c>
    </row>
    <row r="2462" spans="1:9" ht="15" customHeight="1" x14ac:dyDescent="0.35">
      <c r="A2462">
        <f t="shared" si="152"/>
        <v>2458</v>
      </c>
      <c r="B2462" s="13">
        <f>'Raw Data'!B2459</f>
        <v>24.72245727</v>
      </c>
      <c r="C2462" t="str">
        <f t="shared" si="153"/>
        <v>Normal</v>
      </c>
      <c r="D2462" s="14">
        <f>'Raw Data'!E2459</f>
        <v>179.65222890000001</v>
      </c>
      <c r="E2462" t="str">
        <f t="shared" si="154"/>
        <v>Desirable</v>
      </c>
      <c r="F2462" s="15">
        <f>'Raw Data'!C2459</f>
        <v>100.12747</v>
      </c>
      <c r="G2462" t="str">
        <f t="shared" si="155"/>
        <v>Normal</v>
      </c>
      <c r="H2462" t="str">
        <f>'Raw Data'!I2459</f>
        <v>smoker</v>
      </c>
      <c r="I2462" t="str">
        <f>'Raw Data'!J2459</f>
        <v>low</v>
      </c>
    </row>
    <row r="2463" spans="1:9" ht="15" customHeight="1" x14ac:dyDescent="0.35">
      <c r="A2463">
        <f t="shared" si="152"/>
        <v>2459</v>
      </c>
      <c r="B2463" s="13">
        <f>'Raw Data'!B2460</f>
        <v>30.065559759999999</v>
      </c>
      <c r="C2463" t="str">
        <f t="shared" si="153"/>
        <v>Obese</v>
      </c>
      <c r="D2463" s="14">
        <f>'Raw Data'!E2460</f>
        <v>209.4387849</v>
      </c>
      <c r="E2463" t="str">
        <f t="shared" si="154"/>
        <v>Borderline High</v>
      </c>
      <c r="F2463" s="15">
        <f>'Raw Data'!C2460</f>
        <v>112.932225</v>
      </c>
      <c r="G2463" t="str">
        <f t="shared" si="155"/>
        <v>Normal</v>
      </c>
      <c r="H2463" t="str">
        <f>'Raw Data'!I2460</f>
        <v>non-smoker</v>
      </c>
      <c r="I2463" t="str">
        <f>'Raw Data'!J2460</f>
        <v>moderate</v>
      </c>
    </row>
    <row r="2464" spans="1:9" ht="15" customHeight="1" x14ac:dyDescent="0.35">
      <c r="A2464">
        <f t="shared" si="152"/>
        <v>2460</v>
      </c>
      <c r="B2464" s="13">
        <f>'Raw Data'!B2461</f>
        <v>28.45592224</v>
      </c>
      <c r="C2464" t="str">
        <f t="shared" si="153"/>
        <v>Overweight</v>
      </c>
      <c r="D2464" s="14">
        <f>'Raw Data'!E2461</f>
        <v>223.62460050000001</v>
      </c>
      <c r="E2464" t="str">
        <f t="shared" si="154"/>
        <v>Borderline High</v>
      </c>
      <c r="F2464" s="15">
        <f>'Raw Data'!C2461</f>
        <v>117.870391</v>
      </c>
      <c r="G2464" t="str">
        <f t="shared" si="155"/>
        <v>Normal</v>
      </c>
      <c r="H2464" t="str">
        <f>'Raw Data'!I2461</f>
        <v>smoker</v>
      </c>
      <c r="I2464" t="str">
        <f>'Raw Data'!J2461</f>
        <v>moderate</v>
      </c>
    </row>
    <row r="2465" spans="1:9" ht="15" customHeight="1" x14ac:dyDescent="0.35">
      <c r="A2465">
        <f t="shared" si="152"/>
        <v>2461</v>
      </c>
      <c r="B2465" s="13">
        <f>'Raw Data'!B2462</f>
        <v>23.57396219</v>
      </c>
      <c r="C2465" t="str">
        <f t="shared" si="153"/>
        <v>Normal</v>
      </c>
      <c r="D2465" s="14">
        <f>'Raw Data'!E2462</f>
        <v>165.618571</v>
      </c>
      <c r="E2465" t="str">
        <f t="shared" si="154"/>
        <v>Desirable</v>
      </c>
      <c r="F2465" s="15">
        <f>'Raw Data'!C2462</f>
        <v>87.171541809999994</v>
      </c>
      <c r="G2465" t="str">
        <f t="shared" si="155"/>
        <v>Normal</v>
      </c>
      <c r="H2465" t="str">
        <f>'Raw Data'!I2462</f>
        <v>non-smoker</v>
      </c>
      <c r="I2465" t="str">
        <f>'Raw Data'!J2462</f>
        <v>high</v>
      </c>
    </row>
    <row r="2466" spans="1:9" ht="15" customHeight="1" x14ac:dyDescent="0.35">
      <c r="A2466">
        <f t="shared" si="152"/>
        <v>2462</v>
      </c>
      <c r="B2466" s="13">
        <f>'Raw Data'!B2463</f>
        <v>22.38702443</v>
      </c>
      <c r="C2466" t="str">
        <f t="shared" si="153"/>
        <v>Normal</v>
      </c>
      <c r="D2466" s="14">
        <f>'Raw Data'!E2463</f>
        <v>159.81033869999999</v>
      </c>
      <c r="E2466" t="str">
        <f t="shared" si="154"/>
        <v>Desirable</v>
      </c>
      <c r="F2466" s="15">
        <f>'Raw Data'!C2463</f>
        <v>93.844561040000002</v>
      </c>
      <c r="G2466" t="str">
        <f t="shared" si="155"/>
        <v>Normal</v>
      </c>
      <c r="H2466" t="str">
        <f>'Raw Data'!I2463</f>
        <v>smoker</v>
      </c>
      <c r="I2466" t="str">
        <f>'Raw Data'!J2463</f>
        <v>low</v>
      </c>
    </row>
    <row r="2467" spans="1:9" ht="15" customHeight="1" x14ac:dyDescent="0.35">
      <c r="A2467">
        <f t="shared" si="152"/>
        <v>2463</v>
      </c>
      <c r="B2467" s="13">
        <f>'Raw Data'!B2464</f>
        <v>20.034721940000001</v>
      </c>
      <c r="C2467" t="str">
        <f t="shared" si="153"/>
        <v>Normal</v>
      </c>
      <c r="D2467" s="14">
        <f>'Raw Data'!E2464</f>
        <v>199.29789740000001</v>
      </c>
      <c r="E2467" t="str">
        <f t="shared" si="154"/>
        <v>Desirable</v>
      </c>
      <c r="F2467" s="15">
        <f>'Raw Data'!C2464</f>
        <v>116.0582062</v>
      </c>
      <c r="G2467" t="str">
        <f t="shared" si="155"/>
        <v>Normal</v>
      </c>
      <c r="H2467" t="str">
        <f>'Raw Data'!I2464</f>
        <v>non-smoker</v>
      </c>
      <c r="I2467" t="str">
        <f>'Raw Data'!J2464</f>
        <v>high</v>
      </c>
    </row>
    <row r="2468" spans="1:9" ht="15" customHeight="1" x14ac:dyDescent="0.35">
      <c r="A2468">
        <f t="shared" si="152"/>
        <v>2464</v>
      </c>
      <c r="B2468" s="13">
        <f>'Raw Data'!B2465</f>
        <v>32.25699822</v>
      </c>
      <c r="C2468" t="str">
        <f t="shared" si="153"/>
        <v>Obese</v>
      </c>
      <c r="D2468" s="14">
        <f>'Raw Data'!E2465</f>
        <v>219.18136390000001</v>
      </c>
      <c r="E2468" t="str">
        <f t="shared" si="154"/>
        <v>Borderline High</v>
      </c>
      <c r="F2468" s="15">
        <f>'Raw Data'!C2465</f>
        <v>85.305139319999995</v>
      </c>
      <c r="G2468" t="str">
        <f t="shared" si="155"/>
        <v>Normal</v>
      </c>
      <c r="H2468" t="str">
        <f>'Raw Data'!I2465</f>
        <v>non-smoker</v>
      </c>
      <c r="I2468" t="str">
        <f>'Raw Data'!J2465</f>
        <v>moderate</v>
      </c>
    </row>
    <row r="2469" spans="1:9" ht="15" customHeight="1" x14ac:dyDescent="0.35">
      <c r="A2469">
        <f t="shared" si="152"/>
        <v>2465</v>
      </c>
      <c r="B2469" s="13">
        <f>'Raw Data'!B2466</f>
        <v>29.622262379999999</v>
      </c>
      <c r="C2469" t="str">
        <f t="shared" si="153"/>
        <v>Overweight</v>
      </c>
      <c r="D2469" s="14">
        <f>'Raw Data'!E2466</f>
        <v>178.3951285</v>
      </c>
      <c r="E2469" t="str">
        <f t="shared" si="154"/>
        <v>Desirable</v>
      </c>
      <c r="F2469" s="15">
        <f>'Raw Data'!C2466</f>
        <v>108.942014</v>
      </c>
      <c r="G2469" t="str">
        <f t="shared" si="155"/>
        <v>Normal</v>
      </c>
      <c r="H2469" t="str">
        <f>'Raw Data'!I2466</f>
        <v>non-smoker</v>
      </c>
      <c r="I2469" t="str">
        <f>'Raw Data'!J2466</f>
        <v>moderate</v>
      </c>
    </row>
    <row r="2470" spans="1:9" ht="15" customHeight="1" x14ac:dyDescent="0.35">
      <c r="A2470">
        <f t="shared" si="152"/>
        <v>2466</v>
      </c>
      <c r="B2470" s="13">
        <f>'Raw Data'!B2467</f>
        <v>24.945979650000002</v>
      </c>
      <c r="C2470" t="str">
        <f t="shared" si="153"/>
        <v>Overweight</v>
      </c>
      <c r="D2470" s="14">
        <f>'Raw Data'!E2467</f>
        <v>179.7121325</v>
      </c>
      <c r="E2470" t="str">
        <f t="shared" si="154"/>
        <v>Desirable</v>
      </c>
      <c r="F2470" s="15">
        <f>'Raw Data'!C2467</f>
        <v>107.0915957</v>
      </c>
      <c r="G2470" t="str">
        <f t="shared" si="155"/>
        <v>Normal</v>
      </c>
      <c r="H2470" t="str">
        <f>'Raw Data'!I2467</f>
        <v>smoker</v>
      </c>
      <c r="I2470" t="str">
        <f>'Raw Data'!J2467</f>
        <v>moderate</v>
      </c>
    </row>
    <row r="2471" spans="1:9" ht="15" customHeight="1" x14ac:dyDescent="0.35">
      <c r="A2471">
        <f t="shared" si="152"/>
        <v>2467</v>
      </c>
      <c r="B2471" s="13">
        <f>'Raw Data'!B2468</f>
        <v>30.031281700000001</v>
      </c>
      <c r="C2471" t="str">
        <f t="shared" si="153"/>
        <v>Obese</v>
      </c>
      <c r="D2471" s="14">
        <f>'Raw Data'!E2468</f>
        <v>190.62538470000001</v>
      </c>
      <c r="E2471" t="str">
        <f t="shared" si="154"/>
        <v>Desirable</v>
      </c>
      <c r="F2471" s="15">
        <f>'Raw Data'!C2468</f>
        <v>105.36011809999999</v>
      </c>
      <c r="G2471" t="str">
        <f t="shared" si="155"/>
        <v>Normal</v>
      </c>
      <c r="H2471" t="str">
        <f>'Raw Data'!I2468</f>
        <v>smoker</v>
      </c>
      <c r="I2471" t="str">
        <f>'Raw Data'!J2468</f>
        <v>low</v>
      </c>
    </row>
    <row r="2472" spans="1:9" ht="15" customHeight="1" x14ac:dyDescent="0.35">
      <c r="A2472">
        <f t="shared" si="152"/>
        <v>2468</v>
      </c>
      <c r="B2472" s="13">
        <f>'Raw Data'!B2469</f>
        <v>21.478176099999999</v>
      </c>
      <c r="C2472" t="str">
        <f t="shared" si="153"/>
        <v>Normal</v>
      </c>
      <c r="D2472" s="14">
        <f>'Raw Data'!E2469</f>
        <v>191.00653940000001</v>
      </c>
      <c r="E2472" t="str">
        <f t="shared" si="154"/>
        <v>Desirable</v>
      </c>
      <c r="F2472" s="15">
        <f>'Raw Data'!C2469</f>
        <v>106.5148581</v>
      </c>
      <c r="G2472" t="str">
        <f t="shared" si="155"/>
        <v>Normal</v>
      </c>
      <c r="H2472" t="str">
        <f>'Raw Data'!I2469</f>
        <v>non-smoker</v>
      </c>
      <c r="I2472" t="str">
        <f>'Raw Data'!J2469</f>
        <v>moderate</v>
      </c>
    </row>
    <row r="2473" spans="1:9" ht="15" customHeight="1" x14ac:dyDescent="0.35">
      <c r="A2473">
        <f t="shared" si="152"/>
        <v>2469</v>
      </c>
      <c r="B2473" s="13">
        <f>'Raw Data'!B2470</f>
        <v>22.625712249999999</v>
      </c>
      <c r="C2473" t="str">
        <f t="shared" si="153"/>
        <v>Normal</v>
      </c>
      <c r="D2473" s="14">
        <f>'Raw Data'!E2470</f>
        <v>198.47855150000001</v>
      </c>
      <c r="E2473" t="str">
        <f t="shared" si="154"/>
        <v>Desirable</v>
      </c>
      <c r="F2473" s="15">
        <f>'Raw Data'!C2470</f>
        <v>105.7672127</v>
      </c>
      <c r="G2473" t="str">
        <f t="shared" si="155"/>
        <v>Normal</v>
      </c>
      <c r="H2473" t="str">
        <f>'Raw Data'!I2470</f>
        <v>non-smoker</v>
      </c>
      <c r="I2473" t="str">
        <f>'Raw Data'!J2470</f>
        <v>moderate</v>
      </c>
    </row>
    <row r="2474" spans="1:9" ht="15" customHeight="1" x14ac:dyDescent="0.35">
      <c r="A2474">
        <f t="shared" si="152"/>
        <v>2470</v>
      </c>
      <c r="B2474" s="13">
        <f>'Raw Data'!B2471</f>
        <v>22.1262136</v>
      </c>
      <c r="C2474" t="str">
        <f t="shared" si="153"/>
        <v>Normal</v>
      </c>
      <c r="D2474" s="14">
        <f>'Raw Data'!E2471</f>
        <v>168.84701440000001</v>
      </c>
      <c r="E2474" t="str">
        <f t="shared" si="154"/>
        <v>Desirable</v>
      </c>
      <c r="F2474" s="15">
        <f>'Raw Data'!C2471</f>
        <v>108.890765</v>
      </c>
      <c r="G2474" t="str">
        <f t="shared" si="155"/>
        <v>Normal</v>
      </c>
      <c r="H2474" t="str">
        <f>'Raw Data'!I2471</f>
        <v>smoker</v>
      </c>
      <c r="I2474" t="str">
        <f>'Raw Data'!J2471</f>
        <v>high</v>
      </c>
    </row>
    <row r="2475" spans="1:9" ht="15" customHeight="1" x14ac:dyDescent="0.35">
      <c r="A2475">
        <f t="shared" si="152"/>
        <v>2471</v>
      </c>
      <c r="B2475" s="13">
        <f>'Raw Data'!B2472</f>
        <v>28.383019350000001</v>
      </c>
      <c r="C2475" t="str">
        <f t="shared" si="153"/>
        <v>Overweight</v>
      </c>
      <c r="D2475" s="14">
        <f>'Raw Data'!E2472</f>
        <v>183.48395070000001</v>
      </c>
      <c r="E2475" t="str">
        <f t="shared" si="154"/>
        <v>Desirable</v>
      </c>
      <c r="F2475" s="15">
        <f>'Raw Data'!C2472</f>
        <v>108.4194442</v>
      </c>
      <c r="G2475" t="str">
        <f t="shared" si="155"/>
        <v>Normal</v>
      </c>
      <c r="H2475" t="str">
        <f>'Raw Data'!I2472</f>
        <v>smoker</v>
      </c>
      <c r="I2475" t="str">
        <f>'Raw Data'!J2472</f>
        <v>low</v>
      </c>
    </row>
    <row r="2476" spans="1:9" ht="15" customHeight="1" x14ac:dyDescent="0.35">
      <c r="A2476">
        <f t="shared" si="152"/>
        <v>2472</v>
      </c>
      <c r="B2476" s="13">
        <f>'Raw Data'!B2473</f>
        <v>23.97679342</v>
      </c>
      <c r="C2476" t="str">
        <f t="shared" si="153"/>
        <v>Normal</v>
      </c>
      <c r="D2476" s="14">
        <f>'Raw Data'!E2473</f>
        <v>181.23069939999999</v>
      </c>
      <c r="E2476" t="str">
        <f t="shared" si="154"/>
        <v>Desirable</v>
      </c>
      <c r="F2476" s="15">
        <f>'Raw Data'!C2473</f>
        <v>116.2782509</v>
      </c>
      <c r="G2476" t="str">
        <f t="shared" si="155"/>
        <v>Normal</v>
      </c>
      <c r="H2476" t="str">
        <f>'Raw Data'!I2473</f>
        <v>non-smoker</v>
      </c>
      <c r="I2476" t="str">
        <f>'Raw Data'!J2473</f>
        <v>moderate</v>
      </c>
    </row>
    <row r="2477" spans="1:9" ht="15" customHeight="1" x14ac:dyDescent="0.35">
      <c r="A2477">
        <f t="shared" si="152"/>
        <v>2473</v>
      </c>
      <c r="B2477" s="13">
        <f>'Raw Data'!B2474</f>
        <v>19.729646249999998</v>
      </c>
      <c r="C2477" t="str">
        <f t="shared" si="153"/>
        <v>Normal</v>
      </c>
      <c r="D2477" s="14">
        <f>'Raw Data'!E2474</f>
        <v>156.51084739999999</v>
      </c>
      <c r="E2477" t="str">
        <f t="shared" si="154"/>
        <v>Desirable</v>
      </c>
      <c r="F2477" s="15">
        <f>'Raw Data'!C2474</f>
        <v>110.94292969999999</v>
      </c>
      <c r="G2477" t="str">
        <f t="shared" si="155"/>
        <v>Normal</v>
      </c>
      <c r="H2477" t="str">
        <f>'Raw Data'!I2474</f>
        <v>smoker</v>
      </c>
      <c r="I2477" t="str">
        <f>'Raw Data'!J2474</f>
        <v>low</v>
      </c>
    </row>
    <row r="2478" spans="1:9" ht="15" customHeight="1" x14ac:dyDescent="0.35">
      <c r="A2478">
        <f t="shared" si="152"/>
        <v>2474</v>
      </c>
      <c r="B2478" s="13">
        <f>'Raw Data'!B2475</f>
        <v>27.456630329999999</v>
      </c>
      <c r="C2478" t="str">
        <f t="shared" si="153"/>
        <v>Overweight</v>
      </c>
      <c r="D2478" s="14">
        <f>'Raw Data'!E2475</f>
        <v>160.6458777</v>
      </c>
      <c r="E2478" t="str">
        <f t="shared" si="154"/>
        <v>Desirable</v>
      </c>
      <c r="F2478" s="15">
        <f>'Raw Data'!C2475</f>
        <v>96.955437829999994</v>
      </c>
      <c r="G2478" t="str">
        <f t="shared" si="155"/>
        <v>Normal</v>
      </c>
      <c r="H2478" t="str">
        <f>'Raw Data'!I2475</f>
        <v>non-smoker</v>
      </c>
      <c r="I2478" t="str">
        <f>'Raw Data'!J2475</f>
        <v>low</v>
      </c>
    </row>
    <row r="2479" spans="1:9" ht="15" customHeight="1" x14ac:dyDescent="0.35">
      <c r="A2479">
        <f t="shared" si="152"/>
        <v>2475</v>
      </c>
      <c r="B2479" s="13">
        <f>'Raw Data'!B2476</f>
        <v>29.86512943</v>
      </c>
      <c r="C2479" t="str">
        <f t="shared" si="153"/>
        <v>Overweight</v>
      </c>
      <c r="D2479" s="14">
        <f>'Raw Data'!E2476</f>
        <v>221.3098104</v>
      </c>
      <c r="E2479" t="str">
        <f t="shared" si="154"/>
        <v>Borderline High</v>
      </c>
      <c r="F2479" s="15">
        <f>'Raw Data'!C2476</f>
        <v>123.78119460000001</v>
      </c>
      <c r="G2479" t="str">
        <f t="shared" si="155"/>
        <v>Elevated</v>
      </c>
      <c r="H2479" t="str">
        <f>'Raw Data'!I2476</f>
        <v>non-smoker</v>
      </c>
      <c r="I2479" t="str">
        <f>'Raw Data'!J2476</f>
        <v>high</v>
      </c>
    </row>
    <row r="2480" spans="1:9" ht="15" customHeight="1" x14ac:dyDescent="0.35">
      <c r="A2480">
        <f t="shared" si="152"/>
        <v>2476</v>
      </c>
      <c r="B2480" s="13">
        <f>'Raw Data'!B2477</f>
        <v>26.32027866</v>
      </c>
      <c r="C2480" t="str">
        <f t="shared" si="153"/>
        <v>Overweight</v>
      </c>
      <c r="D2480" s="14">
        <f>'Raw Data'!E2477</f>
        <v>191.68326759999999</v>
      </c>
      <c r="E2480" t="str">
        <f t="shared" si="154"/>
        <v>Desirable</v>
      </c>
      <c r="F2480" s="15">
        <f>'Raw Data'!C2477</f>
        <v>109.39955759999999</v>
      </c>
      <c r="G2480" t="str">
        <f t="shared" si="155"/>
        <v>Normal</v>
      </c>
      <c r="H2480" t="str">
        <f>'Raw Data'!I2477</f>
        <v>non-smoker</v>
      </c>
      <c r="I2480" t="str">
        <f>'Raw Data'!J2477</f>
        <v>moderate</v>
      </c>
    </row>
    <row r="2481" spans="1:9" ht="15" customHeight="1" x14ac:dyDescent="0.35">
      <c r="A2481">
        <f t="shared" si="152"/>
        <v>2477</v>
      </c>
      <c r="B2481" s="13">
        <f>'Raw Data'!B2478</f>
        <v>32.698744869999999</v>
      </c>
      <c r="C2481" t="str">
        <f t="shared" si="153"/>
        <v>Obese</v>
      </c>
      <c r="D2481" s="14">
        <f>'Raw Data'!E2478</f>
        <v>203.68209289999999</v>
      </c>
      <c r="E2481" t="str">
        <f t="shared" si="154"/>
        <v>Borderline High</v>
      </c>
      <c r="F2481" s="15">
        <f>'Raw Data'!C2478</f>
        <v>94.209927620000002</v>
      </c>
      <c r="G2481" t="str">
        <f t="shared" si="155"/>
        <v>Normal</v>
      </c>
      <c r="H2481" t="str">
        <f>'Raw Data'!I2478</f>
        <v>smoker</v>
      </c>
      <c r="I2481" t="str">
        <f>'Raw Data'!J2478</f>
        <v>moderate</v>
      </c>
    </row>
    <row r="2482" spans="1:9" ht="15" customHeight="1" x14ac:dyDescent="0.35">
      <c r="A2482">
        <f t="shared" si="152"/>
        <v>2478</v>
      </c>
      <c r="B2482" s="13">
        <f>'Raw Data'!B2479</f>
        <v>31.01396312</v>
      </c>
      <c r="C2482" t="str">
        <f t="shared" si="153"/>
        <v>Obese</v>
      </c>
      <c r="D2482" s="14">
        <f>'Raw Data'!E2479</f>
        <v>185.4653175</v>
      </c>
      <c r="E2482" t="str">
        <f t="shared" si="154"/>
        <v>Desirable</v>
      </c>
      <c r="F2482" s="15">
        <f>'Raw Data'!C2479</f>
        <v>103.0954376</v>
      </c>
      <c r="G2482" t="str">
        <f t="shared" si="155"/>
        <v>Normal</v>
      </c>
      <c r="H2482" t="str">
        <f>'Raw Data'!I2479</f>
        <v>non-smoker</v>
      </c>
      <c r="I2482" t="str">
        <f>'Raw Data'!J2479</f>
        <v>moderate</v>
      </c>
    </row>
    <row r="2483" spans="1:9" ht="15" customHeight="1" x14ac:dyDescent="0.35">
      <c r="A2483">
        <f t="shared" si="152"/>
        <v>2479</v>
      </c>
      <c r="B2483" s="13">
        <f>'Raw Data'!B2480</f>
        <v>32.593392569999999</v>
      </c>
      <c r="C2483" t="str">
        <f t="shared" si="153"/>
        <v>Obese</v>
      </c>
      <c r="D2483" s="14">
        <f>'Raw Data'!E2480</f>
        <v>196.31803239999999</v>
      </c>
      <c r="E2483" t="str">
        <f t="shared" si="154"/>
        <v>Desirable</v>
      </c>
      <c r="F2483" s="15">
        <f>'Raw Data'!C2480</f>
        <v>113.2464476</v>
      </c>
      <c r="G2483" t="str">
        <f t="shared" si="155"/>
        <v>Normal</v>
      </c>
      <c r="H2483" t="str">
        <f>'Raw Data'!I2480</f>
        <v>non-smoker</v>
      </c>
      <c r="I2483" t="str">
        <f>'Raw Data'!J2480</f>
        <v>moderate</v>
      </c>
    </row>
    <row r="2484" spans="1:9" ht="15" customHeight="1" x14ac:dyDescent="0.35">
      <c r="A2484">
        <f t="shared" si="152"/>
        <v>2480</v>
      </c>
      <c r="B2484" s="13">
        <f>'Raw Data'!B2481</f>
        <v>30.9188878</v>
      </c>
      <c r="C2484" t="str">
        <f t="shared" si="153"/>
        <v>Obese</v>
      </c>
      <c r="D2484" s="14">
        <f>'Raw Data'!E2481</f>
        <v>202.28876210000001</v>
      </c>
      <c r="E2484" t="str">
        <f t="shared" si="154"/>
        <v>Borderline High</v>
      </c>
      <c r="F2484" s="15">
        <f>'Raw Data'!C2481</f>
        <v>95.12406077</v>
      </c>
      <c r="G2484" t="str">
        <f t="shared" si="155"/>
        <v>Normal</v>
      </c>
      <c r="H2484" t="str">
        <f>'Raw Data'!I2481</f>
        <v>smoker</v>
      </c>
      <c r="I2484" t="str">
        <f>'Raw Data'!J2481</f>
        <v>moderate</v>
      </c>
    </row>
    <row r="2485" spans="1:9" ht="15" customHeight="1" x14ac:dyDescent="0.35">
      <c r="A2485">
        <f t="shared" si="152"/>
        <v>2481</v>
      </c>
      <c r="B2485" s="13">
        <f>'Raw Data'!B2482</f>
        <v>28.179325810000002</v>
      </c>
      <c r="C2485" t="str">
        <f t="shared" si="153"/>
        <v>Overweight</v>
      </c>
      <c r="D2485" s="14">
        <f>'Raw Data'!E2482</f>
        <v>211.63945749999999</v>
      </c>
      <c r="E2485" t="str">
        <f t="shared" si="154"/>
        <v>Borderline High</v>
      </c>
      <c r="F2485" s="15">
        <f>'Raw Data'!C2482</f>
        <v>109.27415000000001</v>
      </c>
      <c r="G2485" t="str">
        <f t="shared" si="155"/>
        <v>Normal</v>
      </c>
      <c r="H2485" t="str">
        <f>'Raw Data'!I2482</f>
        <v>non-smoker</v>
      </c>
      <c r="I2485" t="str">
        <f>'Raw Data'!J2482</f>
        <v>low</v>
      </c>
    </row>
    <row r="2486" spans="1:9" ht="15" customHeight="1" x14ac:dyDescent="0.35">
      <c r="A2486">
        <f t="shared" si="152"/>
        <v>2482</v>
      </c>
      <c r="B2486" s="13">
        <f>'Raw Data'!B2483</f>
        <v>20.780726479999998</v>
      </c>
      <c r="C2486" t="str">
        <f t="shared" si="153"/>
        <v>Normal</v>
      </c>
      <c r="D2486" s="14">
        <f>'Raw Data'!E2483</f>
        <v>179.0760038</v>
      </c>
      <c r="E2486" t="str">
        <f t="shared" si="154"/>
        <v>Desirable</v>
      </c>
      <c r="F2486" s="15">
        <f>'Raw Data'!C2483</f>
        <v>102.60994599999999</v>
      </c>
      <c r="G2486" t="str">
        <f t="shared" si="155"/>
        <v>Normal</v>
      </c>
      <c r="H2486" t="str">
        <f>'Raw Data'!I2483</f>
        <v>smoker</v>
      </c>
      <c r="I2486" t="str">
        <f>'Raw Data'!J2483</f>
        <v>high</v>
      </c>
    </row>
    <row r="2487" spans="1:9" ht="15" customHeight="1" x14ac:dyDescent="0.35">
      <c r="A2487">
        <f t="shared" si="152"/>
        <v>2483</v>
      </c>
      <c r="B2487" s="13">
        <f>'Raw Data'!B2484</f>
        <v>25.269345229999999</v>
      </c>
      <c r="C2487" t="str">
        <f t="shared" si="153"/>
        <v>Overweight</v>
      </c>
      <c r="D2487" s="14">
        <f>'Raw Data'!E2484</f>
        <v>172.61648109999999</v>
      </c>
      <c r="E2487" t="str">
        <f t="shared" si="154"/>
        <v>Desirable</v>
      </c>
      <c r="F2487" s="15">
        <f>'Raw Data'!C2484</f>
        <v>109.18302199999999</v>
      </c>
      <c r="G2487" t="str">
        <f t="shared" si="155"/>
        <v>Normal</v>
      </c>
      <c r="H2487" t="str">
        <f>'Raw Data'!I2484</f>
        <v>non-smoker</v>
      </c>
      <c r="I2487" t="str">
        <f>'Raw Data'!J2484</f>
        <v>moderate</v>
      </c>
    </row>
    <row r="2488" spans="1:9" ht="15" customHeight="1" x14ac:dyDescent="0.35">
      <c r="A2488">
        <f t="shared" si="152"/>
        <v>2484</v>
      </c>
      <c r="B2488" s="13">
        <f>'Raw Data'!B2485</f>
        <v>24.437923560000002</v>
      </c>
      <c r="C2488" t="str">
        <f t="shared" si="153"/>
        <v>Normal</v>
      </c>
      <c r="D2488" s="14">
        <f>'Raw Data'!E2485</f>
        <v>204.98743450000001</v>
      </c>
      <c r="E2488" t="str">
        <f t="shared" si="154"/>
        <v>Borderline High</v>
      </c>
      <c r="F2488" s="15">
        <f>'Raw Data'!C2485</f>
        <v>105.85124709999999</v>
      </c>
      <c r="G2488" t="str">
        <f t="shared" si="155"/>
        <v>Normal</v>
      </c>
      <c r="H2488" t="str">
        <f>'Raw Data'!I2485</f>
        <v>non-smoker</v>
      </c>
      <c r="I2488" t="str">
        <f>'Raw Data'!J2485</f>
        <v>high</v>
      </c>
    </row>
    <row r="2489" spans="1:9" ht="15" customHeight="1" x14ac:dyDescent="0.35">
      <c r="A2489">
        <f t="shared" si="152"/>
        <v>2485</v>
      </c>
      <c r="B2489" s="13">
        <f>'Raw Data'!B2486</f>
        <v>22.557507659999999</v>
      </c>
      <c r="C2489" t="str">
        <f t="shared" si="153"/>
        <v>Normal</v>
      </c>
      <c r="D2489" s="14">
        <f>'Raw Data'!E2486</f>
        <v>198.52847080000001</v>
      </c>
      <c r="E2489" t="str">
        <f t="shared" si="154"/>
        <v>Desirable</v>
      </c>
      <c r="F2489" s="15">
        <f>'Raw Data'!C2486</f>
        <v>103.7682604</v>
      </c>
      <c r="G2489" t="str">
        <f t="shared" si="155"/>
        <v>Normal</v>
      </c>
      <c r="H2489" t="str">
        <f>'Raw Data'!I2486</f>
        <v>non-smoker</v>
      </c>
      <c r="I2489" t="str">
        <f>'Raw Data'!J2486</f>
        <v>low</v>
      </c>
    </row>
    <row r="2490" spans="1:9" ht="15" customHeight="1" x14ac:dyDescent="0.35">
      <c r="A2490">
        <f t="shared" si="152"/>
        <v>2486</v>
      </c>
      <c r="B2490" s="13">
        <f>'Raw Data'!B2487</f>
        <v>24.125949609999999</v>
      </c>
      <c r="C2490" t="str">
        <f t="shared" si="153"/>
        <v>Normal</v>
      </c>
      <c r="D2490" s="14">
        <f>'Raw Data'!E2487</f>
        <v>174.12561070000001</v>
      </c>
      <c r="E2490" t="str">
        <f t="shared" si="154"/>
        <v>Desirable</v>
      </c>
      <c r="F2490" s="15">
        <f>'Raw Data'!C2487</f>
        <v>119.1380805</v>
      </c>
      <c r="G2490" t="str">
        <f t="shared" si="155"/>
        <v>Normal</v>
      </c>
      <c r="H2490" t="str">
        <f>'Raw Data'!I2487</f>
        <v>smoker</v>
      </c>
      <c r="I2490" t="str">
        <f>'Raw Data'!J2487</f>
        <v>low</v>
      </c>
    </row>
    <row r="2491" spans="1:9" ht="15" customHeight="1" x14ac:dyDescent="0.35">
      <c r="A2491">
        <f t="shared" si="152"/>
        <v>2487</v>
      </c>
      <c r="B2491" s="13">
        <f>'Raw Data'!B2488</f>
        <v>19.67775863</v>
      </c>
      <c r="C2491" t="str">
        <f t="shared" si="153"/>
        <v>Normal</v>
      </c>
      <c r="D2491" s="14">
        <f>'Raw Data'!E2488</f>
        <v>197.51917169999999</v>
      </c>
      <c r="E2491" t="str">
        <f t="shared" si="154"/>
        <v>Desirable</v>
      </c>
      <c r="F2491" s="15">
        <f>'Raw Data'!C2488</f>
        <v>109.8639976</v>
      </c>
      <c r="G2491" t="str">
        <f t="shared" si="155"/>
        <v>Normal</v>
      </c>
      <c r="H2491" t="str">
        <f>'Raw Data'!I2488</f>
        <v>non-smoker</v>
      </c>
      <c r="I2491" t="str">
        <f>'Raw Data'!J2488</f>
        <v>moderate</v>
      </c>
    </row>
    <row r="2492" spans="1:9" ht="15" customHeight="1" x14ac:dyDescent="0.35">
      <c r="A2492">
        <f t="shared" si="152"/>
        <v>2488</v>
      </c>
      <c r="B2492" s="13">
        <f>'Raw Data'!B2489</f>
        <v>31.4197156</v>
      </c>
      <c r="C2492" t="str">
        <f t="shared" si="153"/>
        <v>Obese</v>
      </c>
      <c r="D2492" s="14">
        <f>'Raw Data'!E2489</f>
        <v>225.00747089999999</v>
      </c>
      <c r="E2492" t="str">
        <f t="shared" si="154"/>
        <v>Borderline High</v>
      </c>
      <c r="F2492" s="15">
        <f>'Raw Data'!C2489</f>
        <v>114.874707</v>
      </c>
      <c r="G2492" t="str">
        <f t="shared" si="155"/>
        <v>Normal</v>
      </c>
      <c r="H2492" t="str">
        <f>'Raw Data'!I2489</f>
        <v>non-smoker</v>
      </c>
      <c r="I2492" t="str">
        <f>'Raw Data'!J2489</f>
        <v>high</v>
      </c>
    </row>
    <row r="2493" spans="1:9" ht="15" customHeight="1" x14ac:dyDescent="0.35">
      <c r="A2493">
        <f t="shared" si="152"/>
        <v>2489</v>
      </c>
      <c r="B2493" s="13">
        <f>'Raw Data'!B2490</f>
        <v>21.705435909999999</v>
      </c>
      <c r="C2493" t="str">
        <f t="shared" si="153"/>
        <v>Normal</v>
      </c>
      <c r="D2493" s="14">
        <f>'Raw Data'!E2490</f>
        <v>179.33459479999999</v>
      </c>
      <c r="E2493" t="str">
        <f t="shared" si="154"/>
        <v>Desirable</v>
      </c>
      <c r="F2493" s="15">
        <f>'Raw Data'!C2490</f>
        <v>100.5793374</v>
      </c>
      <c r="G2493" t="str">
        <f t="shared" si="155"/>
        <v>Normal</v>
      </c>
      <c r="H2493" t="str">
        <f>'Raw Data'!I2490</f>
        <v>smoker</v>
      </c>
      <c r="I2493" t="str">
        <f>'Raw Data'!J2490</f>
        <v>moderate</v>
      </c>
    </row>
    <row r="2494" spans="1:9" ht="15" customHeight="1" x14ac:dyDescent="0.35">
      <c r="A2494">
        <f t="shared" si="152"/>
        <v>2490</v>
      </c>
      <c r="B2494" s="13">
        <f>'Raw Data'!B2491</f>
        <v>31.0663847</v>
      </c>
      <c r="C2494" t="str">
        <f t="shared" si="153"/>
        <v>Obese</v>
      </c>
      <c r="D2494" s="14">
        <f>'Raw Data'!E2491</f>
        <v>202.37106439999999</v>
      </c>
      <c r="E2494" t="str">
        <f t="shared" si="154"/>
        <v>Borderline High</v>
      </c>
      <c r="F2494" s="15">
        <f>'Raw Data'!C2491</f>
        <v>99.052548180000002</v>
      </c>
      <c r="G2494" t="str">
        <f t="shared" si="155"/>
        <v>Normal</v>
      </c>
      <c r="H2494" t="str">
        <f>'Raw Data'!I2491</f>
        <v>non-smoker</v>
      </c>
      <c r="I2494" t="str">
        <f>'Raw Data'!J2491</f>
        <v>high</v>
      </c>
    </row>
    <row r="2495" spans="1:9" ht="15" customHeight="1" x14ac:dyDescent="0.35">
      <c r="A2495">
        <f t="shared" si="152"/>
        <v>2491</v>
      </c>
      <c r="B2495" s="13">
        <f>'Raw Data'!B2492</f>
        <v>33.633708769999998</v>
      </c>
      <c r="C2495" t="str">
        <f t="shared" si="153"/>
        <v>Obese</v>
      </c>
      <c r="D2495" s="14">
        <f>'Raw Data'!E2492</f>
        <v>197.26970969999999</v>
      </c>
      <c r="E2495" t="str">
        <f t="shared" si="154"/>
        <v>Desirable</v>
      </c>
      <c r="F2495" s="15">
        <f>'Raw Data'!C2492</f>
        <v>118.01156930000001</v>
      </c>
      <c r="G2495" t="str">
        <f t="shared" si="155"/>
        <v>Normal</v>
      </c>
      <c r="H2495" t="str">
        <f>'Raw Data'!I2492</f>
        <v>non-smoker</v>
      </c>
      <c r="I2495" t="str">
        <f>'Raw Data'!J2492</f>
        <v>moderate</v>
      </c>
    </row>
    <row r="2496" spans="1:9" ht="15" customHeight="1" x14ac:dyDescent="0.35">
      <c r="A2496">
        <f t="shared" si="152"/>
        <v>2492</v>
      </c>
      <c r="B2496" s="13">
        <f>'Raw Data'!B2493</f>
        <v>23.169234190000001</v>
      </c>
      <c r="C2496" t="str">
        <f t="shared" si="153"/>
        <v>Normal</v>
      </c>
      <c r="D2496" s="14">
        <f>'Raw Data'!E2493</f>
        <v>187.55621590000001</v>
      </c>
      <c r="E2496" t="str">
        <f t="shared" si="154"/>
        <v>Desirable</v>
      </c>
      <c r="F2496" s="15">
        <f>'Raw Data'!C2493</f>
        <v>93.920675660000001</v>
      </c>
      <c r="G2496" t="str">
        <f t="shared" si="155"/>
        <v>Normal</v>
      </c>
      <c r="H2496" t="str">
        <f>'Raw Data'!I2493</f>
        <v>non-smoker</v>
      </c>
      <c r="I2496" t="str">
        <f>'Raw Data'!J2493</f>
        <v>low</v>
      </c>
    </row>
    <row r="2497" spans="1:9" ht="15" customHeight="1" x14ac:dyDescent="0.35">
      <c r="A2497">
        <f t="shared" si="152"/>
        <v>2493</v>
      </c>
      <c r="B2497" s="13">
        <f>'Raw Data'!B2494</f>
        <v>24.227479670000001</v>
      </c>
      <c r="C2497" t="str">
        <f t="shared" si="153"/>
        <v>Normal</v>
      </c>
      <c r="D2497" s="14">
        <f>'Raw Data'!E2494</f>
        <v>199.5566212</v>
      </c>
      <c r="E2497" t="str">
        <f t="shared" si="154"/>
        <v>Desirable</v>
      </c>
      <c r="F2497" s="15">
        <f>'Raw Data'!C2494</f>
        <v>120.2164604</v>
      </c>
      <c r="G2497" t="str">
        <f t="shared" si="155"/>
        <v>Elevated</v>
      </c>
      <c r="H2497" t="str">
        <f>'Raw Data'!I2494</f>
        <v>smoker</v>
      </c>
      <c r="I2497" t="str">
        <f>'Raw Data'!J2494</f>
        <v>low</v>
      </c>
    </row>
    <row r="2498" spans="1:9" ht="15" customHeight="1" x14ac:dyDescent="0.35">
      <c r="A2498">
        <f t="shared" si="152"/>
        <v>2494</v>
      </c>
      <c r="B2498" s="13">
        <f>'Raw Data'!B2495</f>
        <v>29.492720160000001</v>
      </c>
      <c r="C2498" t="str">
        <f t="shared" si="153"/>
        <v>Overweight</v>
      </c>
      <c r="D2498" s="14">
        <f>'Raw Data'!E2495</f>
        <v>193.66594670000001</v>
      </c>
      <c r="E2498" t="str">
        <f t="shared" si="154"/>
        <v>Desirable</v>
      </c>
      <c r="F2498" s="15">
        <f>'Raw Data'!C2495</f>
        <v>98.134068650000003</v>
      </c>
      <c r="G2498" t="str">
        <f t="shared" si="155"/>
        <v>Normal</v>
      </c>
      <c r="H2498" t="str">
        <f>'Raw Data'!I2495</f>
        <v>non-smoker</v>
      </c>
      <c r="I2498" t="str">
        <f>'Raw Data'!J2495</f>
        <v>high</v>
      </c>
    </row>
    <row r="2499" spans="1:9" ht="15" customHeight="1" x14ac:dyDescent="0.35">
      <c r="A2499">
        <f t="shared" si="152"/>
        <v>2495</v>
      </c>
      <c r="B2499" s="13">
        <f>'Raw Data'!B2496</f>
        <v>24.817557369999999</v>
      </c>
      <c r="C2499" t="str">
        <f t="shared" si="153"/>
        <v>Normal</v>
      </c>
      <c r="D2499" s="14">
        <f>'Raw Data'!E2496</f>
        <v>193.04154439999999</v>
      </c>
      <c r="E2499" t="str">
        <f t="shared" si="154"/>
        <v>Desirable</v>
      </c>
      <c r="F2499" s="15">
        <f>'Raw Data'!C2496</f>
        <v>107.70688610000001</v>
      </c>
      <c r="G2499" t="str">
        <f t="shared" si="155"/>
        <v>Normal</v>
      </c>
      <c r="H2499" t="str">
        <f>'Raw Data'!I2496</f>
        <v>smoker</v>
      </c>
      <c r="I2499" t="str">
        <f>'Raw Data'!J2496</f>
        <v>moderate</v>
      </c>
    </row>
    <row r="2500" spans="1:9" ht="15" customHeight="1" x14ac:dyDescent="0.35">
      <c r="A2500">
        <f t="shared" si="152"/>
        <v>2496</v>
      </c>
      <c r="B2500" s="13">
        <f>'Raw Data'!B2497</f>
        <v>23.00099621</v>
      </c>
      <c r="C2500" t="str">
        <f t="shared" si="153"/>
        <v>Normal</v>
      </c>
      <c r="D2500" s="14">
        <f>'Raw Data'!E2497</f>
        <v>189.72908200000001</v>
      </c>
      <c r="E2500" t="str">
        <f t="shared" si="154"/>
        <v>Desirable</v>
      </c>
      <c r="F2500" s="15">
        <f>'Raw Data'!C2497</f>
        <v>117.7174043</v>
      </c>
      <c r="G2500" t="str">
        <f t="shared" si="155"/>
        <v>Normal</v>
      </c>
      <c r="H2500" t="str">
        <f>'Raw Data'!I2497</f>
        <v>smoker</v>
      </c>
      <c r="I2500" t="str">
        <f>'Raw Data'!J2497</f>
        <v>low</v>
      </c>
    </row>
    <row r="2501" spans="1:9" ht="15" customHeight="1" x14ac:dyDescent="0.35">
      <c r="A2501">
        <f t="shared" ref="A2501:A2564" si="156">ROW()-4</f>
        <v>2497</v>
      </c>
      <c r="B2501" s="13">
        <f>'Raw Data'!B2498</f>
        <v>29.2047889</v>
      </c>
      <c r="C2501" t="str">
        <f t="shared" ref="C2501:C2564" si="157">IF(B2501&lt;18.5,"Underweight",IF(B2501&lt;=24.9,"Normal",IF(B2501&lt;=29.9,"Overweight","Obese")))</f>
        <v>Overweight</v>
      </c>
      <c r="D2501" s="14">
        <f>'Raw Data'!E2498</f>
        <v>198.4398314</v>
      </c>
      <c r="E2501" t="str">
        <f t="shared" ref="E2501:E2564" si="158">IF(D2501&lt;200,"Desirable",IF(D2501&lt;=239,"Borderline High","High"))</f>
        <v>Desirable</v>
      </c>
      <c r="F2501" s="15">
        <f>'Raw Data'!C2498</f>
        <v>109.347814</v>
      </c>
      <c r="G2501" t="str">
        <f t="shared" ref="G2501:G2564" si="159">IF(F2501&lt;120,"Normal",IF(F2501&lt;=129,"Elevated",IF(F2501&lt;=139,"Stage 1 Hypertension","Stage 2 Hypertension")))</f>
        <v>Normal</v>
      </c>
      <c r="H2501" t="str">
        <f>'Raw Data'!I2498</f>
        <v>non-smoker</v>
      </c>
      <c r="I2501" t="str">
        <f>'Raw Data'!J2498</f>
        <v>low</v>
      </c>
    </row>
    <row r="2502" spans="1:9" ht="15" customHeight="1" x14ac:dyDescent="0.35">
      <c r="A2502">
        <f t="shared" si="156"/>
        <v>2498</v>
      </c>
      <c r="B2502" s="13">
        <f>'Raw Data'!B2499</f>
        <v>23.296879480000001</v>
      </c>
      <c r="C2502" t="str">
        <f t="shared" si="157"/>
        <v>Normal</v>
      </c>
      <c r="D2502" s="14">
        <f>'Raw Data'!E2499</f>
        <v>192.02126050000001</v>
      </c>
      <c r="E2502" t="str">
        <f t="shared" si="158"/>
        <v>Desirable</v>
      </c>
      <c r="F2502" s="15">
        <f>'Raw Data'!C2499</f>
        <v>108.6451495</v>
      </c>
      <c r="G2502" t="str">
        <f t="shared" si="159"/>
        <v>Normal</v>
      </c>
      <c r="H2502" t="str">
        <f>'Raw Data'!I2499</f>
        <v>non-smoker</v>
      </c>
      <c r="I2502" t="str">
        <f>'Raw Data'!J2499</f>
        <v>low</v>
      </c>
    </row>
    <row r="2503" spans="1:9" ht="15" customHeight="1" x14ac:dyDescent="0.35">
      <c r="A2503">
        <f t="shared" si="156"/>
        <v>2499</v>
      </c>
      <c r="B2503" s="13">
        <f>'Raw Data'!B2500</f>
        <v>37.688736710000001</v>
      </c>
      <c r="C2503" t="str">
        <f t="shared" si="157"/>
        <v>Obese</v>
      </c>
      <c r="D2503" s="14">
        <f>'Raw Data'!E2500</f>
        <v>223.4917355</v>
      </c>
      <c r="E2503" t="str">
        <f t="shared" si="158"/>
        <v>Borderline High</v>
      </c>
      <c r="F2503" s="15">
        <f>'Raw Data'!C2500</f>
        <v>119.2566353</v>
      </c>
      <c r="G2503" t="str">
        <f t="shared" si="159"/>
        <v>Normal</v>
      </c>
      <c r="H2503" t="str">
        <f>'Raw Data'!I2500</f>
        <v>non-smoker</v>
      </c>
      <c r="I2503" t="str">
        <f>'Raw Data'!J2500</f>
        <v>high</v>
      </c>
    </row>
    <row r="2504" spans="1:9" ht="15" customHeight="1" x14ac:dyDescent="0.35">
      <c r="A2504">
        <f t="shared" si="156"/>
        <v>2500</v>
      </c>
      <c r="B2504" s="13">
        <f>'Raw Data'!B2501</f>
        <v>29.808560329999999</v>
      </c>
      <c r="C2504" t="str">
        <f t="shared" si="157"/>
        <v>Overweight</v>
      </c>
      <c r="D2504" s="14">
        <f>'Raw Data'!E2501</f>
        <v>190.16551269999999</v>
      </c>
      <c r="E2504" t="str">
        <f t="shared" si="158"/>
        <v>Desirable</v>
      </c>
      <c r="F2504" s="15">
        <f>'Raw Data'!C2501</f>
        <v>98.015495369999996</v>
      </c>
      <c r="G2504" t="str">
        <f t="shared" si="159"/>
        <v>Normal</v>
      </c>
      <c r="H2504" t="str">
        <f>'Raw Data'!I2501</f>
        <v>smoker</v>
      </c>
      <c r="I2504" t="str">
        <f>'Raw Data'!J2501</f>
        <v>low</v>
      </c>
    </row>
    <row r="2505" spans="1:9" ht="15" customHeight="1" x14ac:dyDescent="0.35">
      <c r="A2505">
        <f t="shared" si="156"/>
        <v>2501</v>
      </c>
      <c r="B2505" s="13">
        <f>'Raw Data'!B2502</f>
        <v>30.346538649999999</v>
      </c>
      <c r="C2505" t="str">
        <f t="shared" si="157"/>
        <v>Obese</v>
      </c>
      <c r="D2505" s="14">
        <f>'Raw Data'!E2502</f>
        <v>194.799206</v>
      </c>
      <c r="E2505" t="str">
        <f t="shared" si="158"/>
        <v>Desirable</v>
      </c>
      <c r="F2505" s="15">
        <f>'Raw Data'!C2502</f>
        <v>100.66517640000001</v>
      </c>
      <c r="G2505" t="str">
        <f t="shared" si="159"/>
        <v>Normal</v>
      </c>
      <c r="H2505" t="str">
        <f>'Raw Data'!I2502</f>
        <v>non-smoker</v>
      </c>
      <c r="I2505" t="str">
        <f>'Raw Data'!J2502</f>
        <v>high</v>
      </c>
    </row>
    <row r="2506" spans="1:9" ht="15" customHeight="1" x14ac:dyDescent="0.35">
      <c r="A2506">
        <f t="shared" si="156"/>
        <v>2502</v>
      </c>
      <c r="B2506" s="13">
        <f>'Raw Data'!B2503</f>
        <v>26.55105485</v>
      </c>
      <c r="C2506" t="str">
        <f t="shared" si="157"/>
        <v>Overweight</v>
      </c>
      <c r="D2506" s="14">
        <f>'Raw Data'!E2503</f>
        <v>187.85376170000001</v>
      </c>
      <c r="E2506" t="str">
        <f t="shared" si="158"/>
        <v>Desirable</v>
      </c>
      <c r="F2506" s="15">
        <f>'Raw Data'!C2503</f>
        <v>104.2618014</v>
      </c>
      <c r="G2506" t="str">
        <f t="shared" si="159"/>
        <v>Normal</v>
      </c>
      <c r="H2506" t="str">
        <f>'Raw Data'!I2503</f>
        <v>non-smoker</v>
      </c>
      <c r="I2506" t="str">
        <f>'Raw Data'!J2503</f>
        <v>moderate</v>
      </c>
    </row>
    <row r="2507" spans="1:9" ht="15" customHeight="1" x14ac:dyDescent="0.35">
      <c r="A2507">
        <f t="shared" si="156"/>
        <v>2503</v>
      </c>
      <c r="B2507" s="13">
        <f>'Raw Data'!B2504</f>
        <v>36.314905449999998</v>
      </c>
      <c r="C2507" t="str">
        <f t="shared" si="157"/>
        <v>Obese</v>
      </c>
      <c r="D2507" s="14">
        <f>'Raw Data'!E2504</f>
        <v>201.06092749999999</v>
      </c>
      <c r="E2507" t="str">
        <f t="shared" si="158"/>
        <v>Borderline High</v>
      </c>
      <c r="F2507" s="15">
        <f>'Raw Data'!C2504</f>
        <v>111.85697469999999</v>
      </c>
      <c r="G2507" t="str">
        <f t="shared" si="159"/>
        <v>Normal</v>
      </c>
      <c r="H2507" t="str">
        <f>'Raw Data'!I2504</f>
        <v>non-smoker</v>
      </c>
      <c r="I2507" t="str">
        <f>'Raw Data'!J2504</f>
        <v>moderate</v>
      </c>
    </row>
    <row r="2508" spans="1:9" ht="15" customHeight="1" x14ac:dyDescent="0.35">
      <c r="A2508">
        <f t="shared" si="156"/>
        <v>2504</v>
      </c>
      <c r="B2508" s="13">
        <f>'Raw Data'!B2505</f>
        <v>23.28683062</v>
      </c>
      <c r="C2508" t="str">
        <f t="shared" si="157"/>
        <v>Normal</v>
      </c>
      <c r="D2508" s="14">
        <f>'Raw Data'!E2505</f>
        <v>172.07385110000001</v>
      </c>
      <c r="E2508" t="str">
        <f t="shared" si="158"/>
        <v>Desirable</v>
      </c>
      <c r="F2508" s="15">
        <f>'Raw Data'!C2505</f>
        <v>113.1187268</v>
      </c>
      <c r="G2508" t="str">
        <f t="shared" si="159"/>
        <v>Normal</v>
      </c>
      <c r="H2508" t="str">
        <f>'Raw Data'!I2505</f>
        <v>non-smoker</v>
      </c>
      <c r="I2508" t="str">
        <f>'Raw Data'!J2505</f>
        <v>high</v>
      </c>
    </row>
    <row r="2509" spans="1:9" ht="15" customHeight="1" x14ac:dyDescent="0.35">
      <c r="A2509">
        <f t="shared" si="156"/>
        <v>2505</v>
      </c>
      <c r="B2509" s="13">
        <f>'Raw Data'!B2506</f>
        <v>30.803321230000002</v>
      </c>
      <c r="C2509" t="str">
        <f t="shared" si="157"/>
        <v>Obese</v>
      </c>
      <c r="D2509" s="14">
        <f>'Raw Data'!E2506</f>
        <v>198.470292</v>
      </c>
      <c r="E2509" t="str">
        <f t="shared" si="158"/>
        <v>Desirable</v>
      </c>
      <c r="F2509" s="15">
        <f>'Raw Data'!C2506</f>
        <v>111.8816514</v>
      </c>
      <c r="G2509" t="str">
        <f t="shared" si="159"/>
        <v>Normal</v>
      </c>
      <c r="H2509" t="str">
        <f>'Raw Data'!I2506</f>
        <v>smoker</v>
      </c>
      <c r="I2509" t="str">
        <f>'Raw Data'!J2506</f>
        <v>high</v>
      </c>
    </row>
    <row r="2510" spans="1:9" ht="15" customHeight="1" x14ac:dyDescent="0.35">
      <c r="A2510">
        <f t="shared" si="156"/>
        <v>2506</v>
      </c>
      <c r="B2510" s="13">
        <f>'Raw Data'!B2507</f>
        <v>20.309005819999999</v>
      </c>
      <c r="C2510" t="str">
        <f t="shared" si="157"/>
        <v>Normal</v>
      </c>
      <c r="D2510" s="14">
        <f>'Raw Data'!E2507</f>
        <v>187.96391800000001</v>
      </c>
      <c r="E2510" t="str">
        <f t="shared" si="158"/>
        <v>Desirable</v>
      </c>
      <c r="F2510" s="15">
        <f>'Raw Data'!C2507</f>
        <v>101.84586710000001</v>
      </c>
      <c r="G2510" t="str">
        <f t="shared" si="159"/>
        <v>Normal</v>
      </c>
      <c r="H2510" t="str">
        <f>'Raw Data'!I2507</f>
        <v>non-smoker</v>
      </c>
      <c r="I2510" t="str">
        <f>'Raw Data'!J2507</f>
        <v>low</v>
      </c>
    </row>
    <row r="2511" spans="1:9" ht="15" customHeight="1" x14ac:dyDescent="0.35">
      <c r="A2511">
        <f t="shared" si="156"/>
        <v>2507</v>
      </c>
      <c r="B2511" s="13">
        <f>'Raw Data'!B2508</f>
        <v>38.468095929999997</v>
      </c>
      <c r="C2511" t="str">
        <f t="shared" si="157"/>
        <v>Obese</v>
      </c>
      <c r="D2511" s="14">
        <f>'Raw Data'!E2508</f>
        <v>215.59404459999999</v>
      </c>
      <c r="E2511" t="str">
        <f t="shared" si="158"/>
        <v>Borderline High</v>
      </c>
      <c r="F2511" s="15">
        <f>'Raw Data'!C2508</f>
        <v>109.6106585</v>
      </c>
      <c r="G2511" t="str">
        <f t="shared" si="159"/>
        <v>Normal</v>
      </c>
      <c r="H2511" t="str">
        <f>'Raw Data'!I2508</f>
        <v>smoker</v>
      </c>
      <c r="I2511" t="str">
        <f>'Raw Data'!J2508</f>
        <v>high</v>
      </c>
    </row>
    <row r="2512" spans="1:9" ht="15" customHeight="1" x14ac:dyDescent="0.35">
      <c r="A2512">
        <f t="shared" si="156"/>
        <v>2508</v>
      </c>
      <c r="B2512" s="13">
        <f>'Raw Data'!B2509</f>
        <v>31.09950581</v>
      </c>
      <c r="C2512" t="str">
        <f t="shared" si="157"/>
        <v>Obese</v>
      </c>
      <c r="D2512" s="14">
        <f>'Raw Data'!E2509</f>
        <v>185.00031200000001</v>
      </c>
      <c r="E2512" t="str">
        <f t="shared" si="158"/>
        <v>Desirable</v>
      </c>
      <c r="F2512" s="15">
        <f>'Raw Data'!C2509</f>
        <v>117.6164187</v>
      </c>
      <c r="G2512" t="str">
        <f t="shared" si="159"/>
        <v>Normal</v>
      </c>
      <c r="H2512" t="str">
        <f>'Raw Data'!I2509</f>
        <v>non-smoker</v>
      </c>
      <c r="I2512" t="str">
        <f>'Raw Data'!J2509</f>
        <v>high</v>
      </c>
    </row>
    <row r="2513" spans="1:9" ht="15" customHeight="1" x14ac:dyDescent="0.35">
      <c r="A2513">
        <f t="shared" si="156"/>
        <v>2509</v>
      </c>
      <c r="B2513" s="13">
        <f>'Raw Data'!B2510</f>
        <v>22.300629879999999</v>
      </c>
      <c r="C2513" t="str">
        <f t="shared" si="157"/>
        <v>Normal</v>
      </c>
      <c r="D2513" s="14">
        <f>'Raw Data'!E2510</f>
        <v>195.45315859999999</v>
      </c>
      <c r="E2513" t="str">
        <f t="shared" si="158"/>
        <v>Desirable</v>
      </c>
      <c r="F2513" s="15">
        <f>'Raw Data'!C2510</f>
        <v>100.9463806</v>
      </c>
      <c r="G2513" t="str">
        <f t="shared" si="159"/>
        <v>Normal</v>
      </c>
      <c r="H2513" t="str">
        <f>'Raw Data'!I2510</f>
        <v>non-smoker</v>
      </c>
      <c r="I2513" t="str">
        <f>'Raw Data'!J2510</f>
        <v>moderate</v>
      </c>
    </row>
    <row r="2514" spans="1:9" ht="15" customHeight="1" x14ac:dyDescent="0.35">
      <c r="A2514">
        <f t="shared" si="156"/>
        <v>2510</v>
      </c>
      <c r="B2514" s="13">
        <f>'Raw Data'!B2511</f>
        <v>29.628569989999999</v>
      </c>
      <c r="C2514" t="str">
        <f t="shared" si="157"/>
        <v>Overweight</v>
      </c>
      <c r="D2514" s="14">
        <f>'Raw Data'!E2511</f>
        <v>216.79000930000001</v>
      </c>
      <c r="E2514" t="str">
        <f t="shared" si="158"/>
        <v>Borderline High</v>
      </c>
      <c r="F2514" s="15">
        <f>'Raw Data'!C2511</f>
        <v>100.1772378</v>
      </c>
      <c r="G2514" t="str">
        <f t="shared" si="159"/>
        <v>Normal</v>
      </c>
      <c r="H2514" t="str">
        <f>'Raw Data'!I2511</f>
        <v>smoker</v>
      </c>
      <c r="I2514" t="str">
        <f>'Raw Data'!J2511</f>
        <v>low</v>
      </c>
    </row>
    <row r="2515" spans="1:9" ht="15" customHeight="1" x14ac:dyDescent="0.35">
      <c r="A2515">
        <f t="shared" si="156"/>
        <v>2511</v>
      </c>
      <c r="B2515" s="13">
        <f>'Raw Data'!B2512</f>
        <v>32.313737860000003</v>
      </c>
      <c r="C2515" t="str">
        <f t="shared" si="157"/>
        <v>Obese</v>
      </c>
      <c r="D2515" s="14">
        <f>'Raw Data'!E2512</f>
        <v>176.20030510000001</v>
      </c>
      <c r="E2515" t="str">
        <f t="shared" si="158"/>
        <v>Desirable</v>
      </c>
      <c r="F2515" s="15">
        <f>'Raw Data'!C2512</f>
        <v>106.47254479999999</v>
      </c>
      <c r="G2515" t="str">
        <f t="shared" si="159"/>
        <v>Normal</v>
      </c>
      <c r="H2515" t="str">
        <f>'Raw Data'!I2512</f>
        <v>non-smoker</v>
      </c>
      <c r="I2515" t="str">
        <f>'Raw Data'!J2512</f>
        <v>high</v>
      </c>
    </row>
    <row r="2516" spans="1:9" ht="15" customHeight="1" x14ac:dyDescent="0.35">
      <c r="A2516">
        <f t="shared" si="156"/>
        <v>2512</v>
      </c>
      <c r="B2516" s="13">
        <f>'Raw Data'!B2513</f>
        <v>22.529837539999999</v>
      </c>
      <c r="C2516" t="str">
        <f t="shared" si="157"/>
        <v>Normal</v>
      </c>
      <c r="D2516" s="14">
        <f>'Raw Data'!E2513</f>
        <v>162.90529670000001</v>
      </c>
      <c r="E2516" t="str">
        <f t="shared" si="158"/>
        <v>Desirable</v>
      </c>
      <c r="F2516" s="15">
        <f>'Raw Data'!C2513</f>
        <v>115.5479598</v>
      </c>
      <c r="G2516" t="str">
        <f t="shared" si="159"/>
        <v>Normal</v>
      </c>
      <c r="H2516" t="str">
        <f>'Raw Data'!I2513</f>
        <v>non-smoker</v>
      </c>
      <c r="I2516" t="str">
        <f>'Raw Data'!J2513</f>
        <v>high</v>
      </c>
    </row>
    <row r="2517" spans="1:9" ht="15" customHeight="1" x14ac:dyDescent="0.35">
      <c r="A2517">
        <f t="shared" si="156"/>
        <v>2513</v>
      </c>
      <c r="B2517" s="13">
        <f>'Raw Data'!B2514</f>
        <v>24.69840782</v>
      </c>
      <c r="C2517" t="str">
        <f t="shared" si="157"/>
        <v>Normal</v>
      </c>
      <c r="D2517" s="14">
        <f>'Raw Data'!E2514</f>
        <v>173.7070435</v>
      </c>
      <c r="E2517" t="str">
        <f t="shared" si="158"/>
        <v>Desirable</v>
      </c>
      <c r="F2517" s="15">
        <f>'Raw Data'!C2514</f>
        <v>100.0212217</v>
      </c>
      <c r="G2517" t="str">
        <f t="shared" si="159"/>
        <v>Normal</v>
      </c>
      <c r="H2517" t="str">
        <f>'Raw Data'!I2514</f>
        <v>non-smoker</v>
      </c>
      <c r="I2517" t="str">
        <f>'Raw Data'!J2514</f>
        <v>moderate</v>
      </c>
    </row>
    <row r="2518" spans="1:9" ht="15" customHeight="1" x14ac:dyDescent="0.35">
      <c r="A2518">
        <f t="shared" si="156"/>
        <v>2514</v>
      </c>
      <c r="B2518" s="13">
        <f>'Raw Data'!B2515</f>
        <v>22.032480899999999</v>
      </c>
      <c r="C2518" t="str">
        <f t="shared" si="157"/>
        <v>Normal</v>
      </c>
      <c r="D2518" s="14">
        <f>'Raw Data'!E2515</f>
        <v>192.49364560000001</v>
      </c>
      <c r="E2518" t="str">
        <f t="shared" si="158"/>
        <v>Desirable</v>
      </c>
      <c r="F2518" s="15">
        <f>'Raw Data'!C2515</f>
        <v>107.6632073</v>
      </c>
      <c r="G2518" t="str">
        <f t="shared" si="159"/>
        <v>Normal</v>
      </c>
      <c r="H2518" t="str">
        <f>'Raw Data'!I2515</f>
        <v>non-smoker</v>
      </c>
      <c r="I2518" t="str">
        <f>'Raw Data'!J2515</f>
        <v>moderate</v>
      </c>
    </row>
    <row r="2519" spans="1:9" ht="15" customHeight="1" x14ac:dyDescent="0.35">
      <c r="A2519">
        <f t="shared" si="156"/>
        <v>2515</v>
      </c>
      <c r="B2519" s="13">
        <f>'Raw Data'!B2516</f>
        <v>29.394196090000001</v>
      </c>
      <c r="C2519" t="str">
        <f t="shared" si="157"/>
        <v>Overweight</v>
      </c>
      <c r="D2519" s="14">
        <f>'Raw Data'!E2516</f>
        <v>193.19330719999999</v>
      </c>
      <c r="E2519" t="str">
        <f t="shared" si="158"/>
        <v>Desirable</v>
      </c>
      <c r="F2519" s="15">
        <f>'Raw Data'!C2516</f>
        <v>101.5418665</v>
      </c>
      <c r="G2519" t="str">
        <f t="shared" si="159"/>
        <v>Normal</v>
      </c>
      <c r="H2519" t="str">
        <f>'Raw Data'!I2516</f>
        <v>smoker</v>
      </c>
      <c r="I2519" t="str">
        <f>'Raw Data'!J2516</f>
        <v>moderate</v>
      </c>
    </row>
    <row r="2520" spans="1:9" ht="15" customHeight="1" x14ac:dyDescent="0.35">
      <c r="A2520">
        <f t="shared" si="156"/>
        <v>2516</v>
      </c>
      <c r="B2520" s="13">
        <f>'Raw Data'!B2517</f>
        <v>27.91073171</v>
      </c>
      <c r="C2520" t="str">
        <f t="shared" si="157"/>
        <v>Overweight</v>
      </c>
      <c r="D2520" s="14">
        <f>'Raw Data'!E2517</f>
        <v>193.4281211</v>
      </c>
      <c r="E2520" t="str">
        <f t="shared" si="158"/>
        <v>Desirable</v>
      </c>
      <c r="F2520" s="15">
        <f>'Raw Data'!C2517</f>
        <v>105.24084910000001</v>
      </c>
      <c r="G2520" t="str">
        <f t="shared" si="159"/>
        <v>Normal</v>
      </c>
      <c r="H2520" t="str">
        <f>'Raw Data'!I2517</f>
        <v>non-smoker</v>
      </c>
      <c r="I2520" t="str">
        <f>'Raw Data'!J2517</f>
        <v>high</v>
      </c>
    </row>
    <row r="2521" spans="1:9" ht="15" customHeight="1" x14ac:dyDescent="0.35">
      <c r="A2521">
        <f t="shared" si="156"/>
        <v>2517</v>
      </c>
      <c r="B2521" s="13">
        <f>'Raw Data'!B2518</f>
        <v>27.15705449</v>
      </c>
      <c r="C2521" t="str">
        <f t="shared" si="157"/>
        <v>Overweight</v>
      </c>
      <c r="D2521" s="14">
        <f>'Raw Data'!E2518</f>
        <v>179.0634451</v>
      </c>
      <c r="E2521" t="str">
        <f t="shared" si="158"/>
        <v>Desirable</v>
      </c>
      <c r="F2521" s="15">
        <f>'Raw Data'!C2518</f>
        <v>125.9954578</v>
      </c>
      <c r="G2521" t="str">
        <f t="shared" si="159"/>
        <v>Elevated</v>
      </c>
      <c r="H2521" t="str">
        <f>'Raw Data'!I2518</f>
        <v>non-smoker</v>
      </c>
      <c r="I2521" t="str">
        <f>'Raw Data'!J2518</f>
        <v>moderate</v>
      </c>
    </row>
    <row r="2522" spans="1:9" ht="15" customHeight="1" x14ac:dyDescent="0.35">
      <c r="A2522">
        <f t="shared" si="156"/>
        <v>2518</v>
      </c>
      <c r="B2522" s="13">
        <f>'Raw Data'!B2519</f>
        <v>22.972355610000001</v>
      </c>
      <c r="C2522" t="str">
        <f t="shared" si="157"/>
        <v>Normal</v>
      </c>
      <c r="D2522" s="14">
        <f>'Raw Data'!E2519</f>
        <v>205.8701432</v>
      </c>
      <c r="E2522" t="str">
        <f t="shared" si="158"/>
        <v>Borderline High</v>
      </c>
      <c r="F2522" s="15">
        <f>'Raw Data'!C2519</f>
        <v>84.358437910000006</v>
      </c>
      <c r="G2522" t="str">
        <f t="shared" si="159"/>
        <v>Normal</v>
      </c>
      <c r="H2522" t="str">
        <f>'Raw Data'!I2519</f>
        <v>non-smoker</v>
      </c>
      <c r="I2522" t="str">
        <f>'Raw Data'!J2519</f>
        <v>high</v>
      </c>
    </row>
    <row r="2523" spans="1:9" ht="15" customHeight="1" x14ac:dyDescent="0.35">
      <c r="A2523">
        <f t="shared" si="156"/>
        <v>2519</v>
      </c>
      <c r="B2523" s="13">
        <f>'Raw Data'!B2520</f>
        <v>25.965449929999998</v>
      </c>
      <c r="C2523" t="str">
        <f t="shared" si="157"/>
        <v>Overweight</v>
      </c>
      <c r="D2523" s="14">
        <f>'Raw Data'!E2520</f>
        <v>198.6380451</v>
      </c>
      <c r="E2523" t="str">
        <f t="shared" si="158"/>
        <v>Desirable</v>
      </c>
      <c r="F2523" s="15">
        <f>'Raw Data'!C2520</f>
        <v>101.9435493</v>
      </c>
      <c r="G2523" t="str">
        <f t="shared" si="159"/>
        <v>Normal</v>
      </c>
      <c r="H2523" t="str">
        <f>'Raw Data'!I2520</f>
        <v>non-smoker</v>
      </c>
      <c r="I2523" t="str">
        <f>'Raw Data'!J2520</f>
        <v>moderate</v>
      </c>
    </row>
    <row r="2524" spans="1:9" ht="15" customHeight="1" x14ac:dyDescent="0.35">
      <c r="A2524">
        <f t="shared" si="156"/>
        <v>2520</v>
      </c>
      <c r="B2524" s="13">
        <f>'Raw Data'!B2521</f>
        <v>23.421387930000002</v>
      </c>
      <c r="C2524" t="str">
        <f t="shared" si="157"/>
        <v>Normal</v>
      </c>
      <c r="D2524" s="14">
        <f>'Raw Data'!E2521</f>
        <v>166.94459040000001</v>
      </c>
      <c r="E2524" t="str">
        <f t="shared" si="158"/>
        <v>Desirable</v>
      </c>
      <c r="F2524" s="15">
        <f>'Raw Data'!C2521</f>
        <v>87.429354029999999</v>
      </c>
      <c r="G2524" t="str">
        <f t="shared" si="159"/>
        <v>Normal</v>
      </c>
      <c r="H2524" t="str">
        <f>'Raw Data'!I2521</f>
        <v>smoker</v>
      </c>
      <c r="I2524" t="str">
        <f>'Raw Data'!J2521</f>
        <v>high</v>
      </c>
    </row>
    <row r="2525" spans="1:9" ht="15" customHeight="1" x14ac:dyDescent="0.35">
      <c r="A2525">
        <f t="shared" si="156"/>
        <v>2521</v>
      </c>
      <c r="B2525" s="13">
        <f>'Raw Data'!B2522</f>
        <v>29.42348342</v>
      </c>
      <c r="C2525" t="str">
        <f t="shared" si="157"/>
        <v>Overweight</v>
      </c>
      <c r="D2525" s="14">
        <f>'Raw Data'!E2522</f>
        <v>221.64267950000001</v>
      </c>
      <c r="E2525" t="str">
        <f t="shared" si="158"/>
        <v>Borderline High</v>
      </c>
      <c r="F2525" s="15">
        <f>'Raw Data'!C2522</f>
        <v>102.2899299</v>
      </c>
      <c r="G2525" t="str">
        <f t="shared" si="159"/>
        <v>Normal</v>
      </c>
      <c r="H2525" t="str">
        <f>'Raw Data'!I2522</f>
        <v>non-smoker</v>
      </c>
      <c r="I2525" t="str">
        <f>'Raw Data'!J2522</f>
        <v>high</v>
      </c>
    </row>
    <row r="2526" spans="1:9" ht="15" customHeight="1" x14ac:dyDescent="0.35">
      <c r="A2526">
        <f t="shared" si="156"/>
        <v>2522</v>
      </c>
      <c r="B2526" s="13">
        <f>'Raw Data'!B2523</f>
        <v>21.735654920000002</v>
      </c>
      <c r="C2526" t="str">
        <f t="shared" si="157"/>
        <v>Normal</v>
      </c>
      <c r="D2526" s="14">
        <f>'Raw Data'!E2523</f>
        <v>183.9007886</v>
      </c>
      <c r="E2526" t="str">
        <f t="shared" si="158"/>
        <v>Desirable</v>
      </c>
      <c r="F2526" s="15">
        <f>'Raw Data'!C2523</f>
        <v>115.9989363</v>
      </c>
      <c r="G2526" t="str">
        <f t="shared" si="159"/>
        <v>Normal</v>
      </c>
      <c r="H2526" t="str">
        <f>'Raw Data'!I2523</f>
        <v>non-smoker</v>
      </c>
      <c r="I2526" t="str">
        <f>'Raw Data'!J2523</f>
        <v>moderate</v>
      </c>
    </row>
    <row r="2527" spans="1:9" ht="15" customHeight="1" x14ac:dyDescent="0.35">
      <c r="A2527">
        <f t="shared" si="156"/>
        <v>2523</v>
      </c>
      <c r="B2527" s="13">
        <f>'Raw Data'!B2524</f>
        <v>23.005281279999998</v>
      </c>
      <c r="C2527" t="str">
        <f t="shared" si="157"/>
        <v>Normal</v>
      </c>
      <c r="D2527" s="14">
        <f>'Raw Data'!E2524</f>
        <v>197.23579620000001</v>
      </c>
      <c r="E2527" t="str">
        <f t="shared" si="158"/>
        <v>Desirable</v>
      </c>
      <c r="F2527" s="15">
        <f>'Raw Data'!C2524</f>
        <v>124.32453700000001</v>
      </c>
      <c r="G2527" t="str">
        <f t="shared" si="159"/>
        <v>Elevated</v>
      </c>
      <c r="H2527" t="str">
        <f>'Raw Data'!I2524</f>
        <v>non-smoker</v>
      </c>
      <c r="I2527" t="str">
        <f>'Raw Data'!J2524</f>
        <v>moderate</v>
      </c>
    </row>
    <row r="2528" spans="1:9" ht="15" customHeight="1" x14ac:dyDescent="0.35">
      <c r="A2528">
        <f t="shared" si="156"/>
        <v>2524</v>
      </c>
      <c r="B2528" s="13">
        <f>'Raw Data'!B2525</f>
        <v>31.076551859999999</v>
      </c>
      <c r="C2528" t="str">
        <f t="shared" si="157"/>
        <v>Obese</v>
      </c>
      <c r="D2528" s="14">
        <f>'Raw Data'!E2525</f>
        <v>199.82318330000001</v>
      </c>
      <c r="E2528" t="str">
        <f t="shared" si="158"/>
        <v>Desirable</v>
      </c>
      <c r="F2528" s="15">
        <f>'Raw Data'!C2525</f>
        <v>98.325131220000003</v>
      </c>
      <c r="G2528" t="str">
        <f t="shared" si="159"/>
        <v>Normal</v>
      </c>
      <c r="H2528" t="str">
        <f>'Raw Data'!I2525</f>
        <v>smoker</v>
      </c>
      <c r="I2528" t="str">
        <f>'Raw Data'!J2525</f>
        <v>low</v>
      </c>
    </row>
    <row r="2529" spans="1:9" ht="15" customHeight="1" x14ac:dyDescent="0.35">
      <c r="A2529">
        <f t="shared" si="156"/>
        <v>2525</v>
      </c>
      <c r="B2529" s="13">
        <f>'Raw Data'!B2526</f>
        <v>24.800544630000001</v>
      </c>
      <c r="C2529" t="str">
        <f t="shared" si="157"/>
        <v>Normal</v>
      </c>
      <c r="D2529" s="14">
        <f>'Raw Data'!E2526</f>
        <v>208.3113165</v>
      </c>
      <c r="E2529" t="str">
        <f t="shared" si="158"/>
        <v>Borderline High</v>
      </c>
      <c r="F2529" s="15">
        <f>'Raw Data'!C2526</f>
        <v>115.26924099999999</v>
      </c>
      <c r="G2529" t="str">
        <f t="shared" si="159"/>
        <v>Normal</v>
      </c>
      <c r="H2529" t="str">
        <f>'Raw Data'!I2526</f>
        <v>non-smoker</v>
      </c>
      <c r="I2529" t="str">
        <f>'Raw Data'!J2526</f>
        <v>low</v>
      </c>
    </row>
    <row r="2530" spans="1:9" ht="15" customHeight="1" x14ac:dyDescent="0.35">
      <c r="A2530">
        <f t="shared" si="156"/>
        <v>2526</v>
      </c>
      <c r="B2530" s="13">
        <f>'Raw Data'!B2527</f>
        <v>35.80455868</v>
      </c>
      <c r="C2530" t="str">
        <f t="shared" si="157"/>
        <v>Obese</v>
      </c>
      <c r="D2530" s="14">
        <f>'Raw Data'!E2527</f>
        <v>218.03612649999999</v>
      </c>
      <c r="E2530" t="str">
        <f t="shared" si="158"/>
        <v>Borderline High</v>
      </c>
      <c r="F2530" s="15">
        <f>'Raw Data'!C2527</f>
        <v>99.348183590000005</v>
      </c>
      <c r="G2530" t="str">
        <f t="shared" si="159"/>
        <v>Normal</v>
      </c>
      <c r="H2530" t="str">
        <f>'Raw Data'!I2527</f>
        <v>smoker</v>
      </c>
      <c r="I2530" t="str">
        <f>'Raw Data'!J2527</f>
        <v>low</v>
      </c>
    </row>
    <row r="2531" spans="1:9" ht="15" customHeight="1" x14ac:dyDescent="0.35">
      <c r="A2531">
        <f t="shared" si="156"/>
        <v>2527</v>
      </c>
      <c r="B2531" s="13">
        <f>'Raw Data'!B2528</f>
        <v>27.980338379999999</v>
      </c>
      <c r="C2531" t="str">
        <f t="shared" si="157"/>
        <v>Overweight</v>
      </c>
      <c r="D2531" s="14">
        <f>'Raw Data'!E2528</f>
        <v>200.7434729</v>
      </c>
      <c r="E2531" t="str">
        <f t="shared" si="158"/>
        <v>Borderline High</v>
      </c>
      <c r="F2531" s="15">
        <f>'Raw Data'!C2528</f>
        <v>100.0133189</v>
      </c>
      <c r="G2531" t="str">
        <f t="shared" si="159"/>
        <v>Normal</v>
      </c>
      <c r="H2531" t="str">
        <f>'Raw Data'!I2528</f>
        <v>smoker</v>
      </c>
      <c r="I2531" t="str">
        <f>'Raw Data'!J2528</f>
        <v>high</v>
      </c>
    </row>
    <row r="2532" spans="1:9" ht="15" customHeight="1" x14ac:dyDescent="0.35">
      <c r="A2532">
        <f t="shared" si="156"/>
        <v>2528</v>
      </c>
      <c r="B2532" s="13">
        <f>'Raw Data'!B2529</f>
        <v>17.933774669999998</v>
      </c>
      <c r="C2532" t="str">
        <f t="shared" si="157"/>
        <v>Underweight</v>
      </c>
      <c r="D2532" s="14">
        <f>'Raw Data'!E2529</f>
        <v>202.71851459999999</v>
      </c>
      <c r="E2532" t="str">
        <f t="shared" si="158"/>
        <v>Borderline High</v>
      </c>
      <c r="F2532" s="15">
        <f>'Raw Data'!C2529</f>
        <v>109.6984243</v>
      </c>
      <c r="G2532" t="str">
        <f t="shared" si="159"/>
        <v>Normal</v>
      </c>
      <c r="H2532" t="str">
        <f>'Raw Data'!I2529</f>
        <v>non-smoker</v>
      </c>
      <c r="I2532" t="str">
        <f>'Raw Data'!J2529</f>
        <v>moderate</v>
      </c>
    </row>
    <row r="2533" spans="1:9" ht="15" customHeight="1" x14ac:dyDescent="0.35">
      <c r="A2533">
        <f t="shared" si="156"/>
        <v>2529</v>
      </c>
      <c r="B2533" s="13">
        <f>'Raw Data'!B2530</f>
        <v>20.378434500000001</v>
      </c>
      <c r="C2533" t="str">
        <f t="shared" si="157"/>
        <v>Normal</v>
      </c>
      <c r="D2533" s="14">
        <f>'Raw Data'!E2530</f>
        <v>174.23049499999999</v>
      </c>
      <c r="E2533" t="str">
        <f t="shared" si="158"/>
        <v>Desirable</v>
      </c>
      <c r="F2533" s="15">
        <f>'Raw Data'!C2530</f>
        <v>87.442305750000003</v>
      </c>
      <c r="G2533" t="str">
        <f t="shared" si="159"/>
        <v>Normal</v>
      </c>
      <c r="H2533" t="str">
        <f>'Raw Data'!I2530</f>
        <v>non-smoker</v>
      </c>
      <c r="I2533" t="str">
        <f>'Raw Data'!J2530</f>
        <v>moderate</v>
      </c>
    </row>
    <row r="2534" spans="1:9" ht="15" customHeight="1" x14ac:dyDescent="0.35">
      <c r="A2534">
        <f t="shared" si="156"/>
        <v>2530</v>
      </c>
      <c r="B2534" s="13">
        <f>'Raw Data'!B2531</f>
        <v>24.048542959999999</v>
      </c>
      <c r="C2534" t="str">
        <f t="shared" si="157"/>
        <v>Normal</v>
      </c>
      <c r="D2534" s="14">
        <f>'Raw Data'!E2531</f>
        <v>183.03975080000001</v>
      </c>
      <c r="E2534" t="str">
        <f t="shared" si="158"/>
        <v>Desirable</v>
      </c>
      <c r="F2534" s="15">
        <f>'Raw Data'!C2531</f>
        <v>102.07318979999999</v>
      </c>
      <c r="G2534" t="str">
        <f t="shared" si="159"/>
        <v>Normal</v>
      </c>
      <c r="H2534" t="str">
        <f>'Raw Data'!I2531</f>
        <v>non-smoker</v>
      </c>
      <c r="I2534" t="str">
        <f>'Raw Data'!J2531</f>
        <v>moderate</v>
      </c>
    </row>
    <row r="2535" spans="1:9" ht="15" customHeight="1" x14ac:dyDescent="0.35">
      <c r="A2535">
        <f t="shared" si="156"/>
        <v>2531</v>
      </c>
      <c r="B2535" s="13">
        <f>'Raw Data'!B2532</f>
        <v>30.713468720000002</v>
      </c>
      <c r="C2535" t="str">
        <f t="shared" si="157"/>
        <v>Obese</v>
      </c>
      <c r="D2535" s="14">
        <f>'Raw Data'!E2532</f>
        <v>185.1973227</v>
      </c>
      <c r="E2535" t="str">
        <f t="shared" si="158"/>
        <v>Desirable</v>
      </c>
      <c r="F2535" s="15">
        <f>'Raw Data'!C2532</f>
        <v>107.6067728</v>
      </c>
      <c r="G2535" t="str">
        <f t="shared" si="159"/>
        <v>Normal</v>
      </c>
      <c r="H2535" t="str">
        <f>'Raw Data'!I2532</f>
        <v>non-smoker</v>
      </c>
      <c r="I2535" t="str">
        <f>'Raw Data'!J2532</f>
        <v>moderate</v>
      </c>
    </row>
    <row r="2536" spans="1:9" ht="15" customHeight="1" x14ac:dyDescent="0.35">
      <c r="A2536">
        <f t="shared" si="156"/>
        <v>2532</v>
      </c>
      <c r="B2536" s="13">
        <f>'Raw Data'!B2533</f>
        <v>30.205740169999999</v>
      </c>
      <c r="C2536" t="str">
        <f t="shared" si="157"/>
        <v>Obese</v>
      </c>
      <c r="D2536" s="14">
        <f>'Raw Data'!E2533</f>
        <v>192.4149985</v>
      </c>
      <c r="E2536" t="str">
        <f t="shared" si="158"/>
        <v>Desirable</v>
      </c>
      <c r="F2536" s="15">
        <f>'Raw Data'!C2533</f>
        <v>94.359049490000004</v>
      </c>
      <c r="G2536" t="str">
        <f t="shared" si="159"/>
        <v>Normal</v>
      </c>
      <c r="H2536" t="str">
        <f>'Raw Data'!I2533</f>
        <v>smoker</v>
      </c>
      <c r="I2536" t="str">
        <f>'Raw Data'!J2533</f>
        <v>moderate</v>
      </c>
    </row>
    <row r="2537" spans="1:9" ht="15" customHeight="1" x14ac:dyDescent="0.35">
      <c r="A2537">
        <f t="shared" si="156"/>
        <v>2533</v>
      </c>
      <c r="B2537" s="13">
        <f>'Raw Data'!B2534</f>
        <v>24.58178916</v>
      </c>
      <c r="C2537" t="str">
        <f t="shared" si="157"/>
        <v>Normal</v>
      </c>
      <c r="D2537" s="14">
        <f>'Raw Data'!E2534</f>
        <v>196.23439049999999</v>
      </c>
      <c r="E2537" t="str">
        <f t="shared" si="158"/>
        <v>Desirable</v>
      </c>
      <c r="F2537" s="15">
        <f>'Raw Data'!C2534</f>
        <v>101.5978774</v>
      </c>
      <c r="G2537" t="str">
        <f t="shared" si="159"/>
        <v>Normal</v>
      </c>
      <c r="H2537" t="str">
        <f>'Raw Data'!I2534</f>
        <v>smoker</v>
      </c>
      <c r="I2537" t="str">
        <f>'Raw Data'!J2534</f>
        <v>high</v>
      </c>
    </row>
    <row r="2538" spans="1:9" ht="15" customHeight="1" x14ac:dyDescent="0.35">
      <c r="A2538">
        <f t="shared" si="156"/>
        <v>2534</v>
      </c>
      <c r="B2538" s="13">
        <f>'Raw Data'!B2535</f>
        <v>33.161849189999998</v>
      </c>
      <c r="C2538" t="str">
        <f t="shared" si="157"/>
        <v>Obese</v>
      </c>
      <c r="D2538" s="14">
        <f>'Raw Data'!E2535</f>
        <v>197.82580010000001</v>
      </c>
      <c r="E2538" t="str">
        <f t="shared" si="158"/>
        <v>Desirable</v>
      </c>
      <c r="F2538" s="15">
        <f>'Raw Data'!C2535</f>
        <v>107.209513</v>
      </c>
      <c r="G2538" t="str">
        <f t="shared" si="159"/>
        <v>Normal</v>
      </c>
      <c r="H2538" t="str">
        <f>'Raw Data'!I2535</f>
        <v>non-smoker</v>
      </c>
      <c r="I2538" t="str">
        <f>'Raw Data'!J2535</f>
        <v>low</v>
      </c>
    </row>
    <row r="2539" spans="1:9" ht="15" customHeight="1" x14ac:dyDescent="0.35">
      <c r="A2539">
        <f t="shared" si="156"/>
        <v>2535</v>
      </c>
      <c r="B2539" s="13">
        <f>'Raw Data'!B2536</f>
        <v>28.64365604</v>
      </c>
      <c r="C2539" t="str">
        <f t="shared" si="157"/>
        <v>Overweight</v>
      </c>
      <c r="D2539" s="14">
        <f>'Raw Data'!E2536</f>
        <v>191.20824289999999</v>
      </c>
      <c r="E2539" t="str">
        <f t="shared" si="158"/>
        <v>Desirable</v>
      </c>
      <c r="F2539" s="15">
        <f>'Raw Data'!C2536</f>
        <v>105.4831827</v>
      </c>
      <c r="G2539" t="str">
        <f t="shared" si="159"/>
        <v>Normal</v>
      </c>
      <c r="H2539" t="str">
        <f>'Raw Data'!I2536</f>
        <v>non-smoker</v>
      </c>
      <c r="I2539" t="str">
        <f>'Raw Data'!J2536</f>
        <v>moderate</v>
      </c>
    </row>
    <row r="2540" spans="1:9" ht="15" customHeight="1" x14ac:dyDescent="0.35">
      <c r="A2540">
        <f t="shared" si="156"/>
        <v>2536</v>
      </c>
      <c r="B2540" s="13">
        <f>'Raw Data'!B2537</f>
        <v>25.404337389999998</v>
      </c>
      <c r="C2540" t="str">
        <f t="shared" si="157"/>
        <v>Overweight</v>
      </c>
      <c r="D2540" s="14">
        <f>'Raw Data'!E2537</f>
        <v>196.89933719999999</v>
      </c>
      <c r="E2540" t="str">
        <f t="shared" si="158"/>
        <v>Desirable</v>
      </c>
      <c r="F2540" s="15">
        <f>'Raw Data'!C2537</f>
        <v>105.894113</v>
      </c>
      <c r="G2540" t="str">
        <f t="shared" si="159"/>
        <v>Normal</v>
      </c>
      <c r="H2540" t="str">
        <f>'Raw Data'!I2537</f>
        <v>non-smoker</v>
      </c>
      <c r="I2540" t="str">
        <f>'Raw Data'!J2537</f>
        <v>low</v>
      </c>
    </row>
    <row r="2541" spans="1:9" ht="15" customHeight="1" x14ac:dyDescent="0.35">
      <c r="A2541">
        <f t="shared" si="156"/>
        <v>2537</v>
      </c>
      <c r="B2541" s="13">
        <f>'Raw Data'!B2538</f>
        <v>32.865507270000002</v>
      </c>
      <c r="C2541" t="str">
        <f t="shared" si="157"/>
        <v>Obese</v>
      </c>
      <c r="D2541" s="14">
        <f>'Raw Data'!E2538</f>
        <v>185.28777239999999</v>
      </c>
      <c r="E2541" t="str">
        <f t="shared" si="158"/>
        <v>Desirable</v>
      </c>
      <c r="F2541" s="15">
        <f>'Raw Data'!C2538</f>
        <v>112.14554560000001</v>
      </c>
      <c r="G2541" t="str">
        <f t="shared" si="159"/>
        <v>Normal</v>
      </c>
      <c r="H2541" t="str">
        <f>'Raw Data'!I2538</f>
        <v>non-smoker</v>
      </c>
      <c r="I2541" t="str">
        <f>'Raw Data'!J2538</f>
        <v>low</v>
      </c>
    </row>
    <row r="2542" spans="1:9" ht="15" customHeight="1" x14ac:dyDescent="0.35">
      <c r="A2542">
        <f t="shared" si="156"/>
        <v>2538</v>
      </c>
      <c r="B2542" s="13">
        <f>'Raw Data'!B2539</f>
        <v>22.962966569999999</v>
      </c>
      <c r="C2542" t="str">
        <f t="shared" si="157"/>
        <v>Normal</v>
      </c>
      <c r="D2542" s="14">
        <f>'Raw Data'!E2539</f>
        <v>182.1281396</v>
      </c>
      <c r="E2542" t="str">
        <f t="shared" si="158"/>
        <v>Desirable</v>
      </c>
      <c r="F2542" s="15">
        <f>'Raw Data'!C2539</f>
        <v>105.4145606</v>
      </c>
      <c r="G2542" t="str">
        <f t="shared" si="159"/>
        <v>Normal</v>
      </c>
      <c r="H2542" t="str">
        <f>'Raw Data'!I2539</f>
        <v>non-smoker</v>
      </c>
      <c r="I2542" t="str">
        <f>'Raw Data'!J2539</f>
        <v>high</v>
      </c>
    </row>
    <row r="2543" spans="1:9" ht="15" customHeight="1" x14ac:dyDescent="0.35">
      <c r="A2543">
        <f t="shared" si="156"/>
        <v>2539</v>
      </c>
      <c r="B2543" s="13">
        <f>'Raw Data'!B2540</f>
        <v>29.775594229999999</v>
      </c>
      <c r="C2543" t="str">
        <f t="shared" si="157"/>
        <v>Overweight</v>
      </c>
      <c r="D2543" s="14">
        <f>'Raw Data'!E2540</f>
        <v>218.2926056</v>
      </c>
      <c r="E2543" t="str">
        <f t="shared" si="158"/>
        <v>Borderline High</v>
      </c>
      <c r="F2543" s="15">
        <f>'Raw Data'!C2540</f>
        <v>123.34565790000001</v>
      </c>
      <c r="G2543" t="str">
        <f t="shared" si="159"/>
        <v>Elevated</v>
      </c>
      <c r="H2543" t="str">
        <f>'Raw Data'!I2540</f>
        <v>smoker</v>
      </c>
      <c r="I2543" t="str">
        <f>'Raw Data'!J2540</f>
        <v>high</v>
      </c>
    </row>
    <row r="2544" spans="1:9" ht="15" customHeight="1" x14ac:dyDescent="0.35">
      <c r="A2544">
        <f t="shared" si="156"/>
        <v>2540</v>
      </c>
      <c r="B2544" s="13">
        <f>'Raw Data'!B2541</f>
        <v>30.285868879999999</v>
      </c>
      <c r="C2544" t="str">
        <f t="shared" si="157"/>
        <v>Obese</v>
      </c>
      <c r="D2544" s="14">
        <f>'Raw Data'!E2541</f>
        <v>215.84263670000001</v>
      </c>
      <c r="E2544" t="str">
        <f t="shared" si="158"/>
        <v>Borderline High</v>
      </c>
      <c r="F2544" s="15">
        <f>'Raw Data'!C2541</f>
        <v>109.7755554</v>
      </c>
      <c r="G2544" t="str">
        <f t="shared" si="159"/>
        <v>Normal</v>
      </c>
      <c r="H2544" t="str">
        <f>'Raw Data'!I2541</f>
        <v>non-smoker</v>
      </c>
      <c r="I2544" t="str">
        <f>'Raw Data'!J2541</f>
        <v>high</v>
      </c>
    </row>
    <row r="2545" spans="1:9" ht="15" customHeight="1" x14ac:dyDescent="0.35">
      <c r="A2545">
        <f t="shared" si="156"/>
        <v>2541</v>
      </c>
      <c r="B2545" s="13">
        <f>'Raw Data'!B2542</f>
        <v>30.092177530000001</v>
      </c>
      <c r="C2545" t="str">
        <f t="shared" si="157"/>
        <v>Obese</v>
      </c>
      <c r="D2545" s="14">
        <f>'Raw Data'!E2542</f>
        <v>193.8728472</v>
      </c>
      <c r="E2545" t="str">
        <f t="shared" si="158"/>
        <v>Desirable</v>
      </c>
      <c r="F2545" s="15">
        <f>'Raw Data'!C2542</f>
        <v>93.148835120000001</v>
      </c>
      <c r="G2545" t="str">
        <f t="shared" si="159"/>
        <v>Normal</v>
      </c>
      <c r="H2545" t="str">
        <f>'Raw Data'!I2542</f>
        <v>non-smoker</v>
      </c>
      <c r="I2545" t="str">
        <f>'Raw Data'!J2542</f>
        <v>moderate</v>
      </c>
    </row>
    <row r="2546" spans="1:9" ht="15" customHeight="1" x14ac:dyDescent="0.35">
      <c r="A2546">
        <f t="shared" si="156"/>
        <v>2542</v>
      </c>
      <c r="B2546" s="13">
        <f>'Raw Data'!B2543</f>
        <v>26.222086059999999</v>
      </c>
      <c r="C2546" t="str">
        <f t="shared" si="157"/>
        <v>Overweight</v>
      </c>
      <c r="D2546" s="14">
        <f>'Raw Data'!E2543</f>
        <v>222.49998650000001</v>
      </c>
      <c r="E2546" t="str">
        <f t="shared" si="158"/>
        <v>Borderline High</v>
      </c>
      <c r="F2546" s="15">
        <f>'Raw Data'!C2543</f>
        <v>89.818384190000003</v>
      </c>
      <c r="G2546" t="str">
        <f t="shared" si="159"/>
        <v>Normal</v>
      </c>
      <c r="H2546" t="str">
        <f>'Raw Data'!I2543</f>
        <v>smoker</v>
      </c>
      <c r="I2546" t="str">
        <f>'Raw Data'!J2543</f>
        <v>high</v>
      </c>
    </row>
    <row r="2547" spans="1:9" ht="15" customHeight="1" x14ac:dyDescent="0.35">
      <c r="A2547">
        <f t="shared" si="156"/>
        <v>2543</v>
      </c>
      <c r="B2547" s="13">
        <f>'Raw Data'!B2544</f>
        <v>31.354736519999999</v>
      </c>
      <c r="C2547" t="str">
        <f t="shared" si="157"/>
        <v>Obese</v>
      </c>
      <c r="D2547" s="14">
        <f>'Raw Data'!E2544</f>
        <v>216.15265550000001</v>
      </c>
      <c r="E2547" t="str">
        <f t="shared" si="158"/>
        <v>Borderline High</v>
      </c>
      <c r="F2547" s="15">
        <f>'Raw Data'!C2544</f>
        <v>125.4967039</v>
      </c>
      <c r="G2547" t="str">
        <f t="shared" si="159"/>
        <v>Elevated</v>
      </c>
      <c r="H2547" t="str">
        <f>'Raw Data'!I2544</f>
        <v>non-smoker</v>
      </c>
      <c r="I2547" t="str">
        <f>'Raw Data'!J2544</f>
        <v>high</v>
      </c>
    </row>
    <row r="2548" spans="1:9" ht="15" customHeight="1" x14ac:dyDescent="0.35">
      <c r="A2548">
        <f t="shared" si="156"/>
        <v>2544</v>
      </c>
      <c r="B2548" s="13">
        <f>'Raw Data'!B2545</f>
        <v>36.207912069999999</v>
      </c>
      <c r="C2548" t="str">
        <f t="shared" si="157"/>
        <v>Obese</v>
      </c>
      <c r="D2548" s="14">
        <f>'Raw Data'!E2545</f>
        <v>218.9917714</v>
      </c>
      <c r="E2548" t="str">
        <f t="shared" si="158"/>
        <v>Borderline High</v>
      </c>
      <c r="F2548" s="15">
        <f>'Raw Data'!C2545</f>
        <v>112.184884</v>
      </c>
      <c r="G2548" t="str">
        <f t="shared" si="159"/>
        <v>Normal</v>
      </c>
      <c r="H2548" t="str">
        <f>'Raw Data'!I2545</f>
        <v>non-smoker</v>
      </c>
      <c r="I2548" t="str">
        <f>'Raw Data'!J2545</f>
        <v>moderate</v>
      </c>
    </row>
    <row r="2549" spans="1:9" ht="15" customHeight="1" x14ac:dyDescent="0.35">
      <c r="A2549">
        <f t="shared" si="156"/>
        <v>2545</v>
      </c>
      <c r="B2549" s="13">
        <f>'Raw Data'!B2546</f>
        <v>26.223531319999999</v>
      </c>
      <c r="C2549" t="str">
        <f t="shared" si="157"/>
        <v>Overweight</v>
      </c>
      <c r="D2549" s="14">
        <f>'Raw Data'!E2546</f>
        <v>194.6148044</v>
      </c>
      <c r="E2549" t="str">
        <f t="shared" si="158"/>
        <v>Desirable</v>
      </c>
      <c r="F2549" s="15">
        <f>'Raw Data'!C2546</f>
        <v>109.0116199</v>
      </c>
      <c r="G2549" t="str">
        <f t="shared" si="159"/>
        <v>Normal</v>
      </c>
      <c r="H2549" t="str">
        <f>'Raw Data'!I2546</f>
        <v>non-smoker</v>
      </c>
      <c r="I2549" t="str">
        <f>'Raw Data'!J2546</f>
        <v>moderate</v>
      </c>
    </row>
    <row r="2550" spans="1:9" ht="15" customHeight="1" x14ac:dyDescent="0.35">
      <c r="A2550">
        <f t="shared" si="156"/>
        <v>2546</v>
      </c>
      <c r="B2550" s="13">
        <f>'Raw Data'!B2547</f>
        <v>27.33753432</v>
      </c>
      <c r="C2550" t="str">
        <f t="shared" si="157"/>
        <v>Overweight</v>
      </c>
      <c r="D2550" s="14">
        <f>'Raw Data'!E2547</f>
        <v>206.7005326</v>
      </c>
      <c r="E2550" t="str">
        <f t="shared" si="158"/>
        <v>Borderline High</v>
      </c>
      <c r="F2550" s="15">
        <f>'Raw Data'!C2547</f>
        <v>117.0331939</v>
      </c>
      <c r="G2550" t="str">
        <f t="shared" si="159"/>
        <v>Normal</v>
      </c>
      <c r="H2550" t="str">
        <f>'Raw Data'!I2547</f>
        <v>non-smoker</v>
      </c>
      <c r="I2550" t="str">
        <f>'Raw Data'!J2547</f>
        <v>moderate</v>
      </c>
    </row>
    <row r="2551" spans="1:9" ht="15" customHeight="1" x14ac:dyDescent="0.35">
      <c r="A2551">
        <f t="shared" si="156"/>
        <v>2547</v>
      </c>
      <c r="B2551" s="13">
        <f>'Raw Data'!B2548</f>
        <v>31.625602099999998</v>
      </c>
      <c r="C2551" t="str">
        <f t="shared" si="157"/>
        <v>Obese</v>
      </c>
      <c r="D2551" s="14">
        <f>'Raw Data'!E2548</f>
        <v>177.12459809999999</v>
      </c>
      <c r="E2551" t="str">
        <f t="shared" si="158"/>
        <v>Desirable</v>
      </c>
      <c r="F2551" s="15">
        <f>'Raw Data'!C2548</f>
        <v>110.6333368</v>
      </c>
      <c r="G2551" t="str">
        <f t="shared" si="159"/>
        <v>Normal</v>
      </c>
      <c r="H2551" t="str">
        <f>'Raw Data'!I2548</f>
        <v>smoker</v>
      </c>
      <c r="I2551" t="str">
        <f>'Raw Data'!J2548</f>
        <v>moderate</v>
      </c>
    </row>
    <row r="2552" spans="1:9" ht="15" customHeight="1" x14ac:dyDescent="0.35">
      <c r="A2552">
        <f t="shared" si="156"/>
        <v>2548</v>
      </c>
      <c r="B2552" s="13">
        <f>'Raw Data'!B2549</f>
        <v>25.671533620000002</v>
      </c>
      <c r="C2552" t="str">
        <f t="shared" si="157"/>
        <v>Overweight</v>
      </c>
      <c r="D2552" s="14">
        <f>'Raw Data'!E2549</f>
        <v>189.34379029999999</v>
      </c>
      <c r="E2552" t="str">
        <f t="shared" si="158"/>
        <v>Desirable</v>
      </c>
      <c r="F2552" s="15">
        <f>'Raw Data'!C2549</f>
        <v>122.9990773</v>
      </c>
      <c r="G2552" t="str">
        <f t="shared" si="159"/>
        <v>Elevated</v>
      </c>
      <c r="H2552" t="str">
        <f>'Raw Data'!I2549</f>
        <v>non-smoker</v>
      </c>
      <c r="I2552" t="str">
        <f>'Raw Data'!J2549</f>
        <v>moderate</v>
      </c>
    </row>
    <row r="2553" spans="1:9" ht="15" customHeight="1" x14ac:dyDescent="0.35">
      <c r="A2553">
        <f t="shared" si="156"/>
        <v>2549</v>
      </c>
      <c r="B2553" s="13">
        <f>'Raw Data'!B2550</f>
        <v>25.53498888</v>
      </c>
      <c r="C2553" t="str">
        <f t="shared" si="157"/>
        <v>Overweight</v>
      </c>
      <c r="D2553" s="14">
        <f>'Raw Data'!E2550</f>
        <v>181.2427045</v>
      </c>
      <c r="E2553" t="str">
        <f t="shared" si="158"/>
        <v>Desirable</v>
      </c>
      <c r="F2553" s="15">
        <f>'Raw Data'!C2550</f>
        <v>116.8990065</v>
      </c>
      <c r="G2553" t="str">
        <f t="shared" si="159"/>
        <v>Normal</v>
      </c>
      <c r="H2553" t="str">
        <f>'Raw Data'!I2550</f>
        <v>smoker</v>
      </c>
      <c r="I2553" t="str">
        <f>'Raw Data'!J2550</f>
        <v>high</v>
      </c>
    </row>
    <row r="2554" spans="1:9" ht="15" customHeight="1" x14ac:dyDescent="0.35">
      <c r="A2554">
        <f t="shared" si="156"/>
        <v>2550</v>
      </c>
      <c r="B2554" s="13">
        <f>'Raw Data'!B2551</f>
        <v>21.199465379999999</v>
      </c>
      <c r="C2554" t="str">
        <f t="shared" si="157"/>
        <v>Normal</v>
      </c>
      <c r="D2554" s="14">
        <f>'Raw Data'!E2551</f>
        <v>197.14524549999999</v>
      </c>
      <c r="E2554" t="str">
        <f t="shared" si="158"/>
        <v>Desirable</v>
      </c>
      <c r="F2554" s="15">
        <f>'Raw Data'!C2551</f>
        <v>114.27355230000001</v>
      </c>
      <c r="G2554" t="str">
        <f t="shared" si="159"/>
        <v>Normal</v>
      </c>
      <c r="H2554" t="str">
        <f>'Raw Data'!I2551</f>
        <v>non-smoker</v>
      </c>
      <c r="I2554" t="str">
        <f>'Raw Data'!J2551</f>
        <v>low</v>
      </c>
    </row>
    <row r="2555" spans="1:9" ht="15" customHeight="1" x14ac:dyDescent="0.35">
      <c r="A2555">
        <f t="shared" si="156"/>
        <v>2551</v>
      </c>
      <c r="B2555" s="13">
        <f>'Raw Data'!B2552</f>
        <v>18.37926105</v>
      </c>
      <c r="C2555" t="str">
        <f t="shared" si="157"/>
        <v>Underweight</v>
      </c>
      <c r="D2555" s="14">
        <f>'Raw Data'!E2552</f>
        <v>160.44770220000001</v>
      </c>
      <c r="E2555" t="str">
        <f t="shared" si="158"/>
        <v>Desirable</v>
      </c>
      <c r="F2555" s="15">
        <f>'Raw Data'!C2552</f>
        <v>99.581807150000003</v>
      </c>
      <c r="G2555" t="str">
        <f t="shared" si="159"/>
        <v>Normal</v>
      </c>
      <c r="H2555" t="str">
        <f>'Raw Data'!I2552</f>
        <v>non-smoker</v>
      </c>
      <c r="I2555" t="str">
        <f>'Raw Data'!J2552</f>
        <v>moderate</v>
      </c>
    </row>
    <row r="2556" spans="1:9" ht="15" customHeight="1" x14ac:dyDescent="0.35">
      <c r="A2556">
        <f t="shared" si="156"/>
        <v>2552</v>
      </c>
      <c r="B2556" s="13">
        <f>'Raw Data'!B2553</f>
        <v>21.3259097</v>
      </c>
      <c r="C2556" t="str">
        <f t="shared" si="157"/>
        <v>Normal</v>
      </c>
      <c r="D2556" s="14">
        <f>'Raw Data'!E2553</f>
        <v>192.18093250000001</v>
      </c>
      <c r="E2556" t="str">
        <f t="shared" si="158"/>
        <v>Desirable</v>
      </c>
      <c r="F2556" s="15">
        <f>'Raw Data'!C2553</f>
        <v>114.86521</v>
      </c>
      <c r="G2556" t="str">
        <f t="shared" si="159"/>
        <v>Normal</v>
      </c>
      <c r="H2556" t="str">
        <f>'Raw Data'!I2553</f>
        <v>smoker</v>
      </c>
      <c r="I2556" t="str">
        <f>'Raw Data'!J2553</f>
        <v>high</v>
      </c>
    </row>
    <row r="2557" spans="1:9" ht="15" customHeight="1" x14ac:dyDescent="0.35">
      <c r="A2557">
        <f t="shared" si="156"/>
        <v>2553</v>
      </c>
      <c r="B2557" s="13">
        <f>'Raw Data'!B2554</f>
        <v>31.313655749999999</v>
      </c>
      <c r="C2557" t="str">
        <f t="shared" si="157"/>
        <v>Obese</v>
      </c>
      <c r="D2557" s="14">
        <f>'Raw Data'!E2554</f>
        <v>212.43100129999999</v>
      </c>
      <c r="E2557" t="str">
        <f t="shared" si="158"/>
        <v>Borderline High</v>
      </c>
      <c r="F2557" s="15">
        <f>'Raw Data'!C2554</f>
        <v>113.6214506</v>
      </c>
      <c r="G2557" t="str">
        <f t="shared" si="159"/>
        <v>Normal</v>
      </c>
      <c r="H2557" t="str">
        <f>'Raw Data'!I2554</f>
        <v>non-smoker</v>
      </c>
      <c r="I2557" t="str">
        <f>'Raw Data'!J2554</f>
        <v>high</v>
      </c>
    </row>
    <row r="2558" spans="1:9" ht="15" customHeight="1" x14ac:dyDescent="0.35">
      <c r="A2558">
        <f t="shared" si="156"/>
        <v>2554</v>
      </c>
      <c r="B2558" s="13">
        <f>'Raw Data'!B2555</f>
        <v>21.861442220000001</v>
      </c>
      <c r="C2558" t="str">
        <f t="shared" si="157"/>
        <v>Normal</v>
      </c>
      <c r="D2558" s="14">
        <f>'Raw Data'!E2555</f>
        <v>210.8261631</v>
      </c>
      <c r="E2558" t="str">
        <f t="shared" si="158"/>
        <v>Borderline High</v>
      </c>
      <c r="F2558" s="15">
        <f>'Raw Data'!C2555</f>
        <v>99.681463230000006</v>
      </c>
      <c r="G2558" t="str">
        <f t="shared" si="159"/>
        <v>Normal</v>
      </c>
      <c r="H2558" t="str">
        <f>'Raw Data'!I2555</f>
        <v>smoker</v>
      </c>
      <c r="I2558" t="str">
        <f>'Raw Data'!J2555</f>
        <v>moderate</v>
      </c>
    </row>
    <row r="2559" spans="1:9" ht="15" customHeight="1" x14ac:dyDescent="0.35">
      <c r="A2559">
        <f t="shared" si="156"/>
        <v>2555</v>
      </c>
      <c r="B2559" s="13">
        <f>'Raw Data'!B2556</f>
        <v>29.432382539999999</v>
      </c>
      <c r="C2559" t="str">
        <f t="shared" si="157"/>
        <v>Overweight</v>
      </c>
      <c r="D2559" s="14">
        <f>'Raw Data'!E2556</f>
        <v>198.69690700000001</v>
      </c>
      <c r="E2559" t="str">
        <f t="shared" si="158"/>
        <v>Desirable</v>
      </c>
      <c r="F2559" s="15">
        <f>'Raw Data'!C2556</f>
        <v>126.7087794</v>
      </c>
      <c r="G2559" t="str">
        <f t="shared" si="159"/>
        <v>Elevated</v>
      </c>
      <c r="H2559" t="str">
        <f>'Raw Data'!I2556</f>
        <v>non-smoker</v>
      </c>
      <c r="I2559" t="str">
        <f>'Raw Data'!J2556</f>
        <v>moderate</v>
      </c>
    </row>
    <row r="2560" spans="1:9" ht="15" customHeight="1" x14ac:dyDescent="0.35">
      <c r="A2560">
        <f t="shared" si="156"/>
        <v>2556</v>
      </c>
      <c r="B2560" s="13">
        <f>'Raw Data'!B2557</f>
        <v>34.426672420000003</v>
      </c>
      <c r="C2560" t="str">
        <f t="shared" si="157"/>
        <v>Obese</v>
      </c>
      <c r="D2560" s="14">
        <f>'Raw Data'!E2557</f>
        <v>206.24457799999999</v>
      </c>
      <c r="E2560" t="str">
        <f t="shared" si="158"/>
        <v>Borderline High</v>
      </c>
      <c r="F2560" s="15">
        <f>'Raw Data'!C2557</f>
        <v>111.1857316</v>
      </c>
      <c r="G2560" t="str">
        <f t="shared" si="159"/>
        <v>Normal</v>
      </c>
      <c r="H2560" t="str">
        <f>'Raw Data'!I2557</f>
        <v>smoker</v>
      </c>
      <c r="I2560" t="str">
        <f>'Raw Data'!J2557</f>
        <v>moderate</v>
      </c>
    </row>
    <row r="2561" spans="1:9" ht="15" customHeight="1" x14ac:dyDescent="0.35">
      <c r="A2561">
        <f t="shared" si="156"/>
        <v>2557</v>
      </c>
      <c r="B2561" s="13">
        <f>'Raw Data'!B2558</f>
        <v>27.79326215</v>
      </c>
      <c r="C2561" t="str">
        <f t="shared" si="157"/>
        <v>Overweight</v>
      </c>
      <c r="D2561" s="14">
        <f>'Raw Data'!E2558</f>
        <v>206.9586406</v>
      </c>
      <c r="E2561" t="str">
        <f t="shared" si="158"/>
        <v>Borderline High</v>
      </c>
      <c r="F2561" s="15">
        <f>'Raw Data'!C2558</f>
        <v>94.089453669999997</v>
      </c>
      <c r="G2561" t="str">
        <f t="shared" si="159"/>
        <v>Normal</v>
      </c>
      <c r="H2561" t="str">
        <f>'Raw Data'!I2558</f>
        <v>smoker</v>
      </c>
      <c r="I2561" t="str">
        <f>'Raw Data'!J2558</f>
        <v>moderate</v>
      </c>
    </row>
    <row r="2562" spans="1:9" ht="15" customHeight="1" x14ac:dyDescent="0.35">
      <c r="A2562">
        <f t="shared" si="156"/>
        <v>2558</v>
      </c>
      <c r="B2562" s="13">
        <f>'Raw Data'!B2559</f>
        <v>22.58806311</v>
      </c>
      <c r="C2562" t="str">
        <f t="shared" si="157"/>
        <v>Normal</v>
      </c>
      <c r="D2562" s="14">
        <f>'Raw Data'!E2559</f>
        <v>194.01076900000001</v>
      </c>
      <c r="E2562" t="str">
        <f t="shared" si="158"/>
        <v>Desirable</v>
      </c>
      <c r="F2562" s="15">
        <f>'Raw Data'!C2559</f>
        <v>111.08554049999999</v>
      </c>
      <c r="G2562" t="str">
        <f t="shared" si="159"/>
        <v>Normal</v>
      </c>
      <c r="H2562" t="str">
        <f>'Raw Data'!I2559</f>
        <v>smoker</v>
      </c>
      <c r="I2562" t="str">
        <f>'Raw Data'!J2559</f>
        <v>moderate</v>
      </c>
    </row>
    <row r="2563" spans="1:9" ht="15" customHeight="1" x14ac:dyDescent="0.35">
      <c r="A2563">
        <f t="shared" si="156"/>
        <v>2559</v>
      </c>
      <c r="B2563" s="13">
        <f>'Raw Data'!B2560</f>
        <v>26.338540080000001</v>
      </c>
      <c r="C2563" t="str">
        <f t="shared" si="157"/>
        <v>Overweight</v>
      </c>
      <c r="D2563" s="14">
        <f>'Raw Data'!E2560</f>
        <v>179.58155529999999</v>
      </c>
      <c r="E2563" t="str">
        <f t="shared" si="158"/>
        <v>Desirable</v>
      </c>
      <c r="F2563" s="15">
        <f>'Raw Data'!C2560</f>
        <v>116.6424956</v>
      </c>
      <c r="G2563" t="str">
        <f t="shared" si="159"/>
        <v>Normal</v>
      </c>
      <c r="H2563" t="str">
        <f>'Raw Data'!I2560</f>
        <v>non-smoker</v>
      </c>
      <c r="I2563" t="str">
        <f>'Raw Data'!J2560</f>
        <v>high</v>
      </c>
    </row>
    <row r="2564" spans="1:9" ht="15" customHeight="1" x14ac:dyDescent="0.35">
      <c r="A2564">
        <f t="shared" si="156"/>
        <v>2560</v>
      </c>
      <c r="B2564" s="13">
        <f>'Raw Data'!B2561</f>
        <v>28.89913164</v>
      </c>
      <c r="C2564" t="str">
        <f t="shared" si="157"/>
        <v>Overweight</v>
      </c>
      <c r="D2564" s="14">
        <f>'Raw Data'!E2561</f>
        <v>200.53213589999999</v>
      </c>
      <c r="E2564" t="str">
        <f t="shared" si="158"/>
        <v>Borderline High</v>
      </c>
      <c r="F2564" s="15">
        <f>'Raw Data'!C2561</f>
        <v>106.8631784</v>
      </c>
      <c r="G2564" t="str">
        <f t="shared" si="159"/>
        <v>Normal</v>
      </c>
      <c r="H2564" t="str">
        <f>'Raw Data'!I2561</f>
        <v>non-smoker</v>
      </c>
      <c r="I2564" t="str">
        <f>'Raw Data'!J2561</f>
        <v>high</v>
      </c>
    </row>
    <row r="2565" spans="1:9" ht="15" customHeight="1" x14ac:dyDescent="0.35">
      <c r="A2565">
        <f t="shared" ref="A2565:A2628" si="160">ROW()-4</f>
        <v>2561</v>
      </c>
      <c r="B2565" s="13">
        <f>'Raw Data'!B2562</f>
        <v>28.924871209999999</v>
      </c>
      <c r="C2565" t="str">
        <f t="shared" ref="C2565:C2628" si="161">IF(B2565&lt;18.5,"Underweight",IF(B2565&lt;=24.9,"Normal",IF(B2565&lt;=29.9,"Overweight","Obese")))</f>
        <v>Overweight</v>
      </c>
      <c r="D2565" s="14">
        <f>'Raw Data'!E2562</f>
        <v>175.90588500000001</v>
      </c>
      <c r="E2565" t="str">
        <f t="shared" ref="E2565:E2628" si="162">IF(D2565&lt;200,"Desirable",IF(D2565&lt;=239,"Borderline High","High"))</f>
        <v>Desirable</v>
      </c>
      <c r="F2565" s="15">
        <f>'Raw Data'!C2562</f>
        <v>118.4185062</v>
      </c>
      <c r="G2565" t="str">
        <f t="shared" ref="G2565:G2628" si="163">IF(F2565&lt;120,"Normal",IF(F2565&lt;=129,"Elevated",IF(F2565&lt;=139,"Stage 1 Hypertension","Stage 2 Hypertension")))</f>
        <v>Normal</v>
      </c>
      <c r="H2565" t="str">
        <f>'Raw Data'!I2562</f>
        <v>non-smoker</v>
      </c>
      <c r="I2565" t="str">
        <f>'Raw Data'!J2562</f>
        <v>moderate</v>
      </c>
    </row>
    <row r="2566" spans="1:9" ht="15" customHeight="1" x14ac:dyDescent="0.35">
      <c r="A2566">
        <f t="shared" si="160"/>
        <v>2562</v>
      </c>
      <c r="B2566" s="13">
        <f>'Raw Data'!B2563</f>
        <v>27.585291640000001</v>
      </c>
      <c r="C2566" t="str">
        <f t="shared" si="161"/>
        <v>Overweight</v>
      </c>
      <c r="D2566" s="14">
        <f>'Raw Data'!E2563</f>
        <v>207.7629992</v>
      </c>
      <c r="E2566" t="str">
        <f t="shared" si="162"/>
        <v>Borderline High</v>
      </c>
      <c r="F2566" s="15">
        <f>'Raw Data'!C2563</f>
        <v>97.946148789999995</v>
      </c>
      <c r="G2566" t="str">
        <f t="shared" si="163"/>
        <v>Normal</v>
      </c>
      <c r="H2566" t="str">
        <f>'Raw Data'!I2563</f>
        <v>smoker</v>
      </c>
      <c r="I2566" t="str">
        <f>'Raw Data'!J2563</f>
        <v>low</v>
      </c>
    </row>
    <row r="2567" spans="1:9" ht="15" customHeight="1" x14ac:dyDescent="0.35">
      <c r="A2567">
        <f t="shared" si="160"/>
        <v>2563</v>
      </c>
      <c r="B2567" s="13">
        <f>'Raw Data'!B2564</f>
        <v>30.15835435</v>
      </c>
      <c r="C2567" t="str">
        <f t="shared" si="161"/>
        <v>Obese</v>
      </c>
      <c r="D2567" s="14">
        <f>'Raw Data'!E2564</f>
        <v>150.17415209999999</v>
      </c>
      <c r="E2567" t="str">
        <f t="shared" si="162"/>
        <v>Desirable</v>
      </c>
      <c r="F2567" s="15">
        <f>'Raw Data'!C2564</f>
        <v>115.9837192</v>
      </c>
      <c r="G2567" t="str">
        <f t="shared" si="163"/>
        <v>Normal</v>
      </c>
      <c r="H2567" t="str">
        <f>'Raw Data'!I2564</f>
        <v>non-smoker</v>
      </c>
      <c r="I2567" t="str">
        <f>'Raw Data'!J2564</f>
        <v>low</v>
      </c>
    </row>
    <row r="2568" spans="1:9" ht="15" customHeight="1" x14ac:dyDescent="0.35">
      <c r="A2568">
        <f t="shared" si="160"/>
        <v>2564</v>
      </c>
      <c r="B2568" s="13">
        <f>'Raw Data'!B2565</f>
        <v>31.997983359999999</v>
      </c>
      <c r="C2568" t="str">
        <f t="shared" si="161"/>
        <v>Obese</v>
      </c>
      <c r="D2568" s="14">
        <f>'Raw Data'!E2565</f>
        <v>208.36846510000001</v>
      </c>
      <c r="E2568" t="str">
        <f t="shared" si="162"/>
        <v>Borderline High</v>
      </c>
      <c r="F2568" s="15">
        <f>'Raw Data'!C2565</f>
        <v>119.9267905</v>
      </c>
      <c r="G2568" t="str">
        <f t="shared" si="163"/>
        <v>Normal</v>
      </c>
      <c r="H2568" t="str">
        <f>'Raw Data'!I2565</f>
        <v>non-smoker</v>
      </c>
      <c r="I2568" t="str">
        <f>'Raw Data'!J2565</f>
        <v>moderate</v>
      </c>
    </row>
    <row r="2569" spans="1:9" ht="15" customHeight="1" x14ac:dyDescent="0.35">
      <c r="A2569">
        <f t="shared" si="160"/>
        <v>2565</v>
      </c>
      <c r="B2569" s="13">
        <f>'Raw Data'!B2566</f>
        <v>24.600881730000001</v>
      </c>
      <c r="C2569" t="str">
        <f t="shared" si="161"/>
        <v>Normal</v>
      </c>
      <c r="D2569" s="14">
        <f>'Raw Data'!E2566</f>
        <v>179.2404693</v>
      </c>
      <c r="E2569" t="str">
        <f t="shared" si="162"/>
        <v>Desirable</v>
      </c>
      <c r="F2569" s="15">
        <f>'Raw Data'!C2566</f>
        <v>111.4580907</v>
      </c>
      <c r="G2569" t="str">
        <f t="shared" si="163"/>
        <v>Normal</v>
      </c>
      <c r="H2569" t="str">
        <f>'Raw Data'!I2566</f>
        <v>non-smoker</v>
      </c>
      <c r="I2569" t="str">
        <f>'Raw Data'!J2566</f>
        <v>low</v>
      </c>
    </row>
    <row r="2570" spans="1:9" ht="15" customHeight="1" x14ac:dyDescent="0.35">
      <c r="A2570">
        <f t="shared" si="160"/>
        <v>2566</v>
      </c>
      <c r="B2570" s="13">
        <f>'Raw Data'!B2567</f>
        <v>34.023689050000002</v>
      </c>
      <c r="C2570" t="str">
        <f t="shared" si="161"/>
        <v>Obese</v>
      </c>
      <c r="D2570" s="14">
        <f>'Raw Data'!E2567</f>
        <v>183.41362509999999</v>
      </c>
      <c r="E2570" t="str">
        <f t="shared" si="162"/>
        <v>Desirable</v>
      </c>
      <c r="F2570" s="15">
        <f>'Raw Data'!C2567</f>
        <v>114.2923991</v>
      </c>
      <c r="G2570" t="str">
        <f t="shared" si="163"/>
        <v>Normal</v>
      </c>
      <c r="H2570" t="str">
        <f>'Raw Data'!I2567</f>
        <v>smoker</v>
      </c>
      <c r="I2570" t="str">
        <f>'Raw Data'!J2567</f>
        <v>moderate</v>
      </c>
    </row>
    <row r="2571" spans="1:9" ht="15" customHeight="1" x14ac:dyDescent="0.35">
      <c r="A2571">
        <f t="shared" si="160"/>
        <v>2567</v>
      </c>
      <c r="B2571" s="13">
        <f>'Raw Data'!B2568</f>
        <v>28.64806432</v>
      </c>
      <c r="C2571" t="str">
        <f t="shared" si="161"/>
        <v>Overweight</v>
      </c>
      <c r="D2571" s="14">
        <f>'Raw Data'!E2568</f>
        <v>199.73466980000001</v>
      </c>
      <c r="E2571" t="str">
        <f t="shared" si="162"/>
        <v>Desirable</v>
      </c>
      <c r="F2571" s="15">
        <f>'Raw Data'!C2568</f>
        <v>109.0858126</v>
      </c>
      <c r="G2571" t="str">
        <f t="shared" si="163"/>
        <v>Normal</v>
      </c>
      <c r="H2571" t="str">
        <f>'Raw Data'!I2568</f>
        <v>smoker</v>
      </c>
      <c r="I2571" t="str">
        <f>'Raw Data'!J2568</f>
        <v>moderate</v>
      </c>
    </row>
    <row r="2572" spans="1:9" ht="15" customHeight="1" x14ac:dyDescent="0.35">
      <c r="A2572">
        <f t="shared" si="160"/>
        <v>2568</v>
      </c>
      <c r="B2572" s="13">
        <f>'Raw Data'!B2569</f>
        <v>15.873266620000001</v>
      </c>
      <c r="C2572" t="str">
        <f t="shared" si="161"/>
        <v>Underweight</v>
      </c>
      <c r="D2572" s="14">
        <f>'Raw Data'!E2569</f>
        <v>174.22455310000001</v>
      </c>
      <c r="E2572" t="str">
        <f t="shared" si="162"/>
        <v>Desirable</v>
      </c>
      <c r="F2572" s="15">
        <f>'Raw Data'!C2569</f>
        <v>118.5947357</v>
      </c>
      <c r="G2572" t="str">
        <f t="shared" si="163"/>
        <v>Normal</v>
      </c>
      <c r="H2572" t="str">
        <f>'Raw Data'!I2569</f>
        <v>non-smoker</v>
      </c>
      <c r="I2572" t="str">
        <f>'Raw Data'!J2569</f>
        <v>high</v>
      </c>
    </row>
    <row r="2573" spans="1:9" ht="15" customHeight="1" x14ac:dyDescent="0.35">
      <c r="A2573">
        <f t="shared" si="160"/>
        <v>2569</v>
      </c>
      <c r="B2573" s="13">
        <f>'Raw Data'!B2570</f>
        <v>26.06072516</v>
      </c>
      <c r="C2573" t="str">
        <f t="shared" si="161"/>
        <v>Overweight</v>
      </c>
      <c r="D2573" s="14">
        <f>'Raw Data'!E2570</f>
        <v>184.54755259999999</v>
      </c>
      <c r="E2573" t="str">
        <f t="shared" si="162"/>
        <v>Desirable</v>
      </c>
      <c r="F2573" s="15">
        <f>'Raw Data'!C2570</f>
        <v>100.75840839999999</v>
      </c>
      <c r="G2573" t="str">
        <f t="shared" si="163"/>
        <v>Normal</v>
      </c>
      <c r="H2573" t="str">
        <f>'Raw Data'!I2570</f>
        <v>non-smoker</v>
      </c>
      <c r="I2573" t="str">
        <f>'Raw Data'!J2570</f>
        <v>moderate</v>
      </c>
    </row>
    <row r="2574" spans="1:9" ht="15" customHeight="1" x14ac:dyDescent="0.35">
      <c r="A2574">
        <f t="shared" si="160"/>
        <v>2570</v>
      </c>
      <c r="B2574" s="13">
        <f>'Raw Data'!B2571</f>
        <v>26.13227929</v>
      </c>
      <c r="C2574" t="str">
        <f t="shared" si="161"/>
        <v>Overweight</v>
      </c>
      <c r="D2574" s="14">
        <f>'Raw Data'!E2571</f>
        <v>174.9171948</v>
      </c>
      <c r="E2574" t="str">
        <f t="shared" si="162"/>
        <v>Desirable</v>
      </c>
      <c r="F2574" s="15">
        <f>'Raw Data'!C2571</f>
        <v>107.6696515</v>
      </c>
      <c r="G2574" t="str">
        <f t="shared" si="163"/>
        <v>Normal</v>
      </c>
      <c r="H2574" t="str">
        <f>'Raw Data'!I2571</f>
        <v>non-smoker</v>
      </c>
      <c r="I2574" t="str">
        <f>'Raw Data'!J2571</f>
        <v>high</v>
      </c>
    </row>
    <row r="2575" spans="1:9" ht="15" customHeight="1" x14ac:dyDescent="0.35">
      <c r="A2575">
        <f t="shared" si="160"/>
        <v>2571</v>
      </c>
      <c r="B2575" s="13">
        <f>'Raw Data'!B2572</f>
        <v>32.400709849999998</v>
      </c>
      <c r="C2575" t="str">
        <f t="shared" si="161"/>
        <v>Obese</v>
      </c>
      <c r="D2575" s="14">
        <f>'Raw Data'!E2572</f>
        <v>152.9730745</v>
      </c>
      <c r="E2575" t="str">
        <f t="shared" si="162"/>
        <v>Desirable</v>
      </c>
      <c r="F2575" s="15">
        <f>'Raw Data'!C2572</f>
        <v>109.4977416</v>
      </c>
      <c r="G2575" t="str">
        <f t="shared" si="163"/>
        <v>Normal</v>
      </c>
      <c r="H2575" t="str">
        <f>'Raw Data'!I2572</f>
        <v>non-smoker</v>
      </c>
      <c r="I2575" t="str">
        <f>'Raw Data'!J2572</f>
        <v>moderate</v>
      </c>
    </row>
    <row r="2576" spans="1:9" ht="15" customHeight="1" x14ac:dyDescent="0.35">
      <c r="A2576">
        <f t="shared" si="160"/>
        <v>2572</v>
      </c>
      <c r="B2576" s="13">
        <f>'Raw Data'!B2573</f>
        <v>24.093680790000001</v>
      </c>
      <c r="C2576" t="str">
        <f t="shared" si="161"/>
        <v>Normal</v>
      </c>
      <c r="D2576" s="14">
        <f>'Raw Data'!E2573</f>
        <v>178.75875139999999</v>
      </c>
      <c r="E2576" t="str">
        <f t="shared" si="162"/>
        <v>Desirable</v>
      </c>
      <c r="F2576" s="15">
        <f>'Raw Data'!C2573</f>
        <v>112.341461</v>
      </c>
      <c r="G2576" t="str">
        <f t="shared" si="163"/>
        <v>Normal</v>
      </c>
      <c r="H2576" t="str">
        <f>'Raw Data'!I2573</f>
        <v>non-smoker</v>
      </c>
      <c r="I2576" t="str">
        <f>'Raw Data'!J2573</f>
        <v>low</v>
      </c>
    </row>
    <row r="2577" spans="1:9" ht="15" customHeight="1" x14ac:dyDescent="0.35">
      <c r="A2577">
        <f t="shared" si="160"/>
        <v>2573</v>
      </c>
      <c r="B2577" s="13">
        <f>'Raw Data'!B2574</f>
        <v>27.745811759999999</v>
      </c>
      <c r="C2577" t="str">
        <f t="shared" si="161"/>
        <v>Overweight</v>
      </c>
      <c r="D2577" s="14">
        <f>'Raw Data'!E2574</f>
        <v>190.188627</v>
      </c>
      <c r="E2577" t="str">
        <f t="shared" si="162"/>
        <v>Desirable</v>
      </c>
      <c r="F2577" s="15">
        <f>'Raw Data'!C2574</f>
        <v>120.3581843</v>
      </c>
      <c r="G2577" t="str">
        <f t="shared" si="163"/>
        <v>Elevated</v>
      </c>
      <c r="H2577" t="str">
        <f>'Raw Data'!I2574</f>
        <v>smoker</v>
      </c>
      <c r="I2577" t="str">
        <f>'Raw Data'!J2574</f>
        <v>moderate</v>
      </c>
    </row>
    <row r="2578" spans="1:9" ht="15" customHeight="1" x14ac:dyDescent="0.35">
      <c r="A2578">
        <f t="shared" si="160"/>
        <v>2574</v>
      </c>
      <c r="B2578" s="13">
        <f>'Raw Data'!B2575</f>
        <v>19.904366889999999</v>
      </c>
      <c r="C2578" t="str">
        <f t="shared" si="161"/>
        <v>Normal</v>
      </c>
      <c r="D2578" s="14">
        <f>'Raw Data'!E2575</f>
        <v>178.84278029999999</v>
      </c>
      <c r="E2578" t="str">
        <f t="shared" si="162"/>
        <v>Desirable</v>
      </c>
      <c r="F2578" s="15">
        <f>'Raw Data'!C2575</f>
        <v>115.92803960000001</v>
      </c>
      <c r="G2578" t="str">
        <f t="shared" si="163"/>
        <v>Normal</v>
      </c>
      <c r="H2578" t="str">
        <f>'Raw Data'!I2575</f>
        <v>smoker</v>
      </c>
      <c r="I2578" t="str">
        <f>'Raw Data'!J2575</f>
        <v>moderate</v>
      </c>
    </row>
    <row r="2579" spans="1:9" ht="15" customHeight="1" x14ac:dyDescent="0.35">
      <c r="A2579">
        <f t="shared" si="160"/>
        <v>2575</v>
      </c>
      <c r="B2579" s="13">
        <f>'Raw Data'!B2576</f>
        <v>22.848876700000002</v>
      </c>
      <c r="C2579" t="str">
        <f t="shared" si="161"/>
        <v>Normal</v>
      </c>
      <c r="D2579" s="14">
        <f>'Raw Data'!E2576</f>
        <v>192.08389930000001</v>
      </c>
      <c r="E2579" t="str">
        <f t="shared" si="162"/>
        <v>Desirable</v>
      </c>
      <c r="F2579" s="15">
        <f>'Raw Data'!C2576</f>
        <v>114.86583539999999</v>
      </c>
      <c r="G2579" t="str">
        <f t="shared" si="163"/>
        <v>Normal</v>
      </c>
      <c r="H2579" t="str">
        <f>'Raw Data'!I2576</f>
        <v>non-smoker</v>
      </c>
      <c r="I2579" t="str">
        <f>'Raw Data'!J2576</f>
        <v>moderate</v>
      </c>
    </row>
    <row r="2580" spans="1:9" ht="15" customHeight="1" x14ac:dyDescent="0.35">
      <c r="A2580">
        <f t="shared" si="160"/>
        <v>2576</v>
      </c>
      <c r="B2580" s="13">
        <f>'Raw Data'!B2577</f>
        <v>30.98489996</v>
      </c>
      <c r="C2580" t="str">
        <f t="shared" si="161"/>
        <v>Obese</v>
      </c>
      <c r="D2580" s="14">
        <f>'Raw Data'!E2577</f>
        <v>205.14119350000001</v>
      </c>
      <c r="E2580" t="str">
        <f t="shared" si="162"/>
        <v>Borderline High</v>
      </c>
      <c r="F2580" s="15">
        <f>'Raw Data'!C2577</f>
        <v>113.50928740000001</v>
      </c>
      <c r="G2580" t="str">
        <f t="shared" si="163"/>
        <v>Normal</v>
      </c>
      <c r="H2580" t="str">
        <f>'Raw Data'!I2577</f>
        <v>non-smoker</v>
      </c>
      <c r="I2580" t="str">
        <f>'Raw Data'!J2577</f>
        <v>moderate</v>
      </c>
    </row>
    <row r="2581" spans="1:9" ht="15" customHeight="1" x14ac:dyDescent="0.35">
      <c r="A2581">
        <f t="shared" si="160"/>
        <v>2577</v>
      </c>
      <c r="B2581" s="13">
        <f>'Raw Data'!B2578</f>
        <v>20.89324736</v>
      </c>
      <c r="C2581" t="str">
        <f t="shared" si="161"/>
        <v>Normal</v>
      </c>
      <c r="D2581" s="14">
        <f>'Raw Data'!E2578</f>
        <v>203.85262119999999</v>
      </c>
      <c r="E2581" t="str">
        <f t="shared" si="162"/>
        <v>Borderline High</v>
      </c>
      <c r="F2581" s="15">
        <f>'Raw Data'!C2578</f>
        <v>108.2276339</v>
      </c>
      <c r="G2581" t="str">
        <f t="shared" si="163"/>
        <v>Normal</v>
      </c>
      <c r="H2581" t="str">
        <f>'Raw Data'!I2578</f>
        <v>non-smoker</v>
      </c>
      <c r="I2581" t="str">
        <f>'Raw Data'!J2578</f>
        <v>low</v>
      </c>
    </row>
    <row r="2582" spans="1:9" ht="15" customHeight="1" x14ac:dyDescent="0.35">
      <c r="A2582">
        <f t="shared" si="160"/>
        <v>2578</v>
      </c>
      <c r="B2582" s="13">
        <f>'Raw Data'!B2579</f>
        <v>31.82976253</v>
      </c>
      <c r="C2582" t="str">
        <f t="shared" si="161"/>
        <v>Obese</v>
      </c>
      <c r="D2582" s="14">
        <f>'Raw Data'!E2579</f>
        <v>182.62477949999999</v>
      </c>
      <c r="E2582" t="str">
        <f t="shared" si="162"/>
        <v>Desirable</v>
      </c>
      <c r="F2582" s="15">
        <f>'Raw Data'!C2579</f>
        <v>124.7041328</v>
      </c>
      <c r="G2582" t="str">
        <f t="shared" si="163"/>
        <v>Elevated</v>
      </c>
      <c r="H2582" t="str">
        <f>'Raw Data'!I2579</f>
        <v>non-smoker</v>
      </c>
      <c r="I2582" t="str">
        <f>'Raw Data'!J2579</f>
        <v>moderate</v>
      </c>
    </row>
    <row r="2583" spans="1:9" ht="15" customHeight="1" x14ac:dyDescent="0.35">
      <c r="A2583">
        <f t="shared" si="160"/>
        <v>2579</v>
      </c>
      <c r="B2583" s="13">
        <f>'Raw Data'!B2580</f>
        <v>32.699805730000001</v>
      </c>
      <c r="C2583" t="str">
        <f t="shared" si="161"/>
        <v>Obese</v>
      </c>
      <c r="D2583" s="14">
        <f>'Raw Data'!E2580</f>
        <v>219.39903380000001</v>
      </c>
      <c r="E2583" t="str">
        <f t="shared" si="162"/>
        <v>Borderline High</v>
      </c>
      <c r="F2583" s="15">
        <f>'Raw Data'!C2580</f>
        <v>102.2431046</v>
      </c>
      <c r="G2583" t="str">
        <f t="shared" si="163"/>
        <v>Normal</v>
      </c>
      <c r="H2583" t="str">
        <f>'Raw Data'!I2580</f>
        <v>smoker</v>
      </c>
      <c r="I2583" t="str">
        <f>'Raw Data'!J2580</f>
        <v>moderate</v>
      </c>
    </row>
    <row r="2584" spans="1:9" ht="15" customHeight="1" x14ac:dyDescent="0.35">
      <c r="A2584">
        <f t="shared" si="160"/>
        <v>2580</v>
      </c>
      <c r="B2584" s="13">
        <f>'Raw Data'!B2581</f>
        <v>33.206851489999998</v>
      </c>
      <c r="C2584" t="str">
        <f t="shared" si="161"/>
        <v>Obese</v>
      </c>
      <c r="D2584" s="14">
        <f>'Raw Data'!E2581</f>
        <v>183.28428109999999</v>
      </c>
      <c r="E2584" t="str">
        <f t="shared" si="162"/>
        <v>Desirable</v>
      </c>
      <c r="F2584" s="15">
        <f>'Raw Data'!C2581</f>
        <v>105.70232729999999</v>
      </c>
      <c r="G2584" t="str">
        <f t="shared" si="163"/>
        <v>Normal</v>
      </c>
      <c r="H2584" t="str">
        <f>'Raw Data'!I2581</f>
        <v>non-smoker</v>
      </c>
      <c r="I2584" t="str">
        <f>'Raw Data'!J2581</f>
        <v>low</v>
      </c>
    </row>
    <row r="2585" spans="1:9" ht="15" customHeight="1" x14ac:dyDescent="0.35">
      <c r="A2585">
        <f t="shared" si="160"/>
        <v>2581</v>
      </c>
      <c r="B2585" s="13">
        <f>'Raw Data'!B2582</f>
        <v>34.726602319999998</v>
      </c>
      <c r="C2585" t="str">
        <f t="shared" si="161"/>
        <v>Obese</v>
      </c>
      <c r="D2585" s="14">
        <f>'Raw Data'!E2582</f>
        <v>228.11943199999999</v>
      </c>
      <c r="E2585" t="str">
        <f t="shared" si="162"/>
        <v>Borderline High</v>
      </c>
      <c r="F2585" s="15">
        <f>'Raw Data'!C2582</f>
        <v>112.2273763</v>
      </c>
      <c r="G2585" t="str">
        <f t="shared" si="163"/>
        <v>Normal</v>
      </c>
      <c r="H2585" t="str">
        <f>'Raw Data'!I2582</f>
        <v>non-smoker</v>
      </c>
      <c r="I2585" t="str">
        <f>'Raw Data'!J2582</f>
        <v>moderate</v>
      </c>
    </row>
    <row r="2586" spans="1:9" ht="15" customHeight="1" x14ac:dyDescent="0.35">
      <c r="A2586">
        <f t="shared" si="160"/>
        <v>2582</v>
      </c>
      <c r="B2586" s="13">
        <f>'Raw Data'!B2583</f>
        <v>30.87591394</v>
      </c>
      <c r="C2586" t="str">
        <f t="shared" si="161"/>
        <v>Obese</v>
      </c>
      <c r="D2586" s="14">
        <f>'Raw Data'!E2583</f>
        <v>199.88689539999999</v>
      </c>
      <c r="E2586" t="str">
        <f t="shared" si="162"/>
        <v>Desirable</v>
      </c>
      <c r="F2586" s="15">
        <f>'Raw Data'!C2583</f>
        <v>120.9578458</v>
      </c>
      <c r="G2586" t="str">
        <f t="shared" si="163"/>
        <v>Elevated</v>
      </c>
      <c r="H2586" t="str">
        <f>'Raw Data'!I2583</f>
        <v>non-smoker</v>
      </c>
      <c r="I2586" t="str">
        <f>'Raw Data'!J2583</f>
        <v>high</v>
      </c>
    </row>
    <row r="2587" spans="1:9" ht="15" customHeight="1" x14ac:dyDescent="0.35">
      <c r="A2587">
        <f t="shared" si="160"/>
        <v>2583</v>
      </c>
      <c r="B2587" s="13">
        <f>'Raw Data'!B2584</f>
        <v>29.12728418</v>
      </c>
      <c r="C2587" t="str">
        <f t="shared" si="161"/>
        <v>Overweight</v>
      </c>
      <c r="D2587" s="14">
        <f>'Raw Data'!E2584</f>
        <v>183.41129720000001</v>
      </c>
      <c r="E2587" t="str">
        <f t="shared" si="162"/>
        <v>Desirable</v>
      </c>
      <c r="F2587" s="15">
        <f>'Raw Data'!C2584</f>
        <v>106.72764890000001</v>
      </c>
      <c r="G2587" t="str">
        <f t="shared" si="163"/>
        <v>Normal</v>
      </c>
      <c r="H2587" t="str">
        <f>'Raw Data'!I2584</f>
        <v>non-smoker</v>
      </c>
      <c r="I2587" t="str">
        <f>'Raw Data'!J2584</f>
        <v>low</v>
      </c>
    </row>
    <row r="2588" spans="1:9" ht="15" customHeight="1" x14ac:dyDescent="0.35">
      <c r="A2588">
        <f t="shared" si="160"/>
        <v>2584</v>
      </c>
      <c r="B2588" s="13">
        <f>'Raw Data'!B2585</f>
        <v>30.098159809999999</v>
      </c>
      <c r="C2588" t="str">
        <f t="shared" si="161"/>
        <v>Obese</v>
      </c>
      <c r="D2588" s="14">
        <f>'Raw Data'!E2585</f>
        <v>207.52018699999999</v>
      </c>
      <c r="E2588" t="str">
        <f t="shared" si="162"/>
        <v>Borderline High</v>
      </c>
      <c r="F2588" s="15">
        <f>'Raw Data'!C2585</f>
        <v>91.241016299999998</v>
      </c>
      <c r="G2588" t="str">
        <f t="shared" si="163"/>
        <v>Normal</v>
      </c>
      <c r="H2588" t="str">
        <f>'Raw Data'!I2585</f>
        <v>smoker</v>
      </c>
      <c r="I2588" t="str">
        <f>'Raw Data'!J2585</f>
        <v>moderate</v>
      </c>
    </row>
    <row r="2589" spans="1:9" ht="15" customHeight="1" x14ac:dyDescent="0.35">
      <c r="A2589">
        <f t="shared" si="160"/>
        <v>2585</v>
      </c>
      <c r="B2589" s="13">
        <f>'Raw Data'!B2586</f>
        <v>27.356427849999999</v>
      </c>
      <c r="C2589" t="str">
        <f t="shared" si="161"/>
        <v>Overweight</v>
      </c>
      <c r="D2589" s="14">
        <f>'Raw Data'!E2586</f>
        <v>186.31353659999999</v>
      </c>
      <c r="E2589" t="str">
        <f t="shared" si="162"/>
        <v>Desirable</v>
      </c>
      <c r="F2589" s="15">
        <f>'Raw Data'!C2586</f>
        <v>101.3813676</v>
      </c>
      <c r="G2589" t="str">
        <f t="shared" si="163"/>
        <v>Normal</v>
      </c>
      <c r="H2589" t="str">
        <f>'Raw Data'!I2586</f>
        <v>non-smoker</v>
      </c>
      <c r="I2589" t="str">
        <f>'Raw Data'!J2586</f>
        <v>moderate</v>
      </c>
    </row>
    <row r="2590" spans="1:9" ht="15" customHeight="1" x14ac:dyDescent="0.35">
      <c r="A2590">
        <f t="shared" si="160"/>
        <v>2586</v>
      </c>
      <c r="B2590" s="13">
        <f>'Raw Data'!B2587</f>
        <v>25.132019759999999</v>
      </c>
      <c r="C2590" t="str">
        <f t="shared" si="161"/>
        <v>Overweight</v>
      </c>
      <c r="D2590" s="14">
        <f>'Raw Data'!E2587</f>
        <v>158.0644064</v>
      </c>
      <c r="E2590" t="str">
        <f t="shared" si="162"/>
        <v>Desirable</v>
      </c>
      <c r="F2590" s="15">
        <f>'Raw Data'!C2587</f>
        <v>110.33573459999999</v>
      </c>
      <c r="G2590" t="str">
        <f t="shared" si="163"/>
        <v>Normal</v>
      </c>
      <c r="H2590" t="str">
        <f>'Raw Data'!I2587</f>
        <v>non-smoker</v>
      </c>
      <c r="I2590" t="str">
        <f>'Raw Data'!J2587</f>
        <v>low</v>
      </c>
    </row>
    <row r="2591" spans="1:9" ht="15" customHeight="1" x14ac:dyDescent="0.35">
      <c r="A2591">
        <f t="shared" si="160"/>
        <v>2587</v>
      </c>
      <c r="B2591" s="13">
        <f>'Raw Data'!B2588</f>
        <v>30.8505389</v>
      </c>
      <c r="C2591" t="str">
        <f t="shared" si="161"/>
        <v>Obese</v>
      </c>
      <c r="D2591" s="14">
        <f>'Raw Data'!E2588</f>
        <v>211.24025879999999</v>
      </c>
      <c r="E2591" t="str">
        <f t="shared" si="162"/>
        <v>Borderline High</v>
      </c>
      <c r="F2591" s="15">
        <f>'Raw Data'!C2588</f>
        <v>118.50984630000001</v>
      </c>
      <c r="G2591" t="str">
        <f t="shared" si="163"/>
        <v>Normal</v>
      </c>
      <c r="H2591" t="str">
        <f>'Raw Data'!I2588</f>
        <v>non-smoker</v>
      </c>
      <c r="I2591" t="str">
        <f>'Raw Data'!J2588</f>
        <v>moderate</v>
      </c>
    </row>
    <row r="2592" spans="1:9" ht="15" customHeight="1" x14ac:dyDescent="0.35">
      <c r="A2592">
        <f t="shared" si="160"/>
        <v>2588</v>
      </c>
      <c r="B2592" s="13">
        <f>'Raw Data'!B2589</f>
        <v>29.245340339999998</v>
      </c>
      <c r="C2592" t="str">
        <f t="shared" si="161"/>
        <v>Overweight</v>
      </c>
      <c r="D2592" s="14">
        <f>'Raw Data'!E2589</f>
        <v>203.28977449999999</v>
      </c>
      <c r="E2592" t="str">
        <f t="shared" si="162"/>
        <v>Borderline High</v>
      </c>
      <c r="F2592" s="15">
        <f>'Raw Data'!C2589</f>
        <v>111.2799776</v>
      </c>
      <c r="G2592" t="str">
        <f t="shared" si="163"/>
        <v>Normal</v>
      </c>
      <c r="H2592" t="str">
        <f>'Raw Data'!I2589</f>
        <v>non-smoker</v>
      </c>
      <c r="I2592" t="str">
        <f>'Raw Data'!J2589</f>
        <v>low</v>
      </c>
    </row>
    <row r="2593" spans="1:9" ht="15" customHeight="1" x14ac:dyDescent="0.35">
      <c r="A2593">
        <f t="shared" si="160"/>
        <v>2589</v>
      </c>
      <c r="B2593" s="13">
        <f>'Raw Data'!B2590</f>
        <v>31.401540130000001</v>
      </c>
      <c r="C2593" t="str">
        <f t="shared" si="161"/>
        <v>Obese</v>
      </c>
      <c r="D2593" s="14">
        <f>'Raw Data'!E2590</f>
        <v>179.7129109</v>
      </c>
      <c r="E2593" t="str">
        <f t="shared" si="162"/>
        <v>Desirable</v>
      </c>
      <c r="F2593" s="15">
        <f>'Raw Data'!C2590</f>
        <v>101.3642614</v>
      </c>
      <c r="G2593" t="str">
        <f t="shared" si="163"/>
        <v>Normal</v>
      </c>
      <c r="H2593" t="str">
        <f>'Raw Data'!I2590</f>
        <v>non-smoker</v>
      </c>
      <c r="I2593" t="str">
        <f>'Raw Data'!J2590</f>
        <v>low</v>
      </c>
    </row>
    <row r="2594" spans="1:9" ht="15" customHeight="1" x14ac:dyDescent="0.35">
      <c r="A2594">
        <f t="shared" si="160"/>
        <v>2590</v>
      </c>
      <c r="B2594" s="13">
        <f>'Raw Data'!B2591</f>
        <v>25.957009429999999</v>
      </c>
      <c r="C2594" t="str">
        <f t="shared" si="161"/>
        <v>Overweight</v>
      </c>
      <c r="D2594" s="14">
        <f>'Raw Data'!E2591</f>
        <v>211.98835070000001</v>
      </c>
      <c r="E2594" t="str">
        <f t="shared" si="162"/>
        <v>Borderline High</v>
      </c>
      <c r="F2594" s="15">
        <f>'Raw Data'!C2591</f>
        <v>124.47783320000001</v>
      </c>
      <c r="G2594" t="str">
        <f t="shared" si="163"/>
        <v>Elevated</v>
      </c>
      <c r="H2594" t="str">
        <f>'Raw Data'!I2591</f>
        <v>non-smoker</v>
      </c>
      <c r="I2594" t="str">
        <f>'Raw Data'!J2591</f>
        <v>moderate</v>
      </c>
    </row>
    <row r="2595" spans="1:9" ht="15" customHeight="1" x14ac:dyDescent="0.35">
      <c r="A2595">
        <f t="shared" si="160"/>
        <v>2591</v>
      </c>
      <c r="B2595" s="13">
        <f>'Raw Data'!B2592</f>
        <v>26.397144189999999</v>
      </c>
      <c r="C2595" t="str">
        <f t="shared" si="161"/>
        <v>Overweight</v>
      </c>
      <c r="D2595" s="14">
        <f>'Raw Data'!E2592</f>
        <v>171.18142449999999</v>
      </c>
      <c r="E2595" t="str">
        <f t="shared" si="162"/>
        <v>Desirable</v>
      </c>
      <c r="F2595" s="15">
        <f>'Raw Data'!C2592</f>
        <v>110.1182166</v>
      </c>
      <c r="G2595" t="str">
        <f t="shared" si="163"/>
        <v>Normal</v>
      </c>
      <c r="H2595" t="str">
        <f>'Raw Data'!I2592</f>
        <v>non-smoker</v>
      </c>
      <c r="I2595" t="str">
        <f>'Raw Data'!J2592</f>
        <v>moderate</v>
      </c>
    </row>
    <row r="2596" spans="1:9" ht="15" customHeight="1" x14ac:dyDescent="0.35">
      <c r="A2596">
        <f t="shared" si="160"/>
        <v>2592</v>
      </c>
      <c r="B2596" s="13">
        <f>'Raw Data'!B2593</f>
        <v>28.057460169999999</v>
      </c>
      <c r="C2596" t="str">
        <f t="shared" si="161"/>
        <v>Overweight</v>
      </c>
      <c r="D2596" s="14">
        <f>'Raw Data'!E2593</f>
        <v>209.60412740000001</v>
      </c>
      <c r="E2596" t="str">
        <f t="shared" si="162"/>
        <v>Borderline High</v>
      </c>
      <c r="F2596" s="15">
        <f>'Raw Data'!C2593</f>
        <v>117.35818829999999</v>
      </c>
      <c r="G2596" t="str">
        <f t="shared" si="163"/>
        <v>Normal</v>
      </c>
      <c r="H2596" t="str">
        <f>'Raw Data'!I2593</f>
        <v>smoker</v>
      </c>
      <c r="I2596" t="str">
        <f>'Raw Data'!J2593</f>
        <v>moderate</v>
      </c>
    </row>
    <row r="2597" spans="1:9" ht="15" customHeight="1" x14ac:dyDescent="0.35">
      <c r="A2597">
        <f t="shared" si="160"/>
        <v>2593</v>
      </c>
      <c r="B2597" s="13">
        <f>'Raw Data'!B2594</f>
        <v>26.366762420000001</v>
      </c>
      <c r="C2597" t="str">
        <f t="shared" si="161"/>
        <v>Overweight</v>
      </c>
      <c r="D2597" s="14">
        <f>'Raw Data'!E2594</f>
        <v>201.4514853</v>
      </c>
      <c r="E2597" t="str">
        <f t="shared" si="162"/>
        <v>Borderline High</v>
      </c>
      <c r="F2597" s="15">
        <f>'Raw Data'!C2594</f>
        <v>111.463443</v>
      </c>
      <c r="G2597" t="str">
        <f t="shared" si="163"/>
        <v>Normal</v>
      </c>
      <c r="H2597" t="str">
        <f>'Raw Data'!I2594</f>
        <v>non-smoker</v>
      </c>
      <c r="I2597" t="str">
        <f>'Raw Data'!J2594</f>
        <v>moderate</v>
      </c>
    </row>
    <row r="2598" spans="1:9" ht="15" customHeight="1" x14ac:dyDescent="0.35">
      <c r="A2598">
        <f t="shared" si="160"/>
        <v>2594</v>
      </c>
      <c r="B2598" s="13">
        <f>'Raw Data'!B2595</f>
        <v>41.209117800000001</v>
      </c>
      <c r="C2598" t="str">
        <f t="shared" si="161"/>
        <v>Obese</v>
      </c>
      <c r="D2598" s="14">
        <f>'Raw Data'!E2595</f>
        <v>256.24217609999999</v>
      </c>
      <c r="E2598" t="str">
        <f t="shared" si="162"/>
        <v>High</v>
      </c>
      <c r="F2598" s="15">
        <f>'Raw Data'!C2595</f>
        <v>101.72514580000001</v>
      </c>
      <c r="G2598" t="str">
        <f t="shared" si="163"/>
        <v>Normal</v>
      </c>
      <c r="H2598" t="str">
        <f>'Raw Data'!I2595</f>
        <v>non-smoker</v>
      </c>
      <c r="I2598" t="str">
        <f>'Raw Data'!J2595</f>
        <v>high</v>
      </c>
    </row>
    <row r="2599" spans="1:9" ht="15" customHeight="1" x14ac:dyDescent="0.35">
      <c r="A2599">
        <f t="shared" si="160"/>
        <v>2595</v>
      </c>
      <c r="B2599" s="13">
        <f>'Raw Data'!B2596</f>
        <v>36.67226308</v>
      </c>
      <c r="C2599" t="str">
        <f t="shared" si="161"/>
        <v>Obese</v>
      </c>
      <c r="D2599" s="14">
        <f>'Raw Data'!E2596</f>
        <v>203.06589980000001</v>
      </c>
      <c r="E2599" t="str">
        <f t="shared" si="162"/>
        <v>Borderline High</v>
      </c>
      <c r="F2599" s="15">
        <f>'Raw Data'!C2596</f>
        <v>113.7185942</v>
      </c>
      <c r="G2599" t="str">
        <f t="shared" si="163"/>
        <v>Normal</v>
      </c>
      <c r="H2599" t="str">
        <f>'Raw Data'!I2596</f>
        <v>non-smoker</v>
      </c>
      <c r="I2599" t="str">
        <f>'Raw Data'!J2596</f>
        <v>high</v>
      </c>
    </row>
    <row r="2600" spans="1:9" ht="15" customHeight="1" x14ac:dyDescent="0.35">
      <c r="A2600">
        <f t="shared" si="160"/>
        <v>2596</v>
      </c>
      <c r="B2600" s="13">
        <f>'Raw Data'!B2597</f>
        <v>27.021466870000001</v>
      </c>
      <c r="C2600" t="str">
        <f t="shared" si="161"/>
        <v>Overweight</v>
      </c>
      <c r="D2600" s="14">
        <f>'Raw Data'!E2597</f>
        <v>172.59535</v>
      </c>
      <c r="E2600" t="str">
        <f t="shared" si="162"/>
        <v>Desirable</v>
      </c>
      <c r="F2600" s="15">
        <f>'Raw Data'!C2597</f>
        <v>83.953422739999993</v>
      </c>
      <c r="G2600" t="str">
        <f t="shared" si="163"/>
        <v>Normal</v>
      </c>
      <c r="H2600" t="str">
        <f>'Raw Data'!I2597</f>
        <v>non-smoker</v>
      </c>
      <c r="I2600" t="str">
        <f>'Raw Data'!J2597</f>
        <v>high</v>
      </c>
    </row>
    <row r="2601" spans="1:9" ht="15" customHeight="1" x14ac:dyDescent="0.35">
      <c r="A2601">
        <f t="shared" si="160"/>
        <v>2597</v>
      </c>
      <c r="B2601" s="13">
        <f>'Raw Data'!B2598</f>
        <v>26.345604179999999</v>
      </c>
      <c r="C2601" t="str">
        <f t="shared" si="161"/>
        <v>Overweight</v>
      </c>
      <c r="D2601" s="14">
        <f>'Raw Data'!E2598</f>
        <v>196.3834397</v>
      </c>
      <c r="E2601" t="str">
        <f t="shared" si="162"/>
        <v>Desirable</v>
      </c>
      <c r="F2601" s="15">
        <f>'Raw Data'!C2598</f>
        <v>115.059918</v>
      </c>
      <c r="G2601" t="str">
        <f t="shared" si="163"/>
        <v>Normal</v>
      </c>
      <c r="H2601" t="str">
        <f>'Raw Data'!I2598</f>
        <v>smoker</v>
      </c>
      <c r="I2601" t="str">
        <f>'Raw Data'!J2598</f>
        <v>high</v>
      </c>
    </row>
    <row r="2602" spans="1:9" ht="15" customHeight="1" x14ac:dyDescent="0.35">
      <c r="A2602">
        <f t="shared" si="160"/>
        <v>2598</v>
      </c>
      <c r="B2602" s="13">
        <f>'Raw Data'!B2599</f>
        <v>29.230143049999999</v>
      </c>
      <c r="C2602" t="str">
        <f t="shared" si="161"/>
        <v>Overweight</v>
      </c>
      <c r="D2602" s="14">
        <f>'Raw Data'!E2599</f>
        <v>218.33977089999999</v>
      </c>
      <c r="E2602" t="str">
        <f t="shared" si="162"/>
        <v>Borderline High</v>
      </c>
      <c r="F2602" s="15">
        <f>'Raw Data'!C2599</f>
        <v>76.999118139999993</v>
      </c>
      <c r="G2602" t="str">
        <f t="shared" si="163"/>
        <v>Normal</v>
      </c>
      <c r="H2602" t="str">
        <f>'Raw Data'!I2599</f>
        <v>non-smoker</v>
      </c>
      <c r="I2602" t="str">
        <f>'Raw Data'!J2599</f>
        <v>low</v>
      </c>
    </row>
    <row r="2603" spans="1:9" ht="15" customHeight="1" x14ac:dyDescent="0.35">
      <c r="A2603">
        <f t="shared" si="160"/>
        <v>2599</v>
      </c>
      <c r="B2603" s="13">
        <f>'Raw Data'!B2600</f>
        <v>24.852813699999999</v>
      </c>
      <c r="C2603" t="str">
        <f t="shared" si="161"/>
        <v>Normal</v>
      </c>
      <c r="D2603" s="14">
        <f>'Raw Data'!E2600</f>
        <v>209.5820654</v>
      </c>
      <c r="E2603" t="str">
        <f t="shared" si="162"/>
        <v>Borderline High</v>
      </c>
      <c r="F2603" s="15">
        <f>'Raw Data'!C2600</f>
        <v>97.047450569999995</v>
      </c>
      <c r="G2603" t="str">
        <f t="shared" si="163"/>
        <v>Normal</v>
      </c>
      <c r="H2603" t="str">
        <f>'Raw Data'!I2600</f>
        <v>non-smoker</v>
      </c>
      <c r="I2603" t="str">
        <f>'Raw Data'!J2600</f>
        <v>high</v>
      </c>
    </row>
    <row r="2604" spans="1:9" ht="15" customHeight="1" x14ac:dyDescent="0.35">
      <c r="A2604">
        <f t="shared" si="160"/>
        <v>2600</v>
      </c>
      <c r="B2604" s="13">
        <f>'Raw Data'!B2601</f>
        <v>24.768593209999999</v>
      </c>
      <c r="C2604" t="str">
        <f t="shared" si="161"/>
        <v>Normal</v>
      </c>
      <c r="D2604" s="14">
        <f>'Raw Data'!E2601</f>
        <v>172.89089799999999</v>
      </c>
      <c r="E2604" t="str">
        <f t="shared" si="162"/>
        <v>Desirable</v>
      </c>
      <c r="F2604" s="15">
        <f>'Raw Data'!C2601</f>
        <v>107.1755689</v>
      </c>
      <c r="G2604" t="str">
        <f t="shared" si="163"/>
        <v>Normal</v>
      </c>
      <c r="H2604" t="str">
        <f>'Raw Data'!I2601</f>
        <v>non-smoker</v>
      </c>
      <c r="I2604" t="str">
        <f>'Raw Data'!J2601</f>
        <v>high</v>
      </c>
    </row>
    <row r="2605" spans="1:9" ht="15" customHeight="1" x14ac:dyDescent="0.35">
      <c r="A2605">
        <f t="shared" si="160"/>
        <v>2601</v>
      </c>
      <c r="B2605" s="13">
        <f>'Raw Data'!B2602</f>
        <v>27.214519630000002</v>
      </c>
      <c r="C2605" t="str">
        <f t="shared" si="161"/>
        <v>Overweight</v>
      </c>
      <c r="D2605" s="14">
        <f>'Raw Data'!E2602</f>
        <v>155.946687</v>
      </c>
      <c r="E2605" t="str">
        <f t="shared" si="162"/>
        <v>Desirable</v>
      </c>
      <c r="F2605" s="15">
        <f>'Raw Data'!C2602</f>
        <v>108.7101325</v>
      </c>
      <c r="G2605" t="str">
        <f t="shared" si="163"/>
        <v>Normal</v>
      </c>
      <c r="H2605" t="str">
        <f>'Raw Data'!I2602</f>
        <v>non-smoker</v>
      </c>
      <c r="I2605" t="str">
        <f>'Raw Data'!J2602</f>
        <v>low</v>
      </c>
    </row>
    <row r="2606" spans="1:9" ht="15" customHeight="1" x14ac:dyDescent="0.35">
      <c r="A2606">
        <f t="shared" si="160"/>
        <v>2602</v>
      </c>
      <c r="B2606" s="13">
        <f>'Raw Data'!B2603</f>
        <v>25.143088209999998</v>
      </c>
      <c r="C2606" t="str">
        <f t="shared" si="161"/>
        <v>Overweight</v>
      </c>
      <c r="D2606" s="14">
        <f>'Raw Data'!E2603</f>
        <v>194.92087000000001</v>
      </c>
      <c r="E2606" t="str">
        <f t="shared" si="162"/>
        <v>Desirable</v>
      </c>
      <c r="F2606" s="15">
        <f>'Raw Data'!C2603</f>
        <v>98.098563069999997</v>
      </c>
      <c r="G2606" t="str">
        <f t="shared" si="163"/>
        <v>Normal</v>
      </c>
      <c r="H2606" t="str">
        <f>'Raw Data'!I2603</f>
        <v>non-smoker</v>
      </c>
      <c r="I2606" t="str">
        <f>'Raw Data'!J2603</f>
        <v>low</v>
      </c>
    </row>
    <row r="2607" spans="1:9" ht="15" customHeight="1" x14ac:dyDescent="0.35">
      <c r="A2607">
        <f t="shared" si="160"/>
        <v>2603</v>
      </c>
      <c r="B2607" s="13">
        <f>'Raw Data'!B2604</f>
        <v>27.918838399999999</v>
      </c>
      <c r="C2607" t="str">
        <f t="shared" si="161"/>
        <v>Overweight</v>
      </c>
      <c r="D2607" s="14">
        <f>'Raw Data'!E2604</f>
        <v>186.345315</v>
      </c>
      <c r="E2607" t="str">
        <f t="shared" si="162"/>
        <v>Desirable</v>
      </c>
      <c r="F2607" s="15">
        <f>'Raw Data'!C2604</f>
        <v>104.5802424</v>
      </c>
      <c r="G2607" t="str">
        <f t="shared" si="163"/>
        <v>Normal</v>
      </c>
      <c r="H2607" t="str">
        <f>'Raw Data'!I2604</f>
        <v>non-smoker</v>
      </c>
      <c r="I2607" t="str">
        <f>'Raw Data'!J2604</f>
        <v>moderate</v>
      </c>
    </row>
    <row r="2608" spans="1:9" ht="15" customHeight="1" x14ac:dyDescent="0.35">
      <c r="A2608">
        <f t="shared" si="160"/>
        <v>2604</v>
      </c>
      <c r="B2608" s="13">
        <f>'Raw Data'!B2605</f>
        <v>28.850455799999999</v>
      </c>
      <c r="C2608" t="str">
        <f t="shared" si="161"/>
        <v>Overweight</v>
      </c>
      <c r="D2608" s="14">
        <f>'Raw Data'!E2605</f>
        <v>194.48932600000001</v>
      </c>
      <c r="E2608" t="str">
        <f t="shared" si="162"/>
        <v>Desirable</v>
      </c>
      <c r="F2608" s="15">
        <f>'Raw Data'!C2605</f>
        <v>97.312387229999999</v>
      </c>
      <c r="G2608" t="str">
        <f t="shared" si="163"/>
        <v>Normal</v>
      </c>
      <c r="H2608" t="str">
        <f>'Raw Data'!I2605</f>
        <v>non-smoker</v>
      </c>
      <c r="I2608" t="str">
        <f>'Raw Data'!J2605</f>
        <v>moderate</v>
      </c>
    </row>
    <row r="2609" spans="1:9" ht="15" customHeight="1" x14ac:dyDescent="0.35">
      <c r="A2609">
        <f t="shared" si="160"/>
        <v>2605</v>
      </c>
      <c r="B2609" s="13">
        <f>'Raw Data'!B2606</f>
        <v>11.08859376</v>
      </c>
      <c r="C2609" t="str">
        <f t="shared" si="161"/>
        <v>Underweight</v>
      </c>
      <c r="D2609" s="14">
        <f>'Raw Data'!E2606</f>
        <v>161.44279370000001</v>
      </c>
      <c r="E2609" t="str">
        <f t="shared" si="162"/>
        <v>Desirable</v>
      </c>
      <c r="F2609" s="15">
        <f>'Raw Data'!C2606</f>
        <v>110.21350080000001</v>
      </c>
      <c r="G2609" t="str">
        <f t="shared" si="163"/>
        <v>Normal</v>
      </c>
      <c r="H2609" t="str">
        <f>'Raw Data'!I2606</f>
        <v>non-smoker</v>
      </c>
      <c r="I2609" t="str">
        <f>'Raw Data'!J2606</f>
        <v>high</v>
      </c>
    </row>
    <row r="2610" spans="1:9" ht="15" customHeight="1" x14ac:dyDescent="0.35">
      <c r="A2610">
        <f t="shared" si="160"/>
        <v>2606</v>
      </c>
      <c r="B2610" s="13">
        <f>'Raw Data'!B2607</f>
        <v>17.368037149999999</v>
      </c>
      <c r="C2610" t="str">
        <f t="shared" si="161"/>
        <v>Underweight</v>
      </c>
      <c r="D2610" s="14">
        <f>'Raw Data'!E2607</f>
        <v>197.2946925</v>
      </c>
      <c r="E2610" t="str">
        <f t="shared" si="162"/>
        <v>Desirable</v>
      </c>
      <c r="F2610" s="15">
        <f>'Raw Data'!C2607</f>
        <v>96.817587059999994</v>
      </c>
      <c r="G2610" t="str">
        <f t="shared" si="163"/>
        <v>Normal</v>
      </c>
      <c r="H2610" t="str">
        <f>'Raw Data'!I2607</f>
        <v>non-smoker</v>
      </c>
      <c r="I2610" t="str">
        <f>'Raw Data'!J2607</f>
        <v>high</v>
      </c>
    </row>
    <row r="2611" spans="1:9" ht="15" customHeight="1" x14ac:dyDescent="0.35">
      <c r="A2611">
        <f t="shared" si="160"/>
        <v>2607</v>
      </c>
      <c r="B2611" s="13">
        <f>'Raw Data'!B2608</f>
        <v>22.761470729999999</v>
      </c>
      <c r="C2611" t="str">
        <f t="shared" si="161"/>
        <v>Normal</v>
      </c>
      <c r="D2611" s="14">
        <f>'Raw Data'!E2608</f>
        <v>205.2141464</v>
      </c>
      <c r="E2611" t="str">
        <f t="shared" si="162"/>
        <v>Borderline High</v>
      </c>
      <c r="F2611" s="15">
        <f>'Raw Data'!C2608</f>
        <v>107.2287063</v>
      </c>
      <c r="G2611" t="str">
        <f t="shared" si="163"/>
        <v>Normal</v>
      </c>
      <c r="H2611" t="str">
        <f>'Raw Data'!I2608</f>
        <v>non-smoker</v>
      </c>
      <c r="I2611" t="str">
        <f>'Raw Data'!J2608</f>
        <v>moderate</v>
      </c>
    </row>
    <row r="2612" spans="1:9" ht="15" customHeight="1" x14ac:dyDescent="0.35">
      <c r="A2612">
        <f t="shared" si="160"/>
        <v>2608</v>
      </c>
      <c r="B2612" s="13">
        <f>'Raw Data'!B2609</f>
        <v>28.398344009999999</v>
      </c>
      <c r="C2612" t="str">
        <f t="shared" si="161"/>
        <v>Overweight</v>
      </c>
      <c r="D2612" s="14">
        <f>'Raw Data'!E2609</f>
        <v>229.9811923</v>
      </c>
      <c r="E2612" t="str">
        <f t="shared" si="162"/>
        <v>Borderline High</v>
      </c>
      <c r="F2612" s="15">
        <f>'Raw Data'!C2609</f>
        <v>113.62848320000001</v>
      </c>
      <c r="G2612" t="str">
        <f t="shared" si="163"/>
        <v>Normal</v>
      </c>
      <c r="H2612" t="str">
        <f>'Raw Data'!I2609</f>
        <v>smoker</v>
      </c>
      <c r="I2612" t="str">
        <f>'Raw Data'!J2609</f>
        <v>moderate</v>
      </c>
    </row>
    <row r="2613" spans="1:9" ht="15" customHeight="1" x14ac:dyDescent="0.35">
      <c r="A2613">
        <f t="shared" si="160"/>
        <v>2609</v>
      </c>
      <c r="B2613" s="13">
        <f>'Raw Data'!B2610</f>
        <v>23.146481690000002</v>
      </c>
      <c r="C2613" t="str">
        <f t="shared" si="161"/>
        <v>Normal</v>
      </c>
      <c r="D2613" s="14">
        <f>'Raw Data'!E2610</f>
        <v>183.20908259999999</v>
      </c>
      <c r="E2613" t="str">
        <f t="shared" si="162"/>
        <v>Desirable</v>
      </c>
      <c r="F2613" s="15">
        <f>'Raw Data'!C2610</f>
        <v>114.85660180000001</v>
      </c>
      <c r="G2613" t="str">
        <f t="shared" si="163"/>
        <v>Normal</v>
      </c>
      <c r="H2613" t="str">
        <f>'Raw Data'!I2610</f>
        <v>smoker</v>
      </c>
      <c r="I2613" t="str">
        <f>'Raw Data'!J2610</f>
        <v>low</v>
      </c>
    </row>
    <row r="2614" spans="1:9" ht="15" customHeight="1" x14ac:dyDescent="0.35">
      <c r="A2614">
        <f t="shared" si="160"/>
        <v>2610</v>
      </c>
      <c r="B2614" s="13">
        <f>'Raw Data'!B2611</f>
        <v>38.550504400000001</v>
      </c>
      <c r="C2614" t="str">
        <f t="shared" si="161"/>
        <v>Obese</v>
      </c>
      <c r="D2614" s="14">
        <f>'Raw Data'!E2611</f>
        <v>185.7025233</v>
      </c>
      <c r="E2614" t="str">
        <f t="shared" si="162"/>
        <v>Desirable</v>
      </c>
      <c r="F2614" s="15">
        <f>'Raw Data'!C2611</f>
        <v>117.336973</v>
      </c>
      <c r="G2614" t="str">
        <f t="shared" si="163"/>
        <v>Normal</v>
      </c>
      <c r="H2614" t="str">
        <f>'Raw Data'!I2611</f>
        <v>non-smoker</v>
      </c>
      <c r="I2614" t="str">
        <f>'Raw Data'!J2611</f>
        <v>moderate</v>
      </c>
    </row>
    <row r="2615" spans="1:9" ht="15" customHeight="1" x14ac:dyDescent="0.35">
      <c r="A2615">
        <f t="shared" si="160"/>
        <v>2611</v>
      </c>
      <c r="B2615" s="13">
        <f>'Raw Data'!B2612</f>
        <v>31.473134739999999</v>
      </c>
      <c r="C2615" t="str">
        <f t="shared" si="161"/>
        <v>Obese</v>
      </c>
      <c r="D2615" s="14">
        <f>'Raw Data'!E2612</f>
        <v>216.8806338</v>
      </c>
      <c r="E2615" t="str">
        <f t="shared" si="162"/>
        <v>Borderline High</v>
      </c>
      <c r="F2615" s="15">
        <f>'Raw Data'!C2612</f>
        <v>119.3922227</v>
      </c>
      <c r="G2615" t="str">
        <f t="shared" si="163"/>
        <v>Normal</v>
      </c>
      <c r="H2615" t="str">
        <f>'Raw Data'!I2612</f>
        <v>non-smoker</v>
      </c>
      <c r="I2615" t="str">
        <f>'Raw Data'!J2612</f>
        <v>moderate</v>
      </c>
    </row>
    <row r="2616" spans="1:9" ht="15" customHeight="1" x14ac:dyDescent="0.35">
      <c r="A2616">
        <f t="shared" si="160"/>
        <v>2612</v>
      </c>
      <c r="B2616" s="13">
        <f>'Raw Data'!B2613</f>
        <v>36.791404270000001</v>
      </c>
      <c r="C2616" t="str">
        <f t="shared" si="161"/>
        <v>Obese</v>
      </c>
      <c r="D2616" s="14">
        <f>'Raw Data'!E2613</f>
        <v>204.3079985</v>
      </c>
      <c r="E2616" t="str">
        <f t="shared" si="162"/>
        <v>Borderline High</v>
      </c>
      <c r="F2616" s="15">
        <f>'Raw Data'!C2613</f>
        <v>103.2842021</v>
      </c>
      <c r="G2616" t="str">
        <f t="shared" si="163"/>
        <v>Normal</v>
      </c>
      <c r="H2616" t="str">
        <f>'Raw Data'!I2613</f>
        <v>non-smoker</v>
      </c>
      <c r="I2616" t="str">
        <f>'Raw Data'!J2613</f>
        <v>moderate</v>
      </c>
    </row>
    <row r="2617" spans="1:9" ht="15" customHeight="1" x14ac:dyDescent="0.35">
      <c r="A2617">
        <f t="shared" si="160"/>
        <v>2613</v>
      </c>
      <c r="B2617" s="13">
        <f>'Raw Data'!B2614</f>
        <v>31.500873729999999</v>
      </c>
      <c r="C2617" t="str">
        <f t="shared" si="161"/>
        <v>Obese</v>
      </c>
      <c r="D2617" s="14">
        <f>'Raw Data'!E2614</f>
        <v>217.29789769999999</v>
      </c>
      <c r="E2617" t="str">
        <f t="shared" si="162"/>
        <v>Borderline High</v>
      </c>
      <c r="F2617" s="15">
        <f>'Raw Data'!C2614</f>
        <v>116.1845738</v>
      </c>
      <c r="G2617" t="str">
        <f t="shared" si="163"/>
        <v>Normal</v>
      </c>
      <c r="H2617" t="str">
        <f>'Raw Data'!I2614</f>
        <v>smoker</v>
      </c>
      <c r="I2617" t="str">
        <f>'Raw Data'!J2614</f>
        <v>moderate</v>
      </c>
    </row>
    <row r="2618" spans="1:9" ht="15" customHeight="1" x14ac:dyDescent="0.35">
      <c r="A2618">
        <f t="shared" si="160"/>
        <v>2614</v>
      </c>
      <c r="B2618" s="13">
        <f>'Raw Data'!B2615</f>
        <v>19.080840869999999</v>
      </c>
      <c r="C2618" t="str">
        <f t="shared" si="161"/>
        <v>Normal</v>
      </c>
      <c r="D2618" s="14">
        <f>'Raw Data'!E2615</f>
        <v>192.90338249999999</v>
      </c>
      <c r="E2618" t="str">
        <f t="shared" si="162"/>
        <v>Desirable</v>
      </c>
      <c r="F2618" s="15">
        <f>'Raw Data'!C2615</f>
        <v>93.617571569999996</v>
      </c>
      <c r="G2618" t="str">
        <f t="shared" si="163"/>
        <v>Normal</v>
      </c>
      <c r="H2618" t="str">
        <f>'Raw Data'!I2615</f>
        <v>non-smoker</v>
      </c>
      <c r="I2618" t="str">
        <f>'Raw Data'!J2615</f>
        <v>moderate</v>
      </c>
    </row>
    <row r="2619" spans="1:9" ht="15" customHeight="1" x14ac:dyDescent="0.35">
      <c r="A2619">
        <f t="shared" si="160"/>
        <v>2615</v>
      </c>
      <c r="B2619" s="13">
        <f>'Raw Data'!B2616</f>
        <v>21.172095559999999</v>
      </c>
      <c r="C2619" t="str">
        <f t="shared" si="161"/>
        <v>Normal</v>
      </c>
      <c r="D2619" s="14">
        <f>'Raw Data'!E2616</f>
        <v>191.8366183</v>
      </c>
      <c r="E2619" t="str">
        <f t="shared" si="162"/>
        <v>Desirable</v>
      </c>
      <c r="F2619" s="15">
        <f>'Raw Data'!C2616</f>
        <v>107.0785341</v>
      </c>
      <c r="G2619" t="str">
        <f t="shared" si="163"/>
        <v>Normal</v>
      </c>
      <c r="H2619" t="str">
        <f>'Raw Data'!I2616</f>
        <v>non-smoker</v>
      </c>
      <c r="I2619" t="str">
        <f>'Raw Data'!J2616</f>
        <v>moderate</v>
      </c>
    </row>
    <row r="2620" spans="1:9" ht="15" customHeight="1" x14ac:dyDescent="0.35">
      <c r="A2620">
        <f t="shared" si="160"/>
        <v>2616</v>
      </c>
      <c r="B2620" s="13">
        <f>'Raw Data'!B2617</f>
        <v>24.442994089999999</v>
      </c>
      <c r="C2620" t="str">
        <f t="shared" si="161"/>
        <v>Normal</v>
      </c>
      <c r="D2620" s="14">
        <f>'Raw Data'!E2617</f>
        <v>192.01229219999999</v>
      </c>
      <c r="E2620" t="str">
        <f t="shared" si="162"/>
        <v>Desirable</v>
      </c>
      <c r="F2620" s="15">
        <f>'Raw Data'!C2617</f>
        <v>120.82372789999999</v>
      </c>
      <c r="G2620" t="str">
        <f t="shared" si="163"/>
        <v>Elevated</v>
      </c>
      <c r="H2620" t="str">
        <f>'Raw Data'!I2617</f>
        <v>non-smoker</v>
      </c>
      <c r="I2620" t="str">
        <f>'Raw Data'!J2617</f>
        <v>moderate</v>
      </c>
    </row>
    <row r="2621" spans="1:9" ht="15" customHeight="1" x14ac:dyDescent="0.35">
      <c r="A2621">
        <f t="shared" si="160"/>
        <v>2617</v>
      </c>
      <c r="B2621" s="13">
        <f>'Raw Data'!B2618</f>
        <v>21.020031199999998</v>
      </c>
      <c r="C2621" t="str">
        <f t="shared" si="161"/>
        <v>Normal</v>
      </c>
      <c r="D2621" s="14">
        <f>'Raw Data'!E2618</f>
        <v>174.24893280000001</v>
      </c>
      <c r="E2621" t="str">
        <f t="shared" si="162"/>
        <v>Desirable</v>
      </c>
      <c r="F2621" s="15">
        <f>'Raw Data'!C2618</f>
        <v>93.249898799999997</v>
      </c>
      <c r="G2621" t="str">
        <f t="shared" si="163"/>
        <v>Normal</v>
      </c>
      <c r="H2621" t="str">
        <f>'Raw Data'!I2618</f>
        <v>non-smoker</v>
      </c>
      <c r="I2621" t="str">
        <f>'Raw Data'!J2618</f>
        <v>moderate</v>
      </c>
    </row>
    <row r="2622" spans="1:9" ht="15" customHeight="1" x14ac:dyDescent="0.35">
      <c r="A2622">
        <f t="shared" si="160"/>
        <v>2618</v>
      </c>
      <c r="B2622" s="13">
        <f>'Raw Data'!B2619</f>
        <v>32.406157970000002</v>
      </c>
      <c r="C2622" t="str">
        <f t="shared" si="161"/>
        <v>Obese</v>
      </c>
      <c r="D2622" s="14">
        <f>'Raw Data'!E2619</f>
        <v>228.31281440000001</v>
      </c>
      <c r="E2622" t="str">
        <f t="shared" si="162"/>
        <v>Borderline High</v>
      </c>
      <c r="F2622" s="15">
        <f>'Raw Data'!C2619</f>
        <v>97.544341650000007</v>
      </c>
      <c r="G2622" t="str">
        <f t="shared" si="163"/>
        <v>Normal</v>
      </c>
      <c r="H2622" t="str">
        <f>'Raw Data'!I2619</f>
        <v>non-smoker</v>
      </c>
      <c r="I2622" t="str">
        <f>'Raw Data'!J2619</f>
        <v>high</v>
      </c>
    </row>
    <row r="2623" spans="1:9" ht="15" customHeight="1" x14ac:dyDescent="0.35">
      <c r="A2623">
        <f t="shared" si="160"/>
        <v>2619</v>
      </c>
      <c r="B2623" s="13">
        <f>'Raw Data'!B2620</f>
        <v>26.20746136</v>
      </c>
      <c r="C2623" t="str">
        <f t="shared" si="161"/>
        <v>Overweight</v>
      </c>
      <c r="D2623" s="14">
        <f>'Raw Data'!E2620</f>
        <v>200.22668179999999</v>
      </c>
      <c r="E2623" t="str">
        <f t="shared" si="162"/>
        <v>Borderline High</v>
      </c>
      <c r="F2623" s="15">
        <f>'Raw Data'!C2620</f>
        <v>126.3202344</v>
      </c>
      <c r="G2623" t="str">
        <f t="shared" si="163"/>
        <v>Elevated</v>
      </c>
      <c r="H2623" t="str">
        <f>'Raw Data'!I2620</f>
        <v>smoker</v>
      </c>
      <c r="I2623" t="str">
        <f>'Raw Data'!J2620</f>
        <v>high</v>
      </c>
    </row>
    <row r="2624" spans="1:9" ht="15" customHeight="1" x14ac:dyDescent="0.35">
      <c r="A2624">
        <f t="shared" si="160"/>
        <v>2620</v>
      </c>
      <c r="B2624" s="13">
        <f>'Raw Data'!B2621</f>
        <v>28.02544215</v>
      </c>
      <c r="C2624" t="str">
        <f t="shared" si="161"/>
        <v>Overweight</v>
      </c>
      <c r="D2624" s="14">
        <f>'Raw Data'!E2621</f>
        <v>193.35929150000001</v>
      </c>
      <c r="E2624" t="str">
        <f t="shared" si="162"/>
        <v>Desirable</v>
      </c>
      <c r="F2624" s="15">
        <f>'Raw Data'!C2621</f>
        <v>106.2448764</v>
      </c>
      <c r="G2624" t="str">
        <f t="shared" si="163"/>
        <v>Normal</v>
      </c>
      <c r="H2624" t="str">
        <f>'Raw Data'!I2621</f>
        <v>smoker</v>
      </c>
      <c r="I2624" t="str">
        <f>'Raw Data'!J2621</f>
        <v>moderate</v>
      </c>
    </row>
    <row r="2625" spans="1:9" ht="15" customHeight="1" x14ac:dyDescent="0.35">
      <c r="A2625">
        <f t="shared" si="160"/>
        <v>2621</v>
      </c>
      <c r="B2625" s="13">
        <f>'Raw Data'!B2622</f>
        <v>33.88281207</v>
      </c>
      <c r="C2625" t="str">
        <f t="shared" si="161"/>
        <v>Obese</v>
      </c>
      <c r="D2625" s="14">
        <f>'Raw Data'!E2622</f>
        <v>184.88990570000001</v>
      </c>
      <c r="E2625" t="str">
        <f t="shared" si="162"/>
        <v>Desirable</v>
      </c>
      <c r="F2625" s="15">
        <f>'Raw Data'!C2622</f>
        <v>120.61082570000001</v>
      </c>
      <c r="G2625" t="str">
        <f t="shared" si="163"/>
        <v>Elevated</v>
      </c>
      <c r="H2625" t="str">
        <f>'Raw Data'!I2622</f>
        <v>smoker</v>
      </c>
      <c r="I2625" t="str">
        <f>'Raw Data'!J2622</f>
        <v>moderate</v>
      </c>
    </row>
    <row r="2626" spans="1:9" ht="15" customHeight="1" x14ac:dyDescent="0.35">
      <c r="A2626">
        <f t="shared" si="160"/>
        <v>2622</v>
      </c>
      <c r="B2626" s="13">
        <f>'Raw Data'!B2623</f>
        <v>36.633604460000001</v>
      </c>
      <c r="C2626" t="str">
        <f t="shared" si="161"/>
        <v>Obese</v>
      </c>
      <c r="D2626" s="14">
        <f>'Raw Data'!E2623</f>
        <v>207.45381520000001</v>
      </c>
      <c r="E2626" t="str">
        <f t="shared" si="162"/>
        <v>Borderline High</v>
      </c>
      <c r="F2626" s="15">
        <f>'Raw Data'!C2623</f>
        <v>99.237045789999996</v>
      </c>
      <c r="G2626" t="str">
        <f t="shared" si="163"/>
        <v>Normal</v>
      </c>
      <c r="H2626" t="str">
        <f>'Raw Data'!I2623</f>
        <v>non-smoker</v>
      </c>
      <c r="I2626" t="str">
        <f>'Raw Data'!J2623</f>
        <v>moderate</v>
      </c>
    </row>
    <row r="2627" spans="1:9" ht="15" customHeight="1" x14ac:dyDescent="0.35">
      <c r="A2627">
        <f t="shared" si="160"/>
        <v>2623</v>
      </c>
      <c r="B2627" s="13">
        <f>'Raw Data'!B2624</f>
        <v>25.643062709999999</v>
      </c>
      <c r="C2627" t="str">
        <f t="shared" si="161"/>
        <v>Overweight</v>
      </c>
      <c r="D2627" s="14">
        <f>'Raw Data'!E2624</f>
        <v>171.75786859999999</v>
      </c>
      <c r="E2627" t="str">
        <f t="shared" si="162"/>
        <v>Desirable</v>
      </c>
      <c r="F2627" s="15">
        <f>'Raw Data'!C2624</f>
        <v>114.5674879</v>
      </c>
      <c r="G2627" t="str">
        <f t="shared" si="163"/>
        <v>Normal</v>
      </c>
      <c r="H2627" t="str">
        <f>'Raw Data'!I2624</f>
        <v>non-smoker</v>
      </c>
      <c r="I2627" t="str">
        <f>'Raw Data'!J2624</f>
        <v>low</v>
      </c>
    </row>
    <row r="2628" spans="1:9" ht="15" customHeight="1" x14ac:dyDescent="0.35">
      <c r="A2628">
        <f t="shared" si="160"/>
        <v>2624</v>
      </c>
      <c r="B2628" s="13">
        <f>'Raw Data'!B2625</f>
        <v>20.177111069999999</v>
      </c>
      <c r="C2628" t="str">
        <f t="shared" si="161"/>
        <v>Normal</v>
      </c>
      <c r="D2628" s="14">
        <f>'Raw Data'!E2625</f>
        <v>177.52054910000001</v>
      </c>
      <c r="E2628" t="str">
        <f t="shared" si="162"/>
        <v>Desirable</v>
      </c>
      <c r="F2628" s="15">
        <f>'Raw Data'!C2625</f>
        <v>116.1619915</v>
      </c>
      <c r="G2628" t="str">
        <f t="shared" si="163"/>
        <v>Normal</v>
      </c>
      <c r="H2628" t="str">
        <f>'Raw Data'!I2625</f>
        <v>non-smoker</v>
      </c>
      <c r="I2628" t="str">
        <f>'Raw Data'!J2625</f>
        <v>moderate</v>
      </c>
    </row>
    <row r="2629" spans="1:9" ht="15" customHeight="1" x14ac:dyDescent="0.35">
      <c r="A2629">
        <f t="shared" ref="A2629:A2692" si="164">ROW()-4</f>
        <v>2625</v>
      </c>
      <c r="B2629" s="13">
        <f>'Raw Data'!B2626</f>
        <v>21.058690909999999</v>
      </c>
      <c r="C2629" t="str">
        <f t="shared" ref="C2629:C2692" si="165">IF(B2629&lt;18.5,"Underweight",IF(B2629&lt;=24.9,"Normal",IF(B2629&lt;=29.9,"Overweight","Obese")))</f>
        <v>Normal</v>
      </c>
      <c r="D2629" s="14">
        <f>'Raw Data'!E2626</f>
        <v>211.9713606</v>
      </c>
      <c r="E2629" t="str">
        <f t="shared" ref="E2629:E2692" si="166">IF(D2629&lt;200,"Desirable",IF(D2629&lt;=239,"Borderline High","High"))</f>
        <v>Borderline High</v>
      </c>
      <c r="F2629" s="15">
        <f>'Raw Data'!C2626</f>
        <v>122.9599202</v>
      </c>
      <c r="G2629" t="str">
        <f t="shared" ref="G2629:G2692" si="167">IF(F2629&lt;120,"Normal",IF(F2629&lt;=129,"Elevated",IF(F2629&lt;=139,"Stage 1 Hypertension","Stage 2 Hypertension")))</f>
        <v>Elevated</v>
      </c>
      <c r="H2629" t="str">
        <f>'Raw Data'!I2626</f>
        <v>non-smoker</v>
      </c>
      <c r="I2629" t="str">
        <f>'Raw Data'!J2626</f>
        <v>moderate</v>
      </c>
    </row>
    <row r="2630" spans="1:9" ht="15" customHeight="1" x14ac:dyDescent="0.35">
      <c r="A2630">
        <f t="shared" si="164"/>
        <v>2626</v>
      </c>
      <c r="B2630" s="13">
        <f>'Raw Data'!B2627</f>
        <v>32.747032750000002</v>
      </c>
      <c r="C2630" t="str">
        <f t="shared" si="165"/>
        <v>Obese</v>
      </c>
      <c r="D2630" s="14">
        <f>'Raw Data'!E2627</f>
        <v>220.53318189999999</v>
      </c>
      <c r="E2630" t="str">
        <f t="shared" si="166"/>
        <v>Borderline High</v>
      </c>
      <c r="F2630" s="15">
        <f>'Raw Data'!C2627</f>
        <v>129.997963</v>
      </c>
      <c r="G2630" t="str">
        <f t="shared" si="167"/>
        <v>Stage 1 Hypertension</v>
      </c>
      <c r="H2630" t="str">
        <f>'Raw Data'!I2627</f>
        <v>non-smoker</v>
      </c>
      <c r="I2630" t="str">
        <f>'Raw Data'!J2627</f>
        <v>moderate</v>
      </c>
    </row>
    <row r="2631" spans="1:9" ht="15" customHeight="1" x14ac:dyDescent="0.35">
      <c r="A2631">
        <f t="shared" si="164"/>
        <v>2627</v>
      </c>
      <c r="B2631" s="13">
        <f>'Raw Data'!B2628</f>
        <v>28.328022319999999</v>
      </c>
      <c r="C2631" t="str">
        <f t="shared" si="165"/>
        <v>Overweight</v>
      </c>
      <c r="D2631" s="14">
        <f>'Raw Data'!E2628</f>
        <v>175.1856243</v>
      </c>
      <c r="E2631" t="str">
        <f t="shared" si="166"/>
        <v>Desirable</v>
      </c>
      <c r="F2631" s="15">
        <f>'Raw Data'!C2628</f>
        <v>98.355308840000006</v>
      </c>
      <c r="G2631" t="str">
        <f t="shared" si="167"/>
        <v>Normal</v>
      </c>
      <c r="H2631" t="str">
        <f>'Raw Data'!I2628</f>
        <v>non-smoker</v>
      </c>
      <c r="I2631" t="str">
        <f>'Raw Data'!J2628</f>
        <v>high</v>
      </c>
    </row>
    <row r="2632" spans="1:9" ht="15" customHeight="1" x14ac:dyDescent="0.35">
      <c r="A2632">
        <f t="shared" si="164"/>
        <v>2628</v>
      </c>
      <c r="B2632" s="13">
        <f>'Raw Data'!B2629</f>
        <v>22.54982364</v>
      </c>
      <c r="C2632" t="str">
        <f t="shared" si="165"/>
        <v>Normal</v>
      </c>
      <c r="D2632" s="14">
        <f>'Raw Data'!E2629</f>
        <v>170.2416375</v>
      </c>
      <c r="E2632" t="str">
        <f t="shared" si="166"/>
        <v>Desirable</v>
      </c>
      <c r="F2632" s="15">
        <f>'Raw Data'!C2629</f>
        <v>117.45917350000001</v>
      </c>
      <c r="G2632" t="str">
        <f t="shared" si="167"/>
        <v>Normal</v>
      </c>
      <c r="H2632" t="str">
        <f>'Raw Data'!I2629</f>
        <v>non-smoker</v>
      </c>
      <c r="I2632" t="str">
        <f>'Raw Data'!J2629</f>
        <v>high</v>
      </c>
    </row>
    <row r="2633" spans="1:9" ht="15" customHeight="1" x14ac:dyDescent="0.35">
      <c r="A2633">
        <f t="shared" si="164"/>
        <v>2629</v>
      </c>
      <c r="B2633" s="13">
        <f>'Raw Data'!B2630</f>
        <v>30.53975449</v>
      </c>
      <c r="C2633" t="str">
        <f t="shared" si="165"/>
        <v>Obese</v>
      </c>
      <c r="D2633" s="14">
        <f>'Raw Data'!E2630</f>
        <v>213.38153149999999</v>
      </c>
      <c r="E2633" t="str">
        <f t="shared" si="166"/>
        <v>Borderline High</v>
      </c>
      <c r="F2633" s="15">
        <f>'Raw Data'!C2630</f>
        <v>117.116373</v>
      </c>
      <c r="G2633" t="str">
        <f t="shared" si="167"/>
        <v>Normal</v>
      </c>
      <c r="H2633" t="str">
        <f>'Raw Data'!I2630</f>
        <v>non-smoker</v>
      </c>
      <c r="I2633" t="str">
        <f>'Raw Data'!J2630</f>
        <v>low</v>
      </c>
    </row>
    <row r="2634" spans="1:9" ht="15" customHeight="1" x14ac:dyDescent="0.35">
      <c r="A2634">
        <f t="shared" si="164"/>
        <v>2630</v>
      </c>
      <c r="B2634" s="13">
        <f>'Raw Data'!B2631</f>
        <v>21.618868460000002</v>
      </c>
      <c r="C2634" t="str">
        <f t="shared" si="165"/>
        <v>Normal</v>
      </c>
      <c r="D2634" s="14">
        <f>'Raw Data'!E2631</f>
        <v>166.51946960000001</v>
      </c>
      <c r="E2634" t="str">
        <f t="shared" si="166"/>
        <v>Desirable</v>
      </c>
      <c r="F2634" s="15">
        <f>'Raw Data'!C2631</f>
        <v>107.870485</v>
      </c>
      <c r="G2634" t="str">
        <f t="shared" si="167"/>
        <v>Normal</v>
      </c>
      <c r="H2634" t="str">
        <f>'Raw Data'!I2631</f>
        <v>non-smoker</v>
      </c>
      <c r="I2634" t="str">
        <f>'Raw Data'!J2631</f>
        <v>low</v>
      </c>
    </row>
    <row r="2635" spans="1:9" ht="15" customHeight="1" x14ac:dyDescent="0.35">
      <c r="A2635">
        <f t="shared" si="164"/>
        <v>2631</v>
      </c>
      <c r="B2635" s="13">
        <f>'Raw Data'!B2632</f>
        <v>18.138066080000002</v>
      </c>
      <c r="C2635" t="str">
        <f t="shared" si="165"/>
        <v>Underweight</v>
      </c>
      <c r="D2635" s="14">
        <f>'Raw Data'!E2632</f>
        <v>192.0011303</v>
      </c>
      <c r="E2635" t="str">
        <f t="shared" si="166"/>
        <v>Desirable</v>
      </c>
      <c r="F2635" s="15">
        <f>'Raw Data'!C2632</f>
        <v>107.1045536</v>
      </c>
      <c r="G2635" t="str">
        <f t="shared" si="167"/>
        <v>Normal</v>
      </c>
      <c r="H2635" t="str">
        <f>'Raw Data'!I2632</f>
        <v>smoker</v>
      </c>
      <c r="I2635" t="str">
        <f>'Raw Data'!J2632</f>
        <v>moderate</v>
      </c>
    </row>
    <row r="2636" spans="1:9" ht="15" customHeight="1" x14ac:dyDescent="0.35">
      <c r="A2636">
        <f t="shared" si="164"/>
        <v>2632</v>
      </c>
      <c r="B2636" s="13">
        <f>'Raw Data'!B2633</f>
        <v>16.961387169999998</v>
      </c>
      <c r="C2636" t="str">
        <f t="shared" si="165"/>
        <v>Underweight</v>
      </c>
      <c r="D2636" s="14">
        <f>'Raw Data'!E2633</f>
        <v>171.99997350000001</v>
      </c>
      <c r="E2636" t="str">
        <f t="shared" si="166"/>
        <v>Desirable</v>
      </c>
      <c r="F2636" s="15">
        <f>'Raw Data'!C2633</f>
        <v>126.3236258</v>
      </c>
      <c r="G2636" t="str">
        <f t="shared" si="167"/>
        <v>Elevated</v>
      </c>
      <c r="H2636" t="str">
        <f>'Raw Data'!I2633</f>
        <v>smoker</v>
      </c>
      <c r="I2636" t="str">
        <f>'Raw Data'!J2633</f>
        <v>moderate</v>
      </c>
    </row>
    <row r="2637" spans="1:9" ht="15" customHeight="1" x14ac:dyDescent="0.35">
      <c r="A2637">
        <f t="shared" si="164"/>
        <v>2633</v>
      </c>
      <c r="B2637" s="13">
        <f>'Raw Data'!B2634</f>
        <v>19.77017244</v>
      </c>
      <c r="C2637" t="str">
        <f t="shared" si="165"/>
        <v>Normal</v>
      </c>
      <c r="D2637" s="14">
        <f>'Raw Data'!E2634</f>
        <v>172.98616620000001</v>
      </c>
      <c r="E2637" t="str">
        <f t="shared" si="166"/>
        <v>Desirable</v>
      </c>
      <c r="F2637" s="15">
        <f>'Raw Data'!C2634</f>
        <v>96.586860150000007</v>
      </c>
      <c r="G2637" t="str">
        <f t="shared" si="167"/>
        <v>Normal</v>
      </c>
      <c r="H2637" t="str">
        <f>'Raw Data'!I2634</f>
        <v>smoker</v>
      </c>
      <c r="I2637" t="str">
        <f>'Raw Data'!J2634</f>
        <v>moderate</v>
      </c>
    </row>
    <row r="2638" spans="1:9" ht="15" customHeight="1" x14ac:dyDescent="0.35">
      <c r="A2638">
        <f t="shared" si="164"/>
        <v>2634</v>
      </c>
      <c r="B2638" s="13">
        <f>'Raw Data'!B2635</f>
        <v>32.78658042</v>
      </c>
      <c r="C2638" t="str">
        <f t="shared" si="165"/>
        <v>Obese</v>
      </c>
      <c r="D2638" s="14">
        <f>'Raw Data'!E2635</f>
        <v>205.79490010000001</v>
      </c>
      <c r="E2638" t="str">
        <f t="shared" si="166"/>
        <v>Borderline High</v>
      </c>
      <c r="F2638" s="15">
        <f>'Raw Data'!C2635</f>
        <v>113.7944856</v>
      </c>
      <c r="G2638" t="str">
        <f t="shared" si="167"/>
        <v>Normal</v>
      </c>
      <c r="H2638" t="str">
        <f>'Raw Data'!I2635</f>
        <v>non-smoker</v>
      </c>
      <c r="I2638" t="str">
        <f>'Raw Data'!J2635</f>
        <v>moderate</v>
      </c>
    </row>
    <row r="2639" spans="1:9" ht="15" customHeight="1" x14ac:dyDescent="0.35">
      <c r="A2639">
        <f t="shared" si="164"/>
        <v>2635</v>
      </c>
      <c r="B2639" s="13">
        <f>'Raw Data'!B2636</f>
        <v>25.98719608</v>
      </c>
      <c r="C2639" t="str">
        <f t="shared" si="165"/>
        <v>Overweight</v>
      </c>
      <c r="D2639" s="14">
        <f>'Raw Data'!E2636</f>
        <v>176.89368590000001</v>
      </c>
      <c r="E2639" t="str">
        <f t="shared" si="166"/>
        <v>Desirable</v>
      </c>
      <c r="F2639" s="15">
        <f>'Raw Data'!C2636</f>
        <v>117.5685148</v>
      </c>
      <c r="G2639" t="str">
        <f t="shared" si="167"/>
        <v>Normal</v>
      </c>
      <c r="H2639" t="str">
        <f>'Raw Data'!I2636</f>
        <v>non-smoker</v>
      </c>
      <c r="I2639" t="str">
        <f>'Raw Data'!J2636</f>
        <v>moderate</v>
      </c>
    </row>
    <row r="2640" spans="1:9" ht="15" customHeight="1" x14ac:dyDescent="0.35">
      <c r="A2640">
        <f t="shared" si="164"/>
        <v>2636</v>
      </c>
      <c r="B2640" s="13">
        <f>'Raw Data'!B2637</f>
        <v>26.831</v>
      </c>
      <c r="C2640" t="str">
        <f t="shared" si="165"/>
        <v>Overweight</v>
      </c>
      <c r="D2640" s="14">
        <f>'Raw Data'!E2637</f>
        <v>173.96400790000001</v>
      </c>
      <c r="E2640" t="str">
        <f t="shared" si="166"/>
        <v>Desirable</v>
      </c>
      <c r="F2640" s="15">
        <f>'Raw Data'!C2637</f>
        <v>114.6797361</v>
      </c>
      <c r="G2640" t="str">
        <f t="shared" si="167"/>
        <v>Normal</v>
      </c>
      <c r="H2640" t="str">
        <f>'Raw Data'!I2637</f>
        <v>non-smoker</v>
      </c>
      <c r="I2640" t="str">
        <f>'Raw Data'!J2637</f>
        <v>high</v>
      </c>
    </row>
    <row r="2641" spans="1:9" ht="15" customHeight="1" x14ac:dyDescent="0.35">
      <c r="A2641">
        <f t="shared" si="164"/>
        <v>2637</v>
      </c>
      <c r="B2641" s="13">
        <f>'Raw Data'!B2638</f>
        <v>27.934845500000002</v>
      </c>
      <c r="C2641" t="str">
        <f t="shared" si="165"/>
        <v>Overweight</v>
      </c>
      <c r="D2641" s="14">
        <f>'Raw Data'!E2638</f>
        <v>195.77757869999999</v>
      </c>
      <c r="E2641" t="str">
        <f t="shared" si="166"/>
        <v>Desirable</v>
      </c>
      <c r="F2641" s="15">
        <f>'Raw Data'!C2638</f>
        <v>93.627115140000001</v>
      </c>
      <c r="G2641" t="str">
        <f t="shared" si="167"/>
        <v>Normal</v>
      </c>
      <c r="H2641" t="str">
        <f>'Raw Data'!I2638</f>
        <v>non-smoker</v>
      </c>
      <c r="I2641" t="str">
        <f>'Raw Data'!J2638</f>
        <v>low</v>
      </c>
    </row>
    <row r="2642" spans="1:9" ht="15" customHeight="1" x14ac:dyDescent="0.35">
      <c r="A2642">
        <f t="shared" si="164"/>
        <v>2638</v>
      </c>
      <c r="B2642" s="13">
        <f>'Raw Data'!B2639</f>
        <v>21.94756902</v>
      </c>
      <c r="C2642" t="str">
        <f t="shared" si="165"/>
        <v>Normal</v>
      </c>
      <c r="D2642" s="14">
        <f>'Raw Data'!E2639</f>
        <v>168.95243009999999</v>
      </c>
      <c r="E2642" t="str">
        <f t="shared" si="166"/>
        <v>Desirable</v>
      </c>
      <c r="F2642" s="15">
        <f>'Raw Data'!C2639</f>
        <v>105.5342155</v>
      </c>
      <c r="G2642" t="str">
        <f t="shared" si="167"/>
        <v>Normal</v>
      </c>
      <c r="H2642" t="str">
        <f>'Raw Data'!I2639</f>
        <v>smoker</v>
      </c>
      <c r="I2642" t="str">
        <f>'Raw Data'!J2639</f>
        <v>moderate</v>
      </c>
    </row>
    <row r="2643" spans="1:9" ht="15" customHeight="1" x14ac:dyDescent="0.35">
      <c r="A2643">
        <f t="shared" si="164"/>
        <v>2639</v>
      </c>
      <c r="B2643" s="13">
        <f>'Raw Data'!B2640</f>
        <v>24.601662130000001</v>
      </c>
      <c r="C2643" t="str">
        <f t="shared" si="165"/>
        <v>Normal</v>
      </c>
      <c r="D2643" s="14">
        <f>'Raw Data'!E2640</f>
        <v>168.4568988</v>
      </c>
      <c r="E2643" t="str">
        <f t="shared" si="166"/>
        <v>Desirable</v>
      </c>
      <c r="F2643" s="15">
        <f>'Raw Data'!C2640</f>
        <v>87.838364929999997</v>
      </c>
      <c r="G2643" t="str">
        <f t="shared" si="167"/>
        <v>Normal</v>
      </c>
      <c r="H2643" t="str">
        <f>'Raw Data'!I2640</f>
        <v>non-smoker</v>
      </c>
      <c r="I2643" t="str">
        <f>'Raw Data'!J2640</f>
        <v>low</v>
      </c>
    </row>
    <row r="2644" spans="1:9" ht="15" customHeight="1" x14ac:dyDescent="0.35">
      <c r="A2644">
        <f t="shared" si="164"/>
        <v>2640</v>
      </c>
      <c r="B2644" s="13">
        <f>'Raw Data'!B2641</f>
        <v>25.082910649999999</v>
      </c>
      <c r="C2644" t="str">
        <f t="shared" si="165"/>
        <v>Overweight</v>
      </c>
      <c r="D2644" s="14">
        <f>'Raw Data'!E2641</f>
        <v>199.6144141</v>
      </c>
      <c r="E2644" t="str">
        <f t="shared" si="166"/>
        <v>Desirable</v>
      </c>
      <c r="F2644" s="15">
        <f>'Raw Data'!C2641</f>
        <v>104.8138861</v>
      </c>
      <c r="G2644" t="str">
        <f t="shared" si="167"/>
        <v>Normal</v>
      </c>
      <c r="H2644" t="str">
        <f>'Raw Data'!I2641</f>
        <v>non-smoker</v>
      </c>
      <c r="I2644" t="str">
        <f>'Raw Data'!J2641</f>
        <v>low</v>
      </c>
    </row>
    <row r="2645" spans="1:9" ht="15" customHeight="1" x14ac:dyDescent="0.35">
      <c r="A2645">
        <f t="shared" si="164"/>
        <v>2641</v>
      </c>
      <c r="B2645" s="13">
        <f>'Raw Data'!B2642</f>
        <v>22.345127819999998</v>
      </c>
      <c r="C2645" t="str">
        <f t="shared" si="165"/>
        <v>Normal</v>
      </c>
      <c r="D2645" s="14">
        <f>'Raw Data'!E2642</f>
        <v>172.9943025</v>
      </c>
      <c r="E2645" t="str">
        <f t="shared" si="166"/>
        <v>Desirable</v>
      </c>
      <c r="F2645" s="15">
        <f>'Raw Data'!C2642</f>
        <v>95.000088719999994</v>
      </c>
      <c r="G2645" t="str">
        <f t="shared" si="167"/>
        <v>Normal</v>
      </c>
      <c r="H2645" t="str">
        <f>'Raw Data'!I2642</f>
        <v>non-smoker</v>
      </c>
      <c r="I2645" t="str">
        <f>'Raw Data'!J2642</f>
        <v>moderate</v>
      </c>
    </row>
    <row r="2646" spans="1:9" ht="15" customHeight="1" x14ac:dyDescent="0.35">
      <c r="A2646">
        <f t="shared" si="164"/>
        <v>2642</v>
      </c>
      <c r="B2646" s="13">
        <f>'Raw Data'!B2643</f>
        <v>24.57080882</v>
      </c>
      <c r="C2646" t="str">
        <f t="shared" si="165"/>
        <v>Normal</v>
      </c>
      <c r="D2646" s="14">
        <f>'Raw Data'!E2643</f>
        <v>170.9836651</v>
      </c>
      <c r="E2646" t="str">
        <f t="shared" si="166"/>
        <v>Desirable</v>
      </c>
      <c r="F2646" s="15">
        <f>'Raw Data'!C2643</f>
        <v>97.774823269999999</v>
      </c>
      <c r="G2646" t="str">
        <f t="shared" si="167"/>
        <v>Normal</v>
      </c>
      <c r="H2646" t="str">
        <f>'Raw Data'!I2643</f>
        <v>non-smoker</v>
      </c>
      <c r="I2646" t="str">
        <f>'Raw Data'!J2643</f>
        <v>low</v>
      </c>
    </row>
    <row r="2647" spans="1:9" ht="15" customHeight="1" x14ac:dyDescent="0.35">
      <c r="A2647">
        <f t="shared" si="164"/>
        <v>2643</v>
      </c>
      <c r="B2647" s="13">
        <f>'Raw Data'!B2644</f>
        <v>26.39172439</v>
      </c>
      <c r="C2647" t="str">
        <f t="shared" si="165"/>
        <v>Overweight</v>
      </c>
      <c r="D2647" s="14">
        <f>'Raw Data'!E2644</f>
        <v>181.77221979999999</v>
      </c>
      <c r="E2647" t="str">
        <f t="shared" si="166"/>
        <v>Desirable</v>
      </c>
      <c r="F2647" s="15">
        <f>'Raw Data'!C2644</f>
        <v>118.99339310000001</v>
      </c>
      <c r="G2647" t="str">
        <f t="shared" si="167"/>
        <v>Normal</v>
      </c>
      <c r="H2647" t="str">
        <f>'Raw Data'!I2644</f>
        <v>non-smoker</v>
      </c>
      <c r="I2647" t="str">
        <f>'Raw Data'!J2644</f>
        <v>moderate</v>
      </c>
    </row>
    <row r="2648" spans="1:9" ht="15" customHeight="1" x14ac:dyDescent="0.35">
      <c r="A2648">
        <f t="shared" si="164"/>
        <v>2644</v>
      </c>
      <c r="B2648" s="13">
        <f>'Raw Data'!B2645</f>
        <v>25.76067011</v>
      </c>
      <c r="C2648" t="str">
        <f t="shared" si="165"/>
        <v>Overweight</v>
      </c>
      <c r="D2648" s="14">
        <f>'Raw Data'!E2645</f>
        <v>200.70448350000001</v>
      </c>
      <c r="E2648" t="str">
        <f t="shared" si="166"/>
        <v>Borderline High</v>
      </c>
      <c r="F2648" s="15">
        <f>'Raw Data'!C2645</f>
        <v>101.26711</v>
      </c>
      <c r="G2648" t="str">
        <f t="shared" si="167"/>
        <v>Normal</v>
      </c>
      <c r="H2648" t="str">
        <f>'Raw Data'!I2645</f>
        <v>non-smoker</v>
      </c>
      <c r="I2648" t="str">
        <f>'Raw Data'!J2645</f>
        <v>high</v>
      </c>
    </row>
    <row r="2649" spans="1:9" ht="15" customHeight="1" x14ac:dyDescent="0.35">
      <c r="A2649">
        <f t="shared" si="164"/>
        <v>2645</v>
      </c>
      <c r="B2649" s="13">
        <f>'Raw Data'!B2646</f>
        <v>29.16593348</v>
      </c>
      <c r="C2649" t="str">
        <f t="shared" si="165"/>
        <v>Overweight</v>
      </c>
      <c r="D2649" s="14">
        <f>'Raw Data'!E2646</f>
        <v>203.90098259999999</v>
      </c>
      <c r="E2649" t="str">
        <f t="shared" si="166"/>
        <v>Borderline High</v>
      </c>
      <c r="F2649" s="15">
        <f>'Raw Data'!C2646</f>
        <v>112.88591630000001</v>
      </c>
      <c r="G2649" t="str">
        <f t="shared" si="167"/>
        <v>Normal</v>
      </c>
      <c r="H2649" t="str">
        <f>'Raw Data'!I2646</f>
        <v>non-smoker</v>
      </c>
      <c r="I2649" t="str">
        <f>'Raw Data'!J2646</f>
        <v>moderate</v>
      </c>
    </row>
    <row r="2650" spans="1:9" ht="15" customHeight="1" x14ac:dyDescent="0.35">
      <c r="A2650">
        <f t="shared" si="164"/>
        <v>2646</v>
      </c>
      <c r="B2650" s="13">
        <f>'Raw Data'!B2647</f>
        <v>24.57185162</v>
      </c>
      <c r="C2650" t="str">
        <f t="shared" si="165"/>
        <v>Normal</v>
      </c>
      <c r="D2650" s="14">
        <f>'Raw Data'!E2647</f>
        <v>194.5851333</v>
      </c>
      <c r="E2650" t="str">
        <f t="shared" si="166"/>
        <v>Desirable</v>
      </c>
      <c r="F2650" s="15">
        <f>'Raw Data'!C2647</f>
        <v>127.44905540000001</v>
      </c>
      <c r="G2650" t="str">
        <f t="shared" si="167"/>
        <v>Elevated</v>
      </c>
      <c r="H2650" t="str">
        <f>'Raw Data'!I2647</f>
        <v>smoker</v>
      </c>
      <c r="I2650" t="str">
        <f>'Raw Data'!J2647</f>
        <v>high</v>
      </c>
    </row>
    <row r="2651" spans="1:9" ht="15" customHeight="1" x14ac:dyDescent="0.35">
      <c r="A2651">
        <f t="shared" si="164"/>
        <v>2647</v>
      </c>
      <c r="B2651" s="13">
        <f>'Raw Data'!B2648</f>
        <v>34.72422615</v>
      </c>
      <c r="C2651" t="str">
        <f t="shared" si="165"/>
        <v>Obese</v>
      </c>
      <c r="D2651" s="14">
        <f>'Raw Data'!E2648</f>
        <v>205.0363893</v>
      </c>
      <c r="E2651" t="str">
        <f t="shared" si="166"/>
        <v>Borderline High</v>
      </c>
      <c r="F2651" s="15">
        <f>'Raw Data'!C2648</f>
        <v>118.0792505</v>
      </c>
      <c r="G2651" t="str">
        <f t="shared" si="167"/>
        <v>Normal</v>
      </c>
      <c r="H2651" t="str">
        <f>'Raw Data'!I2648</f>
        <v>non-smoker</v>
      </c>
      <c r="I2651" t="str">
        <f>'Raw Data'!J2648</f>
        <v>high</v>
      </c>
    </row>
    <row r="2652" spans="1:9" ht="15" customHeight="1" x14ac:dyDescent="0.35">
      <c r="A2652">
        <f t="shared" si="164"/>
        <v>2648</v>
      </c>
      <c r="B2652" s="13">
        <f>'Raw Data'!B2649</f>
        <v>21.836295020000001</v>
      </c>
      <c r="C2652" t="str">
        <f t="shared" si="165"/>
        <v>Normal</v>
      </c>
      <c r="D2652" s="14">
        <f>'Raw Data'!E2649</f>
        <v>168.1570126</v>
      </c>
      <c r="E2652" t="str">
        <f t="shared" si="166"/>
        <v>Desirable</v>
      </c>
      <c r="F2652" s="15">
        <f>'Raw Data'!C2649</f>
        <v>103.2477378</v>
      </c>
      <c r="G2652" t="str">
        <f t="shared" si="167"/>
        <v>Normal</v>
      </c>
      <c r="H2652" t="str">
        <f>'Raw Data'!I2649</f>
        <v>non-smoker</v>
      </c>
      <c r="I2652" t="str">
        <f>'Raw Data'!J2649</f>
        <v>moderate</v>
      </c>
    </row>
    <row r="2653" spans="1:9" ht="15" customHeight="1" x14ac:dyDescent="0.35">
      <c r="A2653">
        <f t="shared" si="164"/>
        <v>2649</v>
      </c>
      <c r="B2653" s="13">
        <f>'Raw Data'!B2650</f>
        <v>24.348569659999999</v>
      </c>
      <c r="C2653" t="str">
        <f t="shared" si="165"/>
        <v>Normal</v>
      </c>
      <c r="D2653" s="14">
        <f>'Raw Data'!E2650</f>
        <v>186.07724820000001</v>
      </c>
      <c r="E2653" t="str">
        <f t="shared" si="166"/>
        <v>Desirable</v>
      </c>
      <c r="F2653" s="15">
        <f>'Raw Data'!C2650</f>
        <v>106.950481</v>
      </c>
      <c r="G2653" t="str">
        <f t="shared" si="167"/>
        <v>Normal</v>
      </c>
      <c r="H2653" t="str">
        <f>'Raw Data'!I2650</f>
        <v>smoker</v>
      </c>
      <c r="I2653" t="str">
        <f>'Raw Data'!J2650</f>
        <v>low</v>
      </c>
    </row>
    <row r="2654" spans="1:9" ht="15" customHeight="1" x14ac:dyDescent="0.35">
      <c r="A2654">
        <f t="shared" si="164"/>
        <v>2650</v>
      </c>
      <c r="B2654" s="13">
        <f>'Raw Data'!B2651</f>
        <v>28.970027479999999</v>
      </c>
      <c r="C2654" t="str">
        <f t="shared" si="165"/>
        <v>Overweight</v>
      </c>
      <c r="D2654" s="14">
        <f>'Raw Data'!E2651</f>
        <v>194.0835414</v>
      </c>
      <c r="E2654" t="str">
        <f t="shared" si="166"/>
        <v>Desirable</v>
      </c>
      <c r="F2654" s="15">
        <f>'Raw Data'!C2651</f>
        <v>113.1476581</v>
      </c>
      <c r="G2654" t="str">
        <f t="shared" si="167"/>
        <v>Normal</v>
      </c>
      <c r="H2654" t="str">
        <f>'Raw Data'!I2651</f>
        <v>smoker</v>
      </c>
      <c r="I2654" t="str">
        <f>'Raw Data'!J2651</f>
        <v>high</v>
      </c>
    </row>
    <row r="2655" spans="1:9" ht="15" customHeight="1" x14ac:dyDescent="0.35">
      <c r="A2655">
        <f t="shared" si="164"/>
        <v>2651</v>
      </c>
      <c r="B2655" s="13">
        <f>'Raw Data'!B2652</f>
        <v>30.08804422</v>
      </c>
      <c r="C2655" t="str">
        <f t="shared" si="165"/>
        <v>Obese</v>
      </c>
      <c r="D2655" s="14">
        <f>'Raw Data'!E2652</f>
        <v>175.92317259999999</v>
      </c>
      <c r="E2655" t="str">
        <f t="shared" si="166"/>
        <v>Desirable</v>
      </c>
      <c r="F2655" s="15">
        <f>'Raw Data'!C2652</f>
        <v>124.4917531</v>
      </c>
      <c r="G2655" t="str">
        <f t="shared" si="167"/>
        <v>Elevated</v>
      </c>
      <c r="H2655" t="str">
        <f>'Raw Data'!I2652</f>
        <v>non-smoker</v>
      </c>
      <c r="I2655" t="str">
        <f>'Raw Data'!J2652</f>
        <v>high</v>
      </c>
    </row>
    <row r="2656" spans="1:9" ht="15" customHeight="1" x14ac:dyDescent="0.35">
      <c r="A2656">
        <f t="shared" si="164"/>
        <v>2652</v>
      </c>
      <c r="B2656" s="13">
        <f>'Raw Data'!B2653</f>
        <v>20.969242940000001</v>
      </c>
      <c r="C2656" t="str">
        <f t="shared" si="165"/>
        <v>Normal</v>
      </c>
      <c r="D2656" s="14">
        <f>'Raw Data'!E2653</f>
        <v>180.76246950000001</v>
      </c>
      <c r="E2656" t="str">
        <f t="shared" si="166"/>
        <v>Desirable</v>
      </c>
      <c r="F2656" s="15">
        <f>'Raw Data'!C2653</f>
        <v>99.517372100000003</v>
      </c>
      <c r="G2656" t="str">
        <f t="shared" si="167"/>
        <v>Normal</v>
      </c>
      <c r="H2656" t="str">
        <f>'Raw Data'!I2653</f>
        <v>non-smoker</v>
      </c>
      <c r="I2656" t="str">
        <f>'Raw Data'!J2653</f>
        <v>low</v>
      </c>
    </row>
    <row r="2657" spans="1:9" ht="15" customHeight="1" x14ac:dyDescent="0.35">
      <c r="A2657">
        <f t="shared" si="164"/>
        <v>2653</v>
      </c>
      <c r="B2657" s="13">
        <f>'Raw Data'!B2654</f>
        <v>26.48632988</v>
      </c>
      <c r="C2657" t="str">
        <f t="shared" si="165"/>
        <v>Overweight</v>
      </c>
      <c r="D2657" s="14">
        <f>'Raw Data'!E2654</f>
        <v>167.99500219999999</v>
      </c>
      <c r="E2657" t="str">
        <f t="shared" si="166"/>
        <v>Desirable</v>
      </c>
      <c r="F2657" s="15">
        <f>'Raw Data'!C2654</f>
        <v>109.4943902</v>
      </c>
      <c r="G2657" t="str">
        <f t="shared" si="167"/>
        <v>Normal</v>
      </c>
      <c r="H2657" t="str">
        <f>'Raw Data'!I2654</f>
        <v>non-smoker</v>
      </c>
      <c r="I2657" t="str">
        <f>'Raw Data'!J2654</f>
        <v>low</v>
      </c>
    </row>
    <row r="2658" spans="1:9" ht="15" customHeight="1" x14ac:dyDescent="0.35">
      <c r="A2658">
        <f t="shared" si="164"/>
        <v>2654</v>
      </c>
      <c r="B2658" s="13">
        <f>'Raw Data'!B2655</f>
        <v>30.997667910000001</v>
      </c>
      <c r="C2658" t="str">
        <f t="shared" si="165"/>
        <v>Obese</v>
      </c>
      <c r="D2658" s="14">
        <f>'Raw Data'!E2655</f>
        <v>228.0880166</v>
      </c>
      <c r="E2658" t="str">
        <f t="shared" si="166"/>
        <v>Borderline High</v>
      </c>
      <c r="F2658" s="15">
        <f>'Raw Data'!C2655</f>
        <v>96.945631520000006</v>
      </c>
      <c r="G2658" t="str">
        <f t="shared" si="167"/>
        <v>Normal</v>
      </c>
      <c r="H2658" t="str">
        <f>'Raw Data'!I2655</f>
        <v>non-smoker</v>
      </c>
      <c r="I2658" t="str">
        <f>'Raw Data'!J2655</f>
        <v>high</v>
      </c>
    </row>
    <row r="2659" spans="1:9" ht="15" customHeight="1" x14ac:dyDescent="0.35">
      <c r="A2659">
        <f t="shared" si="164"/>
        <v>2655</v>
      </c>
      <c r="B2659" s="13">
        <f>'Raw Data'!B2656</f>
        <v>18.987043509999999</v>
      </c>
      <c r="C2659" t="str">
        <f t="shared" si="165"/>
        <v>Normal</v>
      </c>
      <c r="D2659" s="14">
        <f>'Raw Data'!E2656</f>
        <v>186.24029429999999</v>
      </c>
      <c r="E2659" t="str">
        <f t="shared" si="166"/>
        <v>Desirable</v>
      </c>
      <c r="F2659" s="15">
        <f>'Raw Data'!C2656</f>
        <v>87.471948420000004</v>
      </c>
      <c r="G2659" t="str">
        <f t="shared" si="167"/>
        <v>Normal</v>
      </c>
      <c r="H2659" t="str">
        <f>'Raw Data'!I2656</f>
        <v>non-smoker</v>
      </c>
      <c r="I2659" t="str">
        <f>'Raw Data'!J2656</f>
        <v>low</v>
      </c>
    </row>
    <row r="2660" spans="1:9" ht="15" customHeight="1" x14ac:dyDescent="0.35">
      <c r="A2660">
        <f t="shared" si="164"/>
        <v>2656</v>
      </c>
      <c r="B2660" s="13">
        <f>'Raw Data'!B2657</f>
        <v>26.56093096</v>
      </c>
      <c r="C2660" t="str">
        <f t="shared" si="165"/>
        <v>Overweight</v>
      </c>
      <c r="D2660" s="14">
        <f>'Raw Data'!E2657</f>
        <v>214.53244430000001</v>
      </c>
      <c r="E2660" t="str">
        <f t="shared" si="166"/>
        <v>Borderline High</v>
      </c>
      <c r="F2660" s="15">
        <f>'Raw Data'!C2657</f>
        <v>111.04457859999999</v>
      </c>
      <c r="G2660" t="str">
        <f t="shared" si="167"/>
        <v>Normal</v>
      </c>
      <c r="H2660" t="str">
        <f>'Raw Data'!I2657</f>
        <v>smoker</v>
      </c>
      <c r="I2660" t="str">
        <f>'Raw Data'!J2657</f>
        <v>low</v>
      </c>
    </row>
    <row r="2661" spans="1:9" ht="15" customHeight="1" x14ac:dyDescent="0.35">
      <c r="A2661">
        <f t="shared" si="164"/>
        <v>2657</v>
      </c>
      <c r="B2661" s="13">
        <f>'Raw Data'!B2658</f>
        <v>19.565372629999999</v>
      </c>
      <c r="C2661" t="str">
        <f t="shared" si="165"/>
        <v>Normal</v>
      </c>
      <c r="D2661" s="14">
        <f>'Raw Data'!E2658</f>
        <v>181.15634510000001</v>
      </c>
      <c r="E2661" t="str">
        <f t="shared" si="166"/>
        <v>Desirable</v>
      </c>
      <c r="F2661" s="15">
        <f>'Raw Data'!C2658</f>
        <v>107.7421712</v>
      </c>
      <c r="G2661" t="str">
        <f t="shared" si="167"/>
        <v>Normal</v>
      </c>
      <c r="H2661" t="str">
        <f>'Raw Data'!I2658</f>
        <v>smoker</v>
      </c>
      <c r="I2661" t="str">
        <f>'Raw Data'!J2658</f>
        <v>low</v>
      </c>
    </row>
    <row r="2662" spans="1:9" ht="15" customHeight="1" x14ac:dyDescent="0.35">
      <c r="A2662">
        <f t="shared" si="164"/>
        <v>2658</v>
      </c>
      <c r="B2662" s="13">
        <f>'Raw Data'!B2659</f>
        <v>22.935315410000001</v>
      </c>
      <c r="C2662" t="str">
        <f t="shared" si="165"/>
        <v>Normal</v>
      </c>
      <c r="D2662" s="14">
        <f>'Raw Data'!E2659</f>
        <v>173.4658646</v>
      </c>
      <c r="E2662" t="str">
        <f t="shared" si="166"/>
        <v>Desirable</v>
      </c>
      <c r="F2662" s="15">
        <f>'Raw Data'!C2659</f>
        <v>88.993588070000001</v>
      </c>
      <c r="G2662" t="str">
        <f t="shared" si="167"/>
        <v>Normal</v>
      </c>
      <c r="H2662" t="str">
        <f>'Raw Data'!I2659</f>
        <v>non-smoker</v>
      </c>
      <c r="I2662" t="str">
        <f>'Raw Data'!J2659</f>
        <v>low</v>
      </c>
    </row>
    <row r="2663" spans="1:9" ht="15" customHeight="1" x14ac:dyDescent="0.35">
      <c r="A2663">
        <f t="shared" si="164"/>
        <v>2659</v>
      </c>
      <c r="B2663" s="13">
        <f>'Raw Data'!B2660</f>
        <v>27.427822800000001</v>
      </c>
      <c r="C2663" t="str">
        <f t="shared" si="165"/>
        <v>Overweight</v>
      </c>
      <c r="D2663" s="14">
        <f>'Raw Data'!E2660</f>
        <v>209.30679749999999</v>
      </c>
      <c r="E2663" t="str">
        <f t="shared" si="166"/>
        <v>Borderline High</v>
      </c>
      <c r="F2663" s="15">
        <f>'Raw Data'!C2660</f>
        <v>101.1151229</v>
      </c>
      <c r="G2663" t="str">
        <f t="shared" si="167"/>
        <v>Normal</v>
      </c>
      <c r="H2663" t="str">
        <f>'Raw Data'!I2660</f>
        <v>non-smoker</v>
      </c>
      <c r="I2663" t="str">
        <f>'Raw Data'!J2660</f>
        <v>high</v>
      </c>
    </row>
    <row r="2664" spans="1:9" ht="15" customHeight="1" x14ac:dyDescent="0.35">
      <c r="A2664">
        <f t="shared" si="164"/>
        <v>2660</v>
      </c>
      <c r="B2664" s="13">
        <f>'Raw Data'!B2661</f>
        <v>25.913340850000001</v>
      </c>
      <c r="C2664" t="str">
        <f t="shared" si="165"/>
        <v>Overweight</v>
      </c>
      <c r="D2664" s="14">
        <f>'Raw Data'!E2661</f>
        <v>182.07837040000001</v>
      </c>
      <c r="E2664" t="str">
        <f t="shared" si="166"/>
        <v>Desirable</v>
      </c>
      <c r="F2664" s="15">
        <f>'Raw Data'!C2661</f>
        <v>100.8237092</v>
      </c>
      <c r="G2664" t="str">
        <f t="shared" si="167"/>
        <v>Normal</v>
      </c>
      <c r="H2664" t="str">
        <f>'Raw Data'!I2661</f>
        <v>smoker</v>
      </c>
      <c r="I2664" t="str">
        <f>'Raw Data'!J2661</f>
        <v>high</v>
      </c>
    </row>
    <row r="2665" spans="1:9" ht="15" customHeight="1" x14ac:dyDescent="0.35">
      <c r="A2665">
        <f t="shared" si="164"/>
        <v>2661</v>
      </c>
      <c r="B2665" s="13">
        <f>'Raw Data'!B2662</f>
        <v>21.296960510000002</v>
      </c>
      <c r="C2665" t="str">
        <f t="shared" si="165"/>
        <v>Normal</v>
      </c>
      <c r="D2665" s="14">
        <f>'Raw Data'!E2662</f>
        <v>187.07951560000001</v>
      </c>
      <c r="E2665" t="str">
        <f t="shared" si="166"/>
        <v>Desirable</v>
      </c>
      <c r="F2665" s="15">
        <f>'Raw Data'!C2662</f>
        <v>113.2410271</v>
      </c>
      <c r="G2665" t="str">
        <f t="shared" si="167"/>
        <v>Normal</v>
      </c>
      <c r="H2665" t="str">
        <f>'Raw Data'!I2662</f>
        <v>non-smoker</v>
      </c>
      <c r="I2665" t="str">
        <f>'Raw Data'!J2662</f>
        <v>moderate</v>
      </c>
    </row>
    <row r="2666" spans="1:9" ht="15" customHeight="1" x14ac:dyDescent="0.35">
      <c r="A2666">
        <f t="shared" si="164"/>
        <v>2662</v>
      </c>
      <c r="B2666" s="13">
        <f>'Raw Data'!B2663</f>
        <v>33.107020130000002</v>
      </c>
      <c r="C2666" t="str">
        <f t="shared" si="165"/>
        <v>Obese</v>
      </c>
      <c r="D2666" s="14">
        <f>'Raw Data'!E2663</f>
        <v>211.62630200000001</v>
      </c>
      <c r="E2666" t="str">
        <f t="shared" si="166"/>
        <v>Borderline High</v>
      </c>
      <c r="F2666" s="15">
        <f>'Raw Data'!C2663</f>
        <v>129.40505210000001</v>
      </c>
      <c r="G2666" t="str">
        <f t="shared" si="167"/>
        <v>Stage 1 Hypertension</v>
      </c>
      <c r="H2666" t="str">
        <f>'Raw Data'!I2663</f>
        <v>smoker</v>
      </c>
      <c r="I2666" t="str">
        <f>'Raw Data'!J2663</f>
        <v>high</v>
      </c>
    </row>
    <row r="2667" spans="1:9" ht="15" customHeight="1" x14ac:dyDescent="0.35">
      <c r="A2667">
        <f t="shared" si="164"/>
        <v>2663</v>
      </c>
      <c r="B2667" s="13">
        <f>'Raw Data'!B2664</f>
        <v>25.331711559999999</v>
      </c>
      <c r="C2667" t="str">
        <f t="shared" si="165"/>
        <v>Overweight</v>
      </c>
      <c r="D2667" s="14">
        <f>'Raw Data'!E2664</f>
        <v>195.4597996</v>
      </c>
      <c r="E2667" t="str">
        <f t="shared" si="166"/>
        <v>Desirable</v>
      </c>
      <c r="F2667" s="15">
        <f>'Raw Data'!C2664</f>
        <v>94.773904529999996</v>
      </c>
      <c r="G2667" t="str">
        <f t="shared" si="167"/>
        <v>Normal</v>
      </c>
      <c r="H2667" t="str">
        <f>'Raw Data'!I2664</f>
        <v>non-smoker</v>
      </c>
      <c r="I2667" t="str">
        <f>'Raw Data'!J2664</f>
        <v>low</v>
      </c>
    </row>
    <row r="2668" spans="1:9" ht="15" customHeight="1" x14ac:dyDescent="0.35">
      <c r="A2668">
        <f t="shared" si="164"/>
        <v>2664</v>
      </c>
      <c r="B2668" s="13">
        <f>'Raw Data'!B2665</f>
        <v>29.74944751</v>
      </c>
      <c r="C2668" t="str">
        <f t="shared" si="165"/>
        <v>Overweight</v>
      </c>
      <c r="D2668" s="14">
        <f>'Raw Data'!E2665</f>
        <v>212.43986630000001</v>
      </c>
      <c r="E2668" t="str">
        <f t="shared" si="166"/>
        <v>Borderline High</v>
      </c>
      <c r="F2668" s="15">
        <f>'Raw Data'!C2665</f>
        <v>107.6524115</v>
      </c>
      <c r="G2668" t="str">
        <f t="shared" si="167"/>
        <v>Normal</v>
      </c>
      <c r="H2668" t="str">
        <f>'Raw Data'!I2665</f>
        <v>non-smoker</v>
      </c>
      <c r="I2668" t="str">
        <f>'Raw Data'!J2665</f>
        <v>moderate</v>
      </c>
    </row>
    <row r="2669" spans="1:9" ht="15" customHeight="1" x14ac:dyDescent="0.35">
      <c r="A2669">
        <f t="shared" si="164"/>
        <v>2665</v>
      </c>
      <c r="B2669" s="13">
        <f>'Raw Data'!B2666</f>
        <v>34.508817270000002</v>
      </c>
      <c r="C2669" t="str">
        <f t="shared" si="165"/>
        <v>Obese</v>
      </c>
      <c r="D2669" s="14">
        <f>'Raw Data'!E2666</f>
        <v>199.9454585</v>
      </c>
      <c r="E2669" t="str">
        <f t="shared" si="166"/>
        <v>Desirable</v>
      </c>
      <c r="F2669" s="15">
        <f>'Raw Data'!C2666</f>
        <v>128.08978239999999</v>
      </c>
      <c r="G2669" t="str">
        <f t="shared" si="167"/>
        <v>Elevated</v>
      </c>
      <c r="H2669" t="str">
        <f>'Raw Data'!I2666</f>
        <v>non-smoker</v>
      </c>
      <c r="I2669" t="str">
        <f>'Raw Data'!J2666</f>
        <v>moderate</v>
      </c>
    </row>
    <row r="2670" spans="1:9" ht="15" customHeight="1" x14ac:dyDescent="0.35">
      <c r="A2670">
        <f t="shared" si="164"/>
        <v>2666</v>
      </c>
      <c r="B2670" s="13">
        <f>'Raw Data'!B2667</f>
        <v>23.617910680000001</v>
      </c>
      <c r="C2670" t="str">
        <f t="shared" si="165"/>
        <v>Normal</v>
      </c>
      <c r="D2670" s="14">
        <f>'Raw Data'!E2667</f>
        <v>186.56833549999999</v>
      </c>
      <c r="E2670" t="str">
        <f t="shared" si="166"/>
        <v>Desirable</v>
      </c>
      <c r="F2670" s="15">
        <f>'Raw Data'!C2667</f>
        <v>118.9554634</v>
      </c>
      <c r="G2670" t="str">
        <f t="shared" si="167"/>
        <v>Normal</v>
      </c>
      <c r="H2670" t="str">
        <f>'Raw Data'!I2667</f>
        <v>non-smoker</v>
      </c>
      <c r="I2670" t="str">
        <f>'Raw Data'!J2667</f>
        <v>low</v>
      </c>
    </row>
    <row r="2671" spans="1:9" ht="15" customHeight="1" x14ac:dyDescent="0.35">
      <c r="A2671">
        <f t="shared" si="164"/>
        <v>2667</v>
      </c>
      <c r="B2671" s="13">
        <f>'Raw Data'!B2668</f>
        <v>30.078050659999999</v>
      </c>
      <c r="C2671" t="str">
        <f t="shared" si="165"/>
        <v>Obese</v>
      </c>
      <c r="D2671" s="14">
        <f>'Raw Data'!E2668</f>
        <v>215.837412</v>
      </c>
      <c r="E2671" t="str">
        <f t="shared" si="166"/>
        <v>Borderline High</v>
      </c>
      <c r="F2671" s="15">
        <f>'Raw Data'!C2668</f>
        <v>87.739799110000007</v>
      </c>
      <c r="G2671" t="str">
        <f t="shared" si="167"/>
        <v>Normal</v>
      </c>
      <c r="H2671" t="str">
        <f>'Raw Data'!I2668</f>
        <v>smoker</v>
      </c>
      <c r="I2671" t="str">
        <f>'Raw Data'!J2668</f>
        <v>moderate</v>
      </c>
    </row>
    <row r="2672" spans="1:9" ht="15" customHeight="1" x14ac:dyDescent="0.35">
      <c r="A2672">
        <f t="shared" si="164"/>
        <v>2668</v>
      </c>
      <c r="B2672" s="13">
        <f>'Raw Data'!B2669</f>
        <v>29.0758197</v>
      </c>
      <c r="C2672" t="str">
        <f t="shared" si="165"/>
        <v>Overweight</v>
      </c>
      <c r="D2672" s="14">
        <f>'Raw Data'!E2669</f>
        <v>183.2397584</v>
      </c>
      <c r="E2672" t="str">
        <f t="shared" si="166"/>
        <v>Desirable</v>
      </c>
      <c r="F2672" s="15">
        <f>'Raw Data'!C2669</f>
        <v>104.0792355</v>
      </c>
      <c r="G2672" t="str">
        <f t="shared" si="167"/>
        <v>Normal</v>
      </c>
      <c r="H2672" t="str">
        <f>'Raw Data'!I2669</f>
        <v>smoker</v>
      </c>
      <c r="I2672" t="str">
        <f>'Raw Data'!J2669</f>
        <v>low</v>
      </c>
    </row>
    <row r="2673" spans="1:9" ht="15" customHeight="1" x14ac:dyDescent="0.35">
      <c r="A2673">
        <f t="shared" si="164"/>
        <v>2669</v>
      </c>
      <c r="B2673" s="13">
        <f>'Raw Data'!B2670</f>
        <v>20.052264009999998</v>
      </c>
      <c r="C2673" t="str">
        <f t="shared" si="165"/>
        <v>Normal</v>
      </c>
      <c r="D2673" s="14">
        <f>'Raw Data'!E2670</f>
        <v>201.7128687</v>
      </c>
      <c r="E2673" t="str">
        <f t="shared" si="166"/>
        <v>Borderline High</v>
      </c>
      <c r="F2673" s="15">
        <f>'Raw Data'!C2670</f>
        <v>109.8798874</v>
      </c>
      <c r="G2673" t="str">
        <f t="shared" si="167"/>
        <v>Normal</v>
      </c>
      <c r="H2673" t="str">
        <f>'Raw Data'!I2670</f>
        <v>non-smoker</v>
      </c>
      <c r="I2673" t="str">
        <f>'Raw Data'!J2670</f>
        <v>low</v>
      </c>
    </row>
    <row r="2674" spans="1:9" ht="15" customHeight="1" x14ac:dyDescent="0.35">
      <c r="A2674">
        <f t="shared" si="164"/>
        <v>2670</v>
      </c>
      <c r="B2674" s="13">
        <f>'Raw Data'!B2671</f>
        <v>33.03618144</v>
      </c>
      <c r="C2674" t="str">
        <f t="shared" si="165"/>
        <v>Obese</v>
      </c>
      <c r="D2674" s="14">
        <f>'Raw Data'!E2671</f>
        <v>210.09384069999999</v>
      </c>
      <c r="E2674" t="str">
        <f t="shared" si="166"/>
        <v>Borderline High</v>
      </c>
      <c r="F2674" s="15">
        <f>'Raw Data'!C2671</f>
        <v>119.3869244</v>
      </c>
      <c r="G2674" t="str">
        <f t="shared" si="167"/>
        <v>Normal</v>
      </c>
      <c r="H2674" t="str">
        <f>'Raw Data'!I2671</f>
        <v>non-smoker</v>
      </c>
      <c r="I2674" t="str">
        <f>'Raw Data'!J2671</f>
        <v>moderate</v>
      </c>
    </row>
    <row r="2675" spans="1:9" ht="15" customHeight="1" x14ac:dyDescent="0.35">
      <c r="A2675">
        <f t="shared" si="164"/>
        <v>2671</v>
      </c>
      <c r="B2675" s="13">
        <f>'Raw Data'!B2672</f>
        <v>27.504696020000001</v>
      </c>
      <c r="C2675" t="str">
        <f t="shared" si="165"/>
        <v>Overweight</v>
      </c>
      <c r="D2675" s="14">
        <f>'Raw Data'!E2672</f>
        <v>186.25415280000001</v>
      </c>
      <c r="E2675" t="str">
        <f t="shared" si="166"/>
        <v>Desirable</v>
      </c>
      <c r="F2675" s="15">
        <f>'Raw Data'!C2672</f>
        <v>116.8988087</v>
      </c>
      <c r="G2675" t="str">
        <f t="shared" si="167"/>
        <v>Normal</v>
      </c>
      <c r="H2675" t="str">
        <f>'Raw Data'!I2672</f>
        <v>non-smoker</v>
      </c>
      <c r="I2675" t="str">
        <f>'Raw Data'!J2672</f>
        <v>low</v>
      </c>
    </row>
    <row r="2676" spans="1:9" ht="15" customHeight="1" x14ac:dyDescent="0.35">
      <c r="A2676">
        <f t="shared" si="164"/>
        <v>2672</v>
      </c>
      <c r="B2676" s="13">
        <f>'Raw Data'!B2673</f>
        <v>24.335822010000001</v>
      </c>
      <c r="C2676" t="str">
        <f t="shared" si="165"/>
        <v>Normal</v>
      </c>
      <c r="D2676" s="14">
        <f>'Raw Data'!E2673</f>
        <v>194.43556150000001</v>
      </c>
      <c r="E2676" t="str">
        <f t="shared" si="166"/>
        <v>Desirable</v>
      </c>
      <c r="F2676" s="15">
        <f>'Raw Data'!C2673</f>
        <v>92.791667410000002</v>
      </c>
      <c r="G2676" t="str">
        <f t="shared" si="167"/>
        <v>Normal</v>
      </c>
      <c r="H2676" t="str">
        <f>'Raw Data'!I2673</f>
        <v>non-smoker</v>
      </c>
      <c r="I2676" t="str">
        <f>'Raw Data'!J2673</f>
        <v>low</v>
      </c>
    </row>
    <row r="2677" spans="1:9" ht="15" customHeight="1" x14ac:dyDescent="0.35">
      <c r="A2677">
        <f t="shared" si="164"/>
        <v>2673</v>
      </c>
      <c r="B2677" s="13">
        <f>'Raw Data'!B2674</f>
        <v>18.90188388</v>
      </c>
      <c r="C2677" t="str">
        <f t="shared" si="165"/>
        <v>Normal</v>
      </c>
      <c r="D2677" s="14">
        <f>'Raw Data'!E2674</f>
        <v>170.6444023</v>
      </c>
      <c r="E2677" t="str">
        <f t="shared" si="166"/>
        <v>Desirable</v>
      </c>
      <c r="F2677" s="15">
        <f>'Raw Data'!C2674</f>
        <v>106.1251054</v>
      </c>
      <c r="G2677" t="str">
        <f t="shared" si="167"/>
        <v>Normal</v>
      </c>
      <c r="H2677" t="str">
        <f>'Raw Data'!I2674</f>
        <v>non-smoker</v>
      </c>
      <c r="I2677" t="str">
        <f>'Raw Data'!J2674</f>
        <v>moderate</v>
      </c>
    </row>
    <row r="2678" spans="1:9" ht="15" customHeight="1" x14ac:dyDescent="0.35">
      <c r="A2678">
        <f t="shared" si="164"/>
        <v>2674</v>
      </c>
      <c r="B2678" s="13">
        <f>'Raw Data'!B2675</f>
        <v>20.628602669999999</v>
      </c>
      <c r="C2678" t="str">
        <f t="shared" si="165"/>
        <v>Normal</v>
      </c>
      <c r="D2678" s="14">
        <f>'Raw Data'!E2675</f>
        <v>198.1702578</v>
      </c>
      <c r="E2678" t="str">
        <f t="shared" si="166"/>
        <v>Desirable</v>
      </c>
      <c r="F2678" s="15">
        <f>'Raw Data'!C2675</f>
        <v>111.01341050000001</v>
      </c>
      <c r="G2678" t="str">
        <f t="shared" si="167"/>
        <v>Normal</v>
      </c>
      <c r="H2678" t="str">
        <f>'Raw Data'!I2675</f>
        <v>smoker</v>
      </c>
      <c r="I2678" t="str">
        <f>'Raw Data'!J2675</f>
        <v>moderate</v>
      </c>
    </row>
    <row r="2679" spans="1:9" ht="15" customHeight="1" x14ac:dyDescent="0.35">
      <c r="A2679">
        <f t="shared" si="164"/>
        <v>2675</v>
      </c>
      <c r="B2679" s="13">
        <f>'Raw Data'!B2676</f>
        <v>26.457411889999999</v>
      </c>
      <c r="C2679" t="str">
        <f t="shared" si="165"/>
        <v>Overweight</v>
      </c>
      <c r="D2679" s="14">
        <f>'Raw Data'!E2676</f>
        <v>182.97532240000001</v>
      </c>
      <c r="E2679" t="str">
        <f t="shared" si="166"/>
        <v>Desirable</v>
      </c>
      <c r="F2679" s="15">
        <f>'Raw Data'!C2676</f>
        <v>121.31685709999999</v>
      </c>
      <c r="G2679" t="str">
        <f t="shared" si="167"/>
        <v>Elevated</v>
      </c>
      <c r="H2679" t="str">
        <f>'Raw Data'!I2676</f>
        <v>non-smoker</v>
      </c>
      <c r="I2679" t="str">
        <f>'Raw Data'!J2676</f>
        <v>moderate</v>
      </c>
    </row>
    <row r="2680" spans="1:9" ht="15" customHeight="1" x14ac:dyDescent="0.35">
      <c r="A2680">
        <f t="shared" si="164"/>
        <v>2676</v>
      </c>
      <c r="B2680" s="13">
        <f>'Raw Data'!B2677</f>
        <v>20.310705639999998</v>
      </c>
      <c r="C2680" t="str">
        <f t="shared" si="165"/>
        <v>Normal</v>
      </c>
      <c r="D2680" s="14">
        <f>'Raw Data'!E2677</f>
        <v>195.8517228</v>
      </c>
      <c r="E2680" t="str">
        <f t="shared" si="166"/>
        <v>Desirable</v>
      </c>
      <c r="F2680" s="15">
        <f>'Raw Data'!C2677</f>
        <v>107.91007639999999</v>
      </c>
      <c r="G2680" t="str">
        <f t="shared" si="167"/>
        <v>Normal</v>
      </c>
      <c r="H2680" t="str">
        <f>'Raw Data'!I2677</f>
        <v>smoker</v>
      </c>
      <c r="I2680" t="str">
        <f>'Raw Data'!J2677</f>
        <v>moderate</v>
      </c>
    </row>
    <row r="2681" spans="1:9" ht="15" customHeight="1" x14ac:dyDescent="0.35">
      <c r="A2681">
        <f t="shared" si="164"/>
        <v>2677</v>
      </c>
      <c r="B2681" s="13">
        <f>'Raw Data'!B2678</f>
        <v>30.163732599999999</v>
      </c>
      <c r="C2681" t="str">
        <f t="shared" si="165"/>
        <v>Obese</v>
      </c>
      <c r="D2681" s="14">
        <f>'Raw Data'!E2678</f>
        <v>167.62330130000001</v>
      </c>
      <c r="E2681" t="str">
        <f t="shared" si="166"/>
        <v>Desirable</v>
      </c>
      <c r="F2681" s="15">
        <f>'Raw Data'!C2678</f>
        <v>112.9248072</v>
      </c>
      <c r="G2681" t="str">
        <f t="shared" si="167"/>
        <v>Normal</v>
      </c>
      <c r="H2681" t="str">
        <f>'Raw Data'!I2678</f>
        <v>non-smoker</v>
      </c>
      <c r="I2681" t="str">
        <f>'Raw Data'!J2678</f>
        <v>moderate</v>
      </c>
    </row>
    <row r="2682" spans="1:9" ht="15" customHeight="1" x14ac:dyDescent="0.35">
      <c r="A2682">
        <f t="shared" si="164"/>
        <v>2678</v>
      </c>
      <c r="B2682" s="13">
        <f>'Raw Data'!B2679</f>
        <v>25.104884219999999</v>
      </c>
      <c r="C2682" t="str">
        <f t="shared" si="165"/>
        <v>Overweight</v>
      </c>
      <c r="D2682" s="14">
        <f>'Raw Data'!E2679</f>
        <v>212.74178760000001</v>
      </c>
      <c r="E2682" t="str">
        <f t="shared" si="166"/>
        <v>Borderline High</v>
      </c>
      <c r="F2682" s="15">
        <f>'Raw Data'!C2679</f>
        <v>113.0496024</v>
      </c>
      <c r="G2682" t="str">
        <f t="shared" si="167"/>
        <v>Normal</v>
      </c>
      <c r="H2682" t="str">
        <f>'Raw Data'!I2679</f>
        <v>smoker</v>
      </c>
      <c r="I2682" t="str">
        <f>'Raw Data'!J2679</f>
        <v>moderate</v>
      </c>
    </row>
    <row r="2683" spans="1:9" ht="15" customHeight="1" x14ac:dyDescent="0.35">
      <c r="A2683">
        <f t="shared" si="164"/>
        <v>2679</v>
      </c>
      <c r="B2683" s="13">
        <f>'Raw Data'!B2680</f>
        <v>19.192934139999998</v>
      </c>
      <c r="C2683" t="str">
        <f t="shared" si="165"/>
        <v>Normal</v>
      </c>
      <c r="D2683" s="14">
        <f>'Raw Data'!E2680</f>
        <v>209.11256030000001</v>
      </c>
      <c r="E2683" t="str">
        <f t="shared" si="166"/>
        <v>Borderline High</v>
      </c>
      <c r="F2683" s="15">
        <f>'Raw Data'!C2680</f>
        <v>105.25364639999999</v>
      </c>
      <c r="G2683" t="str">
        <f t="shared" si="167"/>
        <v>Normal</v>
      </c>
      <c r="H2683" t="str">
        <f>'Raw Data'!I2680</f>
        <v>non-smoker</v>
      </c>
      <c r="I2683" t="str">
        <f>'Raw Data'!J2680</f>
        <v>low</v>
      </c>
    </row>
    <row r="2684" spans="1:9" ht="15" customHeight="1" x14ac:dyDescent="0.35">
      <c r="A2684">
        <f t="shared" si="164"/>
        <v>2680</v>
      </c>
      <c r="B2684" s="13">
        <f>'Raw Data'!B2681</f>
        <v>23.685259550000001</v>
      </c>
      <c r="C2684" t="str">
        <f t="shared" si="165"/>
        <v>Normal</v>
      </c>
      <c r="D2684" s="14">
        <f>'Raw Data'!E2681</f>
        <v>208.08564849999999</v>
      </c>
      <c r="E2684" t="str">
        <f t="shared" si="166"/>
        <v>Borderline High</v>
      </c>
      <c r="F2684" s="15">
        <f>'Raw Data'!C2681</f>
        <v>118.2030053</v>
      </c>
      <c r="G2684" t="str">
        <f t="shared" si="167"/>
        <v>Normal</v>
      </c>
      <c r="H2684" t="str">
        <f>'Raw Data'!I2681</f>
        <v>smoker</v>
      </c>
      <c r="I2684" t="str">
        <f>'Raw Data'!J2681</f>
        <v>low</v>
      </c>
    </row>
    <row r="2685" spans="1:9" ht="15" customHeight="1" x14ac:dyDescent="0.35">
      <c r="A2685">
        <f t="shared" si="164"/>
        <v>2681</v>
      </c>
      <c r="B2685" s="13">
        <f>'Raw Data'!B2682</f>
        <v>21.685548969999999</v>
      </c>
      <c r="C2685" t="str">
        <f t="shared" si="165"/>
        <v>Normal</v>
      </c>
      <c r="D2685" s="14">
        <f>'Raw Data'!E2682</f>
        <v>191.12903969999999</v>
      </c>
      <c r="E2685" t="str">
        <f t="shared" si="166"/>
        <v>Desirable</v>
      </c>
      <c r="F2685" s="15">
        <f>'Raw Data'!C2682</f>
        <v>92.922338620000005</v>
      </c>
      <c r="G2685" t="str">
        <f t="shared" si="167"/>
        <v>Normal</v>
      </c>
      <c r="H2685" t="str">
        <f>'Raw Data'!I2682</f>
        <v>non-smoker</v>
      </c>
      <c r="I2685" t="str">
        <f>'Raw Data'!J2682</f>
        <v>low</v>
      </c>
    </row>
    <row r="2686" spans="1:9" ht="15" customHeight="1" x14ac:dyDescent="0.35">
      <c r="A2686">
        <f t="shared" si="164"/>
        <v>2682</v>
      </c>
      <c r="B2686" s="13">
        <f>'Raw Data'!B2683</f>
        <v>20.879325680000001</v>
      </c>
      <c r="C2686" t="str">
        <f t="shared" si="165"/>
        <v>Normal</v>
      </c>
      <c r="D2686" s="14">
        <f>'Raw Data'!E2683</f>
        <v>190.7507483</v>
      </c>
      <c r="E2686" t="str">
        <f t="shared" si="166"/>
        <v>Desirable</v>
      </c>
      <c r="F2686" s="15">
        <f>'Raw Data'!C2683</f>
        <v>121.51437300000001</v>
      </c>
      <c r="G2686" t="str">
        <f t="shared" si="167"/>
        <v>Elevated</v>
      </c>
      <c r="H2686" t="str">
        <f>'Raw Data'!I2683</f>
        <v>smoker</v>
      </c>
      <c r="I2686" t="str">
        <f>'Raw Data'!J2683</f>
        <v>high</v>
      </c>
    </row>
    <row r="2687" spans="1:9" ht="15" customHeight="1" x14ac:dyDescent="0.35">
      <c r="A2687">
        <f t="shared" si="164"/>
        <v>2683</v>
      </c>
      <c r="B2687" s="13">
        <f>'Raw Data'!B2684</f>
        <v>15.92429615</v>
      </c>
      <c r="C2687" t="str">
        <f t="shared" si="165"/>
        <v>Underweight</v>
      </c>
      <c r="D2687" s="14">
        <f>'Raw Data'!E2684</f>
        <v>169.1240689</v>
      </c>
      <c r="E2687" t="str">
        <f t="shared" si="166"/>
        <v>Desirable</v>
      </c>
      <c r="F2687" s="15">
        <f>'Raw Data'!C2684</f>
        <v>100.4426441</v>
      </c>
      <c r="G2687" t="str">
        <f t="shared" si="167"/>
        <v>Normal</v>
      </c>
      <c r="H2687" t="str">
        <f>'Raw Data'!I2684</f>
        <v>smoker</v>
      </c>
      <c r="I2687" t="str">
        <f>'Raw Data'!J2684</f>
        <v>high</v>
      </c>
    </row>
    <row r="2688" spans="1:9" ht="15" customHeight="1" x14ac:dyDescent="0.35">
      <c r="A2688">
        <f t="shared" si="164"/>
        <v>2684</v>
      </c>
      <c r="B2688" s="13">
        <f>'Raw Data'!B2685</f>
        <v>27.497549280000001</v>
      </c>
      <c r="C2688" t="str">
        <f t="shared" si="165"/>
        <v>Overweight</v>
      </c>
      <c r="D2688" s="14">
        <f>'Raw Data'!E2685</f>
        <v>192.2812055</v>
      </c>
      <c r="E2688" t="str">
        <f t="shared" si="166"/>
        <v>Desirable</v>
      </c>
      <c r="F2688" s="15">
        <f>'Raw Data'!C2685</f>
        <v>100.2049884</v>
      </c>
      <c r="G2688" t="str">
        <f t="shared" si="167"/>
        <v>Normal</v>
      </c>
      <c r="H2688" t="str">
        <f>'Raw Data'!I2685</f>
        <v>non-smoker</v>
      </c>
      <c r="I2688" t="str">
        <f>'Raw Data'!J2685</f>
        <v>high</v>
      </c>
    </row>
    <row r="2689" spans="1:9" ht="15" customHeight="1" x14ac:dyDescent="0.35">
      <c r="A2689">
        <f t="shared" si="164"/>
        <v>2685</v>
      </c>
      <c r="B2689" s="13">
        <f>'Raw Data'!B2686</f>
        <v>22.230825710000001</v>
      </c>
      <c r="C2689" t="str">
        <f t="shared" si="165"/>
        <v>Normal</v>
      </c>
      <c r="D2689" s="14">
        <f>'Raw Data'!E2686</f>
        <v>190.68463259999999</v>
      </c>
      <c r="E2689" t="str">
        <f t="shared" si="166"/>
        <v>Desirable</v>
      </c>
      <c r="F2689" s="15">
        <f>'Raw Data'!C2686</f>
        <v>104.55863050000001</v>
      </c>
      <c r="G2689" t="str">
        <f t="shared" si="167"/>
        <v>Normal</v>
      </c>
      <c r="H2689" t="str">
        <f>'Raw Data'!I2686</f>
        <v>non-smoker</v>
      </c>
      <c r="I2689" t="str">
        <f>'Raw Data'!J2686</f>
        <v>moderate</v>
      </c>
    </row>
    <row r="2690" spans="1:9" ht="15" customHeight="1" x14ac:dyDescent="0.35">
      <c r="A2690">
        <f t="shared" si="164"/>
        <v>2686</v>
      </c>
      <c r="B2690" s="13">
        <f>'Raw Data'!B2687</f>
        <v>36.383098220000001</v>
      </c>
      <c r="C2690" t="str">
        <f t="shared" si="165"/>
        <v>Obese</v>
      </c>
      <c r="D2690" s="14">
        <f>'Raw Data'!E2687</f>
        <v>207.05995110000001</v>
      </c>
      <c r="E2690" t="str">
        <f t="shared" si="166"/>
        <v>Borderline High</v>
      </c>
      <c r="F2690" s="15">
        <f>'Raw Data'!C2687</f>
        <v>108.3360675</v>
      </c>
      <c r="G2690" t="str">
        <f t="shared" si="167"/>
        <v>Normal</v>
      </c>
      <c r="H2690" t="str">
        <f>'Raw Data'!I2687</f>
        <v>non-smoker</v>
      </c>
      <c r="I2690" t="str">
        <f>'Raw Data'!J2687</f>
        <v>moderate</v>
      </c>
    </row>
    <row r="2691" spans="1:9" ht="15" customHeight="1" x14ac:dyDescent="0.35">
      <c r="A2691">
        <f t="shared" si="164"/>
        <v>2687</v>
      </c>
      <c r="B2691" s="13">
        <f>'Raw Data'!B2688</f>
        <v>31.96287732</v>
      </c>
      <c r="C2691" t="str">
        <f t="shared" si="165"/>
        <v>Obese</v>
      </c>
      <c r="D2691" s="14">
        <f>'Raw Data'!E2688</f>
        <v>199.18394309999999</v>
      </c>
      <c r="E2691" t="str">
        <f t="shared" si="166"/>
        <v>Desirable</v>
      </c>
      <c r="F2691" s="15">
        <f>'Raw Data'!C2688</f>
        <v>127.3627346</v>
      </c>
      <c r="G2691" t="str">
        <f t="shared" si="167"/>
        <v>Elevated</v>
      </c>
      <c r="H2691" t="str">
        <f>'Raw Data'!I2688</f>
        <v>smoker</v>
      </c>
      <c r="I2691" t="str">
        <f>'Raw Data'!J2688</f>
        <v>moderate</v>
      </c>
    </row>
    <row r="2692" spans="1:9" ht="15" customHeight="1" x14ac:dyDescent="0.35">
      <c r="A2692">
        <f t="shared" si="164"/>
        <v>2688</v>
      </c>
      <c r="B2692" s="13">
        <f>'Raw Data'!B2689</f>
        <v>35.157386680000002</v>
      </c>
      <c r="C2692" t="str">
        <f t="shared" si="165"/>
        <v>Obese</v>
      </c>
      <c r="D2692" s="14">
        <f>'Raw Data'!E2689</f>
        <v>193.10466980000001</v>
      </c>
      <c r="E2692" t="str">
        <f t="shared" si="166"/>
        <v>Desirable</v>
      </c>
      <c r="F2692" s="15">
        <f>'Raw Data'!C2689</f>
        <v>101.0326975</v>
      </c>
      <c r="G2692" t="str">
        <f t="shared" si="167"/>
        <v>Normal</v>
      </c>
      <c r="H2692" t="str">
        <f>'Raw Data'!I2689</f>
        <v>non-smoker</v>
      </c>
      <c r="I2692" t="str">
        <f>'Raw Data'!J2689</f>
        <v>moderate</v>
      </c>
    </row>
    <row r="2693" spans="1:9" ht="15" customHeight="1" x14ac:dyDescent="0.35">
      <c r="A2693">
        <f t="shared" ref="A2693:A2756" si="168">ROW()-4</f>
        <v>2689</v>
      </c>
      <c r="B2693" s="13">
        <f>'Raw Data'!B2690</f>
        <v>30.577780279999999</v>
      </c>
      <c r="C2693" t="str">
        <f t="shared" ref="C2693:C2756" si="169">IF(B2693&lt;18.5,"Underweight",IF(B2693&lt;=24.9,"Normal",IF(B2693&lt;=29.9,"Overweight","Obese")))</f>
        <v>Obese</v>
      </c>
      <c r="D2693" s="14">
        <f>'Raw Data'!E2690</f>
        <v>201.4861315</v>
      </c>
      <c r="E2693" t="str">
        <f t="shared" ref="E2693:E2756" si="170">IF(D2693&lt;200,"Desirable",IF(D2693&lt;=239,"Borderline High","High"))</f>
        <v>Borderline High</v>
      </c>
      <c r="F2693" s="15">
        <f>'Raw Data'!C2690</f>
        <v>97.439901689999999</v>
      </c>
      <c r="G2693" t="str">
        <f t="shared" ref="G2693:G2756" si="171">IF(F2693&lt;120,"Normal",IF(F2693&lt;=129,"Elevated",IF(F2693&lt;=139,"Stage 1 Hypertension","Stage 2 Hypertension")))</f>
        <v>Normal</v>
      </c>
      <c r="H2693" t="str">
        <f>'Raw Data'!I2690</f>
        <v>non-smoker</v>
      </c>
      <c r="I2693" t="str">
        <f>'Raw Data'!J2690</f>
        <v>low</v>
      </c>
    </row>
    <row r="2694" spans="1:9" ht="15" customHeight="1" x14ac:dyDescent="0.35">
      <c r="A2694">
        <f t="shared" si="168"/>
        <v>2690</v>
      </c>
      <c r="B2694" s="13">
        <f>'Raw Data'!B2691</f>
        <v>24.076836249999999</v>
      </c>
      <c r="C2694" t="str">
        <f t="shared" si="169"/>
        <v>Normal</v>
      </c>
      <c r="D2694" s="14">
        <f>'Raw Data'!E2691</f>
        <v>186.55480309999999</v>
      </c>
      <c r="E2694" t="str">
        <f t="shared" si="170"/>
        <v>Desirable</v>
      </c>
      <c r="F2694" s="15">
        <f>'Raw Data'!C2691</f>
        <v>97.183991050000003</v>
      </c>
      <c r="G2694" t="str">
        <f t="shared" si="171"/>
        <v>Normal</v>
      </c>
      <c r="H2694" t="str">
        <f>'Raw Data'!I2691</f>
        <v>smoker</v>
      </c>
      <c r="I2694" t="str">
        <f>'Raw Data'!J2691</f>
        <v>moderate</v>
      </c>
    </row>
    <row r="2695" spans="1:9" ht="15" customHeight="1" x14ac:dyDescent="0.35">
      <c r="A2695">
        <f t="shared" si="168"/>
        <v>2691</v>
      </c>
      <c r="B2695" s="13">
        <f>'Raw Data'!B2692</f>
        <v>28.620413729999999</v>
      </c>
      <c r="C2695" t="str">
        <f t="shared" si="169"/>
        <v>Overweight</v>
      </c>
      <c r="D2695" s="14">
        <f>'Raw Data'!E2692</f>
        <v>201.9975216</v>
      </c>
      <c r="E2695" t="str">
        <f t="shared" si="170"/>
        <v>Borderline High</v>
      </c>
      <c r="F2695" s="15">
        <f>'Raw Data'!C2692</f>
        <v>104.9272814</v>
      </c>
      <c r="G2695" t="str">
        <f t="shared" si="171"/>
        <v>Normal</v>
      </c>
      <c r="H2695" t="str">
        <f>'Raw Data'!I2692</f>
        <v>non-smoker</v>
      </c>
      <c r="I2695" t="str">
        <f>'Raw Data'!J2692</f>
        <v>high</v>
      </c>
    </row>
    <row r="2696" spans="1:9" ht="15" customHeight="1" x14ac:dyDescent="0.35">
      <c r="A2696">
        <f t="shared" si="168"/>
        <v>2692</v>
      </c>
      <c r="B2696" s="13">
        <f>'Raw Data'!B2693</f>
        <v>25.48621228</v>
      </c>
      <c r="C2696" t="str">
        <f t="shared" si="169"/>
        <v>Overweight</v>
      </c>
      <c r="D2696" s="14">
        <f>'Raw Data'!E2693</f>
        <v>213.616649</v>
      </c>
      <c r="E2696" t="str">
        <f t="shared" si="170"/>
        <v>Borderline High</v>
      </c>
      <c r="F2696" s="15">
        <f>'Raw Data'!C2693</f>
        <v>100.0355093</v>
      </c>
      <c r="G2696" t="str">
        <f t="shared" si="171"/>
        <v>Normal</v>
      </c>
      <c r="H2696" t="str">
        <f>'Raw Data'!I2693</f>
        <v>non-smoker</v>
      </c>
      <c r="I2696" t="str">
        <f>'Raw Data'!J2693</f>
        <v>moderate</v>
      </c>
    </row>
    <row r="2697" spans="1:9" ht="15" customHeight="1" x14ac:dyDescent="0.35">
      <c r="A2697">
        <f t="shared" si="168"/>
        <v>2693</v>
      </c>
      <c r="B2697" s="13">
        <f>'Raw Data'!B2694</f>
        <v>28.703142100000001</v>
      </c>
      <c r="C2697" t="str">
        <f t="shared" si="169"/>
        <v>Overweight</v>
      </c>
      <c r="D2697" s="14">
        <f>'Raw Data'!E2694</f>
        <v>209.094945</v>
      </c>
      <c r="E2697" t="str">
        <f t="shared" si="170"/>
        <v>Borderline High</v>
      </c>
      <c r="F2697" s="15">
        <f>'Raw Data'!C2694</f>
        <v>88.559874199999996</v>
      </c>
      <c r="G2697" t="str">
        <f t="shared" si="171"/>
        <v>Normal</v>
      </c>
      <c r="H2697" t="str">
        <f>'Raw Data'!I2694</f>
        <v>smoker</v>
      </c>
      <c r="I2697" t="str">
        <f>'Raw Data'!J2694</f>
        <v>moderate</v>
      </c>
    </row>
    <row r="2698" spans="1:9" ht="15" customHeight="1" x14ac:dyDescent="0.35">
      <c r="A2698">
        <f t="shared" si="168"/>
        <v>2694</v>
      </c>
      <c r="B2698" s="13">
        <f>'Raw Data'!B2695</f>
        <v>31.45637172</v>
      </c>
      <c r="C2698" t="str">
        <f t="shared" si="169"/>
        <v>Obese</v>
      </c>
      <c r="D2698" s="14">
        <f>'Raw Data'!E2695</f>
        <v>195.73673389999999</v>
      </c>
      <c r="E2698" t="str">
        <f t="shared" si="170"/>
        <v>Desirable</v>
      </c>
      <c r="F2698" s="15">
        <f>'Raw Data'!C2695</f>
        <v>106.0541953</v>
      </c>
      <c r="G2698" t="str">
        <f t="shared" si="171"/>
        <v>Normal</v>
      </c>
      <c r="H2698" t="str">
        <f>'Raw Data'!I2695</f>
        <v>non-smoker</v>
      </c>
      <c r="I2698" t="str">
        <f>'Raw Data'!J2695</f>
        <v>high</v>
      </c>
    </row>
    <row r="2699" spans="1:9" ht="15" customHeight="1" x14ac:dyDescent="0.35">
      <c r="A2699">
        <f t="shared" si="168"/>
        <v>2695</v>
      </c>
      <c r="B2699" s="13">
        <f>'Raw Data'!B2696</f>
        <v>29.987340580000001</v>
      </c>
      <c r="C2699" t="str">
        <f t="shared" si="169"/>
        <v>Obese</v>
      </c>
      <c r="D2699" s="14">
        <f>'Raw Data'!E2696</f>
        <v>201.5047045</v>
      </c>
      <c r="E2699" t="str">
        <f t="shared" si="170"/>
        <v>Borderline High</v>
      </c>
      <c r="F2699" s="15">
        <f>'Raw Data'!C2696</f>
        <v>99.520473620000004</v>
      </c>
      <c r="G2699" t="str">
        <f t="shared" si="171"/>
        <v>Normal</v>
      </c>
      <c r="H2699" t="str">
        <f>'Raw Data'!I2696</f>
        <v>smoker</v>
      </c>
      <c r="I2699" t="str">
        <f>'Raw Data'!J2696</f>
        <v>high</v>
      </c>
    </row>
    <row r="2700" spans="1:9" ht="15" customHeight="1" x14ac:dyDescent="0.35">
      <c r="A2700">
        <f t="shared" si="168"/>
        <v>2696</v>
      </c>
      <c r="B2700" s="13">
        <f>'Raw Data'!B2697</f>
        <v>27.041712650000001</v>
      </c>
      <c r="C2700" t="str">
        <f t="shared" si="169"/>
        <v>Overweight</v>
      </c>
      <c r="D2700" s="14">
        <f>'Raw Data'!E2697</f>
        <v>208.3098665</v>
      </c>
      <c r="E2700" t="str">
        <f t="shared" si="170"/>
        <v>Borderline High</v>
      </c>
      <c r="F2700" s="15">
        <f>'Raw Data'!C2697</f>
        <v>121.34410579999999</v>
      </c>
      <c r="G2700" t="str">
        <f t="shared" si="171"/>
        <v>Elevated</v>
      </c>
      <c r="H2700" t="str">
        <f>'Raw Data'!I2697</f>
        <v>smoker</v>
      </c>
      <c r="I2700" t="str">
        <f>'Raw Data'!J2697</f>
        <v>moderate</v>
      </c>
    </row>
    <row r="2701" spans="1:9" ht="15" customHeight="1" x14ac:dyDescent="0.35">
      <c r="A2701">
        <f t="shared" si="168"/>
        <v>2697</v>
      </c>
      <c r="B2701" s="13">
        <f>'Raw Data'!B2698</f>
        <v>27.329145319999999</v>
      </c>
      <c r="C2701" t="str">
        <f t="shared" si="169"/>
        <v>Overweight</v>
      </c>
      <c r="D2701" s="14">
        <f>'Raw Data'!E2698</f>
        <v>179.60541169999999</v>
      </c>
      <c r="E2701" t="str">
        <f t="shared" si="170"/>
        <v>Desirable</v>
      </c>
      <c r="F2701" s="15">
        <f>'Raw Data'!C2698</f>
        <v>116.51785169999999</v>
      </c>
      <c r="G2701" t="str">
        <f t="shared" si="171"/>
        <v>Normal</v>
      </c>
      <c r="H2701" t="str">
        <f>'Raw Data'!I2698</f>
        <v>non-smoker</v>
      </c>
      <c r="I2701" t="str">
        <f>'Raw Data'!J2698</f>
        <v>moderate</v>
      </c>
    </row>
    <row r="2702" spans="1:9" ht="15" customHeight="1" x14ac:dyDescent="0.35">
      <c r="A2702">
        <f t="shared" si="168"/>
        <v>2698</v>
      </c>
      <c r="B2702" s="13">
        <f>'Raw Data'!B2699</f>
        <v>28.098003720000001</v>
      </c>
      <c r="C2702" t="str">
        <f t="shared" si="169"/>
        <v>Overweight</v>
      </c>
      <c r="D2702" s="14">
        <f>'Raw Data'!E2699</f>
        <v>191.39560209999999</v>
      </c>
      <c r="E2702" t="str">
        <f t="shared" si="170"/>
        <v>Desirable</v>
      </c>
      <c r="F2702" s="15">
        <f>'Raw Data'!C2699</f>
        <v>111.7784776</v>
      </c>
      <c r="G2702" t="str">
        <f t="shared" si="171"/>
        <v>Normal</v>
      </c>
      <c r="H2702" t="str">
        <f>'Raw Data'!I2699</f>
        <v>non-smoker</v>
      </c>
      <c r="I2702" t="str">
        <f>'Raw Data'!J2699</f>
        <v>moderate</v>
      </c>
    </row>
    <row r="2703" spans="1:9" ht="15" customHeight="1" x14ac:dyDescent="0.35">
      <c r="A2703">
        <f t="shared" si="168"/>
        <v>2699</v>
      </c>
      <c r="B2703" s="13">
        <f>'Raw Data'!B2700</f>
        <v>32.529211480000001</v>
      </c>
      <c r="C2703" t="str">
        <f t="shared" si="169"/>
        <v>Obese</v>
      </c>
      <c r="D2703" s="14">
        <f>'Raw Data'!E2700</f>
        <v>190.170176</v>
      </c>
      <c r="E2703" t="str">
        <f t="shared" si="170"/>
        <v>Desirable</v>
      </c>
      <c r="F2703" s="15">
        <f>'Raw Data'!C2700</f>
        <v>94.21690366</v>
      </c>
      <c r="G2703" t="str">
        <f t="shared" si="171"/>
        <v>Normal</v>
      </c>
      <c r="H2703" t="str">
        <f>'Raw Data'!I2700</f>
        <v>smoker</v>
      </c>
      <c r="I2703" t="str">
        <f>'Raw Data'!J2700</f>
        <v>moderate</v>
      </c>
    </row>
    <row r="2704" spans="1:9" ht="15" customHeight="1" x14ac:dyDescent="0.35">
      <c r="A2704">
        <f t="shared" si="168"/>
        <v>2700</v>
      </c>
      <c r="B2704" s="13">
        <f>'Raw Data'!B2701</f>
        <v>24.551675639999999</v>
      </c>
      <c r="C2704" t="str">
        <f t="shared" si="169"/>
        <v>Normal</v>
      </c>
      <c r="D2704" s="14">
        <f>'Raw Data'!E2701</f>
        <v>193.1916181</v>
      </c>
      <c r="E2704" t="str">
        <f t="shared" si="170"/>
        <v>Desirable</v>
      </c>
      <c r="F2704" s="15">
        <f>'Raw Data'!C2701</f>
        <v>120.5231972</v>
      </c>
      <c r="G2704" t="str">
        <f t="shared" si="171"/>
        <v>Elevated</v>
      </c>
      <c r="H2704" t="str">
        <f>'Raw Data'!I2701</f>
        <v>non-smoker</v>
      </c>
      <c r="I2704" t="str">
        <f>'Raw Data'!J2701</f>
        <v>moderate</v>
      </c>
    </row>
    <row r="2705" spans="1:9" ht="15" customHeight="1" x14ac:dyDescent="0.35">
      <c r="A2705">
        <f t="shared" si="168"/>
        <v>2701</v>
      </c>
      <c r="B2705" s="13">
        <f>'Raw Data'!B2702</f>
        <v>25.706414330000001</v>
      </c>
      <c r="C2705" t="str">
        <f t="shared" si="169"/>
        <v>Overweight</v>
      </c>
      <c r="D2705" s="14">
        <f>'Raw Data'!E2702</f>
        <v>177.6828687</v>
      </c>
      <c r="E2705" t="str">
        <f t="shared" si="170"/>
        <v>Desirable</v>
      </c>
      <c r="F2705" s="15">
        <f>'Raw Data'!C2702</f>
        <v>100.13055060000001</v>
      </c>
      <c r="G2705" t="str">
        <f t="shared" si="171"/>
        <v>Normal</v>
      </c>
      <c r="H2705" t="str">
        <f>'Raw Data'!I2702</f>
        <v>non-smoker</v>
      </c>
      <c r="I2705" t="str">
        <f>'Raw Data'!J2702</f>
        <v>low</v>
      </c>
    </row>
    <row r="2706" spans="1:9" ht="15" customHeight="1" x14ac:dyDescent="0.35">
      <c r="A2706">
        <f t="shared" si="168"/>
        <v>2702</v>
      </c>
      <c r="B2706" s="13">
        <f>'Raw Data'!B2703</f>
        <v>24.46264476</v>
      </c>
      <c r="C2706" t="str">
        <f t="shared" si="169"/>
        <v>Normal</v>
      </c>
      <c r="D2706" s="14">
        <f>'Raw Data'!E2703</f>
        <v>189.3081947</v>
      </c>
      <c r="E2706" t="str">
        <f t="shared" si="170"/>
        <v>Desirable</v>
      </c>
      <c r="F2706" s="15">
        <f>'Raw Data'!C2703</f>
        <v>114.8987436</v>
      </c>
      <c r="G2706" t="str">
        <f t="shared" si="171"/>
        <v>Normal</v>
      </c>
      <c r="H2706" t="str">
        <f>'Raw Data'!I2703</f>
        <v>non-smoker</v>
      </c>
      <c r="I2706" t="str">
        <f>'Raw Data'!J2703</f>
        <v>moderate</v>
      </c>
    </row>
    <row r="2707" spans="1:9" ht="15" customHeight="1" x14ac:dyDescent="0.35">
      <c r="A2707">
        <f t="shared" si="168"/>
        <v>2703</v>
      </c>
      <c r="B2707" s="13">
        <f>'Raw Data'!B2704</f>
        <v>27.686497840000001</v>
      </c>
      <c r="C2707" t="str">
        <f t="shared" si="169"/>
        <v>Overweight</v>
      </c>
      <c r="D2707" s="14">
        <f>'Raw Data'!E2704</f>
        <v>201.70496869999999</v>
      </c>
      <c r="E2707" t="str">
        <f t="shared" si="170"/>
        <v>Borderline High</v>
      </c>
      <c r="F2707" s="15">
        <f>'Raw Data'!C2704</f>
        <v>113.7223764</v>
      </c>
      <c r="G2707" t="str">
        <f t="shared" si="171"/>
        <v>Normal</v>
      </c>
      <c r="H2707" t="str">
        <f>'Raw Data'!I2704</f>
        <v>non-smoker</v>
      </c>
      <c r="I2707" t="str">
        <f>'Raw Data'!J2704</f>
        <v>low</v>
      </c>
    </row>
    <row r="2708" spans="1:9" ht="15" customHeight="1" x14ac:dyDescent="0.35">
      <c r="A2708">
        <f t="shared" si="168"/>
        <v>2704</v>
      </c>
      <c r="B2708" s="13">
        <f>'Raw Data'!B2705</f>
        <v>30.183435639999999</v>
      </c>
      <c r="C2708" t="str">
        <f t="shared" si="169"/>
        <v>Obese</v>
      </c>
      <c r="D2708" s="14">
        <f>'Raw Data'!E2705</f>
        <v>196.36934099999999</v>
      </c>
      <c r="E2708" t="str">
        <f t="shared" si="170"/>
        <v>Desirable</v>
      </c>
      <c r="F2708" s="15">
        <f>'Raw Data'!C2705</f>
        <v>104.0963284</v>
      </c>
      <c r="G2708" t="str">
        <f t="shared" si="171"/>
        <v>Normal</v>
      </c>
      <c r="H2708" t="str">
        <f>'Raw Data'!I2705</f>
        <v>non-smoker</v>
      </c>
      <c r="I2708" t="str">
        <f>'Raw Data'!J2705</f>
        <v>moderate</v>
      </c>
    </row>
    <row r="2709" spans="1:9" ht="15" customHeight="1" x14ac:dyDescent="0.35">
      <c r="A2709">
        <f t="shared" si="168"/>
        <v>2705</v>
      </c>
      <c r="B2709" s="13">
        <f>'Raw Data'!B2706</f>
        <v>28.498268289999999</v>
      </c>
      <c r="C2709" t="str">
        <f t="shared" si="169"/>
        <v>Overweight</v>
      </c>
      <c r="D2709" s="14">
        <f>'Raw Data'!E2706</f>
        <v>175.12490360000001</v>
      </c>
      <c r="E2709" t="str">
        <f t="shared" si="170"/>
        <v>Desirable</v>
      </c>
      <c r="F2709" s="15">
        <f>'Raw Data'!C2706</f>
        <v>111.10689309999999</v>
      </c>
      <c r="G2709" t="str">
        <f t="shared" si="171"/>
        <v>Normal</v>
      </c>
      <c r="H2709" t="str">
        <f>'Raw Data'!I2706</f>
        <v>non-smoker</v>
      </c>
      <c r="I2709" t="str">
        <f>'Raw Data'!J2706</f>
        <v>moderate</v>
      </c>
    </row>
    <row r="2710" spans="1:9" ht="15" customHeight="1" x14ac:dyDescent="0.35">
      <c r="A2710">
        <f t="shared" si="168"/>
        <v>2706</v>
      </c>
      <c r="B2710" s="13">
        <f>'Raw Data'!B2707</f>
        <v>26.711623339999999</v>
      </c>
      <c r="C2710" t="str">
        <f t="shared" si="169"/>
        <v>Overweight</v>
      </c>
      <c r="D2710" s="14">
        <f>'Raw Data'!E2707</f>
        <v>194.0367741</v>
      </c>
      <c r="E2710" t="str">
        <f t="shared" si="170"/>
        <v>Desirable</v>
      </c>
      <c r="F2710" s="15">
        <f>'Raw Data'!C2707</f>
        <v>109.58629620000001</v>
      </c>
      <c r="G2710" t="str">
        <f t="shared" si="171"/>
        <v>Normal</v>
      </c>
      <c r="H2710" t="str">
        <f>'Raw Data'!I2707</f>
        <v>non-smoker</v>
      </c>
      <c r="I2710" t="str">
        <f>'Raw Data'!J2707</f>
        <v>high</v>
      </c>
    </row>
    <row r="2711" spans="1:9" ht="15" customHeight="1" x14ac:dyDescent="0.35">
      <c r="A2711">
        <f t="shared" si="168"/>
        <v>2707</v>
      </c>
      <c r="B2711" s="13">
        <f>'Raw Data'!B2708</f>
        <v>32.363861280000002</v>
      </c>
      <c r="C2711" t="str">
        <f t="shared" si="169"/>
        <v>Obese</v>
      </c>
      <c r="D2711" s="14">
        <f>'Raw Data'!E2708</f>
        <v>209.75750450000001</v>
      </c>
      <c r="E2711" t="str">
        <f t="shared" si="170"/>
        <v>Borderline High</v>
      </c>
      <c r="F2711" s="15">
        <f>'Raw Data'!C2708</f>
        <v>123.0372246</v>
      </c>
      <c r="G2711" t="str">
        <f t="shared" si="171"/>
        <v>Elevated</v>
      </c>
      <c r="H2711" t="str">
        <f>'Raw Data'!I2708</f>
        <v>non-smoker</v>
      </c>
      <c r="I2711" t="str">
        <f>'Raw Data'!J2708</f>
        <v>low</v>
      </c>
    </row>
    <row r="2712" spans="1:9" ht="15" customHeight="1" x14ac:dyDescent="0.35">
      <c r="A2712">
        <f t="shared" si="168"/>
        <v>2708</v>
      </c>
      <c r="B2712" s="13">
        <f>'Raw Data'!B2709</f>
        <v>23.028912129999998</v>
      </c>
      <c r="C2712" t="str">
        <f t="shared" si="169"/>
        <v>Normal</v>
      </c>
      <c r="D2712" s="14">
        <f>'Raw Data'!E2709</f>
        <v>214.2713196</v>
      </c>
      <c r="E2712" t="str">
        <f t="shared" si="170"/>
        <v>Borderline High</v>
      </c>
      <c r="F2712" s="15">
        <f>'Raw Data'!C2709</f>
        <v>101.8956476</v>
      </c>
      <c r="G2712" t="str">
        <f t="shared" si="171"/>
        <v>Normal</v>
      </c>
      <c r="H2712" t="str">
        <f>'Raw Data'!I2709</f>
        <v>smoker</v>
      </c>
      <c r="I2712" t="str">
        <f>'Raw Data'!J2709</f>
        <v>high</v>
      </c>
    </row>
    <row r="2713" spans="1:9" ht="15" customHeight="1" x14ac:dyDescent="0.35">
      <c r="A2713">
        <f t="shared" si="168"/>
        <v>2709</v>
      </c>
      <c r="B2713" s="13">
        <f>'Raw Data'!B2710</f>
        <v>19.500979180000002</v>
      </c>
      <c r="C2713" t="str">
        <f t="shared" si="169"/>
        <v>Normal</v>
      </c>
      <c r="D2713" s="14">
        <f>'Raw Data'!E2710</f>
        <v>184.86874069999999</v>
      </c>
      <c r="E2713" t="str">
        <f t="shared" si="170"/>
        <v>Desirable</v>
      </c>
      <c r="F2713" s="15">
        <f>'Raw Data'!C2710</f>
        <v>106.11675270000001</v>
      </c>
      <c r="G2713" t="str">
        <f t="shared" si="171"/>
        <v>Normal</v>
      </c>
      <c r="H2713" t="str">
        <f>'Raw Data'!I2710</f>
        <v>non-smoker</v>
      </c>
      <c r="I2713" t="str">
        <f>'Raw Data'!J2710</f>
        <v>low</v>
      </c>
    </row>
    <row r="2714" spans="1:9" ht="15" customHeight="1" x14ac:dyDescent="0.35">
      <c r="A2714">
        <f t="shared" si="168"/>
        <v>2710</v>
      </c>
      <c r="B2714" s="13">
        <f>'Raw Data'!B2711</f>
        <v>28.607759399999999</v>
      </c>
      <c r="C2714" t="str">
        <f t="shared" si="169"/>
        <v>Overweight</v>
      </c>
      <c r="D2714" s="14">
        <f>'Raw Data'!E2711</f>
        <v>194.134051</v>
      </c>
      <c r="E2714" t="str">
        <f t="shared" si="170"/>
        <v>Desirable</v>
      </c>
      <c r="F2714" s="15">
        <f>'Raw Data'!C2711</f>
        <v>101.89860659999999</v>
      </c>
      <c r="G2714" t="str">
        <f t="shared" si="171"/>
        <v>Normal</v>
      </c>
      <c r="H2714" t="str">
        <f>'Raw Data'!I2711</f>
        <v>smoker</v>
      </c>
      <c r="I2714" t="str">
        <f>'Raw Data'!J2711</f>
        <v>high</v>
      </c>
    </row>
    <row r="2715" spans="1:9" ht="15" customHeight="1" x14ac:dyDescent="0.35">
      <c r="A2715">
        <f t="shared" si="168"/>
        <v>2711</v>
      </c>
      <c r="B2715" s="13">
        <f>'Raw Data'!B2712</f>
        <v>26.798700879999998</v>
      </c>
      <c r="C2715" t="str">
        <f t="shared" si="169"/>
        <v>Overweight</v>
      </c>
      <c r="D2715" s="14">
        <f>'Raw Data'!E2712</f>
        <v>189.48830989999999</v>
      </c>
      <c r="E2715" t="str">
        <f t="shared" si="170"/>
        <v>Desirable</v>
      </c>
      <c r="F2715" s="15">
        <f>'Raw Data'!C2712</f>
        <v>120.6684468</v>
      </c>
      <c r="G2715" t="str">
        <f t="shared" si="171"/>
        <v>Elevated</v>
      </c>
      <c r="H2715" t="str">
        <f>'Raw Data'!I2712</f>
        <v>non-smoker</v>
      </c>
      <c r="I2715" t="str">
        <f>'Raw Data'!J2712</f>
        <v>moderate</v>
      </c>
    </row>
    <row r="2716" spans="1:9" ht="15" customHeight="1" x14ac:dyDescent="0.35">
      <c r="A2716">
        <f t="shared" si="168"/>
        <v>2712</v>
      </c>
      <c r="B2716" s="13">
        <f>'Raw Data'!B2713</f>
        <v>26.164370179999999</v>
      </c>
      <c r="C2716" t="str">
        <f t="shared" si="169"/>
        <v>Overweight</v>
      </c>
      <c r="D2716" s="14">
        <f>'Raw Data'!E2713</f>
        <v>207.61629550000001</v>
      </c>
      <c r="E2716" t="str">
        <f t="shared" si="170"/>
        <v>Borderline High</v>
      </c>
      <c r="F2716" s="15">
        <f>'Raw Data'!C2713</f>
        <v>110.26761140000001</v>
      </c>
      <c r="G2716" t="str">
        <f t="shared" si="171"/>
        <v>Normal</v>
      </c>
      <c r="H2716" t="str">
        <f>'Raw Data'!I2713</f>
        <v>non-smoker</v>
      </c>
      <c r="I2716" t="str">
        <f>'Raw Data'!J2713</f>
        <v>moderate</v>
      </c>
    </row>
    <row r="2717" spans="1:9" ht="15" customHeight="1" x14ac:dyDescent="0.35">
      <c r="A2717">
        <f t="shared" si="168"/>
        <v>2713</v>
      </c>
      <c r="B2717" s="13">
        <f>'Raw Data'!B2714</f>
        <v>20.402689290000001</v>
      </c>
      <c r="C2717" t="str">
        <f t="shared" si="169"/>
        <v>Normal</v>
      </c>
      <c r="D2717" s="14">
        <f>'Raw Data'!E2714</f>
        <v>202.42573139999999</v>
      </c>
      <c r="E2717" t="str">
        <f t="shared" si="170"/>
        <v>Borderline High</v>
      </c>
      <c r="F2717" s="15">
        <f>'Raw Data'!C2714</f>
        <v>99.283193510000004</v>
      </c>
      <c r="G2717" t="str">
        <f t="shared" si="171"/>
        <v>Normal</v>
      </c>
      <c r="H2717" t="str">
        <f>'Raw Data'!I2714</f>
        <v>non-smoker</v>
      </c>
      <c r="I2717" t="str">
        <f>'Raw Data'!J2714</f>
        <v>moderate</v>
      </c>
    </row>
    <row r="2718" spans="1:9" ht="15" customHeight="1" x14ac:dyDescent="0.35">
      <c r="A2718">
        <f t="shared" si="168"/>
        <v>2714</v>
      </c>
      <c r="B2718" s="13">
        <f>'Raw Data'!B2715</f>
        <v>27.9930108</v>
      </c>
      <c r="C2718" t="str">
        <f t="shared" si="169"/>
        <v>Overweight</v>
      </c>
      <c r="D2718" s="14">
        <f>'Raw Data'!E2715</f>
        <v>204.6364581</v>
      </c>
      <c r="E2718" t="str">
        <f t="shared" si="170"/>
        <v>Borderline High</v>
      </c>
      <c r="F2718" s="15">
        <f>'Raw Data'!C2715</f>
        <v>114.6419549</v>
      </c>
      <c r="G2718" t="str">
        <f t="shared" si="171"/>
        <v>Normal</v>
      </c>
      <c r="H2718" t="str">
        <f>'Raw Data'!I2715</f>
        <v>smoker</v>
      </c>
      <c r="I2718" t="str">
        <f>'Raw Data'!J2715</f>
        <v>moderate</v>
      </c>
    </row>
    <row r="2719" spans="1:9" ht="15" customHeight="1" x14ac:dyDescent="0.35">
      <c r="A2719">
        <f t="shared" si="168"/>
        <v>2715</v>
      </c>
      <c r="B2719" s="13">
        <f>'Raw Data'!B2716</f>
        <v>35.975368279999998</v>
      </c>
      <c r="C2719" t="str">
        <f t="shared" si="169"/>
        <v>Obese</v>
      </c>
      <c r="D2719" s="14">
        <f>'Raw Data'!E2716</f>
        <v>198.42140570000001</v>
      </c>
      <c r="E2719" t="str">
        <f t="shared" si="170"/>
        <v>Desirable</v>
      </c>
      <c r="F2719" s="15">
        <f>'Raw Data'!C2716</f>
        <v>124.6909833</v>
      </c>
      <c r="G2719" t="str">
        <f t="shared" si="171"/>
        <v>Elevated</v>
      </c>
      <c r="H2719" t="str">
        <f>'Raw Data'!I2716</f>
        <v>non-smoker</v>
      </c>
      <c r="I2719" t="str">
        <f>'Raw Data'!J2716</f>
        <v>moderate</v>
      </c>
    </row>
    <row r="2720" spans="1:9" ht="15" customHeight="1" x14ac:dyDescent="0.35">
      <c r="A2720">
        <f t="shared" si="168"/>
        <v>2716</v>
      </c>
      <c r="B2720" s="13">
        <f>'Raw Data'!B2717</f>
        <v>20.342288140000001</v>
      </c>
      <c r="C2720" t="str">
        <f t="shared" si="169"/>
        <v>Normal</v>
      </c>
      <c r="D2720" s="14">
        <f>'Raw Data'!E2717</f>
        <v>205.92279540000001</v>
      </c>
      <c r="E2720" t="str">
        <f t="shared" si="170"/>
        <v>Borderline High</v>
      </c>
      <c r="F2720" s="15">
        <f>'Raw Data'!C2717</f>
        <v>101.2433697</v>
      </c>
      <c r="G2720" t="str">
        <f t="shared" si="171"/>
        <v>Normal</v>
      </c>
      <c r="H2720" t="str">
        <f>'Raw Data'!I2717</f>
        <v>smoker</v>
      </c>
      <c r="I2720" t="str">
        <f>'Raw Data'!J2717</f>
        <v>moderate</v>
      </c>
    </row>
    <row r="2721" spans="1:9" ht="15" customHeight="1" x14ac:dyDescent="0.35">
      <c r="A2721">
        <f t="shared" si="168"/>
        <v>2717</v>
      </c>
      <c r="B2721" s="13">
        <f>'Raw Data'!B2718</f>
        <v>26.214493010000002</v>
      </c>
      <c r="C2721" t="str">
        <f t="shared" si="169"/>
        <v>Overweight</v>
      </c>
      <c r="D2721" s="14">
        <f>'Raw Data'!E2718</f>
        <v>187.34332130000001</v>
      </c>
      <c r="E2721" t="str">
        <f t="shared" si="170"/>
        <v>Desirable</v>
      </c>
      <c r="F2721" s="15">
        <f>'Raw Data'!C2718</f>
        <v>131.9084541</v>
      </c>
      <c r="G2721" t="str">
        <f t="shared" si="171"/>
        <v>Stage 1 Hypertension</v>
      </c>
      <c r="H2721" t="str">
        <f>'Raw Data'!I2718</f>
        <v>non-smoker</v>
      </c>
      <c r="I2721" t="str">
        <f>'Raw Data'!J2718</f>
        <v>moderate</v>
      </c>
    </row>
    <row r="2722" spans="1:9" ht="15" customHeight="1" x14ac:dyDescent="0.35">
      <c r="A2722">
        <f t="shared" si="168"/>
        <v>2718</v>
      </c>
      <c r="B2722" s="13">
        <f>'Raw Data'!B2719</f>
        <v>27.377464060000001</v>
      </c>
      <c r="C2722" t="str">
        <f t="shared" si="169"/>
        <v>Overweight</v>
      </c>
      <c r="D2722" s="14">
        <f>'Raw Data'!E2719</f>
        <v>194.3757458</v>
      </c>
      <c r="E2722" t="str">
        <f t="shared" si="170"/>
        <v>Desirable</v>
      </c>
      <c r="F2722" s="15">
        <f>'Raw Data'!C2719</f>
        <v>122.84451489999999</v>
      </c>
      <c r="G2722" t="str">
        <f t="shared" si="171"/>
        <v>Elevated</v>
      </c>
      <c r="H2722" t="str">
        <f>'Raw Data'!I2719</f>
        <v>non-smoker</v>
      </c>
      <c r="I2722" t="str">
        <f>'Raw Data'!J2719</f>
        <v>low</v>
      </c>
    </row>
    <row r="2723" spans="1:9" ht="15" customHeight="1" x14ac:dyDescent="0.35">
      <c r="A2723">
        <f t="shared" si="168"/>
        <v>2719</v>
      </c>
      <c r="B2723" s="13">
        <f>'Raw Data'!B2720</f>
        <v>24.78032949</v>
      </c>
      <c r="C2723" t="str">
        <f t="shared" si="169"/>
        <v>Normal</v>
      </c>
      <c r="D2723" s="14">
        <f>'Raw Data'!E2720</f>
        <v>181.56262090000001</v>
      </c>
      <c r="E2723" t="str">
        <f t="shared" si="170"/>
        <v>Desirable</v>
      </c>
      <c r="F2723" s="15">
        <f>'Raw Data'!C2720</f>
        <v>109.32412669999999</v>
      </c>
      <c r="G2723" t="str">
        <f t="shared" si="171"/>
        <v>Normal</v>
      </c>
      <c r="H2723" t="str">
        <f>'Raw Data'!I2720</f>
        <v>non-smoker</v>
      </c>
      <c r="I2723" t="str">
        <f>'Raw Data'!J2720</f>
        <v>low</v>
      </c>
    </row>
    <row r="2724" spans="1:9" ht="15" customHeight="1" x14ac:dyDescent="0.35">
      <c r="A2724">
        <f t="shared" si="168"/>
        <v>2720</v>
      </c>
      <c r="B2724" s="13">
        <f>'Raw Data'!B2721</f>
        <v>27.02579983</v>
      </c>
      <c r="C2724" t="str">
        <f t="shared" si="169"/>
        <v>Overweight</v>
      </c>
      <c r="D2724" s="14">
        <f>'Raw Data'!E2721</f>
        <v>176.5695695</v>
      </c>
      <c r="E2724" t="str">
        <f t="shared" si="170"/>
        <v>Desirable</v>
      </c>
      <c r="F2724" s="15">
        <f>'Raw Data'!C2721</f>
        <v>108.9603786</v>
      </c>
      <c r="G2724" t="str">
        <f t="shared" si="171"/>
        <v>Normal</v>
      </c>
      <c r="H2724" t="str">
        <f>'Raw Data'!I2721</f>
        <v>non-smoker</v>
      </c>
      <c r="I2724" t="str">
        <f>'Raw Data'!J2721</f>
        <v>high</v>
      </c>
    </row>
    <row r="2725" spans="1:9" ht="15" customHeight="1" x14ac:dyDescent="0.35">
      <c r="A2725">
        <f t="shared" si="168"/>
        <v>2721</v>
      </c>
      <c r="B2725" s="13">
        <f>'Raw Data'!B2722</f>
        <v>27.02579983</v>
      </c>
      <c r="C2725" t="str">
        <f t="shared" si="169"/>
        <v>Overweight</v>
      </c>
      <c r="D2725" s="14">
        <f>'Raw Data'!E2722</f>
        <v>203.84773369999999</v>
      </c>
      <c r="E2725" t="str">
        <f t="shared" si="170"/>
        <v>Borderline High</v>
      </c>
      <c r="F2725" s="15">
        <f>'Raw Data'!C2722</f>
        <v>108.9603786</v>
      </c>
      <c r="G2725" t="str">
        <f t="shared" si="171"/>
        <v>Normal</v>
      </c>
      <c r="H2725" t="str">
        <f>'Raw Data'!I2722</f>
        <v>non-smoker</v>
      </c>
      <c r="I2725" t="str">
        <f>'Raw Data'!J2722</f>
        <v>moderate</v>
      </c>
    </row>
    <row r="2726" spans="1:9" ht="15" customHeight="1" x14ac:dyDescent="0.35">
      <c r="A2726">
        <f t="shared" si="168"/>
        <v>2722</v>
      </c>
      <c r="B2726" s="13">
        <f>'Raw Data'!B2723</f>
        <v>27.02579983</v>
      </c>
      <c r="C2726" t="str">
        <f t="shared" si="169"/>
        <v>Overweight</v>
      </c>
      <c r="D2726" s="14">
        <f>'Raw Data'!E2723</f>
        <v>209.3778757</v>
      </c>
      <c r="E2726" t="str">
        <f t="shared" si="170"/>
        <v>Borderline High</v>
      </c>
      <c r="F2726" s="15">
        <f>'Raw Data'!C2723</f>
        <v>108.9603786</v>
      </c>
      <c r="G2726" t="str">
        <f t="shared" si="171"/>
        <v>Normal</v>
      </c>
      <c r="H2726" t="str">
        <f>'Raw Data'!I2723</f>
        <v>non-smoker</v>
      </c>
      <c r="I2726" t="str">
        <f>'Raw Data'!J2723</f>
        <v>moderate</v>
      </c>
    </row>
    <row r="2727" spans="1:9" ht="15" customHeight="1" x14ac:dyDescent="0.35">
      <c r="A2727">
        <f t="shared" si="168"/>
        <v>2723</v>
      </c>
      <c r="B2727" s="13">
        <f>'Raw Data'!B2724</f>
        <v>25.725537460000002</v>
      </c>
      <c r="C2727" t="str">
        <f t="shared" si="169"/>
        <v>Overweight</v>
      </c>
      <c r="D2727" s="14">
        <f>'Raw Data'!E2724</f>
        <v>160.8427092</v>
      </c>
      <c r="E2727" t="str">
        <f t="shared" si="170"/>
        <v>Desirable</v>
      </c>
      <c r="F2727" s="15">
        <f>'Raw Data'!C2724</f>
        <v>88.122740269999994</v>
      </c>
      <c r="G2727" t="str">
        <f t="shared" si="171"/>
        <v>Normal</v>
      </c>
      <c r="H2727" t="str">
        <f>'Raw Data'!I2724</f>
        <v>non-smoker</v>
      </c>
      <c r="I2727" t="str">
        <f>'Raw Data'!J2724</f>
        <v>high</v>
      </c>
    </row>
    <row r="2728" spans="1:9" ht="15" customHeight="1" x14ac:dyDescent="0.35">
      <c r="A2728">
        <f t="shared" si="168"/>
        <v>2724</v>
      </c>
      <c r="B2728" s="13">
        <f>'Raw Data'!B2725</f>
        <v>24.31087205</v>
      </c>
      <c r="C2728" t="str">
        <f t="shared" si="169"/>
        <v>Normal</v>
      </c>
      <c r="D2728" s="14">
        <f>'Raw Data'!E2725</f>
        <v>169.07031810000001</v>
      </c>
      <c r="E2728" t="str">
        <f t="shared" si="170"/>
        <v>Desirable</v>
      </c>
      <c r="F2728" s="15">
        <f>'Raw Data'!C2725</f>
        <v>113.6849435</v>
      </c>
      <c r="G2728" t="str">
        <f t="shared" si="171"/>
        <v>Normal</v>
      </c>
      <c r="H2728" t="str">
        <f>'Raw Data'!I2725</f>
        <v>non-smoker</v>
      </c>
      <c r="I2728" t="str">
        <f>'Raw Data'!J2725</f>
        <v>moderate</v>
      </c>
    </row>
    <row r="2729" spans="1:9" ht="15" customHeight="1" x14ac:dyDescent="0.35">
      <c r="A2729">
        <f t="shared" si="168"/>
        <v>2725</v>
      </c>
      <c r="B2729" s="13">
        <f>'Raw Data'!B2726</f>
        <v>26.614616999999999</v>
      </c>
      <c r="C2729" t="str">
        <f t="shared" si="169"/>
        <v>Overweight</v>
      </c>
      <c r="D2729" s="14">
        <f>'Raw Data'!E2726</f>
        <v>218.53390060000001</v>
      </c>
      <c r="E2729" t="str">
        <f t="shared" si="170"/>
        <v>Borderline High</v>
      </c>
      <c r="F2729" s="15">
        <f>'Raw Data'!C2726</f>
        <v>107.6620906</v>
      </c>
      <c r="G2729" t="str">
        <f t="shared" si="171"/>
        <v>Normal</v>
      </c>
      <c r="H2729" t="str">
        <f>'Raw Data'!I2726</f>
        <v>smoker</v>
      </c>
      <c r="I2729" t="str">
        <f>'Raw Data'!J2726</f>
        <v>moderate</v>
      </c>
    </row>
    <row r="2730" spans="1:9" ht="15" customHeight="1" x14ac:dyDescent="0.35">
      <c r="A2730">
        <f t="shared" si="168"/>
        <v>2726</v>
      </c>
      <c r="B2730" s="13">
        <f>'Raw Data'!B2727</f>
        <v>29.406306059999999</v>
      </c>
      <c r="C2730" t="str">
        <f t="shared" si="169"/>
        <v>Overweight</v>
      </c>
      <c r="D2730" s="14">
        <f>'Raw Data'!E2727</f>
        <v>193.1916181</v>
      </c>
      <c r="E2730" t="str">
        <f t="shared" si="170"/>
        <v>Desirable</v>
      </c>
      <c r="F2730" s="15">
        <f>'Raw Data'!C2727</f>
        <v>106.630882</v>
      </c>
      <c r="G2730" t="str">
        <f t="shared" si="171"/>
        <v>Normal</v>
      </c>
      <c r="H2730" t="str">
        <f>'Raw Data'!I2727</f>
        <v>smoker</v>
      </c>
      <c r="I2730" t="str">
        <f>'Raw Data'!J2727</f>
        <v>moderate</v>
      </c>
    </row>
    <row r="2731" spans="1:9" ht="15" customHeight="1" x14ac:dyDescent="0.35">
      <c r="A2731">
        <f t="shared" si="168"/>
        <v>2727</v>
      </c>
      <c r="B2731" s="13">
        <f>'Raw Data'!B2728</f>
        <v>19.212680020000001</v>
      </c>
      <c r="C2731" t="str">
        <f t="shared" si="169"/>
        <v>Normal</v>
      </c>
      <c r="D2731" s="14">
        <f>'Raw Data'!E2728</f>
        <v>193.1916181</v>
      </c>
      <c r="E2731" t="str">
        <f t="shared" si="170"/>
        <v>Desirable</v>
      </c>
      <c r="F2731" s="15">
        <f>'Raw Data'!C2728</f>
        <v>81.841356399999995</v>
      </c>
      <c r="G2731" t="str">
        <f t="shared" si="171"/>
        <v>Normal</v>
      </c>
      <c r="H2731" t="str">
        <f>'Raw Data'!I2728</f>
        <v>smoker</v>
      </c>
      <c r="I2731" t="str">
        <f>'Raw Data'!J2728</f>
        <v>moderate</v>
      </c>
    </row>
    <row r="2732" spans="1:9" ht="15" customHeight="1" x14ac:dyDescent="0.35">
      <c r="A2732">
        <f t="shared" si="168"/>
        <v>2728</v>
      </c>
      <c r="B2732" s="13">
        <f>'Raw Data'!B2729</f>
        <v>30.469508869999999</v>
      </c>
      <c r="C2732" t="str">
        <f t="shared" si="169"/>
        <v>Obese</v>
      </c>
      <c r="D2732" s="14">
        <f>'Raw Data'!E2729</f>
        <v>193.1916181</v>
      </c>
      <c r="E2732" t="str">
        <f t="shared" si="170"/>
        <v>Desirable</v>
      </c>
      <c r="F2732" s="15">
        <f>'Raw Data'!C2729</f>
        <v>115.9455451</v>
      </c>
      <c r="G2732" t="str">
        <f t="shared" si="171"/>
        <v>Normal</v>
      </c>
      <c r="H2732" t="str">
        <f>'Raw Data'!I2729</f>
        <v>smoker</v>
      </c>
      <c r="I2732" t="str">
        <f>'Raw Data'!J2729</f>
        <v>moderate</v>
      </c>
    </row>
    <row r="2733" spans="1:9" ht="15" customHeight="1" x14ac:dyDescent="0.35">
      <c r="A2733">
        <f t="shared" si="168"/>
        <v>2729</v>
      </c>
      <c r="B2733" s="13">
        <f>'Raw Data'!B2730</f>
        <v>23.371261329999999</v>
      </c>
      <c r="C2733" t="str">
        <f t="shared" si="169"/>
        <v>Normal</v>
      </c>
      <c r="D2733" s="14">
        <f>'Raw Data'!E2730</f>
        <v>161.6736866</v>
      </c>
      <c r="E2733" t="str">
        <f t="shared" si="170"/>
        <v>Desirable</v>
      </c>
      <c r="F2733" s="15">
        <f>'Raw Data'!C2730</f>
        <v>103.629245</v>
      </c>
      <c r="G2733" t="str">
        <f t="shared" si="171"/>
        <v>Normal</v>
      </c>
      <c r="H2733" t="str">
        <f>'Raw Data'!I2730</f>
        <v>non-smoker</v>
      </c>
      <c r="I2733" t="str">
        <f>'Raw Data'!J2730</f>
        <v>moderate</v>
      </c>
    </row>
    <row r="2734" spans="1:9" ht="15" customHeight="1" x14ac:dyDescent="0.35">
      <c r="A2734">
        <f t="shared" si="168"/>
        <v>2730</v>
      </c>
      <c r="B2734" s="13">
        <f>'Raw Data'!B2731</f>
        <v>30.092115249999999</v>
      </c>
      <c r="C2734" t="str">
        <f t="shared" si="169"/>
        <v>Obese</v>
      </c>
      <c r="D2734" s="14">
        <f>'Raw Data'!E2731</f>
        <v>210.55942970000001</v>
      </c>
      <c r="E2734" t="str">
        <f t="shared" si="170"/>
        <v>Borderline High</v>
      </c>
      <c r="F2734" s="15">
        <f>'Raw Data'!C2731</f>
        <v>113.6973618</v>
      </c>
      <c r="G2734" t="str">
        <f t="shared" si="171"/>
        <v>Normal</v>
      </c>
      <c r="H2734" t="str">
        <f>'Raw Data'!I2731</f>
        <v>smoker</v>
      </c>
      <c r="I2734" t="str">
        <f>'Raw Data'!J2731</f>
        <v>moderate</v>
      </c>
    </row>
    <row r="2735" spans="1:9" ht="15" customHeight="1" x14ac:dyDescent="0.35">
      <c r="A2735">
        <f t="shared" si="168"/>
        <v>2731</v>
      </c>
      <c r="B2735" s="13">
        <f>'Raw Data'!B2732</f>
        <v>23.651080610000001</v>
      </c>
      <c r="C2735" t="str">
        <f t="shared" si="169"/>
        <v>Normal</v>
      </c>
      <c r="D2735" s="14">
        <f>'Raw Data'!E2732</f>
        <v>194.22195930000001</v>
      </c>
      <c r="E2735" t="str">
        <f t="shared" si="170"/>
        <v>Desirable</v>
      </c>
      <c r="F2735" s="15">
        <f>'Raw Data'!C2732</f>
        <v>107.23117689999999</v>
      </c>
      <c r="G2735" t="str">
        <f t="shared" si="171"/>
        <v>Normal</v>
      </c>
      <c r="H2735" t="str">
        <f>'Raw Data'!I2732</f>
        <v>non-smoker</v>
      </c>
      <c r="I2735" t="str">
        <f>'Raw Data'!J2732</f>
        <v>moderate</v>
      </c>
    </row>
    <row r="2736" spans="1:9" ht="15" customHeight="1" x14ac:dyDescent="0.35">
      <c r="A2736">
        <f t="shared" si="168"/>
        <v>2732</v>
      </c>
      <c r="B2736" s="13">
        <f>'Raw Data'!B2733</f>
        <v>30.56665104</v>
      </c>
      <c r="C2736" t="str">
        <f t="shared" si="169"/>
        <v>Obese</v>
      </c>
      <c r="D2736" s="14">
        <f>'Raw Data'!E2733</f>
        <v>202.1026071</v>
      </c>
      <c r="E2736" t="str">
        <f t="shared" si="170"/>
        <v>Borderline High</v>
      </c>
      <c r="F2736" s="15">
        <f>'Raw Data'!C2733</f>
        <v>122.8081694</v>
      </c>
      <c r="G2736" t="str">
        <f t="shared" si="171"/>
        <v>Elevated</v>
      </c>
      <c r="H2736" t="str">
        <f>'Raw Data'!I2733</f>
        <v>smoker</v>
      </c>
      <c r="I2736" t="str">
        <f>'Raw Data'!J2733</f>
        <v>high</v>
      </c>
    </row>
    <row r="2737" spans="1:9" ht="15" customHeight="1" x14ac:dyDescent="0.35">
      <c r="A2737">
        <f t="shared" si="168"/>
        <v>2733</v>
      </c>
      <c r="B2737" s="13">
        <f>'Raw Data'!B2734</f>
        <v>26.755244260000001</v>
      </c>
      <c r="C2737" t="str">
        <f t="shared" si="169"/>
        <v>Overweight</v>
      </c>
      <c r="D2737" s="14">
        <f>'Raw Data'!E2734</f>
        <v>188.8099181</v>
      </c>
      <c r="E2737" t="str">
        <f t="shared" si="170"/>
        <v>Desirable</v>
      </c>
      <c r="F2737" s="15">
        <f>'Raw Data'!C2734</f>
        <v>95.3159773</v>
      </c>
      <c r="G2737" t="str">
        <f t="shared" si="171"/>
        <v>Normal</v>
      </c>
      <c r="H2737" t="str">
        <f>'Raw Data'!I2734</f>
        <v>non-smoker</v>
      </c>
      <c r="I2737" t="str">
        <f>'Raw Data'!J2734</f>
        <v>high</v>
      </c>
    </row>
    <row r="2738" spans="1:9" ht="15" customHeight="1" x14ac:dyDescent="0.35">
      <c r="A2738">
        <f t="shared" si="168"/>
        <v>2734</v>
      </c>
      <c r="B2738" s="13">
        <f>'Raw Data'!B2735</f>
        <v>22.352919629999999</v>
      </c>
      <c r="C2738" t="str">
        <f t="shared" si="169"/>
        <v>Normal</v>
      </c>
      <c r="D2738" s="14">
        <f>'Raw Data'!E2735</f>
        <v>190.30212929999999</v>
      </c>
      <c r="E2738" t="str">
        <f t="shared" si="170"/>
        <v>Desirable</v>
      </c>
      <c r="F2738" s="15">
        <f>'Raw Data'!C2735</f>
        <v>132.82153940000001</v>
      </c>
      <c r="G2738" t="str">
        <f t="shared" si="171"/>
        <v>Stage 1 Hypertension</v>
      </c>
      <c r="H2738" t="str">
        <f>'Raw Data'!I2735</f>
        <v>non-smoker</v>
      </c>
      <c r="I2738" t="str">
        <f>'Raw Data'!J2735</f>
        <v>high</v>
      </c>
    </row>
    <row r="2739" spans="1:9" ht="15" customHeight="1" x14ac:dyDescent="0.35">
      <c r="A2739">
        <f t="shared" si="168"/>
        <v>2735</v>
      </c>
      <c r="B2739" s="13">
        <f>'Raw Data'!B2736</f>
        <v>24.806100570000002</v>
      </c>
      <c r="C2739" t="str">
        <f t="shared" si="169"/>
        <v>Normal</v>
      </c>
      <c r="D2739" s="14">
        <f>'Raw Data'!E2736</f>
        <v>198.55771039999999</v>
      </c>
      <c r="E2739" t="str">
        <f t="shared" si="170"/>
        <v>Desirable</v>
      </c>
      <c r="F2739" s="15">
        <f>'Raw Data'!C2736</f>
        <v>95.562929629999999</v>
      </c>
      <c r="G2739" t="str">
        <f t="shared" si="171"/>
        <v>Normal</v>
      </c>
      <c r="H2739" t="str">
        <f>'Raw Data'!I2736</f>
        <v>smoker</v>
      </c>
      <c r="I2739" t="str">
        <f>'Raw Data'!J2736</f>
        <v>high</v>
      </c>
    </row>
    <row r="2740" spans="1:9" ht="15" customHeight="1" x14ac:dyDescent="0.35">
      <c r="A2740">
        <f t="shared" si="168"/>
        <v>2736</v>
      </c>
      <c r="B2740" s="13">
        <f>'Raw Data'!B2737</f>
        <v>32.96833599</v>
      </c>
      <c r="C2740" t="str">
        <f t="shared" si="169"/>
        <v>Obese</v>
      </c>
      <c r="D2740" s="14">
        <f>'Raw Data'!E2737</f>
        <v>208.0137708</v>
      </c>
      <c r="E2740" t="str">
        <f t="shared" si="170"/>
        <v>Borderline High</v>
      </c>
      <c r="F2740" s="15">
        <f>'Raw Data'!C2737</f>
        <v>107.83909149999999</v>
      </c>
      <c r="G2740" t="str">
        <f t="shared" si="171"/>
        <v>Normal</v>
      </c>
      <c r="H2740" t="str">
        <f>'Raw Data'!I2737</f>
        <v>non-smoker</v>
      </c>
      <c r="I2740" t="str">
        <f>'Raw Data'!J2737</f>
        <v>high</v>
      </c>
    </row>
    <row r="2741" spans="1:9" ht="15" customHeight="1" x14ac:dyDescent="0.35">
      <c r="A2741">
        <f t="shared" si="168"/>
        <v>2737</v>
      </c>
      <c r="B2741" s="13">
        <f>'Raw Data'!B2738</f>
        <v>27.25914182</v>
      </c>
      <c r="C2741" t="str">
        <f t="shared" si="169"/>
        <v>Overweight</v>
      </c>
      <c r="D2741" s="14">
        <f>'Raw Data'!E2738</f>
        <v>182.4425008</v>
      </c>
      <c r="E2741" t="str">
        <f t="shared" si="170"/>
        <v>Desirable</v>
      </c>
      <c r="F2741" s="15">
        <f>'Raw Data'!C2738</f>
        <v>80.083649829999999</v>
      </c>
      <c r="G2741" t="str">
        <f t="shared" si="171"/>
        <v>Normal</v>
      </c>
      <c r="H2741" t="str">
        <f>'Raw Data'!I2738</f>
        <v>smoker</v>
      </c>
      <c r="I2741" t="str">
        <f>'Raw Data'!J2738</f>
        <v>moderate</v>
      </c>
    </row>
    <row r="2742" spans="1:9" ht="15" customHeight="1" x14ac:dyDescent="0.35">
      <c r="A2742">
        <f t="shared" si="168"/>
        <v>2738</v>
      </c>
      <c r="B2742" s="13">
        <f>'Raw Data'!B2739</f>
        <v>24.709825550000001</v>
      </c>
      <c r="C2742" t="str">
        <f t="shared" si="169"/>
        <v>Normal</v>
      </c>
      <c r="D2742" s="14">
        <f>'Raw Data'!E2739</f>
        <v>197.75868120000001</v>
      </c>
      <c r="E2742" t="str">
        <f t="shared" si="170"/>
        <v>Desirable</v>
      </c>
      <c r="F2742" s="15">
        <f>'Raw Data'!C2739</f>
        <v>108.4719616</v>
      </c>
      <c r="G2742" t="str">
        <f t="shared" si="171"/>
        <v>Normal</v>
      </c>
      <c r="H2742" t="str">
        <f>'Raw Data'!I2739</f>
        <v>non-smoker</v>
      </c>
      <c r="I2742" t="str">
        <f>'Raw Data'!J2739</f>
        <v>high</v>
      </c>
    </row>
    <row r="2743" spans="1:9" ht="15" customHeight="1" x14ac:dyDescent="0.35">
      <c r="A2743">
        <f t="shared" si="168"/>
        <v>2739</v>
      </c>
      <c r="B2743" s="13">
        <f>'Raw Data'!B2740</f>
        <v>32.702684310000002</v>
      </c>
      <c r="C2743" t="str">
        <f t="shared" si="169"/>
        <v>Obese</v>
      </c>
      <c r="D2743" s="14">
        <f>'Raw Data'!E2740</f>
        <v>202.3280627</v>
      </c>
      <c r="E2743" t="str">
        <f t="shared" si="170"/>
        <v>Borderline High</v>
      </c>
      <c r="F2743" s="15">
        <f>'Raw Data'!C2740</f>
        <v>110.8391654</v>
      </c>
      <c r="G2743" t="str">
        <f t="shared" si="171"/>
        <v>Normal</v>
      </c>
      <c r="H2743" t="str">
        <f>'Raw Data'!I2740</f>
        <v>smoker</v>
      </c>
      <c r="I2743" t="str">
        <f>'Raw Data'!J2740</f>
        <v>moderate</v>
      </c>
    </row>
    <row r="2744" spans="1:9" ht="15" customHeight="1" x14ac:dyDescent="0.35">
      <c r="A2744">
        <f t="shared" si="168"/>
        <v>2740</v>
      </c>
      <c r="B2744" s="13">
        <f>'Raw Data'!B2741</f>
        <v>31.275832869999999</v>
      </c>
      <c r="C2744" t="str">
        <f t="shared" si="169"/>
        <v>Obese</v>
      </c>
      <c r="D2744" s="14">
        <f>'Raw Data'!E2741</f>
        <v>190.93687919999999</v>
      </c>
      <c r="E2744" t="str">
        <f t="shared" si="170"/>
        <v>Desirable</v>
      </c>
      <c r="F2744" s="15">
        <f>'Raw Data'!C2741</f>
        <v>108.92727790000001</v>
      </c>
      <c r="G2744" t="str">
        <f t="shared" si="171"/>
        <v>Normal</v>
      </c>
      <c r="H2744" t="str">
        <f>'Raw Data'!I2741</f>
        <v>non-smoker</v>
      </c>
      <c r="I2744" t="str">
        <f>'Raw Data'!J2741</f>
        <v>high</v>
      </c>
    </row>
    <row r="2745" spans="1:9" ht="15" customHeight="1" x14ac:dyDescent="0.35">
      <c r="A2745">
        <f t="shared" si="168"/>
        <v>2741</v>
      </c>
      <c r="B2745" s="13">
        <f>'Raw Data'!B2742</f>
        <v>22.798872889999998</v>
      </c>
      <c r="C2745" t="str">
        <f t="shared" si="169"/>
        <v>Normal</v>
      </c>
      <c r="D2745" s="14">
        <f>'Raw Data'!E2742</f>
        <v>191.73810109999999</v>
      </c>
      <c r="E2745" t="str">
        <f t="shared" si="170"/>
        <v>Desirable</v>
      </c>
      <c r="F2745" s="15">
        <f>'Raw Data'!C2742</f>
        <v>110.2344008</v>
      </c>
      <c r="G2745" t="str">
        <f t="shared" si="171"/>
        <v>Normal</v>
      </c>
      <c r="H2745" t="str">
        <f>'Raw Data'!I2742</f>
        <v>non-smoker</v>
      </c>
      <c r="I2745" t="str">
        <f>'Raw Data'!J2742</f>
        <v>moderate</v>
      </c>
    </row>
    <row r="2746" spans="1:9" ht="15" customHeight="1" x14ac:dyDescent="0.35">
      <c r="A2746">
        <f t="shared" si="168"/>
        <v>2742</v>
      </c>
      <c r="B2746" s="13">
        <f>'Raw Data'!B2743</f>
        <v>25.977553830000002</v>
      </c>
      <c r="C2746" t="str">
        <f t="shared" si="169"/>
        <v>Overweight</v>
      </c>
      <c r="D2746" s="14">
        <f>'Raw Data'!E2743</f>
        <v>197.22899140000001</v>
      </c>
      <c r="E2746" t="str">
        <f t="shared" si="170"/>
        <v>Desirable</v>
      </c>
      <c r="F2746" s="15">
        <f>'Raw Data'!C2743</f>
        <v>103.8906183</v>
      </c>
      <c r="G2746" t="str">
        <f t="shared" si="171"/>
        <v>Normal</v>
      </c>
      <c r="H2746" t="str">
        <f>'Raw Data'!I2743</f>
        <v>non-smoker</v>
      </c>
      <c r="I2746" t="str">
        <f>'Raw Data'!J2743</f>
        <v>moderate</v>
      </c>
    </row>
    <row r="2747" spans="1:9" ht="15" customHeight="1" x14ac:dyDescent="0.35">
      <c r="A2747">
        <f t="shared" si="168"/>
        <v>2743</v>
      </c>
      <c r="B2747" s="13">
        <f>'Raw Data'!B2744</f>
        <v>18.187447339999999</v>
      </c>
      <c r="C2747" t="str">
        <f t="shared" si="169"/>
        <v>Underweight</v>
      </c>
      <c r="D2747" s="14">
        <f>'Raw Data'!E2744</f>
        <v>202.19488369999999</v>
      </c>
      <c r="E2747" t="str">
        <f t="shared" si="170"/>
        <v>Borderline High</v>
      </c>
      <c r="F2747" s="15">
        <f>'Raw Data'!C2744</f>
        <v>117.4180775</v>
      </c>
      <c r="G2747" t="str">
        <f t="shared" si="171"/>
        <v>Normal</v>
      </c>
      <c r="H2747" t="str">
        <f>'Raw Data'!I2744</f>
        <v>smoker</v>
      </c>
      <c r="I2747" t="str">
        <f>'Raw Data'!J2744</f>
        <v>high</v>
      </c>
    </row>
    <row r="2748" spans="1:9" ht="15" customHeight="1" x14ac:dyDescent="0.35">
      <c r="A2748">
        <f t="shared" si="168"/>
        <v>2744</v>
      </c>
      <c r="B2748" s="13">
        <f>'Raw Data'!B2745</f>
        <v>31.35976488</v>
      </c>
      <c r="C2748" t="str">
        <f t="shared" si="169"/>
        <v>Obese</v>
      </c>
      <c r="D2748" s="14">
        <f>'Raw Data'!E2745</f>
        <v>179.7057394</v>
      </c>
      <c r="E2748" t="str">
        <f t="shared" si="170"/>
        <v>Desirable</v>
      </c>
      <c r="F2748" s="15">
        <f>'Raw Data'!C2745</f>
        <v>107.10976239999999</v>
      </c>
      <c r="G2748" t="str">
        <f t="shared" si="171"/>
        <v>Normal</v>
      </c>
      <c r="H2748" t="str">
        <f>'Raw Data'!I2745</f>
        <v>non-smoker</v>
      </c>
      <c r="I2748" t="str">
        <f>'Raw Data'!J2745</f>
        <v>low</v>
      </c>
    </row>
    <row r="2749" spans="1:9" ht="15" customHeight="1" x14ac:dyDescent="0.35">
      <c r="A2749">
        <f t="shared" si="168"/>
        <v>2745</v>
      </c>
      <c r="B2749" s="13">
        <f>'Raw Data'!B2746</f>
        <v>27.020335620000001</v>
      </c>
      <c r="C2749" t="str">
        <f t="shared" si="169"/>
        <v>Overweight</v>
      </c>
      <c r="D2749" s="14">
        <f>'Raw Data'!E2746</f>
        <v>210.02205090000001</v>
      </c>
      <c r="E2749" t="str">
        <f t="shared" si="170"/>
        <v>Borderline High</v>
      </c>
      <c r="F2749" s="15">
        <f>'Raw Data'!C2746</f>
        <v>114.3141535</v>
      </c>
      <c r="G2749" t="str">
        <f t="shared" si="171"/>
        <v>Normal</v>
      </c>
      <c r="H2749" t="str">
        <f>'Raw Data'!I2746</f>
        <v>non-smoker</v>
      </c>
      <c r="I2749" t="str">
        <f>'Raw Data'!J2746</f>
        <v>moderate</v>
      </c>
    </row>
    <row r="2750" spans="1:9" ht="15" customHeight="1" x14ac:dyDescent="0.35">
      <c r="A2750">
        <f t="shared" si="168"/>
        <v>2746</v>
      </c>
      <c r="B2750" s="13">
        <f>'Raw Data'!B2747</f>
        <v>30.350801430000001</v>
      </c>
      <c r="C2750" t="str">
        <f t="shared" si="169"/>
        <v>Obese</v>
      </c>
      <c r="D2750" s="14">
        <f>'Raw Data'!E2747</f>
        <v>224.1920179</v>
      </c>
      <c r="E2750" t="str">
        <f t="shared" si="170"/>
        <v>Borderline High</v>
      </c>
      <c r="F2750" s="15">
        <f>'Raw Data'!C2747</f>
        <v>104.47454070000001</v>
      </c>
      <c r="G2750" t="str">
        <f t="shared" si="171"/>
        <v>Normal</v>
      </c>
      <c r="H2750" t="str">
        <f>'Raw Data'!I2747</f>
        <v>non-smoker</v>
      </c>
      <c r="I2750" t="str">
        <f>'Raw Data'!J2747</f>
        <v>high</v>
      </c>
    </row>
    <row r="2751" spans="1:9" ht="15" customHeight="1" x14ac:dyDescent="0.35">
      <c r="A2751">
        <f t="shared" si="168"/>
        <v>2747</v>
      </c>
      <c r="B2751" s="13">
        <f>'Raw Data'!B2748</f>
        <v>17.3394777</v>
      </c>
      <c r="C2751" t="str">
        <f t="shared" si="169"/>
        <v>Underweight</v>
      </c>
      <c r="D2751" s="14">
        <f>'Raw Data'!E2748</f>
        <v>205.59085440000001</v>
      </c>
      <c r="E2751" t="str">
        <f t="shared" si="170"/>
        <v>Borderline High</v>
      </c>
      <c r="F2751" s="15">
        <f>'Raw Data'!C2748</f>
        <v>117.4252798</v>
      </c>
      <c r="G2751" t="str">
        <f t="shared" si="171"/>
        <v>Normal</v>
      </c>
      <c r="H2751" t="str">
        <f>'Raw Data'!I2748</f>
        <v>smoker</v>
      </c>
      <c r="I2751" t="str">
        <f>'Raw Data'!J2748</f>
        <v>moderate</v>
      </c>
    </row>
    <row r="2752" spans="1:9" ht="15" customHeight="1" x14ac:dyDescent="0.35">
      <c r="A2752">
        <f t="shared" si="168"/>
        <v>2748</v>
      </c>
      <c r="B2752" s="13">
        <f>'Raw Data'!B2749</f>
        <v>25.59571352</v>
      </c>
      <c r="C2752" t="str">
        <f t="shared" si="169"/>
        <v>Overweight</v>
      </c>
      <c r="D2752" s="14">
        <f>'Raw Data'!E2749</f>
        <v>190.36313630000001</v>
      </c>
      <c r="E2752" t="str">
        <f t="shared" si="170"/>
        <v>Desirable</v>
      </c>
      <c r="F2752" s="15">
        <f>'Raw Data'!C2749</f>
        <v>94.856806219999996</v>
      </c>
      <c r="G2752" t="str">
        <f t="shared" si="171"/>
        <v>Normal</v>
      </c>
      <c r="H2752" t="str">
        <f>'Raw Data'!I2749</f>
        <v>non-smoker</v>
      </c>
      <c r="I2752" t="str">
        <f>'Raw Data'!J2749</f>
        <v>high</v>
      </c>
    </row>
    <row r="2753" spans="1:9" ht="15" customHeight="1" x14ac:dyDescent="0.35">
      <c r="A2753">
        <f t="shared" si="168"/>
        <v>2749</v>
      </c>
      <c r="B2753" s="13">
        <f>'Raw Data'!B2750</f>
        <v>27.837948319999999</v>
      </c>
      <c r="C2753" t="str">
        <f t="shared" si="169"/>
        <v>Overweight</v>
      </c>
      <c r="D2753" s="14">
        <f>'Raw Data'!E2750</f>
        <v>172.58499509999999</v>
      </c>
      <c r="E2753" t="str">
        <f t="shared" si="170"/>
        <v>Desirable</v>
      </c>
      <c r="F2753" s="15">
        <f>'Raw Data'!C2750</f>
        <v>106.48018140000001</v>
      </c>
      <c r="G2753" t="str">
        <f t="shared" si="171"/>
        <v>Normal</v>
      </c>
      <c r="H2753" t="str">
        <f>'Raw Data'!I2750</f>
        <v>smoker</v>
      </c>
      <c r="I2753" t="str">
        <f>'Raw Data'!J2750</f>
        <v>moderate</v>
      </c>
    </row>
    <row r="2754" spans="1:9" ht="15" customHeight="1" x14ac:dyDescent="0.35">
      <c r="A2754">
        <f t="shared" si="168"/>
        <v>2750</v>
      </c>
      <c r="B2754" s="13">
        <f>'Raw Data'!B2751</f>
        <v>16.408791560000001</v>
      </c>
      <c r="C2754" t="str">
        <f t="shared" si="169"/>
        <v>Underweight</v>
      </c>
      <c r="D2754" s="14">
        <f>'Raw Data'!E2751</f>
        <v>163.96597030000001</v>
      </c>
      <c r="E2754" t="str">
        <f t="shared" si="170"/>
        <v>Desirable</v>
      </c>
      <c r="F2754" s="15">
        <f>'Raw Data'!C2751</f>
        <v>98.398314339999999</v>
      </c>
      <c r="G2754" t="str">
        <f t="shared" si="171"/>
        <v>Normal</v>
      </c>
      <c r="H2754" t="str">
        <f>'Raw Data'!I2751</f>
        <v>smoker</v>
      </c>
      <c r="I2754" t="str">
        <f>'Raw Data'!J2751</f>
        <v>low</v>
      </c>
    </row>
    <row r="2755" spans="1:9" ht="15" customHeight="1" x14ac:dyDescent="0.35">
      <c r="A2755">
        <f t="shared" si="168"/>
        <v>2751</v>
      </c>
      <c r="B2755" s="13">
        <f>'Raw Data'!B2752</f>
        <v>30.281766820000001</v>
      </c>
      <c r="C2755" t="str">
        <f t="shared" si="169"/>
        <v>Obese</v>
      </c>
      <c r="D2755" s="14">
        <f>'Raw Data'!E2752</f>
        <v>181.5491356</v>
      </c>
      <c r="E2755" t="str">
        <f t="shared" si="170"/>
        <v>Desirable</v>
      </c>
      <c r="F2755" s="15">
        <f>'Raw Data'!C2752</f>
        <v>115.45062009999999</v>
      </c>
      <c r="G2755" t="str">
        <f t="shared" si="171"/>
        <v>Normal</v>
      </c>
      <c r="H2755" t="str">
        <f>'Raw Data'!I2752</f>
        <v>non-smoker</v>
      </c>
      <c r="I2755" t="str">
        <f>'Raw Data'!J2752</f>
        <v>low</v>
      </c>
    </row>
    <row r="2756" spans="1:9" ht="15" customHeight="1" x14ac:dyDescent="0.35">
      <c r="A2756">
        <f t="shared" si="168"/>
        <v>2752</v>
      </c>
      <c r="B2756" s="13">
        <f>'Raw Data'!B2753</f>
        <v>25.382683759999999</v>
      </c>
      <c r="C2756" t="str">
        <f t="shared" si="169"/>
        <v>Overweight</v>
      </c>
      <c r="D2756" s="14">
        <f>'Raw Data'!E2753</f>
        <v>184.8450953</v>
      </c>
      <c r="E2756" t="str">
        <f t="shared" si="170"/>
        <v>Desirable</v>
      </c>
      <c r="F2756" s="15">
        <f>'Raw Data'!C2753</f>
        <v>102.05456479999999</v>
      </c>
      <c r="G2756" t="str">
        <f t="shared" si="171"/>
        <v>Normal</v>
      </c>
      <c r="H2756" t="str">
        <f>'Raw Data'!I2753</f>
        <v>non-smoker</v>
      </c>
      <c r="I2756" t="str">
        <f>'Raw Data'!J2753</f>
        <v>high</v>
      </c>
    </row>
    <row r="2757" spans="1:9" ht="15" customHeight="1" x14ac:dyDescent="0.35">
      <c r="A2757">
        <f t="shared" ref="A2757:A2820" si="172">ROW()-4</f>
        <v>2753</v>
      </c>
      <c r="B2757" s="13">
        <f>'Raw Data'!B2754</f>
        <v>18.226416100000002</v>
      </c>
      <c r="C2757" t="str">
        <f t="shared" ref="C2757:C2820" si="173">IF(B2757&lt;18.5,"Underweight",IF(B2757&lt;=24.9,"Normal",IF(B2757&lt;=29.9,"Overweight","Obese")))</f>
        <v>Underweight</v>
      </c>
      <c r="D2757" s="14">
        <f>'Raw Data'!E2754</f>
        <v>196.24054240000001</v>
      </c>
      <c r="E2757" t="str">
        <f t="shared" ref="E2757:E2820" si="174">IF(D2757&lt;200,"Desirable",IF(D2757&lt;=239,"Borderline High","High"))</f>
        <v>Desirable</v>
      </c>
      <c r="F2757" s="15">
        <f>'Raw Data'!C2754</f>
        <v>96.922046039999998</v>
      </c>
      <c r="G2757" t="str">
        <f t="shared" ref="G2757:G2820" si="175">IF(F2757&lt;120,"Normal",IF(F2757&lt;=129,"Elevated",IF(F2757&lt;=139,"Stage 1 Hypertension","Stage 2 Hypertension")))</f>
        <v>Normal</v>
      </c>
      <c r="H2757" t="str">
        <f>'Raw Data'!I2754</f>
        <v>non-smoker</v>
      </c>
      <c r="I2757" t="str">
        <f>'Raw Data'!J2754</f>
        <v>high</v>
      </c>
    </row>
    <row r="2758" spans="1:9" ht="15" customHeight="1" x14ac:dyDescent="0.35">
      <c r="A2758">
        <f t="shared" si="172"/>
        <v>2754</v>
      </c>
      <c r="B2758" s="13">
        <f>'Raw Data'!B2755</f>
        <v>24.42746107</v>
      </c>
      <c r="C2758" t="str">
        <f t="shared" si="173"/>
        <v>Normal</v>
      </c>
      <c r="D2758" s="14">
        <f>'Raw Data'!E2755</f>
        <v>200.2996359</v>
      </c>
      <c r="E2758" t="str">
        <f t="shared" si="174"/>
        <v>Borderline High</v>
      </c>
      <c r="F2758" s="15">
        <f>'Raw Data'!C2755</f>
        <v>102.54999170000001</v>
      </c>
      <c r="G2758" t="str">
        <f t="shared" si="175"/>
        <v>Normal</v>
      </c>
      <c r="H2758" t="str">
        <f>'Raw Data'!I2755</f>
        <v>non-smoker</v>
      </c>
      <c r="I2758" t="str">
        <f>'Raw Data'!J2755</f>
        <v>low</v>
      </c>
    </row>
    <row r="2759" spans="1:9" ht="15" customHeight="1" x14ac:dyDescent="0.35">
      <c r="A2759">
        <f t="shared" si="172"/>
        <v>2755</v>
      </c>
      <c r="B2759" s="13">
        <f>'Raw Data'!B2756</f>
        <v>29.283408049999998</v>
      </c>
      <c r="C2759" t="str">
        <f t="shared" si="173"/>
        <v>Overweight</v>
      </c>
      <c r="D2759" s="14">
        <f>'Raw Data'!E2756</f>
        <v>210.08872360000001</v>
      </c>
      <c r="E2759" t="str">
        <f t="shared" si="174"/>
        <v>Borderline High</v>
      </c>
      <c r="F2759" s="15">
        <f>'Raw Data'!C2756</f>
        <v>106.8970721</v>
      </c>
      <c r="G2759" t="str">
        <f t="shared" si="175"/>
        <v>Normal</v>
      </c>
      <c r="H2759" t="str">
        <f>'Raw Data'!I2756</f>
        <v>non-smoker</v>
      </c>
      <c r="I2759" t="str">
        <f>'Raw Data'!J2756</f>
        <v>moderate</v>
      </c>
    </row>
    <row r="2760" spans="1:9" ht="15" customHeight="1" x14ac:dyDescent="0.35">
      <c r="A2760">
        <f t="shared" si="172"/>
        <v>2756</v>
      </c>
      <c r="B2760" s="13">
        <f>'Raw Data'!B2757</f>
        <v>22.43445955</v>
      </c>
      <c r="C2760" t="str">
        <f t="shared" si="173"/>
        <v>Normal</v>
      </c>
      <c r="D2760" s="14">
        <f>'Raw Data'!E2757</f>
        <v>212.4708478</v>
      </c>
      <c r="E2760" t="str">
        <f t="shared" si="174"/>
        <v>Borderline High</v>
      </c>
      <c r="F2760" s="15">
        <f>'Raw Data'!C2757</f>
        <v>110.0638857</v>
      </c>
      <c r="G2760" t="str">
        <f t="shared" si="175"/>
        <v>Normal</v>
      </c>
      <c r="H2760" t="str">
        <f>'Raw Data'!I2757</f>
        <v>non-smoker</v>
      </c>
      <c r="I2760" t="str">
        <f>'Raw Data'!J2757</f>
        <v>high</v>
      </c>
    </row>
    <row r="2761" spans="1:9" ht="15" customHeight="1" x14ac:dyDescent="0.35">
      <c r="A2761">
        <f t="shared" si="172"/>
        <v>2757</v>
      </c>
      <c r="B2761" s="13">
        <f>'Raw Data'!B2758</f>
        <v>26.77163766</v>
      </c>
      <c r="C2761" t="str">
        <f t="shared" si="173"/>
        <v>Overweight</v>
      </c>
      <c r="D2761" s="14">
        <f>'Raw Data'!E2758</f>
        <v>196.77755160000001</v>
      </c>
      <c r="E2761" t="str">
        <f t="shared" si="174"/>
        <v>Desirable</v>
      </c>
      <c r="F2761" s="15">
        <f>'Raw Data'!C2758</f>
        <v>100.12522250000001</v>
      </c>
      <c r="G2761" t="str">
        <f t="shared" si="175"/>
        <v>Normal</v>
      </c>
      <c r="H2761" t="str">
        <f>'Raw Data'!I2758</f>
        <v>non-smoker</v>
      </c>
      <c r="I2761" t="str">
        <f>'Raw Data'!J2758</f>
        <v>moderate</v>
      </c>
    </row>
    <row r="2762" spans="1:9" ht="15" customHeight="1" x14ac:dyDescent="0.35">
      <c r="A2762">
        <f t="shared" si="172"/>
        <v>2758</v>
      </c>
      <c r="B2762" s="13">
        <f>'Raw Data'!B2759</f>
        <v>24.83433445</v>
      </c>
      <c r="C2762" t="str">
        <f t="shared" si="173"/>
        <v>Normal</v>
      </c>
      <c r="D2762" s="14">
        <f>'Raw Data'!E2759</f>
        <v>193.08061240000001</v>
      </c>
      <c r="E2762" t="str">
        <f t="shared" si="174"/>
        <v>Desirable</v>
      </c>
      <c r="F2762" s="15">
        <f>'Raw Data'!C2759</f>
        <v>102.4791709</v>
      </c>
      <c r="G2762" t="str">
        <f t="shared" si="175"/>
        <v>Normal</v>
      </c>
      <c r="H2762" t="str">
        <f>'Raw Data'!I2759</f>
        <v>non-smoker</v>
      </c>
      <c r="I2762" t="str">
        <f>'Raw Data'!J2759</f>
        <v>moderate</v>
      </c>
    </row>
    <row r="2763" spans="1:9" ht="15" customHeight="1" x14ac:dyDescent="0.35">
      <c r="A2763">
        <f t="shared" si="172"/>
        <v>2759</v>
      </c>
      <c r="B2763" s="13">
        <f>'Raw Data'!B2760</f>
        <v>17.029489290000001</v>
      </c>
      <c r="C2763" t="str">
        <f t="shared" si="173"/>
        <v>Underweight</v>
      </c>
      <c r="D2763" s="14">
        <f>'Raw Data'!E2760</f>
        <v>184.61432959999999</v>
      </c>
      <c r="E2763" t="str">
        <f t="shared" si="174"/>
        <v>Desirable</v>
      </c>
      <c r="F2763" s="15">
        <f>'Raw Data'!C2760</f>
        <v>106.529284</v>
      </c>
      <c r="G2763" t="str">
        <f t="shared" si="175"/>
        <v>Normal</v>
      </c>
      <c r="H2763" t="str">
        <f>'Raw Data'!I2760</f>
        <v>smoker</v>
      </c>
      <c r="I2763" t="str">
        <f>'Raw Data'!J2760</f>
        <v>high</v>
      </c>
    </row>
    <row r="2764" spans="1:9" ht="15" customHeight="1" x14ac:dyDescent="0.35">
      <c r="A2764">
        <f t="shared" si="172"/>
        <v>2760</v>
      </c>
      <c r="B2764" s="13">
        <f>'Raw Data'!B2761</f>
        <v>30.119176939999999</v>
      </c>
      <c r="C2764" t="str">
        <f t="shared" si="173"/>
        <v>Obese</v>
      </c>
      <c r="D2764" s="14">
        <f>'Raw Data'!E2761</f>
        <v>203.50923130000001</v>
      </c>
      <c r="E2764" t="str">
        <f t="shared" si="174"/>
        <v>Borderline High</v>
      </c>
      <c r="F2764" s="15">
        <f>'Raw Data'!C2761</f>
        <v>125.1035699</v>
      </c>
      <c r="G2764" t="str">
        <f t="shared" si="175"/>
        <v>Elevated</v>
      </c>
      <c r="H2764" t="str">
        <f>'Raw Data'!I2761</f>
        <v>smoker</v>
      </c>
      <c r="I2764" t="str">
        <f>'Raw Data'!J2761</f>
        <v>low</v>
      </c>
    </row>
    <row r="2765" spans="1:9" ht="15" customHeight="1" x14ac:dyDescent="0.35">
      <c r="A2765">
        <f t="shared" si="172"/>
        <v>2761</v>
      </c>
      <c r="B2765" s="13">
        <f>'Raw Data'!B2762</f>
        <v>31.038678860000001</v>
      </c>
      <c r="C2765" t="str">
        <f t="shared" si="173"/>
        <v>Obese</v>
      </c>
      <c r="D2765" s="14">
        <f>'Raw Data'!E2762</f>
        <v>171.0191706</v>
      </c>
      <c r="E2765" t="str">
        <f t="shared" si="174"/>
        <v>Desirable</v>
      </c>
      <c r="F2765" s="15">
        <f>'Raw Data'!C2762</f>
        <v>104.4756972</v>
      </c>
      <c r="G2765" t="str">
        <f t="shared" si="175"/>
        <v>Normal</v>
      </c>
      <c r="H2765" t="str">
        <f>'Raw Data'!I2762</f>
        <v>smoker</v>
      </c>
      <c r="I2765" t="str">
        <f>'Raw Data'!J2762</f>
        <v>low</v>
      </c>
    </row>
    <row r="2766" spans="1:9" ht="15" customHeight="1" x14ac:dyDescent="0.35">
      <c r="A2766">
        <f t="shared" si="172"/>
        <v>2762</v>
      </c>
      <c r="B2766" s="13">
        <f>'Raw Data'!B2763</f>
        <v>32.743657069999998</v>
      </c>
      <c r="C2766" t="str">
        <f t="shared" si="173"/>
        <v>Obese</v>
      </c>
      <c r="D2766" s="14">
        <f>'Raw Data'!E2763</f>
        <v>200.909449</v>
      </c>
      <c r="E2766" t="str">
        <f t="shared" si="174"/>
        <v>Borderline High</v>
      </c>
      <c r="F2766" s="15">
        <f>'Raw Data'!C2763</f>
        <v>117.78023570000001</v>
      </c>
      <c r="G2766" t="str">
        <f t="shared" si="175"/>
        <v>Normal</v>
      </c>
      <c r="H2766" t="str">
        <f>'Raw Data'!I2763</f>
        <v>non-smoker</v>
      </c>
      <c r="I2766" t="str">
        <f>'Raw Data'!J2763</f>
        <v>moderate</v>
      </c>
    </row>
    <row r="2767" spans="1:9" ht="15" customHeight="1" x14ac:dyDescent="0.35">
      <c r="A2767">
        <f t="shared" si="172"/>
        <v>2763</v>
      </c>
      <c r="B2767" s="13">
        <f>'Raw Data'!B2764</f>
        <v>27.04506181</v>
      </c>
      <c r="C2767" t="str">
        <f t="shared" si="173"/>
        <v>Overweight</v>
      </c>
      <c r="D2767" s="14">
        <f>'Raw Data'!E2764</f>
        <v>170.42008079999999</v>
      </c>
      <c r="E2767" t="str">
        <f t="shared" si="174"/>
        <v>Desirable</v>
      </c>
      <c r="F2767" s="15">
        <f>'Raw Data'!C2764</f>
        <v>111.8575075</v>
      </c>
      <c r="G2767" t="str">
        <f t="shared" si="175"/>
        <v>Normal</v>
      </c>
      <c r="H2767" t="str">
        <f>'Raw Data'!I2764</f>
        <v>smoker</v>
      </c>
      <c r="I2767" t="str">
        <f>'Raw Data'!J2764</f>
        <v>moderate</v>
      </c>
    </row>
    <row r="2768" spans="1:9" ht="15" customHeight="1" x14ac:dyDescent="0.35">
      <c r="A2768">
        <f t="shared" si="172"/>
        <v>2764</v>
      </c>
      <c r="B2768" s="13">
        <f>'Raw Data'!B2765</f>
        <v>29.423015639999999</v>
      </c>
      <c r="C2768" t="str">
        <f t="shared" si="173"/>
        <v>Overweight</v>
      </c>
      <c r="D2768" s="14">
        <f>'Raw Data'!E2765</f>
        <v>202.2017261</v>
      </c>
      <c r="E2768" t="str">
        <f t="shared" si="174"/>
        <v>Borderline High</v>
      </c>
      <c r="F2768" s="15">
        <f>'Raw Data'!C2765</f>
        <v>102.8936614</v>
      </c>
      <c r="G2768" t="str">
        <f t="shared" si="175"/>
        <v>Normal</v>
      </c>
      <c r="H2768" t="str">
        <f>'Raw Data'!I2765</f>
        <v>smoker</v>
      </c>
      <c r="I2768" t="str">
        <f>'Raw Data'!J2765</f>
        <v>moderate</v>
      </c>
    </row>
    <row r="2769" spans="1:9" ht="15" customHeight="1" x14ac:dyDescent="0.35">
      <c r="A2769">
        <f t="shared" si="172"/>
        <v>2765</v>
      </c>
      <c r="B2769" s="13">
        <f>'Raw Data'!B2766</f>
        <v>18.929806599999999</v>
      </c>
      <c r="C2769" t="str">
        <f t="shared" si="173"/>
        <v>Normal</v>
      </c>
      <c r="D2769" s="14">
        <f>'Raw Data'!E2766</f>
        <v>176.24226580000001</v>
      </c>
      <c r="E2769" t="str">
        <f t="shared" si="174"/>
        <v>Desirable</v>
      </c>
      <c r="F2769" s="15">
        <f>'Raw Data'!C2766</f>
        <v>114.7751671</v>
      </c>
      <c r="G2769" t="str">
        <f t="shared" si="175"/>
        <v>Normal</v>
      </c>
      <c r="H2769" t="str">
        <f>'Raw Data'!I2766</f>
        <v>non-smoker</v>
      </c>
      <c r="I2769" t="str">
        <f>'Raw Data'!J2766</f>
        <v>moderate</v>
      </c>
    </row>
    <row r="2770" spans="1:9" ht="15" customHeight="1" x14ac:dyDescent="0.35">
      <c r="A2770">
        <f t="shared" si="172"/>
        <v>2766</v>
      </c>
      <c r="B2770" s="13">
        <f>'Raw Data'!B2767</f>
        <v>28.200630619999998</v>
      </c>
      <c r="C2770" t="str">
        <f t="shared" si="173"/>
        <v>Overweight</v>
      </c>
      <c r="D2770" s="14">
        <f>'Raw Data'!E2767</f>
        <v>201.67227679999999</v>
      </c>
      <c r="E2770" t="str">
        <f t="shared" si="174"/>
        <v>Borderline High</v>
      </c>
      <c r="F2770" s="15">
        <f>'Raw Data'!C2767</f>
        <v>109.91295650000001</v>
      </c>
      <c r="G2770" t="str">
        <f t="shared" si="175"/>
        <v>Normal</v>
      </c>
      <c r="H2770" t="str">
        <f>'Raw Data'!I2767</f>
        <v>non-smoker</v>
      </c>
      <c r="I2770" t="str">
        <f>'Raw Data'!J2767</f>
        <v>high</v>
      </c>
    </row>
    <row r="2771" spans="1:9" ht="15" customHeight="1" x14ac:dyDescent="0.35">
      <c r="A2771">
        <f t="shared" si="172"/>
        <v>2767</v>
      </c>
      <c r="B2771" s="13">
        <f>'Raw Data'!B2768</f>
        <v>25.410252750000001</v>
      </c>
      <c r="C2771" t="str">
        <f t="shared" si="173"/>
        <v>Overweight</v>
      </c>
      <c r="D2771" s="14">
        <f>'Raw Data'!E2768</f>
        <v>212.52075640000001</v>
      </c>
      <c r="E2771" t="str">
        <f t="shared" si="174"/>
        <v>Borderline High</v>
      </c>
      <c r="F2771" s="15">
        <f>'Raw Data'!C2768</f>
        <v>119.41443529999999</v>
      </c>
      <c r="G2771" t="str">
        <f t="shared" si="175"/>
        <v>Normal</v>
      </c>
      <c r="H2771" t="str">
        <f>'Raw Data'!I2768</f>
        <v>smoker</v>
      </c>
      <c r="I2771" t="str">
        <f>'Raw Data'!J2768</f>
        <v>moderate</v>
      </c>
    </row>
    <row r="2772" spans="1:9" ht="15" customHeight="1" x14ac:dyDescent="0.35">
      <c r="A2772">
        <f t="shared" si="172"/>
        <v>2768</v>
      </c>
      <c r="B2772" s="13">
        <f>'Raw Data'!B2769</f>
        <v>26.615226150000002</v>
      </c>
      <c r="C2772" t="str">
        <f t="shared" si="173"/>
        <v>Overweight</v>
      </c>
      <c r="D2772" s="14">
        <f>'Raw Data'!E2769</f>
        <v>177.31005020000001</v>
      </c>
      <c r="E2772" t="str">
        <f t="shared" si="174"/>
        <v>Desirable</v>
      </c>
      <c r="F2772" s="15">
        <f>'Raw Data'!C2769</f>
        <v>131.50744929999999</v>
      </c>
      <c r="G2772" t="str">
        <f t="shared" si="175"/>
        <v>Stage 1 Hypertension</v>
      </c>
      <c r="H2772" t="str">
        <f>'Raw Data'!I2769</f>
        <v>smoker</v>
      </c>
      <c r="I2772" t="str">
        <f>'Raw Data'!J2769</f>
        <v>high</v>
      </c>
    </row>
    <row r="2773" spans="1:9" ht="15" customHeight="1" x14ac:dyDescent="0.35">
      <c r="A2773">
        <f t="shared" si="172"/>
        <v>2769</v>
      </c>
      <c r="B2773" s="13">
        <f>'Raw Data'!B2770</f>
        <v>21.4133</v>
      </c>
      <c r="C2773" t="str">
        <f t="shared" si="173"/>
        <v>Normal</v>
      </c>
      <c r="D2773" s="14">
        <f>'Raw Data'!E2770</f>
        <v>200.4294562</v>
      </c>
      <c r="E2773" t="str">
        <f t="shared" si="174"/>
        <v>Borderline High</v>
      </c>
      <c r="F2773" s="15">
        <f>'Raw Data'!C2770</f>
        <v>108.72002759999999</v>
      </c>
      <c r="G2773" t="str">
        <f t="shared" si="175"/>
        <v>Normal</v>
      </c>
      <c r="H2773" t="str">
        <f>'Raw Data'!I2770</f>
        <v>non-smoker</v>
      </c>
      <c r="I2773" t="str">
        <f>'Raw Data'!J2770</f>
        <v>moderate</v>
      </c>
    </row>
    <row r="2774" spans="1:9" ht="15" customHeight="1" x14ac:dyDescent="0.35">
      <c r="A2774">
        <f t="shared" si="172"/>
        <v>2770</v>
      </c>
      <c r="B2774" s="13">
        <f>'Raw Data'!B2771</f>
        <v>32.613319760000003</v>
      </c>
      <c r="C2774" t="str">
        <f t="shared" si="173"/>
        <v>Obese</v>
      </c>
      <c r="D2774" s="14">
        <f>'Raw Data'!E2771</f>
        <v>195.49735709999999</v>
      </c>
      <c r="E2774" t="str">
        <f t="shared" si="174"/>
        <v>Desirable</v>
      </c>
      <c r="F2774" s="15">
        <f>'Raw Data'!C2771</f>
        <v>121.57362139999999</v>
      </c>
      <c r="G2774" t="str">
        <f t="shared" si="175"/>
        <v>Elevated</v>
      </c>
      <c r="H2774" t="str">
        <f>'Raw Data'!I2771</f>
        <v>non-smoker</v>
      </c>
      <c r="I2774" t="str">
        <f>'Raw Data'!J2771</f>
        <v>moderate</v>
      </c>
    </row>
    <row r="2775" spans="1:9" ht="15" customHeight="1" x14ac:dyDescent="0.35">
      <c r="A2775">
        <f t="shared" si="172"/>
        <v>2771</v>
      </c>
      <c r="B2775" s="13">
        <f>'Raw Data'!B2772</f>
        <v>18.745125160000001</v>
      </c>
      <c r="C2775" t="str">
        <f t="shared" si="173"/>
        <v>Normal</v>
      </c>
      <c r="D2775" s="14">
        <f>'Raw Data'!E2772</f>
        <v>194.23868089999999</v>
      </c>
      <c r="E2775" t="str">
        <f t="shared" si="174"/>
        <v>Desirable</v>
      </c>
      <c r="F2775" s="15">
        <f>'Raw Data'!C2772</f>
        <v>114.48287639999999</v>
      </c>
      <c r="G2775" t="str">
        <f t="shared" si="175"/>
        <v>Normal</v>
      </c>
      <c r="H2775" t="str">
        <f>'Raw Data'!I2772</f>
        <v>smoker</v>
      </c>
      <c r="I2775" t="str">
        <f>'Raw Data'!J2772</f>
        <v>moderate</v>
      </c>
    </row>
    <row r="2776" spans="1:9" ht="15" customHeight="1" x14ac:dyDescent="0.35">
      <c r="A2776">
        <f t="shared" si="172"/>
        <v>2772</v>
      </c>
      <c r="B2776" s="13">
        <f>'Raw Data'!B2773</f>
        <v>28.360058250000002</v>
      </c>
      <c r="C2776" t="str">
        <f t="shared" si="173"/>
        <v>Overweight</v>
      </c>
      <c r="D2776" s="14">
        <f>'Raw Data'!E2773</f>
        <v>192.31991020000001</v>
      </c>
      <c r="E2776" t="str">
        <f t="shared" si="174"/>
        <v>Desirable</v>
      </c>
      <c r="F2776" s="15">
        <f>'Raw Data'!C2773</f>
        <v>105.6896527</v>
      </c>
      <c r="G2776" t="str">
        <f t="shared" si="175"/>
        <v>Normal</v>
      </c>
      <c r="H2776" t="str">
        <f>'Raw Data'!I2773</f>
        <v>non-smoker</v>
      </c>
      <c r="I2776" t="str">
        <f>'Raw Data'!J2773</f>
        <v>low</v>
      </c>
    </row>
    <row r="2777" spans="1:9" ht="15" customHeight="1" x14ac:dyDescent="0.35">
      <c r="A2777">
        <f t="shared" si="172"/>
        <v>2773</v>
      </c>
      <c r="B2777" s="13">
        <f>'Raw Data'!B2774</f>
        <v>22.41245902</v>
      </c>
      <c r="C2777" t="str">
        <f t="shared" si="173"/>
        <v>Normal</v>
      </c>
      <c r="D2777" s="14">
        <f>'Raw Data'!E2774</f>
        <v>198.18977029999999</v>
      </c>
      <c r="E2777" t="str">
        <f t="shared" si="174"/>
        <v>Desirable</v>
      </c>
      <c r="F2777" s="15">
        <f>'Raw Data'!C2774</f>
        <v>102.0137105</v>
      </c>
      <c r="G2777" t="str">
        <f t="shared" si="175"/>
        <v>Normal</v>
      </c>
      <c r="H2777" t="str">
        <f>'Raw Data'!I2774</f>
        <v>smoker</v>
      </c>
      <c r="I2777" t="str">
        <f>'Raw Data'!J2774</f>
        <v>low</v>
      </c>
    </row>
    <row r="2778" spans="1:9" ht="15" customHeight="1" x14ac:dyDescent="0.35">
      <c r="A2778">
        <f t="shared" si="172"/>
        <v>2774</v>
      </c>
      <c r="B2778" s="13">
        <f>'Raw Data'!B2775</f>
        <v>37.592997650000001</v>
      </c>
      <c r="C2778" t="str">
        <f t="shared" si="173"/>
        <v>Obese</v>
      </c>
      <c r="D2778" s="14">
        <f>'Raw Data'!E2775</f>
        <v>218.47014440000001</v>
      </c>
      <c r="E2778" t="str">
        <f t="shared" si="174"/>
        <v>Borderline High</v>
      </c>
      <c r="F2778" s="15">
        <f>'Raw Data'!C2775</f>
        <v>101.51212510000001</v>
      </c>
      <c r="G2778" t="str">
        <f t="shared" si="175"/>
        <v>Normal</v>
      </c>
      <c r="H2778" t="str">
        <f>'Raw Data'!I2775</f>
        <v>non-smoker</v>
      </c>
      <c r="I2778" t="str">
        <f>'Raw Data'!J2775</f>
        <v>low</v>
      </c>
    </row>
    <row r="2779" spans="1:9" ht="15" customHeight="1" x14ac:dyDescent="0.35">
      <c r="A2779">
        <f t="shared" si="172"/>
        <v>2775</v>
      </c>
      <c r="B2779" s="13">
        <f>'Raw Data'!B2776</f>
        <v>30.476829110000001</v>
      </c>
      <c r="C2779" t="str">
        <f t="shared" si="173"/>
        <v>Obese</v>
      </c>
      <c r="D2779" s="14">
        <f>'Raw Data'!E2776</f>
        <v>200.27424579999999</v>
      </c>
      <c r="E2779" t="str">
        <f t="shared" si="174"/>
        <v>Borderline High</v>
      </c>
      <c r="F2779" s="15">
        <f>'Raw Data'!C2776</f>
        <v>121.8975272</v>
      </c>
      <c r="G2779" t="str">
        <f t="shared" si="175"/>
        <v>Elevated</v>
      </c>
      <c r="H2779" t="str">
        <f>'Raw Data'!I2776</f>
        <v>non-smoker</v>
      </c>
      <c r="I2779" t="str">
        <f>'Raw Data'!J2776</f>
        <v>high</v>
      </c>
    </row>
    <row r="2780" spans="1:9" ht="15" customHeight="1" x14ac:dyDescent="0.35">
      <c r="A2780">
        <f t="shared" si="172"/>
        <v>2776</v>
      </c>
      <c r="B2780" s="13">
        <f>'Raw Data'!B2777</f>
        <v>26.857509279999999</v>
      </c>
      <c r="C2780" t="str">
        <f t="shared" si="173"/>
        <v>Overweight</v>
      </c>
      <c r="D2780" s="14">
        <f>'Raw Data'!E2777</f>
        <v>135.17922390000001</v>
      </c>
      <c r="E2780" t="str">
        <f t="shared" si="174"/>
        <v>Desirable</v>
      </c>
      <c r="F2780" s="15">
        <f>'Raw Data'!C2777</f>
        <v>96.791814959999996</v>
      </c>
      <c r="G2780" t="str">
        <f t="shared" si="175"/>
        <v>Normal</v>
      </c>
      <c r="H2780" t="str">
        <f>'Raw Data'!I2777</f>
        <v>non-smoker</v>
      </c>
      <c r="I2780" t="str">
        <f>'Raw Data'!J2777</f>
        <v>low</v>
      </c>
    </row>
    <row r="2781" spans="1:9" ht="15" customHeight="1" x14ac:dyDescent="0.35">
      <c r="A2781">
        <f t="shared" si="172"/>
        <v>2777</v>
      </c>
      <c r="B2781" s="13">
        <f>'Raw Data'!B2778</f>
        <v>21.860402740000001</v>
      </c>
      <c r="C2781" t="str">
        <f t="shared" si="173"/>
        <v>Normal</v>
      </c>
      <c r="D2781" s="14">
        <f>'Raw Data'!E2778</f>
        <v>201.5983913</v>
      </c>
      <c r="E2781" t="str">
        <f t="shared" si="174"/>
        <v>Borderline High</v>
      </c>
      <c r="F2781" s="15">
        <f>'Raw Data'!C2778</f>
        <v>103.5293554</v>
      </c>
      <c r="G2781" t="str">
        <f t="shared" si="175"/>
        <v>Normal</v>
      </c>
      <c r="H2781" t="str">
        <f>'Raw Data'!I2778</f>
        <v>non-smoker</v>
      </c>
      <c r="I2781" t="str">
        <f>'Raw Data'!J2778</f>
        <v>high</v>
      </c>
    </row>
    <row r="2782" spans="1:9" ht="15" customHeight="1" x14ac:dyDescent="0.35">
      <c r="A2782">
        <f t="shared" si="172"/>
        <v>2778</v>
      </c>
      <c r="B2782" s="13">
        <f>'Raw Data'!B2779</f>
        <v>31.45014639</v>
      </c>
      <c r="C2782" t="str">
        <f t="shared" si="173"/>
        <v>Obese</v>
      </c>
      <c r="D2782" s="14">
        <f>'Raw Data'!E2779</f>
        <v>190.7504792</v>
      </c>
      <c r="E2782" t="str">
        <f t="shared" si="174"/>
        <v>Desirable</v>
      </c>
      <c r="F2782" s="15">
        <f>'Raw Data'!C2779</f>
        <v>128.23603170000001</v>
      </c>
      <c r="G2782" t="str">
        <f t="shared" si="175"/>
        <v>Elevated</v>
      </c>
      <c r="H2782" t="str">
        <f>'Raw Data'!I2779</f>
        <v>smoker</v>
      </c>
      <c r="I2782" t="str">
        <f>'Raw Data'!J2779</f>
        <v>high</v>
      </c>
    </row>
    <row r="2783" spans="1:9" ht="15" customHeight="1" x14ac:dyDescent="0.35">
      <c r="A2783">
        <f t="shared" si="172"/>
        <v>2779</v>
      </c>
      <c r="B2783" s="13">
        <f>'Raw Data'!B2780</f>
        <v>10.676820859999999</v>
      </c>
      <c r="C2783" t="str">
        <f t="shared" si="173"/>
        <v>Underweight</v>
      </c>
      <c r="D2783" s="14">
        <f>'Raw Data'!E2780</f>
        <v>164.78081520000001</v>
      </c>
      <c r="E2783" t="str">
        <f t="shared" si="174"/>
        <v>Desirable</v>
      </c>
      <c r="F2783" s="15">
        <f>'Raw Data'!C2780</f>
        <v>94.80324109</v>
      </c>
      <c r="G2783" t="str">
        <f t="shared" si="175"/>
        <v>Normal</v>
      </c>
      <c r="H2783" t="str">
        <f>'Raw Data'!I2780</f>
        <v>smoker</v>
      </c>
      <c r="I2783" t="str">
        <f>'Raw Data'!J2780</f>
        <v>moderate</v>
      </c>
    </row>
    <row r="2784" spans="1:9" ht="15" customHeight="1" x14ac:dyDescent="0.35">
      <c r="A2784">
        <f t="shared" si="172"/>
        <v>2780</v>
      </c>
      <c r="B2784" s="13">
        <f>'Raw Data'!B2781</f>
        <v>28.92085054</v>
      </c>
      <c r="C2784" t="str">
        <f t="shared" si="173"/>
        <v>Overweight</v>
      </c>
      <c r="D2784" s="14">
        <f>'Raw Data'!E2781</f>
        <v>179.33922329999999</v>
      </c>
      <c r="E2784" t="str">
        <f t="shared" si="174"/>
        <v>Desirable</v>
      </c>
      <c r="F2784" s="15">
        <f>'Raw Data'!C2781</f>
        <v>128.4338534</v>
      </c>
      <c r="G2784" t="str">
        <f t="shared" si="175"/>
        <v>Elevated</v>
      </c>
      <c r="H2784" t="str">
        <f>'Raw Data'!I2781</f>
        <v>non-smoker</v>
      </c>
      <c r="I2784" t="str">
        <f>'Raw Data'!J2781</f>
        <v>low</v>
      </c>
    </row>
    <row r="2785" spans="1:9" ht="15" customHeight="1" x14ac:dyDescent="0.35">
      <c r="A2785">
        <f t="shared" si="172"/>
        <v>2781</v>
      </c>
      <c r="B2785" s="13">
        <f>'Raw Data'!B2782</f>
        <v>29.55189773</v>
      </c>
      <c r="C2785" t="str">
        <f t="shared" si="173"/>
        <v>Overweight</v>
      </c>
      <c r="D2785" s="14">
        <f>'Raw Data'!E2782</f>
        <v>173.88979079999999</v>
      </c>
      <c r="E2785" t="str">
        <f t="shared" si="174"/>
        <v>Desirable</v>
      </c>
      <c r="F2785" s="15">
        <f>'Raw Data'!C2782</f>
        <v>130.673057</v>
      </c>
      <c r="G2785" t="str">
        <f t="shared" si="175"/>
        <v>Stage 1 Hypertension</v>
      </c>
      <c r="H2785" t="str">
        <f>'Raw Data'!I2782</f>
        <v>non-smoker</v>
      </c>
      <c r="I2785" t="str">
        <f>'Raw Data'!J2782</f>
        <v>moderate</v>
      </c>
    </row>
    <row r="2786" spans="1:9" ht="15" customHeight="1" x14ac:dyDescent="0.35">
      <c r="A2786">
        <f t="shared" si="172"/>
        <v>2782</v>
      </c>
      <c r="B2786" s="13">
        <f>'Raw Data'!B2783</f>
        <v>29.258684649999999</v>
      </c>
      <c r="C2786" t="str">
        <f t="shared" si="173"/>
        <v>Overweight</v>
      </c>
      <c r="D2786" s="14">
        <f>'Raw Data'!E2783</f>
        <v>198.7035755</v>
      </c>
      <c r="E2786" t="str">
        <f t="shared" si="174"/>
        <v>Desirable</v>
      </c>
      <c r="F2786" s="15">
        <f>'Raw Data'!C2783</f>
        <v>99.270412260000001</v>
      </c>
      <c r="G2786" t="str">
        <f t="shared" si="175"/>
        <v>Normal</v>
      </c>
      <c r="H2786" t="str">
        <f>'Raw Data'!I2783</f>
        <v>non-smoker</v>
      </c>
      <c r="I2786" t="str">
        <f>'Raw Data'!J2783</f>
        <v>high</v>
      </c>
    </row>
    <row r="2787" spans="1:9" ht="15" customHeight="1" x14ac:dyDescent="0.35">
      <c r="A2787">
        <f t="shared" si="172"/>
        <v>2783</v>
      </c>
      <c r="B2787" s="13">
        <f>'Raw Data'!B2784</f>
        <v>31.189233779999999</v>
      </c>
      <c r="C2787" t="str">
        <f t="shared" si="173"/>
        <v>Obese</v>
      </c>
      <c r="D2787" s="14">
        <f>'Raw Data'!E2784</f>
        <v>183.60904249999999</v>
      </c>
      <c r="E2787" t="str">
        <f t="shared" si="174"/>
        <v>Desirable</v>
      </c>
      <c r="F2787" s="15">
        <f>'Raw Data'!C2784</f>
        <v>116.8824067</v>
      </c>
      <c r="G2787" t="str">
        <f t="shared" si="175"/>
        <v>Normal</v>
      </c>
      <c r="H2787" t="str">
        <f>'Raw Data'!I2784</f>
        <v>smoker</v>
      </c>
      <c r="I2787" t="str">
        <f>'Raw Data'!J2784</f>
        <v>moderate</v>
      </c>
    </row>
    <row r="2788" spans="1:9" ht="15" customHeight="1" x14ac:dyDescent="0.35">
      <c r="A2788">
        <f t="shared" si="172"/>
        <v>2784</v>
      </c>
      <c r="B2788" s="13">
        <f>'Raw Data'!B2785</f>
        <v>24.175137679999999</v>
      </c>
      <c r="C2788" t="str">
        <f t="shared" si="173"/>
        <v>Normal</v>
      </c>
      <c r="D2788" s="14">
        <f>'Raw Data'!E2785</f>
        <v>175.30963539999999</v>
      </c>
      <c r="E2788" t="str">
        <f t="shared" si="174"/>
        <v>Desirable</v>
      </c>
      <c r="F2788" s="15">
        <f>'Raw Data'!C2785</f>
        <v>115.3341614</v>
      </c>
      <c r="G2788" t="str">
        <f t="shared" si="175"/>
        <v>Normal</v>
      </c>
      <c r="H2788" t="str">
        <f>'Raw Data'!I2785</f>
        <v>non-smoker</v>
      </c>
      <c r="I2788" t="str">
        <f>'Raw Data'!J2785</f>
        <v>moderate</v>
      </c>
    </row>
    <row r="2789" spans="1:9" ht="15" customHeight="1" x14ac:dyDescent="0.35">
      <c r="A2789">
        <f t="shared" si="172"/>
        <v>2785</v>
      </c>
      <c r="B2789" s="13">
        <f>'Raw Data'!B2786</f>
        <v>29.7465692</v>
      </c>
      <c r="C2789" t="str">
        <f t="shared" si="173"/>
        <v>Overweight</v>
      </c>
      <c r="D2789" s="14">
        <f>'Raw Data'!E2786</f>
        <v>198.4530244</v>
      </c>
      <c r="E2789" t="str">
        <f t="shared" si="174"/>
        <v>Desirable</v>
      </c>
      <c r="F2789" s="15">
        <f>'Raw Data'!C2786</f>
        <v>121.39483130000001</v>
      </c>
      <c r="G2789" t="str">
        <f t="shared" si="175"/>
        <v>Elevated</v>
      </c>
      <c r="H2789" t="str">
        <f>'Raw Data'!I2786</f>
        <v>non-smoker</v>
      </c>
      <c r="I2789" t="str">
        <f>'Raw Data'!J2786</f>
        <v>low</v>
      </c>
    </row>
    <row r="2790" spans="1:9" ht="15" customHeight="1" x14ac:dyDescent="0.35">
      <c r="A2790">
        <f t="shared" si="172"/>
        <v>2786</v>
      </c>
      <c r="B2790" s="13">
        <f>'Raw Data'!B2787</f>
        <v>23.65003725</v>
      </c>
      <c r="C2790" t="str">
        <f t="shared" si="173"/>
        <v>Normal</v>
      </c>
      <c r="D2790" s="14">
        <f>'Raw Data'!E2787</f>
        <v>192.66941539999999</v>
      </c>
      <c r="E2790" t="str">
        <f t="shared" si="174"/>
        <v>Desirable</v>
      </c>
      <c r="F2790" s="15">
        <f>'Raw Data'!C2787</f>
        <v>118.9180301</v>
      </c>
      <c r="G2790" t="str">
        <f t="shared" si="175"/>
        <v>Normal</v>
      </c>
      <c r="H2790" t="str">
        <f>'Raw Data'!I2787</f>
        <v>smoker</v>
      </c>
      <c r="I2790" t="str">
        <f>'Raw Data'!J2787</f>
        <v>low</v>
      </c>
    </row>
    <row r="2791" spans="1:9" ht="15" customHeight="1" x14ac:dyDescent="0.35">
      <c r="A2791">
        <f t="shared" si="172"/>
        <v>2787</v>
      </c>
      <c r="B2791" s="13">
        <f>'Raw Data'!B2788</f>
        <v>22.84808559</v>
      </c>
      <c r="C2791" t="str">
        <f t="shared" si="173"/>
        <v>Normal</v>
      </c>
      <c r="D2791" s="14">
        <f>'Raw Data'!E2788</f>
        <v>194.97312840000001</v>
      </c>
      <c r="E2791" t="str">
        <f t="shared" si="174"/>
        <v>Desirable</v>
      </c>
      <c r="F2791" s="15">
        <f>'Raw Data'!C2788</f>
        <v>89.866674329999995</v>
      </c>
      <c r="G2791" t="str">
        <f t="shared" si="175"/>
        <v>Normal</v>
      </c>
      <c r="H2791" t="str">
        <f>'Raw Data'!I2788</f>
        <v>non-smoker</v>
      </c>
      <c r="I2791" t="str">
        <f>'Raw Data'!J2788</f>
        <v>moderate</v>
      </c>
    </row>
    <row r="2792" spans="1:9" ht="15" customHeight="1" x14ac:dyDescent="0.35">
      <c r="A2792">
        <f t="shared" si="172"/>
        <v>2788</v>
      </c>
      <c r="B2792" s="13">
        <f>'Raw Data'!B2789</f>
        <v>21.838268679999999</v>
      </c>
      <c r="C2792" t="str">
        <f t="shared" si="173"/>
        <v>Normal</v>
      </c>
      <c r="D2792" s="14">
        <f>'Raw Data'!E2789</f>
        <v>183.3937473</v>
      </c>
      <c r="E2792" t="str">
        <f t="shared" si="174"/>
        <v>Desirable</v>
      </c>
      <c r="F2792" s="15">
        <f>'Raw Data'!C2789</f>
        <v>109.73632859999999</v>
      </c>
      <c r="G2792" t="str">
        <f t="shared" si="175"/>
        <v>Normal</v>
      </c>
      <c r="H2792" t="str">
        <f>'Raw Data'!I2789</f>
        <v>smoker</v>
      </c>
      <c r="I2792" t="str">
        <f>'Raw Data'!J2789</f>
        <v>low</v>
      </c>
    </row>
    <row r="2793" spans="1:9" ht="15" customHeight="1" x14ac:dyDescent="0.35">
      <c r="A2793">
        <f t="shared" si="172"/>
        <v>2789</v>
      </c>
      <c r="B2793" s="13">
        <f>'Raw Data'!B2790</f>
        <v>25.740101660000001</v>
      </c>
      <c r="C2793" t="str">
        <f t="shared" si="173"/>
        <v>Overweight</v>
      </c>
      <c r="D2793" s="14">
        <f>'Raw Data'!E2790</f>
        <v>181.69597099999999</v>
      </c>
      <c r="E2793" t="str">
        <f t="shared" si="174"/>
        <v>Desirable</v>
      </c>
      <c r="F2793" s="15">
        <f>'Raw Data'!C2790</f>
        <v>114.9075929</v>
      </c>
      <c r="G2793" t="str">
        <f t="shared" si="175"/>
        <v>Normal</v>
      </c>
      <c r="H2793" t="str">
        <f>'Raw Data'!I2790</f>
        <v>smoker</v>
      </c>
      <c r="I2793" t="str">
        <f>'Raw Data'!J2790</f>
        <v>high</v>
      </c>
    </row>
    <row r="2794" spans="1:9" ht="15" customHeight="1" x14ac:dyDescent="0.35">
      <c r="A2794">
        <f t="shared" si="172"/>
        <v>2790</v>
      </c>
      <c r="B2794" s="13">
        <f>'Raw Data'!B2791</f>
        <v>32.556120069999999</v>
      </c>
      <c r="C2794" t="str">
        <f t="shared" si="173"/>
        <v>Obese</v>
      </c>
      <c r="D2794" s="14">
        <f>'Raw Data'!E2791</f>
        <v>233.21126870000001</v>
      </c>
      <c r="E2794" t="str">
        <f t="shared" si="174"/>
        <v>Borderline High</v>
      </c>
      <c r="F2794" s="15">
        <f>'Raw Data'!C2791</f>
        <v>108.4492587</v>
      </c>
      <c r="G2794" t="str">
        <f t="shared" si="175"/>
        <v>Normal</v>
      </c>
      <c r="H2794" t="str">
        <f>'Raw Data'!I2791</f>
        <v>non-smoker</v>
      </c>
      <c r="I2794" t="str">
        <f>'Raw Data'!J2791</f>
        <v>moderate</v>
      </c>
    </row>
    <row r="2795" spans="1:9" ht="15" customHeight="1" x14ac:dyDescent="0.35">
      <c r="A2795">
        <f t="shared" si="172"/>
        <v>2791</v>
      </c>
      <c r="B2795" s="13">
        <f>'Raw Data'!B2792</f>
        <v>35.575380639999999</v>
      </c>
      <c r="C2795" t="str">
        <f t="shared" si="173"/>
        <v>Obese</v>
      </c>
      <c r="D2795" s="14">
        <f>'Raw Data'!E2792</f>
        <v>193.3052089</v>
      </c>
      <c r="E2795" t="str">
        <f t="shared" si="174"/>
        <v>Desirable</v>
      </c>
      <c r="F2795" s="15">
        <f>'Raw Data'!C2792</f>
        <v>124.00626149999999</v>
      </c>
      <c r="G2795" t="str">
        <f t="shared" si="175"/>
        <v>Elevated</v>
      </c>
      <c r="H2795" t="str">
        <f>'Raw Data'!I2792</f>
        <v>non-smoker</v>
      </c>
      <c r="I2795" t="str">
        <f>'Raw Data'!J2792</f>
        <v>moderate</v>
      </c>
    </row>
    <row r="2796" spans="1:9" ht="15" customHeight="1" x14ac:dyDescent="0.35">
      <c r="A2796">
        <f t="shared" si="172"/>
        <v>2792</v>
      </c>
      <c r="B2796" s="13">
        <f>'Raw Data'!B2793</f>
        <v>25.647900610000001</v>
      </c>
      <c r="C2796" t="str">
        <f t="shared" si="173"/>
        <v>Overweight</v>
      </c>
      <c r="D2796" s="14">
        <f>'Raw Data'!E2793</f>
        <v>186.91397029999999</v>
      </c>
      <c r="E2796" t="str">
        <f t="shared" si="174"/>
        <v>Desirable</v>
      </c>
      <c r="F2796" s="15">
        <f>'Raw Data'!C2793</f>
        <v>117.1995569</v>
      </c>
      <c r="G2796" t="str">
        <f t="shared" si="175"/>
        <v>Normal</v>
      </c>
      <c r="H2796" t="str">
        <f>'Raw Data'!I2793</f>
        <v>smoker</v>
      </c>
      <c r="I2796" t="str">
        <f>'Raw Data'!J2793</f>
        <v>moderate</v>
      </c>
    </row>
    <row r="2797" spans="1:9" ht="15" customHeight="1" x14ac:dyDescent="0.35">
      <c r="A2797">
        <f t="shared" si="172"/>
        <v>2793</v>
      </c>
      <c r="B2797" s="13">
        <f>'Raw Data'!B2794</f>
        <v>23.775160440000001</v>
      </c>
      <c r="C2797" t="str">
        <f t="shared" si="173"/>
        <v>Normal</v>
      </c>
      <c r="D2797" s="14">
        <f>'Raw Data'!E2794</f>
        <v>175.311014</v>
      </c>
      <c r="E2797" t="str">
        <f t="shared" si="174"/>
        <v>Desirable</v>
      </c>
      <c r="F2797" s="15">
        <f>'Raw Data'!C2794</f>
        <v>102.9383097</v>
      </c>
      <c r="G2797" t="str">
        <f t="shared" si="175"/>
        <v>Normal</v>
      </c>
      <c r="H2797" t="str">
        <f>'Raw Data'!I2794</f>
        <v>non-smoker</v>
      </c>
      <c r="I2797" t="str">
        <f>'Raw Data'!J2794</f>
        <v>moderate</v>
      </c>
    </row>
    <row r="2798" spans="1:9" ht="15" customHeight="1" x14ac:dyDescent="0.35">
      <c r="A2798">
        <f t="shared" si="172"/>
        <v>2794</v>
      </c>
      <c r="B2798" s="13">
        <f>'Raw Data'!B2795</f>
        <v>33.647158529999999</v>
      </c>
      <c r="C2798" t="str">
        <f t="shared" si="173"/>
        <v>Obese</v>
      </c>
      <c r="D2798" s="14">
        <f>'Raw Data'!E2795</f>
        <v>197.03734170000001</v>
      </c>
      <c r="E2798" t="str">
        <f t="shared" si="174"/>
        <v>Desirable</v>
      </c>
      <c r="F2798" s="15">
        <f>'Raw Data'!C2795</f>
        <v>98.705725740000005</v>
      </c>
      <c r="G2798" t="str">
        <f t="shared" si="175"/>
        <v>Normal</v>
      </c>
      <c r="H2798" t="str">
        <f>'Raw Data'!I2795</f>
        <v>non-smoker</v>
      </c>
      <c r="I2798" t="str">
        <f>'Raw Data'!J2795</f>
        <v>low</v>
      </c>
    </row>
    <row r="2799" spans="1:9" ht="15" customHeight="1" x14ac:dyDescent="0.35">
      <c r="A2799">
        <f t="shared" si="172"/>
        <v>2795</v>
      </c>
      <c r="B2799" s="13">
        <f>'Raw Data'!B2796</f>
        <v>29.167137310000001</v>
      </c>
      <c r="C2799" t="str">
        <f t="shared" si="173"/>
        <v>Overweight</v>
      </c>
      <c r="D2799" s="14">
        <f>'Raw Data'!E2796</f>
        <v>184.31661299999999</v>
      </c>
      <c r="E2799" t="str">
        <f t="shared" si="174"/>
        <v>Desirable</v>
      </c>
      <c r="F2799" s="15">
        <f>'Raw Data'!C2796</f>
        <v>129.9669754</v>
      </c>
      <c r="G2799" t="str">
        <f t="shared" si="175"/>
        <v>Stage 1 Hypertension</v>
      </c>
      <c r="H2799" t="str">
        <f>'Raw Data'!I2796</f>
        <v>non-smoker</v>
      </c>
      <c r="I2799" t="str">
        <f>'Raw Data'!J2796</f>
        <v>high</v>
      </c>
    </row>
    <row r="2800" spans="1:9" ht="15" customHeight="1" x14ac:dyDescent="0.35">
      <c r="A2800">
        <f t="shared" si="172"/>
        <v>2796</v>
      </c>
      <c r="B2800" s="13">
        <f>'Raw Data'!B2797</f>
        <v>27.145300580000001</v>
      </c>
      <c r="C2800" t="str">
        <f t="shared" si="173"/>
        <v>Overweight</v>
      </c>
      <c r="D2800" s="14">
        <f>'Raw Data'!E2797</f>
        <v>173.71746010000001</v>
      </c>
      <c r="E2800" t="str">
        <f t="shared" si="174"/>
        <v>Desirable</v>
      </c>
      <c r="F2800" s="15">
        <f>'Raw Data'!C2797</f>
        <v>101.6351866</v>
      </c>
      <c r="G2800" t="str">
        <f t="shared" si="175"/>
        <v>Normal</v>
      </c>
      <c r="H2800" t="str">
        <f>'Raw Data'!I2797</f>
        <v>smoker</v>
      </c>
      <c r="I2800" t="str">
        <f>'Raw Data'!J2797</f>
        <v>moderate</v>
      </c>
    </row>
    <row r="2801" spans="1:9" ht="15" customHeight="1" x14ac:dyDescent="0.35">
      <c r="A2801">
        <f t="shared" si="172"/>
        <v>2797</v>
      </c>
      <c r="B2801" s="13">
        <f>'Raw Data'!B2798</f>
        <v>21.471090480000001</v>
      </c>
      <c r="C2801" t="str">
        <f t="shared" si="173"/>
        <v>Normal</v>
      </c>
      <c r="D2801" s="14">
        <f>'Raw Data'!E2798</f>
        <v>181.17497689999999</v>
      </c>
      <c r="E2801" t="str">
        <f t="shared" si="174"/>
        <v>Desirable</v>
      </c>
      <c r="F2801" s="15">
        <f>'Raw Data'!C2798</f>
        <v>91.197951439999997</v>
      </c>
      <c r="G2801" t="str">
        <f t="shared" si="175"/>
        <v>Normal</v>
      </c>
      <c r="H2801" t="str">
        <f>'Raw Data'!I2798</f>
        <v>non-smoker</v>
      </c>
      <c r="I2801" t="str">
        <f>'Raw Data'!J2798</f>
        <v>high</v>
      </c>
    </row>
    <row r="2802" spans="1:9" ht="15" customHeight="1" x14ac:dyDescent="0.35">
      <c r="A2802">
        <f t="shared" si="172"/>
        <v>2798</v>
      </c>
      <c r="B2802" s="13">
        <f>'Raw Data'!B2799</f>
        <v>34.158508329999997</v>
      </c>
      <c r="C2802" t="str">
        <f t="shared" si="173"/>
        <v>Obese</v>
      </c>
      <c r="D2802" s="14">
        <f>'Raw Data'!E2799</f>
        <v>222.44999709999999</v>
      </c>
      <c r="E2802" t="str">
        <f t="shared" si="174"/>
        <v>Borderline High</v>
      </c>
      <c r="F2802" s="15">
        <f>'Raw Data'!C2799</f>
        <v>115.1618342</v>
      </c>
      <c r="G2802" t="str">
        <f t="shared" si="175"/>
        <v>Normal</v>
      </c>
      <c r="H2802" t="str">
        <f>'Raw Data'!I2799</f>
        <v>non-smoker</v>
      </c>
      <c r="I2802" t="str">
        <f>'Raw Data'!J2799</f>
        <v>moderate</v>
      </c>
    </row>
    <row r="2803" spans="1:9" ht="15" customHeight="1" x14ac:dyDescent="0.35">
      <c r="A2803">
        <f t="shared" si="172"/>
        <v>2799</v>
      </c>
      <c r="B2803" s="13">
        <f>'Raw Data'!B2800</f>
        <v>27.46842414</v>
      </c>
      <c r="C2803" t="str">
        <f t="shared" si="173"/>
        <v>Overweight</v>
      </c>
      <c r="D2803" s="14">
        <f>'Raw Data'!E2800</f>
        <v>200.78162209999999</v>
      </c>
      <c r="E2803" t="str">
        <f t="shared" si="174"/>
        <v>Borderline High</v>
      </c>
      <c r="F2803" s="15">
        <f>'Raw Data'!C2800</f>
        <v>83.875514480000007</v>
      </c>
      <c r="G2803" t="str">
        <f t="shared" si="175"/>
        <v>Normal</v>
      </c>
      <c r="H2803" t="str">
        <f>'Raw Data'!I2800</f>
        <v>non-smoker</v>
      </c>
      <c r="I2803" t="str">
        <f>'Raw Data'!J2800</f>
        <v>high</v>
      </c>
    </row>
    <row r="2804" spans="1:9" ht="15" customHeight="1" x14ac:dyDescent="0.35">
      <c r="A2804">
        <f t="shared" si="172"/>
        <v>2800</v>
      </c>
      <c r="B2804" s="13">
        <f>'Raw Data'!B2801</f>
        <v>27.00079899</v>
      </c>
      <c r="C2804" t="str">
        <f t="shared" si="173"/>
        <v>Overweight</v>
      </c>
      <c r="D2804" s="14">
        <f>'Raw Data'!E2801</f>
        <v>178.7382819</v>
      </c>
      <c r="E2804" t="str">
        <f t="shared" si="174"/>
        <v>Desirable</v>
      </c>
      <c r="F2804" s="15">
        <f>'Raw Data'!C2801</f>
        <v>112.80746619999999</v>
      </c>
      <c r="G2804" t="str">
        <f t="shared" si="175"/>
        <v>Normal</v>
      </c>
      <c r="H2804" t="str">
        <f>'Raw Data'!I2801</f>
        <v>smoker</v>
      </c>
      <c r="I2804" t="str">
        <f>'Raw Data'!J2801</f>
        <v>high</v>
      </c>
    </row>
    <row r="2805" spans="1:9" ht="15" customHeight="1" x14ac:dyDescent="0.35">
      <c r="A2805">
        <f t="shared" si="172"/>
        <v>2801</v>
      </c>
      <c r="B2805" s="13">
        <f>'Raw Data'!B2802</f>
        <v>29.708376269999999</v>
      </c>
      <c r="C2805" t="str">
        <f t="shared" si="173"/>
        <v>Overweight</v>
      </c>
      <c r="D2805" s="14">
        <f>'Raw Data'!E2802</f>
        <v>173.10500719999999</v>
      </c>
      <c r="E2805" t="str">
        <f t="shared" si="174"/>
        <v>Desirable</v>
      </c>
      <c r="F2805" s="15">
        <f>'Raw Data'!C2802</f>
        <v>115.0202582</v>
      </c>
      <c r="G2805" t="str">
        <f t="shared" si="175"/>
        <v>Normal</v>
      </c>
      <c r="H2805" t="str">
        <f>'Raw Data'!I2802</f>
        <v>non-smoker</v>
      </c>
      <c r="I2805" t="str">
        <f>'Raw Data'!J2802</f>
        <v>low</v>
      </c>
    </row>
    <row r="2806" spans="1:9" ht="15" customHeight="1" x14ac:dyDescent="0.35">
      <c r="A2806">
        <f t="shared" si="172"/>
        <v>2802</v>
      </c>
      <c r="B2806" s="13">
        <f>'Raw Data'!B2803</f>
        <v>27.109491269999999</v>
      </c>
      <c r="C2806" t="str">
        <f t="shared" si="173"/>
        <v>Overweight</v>
      </c>
      <c r="D2806" s="14">
        <f>'Raw Data'!E2803</f>
        <v>220.13775989999999</v>
      </c>
      <c r="E2806" t="str">
        <f t="shared" si="174"/>
        <v>Borderline High</v>
      </c>
      <c r="F2806" s="15">
        <f>'Raw Data'!C2803</f>
        <v>105.9748321</v>
      </c>
      <c r="G2806" t="str">
        <f t="shared" si="175"/>
        <v>Normal</v>
      </c>
      <c r="H2806" t="str">
        <f>'Raw Data'!I2803</f>
        <v>non-smoker</v>
      </c>
      <c r="I2806" t="str">
        <f>'Raw Data'!J2803</f>
        <v>moderate</v>
      </c>
    </row>
    <row r="2807" spans="1:9" ht="15" customHeight="1" x14ac:dyDescent="0.35">
      <c r="A2807">
        <f t="shared" si="172"/>
        <v>2803</v>
      </c>
      <c r="B2807" s="13">
        <f>'Raw Data'!B2804</f>
        <v>34.373183230000002</v>
      </c>
      <c r="C2807" t="str">
        <f t="shared" si="173"/>
        <v>Obese</v>
      </c>
      <c r="D2807" s="14">
        <f>'Raw Data'!E2804</f>
        <v>215.2505377</v>
      </c>
      <c r="E2807" t="str">
        <f t="shared" si="174"/>
        <v>Borderline High</v>
      </c>
      <c r="F2807" s="15">
        <f>'Raw Data'!C2804</f>
        <v>116.5822762</v>
      </c>
      <c r="G2807" t="str">
        <f t="shared" si="175"/>
        <v>Normal</v>
      </c>
      <c r="H2807" t="str">
        <f>'Raw Data'!I2804</f>
        <v>smoker</v>
      </c>
      <c r="I2807" t="str">
        <f>'Raw Data'!J2804</f>
        <v>moderate</v>
      </c>
    </row>
    <row r="2808" spans="1:9" ht="15" customHeight="1" x14ac:dyDescent="0.35">
      <c r="A2808">
        <f t="shared" si="172"/>
        <v>2804</v>
      </c>
      <c r="B2808" s="13">
        <f>'Raw Data'!B2805</f>
        <v>32.059004909999999</v>
      </c>
      <c r="C2808" t="str">
        <f t="shared" si="173"/>
        <v>Obese</v>
      </c>
      <c r="D2808" s="14">
        <f>'Raw Data'!E2805</f>
        <v>188.6355326</v>
      </c>
      <c r="E2808" t="str">
        <f t="shared" si="174"/>
        <v>Desirable</v>
      </c>
      <c r="F2808" s="15">
        <f>'Raw Data'!C2805</f>
        <v>113.8294988</v>
      </c>
      <c r="G2808" t="str">
        <f t="shared" si="175"/>
        <v>Normal</v>
      </c>
      <c r="H2808" t="str">
        <f>'Raw Data'!I2805</f>
        <v>non-smoker</v>
      </c>
      <c r="I2808" t="str">
        <f>'Raw Data'!J2805</f>
        <v>low</v>
      </c>
    </row>
    <row r="2809" spans="1:9" ht="15" customHeight="1" x14ac:dyDescent="0.35">
      <c r="A2809">
        <f t="shared" si="172"/>
        <v>2805</v>
      </c>
      <c r="B2809" s="13">
        <f>'Raw Data'!B2806</f>
        <v>24.193347249999999</v>
      </c>
      <c r="C2809" t="str">
        <f t="shared" si="173"/>
        <v>Normal</v>
      </c>
      <c r="D2809" s="14">
        <f>'Raw Data'!E2806</f>
        <v>208.99228429999999</v>
      </c>
      <c r="E2809" t="str">
        <f t="shared" si="174"/>
        <v>Borderline High</v>
      </c>
      <c r="F2809" s="15">
        <f>'Raw Data'!C2806</f>
        <v>109.9541577</v>
      </c>
      <c r="G2809" t="str">
        <f t="shared" si="175"/>
        <v>Normal</v>
      </c>
      <c r="H2809" t="str">
        <f>'Raw Data'!I2806</f>
        <v>non-smoker</v>
      </c>
      <c r="I2809" t="str">
        <f>'Raw Data'!J2806</f>
        <v>high</v>
      </c>
    </row>
    <row r="2810" spans="1:9" ht="15" customHeight="1" x14ac:dyDescent="0.35">
      <c r="A2810">
        <f t="shared" si="172"/>
        <v>2806</v>
      </c>
      <c r="B2810" s="13">
        <f>'Raw Data'!B2807</f>
        <v>27.434504660000002</v>
      </c>
      <c r="C2810" t="str">
        <f t="shared" si="173"/>
        <v>Overweight</v>
      </c>
      <c r="D2810" s="14">
        <f>'Raw Data'!E2807</f>
        <v>195.43807039999999</v>
      </c>
      <c r="E2810" t="str">
        <f t="shared" si="174"/>
        <v>Desirable</v>
      </c>
      <c r="F2810" s="15">
        <f>'Raw Data'!C2807</f>
        <v>106.480934</v>
      </c>
      <c r="G2810" t="str">
        <f t="shared" si="175"/>
        <v>Normal</v>
      </c>
      <c r="H2810" t="str">
        <f>'Raw Data'!I2807</f>
        <v>non-smoker</v>
      </c>
      <c r="I2810" t="str">
        <f>'Raw Data'!J2807</f>
        <v>low</v>
      </c>
    </row>
    <row r="2811" spans="1:9" ht="15" customHeight="1" x14ac:dyDescent="0.35">
      <c r="A2811">
        <f t="shared" si="172"/>
        <v>2807</v>
      </c>
      <c r="B2811" s="13">
        <f>'Raw Data'!B2808</f>
        <v>24.072901699999999</v>
      </c>
      <c r="C2811" t="str">
        <f t="shared" si="173"/>
        <v>Normal</v>
      </c>
      <c r="D2811" s="14">
        <f>'Raw Data'!E2808</f>
        <v>182.96736540000001</v>
      </c>
      <c r="E2811" t="str">
        <f t="shared" si="174"/>
        <v>Desirable</v>
      </c>
      <c r="F2811" s="15">
        <f>'Raw Data'!C2808</f>
        <v>105.81435449999999</v>
      </c>
      <c r="G2811" t="str">
        <f t="shared" si="175"/>
        <v>Normal</v>
      </c>
      <c r="H2811" t="str">
        <f>'Raw Data'!I2808</f>
        <v>non-smoker</v>
      </c>
      <c r="I2811" t="str">
        <f>'Raw Data'!J2808</f>
        <v>moderate</v>
      </c>
    </row>
    <row r="2812" spans="1:9" ht="15" customHeight="1" x14ac:dyDescent="0.35">
      <c r="A2812">
        <f t="shared" si="172"/>
        <v>2808</v>
      </c>
      <c r="B2812" s="13">
        <f>'Raw Data'!B2809</f>
        <v>36.446820580000001</v>
      </c>
      <c r="C2812" t="str">
        <f t="shared" si="173"/>
        <v>Obese</v>
      </c>
      <c r="D2812" s="14">
        <f>'Raw Data'!E2809</f>
        <v>185.60596229999999</v>
      </c>
      <c r="E2812" t="str">
        <f t="shared" si="174"/>
        <v>Desirable</v>
      </c>
      <c r="F2812" s="15">
        <f>'Raw Data'!C2809</f>
        <v>114.17396359999999</v>
      </c>
      <c r="G2812" t="str">
        <f t="shared" si="175"/>
        <v>Normal</v>
      </c>
      <c r="H2812" t="str">
        <f>'Raw Data'!I2809</f>
        <v>non-smoker</v>
      </c>
      <c r="I2812" t="str">
        <f>'Raw Data'!J2809</f>
        <v>high</v>
      </c>
    </row>
    <row r="2813" spans="1:9" ht="15" customHeight="1" x14ac:dyDescent="0.35">
      <c r="A2813">
        <f t="shared" si="172"/>
        <v>2809</v>
      </c>
      <c r="B2813" s="13">
        <f>'Raw Data'!B2810</f>
        <v>23.385606360000001</v>
      </c>
      <c r="C2813" t="str">
        <f t="shared" si="173"/>
        <v>Normal</v>
      </c>
      <c r="D2813" s="14">
        <f>'Raw Data'!E2810</f>
        <v>169.6814909</v>
      </c>
      <c r="E2813" t="str">
        <f t="shared" si="174"/>
        <v>Desirable</v>
      </c>
      <c r="F2813" s="15">
        <f>'Raw Data'!C2810</f>
        <v>106.0284968</v>
      </c>
      <c r="G2813" t="str">
        <f t="shared" si="175"/>
        <v>Normal</v>
      </c>
      <c r="H2813" t="str">
        <f>'Raw Data'!I2810</f>
        <v>non-smoker</v>
      </c>
      <c r="I2813" t="str">
        <f>'Raw Data'!J2810</f>
        <v>high</v>
      </c>
    </row>
    <row r="2814" spans="1:9" ht="15" customHeight="1" x14ac:dyDescent="0.35">
      <c r="A2814">
        <f t="shared" si="172"/>
        <v>2810</v>
      </c>
      <c r="B2814" s="13">
        <f>'Raw Data'!B2811</f>
        <v>26.40485864</v>
      </c>
      <c r="C2814" t="str">
        <f t="shared" si="173"/>
        <v>Overweight</v>
      </c>
      <c r="D2814" s="14">
        <f>'Raw Data'!E2811</f>
        <v>204.33142230000001</v>
      </c>
      <c r="E2814" t="str">
        <f t="shared" si="174"/>
        <v>Borderline High</v>
      </c>
      <c r="F2814" s="15">
        <f>'Raw Data'!C2811</f>
        <v>106.95536850000001</v>
      </c>
      <c r="G2814" t="str">
        <f t="shared" si="175"/>
        <v>Normal</v>
      </c>
      <c r="H2814" t="str">
        <f>'Raw Data'!I2811</f>
        <v>non-smoker</v>
      </c>
      <c r="I2814" t="str">
        <f>'Raw Data'!J2811</f>
        <v>high</v>
      </c>
    </row>
    <row r="2815" spans="1:9" ht="15" customHeight="1" x14ac:dyDescent="0.35">
      <c r="A2815">
        <f t="shared" si="172"/>
        <v>2811</v>
      </c>
      <c r="B2815" s="13">
        <f>'Raw Data'!B2812</f>
        <v>28.81963322</v>
      </c>
      <c r="C2815" t="str">
        <f t="shared" si="173"/>
        <v>Overweight</v>
      </c>
      <c r="D2815" s="14">
        <f>'Raw Data'!E2812</f>
        <v>163.3885822</v>
      </c>
      <c r="E2815" t="str">
        <f t="shared" si="174"/>
        <v>Desirable</v>
      </c>
      <c r="F2815" s="15">
        <f>'Raw Data'!C2812</f>
        <v>124.9715678</v>
      </c>
      <c r="G2815" t="str">
        <f t="shared" si="175"/>
        <v>Elevated</v>
      </c>
      <c r="H2815" t="str">
        <f>'Raw Data'!I2812</f>
        <v>non-smoker</v>
      </c>
      <c r="I2815" t="str">
        <f>'Raw Data'!J2812</f>
        <v>moderate</v>
      </c>
    </row>
    <row r="2816" spans="1:9" ht="15" customHeight="1" x14ac:dyDescent="0.35">
      <c r="A2816">
        <f t="shared" si="172"/>
        <v>2812</v>
      </c>
      <c r="B2816" s="13">
        <f>'Raw Data'!B2813</f>
        <v>29.52859724</v>
      </c>
      <c r="C2816" t="str">
        <f t="shared" si="173"/>
        <v>Overweight</v>
      </c>
      <c r="D2816" s="14">
        <f>'Raw Data'!E2813</f>
        <v>204.83582939999999</v>
      </c>
      <c r="E2816" t="str">
        <f t="shared" si="174"/>
        <v>Borderline High</v>
      </c>
      <c r="F2816" s="15">
        <f>'Raw Data'!C2813</f>
        <v>112.5101638</v>
      </c>
      <c r="G2816" t="str">
        <f t="shared" si="175"/>
        <v>Normal</v>
      </c>
      <c r="H2816" t="str">
        <f>'Raw Data'!I2813</f>
        <v>non-smoker</v>
      </c>
      <c r="I2816" t="str">
        <f>'Raw Data'!J2813</f>
        <v>moderate</v>
      </c>
    </row>
    <row r="2817" spans="1:9" ht="15" customHeight="1" x14ac:dyDescent="0.35">
      <c r="A2817">
        <f t="shared" si="172"/>
        <v>2813</v>
      </c>
      <c r="B2817" s="13">
        <f>'Raw Data'!B2814</f>
        <v>30.372895679999999</v>
      </c>
      <c r="C2817" t="str">
        <f t="shared" si="173"/>
        <v>Obese</v>
      </c>
      <c r="D2817" s="14">
        <f>'Raw Data'!E2814</f>
        <v>196.11937750000001</v>
      </c>
      <c r="E2817" t="str">
        <f t="shared" si="174"/>
        <v>Desirable</v>
      </c>
      <c r="F2817" s="15">
        <f>'Raw Data'!C2814</f>
        <v>111.5410602</v>
      </c>
      <c r="G2817" t="str">
        <f t="shared" si="175"/>
        <v>Normal</v>
      </c>
      <c r="H2817" t="str">
        <f>'Raw Data'!I2814</f>
        <v>smoker</v>
      </c>
      <c r="I2817" t="str">
        <f>'Raw Data'!J2814</f>
        <v>moderate</v>
      </c>
    </row>
    <row r="2818" spans="1:9" ht="15" customHeight="1" x14ac:dyDescent="0.35">
      <c r="A2818">
        <f t="shared" si="172"/>
        <v>2814</v>
      </c>
      <c r="B2818" s="13">
        <f>'Raw Data'!B2815</f>
        <v>31.00483277</v>
      </c>
      <c r="C2818" t="str">
        <f t="shared" si="173"/>
        <v>Obese</v>
      </c>
      <c r="D2818" s="14">
        <f>'Raw Data'!E2815</f>
        <v>201.57908789999999</v>
      </c>
      <c r="E2818" t="str">
        <f t="shared" si="174"/>
        <v>Borderline High</v>
      </c>
      <c r="F2818" s="15">
        <f>'Raw Data'!C2815</f>
        <v>96.659737649999997</v>
      </c>
      <c r="G2818" t="str">
        <f t="shared" si="175"/>
        <v>Normal</v>
      </c>
      <c r="H2818" t="str">
        <f>'Raw Data'!I2815</f>
        <v>smoker</v>
      </c>
      <c r="I2818" t="str">
        <f>'Raw Data'!J2815</f>
        <v>low</v>
      </c>
    </row>
    <row r="2819" spans="1:9" ht="15" customHeight="1" x14ac:dyDescent="0.35">
      <c r="A2819">
        <f t="shared" si="172"/>
        <v>2815</v>
      </c>
      <c r="B2819" s="13">
        <f>'Raw Data'!B2816</f>
        <v>30.46430028</v>
      </c>
      <c r="C2819" t="str">
        <f t="shared" si="173"/>
        <v>Obese</v>
      </c>
      <c r="D2819" s="14">
        <f>'Raw Data'!E2816</f>
        <v>176.92915550000001</v>
      </c>
      <c r="E2819" t="str">
        <f t="shared" si="174"/>
        <v>Desirable</v>
      </c>
      <c r="F2819" s="15">
        <f>'Raw Data'!C2816</f>
        <v>133.53733030000001</v>
      </c>
      <c r="G2819" t="str">
        <f t="shared" si="175"/>
        <v>Stage 1 Hypertension</v>
      </c>
      <c r="H2819" t="str">
        <f>'Raw Data'!I2816</f>
        <v>non-smoker</v>
      </c>
      <c r="I2819" t="str">
        <f>'Raw Data'!J2816</f>
        <v>low</v>
      </c>
    </row>
    <row r="2820" spans="1:9" ht="15" customHeight="1" x14ac:dyDescent="0.35">
      <c r="A2820">
        <f t="shared" si="172"/>
        <v>2816</v>
      </c>
      <c r="B2820" s="13">
        <f>'Raw Data'!B2817</f>
        <v>24.835131530000002</v>
      </c>
      <c r="C2820" t="str">
        <f t="shared" si="173"/>
        <v>Normal</v>
      </c>
      <c r="D2820" s="14">
        <f>'Raw Data'!E2817</f>
        <v>171.1111405</v>
      </c>
      <c r="E2820" t="str">
        <f t="shared" si="174"/>
        <v>Desirable</v>
      </c>
      <c r="F2820" s="15">
        <f>'Raw Data'!C2817</f>
        <v>114.815168</v>
      </c>
      <c r="G2820" t="str">
        <f t="shared" si="175"/>
        <v>Normal</v>
      </c>
      <c r="H2820" t="str">
        <f>'Raw Data'!I2817</f>
        <v>non-smoker</v>
      </c>
      <c r="I2820" t="str">
        <f>'Raw Data'!J2817</f>
        <v>moderate</v>
      </c>
    </row>
    <row r="2821" spans="1:9" ht="15" customHeight="1" x14ac:dyDescent="0.35">
      <c r="A2821">
        <f t="shared" ref="A2821:A2884" si="176">ROW()-4</f>
        <v>2817</v>
      </c>
      <c r="B2821" s="13">
        <f>'Raw Data'!B2818</f>
        <v>24.268204409999999</v>
      </c>
      <c r="C2821" t="str">
        <f t="shared" ref="C2821:C2884" si="177">IF(B2821&lt;18.5,"Underweight",IF(B2821&lt;=24.9,"Normal",IF(B2821&lt;=29.9,"Overweight","Obese")))</f>
        <v>Normal</v>
      </c>
      <c r="D2821" s="14">
        <f>'Raw Data'!E2818</f>
        <v>187.79969120000001</v>
      </c>
      <c r="E2821" t="str">
        <f t="shared" ref="E2821:E2884" si="178">IF(D2821&lt;200,"Desirable",IF(D2821&lt;=239,"Borderline High","High"))</f>
        <v>Desirable</v>
      </c>
      <c r="F2821" s="15">
        <f>'Raw Data'!C2818</f>
        <v>113.5743051</v>
      </c>
      <c r="G2821" t="str">
        <f t="shared" ref="G2821:G2884" si="179">IF(F2821&lt;120,"Normal",IF(F2821&lt;=129,"Elevated",IF(F2821&lt;=139,"Stage 1 Hypertension","Stage 2 Hypertension")))</f>
        <v>Normal</v>
      </c>
      <c r="H2821" t="str">
        <f>'Raw Data'!I2818</f>
        <v>non-smoker</v>
      </c>
      <c r="I2821" t="str">
        <f>'Raw Data'!J2818</f>
        <v>moderate</v>
      </c>
    </row>
    <row r="2822" spans="1:9" ht="15" customHeight="1" x14ac:dyDescent="0.35">
      <c r="A2822">
        <f t="shared" si="176"/>
        <v>2818</v>
      </c>
      <c r="B2822" s="13">
        <f>'Raw Data'!B2819</f>
        <v>27.191149360000001</v>
      </c>
      <c r="C2822" t="str">
        <f t="shared" si="177"/>
        <v>Overweight</v>
      </c>
      <c r="D2822" s="14">
        <f>'Raw Data'!E2819</f>
        <v>171.55560320000001</v>
      </c>
      <c r="E2822" t="str">
        <f t="shared" si="178"/>
        <v>Desirable</v>
      </c>
      <c r="F2822" s="15">
        <f>'Raw Data'!C2819</f>
        <v>123.599969</v>
      </c>
      <c r="G2822" t="str">
        <f t="shared" si="179"/>
        <v>Elevated</v>
      </c>
      <c r="H2822" t="str">
        <f>'Raw Data'!I2819</f>
        <v>non-smoker</v>
      </c>
      <c r="I2822" t="str">
        <f>'Raw Data'!J2819</f>
        <v>moderate</v>
      </c>
    </row>
    <row r="2823" spans="1:9" ht="15" customHeight="1" x14ac:dyDescent="0.35">
      <c r="A2823">
        <f t="shared" si="176"/>
        <v>2819</v>
      </c>
      <c r="B2823" s="13">
        <f>'Raw Data'!B2820</f>
        <v>24.241506640000001</v>
      </c>
      <c r="C2823" t="str">
        <f t="shared" si="177"/>
        <v>Normal</v>
      </c>
      <c r="D2823" s="14">
        <f>'Raw Data'!E2820</f>
        <v>218.2809135</v>
      </c>
      <c r="E2823" t="str">
        <f t="shared" si="178"/>
        <v>Borderline High</v>
      </c>
      <c r="F2823" s="15">
        <f>'Raw Data'!C2820</f>
        <v>97.43710385</v>
      </c>
      <c r="G2823" t="str">
        <f t="shared" si="179"/>
        <v>Normal</v>
      </c>
      <c r="H2823" t="str">
        <f>'Raw Data'!I2820</f>
        <v>smoker</v>
      </c>
      <c r="I2823" t="str">
        <f>'Raw Data'!J2820</f>
        <v>high</v>
      </c>
    </row>
    <row r="2824" spans="1:9" ht="15" customHeight="1" x14ac:dyDescent="0.35">
      <c r="A2824">
        <f t="shared" si="176"/>
        <v>2820</v>
      </c>
      <c r="B2824" s="13">
        <f>'Raw Data'!B2821</f>
        <v>23.7114093</v>
      </c>
      <c r="C2824" t="str">
        <f t="shared" si="177"/>
        <v>Normal</v>
      </c>
      <c r="D2824" s="14">
        <f>'Raw Data'!E2821</f>
        <v>187.9643576</v>
      </c>
      <c r="E2824" t="str">
        <f t="shared" si="178"/>
        <v>Desirable</v>
      </c>
      <c r="F2824" s="15">
        <f>'Raw Data'!C2821</f>
        <v>97.062169900000001</v>
      </c>
      <c r="G2824" t="str">
        <f t="shared" si="179"/>
        <v>Normal</v>
      </c>
      <c r="H2824" t="str">
        <f>'Raw Data'!I2821</f>
        <v>non-smoker</v>
      </c>
      <c r="I2824" t="str">
        <f>'Raw Data'!J2821</f>
        <v>moderate</v>
      </c>
    </row>
    <row r="2825" spans="1:9" ht="15" customHeight="1" x14ac:dyDescent="0.35">
      <c r="A2825">
        <f t="shared" si="176"/>
        <v>2821</v>
      </c>
      <c r="B2825" s="13">
        <f>'Raw Data'!B2822</f>
        <v>24.890306379999998</v>
      </c>
      <c r="C2825" t="str">
        <f t="shared" si="177"/>
        <v>Normal</v>
      </c>
      <c r="D2825" s="14">
        <f>'Raw Data'!E2822</f>
        <v>183.1884159</v>
      </c>
      <c r="E2825" t="str">
        <f t="shared" si="178"/>
        <v>Desirable</v>
      </c>
      <c r="F2825" s="15">
        <f>'Raw Data'!C2822</f>
        <v>119.4091181</v>
      </c>
      <c r="G2825" t="str">
        <f t="shared" si="179"/>
        <v>Normal</v>
      </c>
      <c r="H2825" t="str">
        <f>'Raw Data'!I2822</f>
        <v>non-smoker</v>
      </c>
      <c r="I2825" t="str">
        <f>'Raw Data'!J2822</f>
        <v>low</v>
      </c>
    </row>
    <row r="2826" spans="1:9" ht="15" customHeight="1" x14ac:dyDescent="0.35">
      <c r="A2826">
        <f t="shared" si="176"/>
        <v>2822</v>
      </c>
      <c r="B2826" s="13">
        <f>'Raw Data'!B2823</f>
        <v>37.51067347</v>
      </c>
      <c r="C2826" t="str">
        <f t="shared" si="177"/>
        <v>Obese</v>
      </c>
      <c r="D2826" s="14">
        <f>'Raw Data'!E2823</f>
        <v>216.3657919</v>
      </c>
      <c r="E2826" t="str">
        <f t="shared" si="178"/>
        <v>Borderline High</v>
      </c>
      <c r="F2826" s="15">
        <f>'Raw Data'!C2823</f>
        <v>124.2309442</v>
      </c>
      <c r="G2826" t="str">
        <f t="shared" si="179"/>
        <v>Elevated</v>
      </c>
      <c r="H2826" t="str">
        <f>'Raw Data'!I2823</f>
        <v>non-smoker</v>
      </c>
      <c r="I2826" t="str">
        <f>'Raw Data'!J2823</f>
        <v>moderate</v>
      </c>
    </row>
    <row r="2827" spans="1:9" ht="15" customHeight="1" x14ac:dyDescent="0.35">
      <c r="A2827">
        <f t="shared" si="176"/>
        <v>2823</v>
      </c>
      <c r="B2827" s="13">
        <f>'Raw Data'!B2824</f>
        <v>34.719113980000003</v>
      </c>
      <c r="C2827" t="str">
        <f t="shared" si="177"/>
        <v>Obese</v>
      </c>
      <c r="D2827" s="14">
        <f>'Raw Data'!E2824</f>
        <v>215.91705640000001</v>
      </c>
      <c r="E2827" t="str">
        <f t="shared" si="178"/>
        <v>Borderline High</v>
      </c>
      <c r="F2827" s="15">
        <f>'Raw Data'!C2824</f>
        <v>92.619786219999995</v>
      </c>
      <c r="G2827" t="str">
        <f t="shared" si="179"/>
        <v>Normal</v>
      </c>
      <c r="H2827" t="str">
        <f>'Raw Data'!I2824</f>
        <v>non-smoker</v>
      </c>
      <c r="I2827" t="str">
        <f>'Raw Data'!J2824</f>
        <v>low</v>
      </c>
    </row>
    <row r="2828" spans="1:9" ht="15" customHeight="1" x14ac:dyDescent="0.35">
      <c r="A2828">
        <f t="shared" si="176"/>
        <v>2824</v>
      </c>
      <c r="B2828" s="13">
        <f>'Raw Data'!B2825</f>
        <v>25.80410006</v>
      </c>
      <c r="C2828" t="str">
        <f t="shared" si="177"/>
        <v>Overweight</v>
      </c>
      <c r="D2828" s="14">
        <f>'Raw Data'!E2825</f>
        <v>153.33641299999999</v>
      </c>
      <c r="E2828" t="str">
        <f t="shared" si="178"/>
        <v>Desirable</v>
      </c>
      <c r="F2828" s="15">
        <f>'Raw Data'!C2825</f>
        <v>95.828757830000001</v>
      </c>
      <c r="G2828" t="str">
        <f t="shared" si="179"/>
        <v>Normal</v>
      </c>
      <c r="H2828" t="str">
        <f>'Raw Data'!I2825</f>
        <v>non-smoker</v>
      </c>
      <c r="I2828" t="str">
        <f>'Raw Data'!J2825</f>
        <v>high</v>
      </c>
    </row>
    <row r="2829" spans="1:9" ht="15" customHeight="1" x14ac:dyDescent="0.35">
      <c r="A2829">
        <f t="shared" si="176"/>
        <v>2825</v>
      </c>
      <c r="B2829" s="13">
        <f>'Raw Data'!B2826</f>
        <v>16.667432900000001</v>
      </c>
      <c r="C2829" t="str">
        <f t="shared" si="177"/>
        <v>Underweight</v>
      </c>
      <c r="D2829" s="14">
        <f>'Raw Data'!E2826</f>
        <v>146.159853</v>
      </c>
      <c r="E2829" t="str">
        <f t="shared" si="178"/>
        <v>Desirable</v>
      </c>
      <c r="F2829" s="15">
        <f>'Raw Data'!C2826</f>
        <v>85.392188730000001</v>
      </c>
      <c r="G2829" t="str">
        <f t="shared" si="179"/>
        <v>Normal</v>
      </c>
      <c r="H2829" t="str">
        <f>'Raw Data'!I2826</f>
        <v>non-smoker</v>
      </c>
      <c r="I2829" t="str">
        <f>'Raw Data'!J2826</f>
        <v>high</v>
      </c>
    </row>
    <row r="2830" spans="1:9" ht="15" customHeight="1" x14ac:dyDescent="0.35">
      <c r="A2830">
        <f t="shared" si="176"/>
        <v>2826</v>
      </c>
      <c r="B2830" s="13">
        <f>'Raw Data'!B2827</f>
        <v>24.048543309999999</v>
      </c>
      <c r="C2830" t="str">
        <f t="shared" si="177"/>
        <v>Normal</v>
      </c>
      <c r="D2830" s="14">
        <f>'Raw Data'!E2827</f>
        <v>186.72847669999999</v>
      </c>
      <c r="E2830" t="str">
        <f t="shared" si="178"/>
        <v>Desirable</v>
      </c>
      <c r="F2830" s="15">
        <f>'Raw Data'!C2827</f>
        <v>119.0076502</v>
      </c>
      <c r="G2830" t="str">
        <f t="shared" si="179"/>
        <v>Normal</v>
      </c>
      <c r="H2830" t="str">
        <f>'Raw Data'!I2827</f>
        <v>smoker</v>
      </c>
      <c r="I2830" t="str">
        <f>'Raw Data'!J2827</f>
        <v>moderate</v>
      </c>
    </row>
    <row r="2831" spans="1:9" ht="15" customHeight="1" x14ac:dyDescent="0.35">
      <c r="A2831">
        <f t="shared" si="176"/>
        <v>2827</v>
      </c>
      <c r="B2831" s="13">
        <f>'Raw Data'!B2828</f>
        <v>31.400104989999999</v>
      </c>
      <c r="C2831" t="str">
        <f t="shared" si="177"/>
        <v>Obese</v>
      </c>
      <c r="D2831" s="14">
        <f>'Raw Data'!E2828</f>
        <v>174.58432970000001</v>
      </c>
      <c r="E2831" t="str">
        <f t="shared" si="178"/>
        <v>Desirable</v>
      </c>
      <c r="F2831" s="15">
        <f>'Raw Data'!C2828</f>
        <v>110.35703909999999</v>
      </c>
      <c r="G2831" t="str">
        <f t="shared" si="179"/>
        <v>Normal</v>
      </c>
      <c r="H2831" t="str">
        <f>'Raw Data'!I2828</f>
        <v>non-smoker</v>
      </c>
      <c r="I2831" t="str">
        <f>'Raw Data'!J2828</f>
        <v>moderate</v>
      </c>
    </row>
    <row r="2832" spans="1:9" ht="15" customHeight="1" x14ac:dyDescent="0.35">
      <c r="A2832">
        <f t="shared" si="176"/>
        <v>2828</v>
      </c>
      <c r="B2832" s="13">
        <f>'Raw Data'!B2829</f>
        <v>19.172319510000001</v>
      </c>
      <c r="C2832" t="str">
        <f t="shared" si="177"/>
        <v>Normal</v>
      </c>
      <c r="D2832" s="14">
        <f>'Raw Data'!E2829</f>
        <v>183.44415910000001</v>
      </c>
      <c r="E2832" t="str">
        <f t="shared" si="178"/>
        <v>Desirable</v>
      </c>
      <c r="F2832" s="15">
        <f>'Raw Data'!C2829</f>
        <v>109.9815012</v>
      </c>
      <c r="G2832" t="str">
        <f t="shared" si="179"/>
        <v>Normal</v>
      </c>
      <c r="H2832" t="str">
        <f>'Raw Data'!I2829</f>
        <v>smoker</v>
      </c>
      <c r="I2832" t="str">
        <f>'Raw Data'!J2829</f>
        <v>high</v>
      </c>
    </row>
    <row r="2833" spans="1:9" ht="15" customHeight="1" x14ac:dyDescent="0.35">
      <c r="A2833">
        <f t="shared" si="176"/>
        <v>2829</v>
      </c>
      <c r="B2833" s="13">
        <f>'Raw Data'!B2830</f>
        <v>30.01921484</v>
      </c>
      <c r="C2833" t="str">
        <f t="shared" si="177"/>
        <v>Obese</v>
      </c>
      <c r="D2833" s="14">
        <f>'Raw Data'!E2830</f>
        <v>218.1076004</v>
      </c>
      <c r="E2833" t="str">
        <f t="shared" si="178"/>
        <v>Borderline High</v>
      </c>
      <c r="F2833" s="15">
        <f>'Raw Data'!C2830</f>
        <v>100.9148958</v>
      </c>
      <c r="G2833" t="str">
        <f t="shared" si="179"/>
        <v>Normal</v>
      </c>
      <c r="H2833" t="str">
        <f>'Raw Data'!I2830</f>
        <v>smoker</v>
      </c>
      <c r="I2833" t="str">
        <f>'Raw Data'!J2830</f>
        <v>low</v>
      </c>
    </row>
    <row r="2834" spans="1:9" ht="15" customHeight="1" x14ac:dyDescent="0.35">
      <c r="A2834">
        <f t="shared" si="176"/>
        <v>2830</v>
      </c>
      <c r="B2834" s="13">
        <f>'Raw Data'!B2831</f>
        <v>29.6985679</v>
      </c>
      <c r="C2834" t="str">
        <f t="shared" si="177"/>
        <v>Overweight</v>
      </c>
      <c r="D2834" s="14">
        <f>'Raw Data'!E2831</f>
        <v>200.3510503</v>
      </c>
      <c r="E2834" t="str">
        <f t="shared" si="178"/>
        <v>Borderline High</v>
      </c>
      <c r="F2834" s="15">
        <f>'Raw Data'!C2831</f>
        <v>110.3772872</v>
      </c>
      <c r="G2834" t="str">
        <f t="shared" si="179"/>
        <v>Normal</v>
      </c>
      <c r="H2834" t="str">
        <f>'Raw Data'!I2831</f>
        <v>smoker</v>
      </c>
      <c r="I2834" t="str">
        <f>'Raw Data'!J2831</f>
        <v>high</v>
      </c>
    </row>
    <row r="2835" spans="1:9" ht="15" customHeight="1" x14ac:dyDescent="0.35">
      <c r="A2835">
        <f t="shared" si="176"/>
        <v>2831</v>
      </c>
      <c r="B2835" s="13">
        <f>'Raw Data'!B2832</f>
        <v>27.086623549999999</v>
      </c>
      <c r="C2835" t="str">
        <f t="shared" si="177"/>
        <v>Overweight</v>
      </c>
      <c r="D2835" s="14">
        <f>'Raw Data'!E2832</f>
        <v>208.86443919999999</v>
      </c>
      <c r="E2835" t="str">
        <f t="shared" si="178"/>
        <v>Borderline High</v>
      </c>
      <c r="F2835" s="15">
        <f>'Raw Data'!C2832</f>
        <v>96.811852110000004</v>
      </c>
      <c r="G2835" t="str">
        <f t="shared" si="179"/>
        <v>Normal</v>
      </c>
      <c r="H2835" t="str">
        <f>'Raw Data'!I2832</f>
        <v>non-smoker</v>
      </c>
      <c r="I2835" t="str">
        <f>'Raw Data'!J2832</f>
        <v>moderate</v>
      </c>
    </row>
    <row r="2836" spans="1:9" ht="15" customHeight="1" x14ac:dyDescent="0.35">
      <c r="A2836">
        <f t="shared" si="176"/>
        <v>2832</v>
      </c>
      <c r="B2836" s="13">
        <f>'Raw Data'!B2833</f>
        <v>26.811981209999999</v>
      </c>
      <c r="C2836" t="str">
        <f t="shared" si="177"/>
        <v>Overweight</v>
      </c>
      <c r="D2836" s="14">
        <f>'Raw Data'!E2833</f>
        <v>216.5204114</v>
      </c>
      <c r="E2836" t="str">
        <f t="shared" si="178"/>
        <v>Borderline High</v>
      </c>
      <c r="F2836" s="15">
        <f>'Raw Data'!C2833</f>
        <v>115.0567704</v>
      </c>
      <c r="G2836" t="str">
        <f t="shared" si="179"/>
        <v>Normal</v>
      </c>
      <c r="H2836" t="str">
        <f>'Raw Data'!I2833</f>
        <v>non-smoker</v>
      </c>
      <c r="I2836" t="str">
        <f>'Raw Data'!J2833</f>
        <v>moderate</v>
      </c>
    </row>
    <row r="2837" spans="1:9" ht="15" customHeight="1" x14ac:dyDescent="0.35">
      <c r="A2837">
        <f t="shared" si="176"/>
        <v>2833</v>
      </c>
      <c r="B2837" s="13">
        <f>'Raw Data'!B2834</f>
        <v>22.47711683</v>
      </c>
      <c r="C2837" t="str">
        <f t="shared" si="177"/>
        <v>Normal</v>
      </c>
      <c r="D2837" s="14">
        <f>'Raw Data'!E2834</f>
        <v>175.09070059999999</v>
      </c>
      <c r="E2837" t="str">
        <f t="shared" si="178"/>
        <v>Desirable</v>
      </c>
      <c r="F2837" s="15">
        <f>'Raw Data'!C2834</f>
        <v>122.8293832</v>
      </c>
      <c r="G2837" t="str">
        <f t="shared" si="179"/>
        <v>Elevated</v>
      </c>
      <c r="H2837" t="str">
        <f>'Raw Data'!I2834</f>
        <v>non-smoker</v>
      </c>
      <c r="I2837" t="str">
        <f>'Raw Data'!J2834</f>
        <v>high</v>
      </c>
    </row>
    <row r="2838" spans="1:9" ht="15" customHeight="1" x14ac:dyDescent="0.35">
      <c r="A2838">
        <f t="shared" si="176"/>
        <v>2834</v>
      </c>
      <c r="B2838" s="13">
        <f>'Raw Data'!B2835</f>
        <v>30.484119620000001</v>
      </c>
      <c r="C2838" t="str">
        <f t="shared" si="177"/>
        <v>Obese</v>
      </c>
      <c r="D2838" s="14">
        <f>'Raw Data'!E2835</f>
        <v>183.24645620000001</v>
      </c>
      <c r="E2838" t="str">
        <f t="shared" si="178"/>
        <v>Desirable</v>
      </c>
      <c r="F2838" s="15">
        <f>'Raw Data'!C2835</f>
        <v>86.855084980000001</v>
      </c>
      <c r="G2838" t="str">
        <f t="shared" si="179"/>
        <v>Normal</v>
      </c>
      <c r="H2838" t="str">
        <f>'Raw Data'!I2835</f>
        <v>non-smoker</v>
      </c>
      <c r="I2838" t="str">
        <f>'Raw Data'!J2835</f>
        <v>moderate</v>
      </c>
    </row>
    <row r="2839" spans="1:9" ht="15" customHeight="1" x14ac:dyDescent="0.35">
      <c r="A2839">
        <f t="shared" si="176"/>
        <v>2835</v>
      </c>
      <c r="B2839" s="13">
        <f>'Raw Data'!B2836</f>
        <v>28.549566670000001</v>
      </c>
      <c r="C2839" t="str">
        <f t="shared" si="177"/>
        <v>Overweight</v>
      </c>
      <c r="D2839" s="14">
        <f>'Raw Data'!E2836</f>
        <v>194.36439849999999</v>
      </c>
      <c r="E2839" t="str">
        <f t="shared" si="178"/>
        <v>Desirable</v>
      </c>
      <c r="F2839" s="15">
        <f>'Raw Data'!C2836</f>
        <v>124.5595524</v>
      </c>
      <c r="G2839" t="str">
        <f t="shared" si="179"/>
        <v>Elevated</v>
      </c>
      <c r="H2839" t="str">
        <f>'Raw Data'!I2836</f>
        <v>non-smoker</v>
      </c>
      <c r="I2839" t="str">
        <f>'Raw Data'!J2836</f>
        <v>moderate</v>
      </c>
    </row>
    <row r="2840" spans="1:9" ht="15" customHeight="1" x14ac:dyDescent="0.35">
      <c r="A2840">
        <f t="shared" si="176"/>
        <v>2836</v>
      </c>
      <c r="B2840" s="13">
        <f>'Raw Data'!B2837</f>
        <v>24.59685953</v>
      </c>
      <c r="C2840" t="str">
        <f t="shared" si="177"/>
        <v>Normal</v>
      </c>
      <c r="D2840" s="14">
        <f>'Raw Data'!E2837</f>
        <v>189.1570035</v>
      </c>
      <c r="E2840" t="str">
        <f t="shared" si="178"/>
        <v>Desirable</v>
      </c>
      <c r="F2840" s="15">
        <f>'Raw Data'!C2837</f>
        <v>108.2160813</v>
      </c>
      <c r="G2840" t="str">
        <f t="shared" si="179"/>
        <v>Normal</v>
      </c>
      <c r="H2840" t="str">
        <f>'Raw Data'!I2837</f>
        <v>smoker</v>
      </c>
      <c r="I2840" t="str">
        <f>'Raw Data'!J2837</f>
        <v>moderate</v>
      </c>
    </row>
    <row r="2841" spans="1:9" ht="15" customHeight="1" x14ac:dyDescent="0.35">
      <c r="A2841">
        <f t="shared" si="176"/>
        <v>2837</v>
      </c>
      <c r="B2841" s="13">
        <f>'Raw Data'!B2838</f>
        <v>23.074935360000001</v>
      </c>
      <c r="C2841" t="str">
        <f t="shared" si="177"/>
        <v>Normal</v>
      </c>
      <c r="D2841" s="14">
        <f>'Raw Data'!E2838</f>
        <v>198.7940419</v>
      </c>
      <c r="E2841" t="str">
        <f t="shared" si="178"/>
        <v>Desirable</v>
      </c>
      <c r="F2841" s="15">
        <f>'Raw Data'!C2838</f>
        <v>113.786413</v>
      </c>
      <c r="G2841" t="str">
        <f t="shared" si="179"/>
        <v>Normal</v>
      </c>
      <c r="H2841" t="str">
        <f>'Raw Data'!I2838</f>
        <v>non-smoker</v>
      </c>
      <c r="I2841" t="str">
        <f>'Raw Data'!J2838</f>
        <v>low</v>
      </c>
    </row>
    <row r="2842" spans="1:9" ht="15" customHeight="1" x14ac:dyDescent="0.35">
      <c r="A2842">
        <f t="shared" si="176"/>
        <v>2838</v>
      </c>
      <c r="B2842" s="13">
        <f>'Raw Data'!B2839</f>
        <v>21.032876859999998</v>
      </c>
      <c r="C2842" t="str">
        <f t="shared" si="177"/>
        <v>Normal</v>
      </c>
      <c r="D2842" s="14">
        <f>'Raw Data'!E2839</f>
        <v>173.3173003</v>
      </c>
      <c r="E2842" t="str">
        <f t="shared" si="178"/>
        <v>Desirable</v>
      </c>
      <c r="F2842" s="15">
        <f>'Raw Data'!C2839</f>
        <v>103.8742812</v>
      </c>
      <c r="G2842" t="str">
        <f t="shared" si="179"/>
        <v>Normal</v>
      </c>
      <c r="H2842" t="str">
        <f>'Raw Data'!I2839</f>
        <v>non-smoker</v>
      </c>
      <c r="I2842" t="str">
        <f>'Raw Data'!J2839</f>
        <v>high</v>
      </c>
    </row>
    <row r="2843" spans="1:9" ht="15" customHeight="1" x14ac:dyDescent="0.35">
      <c r="A2843">
        <f t="shared" si="176"/>
        <v>2839</v>
      </c>
      <c r="B2843" s="13">
        <f>'Raw Data'!B2840</f>
        <v>28.85760483</v>
      </c>
      <c r="C2843" t="str">
        <f t="shared" si="177"/>
        <v>Overweight</v>
      </c>
      <c r="D2843" s="14">
        <f>'Raw Data'!E2840</f>
        <v>202.80133900000001</v>
      </c>
      <c r="E2843" t="str">
        <f t="shared" si="178"/>
        <v>Borderline High</v>
      </c>
      <c r="F2843" s="15">
        <f>'Raw Data'!C2840</f>
        <v>98.760208059999997</v>
      </c>
      <c r="G2843" t="str">
        <f t="shared" si="179"/>
        <v>Normal</v>
      </c>
      <c r="H2843" t="str">
        <f>'Raw Data'!I2840</f>
        <v>non-smoker</v>
      </c>
      <c r="I2843" t="str">
        <f>'Raw Data'!J2840</f>
        <v>low</v>
      </c>
    </row>
    <row r="2844" spans="1:9" ht="15" customHeight="1" x14ac:dyDescent="0.35">
      <c r="A2844">
        <f t="shared" si="176"/>
        <v>2840</v>
      </c>
      <c r="B2844" s="13">
        <f>'Raw Data'!B2841</f>
        <v>25.988781410000001</v>
      </c>
      <c r="C2844" t="str">
        <f t="shared" si="177"/>
        <v>Overweight</v>
      </c>
      <c r="D2844" s="14">
        <f>'Raw Data'!E2841</f>
        <v>180.8701117</v>
      </c>
      <c r="E2844" t="str">
        <f t="shared" si="178"/>
        <v>Desirable</v>
      </c>
      <c r="F2844" s="15">
        <f>'Raw Data'!C2841</f>
        <v>127.6367661</v>
      </c>
      <c r="G2844" t="str">
        <f t="shared" si="179"/>
        <v>Elevated</v>
      </c>
      <c r="H2844" t="str">
        <f>'Raw Data'!I2841</f>
        <v>non-smoker</v>
      </c>
      <c r="I2844" t="str">
        <f>'Raw Data'!J2841</f>
        <v>moderate</v>
      </c>
    </row>
    <row r="2845" spans="1:9" ht="15" customHeight="1" x14ac:dyDescent="0.35">
      <c r="A2845">
        <f t="shared" si="176"/>
        <v>2841</v>
      </c>
      <c r="B2845" s="13">
        <f>'Raw Data'!B2842</f>
        <v>26.052518370000001</v>
      </c>
      <c r="C2845" t="str">
        <f t="shared" si="177"/>
        <v>Overweight</v>
      </c>
      <c r="D2845" s="14">
        <f>'Raw Data'!E2842</f>
        <v>200.2054047</v>
      </c>
      <c r="E2845" t="str">
        <f t="shared" si="178"/>
        <v>Borderline High</v>
      </c>
      <c r="F2845" s="15">
        <f>'Raw Data'!C2842</f>
        <v>100.76803870000001</v>
      </c>
      <c r="G2845" t="str">
        <f t="shared" si="179"/>
        <v>Normal</v>
      </c>
      <c r="H2845" t="str">
        <f>'Raw Data'!I2842</f>
        <v>non-smoker</v>
      </c>
      <c r="I2845" t="str">
        <f>'Raw Data'!J2842</f>
        <v>high</v>
      </c>
    </row>
    <row r="2846" spans="1:9" ht="15" customHeight="1" x14ac:dyDescent="0.35">
      <c r="A2846">
        <f t="shared" si="176"/>
        <v>2842</v>
      </c>
      <c r="B2846" s="13">
        <f>'Raw Data'!B2843</f>
        <v>19.194094110000002</v>
      </c>
      <c r="C2846" t="str">
        <f t="shared" si="177"/>
        <v>Normal</v>
      </c>
      <c r="D2846" s="14">
        <f>'Raw Data'!E2843</f>
        <v>178.42503669999999</v>
      </c>
      <c r="E2846" t="str">
        <f t="shared" si="178"/>
        <v>Desirable</v>
      </c>
      <c r="F2846" s="15">
        <f>'Raw Data'!C2843</f>
        <v>118.21764</v>
      </c>
      <c r="G2846" t="str">
        <f t="shared" si="179"/>
        <v>Normal</v>
      </c>
      <c r="H2846" t="str">
        <f>'Raw Data'!I2843</f>
        <v>non-smoker</v>
      </c>
      <c r="I2846" t="str">
        <f>'Raw Data'!J2843</f>
        <v>high</v>
      </c>
    </row>
    <row r="2847" spans="1:9" ht="15" customHeight="1" x14ac:dyDescent="0.35">
      <c r="A2847">
        <f t="shared" si="176"/>
        <v>2843</v>
      </c>
      <c r="B2847" s="13">
        <f>'Raw Data'!B2844</f>
        <v>21.52412541</v>
      </c>
      <c r="C2847" t="str">
        <f t="shared" si="177"/>
        <v>Normal</v>
      </c>
      <c r="D2847" s="14">
        <f>'Raw Data'!E2844</f>
        <v>203.14141140000001</v>
      </c>
      <c r="E2847" t="str">
        <f t="shared" si="178"/>
        <v>Borderline High</v>
      </c>
      <c r="F2847" s="15">
        <f>'Raw Data'!C2844</f>
        <v>113.1580366</v>
      </c>
      <c r="G2847" t="str">
        <f t="shared" si="179"/>
        <v>Normal</v>
      </c>
      <c r="H2847" t="str">
        <f>'Raw Data'!I2844</f>
        <v>non-smoker</v>
      </c>
      <c r="I2847" t="str">
        <f>'Raw Data'!J2844</f>
        <v>moderate</v>
      </c>
    </row>
    <row r="2848" spans="1:9" ht="15" customHeight="1" x14ac:dyDescent="0.35">
      <c r="A2848">
        <f t="shared" si="176"/>
        <v>2844</v>
      </c>
      <c r="B2848" s="13">
        <f>'Raw Data'!B2845</f>
        <v>20.980298260000001</v>
      </c>
      <c r="C2848" t="str">
        <f t="shared" si="177"/>
        <v>Normal</v>
      </c>
      <c r="D2848" s="14">
        <f>'Raw Data'!E2845</f>
        <v>198.80157890000001</v>
      </c>
      <c r="E2848" t="str">
        <f t="shared" si="178"/>
        <v>Desirable</v>
      </c>
      <c r="F2848" s="15">
        <f>'Raw Data'!C2845</f>
        <v>106.2789267</v>
      </c>
      <c r="G2848" t="str">
        <f t="shared" si="179"/>
        <v>Normal</v>
      </c>
      <c r="H2848" t="str">
        <f>'Raw Data'!I2845</f>
        <v>smoker</v>
      </c>
      <c r="I2848" t="str">
        <f>'Raw Data'!J2845</f>
        <v>high</v>
      </c>
    </row>
    <row r="2849" spans="1:9" ht="15" customHeight="1" x14ac:dyDescent="0.35">
      <c r="A2849">
        <f t="shared" si="176"/>
        <v>2845</v>
      </c>
      <c r="B2849" s="13">
        <f>'Raw Data'!B2846</f>
        <v>30.843752380000002</v>
      </c>
      <c r="C2849" t="str">
        <f t="shared" si="177"/>
        <v>Obese</v>
      </c>
      <c r="D2849" s="14">
        <f>'Raw Data'!E2846</f>
        <v>188.05719110000001</v>
      </c>
      <c r="E2849" t="str">
        <f t="shared" si="178"/>
        <v>Desirable</v>
      </c>
      <c r="F2849" s="15">
        <f>'Raw Data'!C2846</f>
        <v>129.36058940000001</v>
      </c>
      <c r="G2849" t="str">
        <f t="shared" si="179"/>
        <v>Stage 1 Hypertension</v>
      </c>
      <c r="H2849" t="str">
        <f>'Raw Data'!I2846</f>
        <v>non-smoker</v>
      </c>
      <c r="I2849" t="str">
        <f>'Raw Data'!J2846</f>
        <v>moderate</v>
      </c>
    </row>
    <row r="2850" spans="1:9" ht="15" customHeight="1" x14ac:dyDescent="0.35">
      <c r="A2850">
        <f t="shared" si="176"/>
        <v>2846</v>
      </c>
      <c r="B2850" s="13">
        <f>'Raw Data'!B2847</f>
        <v>27.858499649999999</v>
      </c>
      <c r="C2850" t="str">
        <f t="shared" si="177"/>
        <v>Overweight</v>
      </c>
      <c r="D2850" s="14">
        <f>'Raw Data'!E2847</f>
        <v>209.7435868</v>
      </c>
      <c r="E2850" t="str">
        <f t="shared" si="178"/>
        <v>Borderline High</v>
      </c>
      <c r="F2850" s="15">
        <f>'Raw Data'!C2847</f>
        <v>110.5394307</v>
      </c>
      <c r="G2850" t="str">
        <f t="shared" si="179"/>
        <v>Normal</v>
      </c>
      <c r="H2850" t="str">
        <f>'Raw Data'!I2847</f>
        <v>smoker</v>
      </c>
      <c r="I2850" t="str">
        <f>'Raw Data'!J2847</f>
        <v>moderate</v>
      </c>
    </row>
    <row r="2851" spans="1:9" ht="15" customHeight="1" x14ac:dyDescent="0.35">
      <c r="A2851">
        <f t="shared" si="176"/>
        <v>2847</v>
      </c>
      <c r="B2851" s="13">
        <f>'Raw Data'!B2848</f>
        <v>25.58507964</v>
      </c>
      <c r="C2851" t="str">
        <f t="shared" si="177"/>
        <v>Overweight</v>
      </c>
      <c r="D2851" s="14">
        <f>'Raw Data'!E2848</f>
        <v>175.89716060000001</v>
      </c>
      <c r="E2851" t="str">
        <f t="shared" si="178"/>
        <v>Desirable</v>
      </c>
      <c r="F2851" s="15">
        <f>'Raw Data'!C2848</f>
        <v>122.8144458</v>
      </c>
      <c r="G2851" t="str">
        <f t="shared" si="179"/>
        <v>Elevated</v>
      </c>
      <c r="H2851" t="str">
        <f>'Raw Data'!I2848</f>
        <v>non-smoker</v>
      </c>
      <c r="I2851" t="str">
        <f>'Raw Data'!J2848</f>
        <v>high</v>
      </c>
    </row>
    <row r="2852" spans="1:9" ht="15" customHeight="1" x14ac:dyDescent="0.35">
      <c r="A2852">
        <f t="shared" si="176"/>
        <v>2848</v>
      </c>
      <c r="B2852" s="13">
        <f>'Raw Data'!B2849</f>
        <v>32.527804529999997</v>
      </c>
      <c r="C2852" t="str">
        <f t="shared" si="177"/>
        <v>Obese</v>
      </c>
      <c r="D2852" s="14">
        <f>'Raw Data'!E2849</f>
        <v>190.22634719999999</v>
      </c>
      <c r="E2852" t="str">
        <f t="shared" si="178"/>
        <v>Desirable</v>
      </c>
      <c r="F2852" s="15">
        <f>'Raw Data'!C2849</f>
        <v>125.2326022</v>
      </c>
      <c r="G2852" t="str">
        <f t="shared" si="179"/>
        <v>Elevated</v>
      </c>
      <c r="H2852" t="str">
        <f>'Raw Data'!I2849</f>
        <v>non-smoker</v>
      </c>
      <c r="I2852" t="str">
        <f>'Raw Data'!J2849</f>
        <v>low</v>
      </c>
    </row>
    <row r="2853" spans="1:9" ht="15" customHeight="1" x14ac:dyDescent="0.35">
      <c r="A2853">
        <f t="shared" si="176"/>
        <v>2849</v>
      </c>
      <c r="B2853" s="13">
        <f>'Raw Data'!B2850</f>
        <v>31.820630179999998</v>
      </c>
      <c r="C2853" t="str">
        <f t="shared" si="177"/>
        <v>Obese</v>
      </c>
      <c r="D2853" s="14">
        <f>'Raw Data'!E2850</f>
        <v>190.7806338</v>
      </c>
      <c r="E2853" t="str">
        <f t="shared" si="178"/>
        <v>Desirable</v>
      </c>
      <c r="F2853" s="15">
        <f>'Raw Data'!C2850</f>
        <v>95.402253740000006</v>
      </c>
      <c r="G2853" t="str">
        <f t="shared" si="179"/>
        <v>Normal</v>
      </c>
      <c r="H2853" t="str">
        <f>'Raw Data'!I2850</f>
        <v>smoker</v>
      </c>
      <c r="I2853" t="str">
        <f>'Raw Data'!J2850</f>
        <v>moderate</v>
      </c>
    </row>
    <row r="2854" spans="1:9" ht="15" customHeight="1" x14ac:dyDescent="0.35">
      <c r="A2854">
        <f t="shared" si="176"/>
        <v>2850</v>
      </c>
      <c r="B2854" s="13">
        <f>'Raw Data'!B2851</f>
        <v>32.527178390000003</v>
      </c>
      <c r="C2854" t="str">
        <f t="shared" si="177"/>
        <v>Obese</v>
      </c>
      <c r="D2854" s="14">
        <f>'Raw Data'!E2851</f>
        <v>226.5228615</v>
      </c>
      <c r="E2854" t="str">
        <f t="shared" si="178"/>
        <v>Borderline High</v>
      </c>
      <c r="F2854" s="15">
        <f>'Raw Data'!C2851</f>
        <v>100.9789945</v>
      </c>
      <c r="G2854" t="str">
        <f t="shared" si="179"/>
        <v>Normal</v>
      </c>
      <c r="H2854" t="str">
        <f>'Raw Data'!I2851</f>
        <v>smoker</v>
      </c>
      <c r="I2854" t="str">
        <f>'Raw Data'!J2851</f>
        <v>high</v>
      </c>
    </row>
    <row r="2855" spans="1:9" ht="15" customHeight="1" x14ac:dyDescent="0.35">
      <c r="A2855">
        <f t="shared" si="176"/>
        <v>2851</v>
      </c>
      <c r="B2855" s="13">
        <f>'Raw Data'!B2852</f>
        <v>25.789779849999999</v>
      </c>
      <c r="C2855" t="str">
        <f t="shared" si="177"/>
        <v>Overweight</v>
      </c>
      <c r="D2855" s="14">
        <f>'Raw Data'!E2852</f>
        <v>188.376532</v>
      </c>
      <c r="E2855" t="str">
        <f t="shared" si="178"/>
        <v>Desirable</v>
      </c>
      <c r="F2855" s="15">
        <f>'Raw Data'!C2852</f>
        <v>106.16907380000001</v>
      </c>
      <c r="G2855" t="str">
        <f t="shared" si="179"/>
        <v>Normal</v>
      </c>
      <c r="H2855" t="str">
        <f>'Raw Data'!I2852</f>
        <v>smoker</v>
      </c>
      <c r="I2855" t="str">
        <f>'Raw Data'!J2852</f>
        <v>moderate</v>
      </c>
    </row>
    <row r="2856" spans="1:9" ht="15" customHeight="1" x14ac:dyDescent="0.35">
      <c r="A2856">
        <f t="shared" si="176"/>
        <v>2852</v>
      </c>
      <c r="B2856" s="13">
        <f>'Raw Data'!B2853</f>
        <v>19.928155950000001</v>
      </c>
      <c r="C2856" t="str">
        <f t="shared" si="177"/>
        <v>Normal</v>
      </c>
      <c r="D2856" s="14">
        <f>'Raw Data'!E2853</f>
        <v>193.28129469999999</v>
      </c>
      <c r="E2856" t="str">
        <f t="shared" si="178"/>
        <v>Desirable</v>
      </c>
      <c r="F2856" s="15">
        <f>'Raw Data'!C2853</f>
        <v>104.74876399999999</v>
      </c>
      <c r="G2856" t="str">
        <f t="shared" si="179"/>
        <v>Normal</v>
      </c>
      <c r="H2856" t="str">
        <f>'Raw Data'!I2853</f>
        <v>smoker</v>
      </c>
      <c r="I2856" t="str">
        <f>'Raw Data'!J2853</f>
        <v>low</v>
      </c>
    </row>
    <row r="2857" spans="1:9" ht="15" customHeight="1" x14ac:dyDescent="0.35">
      <c r="A2857">
        <f t="shared" si="176"/>
        <v>2853</v>
      </c>
      <c r="B2857" s="13">
        <f>'Raw Data'!B2854</f>
        <v>35.532495400000002</v>
      </c>
      <c r="C2857" t="str">
        <f t="shared" si="177"/>
        <v>Obese</v>
      </c>
      <c r="D2857" s="14">
        <f>'Raw Data'!E2854</f>
        <v>204.1114852</v>
      </c>
      <c r="E2857" t="str">
        <f t="shared" si="178"/>
        <v>Borderline High</v>
      </c>
      <c r="F2857" s="15">
        <f>'Raw Data'!C2854</f>
        <v>121.28765129999999</v>
      </c>
      <c r="G2857" t="str">
        <f t="shared" si="179"/>
        <v>Elevated</v>
      </c>
      <c r="H2857" t="str">
        <f>'Raw Data'!I2854</f>
        <v>non-smoker</v>
      </c>
      <c r="I2857" t="str">
        <f>'Raw Data'!J2854</f>
        <v>moderate</v>
      </c>
    </row>
    <row r="2858" spans="1:9" ht="15" customHeight="1" x14ac:dyDescent="0.35">
      <c r="A2858">
        <f t="shared" si="176"/>
        <v>2854</v>
      </c>
      <c r="B2858" s="13">
        <f>'Raw Data'!B2855</f>
        <v>29.621043950000001</v>
      </c>
      <c r="C2858" t="str">
        <f t="shared" si="177"/>
        <v>Overweight</v>
      </c>
      <c r="D2858" s="14">
        <f>'Raw Data'!E2855</f>
        <v>202.0393905</v>
      </c>
      <c r="E2858" t="str">
        <f t="shared" si="178"/>
        <v>Borderline High</v>
      </c>
      <c r="F2858" s="15">
        <f>'Raw Data'!C2855</f>
        <v>93.945214699999994</v>
      </c>
      <c r="G2858" t="str">
        <f t="shared" si="179"/>
        <v>Normal</v>
      </c>
      <c r="H2858" t="str">
        <f>'Raw Data'!I2855</f>
        <v>non-smoker</v>
      </c>
      <c r="I2858" t="str">
        <f>'Raw Data'!J2855</f>
        <v>moderate</v>
      </c>
    </row>
    <row r="2859" spans="1:9" ht="15" customHeight="1" x14ac:dyDescent="0.35">
      <c r="A2859">
        <f t="shared" si="176"/>
        <v>2855</v>
      </c>
      <c r="B2859" s="13">
        <f>'Raw Data'!B2856</f>
        <v>29.724666119999998</v>
      </c>
      <c r="C2859" t="str">
        <f t="shared" si="177"/>
        <v>Overweight</v>
      </c>
      <c r="D2859" s="14">
        <f>'Raw Data'!E2856</f>
        <v>204.08659610000001</v>
      </c>
      <c r="E2859" t="str">
        <f t="shared" si="178"/>
        <v>Borderline High</v>
      </c>
      <c r="F2859" s="15">
        <f>'Raw Data'!C2856</f>
        <v>113.3406018</v>
      </c>
      <c r="G2859" t="str">
        <f t="shared" si="179"/>
        <v>Normal</v>
      </c>
      <c r="H2859" t="str">
        <f>'Raw Data'!I2856</f>
        <v>non-smoker</v>
      </c>
      <c r="I2859" t="str">
        <f>'Raw Data'!J2856</f>
        <v>low</v>
      </c>
    </row>
    <row r="2860" spans="1:9" ht="15" customHeight="1" x14ac:dyDescent="0.35">
      <c r="A2860">
        <f t="shared" si="176"/>
        <v>2856</v>
      </c>
      <c r="B2860" s="13">
        <f>'Raw Data'!B2857</f>
        <v>30.379345409999999</v>
      </c>
      <c r="C2860" t="str">
        <f t="shared" si="177"/>
        <v>Obese</v>
      </c>
      <c r="D2860" s="14">
        <f>'Raw Data'!E2857</f>
        <v>163.02956259999999</v>
      </c>
      <c r="E2860" t="str">
        <f t="shared" si="178"/>
        <v>Desirable</v>
      </c>
      <c r="F2860" s="15">
        <f>'Raw Data'!C2857</f>
        <v>114.3539945</v>
      </c>
      <c r="G2860" t="str">
        <f t="shared" si="179"/>
        <v>Normal</v>
      </c>
      <c r="H2860" t="str">
        <f>'Raw Data'!I2857</f>
        <v>non-smoker</v>
      </c>
      <c r="I2860" t="str">
        <f>'Raw Data'!J2857</f>
        <v>moderate</v>
      </c>
    </row>
    <row r="2861" spans="1:9" ht="15" customHeight="1" x14ac:dyDescent="0.35">
      <c r="A2861">
        <f t="shared" si="176"/>
        <v>2857</v>
      </c>
      <c r="B2861" s="13">
        <f>'Raw Data'!B2858</f>
        <v>40.817492729999998</v>
      </c>
      <c r="C2861" t="str">
        <f t="shared" si="177"/>
        <v>Obese</v>
      </c>
      <c r="D2861" s="14">
        <f>'Raw Data'!E2858</f>
        <v>226.50011660000001</v>
      </c>
      <c r="E2861" t="str">
        <f t="shared" si="178"/>
        <v>Borderline High</v>
      </c>
      <c r="F2861" s="15">
        <f>'Raw Data'!C2858</f>
        <v>127.0891817</v>
      </c>
      <c r="G2861" t="str">
        <f t="shared" si="179"/>
        <v>Elevated</v>
      </c>
      <c r="H2861" t="str">
        <f>'Raw Data'!I2858</f>
        <v>smoker</v>
      </c>
      <c r="I2861" t="str">
        <f>'Raw Data'!J2858</f>
        <v>low</v>
      </c>
    </row>
    <row r="2862" spans="1:9" ht="15" customHeight="1" x14ac:dyDescent="0.35">
      <c r="A2862">
        <f t="shared" si="176"/>
        <v>2858</v>
      </c>
      <c r="B2862" s="13">
        <f>'Raw Data'!B2859</f>
        <v>26.49779736</v>
      </c>
      <c r="C2862" t="str">
        <f t="shared" si="177"/>
        <v>Overweight</v>
      </c>
      <c r="D2862" s="14">
        <f>'Raw Data'!E2859</f>
        <v>181.83865059999999</v>
      </c>
      <c r="E2862" t="str">
        <f t="shared" si="178"/>
        <v>Desirable</v>
      </c>
      <c r="F2862" s="15">
        <f>'Raw Data'!C2859</f>
        <v>102.96503749999999</v>
      </c>
      <c r="G2862" t="str">
        <f t="shared" si="179"/>
        <v>Normal</v>
      </c>
      <c r="H2862" t="str">
        <f>'Raw Data'!I2859</f>
        <v>non-smoker</v>
      </c>
      <c r="I2862" t="str">
        <f>'Raw Data'!J2859</f>
        <v>moderate</v>
      </c>
    </row>
    <row r="2863" spans="1:9" ht="15" customHeight="1" x14ac:dyDescent="0.35">
      <c r="A2863">
        <f t="shared" si="176"/>
        <v>2859</v>
      </c>
      <c r="B2863" s="13">
        <f>'Raw Data'!B2860</f>
        <v>34.182414119999997</v>
      </c>
      <c r="C2863" t="str">
        <f t="shared" si="177"/>
        <v>Obese</v>
      </c>
      <c r="D2863" s="14">
        <f>'Raw Data'!E2860</f>
        <v>216.9657412</v>
      </c>
      <c r="E2863" t="str">
        <f t="shared" si="178"/>
        <v>Borderline High</v>
      </c>
      <c r="F2863" s="15">
        <f>'Raw Data'!C2860</f>
        <v>105.31922950000001</v>
      </c>
      <c r="G2863" t="str">
        <f t="shared" si="179"/>
        <v>Normal</v>
      </c>
      <c r="H2863" t="str">
        <f>'Raw Data'!I2860</f>
        <v>smoker</v>
      </c>
      <c r="I2863" t="str">
        <f>'Raw Data'!J2860</f>
        <v>low</v>
      </c>
    </row>
    <row r="2864" spans="1:9" ht="15" customHeight="1" x14ac:dyDescent="0.35">
      <c r="A2864">
        <f t="shared" si="176"/>
        <v>2860</v>
      </c>
      <c r="B2864" s="13">
        <f>'Raw Data'!B2861</f>
        <v>22.736927510000001</v>
      </c>
      <c r="C2864" t="str">
        <f t="shared" si="177"/>
        <v>Normal</v>
      </c>
      <c r="D2864" s="14">
        <f>'Raw Data'!E2861</f>
        <v>198.71529659999999</v>
      </c>
      <c r="E2864" t="str">
        <f t="shared" si="178"/>
        <v>Desirable</v>
      </c>
      <c r="F2864" s="15">
        <f>'Raw Data'!C2861</f>
        <v>105.72544499999999</v>
      </c>
      <c r="G2864" t="str">
        <f t="shared" si="179"/>
        <v>Normal</v>
      </c>
      <c r="H2864" t="str">
        <f>'Raw Data'!I2861</f>
        <v>smoker</v>
      </c>
      <c r="I2864" t="str">
        <f>'Raw Data'!J2861</f>
        <v>moderate</v>
      </c>
    </row>
    <row r="2865" spans="1:9" ht="15" customHeight="1" x14ac:dyDescent="0.35">
      <c r="A2865">
        <f t="shared" si="176"/>
        <v>2861</v>
      </c>
      <c r="B2865" s="13">
        <f>'Raw Data'!B2862</f>
        <v>31.076161209999999</v>
      </c>
      <c r="C2865" t="str">
        <f t="shared" si="177"/>
        <v>Obese</v>
      </c>
      <c r="D2865" s="14">
        <f>'Raw Data'!E2862</f>
        <v>176.9937649</v>
      </c>
      <c r="E2865" t="str">
        <f t="shared" si="178"/>
        <v>Desirable</v>
      </c>
      <c r="F2865" s="15">
        <f>'Raw Data'!C2862</f>
        <v>119.6189059</v>
      </c>
      <c r="G2865" t="str">
        <f t="shared" si="179"/>
        <v>Normal</v>
      </c>
      <c r="H2865" t="str">
        <f>'Raw Data'!I2862</f>
        <v>smoker</v>
      </c>
      <c r="I2865" t="str">
        <f>'Raw Data'!J2862</f>
        <v>moderate</v>
      </c>
    </row>
    <row r="2866" spans="1:9" ht="15" customHeight="1" x14ac:dyDescent="0.35">
      <c r="A2866">
        <f t="shared" si="176"/>
        <v>2862</v>
      </c>
      <c r="B2866" s="13">
        <f>'Raw Data'!B2863</f>
        <v>35.917209509999999</v>
      </c>
      <c r="C2866" t="str">
        <f t="shared" si="177"/>
        <v>Obese</v>
      </c>
      <c r="D2866" s="14">
        <f>'Raw Data'!E2863</f>
        <v>228.16215869999999</v>
      </c>
      <c r="E2866" t="str">
        <f t="shared" si="178"/>
        <v>Borderline High</v>
      </c>
      <c r="F2866" s="15">
        <f>'Raw Data'!C2863</f>
        <v>98.998443969999997</v>
      </c>
      <c r="G2866" t="str">
        <f t="shared" si="179"/>
        <v>Normal</v>
      </c>
      <c r="H2866" t="str">
        <f>'Raw Data'!I2863</f>
        <v>non-smoker</v>
      </c>
      <c r="I2866" t="str">
        <f>'Raw Data'!J2863</f>
        <v>high</v>
      </c>
    </row>
    <row r="2867" spans="1:9" ht="15" customHeight="1" x14ac:dyDescent="0.35">
      <c r="A2867">
        <f t="shared" si="176"/>
        <v>2863</v>
      </c>
      <c r="B2867" s="13">
        <f>'Raw Data'!B2864</f>
        <v>26.76518926</v>
      </c>
      <c r="C2867" t="str">
        <f t="shared" si="177"/>
        <v>Overweight</v>
      </c>
      <c r="D2867" s="14">
        <f>'Raw Data'!E2864</f>
        <v>200.6900301</v>
      </c>
      <c r="E2867" t="str">
        <f t="shared" si="178"/>
        <v>Borderline High</v>
      </c>
      <c r="F2867" s="15">
        <f>'Raw Data'!C2864</f>
        <v>107.02774119999999</v>
      </c>
      <c r="G2867" t="str">
        <f t="shared" si="179"/>
        <v>Normal</v>
      </c>
      <c r="H2867" t="str">
        <f>'Raw Data'!I2864</f>
        <v>smoker</v>
      </c>
      <c r="I2867" t="str">
        <f>'Raw Data'!J2864</f>
        <v>moderate</v>
      </c>
    </row>
    <row r="2868" spans="1:9" ht="15" customHeight="1" x14ac:dyDescent="0.35">
      <c r="A2868">
        <f t="shared" si="176"/>
        <v>2864</v>
      </c>
      <c r="B2868" s="13">
        <f>'Raw Data'!B2865</f>
        <v>17.40536865</v>
      </c>
      <c r="C2868" t="str">
        <f t="shared" si="177"/>
        <v>Underweight</v>
      </c>
      <c r="D2868" s="14">
        <f>'Raw Data'!E2865</f>
        <v>178.1442667</v>
      </c>
      <c r="E2868" t="str">
        <f t="shared" si="178"/>
        <v>Desirable</v>
      </c>
      <c r="F2868" s="15">
        <f>'Raw Data'!C2865</f>
        <v>102.0176733</v>
      </c>
      <c r="G2868" t="str">
        <f t="shared" si="179"/>
        <v>Normal</v>
      </c>
      <c r="H2868" t="str">
        <f>'Raw Data'!I2865</f>
        <v>non-smoker</v>
      </c>
      <c r="I2868" t="str">
        <f>'Raw Data'!J2865</f>
        <v>moderate</v>
      </c>
    </row>
    <row r="2869" spans="1:9" ht="15" customHeight="1" x14ac:dyDescent="0.35">
      <c r="A2869">
        <f t="shared" si="176"/>
        <v>2865</v>
      </c>
      <c r="B2869" s="13">
        <f>'Raw Data'!B2866</f>
        <v>29.835063139999999</v>
      </c>
      <c r="C2869" t="str">
        <f t="shared" si="177"/>
        <v>Overweight</v>
      </c>
      <c r="D2869" s="14">
        <f>'Raw Data'!E2866</f>
        <v>189.00517600000001</v>
      </c>
      <c r="E2869" t="str">
        <f t="shared" si="178"/>
        <v>Desirable</v>
      </c>
      <c r="F2869" s="15">
        <f>'Raw Data'!C2866</f>
        <v>94.376511590000007</v>
      </c>
      <c r="G2869" t="str">
        <f t="shared" si="179"/>
        <v>Normal</v>
      </c>
      <c r="H2869" t="str">
        <f>'Raw Data'!I2866</f>
        <v>non-smoker</v>
      </c>
      <c r="I2869" t="str">
        <f>'Raw Data'!J2866</f>
        <v>low</v>
      </c>
    </row>
    <row r="2870" spans="1:9" ht="15" customHeight="1" x14ac:dyDescent="0.35">
      <c r="A2870">
        <f t="shared" si="176"/>
        <v>2866</v>
      </c>
      <c r="B2870" s="13">
        <f>'Raw Data'!B2867</f>
        <v>25.915459380000001</v>
      </c>
      <c r="C2870" t="str">
        <f t="shared" si="177"/>
        <v>Overweight</v>
      </c>
      <c r="D2870" s="14">
        <f>'Raw Data'!E2867</f>
        <v>190.04015240000001</v>
      </c>
      <c r="E2870" t="str">
        <f t="shared" si="178"/>
        <v>Desirable</v>
      </c>
      <c r="F2870" s="15">
        <f>'Raw Data'!C2867</f>
        <v>91.055462120000001</v>
      </c>
      <c r="G2870" t="str">
        <f t="shared" si="179"/>
        <v>Normal</v>
      </c>
      <c r="H2870" t="str">
        <f>'Raw Data'!I2867</f>
        <v>smoker</v>
      </c>
      <c r="I2870" t="str">
        <f>'Raw Data'!J2867</f>
        <v>moderate</v>
      </c>
    </row>
    <row r="2871" spans="1:9" ht="15" customHeight="1" x14ac:dyDescent="0.35">
      <c r="A2871">
        <f t="shared" si="176"/>
        <v>2867</v>
      </c>
      <c r="B2871" s="13">
        <f>'Raw Data'!B2868</f>
        <v>31.221293710000001</v>
      </c>
      <c r="C2871" t="str">
        <f t="shared" si="177"/>
        <v>Obese</v>
      </c>
      <c r="D2871" s="14">
        <f>'Raw Data'!E2868</f>
        <v>193.16023390000001</v>
      </c>
      <c r="E2871" t="str">
        <f t="shared" si="178"/>
        <v>Desirable</v>
      </c>
      <c r="F2871" s="15">
        <f>'Raw Data'!C2868</f>
        <v>126.51953399999999</v>
      </c>
      <c r="G2871" t="str">
        <f t="shared" si="179"/>
        <v>Elevated</v>
      </c>
      <c r="H2871" t="str">
        <f>'Raw Data'!I2868</f>
        <v>non-smoker</v>
      </c>
      <c r="I2871" t="str">
        <f>'Raw Data'!J2868</f>
        <v>low</v>
      </c>
    </row>
    <row r="2872" spans="1:9" ht="15" customHeight="1" x14ac:dyDescent="0.35">
      <c r="A2872">
        <f t="shared" si="176"/>
        <v>2868</v>
      </c>
      <c r="B2872" s="13">
        <f>'Raw Data'!B2869</f>
        <v>24.667944859999999</v>
      </c>
      <c r="C2872" t="str">
        <f t="shared" si="177"/>
        <v>Normal</v>
      </c>
      <c r="D2872" s="14">
        <f>'Raw Data'!E2869</f>
        <v>188.18270269999999</v>
      </c>
      <c r="E2872" t="str">
        <f t="shared" si="178"/>
        <v>Desirable</v>
      </c>
      <c r="F2872" s="15">
        <f>'Raw Data'!C2869</f>
        <v>118.8673912</v>
      </c>
      <c r="G2872" t="str">
        <f t="shared" si="179"/>
        <v>Normal</v>
      </c>
      <c r="H2872" t="str">
        <f>'Raw Data'!I2869</f>
        <v>non-smoker</v>
      </c>
      <c r="I2872" t="str">
        <f>'Raw Data'!J2869</f>
        <v>moderate</v>
      </c>
    </row>
    <row r="2873" spans="1:9" ht="15" customHeight="1" x14ac:dyDescent="0.35">
      <c r="A2873">
        <f t="shared" si="176"/>
        <v>2869</v>
      </c>
      <c r="B2873" s="13">
        <f>'Raw Data'!B2870</f>
        <v>38.937908139999998</v>
      </c>
      <c r="C2873" t="str">
        <f t="shared" si="177"/>
        <v>Obese</v>
      </c>
      <c r="D2873" s="14">
        <f>'Raw Data'!E2870</f>
        <v>218.1437114</v>
      </c>
      <c r="E2873" t="str">
        <f t="shared" si="178"/>
        <v>Borderline High</v>
      </c>
      <c r="F2873" s="15">
        <f>'Raw Data'!C2870</f>
        <v>126.6922441</v>
      </c>
      <c r="G2873" t="str">
        <f t="shared" si="179"/>
        <v>Elevated</v>
      </c>
      <c r="H2873" t="str">
        <f>'Raw Data'!I2870</f>
        <v>non-smoker</v>
      </c>
      <c r="I2873" t="str">
        <f>'Raw Data'!J2870</f>
        <v>low</v>
      </c>
    </row>
    <row r="2874" spans="1:9" ht="15" customHeight="1" x14ac:dyDescent="0.35">
      <c r="A2874">
        <f t="shared" si="176"/>
        <v>2870</v>
      </c>
      <c r="B2874" s="13">
        <f>'Raw Data'!B2871</f>
        <v>27.532159159999999</v>
      </c>
      <c r="C2874" t="str">
        <f t="shared" si="177"/>
        <v>Overweight</v>
      </c>
      <c r="D2874" s="14">
        <f>'Raw Data'!E2871</f>
        <v>197.8284563</v>
      </c>
      <c r="E2874" t="str">
        <f t="shared" si="178"/>
        <v>Desirable</v>
      </c>
      <c r="F2874" s="15">
        <f>'Raw Data'!C2871</f>
        <v>103.0761337</v>
      </c>
      <c r="G2874" t="str">
        <f t="shared" si="179"/>
        <v>Normal</v>
      </c>
      <c r="H2874" t="str">
        <f>'Raw Data'!I2871</f>
        <v>non-smoker</v>
      </c>
      <c r="I2874" t="str">
        <f>'Raw Data'!J2871</f>
        <v>moderate</v>
      </c>
    </row>
    <row r="2875" spans="1:9" ht="15" customHeight="1" x14ac:dyDescent="0.35">
      <c r="A2875">
        <f t="shared" si="176"/>
        <v>2871</v>
      </c>
      <c r="B2875" s="13">
        <f>'Raw Data'!B2872</f>
        <v>30.955390879999999</v>
      </c>
      <c r="C2875" t="str">
        <f t="shared" si="177"/>
        <v>Obese</v>
      </c>
      <c r="D2875" s="14">
        <f>'Raw Data'!E2872</f>
        <v>186.42627780000001</v>
      </c>
      <c r="E2875" t="str">
        <f t="shared" si="178"/>
        <v>Desirable</v>
      </c>
      <c r="F2875" s="15">
        <f>'Raw Data'!C2872</f>
        <v>112.8560256</v>
      </c>
      <c r="G2875" t="str">
        <f t="shared" si="179"/>
        <v>Normal</v>
      </c>
      <c r="H2875" t="str">
        <f>'Raw Data'!I2872</f>
        <v>non-smoker</v>
      </c>
      <c r="I2875" t="str">
        <f>'Raw Data'!J2872</f>
        <v>high</v>
      </c>
    </row>
    <row r="2876" spans="1:9" ht="15" customHeight="1" x14ac:dyDescent="0.35">
      <c r="A2876">
        <f t="shared" si="176"/>
        <v>2872</v>
      </c>
      <c r="B2876" s="13">
        <f>'Raw Data'!B2873</f>
        <v>22.001547639999998</v>
      </c>
      <c r="C2876" t="str">
        <f t="shared" si="177"/>
        <v>Normal</v>
      </c>
      <c r="D2876" s="14">
        <f>'Raw Data'!E2873</f>
        <v>165.96295409999999</v>
      </c>
      <c r="E2876" t="str">
        <f t="shared" si="178"/>
        <v>Desirable</v>
      </c>
      <c r="F2876" s="15">
        <f>'Raw Data'!C2873</f>
        <v>114.84792179999999</v>
      </c>
      <c r="G2876" t="str">
        <f t="shared" si="179"/>
        <v>Normal</v>
      </c>
      <c r="H2876" t="str">
        <f>'Raw Data'!I2873</f>
        <v>non-smoker</v>
      </c>
      <c r="I2876" t="str">
        <f>'Raw Data'!J2873</f>
        <v>high</v>
      </c>
    </row>
    <row r="2877" spans="1:9" ht="15" customHeight="1" x14ac:dyDescent="0.35">
      <c r="A2877">
        <f t="shared" si="176"/>
        <v>2873</v>
      </c>
      <c r="B2877" s="13">
        <f>'Raw Data'!B2874</f>
        <v>21.124657240000001</v>
      </c>
      <c r="C2877" t="str">
        <f t="shared" si="177"/>
        <v>Normal</v>
      </c>
      <c r="D2877" s="14">
        <f>'Raw Data'!E2874</f>
        <v>183.10610059999999</v>
      </c>
      <c r="E2877" t="str">
        <f t="shared" si="178"/>
        <v>Desirable</v>
      </c>
      <c r="F2877" s="15">
        <f>'Raw Data'!C2874</f>
        <v>120.1288038</v>
      </c>
      <c r="G2877" t="str">
        <f t="shared" si="179"/>
        <v>Elevated</v>
      </c>
      <c r="H2877" t="str">
        <f>'Raw Data'!I2874</f>
        <v>smoker</v>
      </c>
      <c r="I2877" t="str">
        <f>'Raw Data'!J2874</f>
        <v>moderate</v>
      </c>
    </row>
    <row r="2878" spans="1:9" ht="15" customHeight="1" x14ac:dyDescent="0.35">
      <c r="A2878">
        <f t="shared" si="176"/>
        <v>2874</v>
      </c>
      <c r="B2878" s="13">
        <f>'Raw Data'!B2875</f>
        <v>20.515620460000001</v>
      </c>
      <c r="C2878" t="str">
        <f t="shared" si="177"/>
        <v>Normal</v>
      </c>
      <c r="D2878" s="14">
        <f>'Raw Data'!E2875</f>
        <v>208.76264169999999</v>
      </c>
      <c r="E2878" t="str">
        <f t="shared" si="178"/>
        <v>Borderline High</v>
      </c>
      <c r="F2878" s="15">
        <f>'Raw Data'!C2875</f>
        <v>112.479834</v>
      </c>
      <c r="G2878" t="str">
        <f t="shared" si="179"/>
        <v>Normal</v>
      </c>
      <c r="H2878" t="str">
        <f>'Raw Data'!I2875</f>
        <v>smoker</v>
      </c>
      <c r="I2878" t="str">
        <f>'Raw Data'!J2875</f>
        <v>high</v>
      </c>
    </row>
    <row r="2879" spans="1:9" ht="15" customHeight="1" x14ac:dyDescent="0.35">
      <c r="A2879">
        <f t="shared" si="176"/>
        <v>2875</v>
      </c>
      <c r="B2879" s="13">
        <f>'Raw Data'!B2876</f>
        <v>20.54925209</v>
      </c>
      <c r="C2879" t="str">
        <f t="shared" si="177"/>
        <v>Normal</v>
      </c>
      <c r="D2879" s="14">
        <f>'Raw Data'!E2876</f>
        <v>191.81526389999999</v>
      </c>
      <c r="E2879" t="str">
        <f t="shared" si="178"/>
        <v>Desirable</v>
      </c>
      <c r="F2879" s="15">
        <f>'Raw Data'!C2876</f>
        <v>99.389211470000006</v>
      </c>
      <c r="G2879" t="str">
        <f t="shared" si="179"/>
        <v>Normal</v>
      </c>
      <c r="H2879" t="str">
        <f>'Raw Data'!I2876</f>
        <v>smoker</v>
      </c>
      <c r="I2879" t="str">
        <f>'Raw Data'!J2876</f>
        <v>moderate</v>
      </c>
    </row>
    <row r="2880" spans="1:9" ht="15" customHeight="1" x14ac:dyDescent="0.35">
      <c r="A2880">
        <f t="shared" si="176"/>
        <v>2876</v>
      </c>
      <c r="B2880" s="13">
        <f>'Raw Data'!B2877</f>
        <v>30.392319000000001</v>
      </c>
      <c r="C2880" t="str">
        <f t="shared" si="177"/>
        <v>Obese</v>
      </c>
      <c r="D2880" s="14">
        <f>'Raw Data'!E2877</f>
        <v>211.3259266</v>
      </c>
      <c r="E2880" t="str">
        <f t="shared" si="178"/>
        <v>Borderline High</v>
      </c>
      <c r="F2880" s="15">
        <f>'Raw Data'!C2877</f>
        <v>115.92234139999999</v>
      </c>
      <c r="G2880" t="str">
        <f t="shared" si="179"/>
        <v>Normal</v>
      </c>
      <c r="H2880" t="str">
        <f>'Raw Data'!I2877</f>
        <v>smoker</v>
      </c>
      <c r="I2880" t="str">
        <f>'Raw Data'!J2877</f>
        <v>low</v>
      </c>
    </row>
    <row r="2881" spans="1:9" ht="15" customHeight="1" x14ac:dyDescent="0.35">
      <c r="A2881">
        <f t="shared" si="176"/>
        <v>2877</v>
      </c>
      <c r="B2881" s="13">
        <f>'Raw Data'!B2878</f>
        <v>23.984938379999999</v>
      </c>
      <c r="C2881" t="str">
        <f t="shared" si="177"/>
        <v>Normal</v>
      </c>
      <c r="D2881" s="14">
        <f>'Raw Data'!E2878</f>
        <v>156.33039339999999</v>
      </c>
      <c r="E2881" t="str">
        <f t="shared" si="178"/>
        <v>Desirable</v>
      </c>
      <c r="F2881" s="15">
        <f>'Raw Data'!C2878</f>
        <v>86.738284919999998</v>
      </c>
      <c r="G2881" t="str">
        <f t="shared" si="179"/>
        <v>Normal</v>
      </c>
      <c r="H2881" t="str">
        <f>'Raw Data'!I2878</f>
        <v>smoker</v>
      </c>
      <c r="I2881" t="str">
        <f>'Raw Data'!J2878</f>
        <v>moderate</v>
      </c>
    </row>
    <row r="2882" spans="1:9" ht="15" customHeight="1" x14ac:dyDescent="0.35">
      <c r="A2882">
        <f t="shared" si="176"/>
        <v>2878</v>
      </c>
      <c r="B2882" s="13">
        <f>'Raw Data'!B2879</f>
        <v>20.64985544</v>
      </c>
      <c r="C2882" t="str">
        <f t="shared" si="177"/>
        <v>Normal</v>
      </c>
      <c r="D2882" s="14">
        <f>'Raw Data'!E2879</f>
        <v>179.27036849999999</v>
      </c>
      <c r="E2882" t="str">
        <f t="shared" si="178"/>
        <v>Desirable</v>
      </c>
      <c r="F2882" s="15">
        <f>'Raw Data'!C2879</f>
        <v>98.763382770000007</v>
      </c>
      <c r="G2882" t="str">
        <f t="shared" si="179"/>
        <v>Normal</v>
      </c>
      <c r="H2882" t="str">
        <f>'Raw Data'!I2879</f>
        <v>non-smoker</v>
      </c>
      <c r="I2882" t="str">
        <f>'Raw Data'!J2879</f>
        <v>high</v>
      </c>
    </row>
    <row r="2883" spans="1:9" ht="15" customHeight="1" x14ac:dyDescent="0.35">
      <c r="A2883">
        <f t="shared" si="176"/>
        <v>2879</v>
      </c>
      <c r="B2883" s="13">
        <f>'Raw Data'!B2880</f>
        <v>23.516544379999999</v>
      </c>
      <c r="C2883" t="str">
        <f t="shared" si="177"/>
        <v>Normal</v>
      </c>
      <c r="D2883" s="14">
        <f>'Raw Data'!E2880</f>
        <v>173.0138987</v>
      </c>
      <c r="E2883" t="str">
        <f t="shared" si="178"/>
        <v>Desirable</v>
      </c>
      <c r="F2883" s="15">
        <f>'Raw Data'!C2880</f>
        <v>107.51392509999999</v>
      </c>
      <c r="G2883" t="str">
        <f t="shared" si="179"/>
        <v>Normal</v>
      </c>
      <c r="H2883" t="str">
        <f>'Raw Data'!I2880</f>
        <v>smoker</v>
      </c>
      <c r="I2883" t="str">
        <f>'Raw Data'!J2880</f>
        <v>low</v>
      </c>
    </row>
    <row r="2884" spans="1:9" ht="15" customHeight="1" x14ac:dyDescent="0.35">
      <c r="A2884">
        <f t="shared" si="176"/>
        <v>2880</v>
      </c>
      <c r="B2884" s="13">
        <f>'Raw Data'!B2881</f>
        <v>30.518195209999998</v>
      </c>
      <c r="C2884" t="str">
        <f t="shared" si="177"/>
        <v>Obese</v>
      </c>
      <c r="D2884" s="14">
        <f>'Raw Data'!E2881</f>
        <v>185.1564577</v>
      </c>
      <c r="E2884" t="str">
        <f t="shared" si="178"/>
        <v>Desirable</v>
      </c>
      <c r="F2884" s="15">
        <f>'Raw Data'!C2881</f>
        <v>119.10794180000001</v>
      </c>
      <c r="G2884" t="str">
        <f t="shared" si="179"/>
        <v>Normal</v>
      </c>
      <c r="H2884" t="str">
        <f>'Raw Data'!I2881</f>
        <v>non-smoker</v>
      </c>
      <c r="I2884" t="str">
        <f>'Raw Data'!J2881</f>
        <v>high</v>
      </c>
    </row>
    <row r="2885" spans="1:9" ht="15" customHeight="1" x14ac:dyDescent="0.35">
      <c r="A2885">
        <f t="shared" ref="A2885:A2948" si="180">ROW()-4</f>
        <v>2881</v>
      </c>
      <c r="B2885" s="13">
        <f>'Raw Data'!B2882</f>
        <v>30.393435109999999</v>
      </c>
      <c r="C2885" t="str">
        <f t="shared" ref="C2885:C2948" si="181">IF(B2885&lt;18.5,"Underweight",IF(B2885&lt;=24.9,"Normal",IF(B2885&lt;=29.9,"Overweight","Obese")))</f>
        <v>Obese</v>
      </c>
      <c r="D2885" s="14">
        <f>'Raw Data'!E2882</f>
        <v>180.609318</v>
      </c>
      <c r="E2885" t="str">
        <f t="shared" ref="E2885:E2948" si="182">IF(D2885&lt;200,"Desirable",IF(D2885&lt;=239,"Borderline High","High"))</f>
        <v>Desirable</v>
      </c>
      <c r="F2885" s="15">
        <f>'Raw Data'!C2882</f>
        <v>118.547426</v>
      </c>
      <c r="G2885" t="str">
        <f t="shared" ref="G2885:G2948" si="183">IF(F2885&lt;120,"Normal",IF(F2885&lt;=129,"Elevated",IF(F2885&lt;=139,"Stage 1 Hypertension","Stage 2 Hypertension")))</f>
        <v>Normal</v>
      </c>
      <c r="H2885" t="str">
        <f>'Raw Data'!I2882</f>
        <v>smoker</v>
      </c>
      <c r="I2885" t="str">
        <f>'Raw Data'!J2882</f>
        <v>moderate</v>
      </c>
    </row>
    <row r="2886" spans="1:9" ht="15" customHeight="1" x14ac:dyDescent="0.35">
      <c r="A2886">
        <f t="shared" si="180"/>
        <v>2882</v>
      </c>
      <c r="B2886" s="13">
        <f>'Raw Data'!B2883</f>
        <v>31.984509259999999</v>
      </c>
      <c r="C2886" t="str">
        <f t="shared" si="181"/>
        <v>Obese</v>
      </c>
      <c r="D2886" s="14">
        <f>'Raw Data'!E2883</f>
        <v>183.9292375</v>
      </c>
      <c r="E2886" t="str">
        <f t="shared" si="182"/>
        <v>Desirable</v>
      </c>
      <c r="F2886" s="15">
        <f>'Raw Data'!C2883</f>
        <v>107.20360359999999</v>
      </c>
      <c r="G2886" t="str">
        <f t="shared" si="183"/>
        <v>Normal</v>
      </c>
      <c r="H2886" t="str">
        <f>'Raw Data'!I2883</f>
        <v>non-smoker</v>
      </c>
      <c r="I2886" t="str">
        <f>'Raw Data'!J2883</f>
        <v>high</v>
      </c>
    </row>
    <row r="2887" spans="1:9" ht="15" customHeight="1" x14ac:dyDescent="0.35">
      <c r="A2887">
        <f t="shared" si="180"/>
        <v>2883</v>
      </c>
      <c r="B2887" s="13">
        <f>'Raw Data'!B2884</f>
        <v>25.59236061</v>
      </c>
      <c r="C2887" t="str">
        <f t="shared" si="181"/>
        <v>Overweight</v>
      </c>
      <c r="D2887" s="14">
        <f>'Raw Data'!E2884</f>
        <v>191.3045716</v>
      </c>
      <c r="E2887" t="str">
        <f t="shared" si="182"/>
        <v>Desirable</v>
      </c>
      <c r="F2887" s="15">
        <f>'Raw Data'!C2884</f>
        <v>105.07751</v>
      </c>
      <c r="G2887" t="str">
        <f t="shared" si="183"/>
        <v>Normal</v>
      </c>
      <c r="H2887" t="str">
        <f>'Raw Data'!I2884</f>
        <v>non-smoker</v>
      </c>
      <c r="I2887" t="str">
        <f>'Raw Data'!J2884</f>
        <v>moderate</v>
      </c>
    </row>
    <row r="2888" spans="1:9" ht="15" customHeight="1" x14ac:dyDescent="0.35">
      <c r="A2888">
        <f t="shared" si="180"/>
        <v>2884</v>
      </c>
      <c r="B2888" s="13">
        <f>'Raw Data'!B2885</f>
        <v>36.985605900000003</v>
      </c>
      <c r="C2888" t="str">
        <f t="shared" si="181"/>
        <v>Obese</v>
      </c>
      <c r="D2888" s="14">
        <f>'Raw Data'!E2885</f>
        <v>206.9676427</v>
      </c>
      <c r="E2888" t="str">
        <f t="shared" si="182"/>
        <v>Borderline High</v>
      </c>
      <c r="F2888" s="15">
        <f>'Raw Data'!C2885</f>
        <v>107.7185185</v>
      </c>
      <c r="G2888" t="str">
        <f t="shared" si="183"/>
        <v>Normal</v>
      </c>
      <c r="H2888" t="str">
        <f>'Raw Data'!I2885</f>
        <v>smoker</v>
      </c>
      <c r="I2888" t="str">
        <f>'Raw Data'!J2885</f>
        <v>high</v>
      </c>
    </row>
    <row r="2889" spans="1:9" ht="15" customHeight="1" x14ac:dyDescent="0.35">
      <c r="A2889">
        <f t="shared" si="180"/>
        <v>2885</v>
      </c>
      <c r="B2889" s="13">
        <f>'Raw Data'!B2886</f>
        <v>32.41006685</v>
      </c>
      <c r="C2889" t="str">
        <f t="shared" si="181"/>
        <v>Obese</v>
      </c>
      <c r="D2889" s="14">
        <f>'Raw Data'!E2886</f>
        <v>176.66181589999999</v>
      </c>
      <c r="E2889" t="str">
        <f t="shared" si="182"/>
        <v>Desirable</v>
      </c>
      <c r="F2889" s="15">
        <f>'Raw Data'!C2886</f>
        <v>117.400054</v>
      </c>
      <c r="G2889" t="str">
        <f t="shared" si="183"/>
        <v>Normal</v>
      </c>
      <c r="H2889" t="str">
        <f>'Raw Data'!I2886</f>
        <v>non-smoker</v>
      </c>
      <c r="I2889" t="str">
        <f>'Raw Data'!J2886</f>
        <v>low</v>
      </c>
    </row>
    <row r="2890" spans="1:9" ht="15" customHeight="1" x14ac:dyDescent="0.35">
      <c r="A2890">
        <f t="shared" si="180"/>
        <v>2886</v>
      </c>
      <c r="B2890" s="13">
        <f>'Raw Data'!B2887</f>
        <v>21.129213929999999</v>
      </c>
      <c r="C2890" t="str">
        <f t="shared" si="181"/>
        <v>Normal</v>
      </c>
      <c r="D2890" s="14">
        <f>'Raw Data'!E2887</f>
        <v>222.4204847</v>
      </c>
      <c r="E2890" t="str">
        <f t="shared" si="182"/>
        <v>Borderline High</v>
      </c>
      <c r="F2890" s="15">
        <f>'Raw Data'!C2887</f>
        <v>114.67827509999999</v>
      </c>
      <c r="G2890" t="str">
        <f t="shared" si="183"/>
        <v>Normal</v>
      </c>
      <c r="H2890" t="str">
        <f>'Raw Data'!I2887</f>
        <v>non-smoker</v>
      </c>
      <c r="I2890" t="str">
        <f>'Raw Data'!J2887</f>
        <v>low</v>
      </c>
    </row>
    <row r="2891" spans="1:9" ht="15" customHeight="1" x14ac:dyDescent="0.35">
      <c r="A2891">
        <f t="shared" si="180"/>
        <v>2887</v>
      </c>
      <c r="B2891" s="13">
        <f>'Raw Data'!B2888</f>
        <v>31.060695689999999</v>
      </c>
      <c r="C2891" t="str">
        <f t="shared" si="181"/>
        <v>Obese</v>
      </c>
      <c r="D2891" s="14">
        <f>'Raw Data'!E2888</f>
        <v>210.70832129999999</v>
      </c>
      <c r="E2891" t="str">
        <f t="shared" si="182"/>
        <v>Borderline High</v>
      </c>
      <c r="F2891" s="15">
        <f>'Raw Data'!C2888</f>
        <v>109.2864567</v>
      </c>
      <c r="G2891" t="str">
        <f t="shared" si="183"/>
        <v>Normal</v>
      </c>
      <c r="H2891" t="str">
        <f>'Raw Data'!I2888</f>
        <v>non-smoker</v>
      </c>
      <c r="I2891" t="str">
        <f>'Raw Data'!J2888</f>
        <v>low</v>
      </c>
    </row>
    <row r="2892" spans="1:9" ht="15" customHeight="1" x14ac:dyDescent="0.35">
      <c r="A2892">
        <f t="shared" si="180"/>
        <v>2888</v>
      </c>
      <c r="B2892" s="13">
        <f>'Raw Data'!B2889</f>
        <v>27.09554236</v>
      </c>
      <c r="C2892" t="str">
        <f t="shared" si="181"/>
        <v>Overweight</v>
      </c>
      <c r="D2892" s="14">
        <f>'Raw Data'!E2889</f>
        <v>209.97419020000001</v>
      </c>
      <c r="E2892" t="str">
        <f t="shared" si="182"/>
        <v>Borderline High</v>
      </c>
      <c r="F2892" s="15">
        <f>'Raw Data'!C2889</f>
        <v>99.608144249999995</v>
      </c>
      <c r="G2892" t="str">
        <f t="shared" si="183"/>
        <v>Normal</v>
      </c>
      <c r="H2892" t="str">
        <f>'Raw Data'!I2889</f>
        <v>non-smoker</v>
      </c>
      <c r="I2892" t="str">
        <f>'Raw Data'!J2889</f>
        <v>moderate</v>
      </c>
    </row>
    <row r="2893" spans="1:9" ht="15" customHeight="1" x14ac:dyDescent="0.35">
      <c r="A2893">
        <f t="shared" si="180"/>
        <v>2889</v>
      </c>
      <c r="B2893" s="13">
        <f>'Raw Data'!B2890</f>
        <v>26.174628299999998</v>
      </c>
      <c r="C2893" t="str">
        <f t="shared" si="181"/>
        <v>Overweight</v>
      </c>
      <c r="D2893" s="14">
        <f>'Raw Data'!E2890</f>
        <v>189.97720079999999</v>
      </c>
      <c r="E2893" t="str">
        <f t="shared" si="182"/>
        <v>Desirable</v>
      </c>
      <c r="F2893" s="15">
        <f>'Raw Data'!C2890</f>
        <v>115.3777401</v>
      </c>
      <c r="G2893" t="str">
        <f t="shared" si="183"/>
        <v>Normal</v>
      </c>
      <c r="H2893" t="str">
        <f>'Raw Data'!I2890</f>
        <v>smoker</v>
      </c>
      <c r="I2893" t="str">
        <f>'Raw Data'!J2890</f>
        <v>moderate</v>
      </c>
    </row>
    <row r="2894" spans="1:9" ht="15" customHeight="1" x14ac:dyDescent="0.35">
      <c r="A2894">
        <f t="shared" si="180"/>
        <v>2890</v>
      </c>
      <c r="B2894" s="13">
        <f>'Raw Data'!B2891</f>
        <v>27.049214859999999</v>
      </c>
      <c r="C2894" t="str">
        <f t="shared" si="181"/>
        <v>Overweight</v>
      </c>
      <c r="D2894" s="14">
        <f>'Raw Data'!E2891</f>
        <v>185.52517589999999</v>
      </c>
      <c r="E2894" t="str">
        <f t="shared" si="182"/>
        <v>Desirable</v>
      </c>
      <c r="F2894" s="15">
        <f>'Raw Data'!C2891</f>
        <v>112.6862521</v>
      </c>
      <c r="G2894" t="str">
        <f t="shared" si="183"/>
        <v>Normal</v>
      </c>
      <c r="H2894" t="str">
        <f>'Raw Data'!I2891</f>
        <v>non-smoker</v>
      </c>
      <c r="I2894" t="str">
        <f>'Raw Data'!J2891</f>
        <v>high</v>
      </c>
    </row>
    <row r="2895" spans="1:9" ht="15" customHeight="1" x14ac:dyDescent="0.35">
      <c r="A2895">
        <f t="shared" si="180"/>
        <v>2891</v>
      </c>
      <c r="B2895" s="13">
        <f>'Raw Data'!B2892</f>
        <v>23.67021179</v>
      </c>
      <c r="C2895" t="str">
        <f t="shared" si="181"/>
        <v>Normal</v>
      </c>
      <c r="D2895" s="14">
        <f>'Raw Data'!E2892</f>
        <v>187.76958920000001</v>
      </c>
      <c r="E2895" t="str">
        <f t="shared" si="182"/>
        <v>Desirable</v>
      </c>
      <c r="F2895" s="15">
        <f>'Raw Data'!C2892</f>
        <v>122.2162605</v>
      </c>
      <c r="G2895" t="str">
        <f t="shared" si="183"/>
        <v>Elevated</v>
      </c>
      <c r="H2895" t="str">
        <f>'Raw Data'!I2892</f>
        <v>non-smoker</v>
      </c>
      <c r="I2895" t="str">
        <f>'Raw Data'!J2892</f>
        <v>moderate</v>
      </c>
    </row>
    <row r="2896" spans="1:9" ht="15" customHeight="1" x14ac:dyDescent="0.35">
      <c r="A2896">
        <f t="shared" si="180"/>
        <v>2892</v>
      </c>
      <c r="B2896" s="13">
        <f>'Raw Data'!B2893</f>
        <v>32.044983389999999</v>
      </c>
      <c r="C2896" t="str">
        <f t="shared" si="181"/>
        <v>Obese</v>
      </c>
      <c r="D2896" s="14">
        <f>'Raw Data'!E2893</f>
        <v>193.92528419999999</v>
      </c>
      <c r="E2896" t="str">
        <f t="shared" si="182"/>
        <v>Desirable</v>
      </c>
      <c r="F2896" s="15">
        <f>'Raw Data'!C2893</f>
        <v>109.7454749</v>
      </c>
      <c r="G2896" t="str">
        <f t="shared" si="183"/>
        <v>Normal</v>
      </c>
      <c r="H2896" t="str">
        <f>'Raw Data'!I2893</f>
        <v>smoker</v>
      </c>
      <c r="I2896" t="str">
        <f>'Raw Data'!J2893</f>
        <v>low</v>
      </c>
    </row>
    <row r="2897" spans="1:9" ht="15" customHeight="1" x14ac:dyDescent="0.35">
      <c r="A2897">
        <f t="shared" si="180"/>
        <v>2893</v>
      </c>
      <c r="B2897" s="13">
        <f>'Raw Data'!B2894</f>
        <v>24.108834909999999</v>
      </c>
      <c r="C2897" t="str">
        <f t="shared" si="181"/>
        <v>Normal</v>
      </c>
      <c r="D2897" s="14">
        <f>'Raw Data'!E2894</f>
        <v>191.41947569999999</v>
      </c>
      <c r="E2897" t="str">
        <f t="shared" si="182"/>
        <v>Desirable</v>
      </c>
      <c r="F2897" s="15">
        <f>'Raw Data'!C2894</f>
        <v>105.30295150000001</v>
      </c>
      <c r="G2897" t="str">
        <f t="shared" si="183"/>
        <v>Normal</v>
      </c>
      <c r="H2897" t="str">
        <f>'Raw Data'!I2894</f>
        <v>smoker</v>
      </c>
      <c r="I2897" t="str">
        <f>'Raw Data'!J2894</f>
        <v>moderate</v>
      </c>
    </row>
    <row r="2898" spans="1:9" ht="15" customHeight="1" x14ac:dyDescent="0.35">
      <c r="A2898">
        <f t="shared" si="180"/>
        <v>2894</v>
      </c>
      <c r="B2898" s="13">
        <f>'Raw Data'!B2895</f>
        <v>24.199179449999999</v>
      </c>
      <c r="C2898" t="str">
        <f t="shared" si="181"/>
        <v>Normal</v>
      </c>
      <c r="D2898" s="14">
        <f>'Raw Data'!E2895</f>
        <v>186.82635740000001</v>
      </c>
      <c r="E2898" t="str">
        <f t="shared" si="182"/>
        <v>Desirable</v>
      </c>
      <c r="F2898" s="15">
        <f>'Raw Data'!C2895</f>
        <v>95.598762129999997</v>
      </c>
      <c r="G2898" t="str">
        <f t="shared" si="183"/>
        <v>Normal</v>
      </c>
      <c r="H2898" t="str">
        <f>'Raw Data'!I2895</f>
        <v>non-smoker</v>
      </c>
      <c r="I2898" t="str">
        <f>'Raw Data'!J2895</f>
        <v>moderate</v>
      </c>
    </row>
    <row r="2899" spans="1:9" ht="15" customHeight="1" x14ac:dyDescent="0.35">
      <c r="A2899">
        <f t="shared" si="180"/>
        <v>2895</v>
      </c>
      <c r="B2899" s="13">
        <f>'Raw Data'!B2896</f>
        <v>30.800967780000001</v>
      </c>
      <c r="C2899" t="str">
        <f t="shared" si="181"/>
        <v>Obese</v>
      </c>
      <c r="D2899" s="14">
        <f>'Raw Data'!E2896</f>
        <v>210.15036570000001</v>
      </c>
      <c r="E2899" t="str">
        <f t="shared" si="182"/>
        <v>Borderline High</v>
      </c>
      <c r="F2899" s="15">
        <f>'Raw Data'!C2896</f>
        <v>123.8748042</v>
      </c>
      <c r="G2899" t="str">
        <f t="shared" si="183"/>
        <v>Elevated</v>
      </c>
      <c r="H2899" t="str">
        <f>'Raw Data'!I2896</f>
        <v>non-smoker</v>
      </c>
      <c r="I2899" t="str">
        <f>'Raw Data'!J2896</f>
        <v>moderate</v>
      </c>
    </row>
    <row r="2900" spans="1:9" ht="15" customHeight="1" x14ac:dyDescent="0.35">
      <c r="A2900">
        <f t="shared" si="180"/>
        <v>2896</v>
      </c>
      <c r="B2900" s="13">
        <f>'Raw Data'!B2897</f>
        <v>37.852381639999997</v>
      </c>
      <c r="C2900" t="str">
        <f t="shared" si="181"/>
        <v>Obese</v>
      </c>
      <c r="D2900" s="14">
        <f>'Raw Data'!E2897</f>
        <v>212.85349669999999</v>
      </c>
      <c r="E2900" t="str">
        <f t="shared" si="182"/>
        <v>Borderline High</v>
      </c>
      <c r="F2900" s="15">
        <f>'Raw Data'!C2897</f>
        <v>115.1549495</v>
      </c>
      <c r="G2900" t="str">
        <f t="shared" si="183"/>
        <v>Normal</v>
      </c>
      <c r="H2900" t="str">
        <f>'Raw Data'!I2897</f>
        <v>smoker</v>
      </c>
      <c r="I2900" t="str">
        <f>'Raw Data'!J2897</f>
        <v>moderate</v>
      </c>
    </row>
    <row r="2901" spans="1:9" ht="15" customHeight="1" x14ac:dyDescent="0.35">
      <c r="A2901">
        <f t="shared" si="180"/>
        <v>2897</v>
      </c>
      <c r="B2901" s="13">
        <f>'Raw Data'!B2898</f>
        <v>24.5153763</v>
      </c>
      <c r="C2901" t="str">
        <f t="shared" si="181"/>
        <v>Normal</v>
      </c>
      <c r="D2901" s="14">
        <f>'Raw Data'!E2898</f>
        <v>185.2201215</v>
      </c>
      <c r="E2901" t="str">
        <f t="shared" si="182"/>
        <v>Desirable</v>
      </c>
      <c r="F2901" s="15">
        <f>'Raw Data'!C2898</f>
        <v>107.6592574</v>
      </c>
      <c r="G2901" t="str">
        <f t="shared" si="183"/>
        <v>Normal</v>
      </c>
      <c r="H2901" t="str">
        <f>'Raw Data'!I2898</f>
        <v>smoker</v>
      </c>
      <c r="I2901" t="str">
        <f>'Raw Data'!J2898</f>
        <v>moderate</v>
      </c>
    </row>
    <row r="2902" spans="1:9" ht="15" customHeight="1" x14ac:dyDescent="0.35">
      <c r="A2902">
        <f t="shared" si="180"/>
        <v>2898</v>
      </c>
      <c r="B2902" s="13">
        <f>'Raw Data'!B2899</f>
        <v>20.7673746</v>
      </c>
      <c r="C2902" t="str">
        <f t="shared" si="181"/>
        <v>Normal</v>
      </c>
      <c r="D2902" s="14">
        <f>'Raw Data'!E2899</f>
        <v>195.42344639999999</v>
      </c>
      <c r="E2902" t="str">
        <f t="shared" si="182"/>
        <v>Desirable</v>
      </c>
      <c r="F2902" s="15">
        <f>'Raw Data'!C2899</f>
        <v>119.99003999999999</v>
      </c>
      <c r="G2902" t="str">
        <f t="shared" si="183"/>
        <v>Normal</v>
      </c>
      <c r="H2902" t="str">
        <f>'Raw Data'!I2899</f>
        <v>non-smoker</v>
      </c>
      <c r="I2902" t="str">
        <f>'Raw Data'!J2899</f>
        <v>moderate</v>
      </c>
    </row>
    <row r="2903" spans="1:9" ht="15" customHeight="1" x14ac:dyDescent="0.35">
      <c r="A2903">
        <f t="shared" si="180"/>
        <v>2899</v>
      </c>
      <c r="B2903" s="13">
        <f>'Raw Data'!B2900</f>
        <v>32.699222589999998</v>
      </c>
      <c r="C2903" t="str">
        <f t="shared" si="181"/>
        <v>Obese</v>
      </c>
      <c r="D2903" s="14">
        <f>'Raw Data'!E2900</f>
        <v>205.3776828</v>
      </c>
      <c r="E2903" t="str">
        <f t="shared" si="182"/>
        <v>Borderline High</v>
      </c>
      <c r="F2903" s="15">
        <f>'Raw Data'!C2900</f>
        <v>120.1694734</v>
      </c>
      <c r="G2903" t="str">
        <f t="shared" si="183"/>
        <v>Elevated</v>
      </c>
      <c r="H2903" t="str">
        <f>'Raw Data'!I2900</f>
        <v>smoker</v>
      </c>
      <c r="I2903" t="str">
        <f>'Raw Data'!J2900</f>
        <v>low</v>
      </c>
    </row>
    <row r="2904" spans="1:9" ht="15" customHeight="1" x14ac:dyDescent="0.35">
      <c r="A2904">
        <f t="shared" si="180"/>
        <v>2900</v>
      </c>
      <c r="B2904" s="13">
        <f>'Raw Data'!B2901</f>
        <v>27.97521167</v>
      </c>
      <c r="C2904" t="str">
        <f t="shared" si="181"/>
        <v>Overweight</v>
      </c>
      <c r="D2904" s="14">
        <f>'Raw Data'!E2901</f>
        <v>207.3002841</v>
      </c>
      <c r="E2904" t="str">
        <f t="shared" si="182"/>
        <v>Borderline High</v>
      </c>
      <c r="F2904" s="15">
        <f>'Raw Data'!C2901</f>
        <v>97.843841209999994</v>
      </c>
      <c r="G2904" t="str">
        <f t="shared" si="183"/>
        <v>Normal</v>
      </c>
      <c r="H2904" t="str">
        <f>'Raw Data'!I2901</f>
        <v>non-smoker</v>
      </c>
      <c r="I2904" t="str">
        <f>'Raw Data'!J2901</f>
        <v>high</v>
      </c>
    </row>
    <row r="2905" spans="1:9" ht="15" customHeight="1" x14ac:dyDescent="0.35">
      <c r="A2905">
        <f t="shared" si="180"/>
        <v>2901</v>
      </c>
      <c r="B2905" s="13">
        <f>'Raw Data'!B2902</f>
        <v>29.51175112</v>
      </c>
      <c r="C2905" t="str">
        <f t="shared" si="181"/>
        <v>Overweight</v>
      </c>
      <c r="D2905" s="14">
        <f>'Raw Data'!E2902</f>
        <v>176.33672469999999</v>
      </c>
      <c r="E2905" t="str">
        <f t="shared" si="182"/>
        <v>Desirable</v>
      </c>
      <c r="F2905" s="15">
        <f>'Raw Data'!C2902</f>
        <v>118.56338839999999</v>
      </c>
      <c r="G2905" t="str">
        <f t="shared" si="183"/>
        <v>Normal</v>
      </c>
      <c r="H2905" t="str">
        <f>'Raw Data'!I2902</f>
        <v>non-smoker</v>
      </c>
      <c r="I2905" t="str">
        <f>'Raw Data'!J2902</f>
        <v>moderate</v>
      </c>
    </row>
    <row r="2906" spans="1:9" ht="15" customHeight="1" x14ac:dyDescent="0.35">
      <c r="A2906">
        <f t="shared" si="180"/>
        <v>2902</v>
      </c>
      <c r="B2906" s="13">
        <f>'Raw Data'!B2903</f>
        <v>27.171640539999999</v>
      </c>
      <c r="C2906" t="str">
        <f t="shared" si="181"/>
        <v>Overweight</v>
      </c>
      <c r="D2906" s="14">
        <f>'Raw Data'!E2903</f>
        <v>184.6963342</v>
      </c>
      <c r="E2906" t="str">
        <f t="shared" si="182"/>
        <v>Desirable</v>
      </c>
      <c r="F2906" s="15">
        <f>'Raw Data'!C2903</f>
        <v>120.4832821</v>
      </c>
      <c r="G2906" t="str">
        <f t="shared" si="183"/>
        <v>Elevated</v>
      </c>
      <c r="H2906" t="str">
        <f>'Raw Data'!I2903</f>
        <v>non-smoker</v>
      </c>
      <c r="I2906" t="str">
        <f>'Raw Data'!J2903</f>
        <v>high</v>
      </c>
    </row>
    <row r="2907" spans="1:9" ht="15" customHeight="1" x14ac:dyDescent="0.35">
      <c r="A2907">
        <f t="shared" si="180"/>
        <v>2903</v>
      </c>
      <c r="B2907" s="13">
        <f>'Raw Data'!B2904</f>
        <v>29.967973730000001</v>
      </c>
      <c r="C2907" t="str">
        <f t="shared" si="181"/>
        <v>Obese</v>
      </c>
      <c r="D2907" s="14">
        <f>'Raw Data'!E2904</f>
        <v>178.54507469999999</v>
      </c>
      <c r="E2907" t="str">
        <f t="shared" si="182"/>
        <v>Desirable</v>
      </c>
      <c r="F2907" s="15">
        <f>'Raw Data'!C2904</f>
        <v>92.720938930000003</v>
      </c>
      <c r="G2907" t="str">
        <f t="shared" si="183"/>
        <v>Normal</v>
      </c>
      <c r="H2907" t="str">
        <f>'Raw Data'!I2904</f>
        <v>non-smoker</v>
      </c>
      <c r="I2907" t="str">
        <f>'Raw Data'!J2904</f>
        <v>high</v>
      </c>
    </row>
    <row r="2908" spans="1:9" ht="15" customHeight="1" x14ac:dyDescent="0.35">
      <c r="A2908">
        <f t="shared" si="180"/>
        <v>2904</v>
      </c>
      <c r="B2908" s="13">
        <f>'Raw Data'!B2905</f>
        <v>28.81943566</v>
      </c>
      <c r="C2908" t="str">
        <f t="shared" si="181"/>
        <v>Overweight</v>
      </c>
      <c r="D2908" s="14">
        <f>'Raw Data'!E2905</f>
        <v>175.9890025</v>
      </c>
      <c r="E2908" t="str">
        <f t="shared" si="182"/>
        <v>Desirable</v>
      </c>
      <c r="F2908" s="15">
        <f>'Raw Data'!C2905</f>
        <v>127.8359722</v>
      </c>
      <c r="G2908" t="str">
        <f t="shared" si="183"/>
        <v>Elevated</v>
      </c>
      <c r="H2908" t="str">
        <f>'Raw Data'!I2905</f>
        <v>non-smoker</v>
      </c>
      <c r="I2908" t="str">
        <f>'Raw Data'!J2905</f>
        <v>moderate</v>
      </c>
    </row>
    <row r="2909" spans="1:9" ht="15" customHeight="1" x14ac:dyDescent="0.35">
      <c r="A2909">
        <f t="shared" si="180"/>
        <v>2905</v>
      </c>
      <c r="B2909" s="13">
        <f>'Raw Data'!B2906</f>
        <v>24.382694789999999</v>
      </c>
      <c r="C2909" t="str">
        <f t="shared" si="181"/>
        <v>Normal</v>
      </c>
      <c r="D2909" s="14">
        <f>'Raw Data'!E2906</f>
        <v>194.84804890000001</v>
      </c>
      <c r="E2909" t="str">
        <f t="shared" si="182"/>
        <v>Desirable</v>
      </c>
      <c r="F2909" s="15">
        <f>'Raw Data'!C2906</f>
        <v>104.40663000000001</v>
      </c>
      <c r="G2909" t="str">
        <f t="shared" si="183"/>
        <v>Normal</v>
      </c>
      <c r="H2909" t="str">
        <f>'Raw Data'!I2906</f>
        <v>smoker</v>
      </c>
      <c r="I2909" t="str">
        <f>'Raw Data'!J2906</f>
        <v>low</v>
      </c>
    </row>
    <row r="2910" spans="1:9" ht="15" customHeight="1" x14ac:dyDescent="0.35">
      <c r="A2910">
        <f t="shared" si="180"/>
        <v>2906</v>
      </c>
      <c r="B2910" s="13">
        <f>'Raw Data'!B2907</f>
        <v>30.519388230000001</v>
      </c>
      <c r="C2910" t="str">
        <f t="shared" si="181"/>
        <v>Obese</v>
      </c>
      <c r="D2910" s="14">
        <f>'Raw Data'!E2907</f>
        <v>194.9062103</v>
      </c>
      <c r="E2910" t="str">
        <f t="shared" si="182"/>
        <v>Desirable</v>
      </c>
      <c r="F2910" s="15">
        <f>'Raw Data'!C2907</f>
        <v>116.8375288</v>
      </c>
      <c r="G2910" t="str">
        <f t="shared" si="183"/>
        <v>Normal</v>
      </c>
      <c r="H2910" t="str">
        <f>'Raw Data'!I2907</f>
        <v>non-smoker</v>
      </c>
      <c r="I2910" t="str">
        <f>'Raw Data'!J2907</f>
        <v>high</v>
      </c>
    </row>
    <row r="2911" spans="1:9" ht="15" customHeight="1" x14ac:dyDescent="0.35">
      <c r="A2911">
        <f t="shared" si="180"/>
        <v>2907</v>
      </c>
      <c r="B2911" s="13">
        <f>'Raw Data'!B2908</f>
        <v>29.500502900000001</v>
      </c>
      <c r="C2911" t="str">
        <f t="shared" si="181"/>
        <v>Overweight</v>
      </c>
      <c r="D2911" s="14">
        <f>'Raw Data'!E2908</f>
        <v>176.74432630000001</v>
      </c>
      <c r="E2911" t="str">
        <f t="shared" si="182"/>
        <v>Desirable</v>
      </c>
      <c r="F2911" s="15">
        <f>'Raw Data'!C2908</f>
        <v>102.2135129</v>
      </c>
      <c r="G2911" t="str">
        <f t="shared" si="183"/>
        <v>Normal</v>
      </c>
      <c r="H2911" t="str">
        <f>'Raw Data'!I2908</f>
        <v>non-smoker</v>
      </c>
      <c r="I2911" t="str">
        <f>'Raw Data'!J2908</f>
        <v>moderate</v>
      </c>
    </row>
    <row r="2912" spans="1:9" ht="15" customHeight="1" x14ac:dyDescent="0.35">
      <c r="A2912">
        <f t="shared" si="180"/>
        <v>2908</v>
      </c>
      <c r="B2912" s="13">
        <f>'Raw Data'!B2909</f>
        <v>25.144001859999999</v>
      </c>
      <c r="C2912" t="str">
        <f t="shared" si="181"/>
        <v>Overweight</v>
      </c>
      <c r="D2912" s="14">
        <f>'Raw Data'!E2909</f>
        <v>175.00099159999999</v>
      </c>
      <c r="E2912" t="str">
        <f t="shared" si="182"/>
        <v>Desirable</v>
      </c>
      <c r="F2912" s="15">
        <f>'Raw Data'!C2909</f>
        <v>130.4083048</v>
      </c>
      <c r="G2912" t="str">
        <f t="shared" si="183"/>
        <v>Stage 1 Hypertension</v>
      </c>
      <c r="H2912" t="str">
        <f>'Raw Data'!I2909</f>
        <v>smoker</v>
      </c>
      <c r="I2912" t="str">
        <f>'Raw Data'!J2909</f>
        <v>moderate</v>
      </c>
    </row>
    <row r="2913" spans="1:9" ht="15" customHeight="1" x14ac:dyDescent="0.35">
      <c r="A2913">
        <f t="shared" si="180"/>
        <v>2909</v>
      </c>
      <c r="B2913" s="13">
        <f>'Raw Data'!B2910</f>
        <v>26.13490689</v>
      </c>
      <c r="C2913" t="str">
        <f t="shared" si="181"/>
        <v>Overweight</v>
      </c>
      <c r="D2913" s="14">
        <f>'Raw Data'!E2910</f>
        <v>189.9048444</v>
      </c>
      <c r="E2913" t="str">
        <f t="shared" si="182"/>
        <v>Desirable</v>
      </c>
      <c r="F2913" s="15">
        <f>'Raw Data'!C2910</f>
        <v>111.45210419999999</v>
      </c>
      <c r="G2913" t="str">
        <f t="shared" si="183"/>
        <v>Normal</v>
      </c>
      <c r="H2913" t="str">
        <f>'Raw Data'!I2910</f>
        <v>smoker</v>
      </c>
      <c r="I2913" t="str">
        <f>'Raw Data'!J2910</f>
        <v>moderate</v>
      </c>
    </row>
    <row r="2914" spans="1:9" ht="15" customHeight="1" x14ac:dyDescent="0.35">
      <c r="A2914">
        <f t="shared" si="180"/>
        <v>2910</v>
      </c>
      <c r="B2914" s="13">
        <f>'Raw Data'!B2911</f>
        <v>23.07057533</v>
      </c>
      <c r="C2914" t="str">
        <f t="shared" si="181"/>
        <v>Normal</v>
      </c>
      <c r="D2914" s="14">
        <f>'Raw Data'!E2911</f>
        <v>185.7871883</v>
      </c>
      <c r="E2914" t="str">
        <f t="shared" si="182"/>
        <v>Desirable</v>
      </c>
      <c r="F2914" s="15">
        <f>'Raw Data'!C2911</f>
        <v>112.6787467</v>
      </c>
      <c r="G2914" t="str">
        <f t="shared" si="183"/>
        <v>Normal</v>
      </c>
      <c r="H2914" t="str">
        <f>'Raw Data'!I2911</f>
        <v>non-smoker</v>
      </c>
      <c r="I2914" t="str">
        <f>'Raw Data'!J2911</f>
        <v>moderate</v>
      </c>
    </row>
    <row r="2915" spans="1:9" ht="15" customHeight="1" x14ac:dyDescent="0.35">
      <c r="A2915">
        <f t="shared" si="180"/>
        <v>2911</v>
      </c>
      <c r="B2915" s="13">
        <f>'Raw Data'!B2912</f>
        <v>29.309441339999999</v>
      </c>
      <c r="C2915" t="str">
        <f t="shared" si="181"/>
        <v>Overweight</v>
      </c>
      <c r="D2915" s="14">
        <f>'Raw Data'!E2912</f>
        <v>192.29334950000001</v>
      </c>
      <c r="E2915" t="str">
        <f t="shared" si="182"/>
        <v>Desirable</v>
      </c>
      <c r="F2915" s="15">
        <f>'Raw Data'!C2912</f>
        <v>110.9101587</v>
      </c>
      <c r="G2915" t="str">
        <f t="shared" si="183"/>
        <v>Normal</v>
      </c>
      <c r="H2915" t="str">
        <f>'Raw Data'!I2912</f>
        <v>non-smoker</v>
      </c>
      <c r="I2915" t="str">
        <f>'Raw Data'!J2912</f>
        <v>high</v>
      </c>
    </row>
    <row r="2916" spans="1:9" ht="15" customHeight="1" x14ac:dyDescent="0.35">
      <c r="A2916">
        <f t="shared" si="180"/>
        <v>2912</v>
      </c>
      <c r="B2916" s="13">
        <f>'Raw Data'!B2913</f>
        <v>29.364135770000001</v>
      </c>
      <c r="C2916" t="str">
        <f t="shared" si="181"/>
        <v>Overweight</v>
      </c>
      <c r="D2916" s="14">
        <f>'Raw Data'!E2913</f>
        <v>210.82791700000001</v>
      </c>
      <c r="E2916" t="str">
        <f t="shared" si="182"/>
        <v>Borderline High</v>
      </c>
      <c r="F2916" s="15">
        <f>'Raw Data'!C2913</f>
        <v>103.0708314</v>
      </c>
      <c r="G2916" t="str">
        <f t="shared" si="183"/>
        <v>Normal</v>
      </c>
      <c r="H2916" t="str">
        <f>'Raw Data'!I2913</f>
        <v>smoker</v>
      </c>
      <c r="I2916" t="str">
        <f>'Raw Data'!J2913</f>
        <v>high</v>
      </c>
    </row>
    <row r="2917" spans="1:9" ht="15" customHeight="1" x14ac:dyDescent="0.35">
      <c r="A2917">
        <f t="shared" si="180"/>
        <v>2913</v>
      </c>
      <c r="B2917" s="13">
        <f>'Raw Data'!B2914</f>
        <v>26.806277439999999</v>
      </c>
      <c r="C2917" t="str">
        <f t="shared" si="181"/>
        <v>Overweight</v>
      </c>
      <c r="D2917" s="14">
        <f>'Raw Data'!E2914</f>
        <v>175.65117889999999</v>
      </c>
      <c r="E2917" t="str">
        <f t="shared" si="182"/>
        <v>Desirable</v>
      </c>
      <c r="F2917" s="15">
        <f>'Raw Data'!C2914</f>
        <v>104.5421892</v>
      </c>
      <c r="G2917" t="str">
        <f t="shared" si="183"/>
        <v>Normal</v>
      </c>
      <c r="H2917" t="str">
        <f>'Raw Data'!I2914</f>
        <v>smoker</v>
      </c>
      <c r="I2917" t="str">
        <f>'Raw Data'!J2914</f>
        <v>moderate</v>
      </c>
    </row>
    <row r="2918" spans="1:9" ht="15" customHeight="1" x14ac:dyDescent="0.35">
      <c r="A2918">
        <f t="shared" si="180"/>
        <v>2914</v>
      </c>
      <c r="B2918" s="13">
        <f>'Raw Data'!B2915</f>
        <v>21.306363999999999</v>
      </c>
      <c r="C2918" t="str">
        <f t="shared" si="181"/>
        <v>Normal</v>
      </c>
      <c r="D2918" s="14">
        <f>'Raw Data'!E2915</f>
        <v>183.61074239999999</v>
      </c>
      <c r="E2918" t="str">
        <f t="shared" si="182"/>
        <v>Desirable</v>
      </c>
      <c r="F2918" s="15">
        <f>'Raw Data'!C2915</f>
        <v>89.702483860000001</v>
      </c>
      <c r="G2918" t="str">
        <f t="shared" si="183"/>
        <v>Normal</v>
      </c>
      <c r="H2918" t="str">
        <f>'Raw Data'!I2915</f>
        <v>smoker</v>
      </c>
      <c r="I2918" t="str">
        <f>'Raw Data'!J2915</f>
        <v>high</v>
      </c>
    </row>
    <row r="2919" spans="1:9" ht="15" customHeight="1" x14ac:dyDescent="0.35">
      <c r="A2919">
        <f t="shared" si="180"/>
        <v>2915</v>
      </c>
      <c r="B2919" s="13">
        <f>'Raw Data'!B2916</f>
        <v>16.88735943</v>
      </c>
      <c r="C2919" t="str">
        <f t="shared" si="181"/>
        <v>Underweight</v>
      </c>
      <c r="D2919" s="14">
        <f>'Raw Data'!E2916</f>
        <v>204.4658767</v>
      </c>
      <c r="E2919" t="str">
        <f t="shared" si="182"/>
        <v>Borderline High</v>
      </c>
      <c r="F2919" s="15">
        <f>'Raw Data'!C2916</f>
        <v>109.1128152</v>
      </c>
      <c r="G2919" t="str">
        <f t="shared" si="183"/>
        <v>Normal</v>
      </c>
      <c r="H2919" t="str">
        <f>'Raw Data'!I2916</f>
        <v>non-smoker</v>
      </c>
      <c r="I2919" t="str">
        <f>'Raw Data'!J2916</f>
        <v>moderate</v>
      </c>
    </row>
    <row r="2920" spans="1:9" ht="15" customHeight="1" x14ac:dyDescent="0.35">
      <c r="A2920">
        <f t="shared" si="180"/>
        <v>2916</v>
      </c>
      <c r="B2920" s="13">
        <f>'Raw Data'!B2917</f>
        <v>25.843037540000001</v>
      </c>
      <c r="C2920" t="str">
        <f t="shared" si="181"/>
        <v>Overweight</v>
      </c>
      <c r="D2920" s="14">
        <f>'Raw Data'!E2917</f>
        <v>219.7172214</v>
      </c>
      <c r="E2920" t="str">
        <f t="shared" si="182"/>
        <v>Borderline High</v>
      </c>
      <c r="F2920" s="15">
        <f>'Raw Data'!C2917</f>
        <v>107.0496253</v>
      </c>
      <c r="G2920" t="str">
        <f t="shared" si="183"/>
        <v>Normal</v>
      </c>
      <c r="H2920" t="str">
        <f>'Raw Data'!I2917</f>
        <v>non-smoker</v>
      </c>
      <c r="I2920" t="str">
        <f>'Raw Data'!J2917</f>
        <v>moderate</v>
      </c>
    </row>
    <row r="2921" spans="1:9" ht="15" customHeight="1" x14ac:dyDescent="0.35">
      <c r="A2921">
        <f t="shared" si="180"/>
        <v>2917</v>
      </c>
      <c r="B2921" s="13">
        <f>'Raw Data'!B2918</f>
        <v>28.183076360000001</v>
      </c>
      <c r="C2921" t="str">
        <f t="shared" si="181"/>
        <v>Overweight</v>
      </c>
      <c r="D2921" s="14">
        <f>'Raw Data'!E2918</f>
        <v>185.71144699999999</v>
      </c>
      <c r="E2921" t="str">
        <f t="shared" si="182"/>
        <v>Desirable</v>
      </c>
      <c r="F2921" s="15">
        <f>'Raw Data'!C2918</f>
        <v>95.305802869999994</v>
      </c>
      <c r="G2921" t="str">
        <f t="shared" si="183"/>
        <v>Normal</v>
      </c>
      <c r="H2921" t="str">
        <f>'Raw Data'!I2918</f>
        <v>non-smoker</v>
      </c>
      <c r="I2921" t="str">
        <f>'Raw Data'!J2918</f>
        <v>moderate</v>
      </c>
    </row>
    <row r="2922" spans="1:9" ht="15" customHeight="1" x14ac:dyDescent="0.35">
      <c r="A2922">
        <f t="shared" si="180"/>
        <v>2918</v>
      </c>
      <c r="B2922" s="13">
        <f>'Raw Data'!B2919</f>
        <v>30.223385879999999</v>
      </c>
      <c r="C2922" t="str">
        <f t="shared" si="181"/>
        <v>Obese</v>
      </c>
      <c r="D2922" s="14">
        <f>'Raw Data'!E2919</f>
        <v>201.10108360000001</v>
      </c>
      <c r="E2922" t="str">
        <f t="shared" si="182"/>
        <v>Borderline High</v>
      </c>
      <c r="F2922" s="15">
        <f>'Raw Data'!C2919</f>
        <v>106.7821276</v>
      </c>
      <c r="G2922" t="str">
        <f t="shared" si="183"/>
        <v>Normal</v>
      </c>
      <c r="H2922" t="str">
        <f>'Raw Data'!I2919</f>
        <v>non-smoker</v>
      </c>
      <c r="I2922" t="str">
        <f>'Raw Data'!J2919</f>
        <v>high</v>
      </c>
    </row>
    <row r="2923" spans="1:9" ht="15" customHeight="1" x14ac:dyDescent="0.35">
      <c r="A2923">
        <f t="shared" si="180"/>
        <v>2919</v>
      </c>
      <c r="B2923" s="13">
        <f>'Raw Data'!B2920</f>
        <v>32.664033920000001</v>
      </c>
      <c r="C2923" t="str">
        <f t="shared" si="181"/>
        <v>Obese</v>
      </c>
      <c r="D2923" s="14">
        <f>'Raw Data'!E2920</f>
        <v>205.5254061</v>
      </c>
      <c r="E2923" t="str">
        <f t="shared" si="182"/>
        <v>Borderline High</v>
      </c>
      <c r="F2923" s="15">
        <f>'Raw Data'!C2920</f>
        <v>103.2976462</v>
      </c>
      <c r="G2923" t="str">
        <f t="shared" si="183"/>
        <v>Normal</v>
      </c>
      <c r="H2923" t="str">
        <f>'Raw Data'!I2920</f>
        <v>smoker</v>
      </c>
      <c r="I2923" t="str">
        <f>'Raw Data'!J2920</f>
        <v>high</v>
      </c>
    </row>
    <row r="2924" spans="1:9" ht="15" customHeight="1" x14ac:dyDescent="0.35">
      <c r="A2924">
        <f t="shared" si="180"/>
        <v>2920</v>
      </c>
      <c r="B2924" s="13">
        <f>'Raw Data'!B2921</f>
        <v>25.214452000000001</v>
      </c>
      <c r="C2924" t="str">
        <f t="shared" si="181"/>
        <v>Overweight</v>
      </c>
      <c r="D2924" s="14">
        <f>'Raw Data'!E2921</f>
        <v>193.8132416</v>
      </c>
      <c r="E2924" t="str">
        <f t="shared" si="182"/>
        <v>Desirable</v>
      </c>
      <c r="F2924" s="15">
        <f>'Raw Data'!C2921</f>
        <v>101.3303581</v>
      </c>
      <c r="G2924" t="str">
        <f t="shared" si="183"/>
        <v>Normal</v>
      </c>
      <c r="H2924" t="str">
        <f>'Raw Data'!I2921</f>
        <v>non-smoker</v>
      </c>
      <c r="I2924" t="str">
        <f>'Raw Data'!J2921</f>
        <v>low</v>
      </c>
    </row>
    <row r="2925" spans="1:9" ht="15" customHeight="1" x14ac:dyDescent="0.35">
      <c r="A2925">
        <f t="shared" si="180"/>
        <v>2921</v>
      </c>
      <c r="B2925" s="13">
        <f>'Raw Data'!B2922</f>
        <v>19.089584819999999</v>
      </c>
      <c r="C2925" t="str">
        <f t="shared" si="181"/>
        <v>Normal</v>
      </c>
      <c r="D2925" s="14">
        <f>'Raw Data'!E2922</f>
        <v>192.4199204</v>
      </c>
      <c r="E2925" t="str">
        <f t="shared" si="182"/>
        <v>Desirable</v>
      </c>
      <c r="F2925" s="15">
        <f>'Raw Data'!C2922</f>
        <v>106.3353044</v>
      </c>
      <c r="G2925" t="str">
        <f t="shared" si="183"/>
        <v>Normal</v>
      </c>
      <c r="H2925" t="str">
        <f>'Raw Data'!I2922</f>
        <v>smoker</v>
      </c>
      <c r="I2925" t="str">
        <f>'Raw Data'!J2922</f>
        <v>high</v>
      </c>
    </row>
    <row r="2926" spans="1:9" ht="15" customHeight="1" x14ac:dyDescent="0.35">
      <c r="A2926">
        <f t="shared" si="180"/>
        <v>2922</v>
      </c>
      <c r="B2926" s="13">
        <f>'Raw Data'!B2923</f>
        <v>24.43161688</v>
      </c>
      <c r="C2926" t="str">
        <f t="shared" si="181"/>
        <v>Normal</v>
      </c>
      <c r="D2926" s="14">
        <f>'Raw Data'!E2923</f>
        <v>219.1869073</v>
      </c>
      <c r="E2926" t="str">
        <f t="shared" si="182"/>
        <v>Borderline High</v>
      </c>
      <c r="F2926" s="15">
        <f>'Raw Data'!C2923</f>
        <v>115.17490429999999</v>
      </c>
      <c r="G2926" t="str">
        <f t="shared" si="183"/>
        <v>Normal</v>
      </c>
      <c r="H2926" t="str">
        <f>'Raw Data'!I2923</f>
        <v>non-smoker</v>
      </c>
      <c r="I2926" t="str">
        <f>'Raw Data'!J2923</f>
        <v>moderate</v>
      </c>
    </row>
    <row r="2927" spans="1:9" ht="15" customHeight="1" x14ac:dyDescent="0.35">
      <c r="A2927">
        <f t="shared" si="180"/>
        <v>2923</v>
      </c>
      <c r="B2927" s="13">
        <f>'Raw Data'!B2924</f>
        <v>37.916331489999997</v>
      </c>
      <c r="C2927" t="str">
        <f t="shared" si="181"/>
        <v>Obese</v>
      </c>
      <c r="D2927" s="14">
        <f>'Raw Data'!E2924</f>
        <v>191.7246897</v>
      </c>
      <c r="E2927" t="str">
        <f t="shared" si="182"/>
        <v>Desirable</v>
      </c>
      <c r="F2927" s="15">
        <f>'Raw Data'!C2924</f>
        <v>103.580307</v>
      </c>
      <c r="G2927" t="str">
        <f t="shared" si="183"/>
        <v>Normal</v>
      </c>
      <c r="H2927" t="str">
        <f>'Raw Data'!I2924</f>
        <v>non-smoker</v>
      </c>
      <c r="I2927" t="str">
        <f>'Raw Data'!J2924</f>
        <v>moderate</v>
      </c>
    </row>
    <row r="2928" spans="1:9" ht="15" customHeight="1" x14ac:dyDescent="0.35">
      <c r="A2928">
        <f t="shared" si="180"/>
        <v>2924</v>
      </c>
      <c r="B2928" s="13">
        <f>'Raw Data'!B2925</f>
        <v>35.221166279999998</v>
      </c>
      <c r="C2928" t="str">
        <f t="shared" si="181"/>
        <v>Obese</v>
      </c>
      <c r="D2928" s="14">
        <f>'Raw Data'!E2925</f>
        <v>211.44922489999999</v>
      </c>
      <c r="E2928" t="str">
        <f t="shared" si="182"/>
        <v>Borderline High</v>
      </c>
      <c r="F2928" s="15">
        <f>'Raw Data'!C2925</f>
        <v>104.4765542</v>
      </c>
      <c r="G2928" t="str">
        <f t="shared" si="183"/>
        <v>Normal</v>
      </c>
      <c r="H2928" t="str">
        <f>'Raw Data'!I2925</f>
        <v>non-smoker</v>
      </c>
      <c r="I2928" t="str">
        <f>'Raw Data'!J2925</f>
        <v>high</v>
      </c>
    </row>
    <row r="2929" spans="1:9" ht="15" customHeight="1" x14ac:dyDescent="0.35">
      <c r="A2929">
        <f t="shared" si="180"/>
        <v>2925</v>
      </c>
      <c r="B2929" s="13">
        <f>'Raw Data'!B2926</f>
        <v>29.140448549999999</v>
      </c>
      <c r="C2929" t="str">
        <f t="shared" si="181"/>
        <v>Overweight</v>
      </c>
      <c r="D2929" s="14">
        <f>'Raw Data'!E2926</f>
        <v>209.57165219999999</v>
      </c>
      <c r="E2929" t="str">
        <f t="shared" si="182"/>
        <v>Borderline High</v>
      </c>
      <c r="F2929" s="15">
        <f>'Raw Data'!C2926</f>
        <v>111.2758709</v>
      </c>
      <c r="G2929" t="str">
        <f t="shared" si="183"/>
        <v>Normal</v>
      </c>
      <c r="H2929" t="str">
        <f>'Raw Data'!I2926</f>
        <v>smoker</v>
      </c>
      <c r="I2929" t="str">
        <f>'Raw Data'!J2926</f>
        <v>moderate</v>
      </c>
    </row>
    <row r="2930" spans="1:9" ht="15" customHeight="1" x14ac:dyDescent="0.35">
      <c r="A2930">
        <f t="shared" si="180"/>
        <v>2926</v>
      </c>
      <c r="B2930" s="13">
        <f>'Raw Data'!B2927</f>
        <v>24.841958959999999</v>
      </c>
      <c r="C2930" t="str">
        <f t="shared" si="181"/>
        <v>Normal</v>
      </c>
      <c r="D2930" s="14">
        <f>'Raw Data'!E2927</f>
        <v>216.78539219999999</v>
      </c>
      <c r="E2930" t="str">
        <f t="shared" si="182"/>
        <v>Borderline High</v>
      </c>
      <c r="F2930" s="15">
        <f>'Raw Data'!C2927</f>
        <v>110.7314279</v>
      </c>
      <c r="G2930" t="str">
        <f t="shared" si="183"/>
        <v>Normal</v>
      </c>
      <c r="H2930" t="str">
        <f>'Raw Data'!I2927</f>
        <v>smoker</v>
      </c>
      <c r="I2930" t="str">
        <f>'Raw Data'!J2927</f>
        <v>moderate</v>
      </c>
    </row>
    <row r="2931" spans="1:9" ht="15" customHeight="1" x14ac:dyDescent="0.35">
      <c r="A2931">
        <f t="shared" si="180"/>
        <v>2927</v>
      </c>
      <c r="B2931" s="13">
        <f>'Raw Data'!B2928</f>
        <v>26.543604429999998</v>
      </c>
      <c r="C2931" t="str">
        <f t="shared" si="181"/>
        <v>Overweight</v>
      </c>
      <c r="D2931" s="14">
        <f>'Raw Data'!E2928</f>
        <v>216.96410750000001</v>
      </c>
      <c r="E2931" t="str">
        <f t="shared" si="182"/>
        <v>Borderline High</v>
      </c>
      <c r="F2931" s="15">
        <f>'Raw Data'!C2928</f>
        <v>119.0843747</v>
      </c>
      <c r="G2931" t="str">
        <f t="shared" si="183"/>
        <v>Normal</v>
      </c>
      <c r="H2931" t="str">
        <f>'Raw Data'!I2928</f>
        <v>smoker</v>
      </c>
      <c r="I2931" t="str">
        <f>'Raw Data'!J2928</f>
        <v>high</v>
      </c>
    </row>
    <row r="2932" spans="1:9" ht="15" customHeight="1" x14ac:dyDescent="0.35">
      <c r="A2932">
        <f t="shared" si="180"/>
        <v>2928</v>
      </c>
      <c r="B2932" s="13">
        <f>'Raw Data'!B2929</f>
        <v>35.57349688</v>
      </c>
      <c r="C2932" t="str">
        <f t="shared" si="181"/>
        <v>Obese</v>
      </c>
      <c r="D2932" s="14">
        <f>'Raw Data'!E2929</f>
        <v>228.69983769999999</v>
      </c>
      <c r="E2932" t="str">
        <f t="shared" si="182"/>
        <v>Borderline High</v>
      </c>
      <c r="F2932" s="15">
        <f>'Raw Data'!C2929</f>
        <v>114.03182080000001</v>
      </c>
      <c r="G2932" t="str">
        <f t="shared" si="183"/>
        <v>Normal</v>
      </c>
      <c r="H2932" t="str">
        <f>'Raw Data'!I2929</f>
        <v>smoker</v>
      </c>
      <c r="I2932" t="str">
        <f>'Raw Data'!J2929</f>
        <v>moderate</v>
      </c>
    </row>
    <row r="2933" spans="1:9" ht="15" customHeight="1" x14ac:dyDescent="0.35">
      <c r="A2933">
        <f t="shared" si="180"/>
        <v>2929</v>
      </c>
      <c r="B2933" s="13">
        <f>'Raw Data'!B2930</f>
        <v>28.049954830000001</v>
      </c>
      <c r="C2933" t="str">
        <f t="shared" si="181"/>
        <v>Overweight</v>
      </c>
      <c r="D2933" s="14">
        <f>'Raw Data'!E2930</f>
        <v>191.12742650000001</v>
      </c>
      <c r="E2933" t="str">
        <f t="shared" si="182"/>
        <v>Desirable</v>
      </c>
      <c r="F2933" s="15">
        <f>'Raw Data'!C2930</f>
        <v>112.53573729999999</v>
      </c>
      <c r="G2933" t="str">
        <f t="shared" si="183"/>
        <v>Normal</v>
      </c>
      <c r="H2933" t="str">
        <f>'Raw Data'!I2930</f>
        <v>smoker</v>
      </c>
      <c r="I2933" t="str">
        <f>'Raw Data'!J2930</f>
        <v>high</v>
      </c>
    </row>
    <row r="2934" spans="1:9" ht="15" customHeight="1" x14ac:dyDescent="0.35">
      <c r="A2934">
        <f t="shared" si="180"/>
        <v>2930</v>
      </c>
      <c r="B2934" s="13">
        <f>'Raw Data'!B2931</f>
        <v>25.09747342</v>
      </c>
      <c r="C2934" t="str">
        <f t="shared" si="181"/>
        <v>Overweight</v>
      </c>
      <c r="D2934" s="14">
        <f>'Raw Data'!E2931</f>
        <v>193.1916181</v>
      </c>
      <c r="E2934" t="str">
        <f t="shared" si="182"/>
        <v>Desirable</v>
      </c>
      <c r="F2934" s="15">
        <f>'Raw Data'!C2931</f>
        <v>80.848063530000005</v>
      </c>
      <c r="G2934" t="str">
        <f t="shared" si="183"/>
        <v>Normal</v>
      </c>
      <c r="H2934" t="str">
        <f>'Raw Data'!I2931</f>
        <v>non-smoker</v>
      </c>
      <c r="I2934" t="str">
        <f>'Raw Data'!J2931</f>
        <v>moderate</v>
      </c>
    </row>
    <row r="2935" spans="1:9" ht="15" customHeight="1" x14ac:dyDescent="0.35">
      <c r="A2935">
        <f t="shared" si="180"/>
        <v>2931</v>
      </c>
      <c r="B2935" s="13">
        <f>'Raw Data'!B2932</f>
        <v>33.631248489999997</v>
      </c>
      <c r="C2935" t="str">
        <f t="shared" si="181"/>
        <v>Obese</v>
      </c>
      <c r="D2935" s="14">
        <f>'Raw Data'!E2932</f>
        <v>203.6351277</v>
      </c>
      <c r="E2935" t="str">
        <f t="shared" si="182"/>
        <v>Borderline High</v>
      </c>
      <c r="F2935" s="15">
        <f>'Raw Data'!C2932</f>
        <v>104.2750073</v>
      </c>
      <c r="G2935" t="str">
        <f t="shared" si="183"/>
        <v>Normal</v>
      </c>
      <c r="H2935" t="str">
        <f>'Raw Data'!I2932</f>
        <v>smoker</v>
      </c>
      <c r="I2935" t="str">
        <f>'Raw Data'!J2932</f>
        <v>high</v>
      </c>
    </row>
    <row r="2936" spans="1:9" ht="15" customHeight="1" x14ac:dyDescent="0.35">
      <c r="A2936">
        <f t="shared" si="180"/>
        <v>2932</v>
      </c>
      <c r="B2936" s="13">
        <f>'Raw Data'!B2933</f>
        <v>17.261624340000001</v>
      </c>
      <c r="C2936" t="str">
        <f t="shared" si="181"/>
        <v>Underweight</v>
      </c>
      <c r="D2936" s="14">
        <f>'Raw Data'!E2933</f>
        <v>197.99140420000001</v>
      </c>
      <c r="E2936" t="str">
        <f t="shared" si="182"/>
        <v>Desirable</v>
      </c>
      <c r="F2936" s="15">
        <f>'Raw Data'!C2933</f>
        <v>104.0655407</v>
      </c>
      <c r="G2936" t="str">
        <f t="shared" si="183"/>
        <v>Normal</v>
      </c>
      <c r="H2936" t="str">
        <f>'Raw Data'!I2933</f>
        <v>smoker</v>
      </c>
      <c r="I2936" t="str">
        <f>'Raw Data'!J2933</f>
        <v>moderate</v>
      </c>
    </row>
    <row r="2937" spans="1:9" ht="15" customHeight="1" x14ac:dyDescent="0.35">
      <c r="A2937">
        <f t="shared" si="180"/>
        <v>2933</v>
      </c>
      <c r="B2937" s="13">
        <f>'Raw Data'!B2934</f>
        <v>21.977193360000001</v>
      </c>
      <c r="C2937" t="str">
        <f t="shared" si="181"/>
        <v>Normal</v>
      </c>
      <c r="D2937" s="14">
        <f>'Raw Data'!E2934</f>
        <v>157.10012510000001</v>
      </c>
      <c r="E2937" t="str">
        <f t="shared" si="182"/>
        <v>Desirable</v>
      </c>
      <c r="F2937" s="15">
        <f>'Raw Data'!C2934</f>
        <v>105.496574</v>
      </c>
      <c r="G2937" t="str">
        <f t="shared" si="183"/>
        <v>Normal</v>
      </c>
      <c r="H2937" t="str">
        <f>'Raw Data'!I2934</f>
        <v>non-smoker</v>
      </c>
      <c r="I2937" t="str">
        <f>'Raw Data'!J2934</f>
        <v>high</v>
      </c>
    </row>
    <row r="2938" spans="1:9" ht="15" customHeight="1" x14ac:dyDescent="0.35">
      <c r="A2938">
        <f t="shared" si="180"/>
        <v>2934</v>
      </c>
      <c r="B2938" s="13">
        <f>'Raw Data'!B2935</f>
        <v>22.9752419</v>
      </c>
      <c r="C2938" t="str">
        <f t="shared" si="181"/>
        <v>Normal</v>
      </c>
      <c r="D2938" s="14">
        <f>'Raw Data'!E2935</f>
        <v>191.6227087</v>
      </c>
      <c r="E2938" t="str">
        <f t="shared" si="182"/>
        <v>Desirable</v>
      </c>
      <c r="F2938" s="15">
        <f>'Raw Data'!C2935</f>
        <v>111.3400396</v>
      </c>
      <c r="G2938" t="str">
        <f t="shared" si="183"/>
        <v>Normal</v>
      </c>
      <c r="H2938" t="str">
        <f>'Raw Data'!I2935</f>
        <v>non-smoker</v>
      </c>
      <c r="I2938" t="str">
        <f>'Raw Data'!J2935</f>
        <v>moderate</v>
      </c>
    </row>
    <row r="2939" spans="1:9" ht="15" customHeight="1" x14ac:dyDescent="0.35">
      <c r="A2939">
        <f t="shared" si="180"/>
        <v>2935</v>
      </c>
      <c r="B2939" s="13">
        <f>'Raw Data'!B2936</f>
        <v>32.008130049999998</v>
      </c>
      <c r="C2939" t="str">
        <f t="shared" si="181"/>
        <v>Obese</v>
      </c>
      <c r="D2939" s="14">
        <f>'Raw Data'!E2936</f>
        <v>181.71238840000001</v>
      </c>
      <c r="E2939" t="str">
        <f t="shared" si="182"/>
        <v>Desirable</v>
      </c>
      <c r="F2939" s="15">
        <f>'Raw Data'!C2936</f>
        <v>117.306127</v>
      </c>
      <c r="G2939" t="str">
        <f t="shared" si="183"/>
        <v>Normal</v>
      </c>
      <c r="H2939" t="str">
        <f>'Raw Data'!I2936</f>
        <v>smoker</v>
      </c>
      <c r="I2939" t="str">
        <f>'Raw Data'!J2936</f>
        <v>high</v>
      </c>
    </row>
    <row r="2940" spans="1:9" ht="15" customHeight="1" x14ac:dyDescent="0.35">
      <c r="A2940">
        <f t="shared" si="180"/>
        <v>2936</v>
      </c>
      <c r="B2940" s="13">
        <f>'Raw Data'!B2937</f>
        <v>24.1960959</v>
      </c>
      <c r="C2940" t="str">
        <f t="shared" si="181"/>
        <v>Normal</v>
      </c>
      <c r="D2940" s="14">
        <f>'Raw Data'!E2937</f>
        <v>176.26911430000001</v>
      </c>
      <c r="E2940" t="str">
        <f t="shared" si="182"/>
        <v>Desirable</v>
      </c>
      <c r="F2940" s="15">
        <f>'Raw Data'!C2937</f>
        <v>104.0307696</v>
      </c>
      <c r="G2940" t="str">
        <f t="shared" si="183"/>
        <v>Normal</v>
      </c>
      <c r="H2940" t="str">
        <f>'Raw Data'!I2937</f>
        <v>non-smoker</v>
      </c>
      <c r="I2940" t="str">
        <f>'Raw Data'!J2937</f>
        <v>low</v>
      </c>
    </row>
    <row r="2941" spans="1:9" ht="15" customHeight="1" x14ac:dyDescent="0.35">
      <c r="A2941">
        <f t="shared" si="180"/>
        <v>2937</v>
      </c>
      <c r="B2941" s="13">
        <f>'Raw Data'!B2938</f>
        <v>18.13485962</v>
      </c>
      <c r="C2941" t="str">
        <f t="shared" si="181"/>
        <v>Underweight</v>
      </c>
      <c r="D2941" s="14">
        <f>'Raw Data'!E2938</f>
        <v>173.52233699999999</v>
      </c>
      <c r="E2941" t="str">
        <f t="shared" si="182"/>
        <v>Desirable</v>
      </c>
      <c r="F2941" s="15">
        <f>'Raw Data'!C2938</f>
        <v>106.4721387</v>
      </c>
      <c r="G2941" t="str">
        <f t="shared" si="183"/>
        <v>Normal</v>
      </c>
      <c r="H2941" t="str">
        <f>'Raw Data'!I2938</f>
        <v>smoker</v>
      </c>
      <c r="I2941" t="str">
        <f>'Raw Data'!J2938</f>
        <v>high</v>
      </c>
    </row>
    <row r="2942" spans="1:9" ht="15" customHeight="1" x14ac:dyDescent="0.35">
      <c r="A2942">
        <f t="shared" si="180"/>
        <v>2938</v>
      </c>
      <c r="B2942" s="13">
        <f>'Raw Data'!B2939</f>
        <v>23.53908551</v>
      </c>
      <c r="C2942" t="str">
        <f t="shared" si="181"/>
        <v>Normal</v>
      </c>
      <c r="D2942" s="14">
        <f>'Raw Data'!E2939</f>
        <v>195.7265476</v>
      </c>
      <c r="E2942" t="str">
        <f t="shared" si="182"/>
        <v>Desirable</v>
      </c>
      <c r="F2942" s="15">
        <f>'Raw Data'!C2939</f>
        <v>106.435427</v>
      </c>
      <c r="G2942" t="str">
        <f t="shared" si="183"/>
        <v>Normal</v>
      </c>
      <c r="H2942" t="str">
        <f>'Raw Data'!I2939</f>
        <v>smoker</v>
      </c>
      <c r="I2942" t="str">
        <f>'Raw Data'!J2939</f>
        <v>moderate</v>
      </c>
    </row>
    <row r="2943" spans="1:9" ht="15" customHeight="1" x14ac:dyDescent="0.35">
      <c r="A2943">
        <f t="shared" si="180"/>
        <v>2939</v>
      </c>
      <c r="B2943" s="13">
        <f>'Raw Data'!B2940</f>
        <v>24.645222159999999</v>
      </c>
      <c r="C2943" t="str">
        <f t="shared" si="181"/>
        <v>Normal</v>
      </c>
      <c r="D2943" s="14">
        <f>'Raw Data'!E2940</f>
        <v>195.3864537</v>
      </c>
      <c r="E2943" t="str">
        <f t="shared" si="182"/>
        <v>Desirable</v>
      </c>
      <c r="F2943" s="15">
        <f>'Raw Data'!C2940</f>
        <v>112.5772705</v>
      </c>
      <c r="G2943" t="str">
        <f t="shared" si="183"/>
        <v>Normal</v>
      </c>
      <c r="H2943" t="str">
        <f>'Raw Data'!I2940</f>
        <v>smoker</v>
      </c>
      <c r="I2943" t="str">
        <f>'Raw Data'!J2940</f>
        <v>moderate</v>
      </c>
    </row>
    <row r="2944" spans="1:9" ht="15" customHeight="1" x14ac:dyDescent="0.35">
      <c r="A2944">
        <f t="shared" si="180"/>
        <v>2940</v>
      </c>
      <c r="B2944" s="13">
        <f>'Raw Data'!B2941</f>
        <v>26.662528200000001</v>
      </c>
      <c r="C2944" t="str">
        <f t="shared" si="181"/>
        <v>Overweight</v>
      </c>
      <c r="D2944" s="14">
        <f>'Raw Data'!E2941</f>
        <v>208.38041519999999</v>
      </c>
      <c r="E2944" t="str">
        <f t="shared" si="182"/>
        <v>Borderline High</v>
      </c>
      <c r="F2944" s="15">
        <f>'Raw Data'!C2941</f>
        <v>116.42264160000001</v>
      </c>
      <c r="G2944" t="str">
        <f t="shared" si="183"/>
        <v>Normal</v>
      </c>
      <c r="H2944" t="str">
        <f>'Raw Data'!I2941</f>
        <v>smoker</v>
      </c>
      <c r="I2944" t="str">
        <f>'Raw Data'!J2941</f>
        <v>high</v>
      </c>
    </row>
    <row r="2945" spans="1:9" ht="15" customHeight="1" x14ac:dyDescent="0.35">
      <c r="A2945">
        <f t="shared" si="180"/>
        <v>2941</v>
      </c>
      <c r="B2945" s="13">
        <f>'Raw Data'!B2942</f>
        <v>27.641164209999999</v>
      </c>
      <c r="C2945" t="str">
        <f t="shared" si="181"/>
        <v>Overweight</v>
      </c>
      <c r="D2945" s="14">
        <f>'Raw Data'!E2942</f>
        <v>205.9074608</v>
      </c>
      <c r="E2945" t="str">
        <f t="shared" si="182"/>
        <v>Borderline High</v>
      </c>
      <c r="F2945" s="15">
        <f>'Raw Data'!C2942</f>
        <v>96.213662959999994</v>
      </c>
      <c r="G2945" t="str">
        <f t="shared" si="183"/>
        <v>Normal</v>
      </c>
      <c r="H2945" t="str">
        <f>'Raw Data'!I2942</f>
        <v>smoker</v>
      </c>
      <c r="I2945" t="str">
        <f>'Raw Data'!J2942</f>
        <v>moderate</v>
      </c>
    </row>
    <row r="2946" spans="1:9" ht="15" customHeight="1" x14ac:dyDescent="0.35">
      <c r="A2946">
        <f t="shared" si="180"/>
        <v>2942</v>
      </c>
      <c r="B2946" s="13">
        <f>'Raw Data'!B2943</f>
        <v>31.838368280000001</v>
      </c>
      <c r="C2946" t="str">
        <f t="shared" si="181"/>
        <v>Obese</v>
      </c>
      <c r="D2946" s="14">
        <f>'Raw Data'!E2943</f>
        <v>224.62122299999999</v>
      </c>
      <c r="E2946" t="str">
        <f t="shared" si="182"/>
        <v>Borderline High</v>
      </c>
      <c r="F2946" s="15">
        <f>'Raw Data'!C2943</f>
        <v>114.05760600000001</v>
      </c>
      <c r="G2946" t="str">
        <f t="shared" si="183"/>
        <v>Normal</v>
      </c>
      <c r="H2946" t="str">
        <f>'Raw Data'!I2943</f>
        <v>non-smoker</v>
      </c>
      <c r="I2946" t="str">
        <f>'Raw Data'!J2943</f>
        <v>moderate</v>
      </c>
    </row>
    <row r="2947" spans="1:9" ht="15" customHeight="1" x14ac:dyDescent="0.35">
      <c r="A2947">
        <f t="shared" si="180"/>
        <v>2943</v>
      </c>
      <c r="B2947" s="13">
        <f>'Raw Data'!B2944</f>
        <v>25.439835689999999</v>
      </c>
      <c r="C2947" t="str">
        <f t="shared" si="181"/>
        <v>Overweight</v>
      </c>
      <c r="D2947" s="14">
        <f>'Raw Data'!E2944</f>
        <v>190.94452810000001</v>
      </c>
      <c r="E2947" t="str">
        <f t="shared" si="182"/>
        <v>Desirable</v>
      </c>
      <c r="F2947" s="15">
        <f>'Raw Data'!C2944</f>
        <v>115.6495082</v>
      </c>
      <c r="G2947" t="str">
        <f t="shared" si="183"/>
        <v>Normal</v>
      </c>
      <c r="H2947" t="str">
        <f>'Raw Data'!I2944</f>
        <v>non-smoker</v>
      </c>
      <c r="I2947" t="str">
        <f>'Raw Data'!J2944</f>
        <v>moderate</v>
      </c>
    </row>
    <row r="2948" spans="1:9" ht="15" customHeight="1" x14ac:dyDescent="0.35">
      <c r="A2948">
        <f t="shared" si="180"/>
        <v>2944</v>
      </c>
      <c r="B2948" s="13">
        <f>'Raw Data'!B2945</f>
        <v>24.086218259999999</v>
      </c>
      <c r="C2948" t="str">
        <f t="shared" si="181"/>
        <v>Normal</v>
      </c>
      <c r="D2948" s="14">
        <f>'Raw Data'!E2945</f>
        <v>195.2240711</v>
      </c>
      <c r="E2948" t="str">
        <f t="shared" si="182"/>
        <v>Desirable</v>
      </c>
      <c r="F2948" s="15">
        <f>'Raw Data'!C2945</f>
        <v>106.5065687</v>
      </c>
      <c r="G2948" t="str">
        <f t="shared" si="183"/>
        <v>Normal</v>
      </c>
      <c r="H2948" t="str">
        <f>'Raw Data'!I2945</f>
        <v>non-smoker</v>
      </c>
      <c r="I2948" t="str">
        <f>'Raw Data'!J2945</f>
        <v>moderate</v>
      </c>
    </row>
    <row r="2949" spans="1:9" ht="15" customHeight="1" x14ac:dyDescent="0.35">
      <c r="A2949">
        <f t="shared" ref="A2949:A3012" si="184">ROW()-4</f>
        <v>2945</v>
      </c>
      <c r="B2949" s="13">
        <f>'Raw Data'!B2946</f>
        <v>27.233483150000001</v>
      </c>
      <c r="C2949" t="str">
        <f t="shared" ref="C2949:C3012" si="185">IF(B2949&lt;18.5,"Underweight",IF(B2949&lt;=24.9,"Normal",IF(B2949&lt;=29.9,"Overweight","Obese")))</f>
        <v>Overweight</v>
      </c>
      <c r="D2949" s="14">
        <f>'Raw Data'!E2946</f>
        <v>201.75687830000001</v>
      </c>
      <c r="E2949" t="str">
        <f t="shared" ref="E2949:E3012" si="186">IF(D2949&lt;200,"Desirable",IF(D2949&lt;=239,"Borderline High","High"))</f>
        <v>Borderline High</v>
      </c>
      <c r="F2949" s="15">
        <f>'Raw Data'!C2946</f>
        <v>111.1713513</v>
      </c>
      <c r="G2949" t="str">
        <f t="shared" ref="G2949:G3012" si="187">IF(F2949&lt;120,"Normal",IF(F2949&lt;=129,"Elevated",IF(F2949&lt;=139,"Stage 1 Hypertension","Stage 2 Hypertension")))</f>
        <v>Normal</v>
      </c>
      <c r="H2949" t="str">
        <f>'Raw Data'!I2946</f>
        <v>non-smoker</v>
      </c>
      <c r="I2949" t="str">
        <f>'Raw Data'!J2946</f>
        <v>high</v>
      </c>
    </row>
    <row r="2950" spans="1:9" ht="15" customHeight="1" x14ac:dyDescent="0.35">
      <c r="A2950">
        <f t="shared" si="184"/>
        <v>2946</v>
      </c>
      <c r="B2950" s="13">
        <f>'Raw Data'!B2947</f>
        <v>28.21324461</v>
      </c>
      <c r="C2950" t="str">
        <f t="shared" si="185"/>
        <v>Overweight</v>
      </c>
      <c r="D2950" s="14">
        <f>'Raw Data'!E2947</f>
        <v>173.10084689999999</v>
      </c>
      <c r="E2950" t="str">
        <f t="shared" si="186"/>
        <v>Desirable</v>
      </c>
      <c r="F2950" s="15">
        <f>'Raw Data'!C2947</f>
        <v>109.36656410000001</v>
      </c>
      <c r="G2950" t="str">
        <f t="shared" si="187"/>
        <v>Normal</v>
      </c>
      <c r="H2950" t="str">
        <f>'Raw Data'!I2947</f>
        <v>non-smoker</v>
      </c>
      <c r="I2950" t="str">
        <f>'Raw Data'!J2947</f>
        <v>moderate</v>
      </c>
    </row>
    <row r="2951" spans="1:9" ht="15" customHeight="1" x14ac:dyDescent="0.35">
      <c r="A2951">
        <f t="shared" si="184"/>
        <v>2947</v>
      </c>
      <c r="B2951" s="13">
        <f>'Raw Data'!B2948</f>
        <v>23.99335061</v>
      </c>
      <c r="C2951" t="str">
        <f t="shared" si="185"/>
        <v>Normal</v>
      </c>
      <c r="D2951" s="14">
        <f>'Raw Data'!E2948</f>
        <v>206.73847910000001</v>
      </c>
      <c r="E2951" t="str">
        <f t="shared" si="186"/>
        <v>Borderline High</v>
      </c>
      <c r="F2951" s="15">
        <f>'Raw Data'!C2948</f>
        <v>101.1945285</v>
      </c>
      <c r="G2951" t="str">
        <f t="shared" si="187"/>
        <v>Normal</v>
      </c>
      <c r="H2951" t="str">
        <f>'Raw Data'!I2948</f>
        <v>non-smoker</v>
      </c>
      <c r="I2951" t="str">
        <f>'Raw Data'!J2948</f>
        <v>low</v>
      </c>
    </row>
    <row r="2952" spans="1:9" ht="15" customHeight="1" x14ac:dyDescent="0.35">
      <c r="A2952">
        <f t="shared" si="184"/>
        <v>2948</v>
      </c>
      <c r="B2952" s="13">
        <f>'Raw Data'!B2949</f>
        <v>18.484922940000001</v>
      </c>
      <c r="C2952" t="str">
        <f t="shared" si="185"/>
        <v>Underweight</v>
      </c>
      <c r="D2952" s="14">
        <f>'Raw Data'!E2949</f>
        <v>178.89388919999999</v>
      </c>
      <c r="E2952" t="str">
        <f t="shared" si="186"/>
        <v>Desirable</v>
      </c>
      <c r="F2952" s="15">
        <f>'Raw Data'!C2949</f>
        <v>98.176560899999998</v>
      </c>
      <c r="G2952" t="str">
        <f t="shared" si="187"/>
        <v>Normal</v>
      </c>
      <c r="H2952" t="str">
        <f>'Raw Data'!I2949</f>
        <v>non-smoker</v>
      </c>
      <c r="I2952" t="str">
        <f>'Raw Data'!J2949</f>
        <v>high</v>
      </c>
    </row>
    <row r="2953" spans="1:9" ht="15" customHeight="1" x14ac:dyDescent="0.35">
      <c r="A2953">
        <f t="shared" si="184"/>
        <v>2949</v>
      </c>
      <c r="B2953" s="13">
        <f>'Raw Data'!B2950</f>
        <v>24.550504979999999</v>
      </c>
      <c r="C2953" t="str">
        <f t="shared" si="185"/>
        <v>Normal</v>
      </c>
      <c r="D2953" s="14">
        <f>'Raw Data'!E2950</f>
        <v>196.95107619999999</v>
      </c>
      <c r="E2953" t="str">
        <f t="shared" si="186"/>
        <v>Desirable</v>
      </c>
      <c r="F2953" s="15">
        <f>'Raw Data'!C2950</f>
        <v>111.37154889999999</v>
      </c>
      <c r="G2953" t="str">
        <f t="shared" si="187"/>
        <v>Normal</v>
      </c>
      <c r="H2953" t="str">
        <f>'Raw Data'!I2950</f>
        <v>non-smoker</v>
      </c>
      <c r="I2953" t="str">
        <f>'Raw Data'!J2950</f>
        <v>moderate</v>
      </c>
    </row>
    <row r="2954" spans="1:9" ht="15" customHeight="1" x14ac:dyDescent="0.35">
      <c r="A2954">
        <f t="shared" si="184"/>
        <v>2950</v>
      </c>
      <c r="B2954" s="13">
        <f>'Raw Data'!B2951</f>
        <v>31.037178950000001</v>
      </c>
      <c r="C2954" t="str">
        <f t="shared" si="185"/>
        <v>Obese</v>
      </c>
      <c r="D2954" s="14">
        <f>'Raw Data'!E2951</f>
        <v>187.19771779999999</v>
      </c>
      <c r="E2954" t="str">
        <f t="shared" si="186"/>
        <v>Desirable</v>
      </c>
      <c r="F2954" s="15">
        <f>'Raw Data'!C2951</f>
        <v>108.9251333</v>
      </c>
      <c r="G2954" t="str">
        <f t="shared" si="187"/>
        <v>Normal</v>
      </c>
      <c r="H2954" t="str">
        <f>'Raw Data'!I2951</f>
        <v>non-smoker</v>
      </c>
      <c r="I2954" t="str">
        <f>'Raw Data'!J2951</f>
        <v>high</v>
      </c>
    </row>
    <row r="2955" spans="1:9" ht="15" customHeight="1" x14ac:dyDescent="0.35">
      <c r="A2955">
        <f t="shared" si="184"/>
        <v>2951</v>
      </c>
      <c r="B2955" s="13">
        <f>'Raw Data'!B2952</f>
        <v>26.605925419999998</v>
      </c>
      <c r="C2955" t="str">
        <f t="shared" si="185"/>
        <v>Overweight</v>
      </c>
      <c r="D2955" s="14">
        <f>'Raw Data'!E2952</f>
        <v>184.8668988</v>
      </c>
      <c r="E2955" t="str">
        <f t="shared" si="186"/>
        <v>Desirable</v>
      </c>
      <c r="F2955" s="15">
        <f>'Raw Data'!C2952</f>
        <v>101.50467759999999</v>
      </c>
      <c r="G2955" t="str">
        <f t="shared" si="187"/>
        <v>Normal</v>
      </c>
      <c r="H2955" t="str">
        <f>'Raw Data'!I2952</f>
        <v>smoker</v>
      </c>
      <c r="I2955" t="str">
        <f>'Raw Data'!J2952</f>
        <v>high</v>
      </c>
    </row>
    <row r="2956" spans="1:9" ht="15" customHeight="1" x14ac:dyDescent="0.35">
      <c r="A2956">
        <f t="shared" si="184"/>
        <v>2952</v>
      </c>
      <c r="B2956" s="13">
        <f>'Raw Data'!B2953</f>
        <v>33.219255050000001</v>
      </c>
      <c r="C2956" t="str">
        <f t="shared" si="185"/>
        <v>Obese</v>
      </c>
      <c r="D2956" s="14">
        <f>'Raw Data'!E2953</f>
        <v>212.87931309999999</v>
      </c>
      <c r="E2956" t="str">
        <f t="shared" si="186"/>
        <v>Borderline High</v>
      </c>
      <c r="F2956" s="15">
        <f>'Raw Data'!C2953</f>
        <v>106.9133758</v>
      </c>
      <c r="G2956" t="str">
        <f t="shared" si="187"/>
        <v>Normal</v>
      </c>
      <c r="H2956" t="str">
        <f>'Raw Data'!I2953</f>
        <v>non-smoker</v>
      </c>
      <c r="I2956" t="str">
        <f>'Raw Data'!J2953</f>
        <v>low</v>
      </c>
    </row>
    <row r="2957" spans="1:9" ht="15" customHeight="1" x14ac:dyDescent="0.35">
      <c r="A2957">
        <f t="shared" si="184"/>
        <v>2953</v>
      </c>
      <c r="B2957" s="13">
        <f>'Raw Data'!B2954</f>
        <v>29.512773710000001</v>
      </c>
      <c r="C2957" t="str">
        <f t="shared" si="185"/>
        <v>Overweight</v>
      </c>
      <c r="D2957" s="14">
        <f>'Raw Data'!E2954</f>
        <v>197.6455842</v>
      </c>
      <c r="E2957" t="str">
        <f t="shared" si="186"/>
        <v>Desirable</v>
      </c>
      <c r="F2957" s="15">
        <f>'Raw Data'!C2954</f>
        <v>108.0667432</v>
      </c>
      <c r="G2957" t="str">
        <f t="shared" si="187"/>
        <v>Normal</v>
      </c>
      <c r="H2957" t="str">
        <f>'Raw Data'!I2954</f>
        <v>non-smoker</v>
      </c>
      <c r="I2957" t="str">
        <f>'Raw Data'!J2954</f>
        <v>low</v>
      </c>
    </row>
    <row r="2958" spans="1:9" ht="15" customHeight="1" x14ac:dyDescent="0.35">
      <c r="A2958">
        <f t="shared" si="184"/>
        <v>2954</v>
      </c>
      <c r="B2958" s="13">
        <f>'Raw Data'!B2955</f>
        <v>24.3603953</v>
      </c>
      <c r="C2958" t="str">
        <f t="shared" si="185"/>
        <v>Normal</v>
      </c>
      <c r="D2958" s="14">
        <f>'Raw Data'!E2955</f>
        <v>207.85705730000001</v>
      </c>
      <c r="E2958" t="str">
        <f t="shared" si="186"/>
        <v>Borderline High</v>
      </c>
      <c r="F2958" s="15">
        <f>'Raw Data'!C2955</f>
        <v>93.149200519999994</v>
      </c>
      <c r="G2958" t="str">
        <f t="shared" si="187"/>
        <v>Normal</v>
      </c>
      <c r="H2958" t="str">
        <f>'Raw Data'!I2955</f>
        <v>non-smoker</v>
      </c>
      <c r="I2958" t="str">
        <f>'Raw Data'!J2955</f>
        <v>low</v>
      </c>
    </row>
    <row r="2959" spans="1:9" ht="15" customHeight="1" x14ac:dyDescent="0.35">
      <c r="A2959">
        <f t="shared" si="184"/>
        <v>2955</v>
      </c>
      <c r="B2959" s="13">
        <f>'Raw Data'!B2956</f>
        <v>34.34519358</v>
      </c>
      <c r="C2959" t="str">
        <f t="shared" si="185"/>
        <v>Obese</v>
      </c>
      <c r="D2959" s="14">
        <f>'Raw Data'!E2956</f>
        <v>205.6731777</v>
      </c>
      <c r="E2959" t="str">
        <f t="shared" si="186"/>
        <v>Borderline High</v>
      </c>
      <c r="F2959" s="15">
        <f>'Raw Data'!C2956</f>
        <v>110.1090571</v>
      </c>
      <c r="G2959" t="str">
        <f t="shared" si="187"/>
        <v>Normal</v>
      </c>
      <c r="H2959" t="str">
        <f>'Raw Data'!I2956</f>
        <v>smoker</v>
      </c>
      <c r="I2959" t="str">
        <f>'Raw Data'!J2956</f>
        <v>moderate</v>
      </c>
    </row>
    <row r="2960" spans="1:9" ht="15" customHeight="1" x14ac:dyDescent="0.35">
      <c r="A2960">
        <f t="shared" si="184"/>
        <v>2956</v>
      </c>
      <c r="B2960" s="13">
        <f>'Raw Data'!B2957</f>
        <v>22.654727340000001</v>
      </c>
      <c r="C2960" t="str">
        <f t="shared" si="185"/>
        <v>Normal</v>
      </c>
      <c r="D2960" s="14">
        <f>'Raw Data'!E2957</f>
        <v>194.42002859999999</v>
      </c>
      <c r="E2960" t="str">
        <f t="shared" si="186"/>
        <v>Desirable</v>
      </c>
      <c r="F2960" s="15">
        <f>'Raw Data'!C2957</f>
        <v>116.4790125</v>
      </c>
      <c r="G2960" t="str">
        <f t="shared" si="187"/>
        <v>Normal</v>
      </c>
      <c r="H2960" t="str">
        <f>'Raw Data'!I2957</f>
        <v>non-smoker</v>
      </c>
      <c r="I2960" t="str">
        <f>'Raw Data'!J2957</f>
        <v>high</v>
      </c>
    </row>
    <row r="2961" spans="1:9" ht="15" customHeight="1" x14ac:dyDescent="0.35">
      <c r="A2961">
        <f t="shared" si="184"/>
        <v>2957</v>
      </c>
      <c r="B2961" s="13">
        <f>'Raw Data'!B2958</f>
        <v>18.62420972</v>
      </c>
      <c r="C2961" t="str">
        <f t="shared" si="185"/>
        <v>Normal</v>
      </c>
      <c r="D2961" s="14">
        <f>'Raw Data'!E2958</f>
        <v>203.4481863</v>
      </c>
      <c r="E2961" t="str">
        <f t="shared" si="186"/>
        <v>Borderline High</v>
      </c>
      <c r="F2961" s="15">
        <f>'Raw Data'!C2958</f>
        <v>110.9251594</v>
      </c>
      <c r="G2961" t="str">
        <f t="shared" si="187"/>
        <v>Normal</v>
      </c>
      <c r="H2961" t="str">
        <f>'Raw Data'!I2958</f>
        <v>non-smoker</v>
      </c>
      <c r="I2961" t="str">
        <f>'Raw Data'!J2958</f>
        <v>high</v>
      </c>
    </row>
    <row r="2962" spans="1:9" ht="15" customHeight="1" x14ac:dyDescent="0.35">
      <c r="A2962">
        <f t="shared" si="184"/>
        <v>2958</v>
      </c>
      <c r="B2962" s="13">
        <f>'Raw Data'!B2959</f>
        <v>28.720389990000001</v>
      </c>
      <c r="C2962" t="str">
        <f t="shared" si="185"/>
        <v>Overweight</v>
      </c>
      <c r="D2962" s="14">
        <f>'Raw Data'!E2959</f>
        <v>185.72929679999999</v>
      </c>
      <c r="E2962" t="str">
        <f t="shared" si="186"/>
        <v>Desirable</v>
      </c>
      <c r="F2962" s="15">
        <f>'Raw Data'!C2959</f>
        <v>106.9436089</v>
      </c>
      <c r="G2962" t="str">
        <f t="shared" si="187"/>
        <v>Normal</v>
      </c>
      <c r="H2962" t="str">
        <f>'Raw Data'!I2959</f>
        <v>non-smoker</v>
      </c>
      <c r="I2962" t="str">
        <f>'Raw Data'!J2959</f>
        <v>moderate</v>
      </c>
    </row>
    <row r="2963" spans="1:9" ht="15" customHeight="1" x14ac:dyDescent="0.35">
      <c r="A2963">
        <f t="shared" si="184"/>
        <v>2959</v>
      </c>
      <c r="B2963" s="13">
        <f>'Raw Data'!B2960</f>
        <v>23.08062589</v>
      </c>
      <c r="C2963" t="str">
        <f t="shared" si="185"/>
        <v>Normal</v>
      </c>
      <c r="D2963" s="14">
        <f>'Raw Data'!E2960</f>
        <v>174.63412959999999</v>
      </c>
      <c r="E2963" t="str">
        <f t="shared" si="186"/>
        <v>Desirable</v>
      </c>
      <c r="F2963" s="15">
        <f>'Raw Data'!C2960</f>
        <v>103.87487489999999</v>
      </c>
      <c r="G2963" t="str">
        <f t="shared" si="187"/>
        <v>Normal</v>
      </c>
      <c r="H2963" t="str">
        <f>'Raw Data'!I2960</f>
        <v>non-smoker</v>
      </c>
      <c r="I2963" t="str">
        <f>'Raw Data'!J2960</f>
        <v>moderate</v>
      </c>
    </row>
    <row r="2964" spans="1:9" ht="15" customHeight="1" x14ac:dyDescent="0.35">
      <c r="A2964">
        <f t="shared" si="184"/>
        <v>2960</v>
      </c>
      <c r="B2964" s="13">
        <f>'Raw Data'!B2961</f>
        <v>26.71661611</v>
      </c>
      <c r="C2964" t="str">
        <f t="shared" si="185"/>
        <v>Overweight</v>
      </c>
      <c r="D2964" s="14">
        <f>'Raw Data'!E2961</f>
        <v>193.1916181</v>
      </c>
      <c r="E2964" t="str">
        <f t="shared" si="186"/>
        <v>Desirable</v>
      </c>
      <c r="F2964" s="15">
        <f>'Raw Data'!C2961</f>
        <v>131.1071752</v>
      </c>
      <c r="G2964" t="str">
        <f t="shared" si="187"/>
        <v>Stage 1 Hypertension</v>
      </c>
      <c r="H2964" t="str">
        <f>'Raw Data'!I2961</f>
        <v>non-smoker</v>
      </c>
      <c r="I2964" t="str">
        <f>'Raw Data'!J2961</f>
        <v>low</v>
      </c>
    </row>
    <row r="2965" spans="1:9" ht="15" customHeight="1" x14ac:dyDescent="0.35">
      <c r="A2965">
        <f t="shared" si="184"/>
        <v>2961</v>
      </c>
      <c r="B2965" s="13">
        <f>'Raw Data'!B2962</f>
        <v>21.640120370000002</v>
      </c>
      <c r="C2965" t="str">
        <f t="shared" si="185"/>
        <v>Normal</v>
      </c>
      <c r="D2965" s="14">
        <f>'Raw Data'!E2962</f>
        <v>198.3447889</v>
      </c>
      <c r="E2965" t="str">
        <f t="shared" si="186"/>
        <v>Desirable</v>
      </c>
      <c r="F2965" s="15">
        <f>'Raw Data'!C2962</f>
        <v>105.37761140000001</v>
      </c>
      <c r="G2965" t="str">
        <f t="shared" si="187"/>
        <v>Normal</v>
      </c>
      <c r="H2965" t="str">
        <f>'Raw Data'!I2962</f>
        <v>non-smoker</v>
      </c>
      <c r="I2965" t="str">
        <f>'Raw Data'!J2962</f>
        <v>moderate</v>
      </c>
    </row>
    <row r="2966" spans="1:9" ht="15" customHeight="1" x14ac:dyDescent="0.35">
      <c r="A2966">
        <f t="shared" si="184"/>
        <v>2962</v>
      </c>
      <c r="B2966" s="13">
        <f>'Raw Data'!B2963</f>
        <v>27.02270352</v>
      </c>
      <c r="C2966" t="str">
        <f t="shared" si="185"/>
        <v>Overweight</v>
      </c>
      <c r="D2966" s="14">
        <f>'Raw Data'!E2963</f>
        <v>196.81967539999999</v>
      </c>
      <c r="E2966" t="str">
        <f t="shared" si="186"/>
        <v>Desirable</v>
      </c>
      <c r="F2966" s="15">
        <f>'Raw Data'!C2963</f>
        <v>111.98503700000001</v>
      </c>
      <c r="G2966" t="str">
        <f t="shared" si="187"/>
        <v>Normal</v>
      </c>
      <c r="H2966" t="str">
        <f>'Raw Data'!I2963</f>
        <v>smoker</v>
      </c>
      <c r="I2966" t="str">
        <f>'Raw Data'!J2963</f>
        <v>low</v>
      </c>
    </row>
    <row r="2967" spans="1:9" ht="15" customHeight="1" x14ac:dyDescent="0.35">
      <c r="A2967">
        <f t="shared" si="184"/>
        <v>2963</v>
      </c>
      <c r="B2967" s="13">
        <f>'Raw Data'!B2964</f>
        <v>29.423977409999999</v>
      </c>
      <c r="C2967" t="str">
        <f t="shared" si="185"/>
        <v>Overweight</v>
      </c>
      <c r="D2967" s="14">
        <f>'Raw Data'!E2964</f>
        <v>196.8192975</v>
      </c>
      <c r="E2967" t="str">
        <f t="shared" si="186"/>
        <v>Desirable</v>
      </c>
      <c r="F2967" s="15">
        <f>'Raw Data'!C2964</f>
        <v>104.1908827</v>
      </c>
      <c r="G2967" t="str">
        <f t="shared" si="187"/>
        <v>Normal</v>
      </c>
      <c r="H2967" t="str">
        <f>'Raw Data'!I2964</f>
        <v>non-smoker</v>
      </c>
      <c r="I2967" t="str">
        <f>'Raw Data'!J2964</f>
        <v>moderate</v>
      </c>
    </row>
    <row r="2968" spans="1:9" ht="15" customHeight="1" x14ac:dyDescent="0.35">
      <c r="A2968">
        <f t="shared" si="184"/>
        <v>2964</v>
      </c>
      <c r="B2968" s="13">
        <f>'Raw Data'!B2965</f>
        <v>30.162893329999999</v>
      </c>
      <c r="C2968" t="str">
        <f t="shared" si="185"/>
        <v>Obese</v>
      </c>
      <c r="D2968" s="14">
        <f>'Raw Data'!E2965</f>
        <v>199.40023310000001</v>
      </c>
      <c r="E2968" t="str">
        <f t="shared" si="186"/>
        <v>Desirable</v>
      </c>
      <c r="F2968" s="15">
        <f>'Raw Data'!C2965</f>
        <v>114.4983388</v>
      </c>
      <c r="G2968" t="str">
        <f t="shared" si="187"/>
        <v>Normal</v>
      </c>
      <c r="H2968" t="str">
        <f>'Raw Data'!I2965</f>
        <v>non-smoker</v>
      </c>
      <c r="I2968" t="str">
        <f>'Raw Data'!J2965</f>
        <v>high</v>
      </c>
    </row>
    <row r="2969" spans="1:9" ht="15" customHeight="1" x14ac:dyDescent="0.35">
      <c r="A2969">
        <f t="shared" si="184"/>
        <v>2965</v>
      </c>
      <c r="B2969" s="13">
        <f>'Raw Data'!B2966</f>
        <v>21.308613739999998</v>
      </c>
      <c r="C2969" t="str">
        <f t="shared" si="185"/>
        <v>Normal</v>
      </c>
      <c r="D2969" s="14">
        <f>'Raw Data'!E2966</f>
        <v>169.4561673</v>
      </c>
      <c r="E2969" t="str">
        <f t="shared" si="186"/>
        <v>Desirable</v>
      </c>
      <c r="F2969" s="15">
        <f>'Raw Data'!C2966</f>
        <v>93.907620249999994</v>
      </c>
      <c r="G2969" t="str">
        <f t="shared" si="187"/>
        <v>Normal</v>
      </c>
      <c r="H2969" t="str">
        <f>'Raw Data'!I2966</f>
        <v>smoker</v>
      </c>
      <c r="I2969" t="str">
        <f>'Raw Data'!J2966</f>
        <v>high</v>
      </c>
    </row>
    <row r="2970" spans="1:9" ht="15" customHeight="1" x14ac:dyDescent="0.35">
      <c r="A2970">
        <f t="shared" si="184"/>
        <v>2966</v>
      </c>
      <c r="B2970" s="13">
        <f>'Raw Data'!B2967</f>
        <v>20.229393170000002</v>
      </c>
      <c r="C2970" t="str">
        <f t="shared" si="185"/>
        <v>Normal</v>
      </c>
      <c r="D2970" s="14">
        <f>'Raw Data'!E2967</f>
        <v>180.50357790000001</v>
      </c>
      <c r="E2970" t="str">
        <f t="shared" si="186"/>
        <v>Desirable</v>
      </c>
      <c r="F2970" s="15">
        <f>'Raw Data'!C2967</f>
        <v>100.2271224</v>
      </c>
      <c r="G2970" t="str">
        <f t="shared" si="187"/>
        <v>Normal</v>
      </c>
      <c r="H2970" t="str">
        <f>'Raw Data'!I2967</f>
        <v>smoker</v>
      </c>
      <c r="I2970" t="str">
        <f>'Raw Data'!J2967</f>
        <v>high</v>
      </c>
    </row>
    <row r="2971" spans="1:9" ht="15" customHeight="1" x14ac:dyDescent="0.35">
      <c r="A2971">
        <f t="shared" si="184"/>
        <v>2967</v>
      </c>
      <c r="B2971" s="13">
        <f>'Raw Data'!B2968</f>
        <v>28.987412209999999</v>
      </c>
      <c r="C2971" t="str">
        <f t="shared" si="185"/>
        <v>Overweight</v>
      </c>
      <c r="D2971" s="14">
        <f>'Raw Data'!E2968</f>
        <v>204.8398254</v>
      </c>
      <c r="E2971" t="str">
        <f t="shared" si="186"/>
        <v>Borderline High</v>
      </c>
      <c r="F2971" s="15">
        <f>'Raw Data'!C2968</f>
        <v>105.51408000000001</v>
      </c>
      <c r="G2971" t="str">
        <f t="shared" si="187"/>
        <v>Normal</v>
      </c>
      <c r="H2971" t="str">
        <f>'Raw Data'!I2968</f>
        <v>smoker</v>
      </c>
      <c r="I2971" t="str">
        <f>'Raw Data'!J2968</f>
        <v>moderate</v>
      </c>
    </row>
    <row r="2972" spans="1:9" ht="15" customHeight="1" x14ac:dyDescent="0.35">
      <c r="A2972">
        <f t="shared" si="184"/>
        <v>2968</v>
      </c>
      <c r="B2972" s="13">
        <f>'Raw Data'!B2969</f>
        <v>25.102134020000001</v>
      </c>
      <c r="C2972" t="str">
        <f t="shared" si="185"/>
        <v>Overweight</v>
      </c>
      <c r="D2972" s="14">
        <f>'Raw Data'!E2969</f>
        <v>191.44421840000001</v>
      </c>
      <c r="E2972" t="str">
        <f t="shared" si="186"/>
        <v>Desirable</v>
      </c>
      <c r="F2972" s="15">
        <f>'Raw Data'!C2969</f>
        <v>85.691174059999994</v>
      </c>
      <c r="G2972" t="str">
        <f t="shared" si="187"/>
        <v>Normal</v>
      </c>
      <c r="H2972" t="str">
        <f>'Raw Data'!I2969</f>
        <v>smoker</v>
      </c>
      <c r="I2972" t="str">
        <f>'Raw Data'!J2969</f>
        <v>moderate</v>
      </c>
    </row>
    <row r="2973" spans="1:9" ht="15" customHeight="1" x14ac:dyDescent="0.35">
      <c r="A2973">
        <f t="shared" si="184"/>
        <v>2969</v>
      </c>
      <c r="B2973" s="13">
        <f>'Raw Data'!B2970</f>
        <v>24.216186619999998</v>
      </c>
      <c r="C2973" t="str">
        <f t="shared" si="185"/>
        <v>Normal</v>
      </c>
      <c r="D2973" s="14">
        <f>'Raw Data'!E2970</f>
        <v>189.0473149</v>
      </c>
      <c r="E2973" t="str">
        <f t="shared" si="186"/>
        <v>Desirable</v>
      </c>
      <c r="F2973" s="15">
        <f>'Raw Data'!C2970</f>
        <v>114.7722335</v>
      </c>
      <c r="G2973" t="str">
        <f t="shared" si="187"/>
        <v>Normal</v>
      </c>
      <c r="H2973" t="str">
        <f>'Raw Data'!I2970</f>
        <v>non-smoker</v>
      </c>
      <c r="I2973" t="str">
        <f>'Raw Data'!J2970</f>
        <v>moderate</v>
      </c>
    </row>
    <row r="2974" spans="1:9" ht="15" customHeight="1" x14ac:dyDescent="0.35">
      <c r="A2974">
        <f t="shared" si="184"/>
        <v>2970</v>
      </c>
      <c r="B2974" s="13">
        <f>'Raw Data'!B2971</f>
        <v>26.412006959999999</v>
      </c>
      <c r="C2974" t="str">
        <f t="shared" si="185"/>
        <v>Overweight</v>
      </c>
      <c r="D2974" s="14">
        <f>'Raw Data'!E2971</f>
        <v>190.32482089999999</v>
      </c>
      <c r="E2974" t="str">
        <f t="shared" si="186"/>
        <v>Desirable</v>
      </c>
      <c r="F2974" s="15">
        <f>'Raw Data'!C2971</f>
        <v>100.29621520000001</v>
      </c>
      <c r="G2974" t="str">
        <f t="shared" si="187"/>
        <v>Normal</v>
      </c>
      <c r="H2974" t="str">
        <f>'Raw Data'!I2971</f>
        <v>non-smoker</v>
      </c>
      <c r="I2974" t="str">
        <f>'Raw Data'!J2971</f>
        <v>low</v>
      </c>
    </row>
    <row r="2975" spans="1:9" ht="15" customHeight="1" x14ac:dyDescent="0.35">
      <c r="A2975">
        <f t="shared" si="184"/>
        <v>2971</v>
      </c>
      <c r="B2975" s="13">
        <f>'Raw Data'!B2972</f>
        <v>26.147967260000001</v>
      </c>
      <c r="C2975" t="str">
        <f t="shared" si="185"/>
        <v>Overweight</v>
      </c>
      <c r="D2975" s="14">
        <f>'Raw Data'!E2972</f>
        <v>184.89017799999999</v>
      </c>
      <c r="E2975" t="str">
        <f t="shared" si="186"/>
        <v>Desirable</v>
      </c>
      <c r="F2975" s="15">
        <f>'Raw Data'!C2972</f>
        <v>118.886258</v>
      </c>
      <c r="G2975" t="str">
        <f t="shared" si="187"/>
        <v>Normal</v>
      </c>
      <c r="H2975" t="str">
        <f>'Raw Data'!I2972</f>
        <v>smoker</v>
      </c>
      <c r="I2975" t="str">
        <f>'Raw Data'!J2972</f>
        <v>moderate</v>
      </c>
    </row>
    <row r="2976" spans="1:9" ht="15" customHeight="1" x14ac:dyDescent="0.35">
      <c r="A2976">
        <f t="shared" si="184"/>
        <v>2972</v>
      </c>
      <c r="B2976" s="13">
        <f>'Raw Data'!B2973</f>
        <v>28.869763840000001</v>
      </c>
      <c r="C2976" t="str">
        <f t="shared" si="185"/>
        <v>Overweight</v>
      </c>
      <c r="D2976" s="14">
        <f>'Raw Data'!E2973</f>
        <v>184.4740697</v>
      </c>
      <c r="E2976" t="str">
        <f t="shared" si="186"/>
        <v>Desirable</v>
      </c>
      <c r="F2976" s="15">
        <f>'Raw Data'!C2973</f>
        <v>104.36739849999999</v>
      </c>
      <c r="G2976" t="str">
        <f t="shared" si="187"/>
        <v>Normal</v>
      </c>
      <c r="H2976" t="str">
        <f>'Raw Data'!I2973</f>
        <v>smoker</v>
      </c>
      <c r="I2976" t="str">
        <f>'Raw Data'!J2973</f>
        <v>high</v>
      </c>
    </row>
    <row r="2977" spans="1:9" ht="15" customHeight="1" x14ac:dyDescent="0.35">
      <c r="A2977">
        <f t="shared" si="184"/>
        <v>2973</v>
      </c>
      <c r="B2977" s="13">
        <f>'Raw Data'!B2974</f>
        <v>29.43755801</v>
      </c>
      <c r="C2977" t="str">
        <f t="shared" si="185"/>
        <v>Overweight</v>
      </c>
      <c r="D2977" s="14">
        <f>'Raw Data'!E2974</f>
        <v>193.45181840000001</v>
      </c>
      <c r="E2977" t="str">
        <f t="shared" si="186"/>
        <v>Desirable</v>
      </c>
      <c r="F2977" s="15">
        <f>'Raw Data'!C2974</f>
        <v>97.856256590000001</v>
      </c>
      <c r="G2977" t="str">
        <f t="shared" si="187"/>
        <v>Normal</v>
      </c>
      <c r="H2977" t="str">
        <f>'Raw Data'!I2974</f>
        <v>non-smoker</v>
      </c>
      <c r="I2977" t="str">
        <f>'Raw Data'!J2974</f>
        <v>moderate</v>
      </c>
    </row>
    <row r="2978" spans="1:9" ht="15" customHeight="1" x14ac:dyDescent="0.35">
      <c r="A2978">
        <f t="shared" si="184"/>
        <v>2974</v>
      </c>
      <c r="B2978" s="13">
        <f>'Raw Data'!B2975</f>
        <v>31.919461989999999</v>
      </c>
      <c r="C2978" t="str">
        <f t="shared" si="185"/>
        <v>Obese</v>
      </c>
      <c r="D2978" s="14">
        <f>'Raw Data'!E2975</f>
        <v>188.3229177</v>
      </c>
      <c r="E2978" t="str">
        <f t="shared" si="186"/>
        <v>Desirable</v>
      </c>
      <c r="F2978" s="15">
        <f>'Raw Data'!C2975</f>
        <v>116.0322129</v>
      </c>
      <c r="G2978" t="str">
        <f t="shared" si="187"/>
        <v>Normal</v>
      </c>
      <c r="H2978" t="str">
        <f>'Raw Data'!I2975</f>
        <v>smoker</v>
      </c>
      <c r="I2978" t="str">
        <f>'Raw Data'!J2975</f>
        <v>high</v>
      </c>
    </row>
    <row r="2979" spans="1:9" ht="15" customHeight="1" x14ac:dyDescent="0.35">
      <c r="A2979">
        <f t="shared" si="184"/>
        <v>2975</v>
      </c>
      <c r="B2979" s="13">
        <f>'Raw Data'!B2976</f>
        <v>25.708859409999999</v>
      </c>
      <c r="C2979" t="str">
        <f t="shared" si="185"/>
        <v>Overweight</v>
      </c>
      <c r="D2979" s="14">
        <f>'Raw Data'!E2976</f>
        <v>178.3580202</v>
      </c>
      <c r="E2979" t="str">
        <f t="shared" si="186"/>
        <v>Desirable</v>
      </c>
      <c r="F2979" s="15">
        <f>'Raw Data'!C2976</f>
        <v>106.5816849</v>
      </c>
      <c r="G2979" t="str">
        <f t="shared" si="187"/>
        <v>Normal</v>
      </c>
      <c r="H2979" t="str">
        <f>'Raw Data'!I2976</f>
        <v>non-smoker</v>
      </c>
      <c r="I2979" t="str">
        <f>'Raw Data'!J2976</f>
        <v>high</v>
      </c>
    </row>
    <row r="2980" spans="1:9" ht="15" customHeight="1" x14ac:dyDescent="0.35">
      <c r="A2980">
        <f t="shared" si="184"/>
        <v>2976</v>
      </c>
      <c r="B2980" s="13">
        <f>'Raw Data'!B2977</f>
        <v>31.978859880000002</v>
      </c>
      <c r="C2980" t="str">
        <f t="shared" si="185"/>
        <v>Obese</v>
      </c>
      <c r="D2980" s="14">
        <f>'Raw Data'!E2977</f>
        <v>215.8998244</v>
      </c>
      <c r="E2980" t="str">
        <f t="shared" si="186"/>
        <v>Borderline High</v>
      </c>
      <c r="F2980" s="15">
        <f>'Raw Data'!C2977</f>
        <v>112.9982176</v>
      </c>
      <c r="G2980" t="str">
        <f t="shared" si="187"/>
        <v>Normal</v>
      </c>
      <c r="H2980" t="str">
        <f>'Raw Data'!I2977</f>
        <v>smoker</v>
      </c>
      <c r="I2980" t="str">
        <f>'Raw Data'!J2977</f>
        <v>moderate</v>
      </c>
    </row>
    <row r="2981" spans="1:9" ht="15" customHeight="1" x14ac:dyDescent="0.35">
      <c r="A2981">
        <f t="shared" si="184"/>
        <v>2977</v>
      </c>
      <c r="B2981" s="13">
        <f>'Raw Data'!B2978</f>
        <v>29.93758703</v>
      </c>
      <c r="C2981" t="str">
        <f t="shared" si="185"/>
        <v>Obese</v>
      </c>
      <c r="D2981" s="14">
        <f>'Raw Data'!E2978</f>
        <v>197.21677249999999</v>
      </c>
      <c r="E2981" t="str">
        <f t="shared" si="186"/>
        <v>Desirable</v>
      </c>
      <c r="F2981" s="15">
        <f>'Raw Data'!C2978</f>
        <v>117.5550573</v>
      </c>
      <c r="G2981" t="str">
        <f t="shared" si="187"/>
        <v>Normal</v>
      </c>
      <c r="H2981" t="str">
        <f>'Raw Data'!I2978</f>
        <v>non-smoker</v>
      </c>
      <c r="I2981" t="str">
        <f>'Raw Data'!J2978</f>
        <v>moderate</v>
      </c>
    </row>
    <row r="2982" spans="1:9" ht="15" customHeight="1" x14ac:dyDescent="0.35">
      <c r="A2982">
        <f t="shared" si="184"/>
        <v>2978</v>
      </c>
      <c r="B2982" s="13">
        <f>'Raw Data'!B2979</f>
        <v>31.365120770000001</v>
      </c>
      <c r="C2982" t="str">
        <f t="shared" si="185"/>
        <v>Obese</v>
      </c>
      <c r="D2982" s="14">
        <f>'Raw Data'!E2979</f>
        <v>176.3041638</v>
      </c>
      <c r="E2982" t="str">
        <f t="shared" si="186"/>
        <v>Desirable</v>
      </c>
      <c r="F2982" s="15">
        <f>'Raw Data'!C2979</f>
        <v>112.1441322</v>
      </c>
      <c r="G2982" t="str">
        <f t="shared" si="187"/>
        <v>Normal</v>
      </c>
      <c r="H2982" t="str">
        <f>'Raw Data'!I2979</f>
        <v>smoker</v>
      </c>
      <c r="I2982" t="str">
        <f>'Raw Data'!J2979</f>
        <v>high</v>
      </c>
    </row>
    <row r="2983" spans="1:9" ht="15" customHeight="1" x14ac:dyDescent="0.35">
      <c r="A2983">
        <f t="shared" si="184"/>
        <v>2979</v>
      </c>
      <c r="B2983" s="13">
        <f>'Raw Data'!B2980</f>
        <v>21.466153519999999</v>
      </c>
      <c r="C2983" t="str">
        <f t="shared" si="185"/>
        <v>Normal</v>
      </c>
      <c r="D2983" s="14">
        <f>'Raw Data'!E2980</f>
        <v>177.66939819999999</v>
      </c>
      <c r="E2983" t="str">
        <f t="shared" si="186"/>
        <v>Desirable</v>
      </c>
      <c r="F2983" s="15">
        <f>'Raw Data'!C2980</f>
        <v>97.891173960000003</v>
      </c>
      <c r="G2983" t="str">
        <f t="shared" si="187"/>
        <v>Normal</v>
      </c>
      <c r="H2983" t="str">
        <f>'Raw Data'!I2980</f>
        <v>non-smoker</v>
      </c>
      <c r="I2983" t="str">
        <f>'Raw Data'!J2980</f>
        <v>low</v>
      </c>
    </row>
    <row r="2984" spans="1:9" ht="15" customHeight="1" x14ac:dyDescent="0.35">
      <c r="A2984">
        <f t="shared" si="184"/>
        <v>2980</v>
      </c>
      <c r="B2984" s="13">
        <f>'Raw Data'!B2981</f>
        <v>26.484704189999999</v>
      </c>
      <c r="C2984" t="str">
        <f t="shared" si="185"/>
        <v>Overweight</v>
      </c>
      <c r="D2984" s="14">
        <f>'Raw Data'!E2981</f>
        <v>200.905866</v>
      </c>
      <c r="E2984" t="str">
        <f t="shared" si="186"/>
        <v>Borderline High</v>
      </c>
      <c r="F2984" s="15">
        <f>'Raw Data'!C2981</f>
        <v>91.71129182</v>
      </c>
      <c r="G2984" t="str">
        <f t="shared" si="187"/>
        <v>Normal</v>
      </c>
      <c r="H2984" t="str">
        <f>'Raw Data'!I2981</f>
        <v>non-smoker</v>
      </c>
      <c r="I2984" t="str">
        <f>'Raw Data'!J2981</f>
        <v>high</v>
      </c>
    </row>
    <row r="2985" spans="1:9" ht="15" customHeight="1" x14ac:dyDescent="0.35">
      <c r="A2985">
        <f t="shared" si="184"/>
        <v>2981</v>
      </c>
      <c r="B2985" s="13">
        <f>'Raw Data'!B2982</f>
        <v>36.476191589999999</v>
      </c>
      <c r="C2985" t="str">
        <f t="shared" si="185"/>
        <v>Obese</v>
      </c>
      <c r="D2985" s="14">
        <f>'Raw Data'!E2982</f>
        <v>178.35898349999999</v>
      </c>
      <c r="E2985" t="str">
        <f t="shared" si="186"/>
        <v>Desirable</v>
      </c>
      <c r="F2985" s="15">
        <f>'Raw Data'!C2982</f>
        <v>105.4179721</v>
      </c>
      <c r="G2985" t="str">
        <f t="shared" si="187"/>
        <v>Normal</v>
      </c>
      <c r="H2985" t="str">
        <f>'Raw Data'!I2982</f>
        <v>non-smoker</v>
      </c>
      <c r="I2985" t="str">
        <f>'Raw Data'!J2982</f>
        <v>high</v>
      </c>
    </row>
    <row r="2986" spans="1:9" ht="15" customHeight="1" x14ac:dyDescent="0.35">
      <c r="A2986">
        <f t="shared" si="184"/>
        <v>2982</v>
      </c>
      <c r="B2986" s="13">
        <f>'Raw Data'!B2983</f>
        <v>20.144047789999998</v>
      </c>
      <c r="C2986" t="str">
        <f t="shared" si="185"/>
        <v>Normal</v>
      </c>
      <c r="D2986" s="14">
        <f>'Raw Data'!E2983</f>
        <v>180.7159758</v>
      </c>
      <c r="E2986" t="str">
        <f t="shared" si="186"/>
        <v>Desirable</v>
      </c>
      <c r="F2986" s="15">
        <f>'Raw Data'!C2983</f>
        <v>100.72177480000001</v>
      </c>
      <c r="G2986" t="str">
        <f t="shared" si="187"/>
        <v>Normal</v>
      </c>
      <c r="H2986" t="str">
        <f>'Raw Data'!I2983</f>
        <v>non-smoker</v>
      </c>
      <c r="I2986" t="str">
        <f>'Raw Data'!J2983</f>
        <v>moderate</v>
      </c>
    </row>
    <row r="2987" spans="1:9" ht="15" customHeight="1" x14ac:dyDescent="0.35">
      <c r="A2987">
        <f t="shared" si="184"/>
        <v>2983</v>
      </c>
      <c r="B2987" s="13">
        <f>'Raw Data'!B2984</f>
        <v>35.957685660000003</v>
      </c>
      <c r="C2987" t="str">
        <f t="shared" si="185"/>
        <v>Obese</v>
      </c>
      <c r="D2987" s="14">
        <f>'Raw Data'!E2984</f>
        <v>192.26852360000001</v>
      </c>
      <c r="E2987" t="str">
        <f t="shared" si="186"/>
        <v>Desirable</v>
      </c>
      <c r="F2987" s="15">
        <f>'Raw Data'!C2984</f>
        <v>113.5382528</v>
      </c>
      <c r="G2987" t="str">
        <f t="shared" si="187"/>
        <v>Normal</v>
      </c>
      <c r="H2987" t="str">
        <f>'Raw Data'!I2984</f>
        <v>non-smoker</v>
      </c>
      <c r="I2987" t="str">
        <f>'Raw Data'!J2984</f>
        <v>high</v>
      </c>
    </row>
    <row r="2988" spans="1:9" ht="15" customHeight="1" x14ac:dyDescent="0.35">
      <c r="A2988">
        <f t="shared" si="184"/>
        <v>2984</v>
      </c>
      <c r="B2988" s="13">
        <f>'Raw Data'!B2985</f>
        <v>35.73641662</v>
      </c>
      <c r="C2988" t="str">
        <f t="shared" si="185"/>
        <v>Obese</v>
      </c>
      <c r="D2988" s="14">
        <f>'Raw Data'!E2985</f>
        <v>199.7401863</v>
      </c>
      <c r="E2988" t="str">
        <f t="shared" si="186"/>
        <v>Desirable</v>
      </c>
      <c r="F2988" s="15">
        <f>'Raw Data'!C2985</f>
        <v>124.6246202</v>
      </c>
      <c r="G2988" t="str">
        <f t="shared" si="187"/>
        <v>Elevated</v>
      </c>
      <c r="H2988" t="str">
        <f>'Raw Data'!I2985</f>
        <v>non-smoker</v>
      </c>
      <c r="I2988" t="str">
        <f>'Raw Data'!J2985</f>
        <v>high</v>
      </c>
    </row>
    <row r="2989" spans="1:9" ht="15" customHeight="1" x14ac:dyDescent="0.35">
      <c r="A2989">
        <f t="shared" si="184"/>
        <v>2985</v>
      </c>
      <c r="B2989" s="13">
        <f>'Raw Data'!B2986</f>
        <v>30.659810319999998</v>
      </c>
      <c r="C2989" t="str">
        <f t="shared" si="185"/>
        <v>Obese</v>
      </c>
      <c r="D2989" s="14">
        <f>'Raw Data'!E2986</f>
        <v>192.2370803</v>
      </c>
      <c r="E2989" t="str">
        <f t="shared" si="186"/>
        <v>Desirable</v>
      </c>
      <c r="F2989" s="15">
        <f>'Raw Data'!C2986</f>
        <v>134.74096639999999</v>
      </c>
      <c r="G2989" t="str">
        <f t="shared" si="187"/>
        <v>Stage 1 Hypertension</v>
      </c>
      <c r="H2989" t="str">
        <f>'Raw Data'!I2986</f>
        <v>non-smoker</v>
      </c>
      <c r="I2989" t="str">
        <f>'Raw Data'!J2986</f>
        <v>moderate</v>
      </c>
    </row>
    <row r="2990" spans="1:9" ht="15" customHeight="1" x14ac:dyDescent="0.35">
      <c r="A2990">
        <f t="shared" si="184"/>
        <v>2986</v>
      </c>
      <c r="B2990" s="13">
        <f>'Raw Data'!B2987</f>
        <v>20.266274169999999</v>
      </c>
      <c r="C2990" t="str">
        <f t="shared" si="185"/>
        <v>Normal</v>
      </c>
      <c r="D2990" s="14">
        <f>'Raw Data'!E2987</f>
        <v>186.52156719999999</v>
      </c>
      <c r="E2990" t="str">
        <f t="shared" si="186"/>
        <v>Desirable</v>
      </c>
      <c r="F2990" s="15">
        <f>'Raw Data'!C2987</f>
        <v>105.0506848</v>
      </c>
      <c r="G2990" t="str">
        <f t="shared" si="187"/>
        <v>Normal</v>
      </c>
      <c r="H2990" t="str">
        <f>'Raw Data'!I2987</f>
        <v>non-smoker</v>
      </c>
      <c r="I2990" t="str">
        <f>'Raw Data'!J2987</f>
        <v>high</v>
      </c>
    </row>
    <row r="2991" spans="1:9" ht="15" customHeight="1" x14ac:dyDescent="0.35">
      <c r="A2991">
        <f t="shared" si="184"/>
        <v>2987</v>
      </c>
      <c r="B2991" s="13">
        <f>'Raw Data'!B2988</f>
        <v>25.917089369999999</v>
      </c>
      <c r="C2991" t="str">
        <f t="shared" si="185"/>
        <v>Overweight</v>
      </c>
      <c r="D2991" s="14">
        <f>'Raw Data'!E2988</f>
        <v>207.03626399999999</v>
      </c>
      <c r="E2991" t="str">
        <f t="shared" si="186"/>
        <v>Borderline High</v>
      </c>
      <c r="F2991" s="15">
        <f>'Raw Data'!C2988</f>
        <v>115.4093781</v>
      </c>
      <c r="G2991" t="str">
        <f t="shared" si="187"/>
        <v>Normal</v>
      </c>
      <c r="H2991" t="str">
        <f>'Raw Data'!I2988</f>
        <v>non-smoker</v>
      </c>
      <c r="I2991" t="str">
        <f>'Raw Data'!J2988</f>
        <v>high</v>
      </c>
    </row>
    <row r="2992" spans="1:9" ht="15" customHeight="1" x14ac:dyDescent="0.35">
      <c r="A2992">
        <f t="shared" si="184"/>
        <v>2988</v>
      </c>
      <c r="B2992" s="13">
        <f>'Raw Data'!B2989</f>
        <v>30.962829020000001</v>
      </c>
      <c r="C2992" t="str">
        <f t="shared" si="185"/>
        <v>Obese</v>
      </c>
      <c r="D2992" s="14">
        <f>'Raw Data'!E2989</f>
        <v>199.75806439999999</v>
      </c>
      <c r="E2992" t="str">
        <f t="shared" si="186"/>
        <v>Desirable</v>
      </c>
      <c r="F2992" s="15">
        <f>'Raw Data'!C2989</f>
        <v>105.4660626</v>
      </c>
      <c r="G2992" t="str">
        <f t="shared" si="187"/>
        <v>Normal</v>
      </c>
      <c r="H2992" t="str">
        <f>'Raw Data'!I2989</f>
        <v>non-smoker</v>
      </c>
      <c r="I2992" t="str">
        <f>'Raw Data'!J2989</f>
        <v>low</v>
      </c>
    </row>
    <row r="2993" spans="1:9" ht="15" customHeight="1" x14ac:dyDescent="0.35">
      <c r="A2993">
        <f t="shared" si="184"/>
        <v>2989</v>
      </c>
      <c r="B2993" s="13">
        <f>'Raw Data'!B2990</f>
        <v>20.370969840000001</v>
      </c>
      <c r="C2993" t="str">
        <f t="shared" si="185"/>
        <v>Normal</v>
      </c>
      <c r="D2993" s="14">
        <f>'Raw Data'!E2990</f>
        <v>158.1985426</v>
      </c>
      <c r="E2993" t="str">
        <f t="shared" si="186"/>
        <v>Desirable</v>
      </c>
      <c r="F2993" s="15">
        <f>'Raw Data'!C2990</f>
        <v>97.948475979999998</v>
      </c>
      <c r="G2993" t="str">
        <f t="shared" si="187"/>
        <v>Normal</v>
      </c>
      <c r="H2993" t="str">
        <f>'Raw Data'!I2990</f>
        <v>non-smoker</v>
      </c>
      <c r="I2993" t="str">
        <f>'Raw Data'!J2990</f>
        <v>moderate</v>
      </c>
    </row>
    <row r="2994" spans="1:9" ht="15" customHeight="1" x14ac:dyDescent="0.35">
      <c r="A2994">
        <f t="shared" si="184"/>
        <v>2990</v>
      </c>
      <c r="B2994" s="13">
        <f>'Raw Data'!B2991</f>
        <v>30.381158989999999</v>
      </c>
      <c r="C2994" t="str">
        <f t="shared" si="185"/>
        <v>Obese</v>
      </c>
      <c r="D2994" s="14">
        <f>'Raw Data'!E2991</f>
        <v>203.54131899999999</v>
      </c>
      <c r="E2994" t="str">
        <f t="shared" si="186"/>
        <v>Borderline High</v>
      </c>
      <c r="F2994" s="15">
        <f>'Raw Data'!C2991</f>
        <v>105.8409324</v>
      </c>
      <c r="G2994" t="str">
        <f t="shared" si="187"/>
        <v>Normal</v>
      </c>
      <c r="H2994" t="str">
        <f>'Raw Data'!I2991</f>
        <v>non-smoker</v>
      </c>
      <c r="I2994" t="str">
        <f>'Raw Data'!J2991</f>
        <v>moderate</v>
      </c>
    </row>
    <row r="2995" spans="1:9" ht="15" customHeight="1" x14ac:dyDescent="0.35">
      <c r="A2995">
        <f t="shared" si="184"/>
        <v>2991</v>
      </c>
      <c r="B2995" s="13">
        <f>'Raw Data'!B2992</f>
        <v>27.53994673</v>
      </c>
      <c r="C2995" t="str">
        <f t="shared" si="185"/>
        <v>Overweight</v>
      </c>
      <c r="D2995" s="14">
        <f>'Raw Data'!E2992</f>
        <v>207.71634850000001</v>
      </c>
      <c r="E2995" t="str">
        <f t="shared" si="186"/>
        <v>Borderline High</v>
      </c>
      <c r="F2995" s="15">
        <f>'Raw Data'!C2992</f>
        <v>105.9522273</v>
      </c>
      <c r="G2995" t="str">
        <f t="shared" si="187"/>
        <v>Normal</v>
      </c>
      <c r="H2995" t="str">
        <f>'Raw Data'!I2992</f>
        <v>non-smoker</v>
      </c>
      <c r="I2995" t="str">
        <f>'Raw Data'!J2992</f>
        <v>moderate</v>
      </c>
    </row>
    <row r="2996" spans="1:9" ht="15" customHeight="1" x14ac:dyDescent="0.35">
      <c r="A2996">
        <f t="shared" si="184"/>
        <v>2992</v>
      </c>
      <c r="B2996" s="13">
        <f>'Raw Data'!B2993</f>
        <v>24.155017999999998</v>
      </c>
      <c r="C2996" t="str">
        <f t="shared" si="185"/>
        <v>Normal</v>
      </c>
      <c r="D2996" s="14">
        <f>'Raw Data'!E2993</f>
        <v>180.43439409999999</v>
      </c>
      <c r="E2996" t="str">
        <f t="shared" si="186"/>
        <v>Desirable</v>
      </c>
      <c r="F2996" s="15">
        <f>'Raw Data'!C2993</f>
        <v>98.137299740000003</v>
      </c>
      <c r="G2996" t="str">
        <f t="shared" si="187"/>
        <v>Normal</v>
      </c>
      <c r="H2996" t="str">
        <f>'Raw Data'!I2993</f>
        <v>smoker</v>
      </c>
      <c r="I2996" t="str">
        <f>'Raw Data'!J2993</f>
        <v>moderate</v>
      </c>
    </row>
    <row r="2997" spans="1:9" ht="15" customHeight="1" x14ac:dyDescent="0.35">
      <c r="A2997">
        <f t="shared" si="184"/>
        <v>2993</v>
      </c>
      <c r="B2997" s="13">
        <f>'Raw Data'!B2994</f>
        <v>21.403923750000001</v>
      </c>
      <c r="C2997" t="str">
        <f t="shared" si="185"/>
        <v>Normal</v>
      </c>
      <c r="D2997" s="14">
        <f>'Raw Data'!E2994</f>
        <v>153.23105219999999</v>
      </c>
      <c r="E2997" t="str">
        <f t="shared" si="186"/>
        <v>Desirable</v>
      </c>
      <c r="F2997" s="15">
        <f>'Raw Data'!C2994</f>
        <v>97.820853319999998</v>
      </c>
      <c r="G2997" t="str">
        <f t="shared" si="187"/>
        <v>Normal</v>
      </c>
      <c r="H2997" t="str">
        <f>'Raw Data'!I2994</f>
        <v>non-smoker</v>
      </c>
      <c r="I2997" t="str">
        <f>'Raw Data'!J2994</f>
        <v>low</v>
      </c>
    </row>
    <row r="2998" spans="1:9" ht="15" customHeight="1" x14ac:dyDescent="0.35">
      <c r="A2998">
        <f t="shared" si="184"/>
        <v>2994</v>
      </c>
      <c r="B2998" s="13">
        <f>'Raw Data'!B2995</f>
        <v>34.295250230000001</v>
      </c>
      <c r="C2998" t="str">
        <f t="shared" si="185"/>
        <v>Obese</v>
      </c>
      <c r="D2998" s="14">
        <f>'Raw Data'!E2995</f>
        <v>189.2350959</v>
      </c>
      <c r="E2998" t="str">
        <f t="shared" si="186"/>
        <v>Desirable</v>
      </c>
      <c r="F2998" s="15">
        <f>'Raw Data'!C2995</f>
        <v>104.6997056</v>
      </c>
      <c r="G2998" t="str">
        <f t="shared" si="187"/>
        <v>Normal</v>
      </c>
      <c r="H2998" t="str">
        <f>'Raw Data'!I2995</f>
        <v>smoker</v>
      </c>
      <c r="I2998" t="str">
        <f>'Raw Data'!J2995</f>
        <v>high</v>
      </c>
    </row>
    <row r="2999" spans="1:9" ht="15" customHeight="1" x14ac:dyDescent="0.35">
      <c r="A2999">
        <f t="shared" si="184"/>
        <v>2995</v>
      </c>
      <c r="B2999" s="13">
        <f>'Raw Data'!B2996</f>
        <v>30.88387831</v>
      </c>
      <c r="C2999" t="str">
        <f t="shared" si="185"/>
        <v>Obese</v>
      </c>
      <c r="D2999" s="14">
        <f>'Raw Data'!E2996</f>
        <v>205.9680515</v>
      </c>
      <c r="E2999" t="str">
        <f t="shared" si="186"/>
        <v>Borderline High</v>
      </c>
      <c r="F2999" s="15">
        <f>'Raw Data'!C2996</f>
        <v>110.6538982</v>
      </c>
      <c r="G2999" t="str">
        <f t="shared" si="187"/>
        <v>Normal</v>
      </c>
      <c r="H2999" t="str">
        <f>'Raw Data'!I2996</f>
        <v>non-smoker</v>
      </c>
      <c r="I2999" t="str">
        <f>'Raw Data'!J2996</f>
        <v>moderate</v>
      </c>
    </row>
    <row r="3000" spans="1:9" ht="15" customHeight="1" x14ac:dyDescent="0.35">
      <c r="A3000">
        <f t="shared" si="184"/>
        <v>2996</v>
      </c>
      <c r="B3000" s="13">
        <f>'Raw Data'!B2997</f>
        <v>26.175273730000001</v>
      </c>
      <c r="C3000" t="str">
        <f t="shared" si="185"/>
        <v>Overweight</v>
      </c>
      <c r="D3000" s="14">
        <f>'Raw Data'!E2997</f>
        <v>187.56504000000001</v>
      </c>
      <c r="E3000" t="str">
        <f t="shared" si="186"/>
        <v>Desirable</v>
      </c>
      <c r="F3000" s="15">
        <f>'Raw Data'!C2997</f>
        <v>110.6591399</v>
      </c>
      <c r="G3000" t="str">
        <f t="shared" si="187"/>
        <v>Normal</v>
      </c>
      <c r="H3000" t="str">
        <f>'Raw Data'!I2997</f>
        <v>smoker</v>
      </c>
      <c r="I3000" t="str">
        <f>'Raw Data'!J2997</f>
        <v>moderate</v>
      </c>
    </row>
    <row r="3001" spans="1:9" ht="15" customHeight="1" x14ac:dyDescent="0.35">
      <c r="A3001">
        <f t="shared" si="184"/>
        <v>2997</v>
      </c>
      <c r="B3001" s="13">
        <f>'Raw Data'!B2998</f>
        <v>27.174118029999999</v>
      </c>
      <c r="C3001" t="str">
        <f t="shared" si="185"/>
        <v>Overweight</v>
      </c>
      <c r="D3001" s="14">
        <f>'Raw Data'!E2998</f>
        <v>197.22079210000001</v>
      </c>
      <c r="E3001" t="str">
        <f t="shared" si="186"/>
        <v>Desirable</v>
      </c>
      <c r="F3001" s="15">
        <f>'Raw Data'!C2998</f>
        <v>100.6483451</v>
      </c>
      <c r="G3001" t="str">
        <f t="shared" si="187"/>
        <v>Normal</v>
      </c>
      <c r="H3001" t="str">
        <f>'Raw Data'!I2998</f>
        <v>smoker</v>
      </c>
      <c r="I3001" t="str">
        <f>'Raw Data'!J2998</f>
        <v>high</v>
      </c>
    </row>
    <row r="3002" spans="1:9" ht="15" customHeight="1" x14ac:dyDescent="0.35">
      <c r="A3002">
        <f t="shared" si="184"/>
        <v>2998</v>
      </c>
      <c r="B3002" s="13">
        <f>'Raw Data'!B2999</f>
        <v>25.660858040000001</v>
      </c>
      <c r="C3002" t="str">
        <f t="shared" si="185"/>
        <v>Overweight</v>
      </c>
      <c r="D3002" s="14">
        <f>'Raw Data'!E2999</f>
        <v>188.47549319999999</v>
      </c>
      <c r="E3002" t="str">
        <f t="shared" si="186"/>
        <v>Desirable</v>
      </c>
      <c r="F3002" s="15">
        <f>'Raw Data'!C2999</f>
        <v>109.5556983</v>
      </c>
      <c r="G3002" t="str">
        <f t="shared" si="187"/>
        <v>Normal</v>
      </c>
      <c r="H3002" t="str">
        <f>'Raw Data'!I2999</f>
        <v>non-smoker</v>
      </c>
      <c r="I3002" t="str">
        <f>'Raw Data'!J2999</f>
        <v>low</v>
      </c>
    </row>
    <row r="3003" spans="1:9" ht="15" customHeight="1" x14ac:dyDescent="0.35">
      <c r="A3003">
        <f t="shared" si="184"/>
        <v>2999</v>
      </c>
      <c r="B3003" s="13">
        <f>'Raw Data'!B3000</f>
        <v>17.961403990000001</v>
      </c>
      <c r="C3003" t="str">
        <f t="shared" si="185"/>
        <v>Underweight</v>
      </c>
      <c r="D3003" s="14">
        <f>'Raw Data'!E3000</f>
        <v>201.58690319999999</v>
      </c>
      <c r="E3003" t="str">
        <f t="shared" si="186"/>
        <v>Borderline High</v>
      </c>
      <c r="F3003" s="15">
        <f>'Raw Data'!C3000</f>
        <v>104.925988</v>
      </c>
      <c r="G3003" t="str">
        <f t="shared" si="187"/>
        <v>Normal</v>
      </c>
      <c r="H3003" t="str">
        <f>'Raw Data'!I3000</f>
        <v>non-smoker</v>
      </c>
      <c r="I3003" t="str">
        <f>'Raw Data'!J3000</f>
        <v>moderate</v>
      </c>
    </row>
    <row r="3004" spans="1:9" ht="15" customHeight="1" x14ac:dyDescent="0.35">
      <c r="A3004">
        <f t="shared" si="184"/>
        <v>3000</v>
      </c>
      <c r="B3004" s="13">
        <f>'Raw Data'!B3001</f>
        <v>33.442445419999999</v>
      </c>
      <c r="C3004" t="str">
        <f t="shared" si="185"/>
        <v>Obese</v>
      </c>
      <c r="D3004" s="14">
        <f>'Raw Data'!E3001</f>
        <v>188.4873456</v>
      </c>
      <c r="E3004" t="str">
        <f t="shared" si="186"/>
        <v>Desirable</v>
      </c>
      <c r="F3004" s="15">
        <f>'Raw Data'!C3001</f>
        <v>107.6662094</v>
      </c>
      <c r="G3004" t="str">
        <f t="shared" si="187"/>
        <v>Normal</v>
      </c>
      <c r="H3004" t="str">
        <f>'Raw Data'!I3001</f>
        <v>non-smoker</v>
      </c>
      <c r="I3004" t="str">
        <f>'Raw Data'!J3001</f>
        <v>moderate</v>
      </c>
    </row>
    <row r="3005" spans="1:9" ht="15" customHeight="1" x14ac:dyDescent="0.35">
      <c r="A3005">
        <f t="shared" si="184"/>
        <v>3001</v>
      </c>
      <c r="B3005" s="13">
        <f>'Raw Data'!B3002</f>
        <v>28.09421347</v>
      </c>
      <c r="C3005" t="str">
        <f t="shared" si="185"/>
        <v>Overweight</v>
      </c>
      <c r="D3005" s="14">
        <f>'Raw Data'!E3002</f>
        <v>211.84494810000001</v>
      </c>
      <c r="E3005" t="str">
        <f t="shared" si="186"/>
        <v>Borderline High</v>
      </c>
      <c r="F3005" s="15">
        <f>'Raw Data'!C3002</f>
        <v>113.92742370000001</v>
      </c>
      <c r="G3005" t="str">
        <f t="shared" si="187"/>
        <v>Normal</v>
      </c>
      <c r="H3005" t="str">
        <f>'Raw Data'!I3002</f>
        <v>smoker</v>
      </c>
      <c r="I3005" t="str">
        <f>'Raw Data'!J3002</f>
        <v>moderate</v>
      </c>
    </row>
    <row r="3006" spans="1:9" ht="15" customHeight="1" x14ac:dyDescent="0.35">
      <c r="A3006">
        <f t="shared" si="184"/>
        <v>3002</v>
      </c>
      <c r="B3006" s="13">
        <f>'Raw Data'!B3003</f>
        <v>31.771906649999998</v>
      </c>
      <c r="C3006" t="str">
        <f t="shared" si="185"/>
        <v>Obese</v>
      </c>
      <c r="D3006" s="14">
        <f>'Raw Data'!E3003</f>
        <v>213.31164229999999</v>
      </c>
      <c r="E3006" t="str">
        <f t="shared" si="186"/>
        <v>Borderline High</v>
      </c>
      <c r="F3006" s="15">
        <f>'Raw Data'!C3003</f>
        <v>129.64297239999999</v>
      </c>
      <c r="G3006" t="str">
        <f t="shared" si="187"/>
        <v>Stage 1 Hypertension</v>
      </c>
      <c r="H3006" t="str">
        <f>'Raw Data'!I3003</f>
        <v>non-smoker</v>
      </c>
      <c r="I3006" t="str">
        <f>'Raw Data'!J3003</f>
        <v>moderate</v>
      </c>
    </row>
    <row r="3007" spans="1:9" ht="15" customHeight="1" x14ac:dyDescent="0.35">
      <c r="A3007">
        <f t="shared" si="184"/>
        <v>3003</v>
      </c>
      <c r="B3007" s="13">
        <f>'Raw Data'!B3004</f>
        <v>24.7288511</v>
      </c>
      <c r="C3007" t="str">
        <f t="shared" si="185"/>
        <v>Normal</v>
      </c>
      <c r="D3007" s="14">
        <f>'Raw Data'!E3004</f>
        <v>215.9603343</v>
      </c>
      <c r="E3007" t="str">
        <f t="shared" si="186"/>
        <v>Borderline High</v>
      </c>
      <c r="F3007" s="15">
        <f>'Raw Data'!C3004</f>
        <v>108.2615603</v>
      </c>
      <c r="G3007" t="str">
        <f t="shared" si="187"/>
        <v>Normal</v>
      </c>
      <c r="H3007" t="str">
        <f>'Raw Data'!I3004</f>
        <v>non-smoker</v>
      </c>
      <c r="I3007" t="str">
        <f>'Raw Data'!J3004</f>
        <v>moderate</v>
      </c>
    </row>
    <row r="3008" spans="1:9" ht="15" customHeight="1" x14ac:dyDescent="0.35">
      <c r="A3008">
        <f t="shared" si="184"/>
        <v>3004</v>
      </c>
      <c r="B3008" s="13">
        <f>'Raw Data'!B3005</f>
        <v>27.46069095</v>
      </c>
      <c r="C3008" t="str">
        <f t="shared" si="185"/>
        <v>Overweight</v>
      </c>
      <c r="D3008" s="14">
        <f>'Raw Data'!E3005</f>
        <v>179.62057849999999</v>
      </c>
      <c r="E3008" t="str">
        <f t="shared" si="186"/>
        <v>Desirable</v>
      </c>
      <c r="F3008" s="15">
        <f>'Raw Data'!C3005</f>
        <v>101.21227039999999</v>
      </c>
      <c r="G3008" t="str">
        <f t="shared" si="187"/>
        <v>Normal</v>
      </c>
      <c r="H3008" t="str">
        <f>'Raw Data'!I3005</f>
        <v>non-smoker</v>
      </c>
      <c r="I3008" t="str">
        <f>'Raw Data'!J3005</f>
        <v>high</v>
      </c>
    </row>
    <row r="3009" spans="1:9" ht="15" customHeight="1" x14ac:dyDescent="0.35">
      <c r="A3009">
        <f t="shared" si="184"/>
        <v>3005</v>
      </c>
      <c r="B3009" s="13">
        <f>'Raw Data'!B3006</f>
        <v>28.599618</v>
      </c>
      <c r="C3009" t="str">
        <f t="shared" si="185"/>
        <v>Overweight</v>
      </c>
      <c r="D3009" s="14">
        <f>'Raw Data'!E3006</f>
        <v>195.36674930000001</v>
      </c>
      <c r="E3009" t="str">
        <f t="shared" si="186"/>
        <v>Desirable</v>
      </c>
      <c r="F3009" s="15">
        <f>'Raw Data'!C3006</f>
        <v>114.8620399</v>
      </c>
      <c r="G3009" t="str">
        <f t="shared" si="187"/>
        <v>Normal</v>
      </c>
      <c r="H3009" t="str">
        <f>'Raw Data'!I3006</f>
        <v>non-smoker</v>
      </c>
      <c r="I3009" t="str">
        <f>'Raw Data'!J3006</f>
        <v>moderate</v>
      </c>
    </row>
    <row r="3010" spans="1:9" ht="15" customHeight="1" x14ac:dyDescent="0.35">
      <c r="A3010">
        <f t="shared" si="184"/>
        <v>3006</v>
      </c>
      <c r="B3010" s="13">
        <f>'Raw Data'!B3007</f>
        <v>32.155790170000003</v>
      </c>
      <c r="C3010" t="str">
        <f t="shared" si="185"/>
        <v>Obese</v>
      </c>
      <c r="D3010" s="14">
        <f>'Raw Data'!E3007</f>
        <v>219.75251850000001</v>
      </c>
      <c r="E3010" t="str">
        <f t="shared" si="186"/>
        <v>Borderline High</v>
      </c>
      <c r="F3010" s="15">
        <f>'Raw Data'!C3007</f>
        <v>114.9130394</v>
      </c>
      <c r="G3010" t="str">
        <f t="shared" si="187"/>
        <v>Normal</v>
      </c>
      <c r="H3010" t="str">
        <f>'Raw Data'!I3007</f>
        <v>non-smoker</v>
      </c>
      <c r="I3010" t="str">
        <f>'Raw Data'!J3007</f>
        <v>high</v>
      </c>
    </row>
    <row r="3011" spans="1:9" ht="15" customHeight="1" x14ac:dyDescent="0.35">
      <c r="A3011">
        <f t="shared" si="184"/>
        <v>3007</v>
      </c>
      <c r="B3011" s="13">
        <f>'Raw Data'!B3008</f>
        <v>35.9649821</v>
      </c>
      <c r="C3011" t="str">
        <f t="shared" si="185"/>
        <v>Obese</v>
      </c>
      <c r="D3011" s="14">
        <f>'Raw Data'!E3008</f>
        <v>211.8333154</v>
      </c>
      <c r="E3011" t="str">
        <f t="shared" si="186"/>
        <v>Borderline High</v>
      </c>
      <c r="F3011" s="15">
        <f>'Raw Data'!C3008</f>
        <v>118.108209</v>
      </c>
      <c r="G3011" t="str">
        <f t="shared" si="187"/>
        <v>Normal</v>
      </c>
      <c r="H3011" t="str">
        <f>'Raw Data'!I3008</f>
        <v>non-smoker</v>
      </c>
      <c r="I3011" t="str">
        <f>'Raw Data'!J3008</f>
        <v>high</v>
      </c>
    </row>
    <row r="3012" spans="1:9" ht="15" customHeight="1" x14ac:dyDescent="0.35">
      <c r="A3012">
        <f t="shared" si="184"/>
        <v>3008</v>
      </c>
      <c r="B3012" s="13">
        <f>'Raw Data'!B3009</f>
        <v>25.256242589999999</v>
      </c>
      <c r="C3012" t="str">
        <f t="shared" si="185"/>
        <v>Overweight</v>
      </c>
      <c r="D3012" s="14">
        <f>'Raw Data'!E3009</f>
        <v>187.45259519999999</v>
      </c>
      <c r="E3012" t="str">
        <f t="shared" si="186"/>
        <v>Desirable</v>
      </c>
      <c r="F3012" s="15">
        <f>'Raw Data'!C3009</f>
        <v>106.9325711</v>
      </c>
      <c r="G3012" t="str">
        <f t="shared" si="187"/>
        <v>Normal</v>
      </c>
      <c r="H3012" t="str">
        <f>'Raw Data'!I3009</f>
        <v>smoker</v>
      </c>
      <c r="I3012" t="str">
        <f>'Raw Data'!J3009</f>
        <v>high</v>
      </c>
    </row>
    <row r="3013" spans="1:9" ht="15" customHeight="1" x14ac:dyDescent="0.35">
      <c r="A3013">
        <f t="shared" ref="A3013:A3076" si="188">ROW()-4</f>
        <v>3009</v>
      </c>
      <c r="B3013" s="13">
        <f>'Raw Data'!B3010</f>
        <v>25.261916100000001</v>
      </c>
      <c r="C3013" t="str">
        <f t="shared" ref="C3013:C3076" si="189">IF(B3013&lt;18.5,"Underweight",IF(B3013&lt;=24.9,"Normal",IF(B3013&lt;=29.9,"Overweight","Obese")))</f>
        <v>Overweight</v>
      </c>
      <c r="D3013" s="14">
        <f>'Raw Data'!E3010</f>
        <v>180.7780927</v>
      </c>
      <c r="E3013" t="str">
        <f t="shared" ref="E3013:E3076" si="190">IF(D3013&lt;200,"Desirable",IF(D3013&lt;=239,"Borderline High","High"))</f>
        <v>Desirable</v>
      </c>
      <c r="F3013" s="15">
        <f>'Raw Data'!C3010</f>
        <v>96.635250760000005</v>
      </c>
      <c r="G3013" t="str">
        <f t="shared" ref="G3013:G3076" si="191">IF(F3013&lt;120,"Normal",IF(F3013&lt;=129,"Elevated",IF(F3013&lt;=139,"Stage 1 Hypertension","Stage 2 Hypertension")))</f>
        <v>Normal</v>
      </c>
      <c r="H3013" t="str">
        <f>'Raw Data'!I3010</f>
        <v>non-smoker</v>
      </c>
      <c r="I3013" t="str">
        <f>'Raw Data'!J3010</f>
        <v>low</v>
      </c>
    </row>
    <row r="3014" spans="1:9" ht="15" customHeight="1" x14ac:dyDescent="0.35">
      <c r="A3014">
        <f t="shared" si="188"/>
        <v>3010</v>
      </c>
      <c r="B3014" s="13">
        <f>'Raw Data'!B3011</f>
        <v>25.77145595</v>
      </c>
      <c r="C3014" t="str">
        <f t="shared" si="189"/>
        <v>Overweight</v>
      </c>
      <c r="D3014" s="14">
        <f>'Raw Data'!E3011</f>
        <v>207.62154989999999</v>
      </c>
      <c r="E3014" t="str">
        <f t="shared" si="190"/>
        <v>Borderline High</v>
      </c>
      <c r="F3014" s="15">
        <f>'Raw Data'!C3011</f>
        <v>99.123620459999998</v>
      </c>
      <c r="G3014" t="str">
        <f t="shared" si="191"/>
        <v>Normal</v>
      </c>
      <c r="H3014" t="str">
        <f>'Raw Data'!I3011</f>
        <v>non-smoker</v>
      </c>
      <c r="I3014" t="str">
        <f>'Raw Data'!J3011</f>
        <v>low</v>
      </c>
    </row>
    <row r="3015" spans="1:9" ht="15" customHeight="1" x14ac:dyDescent="0.35">
      <c r="A3015">
        <f t="shared" si="188"/>
        <v>3011</v>
      </c>
      <c r="B3015" s="13">
        <f>'Raw Data'!B3012</f>
        <v>24.018496769999999</v>
      </c>
      <c r="C3015" t="str">
        <f t="shared" si="189"/>
        <v>Normal</v>
      </c>
      <c r="D3015" s="14">
        <f>'Raw Data'!E3012</f>
        <v>198.4742401</v>
      </c>
      <c r="E3015" t="str">
        <f t="shared" si="190"/>
        <v>Desirable</v>
      </c>
      <c r="F3015" s="15">
        <f>'Raw Data'!C3012</f>
        <v>105.37941720000001</v>
      </c>
      <c r="G3015" t="str">
        <f t="shared" si="191"/>
        <v>Normal</v>
      </c>
      <c r="H3015" t="str">
        <f>'Raw Data'!I3012</f>
        <v>non-smoker</v>
      </c>
      <c r="I3015" t="str">
        <f>'Raw Data'!J3012</f>
        <v>moderate</v>
      </c>
    </row>
    <row r="3016" spans="1:9" ht="15" customHeight="1" x14ac:dyDescent="0.35">
      <c r="A3016">
        <f t="shared" si="188"/>
        <v>3012</v>
      </c>
      <c r="B3016" s="13">
        <f>'Raw Data'!B3013</f>
        <v>40.232316930000003</v>
      </c>
      <c r="C3016" t="str">
        <f t="shared" si="189"/>
        <v>Obese</v>
      </c>
      <c r="D3016" s="14">
        <f>'Raw Data'!E3013</f>
        <v>195.31414720000001</v>
      </c>
      <c r="E3016" t="str">
        <f t="shared" si="190"/>
        <v>Desirable</v>
      </c>
      <c r="F3016" s="15">
        <f>'Raw Data'!C3013</f>
        <v>102.5949317</v>
      </c>
      <c r="G3016" t="str">
        <f t="shared" si="191"/>
        <v>Normal</v>
      </c>
      <c r="H3016" t="str">
        <f>'Raw Data'!I3013</f>
        <v>non-smoker</v>
      </c>
      <c r="I3016" t="str">
        <f>'Raw Data'!J3013</f>
        <v>moderate</v>
      </c>
    </row>
    <row r="3017" spans="1:9" ht="15" customHeight="1" x14ac:dyDescent="0.35">
      <c r="A3017">
        <f t="shared" si="188"/>
        <v>3013</v>
      </c>
      <c r="B3017" s="13">
        <f>'Raw Data'!B3014</f>
        <v>18.592056379999999</v>
      </c>
      <c r="C3017" t="str">
        <f t="shared" si="189"/>
        <v>Normal</v>
      </c>
      <c r="D3017" s="14">
        <f>'Raw Data'!E3014</f>
        <v>200.0129135</v>
      </c>
      <c r="E3017" t="str">
        <f t="shared" si="190"/>
        <v>Borderline High</v>
      </c>
      <c r="F3017" s="15">
        <f>'Raw Data'!C3014</f>
        <v>113.7697555</v>
      </c>
      <c r="G3017" t="str">
        <f t="shared" si="191"/>
        <v>Normal</v>
      </c>
      <c r="H3017" t="str">
        <f>'Raw Data'!I3014</f>
        <v>smoker</v>
      </c>
      <c r="I3017" t="str">
        <f>'Raw Data'!J3014</f>
        <v>moderate</v>
      </c>
    </row>
    <row r="3018" spans="1:9" ht="15" customHeight="1" x14ac:dyDescent="0.35">
      <c r="A3018">
        <f t="shared" si="188"/>
        <v>3014</v>
      </c>
      <c r="B3018" s="13">
        <f>'Raw Data'!B3015</f>
        <v>40.431988920000002</v>
      </c>
      <c r="C3018" t="str">
        <f t="shared" si="189"/>
        <v>Obese</v>
      </c>
      <c r="D3018" s="14">
        <f>'Raw Data'!E3015</f>
        <v>232.51718410000001</v>
      </c>
      <c r="E3018" t="str">
        <f t="shared" si="190"/>
        <v>Borderline High</v>
      </c>
      <c r="F3018" s="15">
        <f>'Raw Data'!C3015</f>
        <v>98.485181019999999</v>
      </c>
      <c r="G3018" t="str">
        <f t="shared" si="191"/>
        <v>Normal</v>
      </c>
      <c r="H3018" t="str">
        <f>'Raw Data'!I3015</f>
        <v>smoker</v>
      </c>
      <c r="I3018" t="str">
        <f>'Raw Data'!J3015</f>
        <v>moderate</v>
      </c>
    </row>
    <row r="3019" spans="1:9" ht="15" customHeight="1" x14ac:dyDescent="0.35">
      <c r="A3019">
        <f t="shared" si="188"/>
        <v>3015</v>
      </c>
      <c r="B3019" s="13">
        <f>'Raw Data'!B3016</f>
        <v>30.193357630000001</v>
      </c>
      <c r="C3019" t="str">
        <f t="shared" si="189"/>
        <v>Obese</v>
      </c>
      <c r="D3019" s="14">
        <f>'Raw Data'!E3016</f>
        <v>192.11724849999999</v>
      </c>
      <c r="E3019" t="str">
        <f t="shared" si="190"/>
        <v>Desirable</v>
      </c>
      <c r="F3019" s="15">
        <f>'Raw Data'!C3016</f>
        <v>108.2962555</v>
      </c>
      <c r="G3019" t="str">
        <f t="shared" si="191"/>
        <v>Normal</v>
      </c>
      <c r="H3019" t="str">
        <f>'Raw Data'!I3016</f>
        <v>non-smoker</v>
      </c>
      <c r="I3019" t="str">
        <f>'Raw Data'!J3016</f>
        <v>low</v>
      </c>
    </row>
    <row r="3020" spans="1:9" ht="15" customHeight="1" x14ac:dyDescent="0.35">
      <c r="A3020">
        <f t="shared" si="188"/>
        <v>3016</v>
      </c>
      <c r="B3020" s="13">
        <f>'Raw Data'!B3017</f>
        <v>26.587113120000001</v>
      </c>
      <c r="C3020" t="str">
        <f t="shared" si="189"/>
        <v>Overweight</v>
      </c>
      <c r="D3020" s="14">
        <f>'Raw Data'!E3017</f>
        <v>192.83578800000001</v>
      </c>
      <c r="E3020" t="str">
        <f t="shared" si="190"/>
        <v>Desirable</v>
      </c>
      <c r="F3020" s="15">
        <f>'Raw Data'!C3017</f>
        <v>104.8402373</v>
      </c>
      <c r="G3020" t="str">
        <f t="shared" si="191"/>
        <v>Normal</v>
      </c>
      <c r="H3020" t="str">
        <f>'Raw Data'!I3017</f>
        <v>non-smoker</v>
      </c>
      <c r="I3020" t="str">
        <f>'Raw Data'!J3017</f>
        <v>low</v>
      </c>
    </row>
    <row r="3021" spans="1:9" ht="15" customHeight="1" x14ac:dyDescent="0.35">
      <c r="A3021">
        <f t="shared" si="188"/>
        <v>3017</v>
      </c>
      <c r="B3021" s="13">
        <f>'Raw Data'!B3018</f>
        <v>22.811840790000002</v>
      </c>
      <c r="C3021" t="str">
        <f t="shared" si="189"/>
        <v>Normal</v>
      </c>
      <c r="D3021" s="14">
        <f>'Raw Data'!E3018</f>
        <v>183.5026675</v>
      </c>
      <c r="E3021" t="str">
        <f t="shared" si="190"/>
        <v>Desirable</v>
      </c>
      <c r="F3021" s="15">
        <f>'Raw Data'!C3018</f>
        <v>112.01236400000001</v>
      </c>
      <c r="G3021" t="str">
        <f t="shared" si="191"/>
        <v>Normal</v>
      </c>
      <c r="H3021" t="str">
        <f>'Raw Data'!I3018</f>
        <v>smoker</v>
      </c>
      <c r="I3021" t="str">
        <f>'Raw Data'!J3018</f>
        <v>moderate</v>
      </c>
    </row>
    <row r="3022" spans="1:9" ht="15" customHeight="1" x14ac:dyDescent="0.35">
      <c r="A3022">
        <f t="shared" si="188"/>
        <v>3018</v>
      </c>
      <c r="B3022" s="13">
        <f>'Raw Data'!B3019</f>
        <v>26.797671350000002</v>
      </c>
      <c r="C3022" t="str">
        <f t="shared" si="189"/>
        <v>Overweight</v>
      </c>
      <c r="D3022" s="14">
        <f>'Raw Data'!E3019</f>
        <v>185.3851027</v>
      </c>
      <c r="E3022" t="str">
        <f t="shared" si="190"/>
        <v>Desirable</v>
      </c>
      <c r="F3022" s="15">
        <f>'Raw Data'!C3019</f>
        <v>114.68709629999999</v>
      </c>
      <c r="G3022" t="str">
        <f t="shared" si="191"/>
        <v>Normal</v>
      </c>
      <c r="H3022" t="str">
        <f>'Raw Data'!I3019</f>
        <v>non-smoker</v>
      </c>
      <c r="I3022" t="str">
        <f>'Raw Data'!J3019</f>
        <v>moderate</v>
      </c>
    </row>
    <row r="3023" spans="1:9" ht="15" customHeight="1" x14ac:dyDescent="0.35">
      <c r="A3023">
        <f t="shared" si="188"/>
        <v>3019</v>
      </c>
      <c r="B3023" s="13">
        <f>'Raw Data'!B3020</f>
        <v>24.18127067</v>
      </c>
      <c r="C3023" t="str">
        <f t="shared" si="189"/>
        <v>Normal</v>
      </c>
      <c r="D3023" s="14">
        <f>'Raw Data'!E3020</f>
        <v>191.4861822</v>
      </c>
      <c r="E3023" t="str">
        <f t="shared" si="190"/>
        <v>Desirable</v>
      </c>
      <c r="F3023" s="15">
        <f>'Raw Data'!C3020</f>
        <v>97.172093039999993</v>
      </c>
      <c r="G3023" t="str">
        <f t="shared" si="191"/>
        <v>Normal</v>
      </c>
      <c r="H3023" t="str">
        <f>'Raw Data'!I3020</f>
        <v>smoker</v>
      </c>
      <c r="I3023" t="str">
        <f>'Raw Data'!J3020</f>
        <v>moderate</v>
      </c>
    </row>
    <row r="3024" spans="1:9" ht="15" customHeight="1" x14ac:dyDescent="0.35">
      <c r="A3024">
        <f t="shared" si="188"/>
        <v>3020</v>
      </c>
      <c r="B3024" s="13">
        <f>'Raw Data'!B3021</f>
        <v>33.901795620000001</v>
      </c>
      <c r="C3024" t="str">
        <f t="shared" si="189"/>
        <v>Obese</v>
      </c>
      <c r="D3024" s="14">
        <f>'Raw Data'!E3021</f>
        <v>201.18933989999999</v>
      </c>
      <c r="E3024" t="str">
        <f t="shared" si="190"/>
        <v>Borderline High</v>
      </c>
      <c r="F3024" s="15">
        <f>'Raw Data'!C3021</f>
        <v>123.2256246</v>
      </c>
      <c r="G3024" t="str">
        <f t="shared" si="191"/>
        <v>Elevated</v>
      </c>
      <c r="H3024" t="str">
        <f>'Raw Data'!I3021</f>
        <v>non-smoker</v>
      </c>
      <c r="I3024" t="str">
        <f>'Raw Data'!J3021</f>
        <v>high</v>
      </c>
    </row>
    <row r="3025" spans="1:9" ht="15" customHeight="1" x14ac:dyDescent="0.35">
      <c r="A3025">
        <f t="shared" si="188"/>
        <v>3021</v>
      </c>
      <c r="B3025" s="13">
        <f>'Raw Data'!B3022</f>
        <v>30.155146009999999</v>
      </c>
      <c r="C3025" t="str">
        <f t="shared" si="189"/>
        <v>Obese</v>
      </c>
      <c r="D3025" s="14">
        <f>'Raw Data'!E3022</f>
        <v>190.6857382</v>
      </c>
      <c r="E3025" t="str">
        <f t="shared" si="190"/>
        <v>Desirable</v>
      </c>
      <c r="F3025" s="15">
        <f>'Raw Data'!C3022</f>
        <v>103.04239459999999</v>
      </c>
      <c r="G3025" t="str">
        <f t="shared" si="191"/>
        <v>Normal</v>
      </c>
      <c r="H3025" t="str">
        <f>'Raw Data'!I3022</f>
        <v>non-smoker</v>
      </c>
      <c r="I3025" t="str">
        <f>'Raw Data'!J3022</f>
        <v>moderate</v>
      </c>
    </row>
    <row r="3026" spans="1:9" ht="15" customHeight="1" x14ac:dyDescent="0.35">
      <c r="A3026">
        <f t="shared" si="188"/>
        <v>3022</v>
      </c>
      <c r="B3026" s="13">
        <f>'Raw Data'!B3023</f>
        <v>35.354584029999998</v>
      </c>
      <c r="C3026" t="str">
        <f t="shared" si="189"/>
        <v>Obese</v>
      </c>
      <c r="D3026" s="14">
        <f>'Raw Data'!E3023</f>
        <v>211.82604939999999</v>
      </c>
      <c r="E3026" t="str">
        <f t="shared" si="190"/>
        <v>Borderline High</v>
      </c>
      <c r="F3026" s="15">
        <f>'Raw Data'!C3023</f>
        <v>122.6989408</v>
      </c>
      <c r="G3026" t="str">
        <f t="shared" si="191"/>
        <v>Elevated</v>
      </c>
      <c r="H3026" t="str">
        <f>'Raw Data'!I3023</f>
        <v>non-smoker</v>
      </c>
      <c r="I3026" t="str">
        <f>'Raw Data'!J3023</f>
        <v>high</v>
      </c>
    </row>
    <row r="3027" spans="1:9" ht="15" customHeight="1" x14ac:dyDescent="0.35">
      <c r="A3027">
        <f t="shared" si="188"/>
        <v>3023</v>
      </c>
      <c r="B3027" s="13">
        <f>'Raw Data'!B3024</f>
        <v>25.547969429999998</v>
      </c>
      <c r="C3027" t="str">
        <f t="shared" si="189"/>
        <v>Overweight</v>
      </c>
      <c r="D3027" s="14">
        <f>'Raw Data'!E3024</f>
        <v>173.7147391</v>
      </c>
      <c r="E3027" t="str">
        <f t="shared" si="190"/>
        <v>Desirable</v>
      </c>
      <c r="F3027" s="15">
        <f>'Raw Data'!C3024</f>
        <v>112.9284756</v>
      </c>
      <c r="G3027" t="str">
        <f t="shared" si="191"/>
        <v>Normal</v>
      </c>
      <c r="H3027" t="str">
        <f>'Raw Data'!I3024</f>
        <v>non-smoker</v>
      </c>
      <c r="I3027" t="str">
        <f>'Raw Data'!J3024</f>
        <v>moderate</v>
      </c>
    </row>
    <row r="3028" spans="1:9" ht="15" customHeight="1" x14ac:dyDescent="0.35">
      <c r="A3028">
        <f t="shared" si="188"/>
        <v>3024</v>
      </c>
      <c r="B3028" s="13">
        <f>'Raw Data'!B3025</f>
        <v>27.706711640000002</v>
      </c>
      <c r="C3028" t="str">
        <f t="shared" si="189"/>
        <v>Overweight</v>
      </c>
      <c r="D3028" s="14">
        <f>'Raw Data'!E3025</f>
        <v>208.1307233</v>
      </c>
      <c r="E3028" t="str">
        <f t="shared" si="190"/>
        <v>Borderline High</v>
      </c>
      <c r="F3028" s="15">
        <f>'Raw Data'!C3025</f>
        <v>89.490127119999997</v>
      </c>
      <c r="G3028" t="str">
        <f t="shared" si="191"/>
        <v>Normal</v>
      </c>
      <c r="H3028" t="str">
        <f>'Raw Data'!I3025</f>
        <v>non-smoker</v>
      </c>
      <c r="I3028" t="str">
        <f>'Raw Data'!J3025</f>
        <v>moderate</v>
      </c>
    </row>
    <row r="3029" spans="1:9" ht="15" customHeight="1" x14ac:dyDescent="0.35">
      <c r="A3029">
        <f t="shared" si="188"/>
        <v>3025</v>
      </c>
      <c r="B3029" s="13">
        <f>'Raw Data'!B3026</f>
        <v>26.51298306</v>
      </c>
      <c r="C3029" t="str">
        <f t="shared" si="189"/>
        <v>Overweight</v>
      </c>
      <c r="D3029" s="14">
        <f>'Raw Data'!E3026</f>
        <v>212.69492099999999</v>
      </c>
      <c r="E3029" t="str">
        <f t="shared" si="190"/>
        <v>Borderline High</v>
      </c>
      <c r="F3029" s="15">
        <f>'Raw Data'!C3026</f>
        <v>95.552632180000003</v>
      </c>
      <c r="G3029" t="str">
        <f t="shared" si="191"/>
        <v>Normal</v>
      </c>
      <c r="H3029" t="str">
        <f>'Raw Data'!I3026</f>
        <v>smoker</v>
      </c>
      <c r="I3029" t="str">
        <f>'Raw Data'!J3026</f>
        <v>moderate</v>
      </c>
    </row>
    <row r="3030" spans="1:9" ht="15" customHeight="1" x14ac:dyDescent="0.35">
      <c r="A3030">
        <f t="shared" si="188"/>
        <v>3026</v>
      </c>
      <c r="B3030" s="13">
        <f>'Raw Data'!B3027</f>
        <v>25.13095156</v>
      </c>
      <c r="C3030" t="str">
        <f t="shared" si="189"/>
        <v>Overweight</v>
      </c>
      <c r="D3030" s="14">
        <f>'Raw Data'!E3027</f>
        <v>173.2182924</v>
      </c>
      <c r="E3030" t="str">
        <f t="shared" si="190"/>
        <v>Desirable</v>
      </c>
      <c r="F3030" s="15">
        <f>'Raw Data'!C3027</f>
        <v>117.00089509999999</v>
      </c>
      <c r="G3030" t="str">
        <f t="shared" si="191"/>
        <v>Normal</v>
      </c>
      <c r="H3030" t="str">
        <f>'Raw Data'!I3027</f>
        <v>smoker</v>
      </c>
      <c r="I3030" t="str">
        <f>'Raw Data'!J3027</f>
        <v>moderate</v>
      </c>
    </row>
    <row r="3031" spans="1:9" ht="15" customHeight="1" x14ac:dyDescent="0.35">
      <c r="A3031">
        <f t="shared" si="188"/>
        <v>3027</v>
      </c>
      <c r="B3031" s="13">
        <f>'Raw Data'!B3028</f>
        <v>21.854805120000002</v>
      </c>
      <c r="C3031" t="str">
        <f t="shared" si="189"/>
        <v>Normal</v>
      </c>
      <c r="D3031" s="14">
        <f>'Raw Data'!E3028</f>
        <v>195.76187809999999</v>
      </c>
      <c r="E3031" t="str">
        <f t="shared" si="190"/>
        <v>Desirable</v>
      </c>
      <c r="F3031" s="15">
        <f>'Raw Data'!C3028</f>
        <v>108.4930008</v>
      </c>
      <c r="G3031" t="str">
        <f t="shared" si="191"/>
        <v>Normal</v>
      </c>
      <c r="H3031" t="str">
        <f>'Raw Data'!I3028</f>
        <v>smoker</v>
      </c>
      <c r="I3031" t="str">
        <f>'Raw Data'!J3028</f>
        <v>moderate</v>
      </c>
    </row>
    <row r="3032" spans="1:9" ht="15" customHeight="1" x14ac:dyDescent="0.35">
      <c r="A3032">
        <f t="shared" si="188"/>
        <v>3028</v>
      </c>
      <c r="B3032" s="13">
        <f>'Raw Data'!B3029</f>
        <v>30.596867809999999</v>
      </c>
      <c r="C3032" t="str">
        <f t="shared" si="189"/>
        <v>Obese</v>
      </c>
      <c r="D3032" s="14">
        <f>'Raw Data'!E3029</f>
        <v>192.2932916</v>
      </c>
      <c r="E3032" t="str">
        <f t="shared" si="190"/>
        <v>Desirable</v>
      </c>
      <c r="F3032" s="15">
        <f>'Raw Data'!C3029</f>
        <v>109.34409909999999</v>
      </c>
      <c r="G3032" t="str">
        <f t="shared" si="191"/>
        <v>Normal</v>
      </c>
      <c r="H3032" t="str">
        <f>'Raw Data'!I3029</f>
        <v>non-smoker</v>
      </c>
      <c r="I3032" t="str">
        <f>'Raw Data'!J3029</f>
        <v>moderate</v>
      </c>
    </row>
    <row r="3033" spans="1:9" ht="15" customHeight="1" x14ac:dyDescent="0.35">
      <c r="A3033">
        <f t="shared" si="188"/>
        <v>3029</v>
      </c>
      <c r="B3033" s="13">
        <f>'Raw Data'!B3030</f>
        <v>28.70514605</v>
      </c>
      <c r="C3033" t="str">
        <f t="shared" si="189"/>
        <v>Overweight</v>
      </c>
      <c r="D3033" s="14">
        <f>'Raw Data'!E3030</f>
        <v>200.6440805</v>
      </c>
      <c r="E3033" t="str">
        <f t="shared" si="190"/>
        <v>Borderline High</v>
      </c>
      <c r="F3033" s="15">
        <f>'Raw Data'!C3030</f>
        <v>89.362406350000001</v>
      </c>
      <c r="G3033" t="str">
        <f t="shared" si="191"/>
        <v>Normal</v>
      </c>
      <c r="H3033" t="str">
        <f>'Raw Data'!I3030</f>
        <v>non-smoker</v>
      </c>
      <c r="I3033" t="str">
        <f>'Raw Data'!J3030</f>
        <v>high</v>
      </c>
    </row>
    <row r="3034" spans="1:9" ht="15" customHeight="1" x14ac:dyDescent="0.35">
      <c r="A3034">
        <f t="shared" si="188"/>
        <v>3030</v>
      </c>
      <c r="B3034" s="13">
        <f>'Raw Data'!B3031</f>
        <v>26.763812229999999</v>
      </c>
      <c r="C3034" t="str">
        <f t="shared" si="189"/>
        <v>Overweight</v>
      </c>
      <c r="D3034" s="14">
        <f>'Raw Data'!E3031</f>
        <v>212.4894759</v>
      </c>
      <c r="E3034" t="str">
        <f t="shared" si="190"/>
        <v>Borderline High</v>
      </c>
      <c r="F3034" s="15">
        <f>'Raw Data'!C3031</f>
        <v>106.1651031</v>
      </c>
      <c r="G3034" t="str">
        <f t="shared" si="191"/>
        <v>Normal</v>
      </c>
      <c r="H3034" t="str">
        <f>'Raw Data'!I3031</f>
        <v>smoker</v>
      </c>
      <c r="I3034" t="str">
        <f>'Raw Data'!J3031</f>
        <v>high</v>
      </c>
    </row>
    <row r="3035" spans="1:9" ht="15" customHeight="1" x14ac:dyDescent="0.35">
      <c r="A3035">
        <f t="shared" si="188"/>
        <v>3031</v>
      </c>
      <c r="B3035" s="13">
        <f>'Raw Data'!B3032</f>
        <v>29.514719800000002</v>
      </c>
      <c r="C3035" t="str">
        <f t="shared" si="189"/>
        <v>Overweight</v>
      </c>
      <c r="D3035" s="14">
        <f>'Raw Data'!E3032</f>
        <v>169.00331249999999</v>
      </c>
      <c r="E3035" t="str">
        <f t="shared" si="190"/>
        <v>Desirable</v>
      </c>
      <c r="F3035" s="15">
        <f>'Raw Data'!C3032</f>
        <v>103.8695323</v>
      </c>
      <c r="G3035" t="str">
        <f t="shared" si="191"/>
        <v>Normal</v>
      </c>
      <c r="H3035" t="str">
        <f>'Raw Data'!I3032</f>
        <v>non-smoker</v>
      </c>
      <c r="I3035" t="str">
        <f>'Raw Data'!J3032</f>
        <v>moderate</v>
      </c>
    </row>
    <row r="3036" spans="1:9" ht="15" customHeight="1" x14ac:dyDescent="0.35">
      <c r="A3036">
        <f t="shared" si="188"/>
        <v>3032</v>
      </c>
      <c r="B3036" s="13">
        <f>'Raw Data'!B3033</f>
        <v>24.939289909999999</v>
      </c>
      <c r="C3036" t="str">
        <f t="shared" si="189"/>
        <v>Overweight</v>
      </c>
      <c r="D3036" s="14">
        <f>'Raw Data'!E3033</f>
        <v>181.66515939999999</v>
      </c>
      <c r="E3036" t="str">
        <f t="shared" si="190"/>
        <v>Desirable</v>
      </c>
      <c r="F3036" s="15">
        <f>'Raw Data'!C3033</f>
        <v>96.433202399999999</v>
      </c>
      <c r="G3036" t="str">
        <f t="shared" si="191"/>
        <v>Normal</v>
      </c>
      <c r="H3036" t="str">
        <f>'Raw Data'!I3033</f>
        <v>non-smoker</v>
      </c>
      <c r="I3036" t="str">
        <f>'Raw Data'!J3033</f>
        <v>high</v>
      </c>
    </row>
    <row r="3037" spans="1:9" ht="15" customHeight="1" x14ac:dyDescent="0.35">
      <c r="A3037">
        <f t="shared" si="188"/>
        <v>3033</v>
      </c>
      <c r="B3037" s="13">
        <f>'Raw Data'!B3034</f>
        <v>27.076001049999999</v>
      </c>
      <c r="C3037" t="str">
        <f t="shared" si="189"/>
        <v>Overweight</v>
      </c>
      <c r="D3037" s="14">
        <f>'Raw Data'!E3034</f>
        <v>207.11873589999999</v>
      </c>
      <c r="E3037" t="str">
        <f t="shared" si="190"/>
        <v>Borderline High</v>
      </c>
      <c r="F3037" s="15">
        <f>'Raw Data'!C3034</f>
        <v>113.8483423</v>
      </c>
      <c r="G3037" t="str">
        <f t="shared" si="191"/>
        <v>Normal</v>
      </c>
      <c r="H3037" t="str">
        <f>'Raw Data'!I3034</f>
        <v>smoker</v>
      </c>
      <c r="I3037" t="str">
        <f>'Raw Data'!J3034</f>
        <v>high</v>
      </c>
    </row>
    <row r="3038" spans="1:9" ht="15" customHeight="1" x14ac:dyDescent="0.35">
      <c r="A3038">
        <f t="shared" si="188"/>
        <v>3034</v>
      </c>
      <c r="B3038" s="13">
        <f>'Raw Data'!B3035</f>
        <v>31.310161099999998</v>
      </c>
      <c r="C3038" t="str">
        <f t="shared" si="189"/>
        <v>Obese</v>
      </c>
      <c r="D3038" s="14">
        <f>'Raw Data'!E3035</f>
        <v>184.6879472</v>
      </c>
      <c r="E3038" t="str">
        <f t="shared" si="190"/>
        <v>Desirable</v>
      </c>
      <c r="F3038" s="15">
        <f>'Raw Data'!C3035</f>
        <v>114.89704</v>
      </c>
      <c r="G3038" t="str">
        <f t="shared" si="191"/>
        <v>Normal</v>
      </c>
      <c r="H3038" t="str">
        <f>'Raw Data'!I3035</f>
        <v>non-smoker</v>
      </c>
      <c r="I3038" t="str">
        <f>'Raw Data'!J3035</f>
        <v>low</v>
      </c>
    </row>
    <row r="3039" spans="1:9" ht="15" customHeight="1" x14ac:dyDescent="0.35">
      <c r="A3039">
        <f t="shared" si="188"/>
        <v>3035</v>
      </c>
      <c r="B3039" s="13">
        <f>'Raw Data'!B3036</f>
        <v>31.993235179999999</v>
      </c>
      <c r="C3039" t="str">
        <f t="shared" si="189"/>
        <v>Obese</v>
      </c>
      <c r="D3039" s="14">
        <f>'Raw Data'!E3036</f>
        <v>188.03347579999999</v>
      </c>
      <c r="E3039" t="str">
        <f t="shared" si="190"/>
        <v>Desirable</v>
      </c>
      <c r="F3039" s="15">
        <f>'Raw Data'!C3036</f>
        <v>100.4251974</v>
      </c>
      <c r="G3039" t="str">
        <f t="shared" si="191"/>
        <v>Normal</v>
      </c>
      <c r="H3039" t="str">
        <f>'Raw Data'!I3036</f>
        <v>non-smoker</v>
      </c>
      <c r="I3039" t="str">
        <f>'Raw Data'!J3036</f>
        <v>moderate</v>
      </c>
    </row>
    <row r="3040" spans="1:9" ht="15" customHeight="1" x14ac:dyDescent="0.35">
      <c r="A3040">
        <f t="shared" si="188"/>
        <v>3036</v>
      </c>
      <c r="B3040" s="13">
        <f>'Raw Data'!B3037</f>
        <v>34.640938660000003</v>
      </c>
      <c r="C3040" t="str">
        <f t="shared" si="189"/>
        <v>Obese</v>
      </c>
      <c r="D3040" s="14">
        <f>'Raw Data'!E3037</f>
        <v>204.4323401</v>
      </c>
      <c r="E3040" t="str">
        <f t="shared" si="190"/>
        <v>Borderline High</v>
      </c>
      <c r="F3040" s="15">
        <f>'Raw Data'!C3037</f>
        <v>102.6839375</v>
      </c>
      <c r="G3040" t="str">
        <f t="shared" si="191"/>
        <v>Normal</v>
      </c>
      <c r="H3040" t="str">
        <f>'Raw Data'!I3037</f>
        <v>smoker</v>
      </c>
      <c r="I3040" t="str">
        <f>'Raw Data'!J3037</f>
        <v>moderate</v>
      </c>
    </row>
    <row r="3041" spans="1:9" ht="15" customHeight="1" x14ac:dyDescent="0.35">
      <c r="A3041">
        <f t="shared" si="188"/>
        <v>3037</v>
      </c>
      <c r="B3041" s="13">
        <f>'Raw Data'!B3038</f>
        <v>21.452229809999999</v>
      </c>
      <c r="C3041" t="str">
        <f t="shared" si="189"/>
        <v>Normal</v>
      </c>
      <c r="D3041" s="14">
        <f>'Raw Data'!E3038</f>
        <v>182.1975387</v>
      </c>
      <c r="E3041" t="str">
        <f t="shared" si="190"/>
        <v>Desirable</v>
      </c>
      <c r="F3041" s="15">
        <f>'Raw Data'!C3038</f>
        <v>106.58967939999999</v>
      </c>
      <c r="G3041" t="str">
        <f t="shared" si="191"/>
        <v>Normal</v>
      </c>
      <c r="H3041" t="str">
        <f>'Raw Data'!I3038</f>
        <v>non-smoker</v>
      </c>
      <c r="I3041" t="str">
        <f>'Raw Data'!J3038</f>
        <v>low</v>
      </c>
    </row>
    <row r="3042" spans="1:9" ht="15" customHeight="1" x14ac:dyDescent="0.35">
      <c r="A3042">
        <f t="shared" si="188"/>
        <v>3038</v>
      </c>
      <c r="B3042" s="13">
        <f>'Raw Data'!B3039</f>
        <v>22.18687628</v>
      </c>
      <c r="C3042" t="str">
        <f t="shared" si="189"/>
        <v>Normal</v>
      </c>
      <c r="D3042" s="14">
        <f>'Raw Data'!E3039</f>
        <v>187.14814910000001</v>
      </c>
      <c r="E3042" t="str">
        <f t="shared" si="190"/>
        <v>Desirable</v>
      </c>
      <c r="F3042" s="15">
        <f>'Raw Data'!C3039</f>
        <v>107.62160059999999</v>
      </c>
      <c r="G3042" t="str">
        <f t="shared" si="191"/>
        <v>Normal</v>
      </c>
      <c r="H3042" t="str">
        <f>'Raw Data'!I3039</f>
        <v>non-smoker</v>
      </c>
      <c r="I3042" t="str">
        <f>'Raw Data'!J3039</f>
        <v>high</v>
      </c>
    </row>
    <row r="3043" spans="1:9" ht="15" customHeight="1" x14ac:dyDescent="0.35">
      <c r="A3043">
        <f t="shared" si="188"/>
        <v>3039</v>
      </c>
      <c r="B3043" s="13">
        <f>'Raw Data'!B3040</f>
        <v>21.24037573</v>
      </c>
      <c r="C3043" t="str">
        <f t="shared" si="189"/>
        <v>Normal</v>
      </c>
      <c r="D3043" s="14">
        <f>'Raw Data'!E3040</f>
        <v>197.04055059999999</v>
      </c>
      <c r="E3043" t="str">
        <f t="shared" si="190"/>
        <v>Desirable</v>
      </c>
      <c r="F3043" s="15">
        <f>'Raw Data'!C3040</f>
        <v>111.391982</v>
      </c>
      <c r="G3043" t="str">
        <f t="shared" si="191"/>
        <v>Normal</v>
      </c>
      <c r="H3043" t="str">
        <f>'Raw Data'!I3040</f>
        <v>smoker</v>
      </c>
      <c r="I3043" t="str">
        <f>'Raw Data'!J3040</f>
        <v>low</v>
      </c>
    </row>
    <row r="3044" spans="1:9" ht="15" customHeight="1" x14ac:dyDescent="0.35">
      <c r="A3044">
        <f t="shared" si="188"/>
        <v>3040</v>
      </c>
      <c r="B3044" s="13">
        <f>'Raw Data'!B3041</f>
        <v>23.758932659999999</v>
      </c>
      <c r="C3044" t="str">
        <f t="shared" si="189"/>
        <v>Normal</v>
      </c>
      <c r="D3044" s="14">
        <f>'Raw Data'!E3041</f>
        <v>195.4958522</v>
      </c>
      <c r="E3044" t="str">
        <f t="shared" si="190"/>
        <v>Desirable</v>
      </c>
      <c r="F3044" s="15">
        <f>'Raw Data'!C3041</f>
        <v>109.81132030000001</v>
      </c>
      <c r="G3044" t="str">
        <f t="shared" si="191"/>
        <v>Normal</v>
      </c>
      <c r="H3044" t="str">
        <f>'Raw Data'!I3041</f>
        <v>non-smoker</v>
      </c>
      <c r="I3044" t="str">
        <f>'Raw Data'!J3041</f>
        <v>low</v>
      </c>
    </row>
    <row r="3045" spans="1:9" ht="15" customHeight="1" x14ac:dyDescent="0.35">
      <c r="A3045">
        <f t="shared" si="188"/>
        <v>3041</v>
      </c>
      <c r="B3045" s="13">
        <f>'Raw Data'!B3042</f>
        <v>25.32400282</v>
      </c>
      <c r="C3045" t="str">
        <f t="shared" si="189"/>
        <v>Overweight</v>
      </c>
      <c r="D3045" s="14">
        <f>'Raw Data'!E3042</f>
        <v>185.3941945</v>
      </c>
      <c r="E3045" t="str">
        <f t="shared" si="190"/>
        <v>Desirable</v>
      </c>
      <c r="F3045" s="15">
        <f>'Raw Data'!C3042</f>
        <v>107.85581790000001</v>
      </c>
      <c r="G3045" t="str">
        <f t="shared" si="191"/>
        <v>Normal</v>
      </c>
      <c r="H3045" t="str">
        <f>'Raw Data'!I3042</f>
        <v>non-smoker</v>
      </c>
      <c r="I3045" t="str">
        <f>'Raw Data'!J3042</f>
        <v>moderate</v>
      </c>
    </row>
    <row r="3046" spans="1:9" ht="15" customHeight="1" x14ac:dyDescent="0.35">
      <c r="A3046">
        <f t="shared" si="188"/>
        <v>3042</v>
      </c>
      <c r="B3046" s="13">
        <f>'Raw Data'!B3043</f>
        <v>29.185298459999998</v>
      </c>
      <c r="C3046" t="str">
        <f t="shared" si="189"/>
        <v>Overweight</v>
      </c>
      <c r="D3046" s="14">
        <f>'Raw Data'!E3043</f>
        <v>216.89776420000001</v>
      </c>
      <c r="E3046" t="str">
        <f t="shared" si="190"/>
        <v>Borderline High</v>
      </c>
      <c r="F3046" s="15">
        <f>'Raw Data'!C3043</f>
        <v>103.2609977</v>
      </c>
      <c r="G3046" t="str">
        <f t="shared" si="191"/>
        <v>Normal</v>
      </c>
      <c r="H3046" t="str">
        <f>'Raw Data'!I3043</f>
        <v>non-smoker</v>
      </c>
      <c r="I3046" t="str">
        <f>'Raw Data'!J3043</f>
        <v>moderate</v>
      </c>
    </row>
    <row r="3047" spans="1:9" ht="15" customHeight="1" x14ac:dyDescent="0.35">
      <c r="A3047">
        <f t="shared" si="188"/>
        <v>3043</v>
      </c>
      <c r="B3047" s="13">
        <f>'Raw Data'!B3044</f>
        <v>32.822745419999997</v>
      </c>
      <c r="C3047" t="str">
        <f t="shared" si="189"/>
        <v>Obese</v>
      </c>
      <c r="D3047" s="14">
        <f>'Raw Data'!E3044</f>
        <v>229.81559799999999</v>
      </c>
      <c r="E3047" t="str">
        <f t="shared" si="190"/>
        <v>Borderline High</v>
      </c>
      <c r="F3047" s="15">
        <f>'Raw Data'!C3044</f>
        <v>117.1195589</v>
      </c>
      <c r="G3047" t="str">
        <f t="shared" si="191"/>
        <v>Normal</v>
      </c>
      <c r="H3047" t="str">
        <f>'Raw Data'!I3044</f>
        <v>non-smoker</v>
      </c>
      <c r="I3047" t="str">
        <f>'Raw Data'!J3044</f>
        <v>moderate</v>
      </c>
    </row>
    <row r="3048" spans="1:9" ht="15" customHeight="1" x14ac:dyDescent="0.35">
      <c r="A3048">
        <f t="shared" si="188"/>
        <v>3044</v>
      </c>
      <c r="B3048" s="13">
        <f>'Raw Data'!B3045</f>
        <v>25.030707899999999</v>
      </c>
      <c r="C3048" t="str">
        <f t="shared" si="189"/>
        <v>Overweight</v>
      </c>
      <c r="D3048" s="14">
        <f>'Raw Data'!E3045</f>
        <v>179.2697373</v>
      </c>
      <c r="E3048" t="str">
        <f t="shared" si="190"/>
        <v>Desirable</v>
      </c>
      <c r="F3048" s="15">
        <f>'Raw Data'!C3045</f>
        <v>98.848399970000003</v>
      </c>
      <c r="G3048" t="str">
        <f t="shared" si="191"/>
        <v>Normal</v>
      </c>
      <c r="H3048" t="str">
        <f>'Raw Data'!I3045</f>
        <v>non-smoker</v>
      </c>
      <c r="I3048" t="str">
        <f>'Raw Data'!J3045</f>
        <v>low</v>
      </c>
    </row>
    <row r="3049" spans="1:9" ht="15" customHeight="1" x14ac:dyDescent="0.35">
      <c r="A3049">
        <f t="shared" si="188"/>
        <v>3045</v>
      </c>
      <c r="B3049" s="13">
        <f>'Raw Data'!B3046</f>
        <v>29.86986413</v>
      </c>
      <c r="C3049" t="str">
        <f t="shared" si="189"/>
        <v>Overweight</v>
      </c>
      <c r="D3049" s="14">
        <f>'Raw Data'!E3046</f>
        <v>184.63498720000001</v>
      </c>
      <c r="E3049" t="str">
        <f t="shared" si="190"/>
        <v>Desirable</v>
      </c>
      <c r="F3049" s="15">
        <f>'Raw Data'!C3046</f>
        <v>111.0527881</v>
      </c>
      <c r="G3049" t="str">
        <f t="shared" si="191"/>
        <v>Normal</v>
      </c>
      <c r="H3049" t="str">
        <f>'Raw Data'!I3046</f>
        <v>non-smoker</v>
      </c>
      <c r="I3049" t="str">
        <f>'Raw Data'!J3046</f>
        <v>moderate</v>
      </c>
    </row>
    <row r="3050" spans="1:9" ht="15" customHeight="1" x14ac:dyDescent="0.35">
      <c r="A3050">
        <f t="shared" si="188"/>
        <v>3046</v>
      </c>
      <c r="B3050" s="13">
        <f>'Raw Data'!B3047</f>
        <v>33.389978360000001</v>
      </c>
      <c r="C3050" t="str">
        <f t="shared" si="189"/>
        <v>Obese</v>
      </c>
      <c r="D3050" s="14">
        <f>'Raw Data'!E3047</f>
        <v>204.41587490000001</v>
      </c>
      <c r="E3050" t="str">
        <f t="shared" si="190"/>
        <v>Borderline High</v>
      </c>
      <c r="F3050" s="15">
        <f>'Raw Data'!C3047</f>
        <v>107.67903389999999</v>
      </c>
      <c r="G3050" t="str">
        <f t="shared" si="191"/>
        <v>Normal</v>
      </c>
      <c r="H3050" t="str">
        <f>'Raw Data'!I3047</f>
        <v>non-smoker</v>
      </c>
      <c r="I3050" t="str">
        <f>'Raw Data'!J3047</f>
        <v>high</v>
      </c>
    </row>
    <row r="3051" spans="1:9" ht="15" customHeight="1" x14ac:dyDescent="0.35">
      <c r="A3051">
        <f t="shared" si="188"/>
        <v>3047</v>
      </c>
      <c r="B3051" s="13">
        <f>'Raw Data'!B3048</f>
        <v>24.723711510000001</v>
      </c>
      <c r="C3051" t="str">
        <f t="shared" si="189"/>
        <v>Normal</v>
      </c>
      <c r="D3051" s="14">
        <f>'Raw Data'!E3048</f>
        <v>199.75736380000001</v>
      </c>
      <c r="E3051" t="str">
        <f t="shared" si="190"/>
        <v>Desirable</v>
      </c>
      <c r="F3051" s="15">
        <f>'Raw Data'!C3048</f>
        <v>112.8493947</v>
      </c>
      <c r="G3051" t="str">
        <f t="shared" si="191"/>
        <v>Normal</v>
      </c>
      <c r="H3051" t="str">
        <f>'Raw Data'!I3048</f>
        <v>smoker</v>
      </c>
      <c r="I3051" t="str">
        <f>'Raw Data'!J3048</f>
        <v>moderate</v>
      </c>
    </row>
    <row r="3052" spans="1:9" ht="15" customHeight="1" x14ac:dyDescent="0.35">
      <c r="A3052">
        <f t="shared" si="188"/>
        <v>3048</v>
      </c>
      <c r="B3052" s="13">
        <f>'Raw Data'!B3049</f>
        <v>25.593513730000002</v>
      </c>
      <c r="C3052" t="str">
        <f t="shared" si="189"/>
        <v>Overweight</v>
      </c>
      <c r="D3052" s="14">
        <f>'Raw Data'!E3049</f>
        <v>193.51072830000001</v>
      </c>
      <c r="E3052" t="str">
        <f t="shared" si="190"/>
        <v>Desirable</v>
      </c>
      <c r="F3052" s="15">
        <f>'Raw Data'!C3049</f>
        <v>112.41728120000001</v>
      </c>
      <c r="G3052" t="str">
        <f t="shared" si="191"/>
        <v>Normal</v>
      </c>
      <c r="H3052" t="str">
        <f>'Raw Data'!I3049</f>
        <v>smoker</v>
      </c>
      <c r="I3052" t="str">
        <f>'Raw Data'!J3049</f>
        <v>moderate</v>
      </c>
    </row>
    <row r="3053" spans="1:9" ht="15" customHeight="1" x14ac:dyDescent="0.35">
      <c r="A3053">
        <f t="shared" si="188"/>
        <v>3049</v>
      </c>
      <c r="B3053" s="13">
        <f>'Raw Data'!B3050</f>
        <v>27.33057286</v>
      </c>
      <c r="C3053" t="str">
        <f t="shared" si="189"/>
        <v>Overweight</v>
      </c>
      <c r="D3053" s="14">
        <f>'Raw Data'!E3050</f>
        <v>193.83623919999999</v>
      </c>
      <c r="E3053" t="str">
        <f t="shared" si="190"/>
        <v>Desirable</v>
      </c>
      <c r="F3053" s="15">
        <f>'Raw Data'!C3050</f>
        <v>114.808165</v>
      </c>
      <c r="G3053" t="str">
        <f t="shared" si="191"/>
        <v>Normal</v>
      </c>
      <c r="H3053" t="str">
        <f>'Raw Data'!I3050</f>
        <v>non-smoker</v>
      </c>
      <c r="I3053" t="str">
        <f>'Raw Data'!J3050</f>
        <v>high</v>
      </c>
    </row>
    <row r="3054" spans="1:9" ht="15" customHeight="1" x14ac:dyDescent="0.35">
      <c r="A3054">
        <f t="shared" si="188"/>
        <v>3050</v>
      </c>
      <c r="B3054" s="13">
        <f>'Raw Data'!B3051</f>
        <v>18.621895219999999</v>
      </c>
      <c r="C3054" t="str">
        <f t="shared" si="189"/>
        <v>Normal</v>
      </c>
      <c r="D3054" s="14">
        <f>'Raw Data'!E3051</f>
        <v>183.7885498</v>
      </c>
      <c r="E3054" t="str">
        <f t="shared" si="190"/>
        <v>Desirable</v>
      </c>
      <c r="F3054" s="15">
        <f>'Raw Data'!C3051</f>
        <v>107.6016839</v>
      </c>
      <c r="G3054" t="str">
        <f t="shared" si="191"/>
        <v>Normal</v>
      </c>
      <c r="H3054" t="str">
        <f>'Raw Data'!I3051</f>
        <v>non-smoker</v>
      </c>
      <c r="I3054" t="str">
        <f>'Raw Data'!J3051</f>
        <v>moderate</v>
      </c>
    </row>
    <row r="3055" spans="1:9" ht="15" customHeight="1" x14ac:dyDescent="0.35">
      <c r="A3055">
        <f t="shared" si="188"/>
        <v>3051</v>
      </c>
      <c r="B3055" s="13">
        <f>'Raw Data'!B3052</f>
        <v>29.556488689999998</v>
      </c>
      <c r="C3055" t="str">
        <f t="shared" si="189"/>
        <v>Overweight</v>
      </c>
      <c r="D3055" s="14">
        <f>'Raw Data'!E3052</f>
        <v>193.19674140000001</v>
      </c>
      <c r="E3055" t="str">
        <f t="shared" si="190"/>
        <v>Desirable</v>
      </c>
      <c r="F3055" s="15">
        <f>'Raw Data'!C3052</f>
        <v>105.8429136</v>
      </c>
      <c r="G3055" t="str">
        <f t="shared" si="191"/>
        <v>Normal</v>
      </c>
      <c r="H3055" t="str">
        <f>'Raw Data'!I3052</f>
        <v>smoker</v>
      </c>
      <c r="I3055" t="str">
        <f>'Raw Data'!J3052</f>
        <v>moderate</v>
      </c>
    </row>
    <row r="3056" spans="1:9" ht="15" customHeight="1" x14ac:dyDescent="0.35">
      <c r="A3056">
        <f t="shared" si="188"/>
        <v>3052</v>
      </c>
      <c r="B3056" s="13">
        <f>'Raw Data'!B3053</f>
        <v>20.975755769999999</v>
      </c>
      <c r="C3056" t="str">
        <f t="shared" si="189"/>
        <v>Normal</v>
      </c>
      <c r="D3056" s="14">
        <f>'Raw Data'!E3053</f>
        <v>184.85492540000001</v>
      </c>
      <c r="E3056" t="str">
        <f t="shared" si="190"/>
        <v>Desirable</v>
      </c>
      <c r="F3056" s="15">
        <f>'Raw Data'!C3053</f>
        <v>120.5001609</v>
      </c>
      <c r="G3056" t="str">
        <f t="shared" si="191"/>
        <v>Elevated</v>
      </c>
      <c r="H3056" t="str">
        <f>'Raw Data'!I3053</f>
        <v>smoker</v>
      </c>
      <c r="I3056" t="str">
        <f>'Raw Data'!J3053</f>
        <v>high</v>
      </c>
    </row>
    <row r="3057" spans="1:9" ht="15" customHeight="1" x14ac:dyDescent="0.35">
      <c r="A3057">
        <f t="shared" si="188"/>
        <v>3053</v>
      </c>
      <c r="B3057" s="13">
        <f>'Raw Data'!B3054</f>
        <v>30.948531639999999</v>
      </c>
      <c r="C3057" t="str">
        <f t="shared" si="189"/>
        <v>Obese</v>
      </c>
      <c r="D3057" s="14">
        <f>'Raw Data'!E3054</f>
        <v>199.6169271</v>
      </c>
      <c r="E3057" t="str">
        <f t="shared" si="190"/>
        <v>Desirable</v>
      </c>
      <c r="F3057" s="15">
        <f>'Raw Data'!C3054</f>
        <v>120.076999</v>
      </c>
      <c r="G3057" t="str">
        <f t="shared" si="191"/>
        <v>Elevated</v>
      </c>
      <c r="H3057" t="str">
        <f>'Raw Data'!I3054</f>
        <v>non-smoker</v>
      </c>
      <c r="I3057" t="str">
        <f>'Raw Data'!J3054</f>
        <v>high</v>
      </c>
    </row>
    <row r="3058" spans="1:9" ht="15" customHeight="1" x14ac:dyDescent="0.35">
      <c r="A3058">
        <f t="shared" si="188"/>
        <v>3054</v>
      </c>
      <c r="B3058" s="13">
        <f>'Raw Data'!B3055</f>
        <v>24.84528839</v>
      </c>
      <c r="C3058" t="str">
        <f t="shared" si="189"/>
        <v>Normal</v>
      </c>
      <c r="D3058" s="14">
        <f>'Raw Data'!E3055</f>
        <v>207.79254610000001</v>
      </c>
      <c r="E3058" t="str">
        <f t="shared" si="190"/>
        <v>Borderline High</v>
      </c>
      <c r="F3058" s="15">
        <f>'Raw Data'!C3055</f>
        <v>123.3667434</v>
      </c>
      <c r="G3058" t="str">
        <f t="shared" si="191"/>
        <v>Elevated</v>
      </c>
      <c r="H3058" t="str">
        <f>'Raw Data'!I3055</f>
        <v>non-smoker</v>
      </c>
      <c r="I3058" t="str">
        <f>'Raw Data'!J3055</f>
        <v>high</v>
      </c>
    </row>
    <row r="3059" spans="1:9" ht="15" customHeight="1" x14ac:dyDescent="0.35">
      <c r="A3059">
        <f t="shared" si="188"/>
        <v>3055</v>
      </c>
      <c r="B3059" s="13">
        <f>'Raw Data'!B3056</f>
        <v>24.44801945</v>
      </c>
      <c r="C3059" t="str">
        <f t="shared" si="189"/>
        <v>Normal</v>
      </c>
      <c r="D3059" s="14">
        <f>'Raw Data'!E3056</f>
        <v>188.3354497</v>
      </c>
      <c r="E3059" t="str">
        <f t="shared" si="190"/>
        <v>Desirable</v>
      </c>
      <c r="F3059" s="15">
        <f>'Raw Data'!C3056</f>
        <v>116.5860734</v>
      </c>
      <c r="G3059" t="str">
        <f t="shared" si="191"/>
        <v>Normal</v>
      </c>
      <c r="H3059" t="str">
        <f>'Raw Data'!I3056</f>
        <v>non-smoker</v>
      </c>
      <c r="I3059" t="str">
        <f>'Raw Data'!J3056</f>
        <v>high</v>
      </c>
    </row>
    <row r="3060" spans="1:9" ht="15" customHeight="1" x14ac:dyDescent="0.35">
      <c r="A3060">
        <f t="shared" si="188"/>
        <v>3056</v>
      </c>
      <c r="B3060" s="13">
        <f>'Raw Data'!B3057</f>
        <v>22.10673032</v>
      </c>
      <c r="C3060" t="str">
        <f t="shared" si="189"/>
        <v>Normal</v>
      </c>
      <c r="D3060" s="14">
        <f>'Raw Data'!E3057</f>
        <v>184.1666444</v>
      </c>
      <c r="E3060" t="str">
        <f t="shared" si="190"/>
        <v>Desirable</v>
      </c>
      <c r="F3060" s="15">
        <f>'Raw Data'!C3057</f>
        <v>101.36470420000001</v>
      </c>
      <c r="G3060" t="str">
        <f t="shared" si="191"/>
        <v>Normal</v>
      </c>
      <c r="H3060" t="str">
        <f>'Raw Data'!I3057</f>
        <v>smoker</v>
      </c>
      <c r="I3060" t="str">
        <f>'Raw Data'!J3057</f>
        <v>high</v>
      </c>
    </row>
    <row r="3061" spans="1:9" ht="15" customHeight="1" x14ac:dyDescent="0.35">
      <c r="A3061">
        <f t="shared" si="188"/>
        <v>3057</v>
      </c>
      <c r="B3061" s="13">
        <f>'Raw Data'!B3058</f>
        <v>29.704997079999998</v>
      </c>
      <c r="C3061" t="str">
        <f t="shared" si="189"/>
        <v>Overweight</v>
      </c>
      <c r="D3061" s="14">
        <f>'Raw Data'!E3058</f>
        <v>193.1916181</v>
      </c>
      <c r="E3061" t="str">
        <f t="shared" si="190"/>
        <v>Desirable</v>
      </c>
      <c r="F3061" s="15">
        <f>'Raw Data'!C3058</f>
        <v>106.3741383</v>
      </c>
      <c r="G3061" t="str">
        <f t="shared" si="191"/>
        <v>Normal</v>
      </c>
      <c r="H3061" t="str">
        <f>'Raw Data'!I3058</f>
        <v>non-smoker</v>
      </c>
      <c r="I3061" t="str">
        <f>'Raw Data'!J3058</f>
        <v>moderate</v>
      </c>
    </row>
    <row r="3062" spans="1:9" ht="15" customHeight="1" x14ac:dyDescent="0.35">
      <c r="A3062">
        <f t="shared" si="188"/>
        <v>3058</v>
      </c>
      <c r="B3062" s="13">
        <f>'Raw Data'!B3059</f>
        <v>29.67238309</v>
      </c>
      <c r="C3062" t="str">
        <f t="shared" si="189"/>
        <v>Overweight</v>
      </c>
      <c r="D3062" s="14">
        <f>'Raw Data'!E3059</f>
        <v>194.26007319999999</v>
      </c>
      <c r="E3062" t="str">
        <f t="shared" si="190"/>
        <v>Desirable</v>
      </c>
      <c r="F3062" s="15">
        <f>'Raw Data'!C3059</f>
        <v>116.8573159</v>
      </c>
      <c r="G3062" t="str">
        <f t="shared" si="191"/>
        <v>Normal</v>
      </c>
      <c r="H3062" t="str">
        <f>'Raw Data'!I3059</f>
        <v>non-smoker</v>
      </c>
      <c r="I3062" t="str">
        <f>'Raw Data'!J3059</f>
        <v>low</v>
      </c>
    </row>
    <row r="3063" spans="1:9" ht="15" customHeight="1" x14ac:dyDescent="0.35">
      <c r="A3063">
        <f t="shared" si="188"/>
        <v>3059</v>
      </c>
      <c r="B3063" s="13">
        <f>'Raw Data'!B3060</f>
        <v>24.724235579999998</v>
      </c>
      <c r="C3063" t="str">
        <f t="shared" si="189"/>
        <v>Normal</v>
      </c>
      <c r="D3063" s="14">
        <f>'Raw Data'!E3060</f>
        <v>186.37338579999999</v>
      </c>
      <c r="E3063" t="str">
        <f t="shared" si="190"/>
        <v>Desirable</v>
      </c>
      <c r="F3063" s="15">
        <f>'Raw Data'!C3060</f>
        <v>98.631184599999997</v>
      </c>
      <c r="G3063" t="str">
        <f t="shared" si="191"/>
        <v>Normal</v>
      </c>
      <c r="H3063" t="str">
        <f>'Raw Data'!I3060</f>
        <v>non-smoker</v>
      </c>
      <c r="I3063" t="str">
        <f>'Raw Data'!J3060</f>
        <v>low</v>
      </c>
    </row>
    <row r="3064" spans="1:9" ht="15" customHeight="1" x14ac:dyDescent="0.35">
      <c r="A3064">
        <f t="shared" si="188"/>
        <v>3060</v>
      </c>
      <c r="B3064" s="13">
        <f>'Raw Data'!B3061</f>
        <v>35.98823548</v>
      </c>
      <c r="C3064" t="str">
        <f t="shared" si="189"/>
        <v>Obese</v>
      </c>
      <c r="D3064" s="14">
        <f>'Raw Data'!E3061</f>
        <v>192.8278234</v>
      </c>
      <c r="E3064" t="str">
        <f t="shared" si="190"/>
        <v>Desirable</v>
      </c>
      <c r="F3064" s="15">
        <f>'Raw Data'!C3061</f>
        <v>108.26833790000001</v>
      </c>
      <c r="G3064" t="str">
        <f t="shared" si="191"/>
        <v>Normal</v>
      </c>
      <c r="H3064" t="str">
        <f>'Raw Data'!I3061</f>
        <v>non-smoker</v>
      </c>
      <c r="I3064" t="str">
        <f>'Raw Data'!J3061</f>
        <v>high</v>
      </c>
    </row>
    <row r="3065" spans="1:9" ht="15" customHeight="1" x14ac:dyDescent="0.35">
      <c r="A3065">
        <f t="shared" si="188"/>
        <v>3061</v>
      </c>
      <c r="B3065" s="13">
        <f>'Raw Data'!B3062</f>
        <v>27.17149337</v>
      </c>
      <c r="C3065" t="str">
        <f t="shared" si="189"/>
        <v>Overweight</v>
      </c>
      <c r="D3065" s="14">
        <f>'Raw Data'!E3062</f>
        <v>201.42349089999999</v>
      </c>
      <c r="E3065" t="str">
        <f t="shared" si="190"/>
        <v>Borderline High</v>
      </c>
      <c r="F3065" s="15">
        <f>'Raw Data'!C3062</f>
        <v>99.751418599999994</v>
      </c>
      <c r="G3065" t="str">
        <f t="shared" si="191"/>
        <v>Normal</v>
      </c>
      <c r="H3065" t="str">
        <f>'Raw Data'!I3062</f>
        <v>smoker</v>
      </c>
      <c r="I3065" t="str">
        <f>'Raw Data'!J3062</f>
        <v>moderate</v>
      </c>
    </row>
    <row r="3066" spans="1:9" ht="15" customHeight="1" x14ac:dyDescent="0.35">
      <c r="A3066">
        <f t="shared" si="188"/>
        <v>3062</v>
      </c>
      <c r="B3066" s="13">
        <f>'Raw Data'!B3063</f>
        <v>26.930207070000002</v>
      </c>
      <c r="C3066" t="str">
        <f t="shared" si="189"/>
        <v>Overweight</v>
      </c>
      <c r="D3066" s="14">
        <f>'Raw Data'!E3063</f>
        <v>198.5243767</v>
      </c>
      <c r="E3066" t="str">
        <f t="shared" si="190"/>
        <v>Desirable</v>
      </c>
      <c r="F3066" s="15">
        <f>'Raw Data'!C3063</f>
        <v>110.613252</v>
      </c>
      <c r="G3066" t="str">
        <f t="shared" si="191"/>
        <v>Normal</v>
      </c>
      <c r="H3066" t="str">
        <f>'Raw Data'!I3063</f>
        <v>non-smoker</v>
      </c>
      <c r="I3066" t="str">
        <f>'Raw Data'!J3063</f>
        <v>high</v>
      </c>
    </row>
    <row r="3067" spans="1:9" ht="15" customHeight="1" x14ac:dyDescent="0.35">
      <c r="A3067">
        <f t="shared" si="188"/>
        <v>3063</v>
      </c>
      <c r="B3067" s="13">
        <f>'Raw Data'!B3064</f>
        <v>27.296529159999999</v>
      </c>
      <c r="C3067" t="str">
        <f t="shared" si="189"/>
        <v>Overweight</v>
      </c>
      <c r="D3067" s="14">
        <f>'Raw Data'!E3064</f>
        <v>207.98840430000001</v>
      </c>
      <c r="E3067" t="str">
        <f t="shared" si="190"/>
        <v>Borderline High</v>
      </c>
      <c r="F3067" s="15">
        <f>'Raw Data'!C3064</f>
        <v>92.916197150000002</v>
      </c>
      <c r="G3067" t="str">
        <f t="shared" si="191"/>
        <v>Normal</v>
      </c>
      <c r="H3067" t="str">
        <f>'Raw Data'!I3064</f>
        <v>smoker</v>
      </c>
      <c r="I3067" t="str">
        <f>'Raw Data'!J3064</f>
        <v>moderate</v>
      </c>
    </row>
    <row r="3068" spans="1:9" ht="15" customHeight="1" x14ac:dyDescent="0.35">
      <c r="A3068">
        <f t="shared" si="188"/>
        <v>3064</v>
      </c>
      <c r="B3068" s="13">
        <f>'Raw Data'!B3065</f>
        <v>23.598406010000001</v>
      </c>
      <c r="C3068" t="str">
        <f t="shared" si="189"/>
        <v>Normal</v>
      </c>
      <c r="D3068" s="14">
        <f>'Raw Data'!E3065</f>
        <v>208.81755620000001</v>
      </c>
      <c r="E3068" t="str">
        <f t="shared" si="190"/>
        <v>Borderline High</v>
      </c>
      <c r="F3068" s="15">
        <f>'Raw Data'!C3065</f>
        <v>130.2940863</v>
      </c>
      <c r="G3068" t="str">
        <f t="shared" si="191"/>
        <v>Stage 1 Hypertension</v>
      </c>
      <c r="H3068" t="str">
        <f>'Raw Data'!I3065</f>
        <v>smoker</v>
      </c>
      <c r="I3068" t="str">
        <f>'Raw Data'!J3065</f>
        <v>moderate</v>
      </c>
    </row>
    <row r="3069" spans="1:9" ht="15" customHeight="1" x14ac:dyDescent="0.35">
      <c r="A3069">
        <f t="shared" si="188"/>
        <v>3065</v>
      </c>
      <c r="B3069" s="13">
        <f>'Raw Data'!B3066</f>
        <v>22.030775240000001</v>
      </c>
      <c r="C3069" t="str">
        <f t="shared" si="189"/>
        <v>Normal</v>
      </c>
      <c r="D3069" s="14">
        <f>'Raw Data'!E3066</f>
        <v>169.3193282</v>
      </c>
      <c r="E3069" t="str">
        <f t="shared" si="190"/>
        <v>Desirable</v>
      </c>
      <c r="F3069" s="15">
        <f>'Raw Data'!C3066</f>
        <v>110.7231792</v>
      </c>
      <c r="G3069" t="str">
        <f t="shared" si="191"/>
        <v>Normal</v>
      </c>
      <c r="H3069" t="str">
        <f>'Raw Data'!I3066</f>
        <v>non-smoker</v>
      </c>
      <c r="I3069" t="str">
        <f>'Raw Data'!J3066</f>
        <v>low</v>
      </c>
    </row>
    <row r="3070" spans="1:9" ht="15" customHeight="1" x14ac:dyDescent="0.35">
      <c r="A3070">
        <f t="shared" si="188"/>
        <v>3066</v>
      </c>
      <c r="B3070" s="13">
        <f>'Raw Data'!B3067</f>
        <v>25.13234658</v>
      </c>
      <c r="C3070" t="str">
        <f t="shared" si="189"/>
        <v>Overweight</v>
      </c>
      <c r="D3070" s="14">
        <f>'Raw Data'!E3067</f>
        <v>191.0031199</v>
      </c>
      <c r="E3070" t="str">
        <f t="shared" si="190"/>
        <v>Desirable</v>
      </c>
      <c r="F3070" s="15">
        <f>'Raw Data'!C3067</f>
        <v>119.91676289999999</v>
      </c>
      <c r="G3070" t="str">
        <f t="shared" si="191"/>
        <v>Normal</v>
      </c>
      <c r="H3070" t="str">
        <f>'Raw Data'!I3067</f>
        <v>non-smoker</v>
      </c>
      <c r="I3070" t="str">
        <f>'Raw Data'!J3067</f>
        <v>low</v>
      </c>
    </row>
    <row r="3071" spans="1:9" ht="15" customHeight="1" x14ac:dyDescent="0.35">
      <c r="A3071">
        <f t="shared" si="188"/>
        <v>3067</v>
      </c>
      <c r="B3071" s="13">
        <f>'Raw Data'!B3068</f>
        <v>30.169918079999999</v>
      </c>
      <c r="C3071" t="str">
        <f t="shared" si="189"/>
        <v>Obese</v>
      </c>
      <c r="D3071" s="14">
        <f>'Raw Data'!E3068</f>
        <v>220.94048620000001</v>
      </c>
      <c r="E3071" t="str">
        <f t="shared" si="190"/>
        <v>Borderline High</v>
      </c>
      <c r="F3071" s="15">
        <f>'Raw Data'!C3068</f>
        <v>112.73185359999999</v>
      </c>
      <c r="G3071" t="str">
        <f t="shared" si="191"/>
        <v>Normal</v>
      </c>
      <c r="H3071" t="str">
        <f>'Raw Data'!I3068</f>
        <v>non-smoker</v>
      </c>
      <c r="I3071" t="str">
        <f>'Raw Data'!J3068</f>
        <v>moderate</v>
      </c>
    </row>
    <row r="3072" spans="1:9" ht="15" customHeight="1" x14ac:dyDescent="0.35">
      <c r="A3072">
        <f t="shared" si="188"/>
        <v>3068</v>
      </c>
      <c r="B3072" s="13">
        <f>'Raw Data'!B3069</f>
        <v>17.7434425</v>
      </c>
      <c r="C3072" t="str">
        <f t="shared" si="189"/>
        <v>Underweight</v>
      </c>
      <c r="D3072" s="14">
        <f>'Raw Data'!E3069</f>
        <v>185.57505509999999</v>
      </c>
      <c r="E3072" t="str">
        <f t="shared" si="190"/>
        <v>Desirable</v>
      </c>
      <c r="F3072" s="15">
        <f>'Raw Data'!C3069</f>
        <v>117.2695664</v>
      </c>
      <c r="G3072" t="str">
        <f t="shared" si="191"/>
        <v>Normal</v>
      </c>
      <c r="H3072" t="str">
        <f>'Raw Data'!I3069</f>
        <v>non-smoker</v>
      </c>
      <c r="I3072" t="str">
        <f>'Raw Data'!J3069</f>
        <v>moderate</v>
      </c>
    </row>
    <row r="3073" spans="1:9" ht="15" customHeight="1" x14ac:dyDescent="0.35">
      <c r="A3073">
        <f t="shared" si="188"/>
        <v>3069</v>
      </c>
      <c r="B3073" s="13">
        <f>'Raw Data'!B3070</f>
        <v>19.50235297</v>
      </c>
      <c r="C3073" t="str">
        <f t="shared" si="189"/>
        <v>Normal</v>
      </c>
      <c r="D3073" s="14">
        <f>'Raw Data'!E3070</f>
        <v>193.29385070000001</v>
      </c>
      <c r="E3073" t="str">
        <f t="shared" si="190"/>
        <v>Desirable</v>
      </c>
      <c r="F3073" s="15">
        <f>'Raw Data'!C3070</f>
        <v>112.3590409</v>
      </c>
      <c r="G3073" t="str">
        <f t="shared" si="191"/>
        <v>Normal</v>
      </c>
      <c r="H3073" t="str">
        <f>'Raw Data'!I3070</f>
        <v>non-smoker</v>
      </c>
      <c r="I3073" t="str">
        <f>'Raw Data'!J3070</f>
        <v>moderate</v>
      </c>
    </row>
    <row r="3074" spans="1:9" ht="15" customHeight="1" x14ac:dyDescent="0.35">
      <c r="A3074">
        <f t="shared" si="188"/>
        <v>3070</v>
      </c>
      <c r="B3074" s="13">
        <f>'Raw Data'!B3071</f>
        <v>23.962229650000001</v>
      </c>
      <c r="C3074" t="str">
        <f t="shared" si="189"/>
        <v>Normal</v>
      </c>
      <c r="D3074" s="14">
        <f>'Raw Data'!E3071</f>
        <v>187.25448209999999</v>
      </c>
      <c r="E3074" t="str">
        <f t="shared" si="190"/>
        <v>Desirable</v>
      </c>
      <c r="F3074" s="15">
        <f>'Raw Data'!C3071</f>
        <v>116.53255470000001</v>
      </c>
      <c r="G3074" t="str">
        <f t="shared" si="191"/>
        <v>Normal</v>
      </c>
      <c r="H3074" t="str">
        <f>'Raw Data'!I3071</f>
        <v>non-smoker</v>
      </c>
      <c r="I3074" t="str">
        <f>'Raw Data'!J3071</f>
        <v>low</v>
      </c>
    </row>
    <row r="3075" spans="1:9" ht="15" customHeight="1" x14ac:dyDescent="0.35">
      <c r="A3075">
        <f t="shared" si="188"/>
        <v>3071</v>
      </c>
      <c r="B3075" s="13">
        <f>'Raw Data'!B3072</f>
        <v>18.029583800000001</v>
      </c>
      <c r="C3075" t="str">
        <f t="shared" si="189"/>
        <v>Underweight</v>
      </c>
      <c r="D3075" s="14">
        <f>'Raw Data'!E3072</f>
        <v>202.75697049999999</v>
      </c>
      <c r="E3075" t="str">
        <f t="shared" si="190"/>
        <v>Borderline High</v>
      </c>
      <c r="F3075" s="15">
        <f>'Raw Data'!C3072</f>
        <v>106.90516289999999</v>
      </c>
      <c r="G3075" t="str">
        <f t="shared" si="191"/>
        <v>Normal</v>
      </c>
      <c r="H3075" t="str">
        <f>'Raw Data'!I3072</f>
        <v>non-smoker</v>
      </c>
      <c r="I3075" t="str">
        <f>'Raw Data'!J3072</f>
        <v>moderate</v>
      </c>
    </row>
    <row r="3076" spans="1:9" ht="15" customHeight="1" x14ac:dyDescent="0.35">
      <c r="A3076">
        <f t="shared" si="188"/>
        <v>3072</v>
      </c>
      <c r="B3076" s="13">
        <f>'Raw Data'!B3073</f>
        <v>19.916448460000002</v>
      </c>
      <c r="C3076" t="str">
        <f t="shared" si="189"/>
        <v>Normal</v>
      </c>
      <c r="D3076" s="14">
        <f>'Raw Data'!E3073</f>
        <v>178.00166680000001</v>
      </c>
      <c r="E3076" t="str">
        <f t="shared" si="190"/>
        <v>Desirable</v>
      </c>
      <c r="F3076" s="15">
        <f>'Raw Data'!C3073</f>
        <v>118.9349215</v>
      </c>
      <c r="G3076" t="str">
        <f t="shared" si="191"/>
        <v>Normal</v>
      </c>
      <c r="H3076" t="str">
        <f>'Raw Data'!I3073</f>
        <v>smoker</v>
      </c>
      <c r="I3076" t="str">
        <f>'Raw Data'!J3073</f>
        <v>moderate</v>
      </c>
    </row>
    <row r="3077" spans="1:9" ht="15" customHeight="1" x14ac:dyDescent="0.35">
      <c r="A3077">
        <f t="shared" ref="A3077:A3140" si="192">ROW()-4</f>
        <v>3073</v>
      </c>
      <c r="B3077" s="13">
        <f>'Raw Data'!B3074</f>
        <v>31.04731151</v>
      </c>
      <c r="C3077" t="str">
        <f t="shared" ref="C3077:C3140" si="193">IF(B3077&lt;18.5,"Underweight",IF(B3077&lt;=24.9,"Normal",IF(B3077&lt;=29.9,"Overweight","Obese")))</f>
        <v>Obese</v>
      </c>
      <c r="D3077" s="14">
        <f>'Raw Data'!E3074</f>
        <v>190.7461424</v>
      </c>
      <c r="E3077" t="str">
        <f t="shared" ref="E3077:E3140" si="194">IF(D3077&lt;200,"Desirable",IF(D3077&lt;=239,"Borderline High","High"))</f>
        <v>Desirable</v>
      </c>
      <c r="F3077" s="15">
        <f>'Raw Data'!C3074</f>
        <v>102.6346779</v>
      </c>
      <c r="G3077" t="str">
        <f t="shared" ref="G3077:G3140" si="195">IF(F3077&lt;120,"Normal",IF(F3077&lt;=129,"Elevated",IF(F3077&lt;=139,"Stage 1 Hypertension","Stage 2 Hypertension")))</f>
        <v>Normal</v>
      </c>
      <c r="H3077" t="str">
        <f>'Raw Data'!I3074</f>
        <v>non-smoker</v>
      </c>
      <c r="I3077" t="str">
        <f>'Raw Data'!J3074</f>
        <v>low</v>
      </c>
    </row>
    <row r="3078" spans="1:9" ht="15" customHeight="1" x14ac:dyDescent="0.35">
      <c r="A3078">
        <f t="shared" si="192"/>
        <v>3074</v>
      </c>
      <c r="B3078" s="13">
        <f>'Raw Data'!B3075</f>
        <v>24.808688279999998</v>
      </c>
      <c r="C3078" t="str">
        <f t="shared" si="193"/>
        <v>Normal</v>
      </c>
      <c r="D3078" s="14">
        <f>'Raw Data'!E3075</f>
        <v>187.29432399999999</v>
      </c>
      <c r="E3078" t="str">
        <f t="shared" si="194"/>
        <v>Desirable</v>
      </c>
      <c r="F3078" s="15">
        <f>'Raw Data'!C3075</f>
        <v>119.91824699999999</v>
      </c>
      <c r="G3078" t="str">
        <f t="shared" si="195"/>
        <v>Normal</v>
      </c>
      <c r="H3078" t="str">
        <f>'Raw Data'!I3075</f>
        <v>smoker</v>
      </c>
      <c r="I3078" t="str">
        <f>'Raw Data'!J3075</f>
        <v>high</v>
      </c>
    </row>
    <row r="3079" spans="1:9" ht="15" customHeight="1" x14ac:dyDescent="0.35">
      <c r="A3079">
        <f t="shared" si="192"/>
        <v>3075</v>
      </c>
      <c r="B3079" s="13">
        <f>'Raw Data'!B3076</f>
        <v>22.770511670000001</v>
      </c>
      <c r="C3079" t="str">
        <f t="shared" si="193"/>
        <v>Normal</v>
      </c>
      <c r="D3079" s="14">
        <f>'Raw Data'!E3076</f>
        <v>185.92065149999999</v>
      </c>
      <c r="E3079" t="str">
        <f t="shared" si="194"/>
        <v>Desirable</v>
      </c>
      <c r="F3079" s="15">
        <f>'Raw Data'!C3076</f>
        <v>102.8772286</v>
      </c>
      <c r="G3079" t="str">
        <f t="shared" si="195"/>
        <v>Normal</v>
      </c>
      <c r="H3079" t="str">
        <f>'Raw Data'!I3076</f>
        <v>non-smoker</v>
      </c>
      <c r="I3079" t="str">
        <f>'Raw Data'!J3076</f>
        <v>low</v>
      </c>
    </row>
    <row r="3080" spans="1:9" ht="15" customHeight="1" x14ac:dyDescent="0.35">
      <c r="A3080">
        <f t="shared" si="192"/>
        <v>3076</v>
      </c>
      <c r="B3080" s="13">
        <f>'Raw Data'!B3077</f>
        <v>27.69978673</v>
      </c>
      <c r="C3080" t="str">
        <f t="shared" si="193"/>
        <v>Overweight</v>
      </c>
      <c r="D3080" s="14">
        <f>'Raw Data'!E3077</f>
        <v>181.9487407</v>
      </c>
      <c r="E3080" t="str">
        <f t="shared" si="194"/>
        <v>Desirable</v>
      </c>
      <c r="F3080" s="15">
        <f>'Raw Data'!C3077</f>
        <v>98.549375620000006</v>
      </c>
      <c r="G3080" t="str">
        <f t="shared" si="195"/>
        <v>Normal</v>
      </c>
      <c r="H3080" t="str">
        <f>'Raw Data'!I3077</f>
        <v>smoker</v>
      </c>
      <c r="I3080" t="str">
        <f>'Raw Data'!J3077</f>
        <v>low</v>
      </c>
    </row>
    <row r="3081" spans="1:9" ht="15" customHeight="1" x14ac:dyDescent="0.35">
      <c r="A3081">
        <f t="shared" si="192"/>
        <v>3077</v>
      </c>
      <c r="B3081" s="13">
        <f>'Raw Data'!B3078</f>
        <v>27.57495449</v>
      </c>
      <c r="C3081" t="str">
        <f t="shared" si="193"/>
        <v>Overweight</v>
      </c>
      <c r="D3081" s="14">
        <f>'Raw Data'!E3078</f>
        <v>208.64206039999999</v>
      </c>
      <c r="E3081" t="str">
        <f t="shared" si="194"/>
        <v>Borderline High</v>
      </c>
      <c r="F3081" s="15">
        <f>'Raw Data'!C3078</f>
        <v>113.36377520000001</v>
      </c>
      <c r="G3081" t="str">
        <f t="shared" si="195"/>
        <v>Normal</v>
      </c>
      <c r="H3081" t="str">
        <f>'Raw Data'!I3078</f>
        <v>non-smoker</v>
      </c>
      <c r="I3081" t="str">
        <f>'Raw Data'!J3078</f>
        <v>moderate</v>
      </c>
    </row>
    <row r="3082" spans="1:9" ht="15" customHeight="1" x14ac:dyDescent="0.35">
      <c r="A3082">
        <f t="shared" si="192"/>
        <v>3078</v>
      </c>
      <c r="B3082" s="13">
        <f>'Raw Data'!B3079</f>
        <v>32.823016459999998</v>
      </c>
      <c r="C3082" t="str">
        <f t="shared" si="193"/>
        <v>Obese</v>
      </c>
      <c r="D3082" s="14">
        <f>'Raw Data'!E3079</f>
        <v>212.65104640000001</v>
      </c>
      <c r="E3082" t="str">
        <f t="shared" si="194"/>
        <v>Borderline High</v>
      </c>
      <c r="F3082" s="15">
        <f>'Raw Data'!C3079</f>
        <v>99.564165729999999</v>
      </c>
      <c r="G3082" t="str">
        <f t="shared" si="195"/>
        <v>Normal</v>
      </c>
      <c r="H3082" t="str">
        <f>'Raw Data'!I3079</f>
        <v>non-smoker</v>
      </c>
      <c r="I3082" t="str">
        <f>'Raw Data'!J3079</f>
        <v>low</v>
      </c>
    </row>
    <row r="3083" spans="1:9" ht="15" customHeight="1" x14ac:dyDescent="0.35">
      <c r="A3083">
        <f t="shared" si="192"/>
        <v>3079</v>
      </c>
      <c r="B3083" s="13">
        <f>'Raw Data'!B3080</f>
        <v>18.102284399999998</v>
      </c>
      <c r="C3083" t="str">
        <f t="shared" si="193"/>
        <v>Underweight</v>
      </c>
      <c r="D3083" s="14">
        <f>'Raw Data'!E3080</f>
        <v>165.60630159999999</v>
      </c>
      <c r="E3083" t="str">
        <f t="shared" si="194"/>
        <v>Desirable</v>
      </c>
      <c r="F3083" s="15">
        <f>'Raw Data'!C3080</f>
        <v>96.194157649999994</v>
      </c>
      <c r="G3083" t="str">
        <f t="shared" si="195"/>
        <v>Normal</v>
      </c>
      <c r="H3083" t="str">
        <f>'Raw Data'!I3080</f>
        <v>non-smoker</v>
      </c>
      <c r="I3083" t="str">
        <f>'Raw Data'!J3080</f>
        <v>high</v>
      </c>
    </row>
    <row r="3084" spans="1:9" ht="15" customHeight="1" x14ac:dyDescent="0.35">
      <c r="A3084">
        <f t="shared" si="192"/>
        <v>3080</v>
      </c>
      <c r="B3084" s="13">
        <f>'Raw Data'!B3081</f>
        <v>22.367811639999999</v>
      </c>
      <c r="C3084" t="str">
        <f t="shared" si="193"/>
        <v>Normal</v>
      </c>
      <c r="D3084" s="14">
        <f>'Raw Data'!E3081</f>
        <v>176.62706549999999</v>
      </c>
      <c r="E3084" t="str">
        <f t="shared" si="194"/>
        <v>Desirable</v>
      </c>
      <c r="F3084" s="15">
        <f>'Raw Data'!C3081</f>
        <v>101.8185431</v>
      </c>
      <c r="G3084" t="str">
        <f t="shared" si="195"/>
        <v>Normal</v>
      </c>
      <c r="H3084" t="str">
        <f>'Raw Data'!I3081</f>
        <v>non-smoker</v>
      </c>
      <c r="I3084" t="str">
        <f>'Raw Data'!J3081</f>
        <v>moderate</v>
      </c>
    </row>
    <row r="3085" spans="1:9" ht="15" customHeight="1" x14ac:dyDescent="0.35">
      <c r="A3085">
        <f t="shared" si="192"/>
        <v>3081</v>
      </c>
      <c r="B3085" s="13">
        <f>'Raw Data'!B3082</f>
        <v>24.014940859999999</v>
      </c>
      <c r="C3085" t="str">
        <f t="shared" si="193"/>
        <v>Normal</v>
      </c>
      <c r="D3085" s="14">
        <f>'Raw Data'!E3082</f>
        <v>179.03395090000001</v>
      </c>
      <c r="E3085" t="str">
        <f t="shared" si="194"/>
        <v>Desirable</v>
      </c>
      <c r="F3085" s="15">
        <f>'Raw Data'!C3082</f>
        <v>102.7218103</v>
      </c>
      <c r="G3085" t="str">
        <f t="shared" si="195"/>
        <v>Normal</v>
      </c>
      <c r="H3085" t="str">
        <f>'Raw Data'!I3082</f>
        <v>non-smoker</v>
      </c>
      <c r="I3085" t="str">
        <f>'Raw Data'!J3082</f>
        <v>high</v>
      </c>
    </row>
    <row r="3086" spans="1:9" ht="15" customHeight="1" x14ac:dyDescent="0.35">
      <c r="A3086">
        <f t="shared" si="192"/>
        <v>3082</v>
      </c>
      <c r="B3086" s="13">
        <f>'Raw Data'!B3083</f>
        <v>28.955682469999999</v>
      </c>
      <c r="C3086" t="str">
        <f t="shared" si="193"/>
        <v>Overweight</v>
      </c>
      <c r="D3086" s="14">
        <f>'Raw Data'!E3083</f>
        <v>189.7087951</v>
      </c>
      <c r="E3086" t="str">
        <f t="shared" si="194"/>
        <v>Desirable</v>
      </c>
      <c r="F3086" s="15">
        <f>'Raw Data'!C3083</f>
        <v>121.2977422</v>
      </c>
      <c r="G3086" t="str">
        <f t="shared" si="195"/>
        <v>Elevated</v>
      </c>
      <c r="H3086" t="str">
        <f>'Raw Data'!I3083</f>
        <v>smoker</v>
      </c>
      <c r="I3086" t="str">
        <f>'Raw Data'!J3083</f>
        <v>moderate</v>
      </c>
    </row>
    <row r="3087" spans="1:9" ht="15" customHeight="1" x14ac:dyDescent="0.35">
      <c r="A3087">
        <f t="shared" si="192"/>
        <v>3083</v>
      </c>
      <c r="B3087" s="13">
        <f>'Raw Data'!B3084</f>
        <v>41.459476170000002</v>
      </c>
      <c r="C3087" t="str">
        <f t="shared" si="193"/>
        <v>Obese</v>
      </c>
      <c r="D3087" s="14">
        <f>'Raw Data'!E3084</f>
        <v>220.93588120000001</v>
      </c>
      <c r="E3087" t="str">
        <f t="shared" si="194"/>
        <v>Borderline High</v>
      </c>
      <c r="F3087" s="15">
        <f>'Raw Data'!C3084</f>
        <v>123.0977389</v>
      </c>
      <c r="G3087" t="str">
        <f t="shared" si="195"/>
        <v>Elevated</v>
      </c>
      <c r="H3087" t="str">
        <f>'Raw Data'!I3084</f>
        <v>non-smoker</v>
      </c>
      <c r="I3087" t="str">
        <f>'Raw Data'!J3084</f>
        <v>moderate</v>
      </c>
    </row>
    <row r="3088" spans="1:9" ht="15" customHeight="1" x14ac:dyDescent="0.35">
      <c r="A3088">
        <f t="shared" si="192"/>
        <v>3084</v>
      </c>
      <c r="B3088" s="13">
        <f>'Raw Data'!B3085</f>
        <v>29.931905390000001</v>
      </c>
      <c r="C3088" t="str">
        <f t="shared" si="193"/>
        <v>Obese</v>
      </c>
      <c r="D3088" s="14">
        <f>'Raw Data'!E3085</f>
        <v>192.26000329999999</v>
      </c>
      <c r="E3088" t="str">
        <f t="shared" si="194"/>
        <v>Desirable</v>
      </c>
      <c r="F3088" s="15">
        <f>'Raw Data'!C3085</f>
        <v>106.4720442</v>
      </c>
      <c r="G3088" t="str">
        <f t="shared" si="195"/>
        <v>Normal</v>
      </c>
      <c r="H3088" t="str">
        <f>'Raw Data'!I3085</f>
        <v>non-smoker</v>
      </c>
      <c r="I3088" t="str">
        <f>'Raw Data'!J3085</f>
        <v>high</v>
      </c>
    </row>
    <row r="3089" spans="1:9" ht="15" customHeight="1" x14ac:dyDescent="0.35">
      <c r="A3089">
        <f t="shared" si="192"/>
        <v>3085</v>
      </c>
      <c r="B3089" s="13">
        <f>'Raw Data'!B3086</f>
        <v>25.670614090000001</v>
      </c>
      <c r="C3089" t="str">
        <f t="shared" si="193"/>
        <v>Overweight</v>
      </c>
      <c r="D3089" s="14">
        <f>'Raw Data'!E3086</f>
        <v>193.64631639999999</v>
      </c>
      <c r="E3089" t="str">
        <f t="shared" si="194"/>
        <v>Desirable</v>
      </c>
      <c r="F3089" s="15">
        <f>'Raw Data'!C3086</f>
        <v>113.2546138</v>
      </c>
      <c r="G3089" t="str">
        <f t="shared" si="195"/>
        <v>Normal</v>
      </c>
      <c r="H3089" t="str">
        <f>'Raw Data'!I3086</f>
        <v>non-smoker</v>
      </c>
      <c r="I3089" t="str">
        <f>'Raw Data'!J3086</f>
        <v>moderate</v>
      </c>
    </row>
    <row r="3090" spans="1:9" ht="15" customHeight="1" x14ac:dyDescent="0.35">
      <c r="A3090">
        <f t="shared" si="192"/>
        <v>3086</v>
      </c>
      <c r="B3090" s="13">
        <f>'Raw Data'!B3087</f>
        <v>20.933590519999999</v>
      </c>
      <c r="C3090" t="str">
        <f t="shared" si="193"/>
        <v>Normal</v>
      </c>
      <c r="D3090" s="14">
        <f>'Raw Data'!E3087</f>
        <v>178.68207709999999</v>
      </c>
      <c r="E3090" t="str">
        <f t="shared" si="194"/>
        <v>Desirable</v>
      </c>
      <c r="F3090" s="15">
        <f>'Raw Data'!C3087</f>
        <v>125.7463554</v>
      </c>
      <c r="G3090" t="str">
        <f t="shared" si="195"/>
        <v>Elevated</v>
      </c>
      <c r="H3090" t="str">
        <f>'Raw Data'!I3087</f>
        <v>non-smoker</v>
      </c>
      <c r="I3090" t="str">
        <f>'Raw Data'!J3087</f>
        <v>high</v>
      </c>
    </row>
    <row r="3091" spans="1:9" ht="15" customHeight="1" x14ac:dyDescent="0.35">
      <c r="A3091">
        <f t="shared" si="192"/>
        <v>3087</v>
      </c>
      <c r="B3091" s="13">
        <f>'Raw Data'!B3088</f>
        <v>20.307889200000002</v>
      </c>
      <c r="C3091" t="str">
        <f t="shared" si="193"/>
        <v>Normal</v>
      </c>
      <c r="D3091" s="14">
        <f>'Raw Data'!E3088</f>
        <v>200.19116450000001</v>
      </c>
      <c r="E3091" t="str">
        <f t="shared" si="194"/>
        <v>Borderline High</v>
      </c>
      <c r="F3091" s="15">
        <f>'Raw Data'!C3088</f>
        <v>95.794706079999997</v>
      </c>
      <c r="G3091" t="str">
        <f t="shared" si="195"/>
        <v>Normal</v>
      </c>
      <c r="H3091" t="str">
        <f>'Raw Data'!I3088</f>
        <v>non-smoker</v>
      </c>
      <c r="I3091" t="str">
        <f>'Raw Data'!J3088</f>
        <v>moderate</v>
      </c>
    </row>
    <row r="3092" spans="1:9" ht="15" customHeight="1" x14ac:dyDescent="0.35">
      <c r="A3092">
        <f t="shared" si="192"/>
        <v>3088</v>
      </c>
      <c r="B3092" s="13">
        <f>'Raw Data'!B3089</f>
        <v>31.515726359999999</v>
      </c>
      <c r="C3092" t="str">
        <f t="shared" si="193"/>
        <v>Obese</v>
      </c>
      <c r="D3092" s="14">
        <f>'Raw Data'!E3089</f>
        <v>156.7341581</v>
      </c>
      <c r="E3092" t="str">
        <f t="shared" si="194"/>
        <v>Desirable</v>
      </c>
      <c r="F3092" s="15">
        <f>'Raw Data'!C3089</f>
        <v>103.911424</v>
      </c>
      <c r="G3092" t="str">
        <f t="shared" si="195"/>
        <v>Normal</v>
      </c>
      <c r="H3092" t="str">
        <f>'Raw Data'!I3089</f>
        <v>smoker</v>
      </c>
      <c r="I3092" t="str">
        <f>'Raw Data'!J3089</f>
        <v>low</v>
      </c>
    </row>
    <row r="3093" spans="1:9" ht="15" customHeight="1" x14ac:dyDescent="0.35">
      <c r="A3093">
        <f t="shared" si="192"/>
        <v>3089</v>
      </c>
      <c r="B3093" s="13">
        <f>'Raw Data'!B3090</f>
        <v>23.026112040000001</v>
      </c>
      <c r="C3093" t="str">
        <f t="shared" si="193"/>
        <v>Normal</v>
      </c>
      <c r="D3093" s="14">
        <f>'Raw Data'!E3090</f>
        <v>228.5268379</v>
      </c>
      <c r="E3093" t="str">
        <f t="shared" si="194"/>
        <v>Borderline High</v>
      </c>
      <c r="F3093" s="15">
        <f>'Raw Data'!C3090</f>
        <v>106.4886443</v>
      </c>
      <c r="G3093" t="str">
        <f t="shared" si="195"/>
        <v>Normal</v>
      </c>
      <c r="H3093" t="str">
        <f>'Raw Data'!I3090</f>
        <v>non-smoker</v>
      </c>
      <c r="I3093" t="str">
        <f>'Raw Data'!J3090</f>
        <v>moderate</v>
      </c>
    </row>
    <row r="3094" spans="1:9" ht="15" customHeight="1" x14ac:dyDescent="0.35">
      <c r="A3094">
        <f t="shared" si="192"/>
        <v>3090</v>
      </c>
      <c r="B3094" s="13">
        <f>'Raw Data'!B3091</f>
        <v>25.229583170000002</v>
      </c>
      <c r="C3094" t="str">
        <f t="shared" si="193"/>
        <v>Overweight</v>
      </c>
      <c r="D3094" s="14">
        <f>'Raw Data'!E3091</f>
        <v>189.58977089999999</v>
      </c>
      <c r="E3094" t="str">
        <f t="shared" si="194"/>
        <v>Desirable</v>
      </c>
      <c r="F3094" s="15">
        <f>'Raw Data'!C3091</f>
        <v>133.02929230000001</v>
      </c>
      <c r="G3094" t="str">
        <f t="shared" si="195"/>
        <v>Stage 1 Hypertension</v>
      </c>
      <c r="H3094" t="str">
        <f>'Raw Data'!I3091</f>
        <v>non-smoker</v>
      </c>
      <c r="I3094" t="str">
        <f>'Raw Data'!J3091</f>
        <v>low</v>
      </c>
    </row>
    <row r="3095" spans="1:9" ht="15" customHeight="1" x14ac:dyDescent="0.35">
      <c r="A3095">
        <f t="shared" si="192"/>
        <v>3091</v>
      </c>
      <c r="B3095" s="13">
        <f>'Raw Data'!B3092</f>
        <v>35.28634538</v>
      </c>
      <c r="C3095" t="str">
        <f t="shared" si="193"/>
        <v>Obese</v>
      </c>
      <c r="D3095" s="14">
        <f>'Raw Data'!E3092</f>
        <v>206.3771567</v>
      </c>
      <c r="E3095" t="str">
        <f t="shared" si="194"/>
        <v>Borderline High</v>
      </c>
      <c r="F3095" s="15">
        <f>'Raw Data'!C3092</f>
        <v>105.7975175</v>
      </c>
      <c r="G3095" t="str">
        <f t="shared" si="195"/>
        <v>Normal</v>
      </c>
      <c r="H3095" t="str">
        <f>'Raw Data'!I3092</f>
        <v>smoker</v>
      </c>
      <c r="I3095" t="str">
        <f>'Raw Data'!J3092</f>
        <v>low</v>
      </c>
    </row>
    <row r="3096" spans="1:9" ht="15" customHeight="1" x14ac:dyDescent="0.35">
      <c r="A3096">
        <f t="shared" si="192"/>
        <v>3092</v>
      </c>
      <c r="B3096" s="13">
        <f>'Raw Data'!B3093</f>
        <v>18.4268869</v>
      </c>
      <c r="C3096" t="str">
        <f t="shared" si="193"/>
        <v>Underweight</v>
      </c>
      <c r="D3096" s="14">
        <f>'Raw Data'!E3093</f>
        <v>164.5628944</v>
      </c>
      <c r="E3096" t="str">
        <f t="shared" si="194"/>
        <v>Desirable</v>
      </c>
      <c r="F3096" s="15">
        <f>'Raw Data'!C3093</f>
        <v>100.86760409999999</v>
      </c>
      <c r="G3096" t="str">
        <f t="shared" si="195"/>
        <v>Normal</v>
      </c>
      <c r="H3096" t="str">
        <f>'Raw Data'!I3093</f>
        <v>non-smoker</v>
      </c>
      <c r="I3096" t="str">
        <f>'Raw Data'!J3093</f>
        <v>high</v>
      </c>
    </row>
    <row r="3097" spans="1:9" ht="15" customHeight="1" x14ac:dyDescent="0.35">
      <c r="A3097">
        <f t="shared" si="192"/>
        <v>3093</v>
      </c>
      <c r="B3097" s="13">
        <f>'Raw Data'!B3094</f>
        <v>28.352418879999998</v>
      </c>
      <c r="C3097" t="str">
        <f t="shared" si="193"/>
        <v>Overweight</v>
      </c>
      <c r="D3097" s="14">
        <f>'Raw Data'!E3094</f>
        <v>220.58823229999999</v>
      </c>
      <c r="E3097" t="str">
        <f t="shared" si="194"/>
        <v>Borderline High</v>
      </c>
      <c r="F3097" s="15">
        <f>'Raw Data'!C3094</f>
        <v>114.1732549</v>
      </c>
      <c r="G3097" t="str">
        <f t="shared" si="195"/>
        <v>Normal</v>
      </c>
      <c r="H3097" t="str">
        <f>'Raw Data'!I3094</f>
        <v>non-smoker</v>
      </c>
      <c r="I3097" t="str">
        <f>'Raw Data'!J3094</f>
        <v>low</v>
      </c>
    </row>
    <row r="3098" spans="1:9" ht="15" customHeight="1" x14ac:dyDescent="0.35">
      <c r="A3098">
        <f t="shared" si="192"/>
        <v>3094</v>
      </c>
      <c r="B3098" s="13">
        <f>'Raw Data'!B3095</f>
        <v>22.48180515</v>
      </c>
      <c r="C3098" t="str">
        <f t="shared" si="193"/>
        <v>Normal</v>
      </c>
      <c r="D3098" s="14">
        <f>'Raw Data'!E3095</f>
        <v>175.0472528</v>
      </c>
      <c r="E3098" t="str">
        <f t="shared" si="194"/>
        <v>Desirable</v>
      </c>
      <c r="F3098" s="15">
        <f>'Raw Data'!C3095</f>
        <v>117.72129200000001</v>
      </c>
      <c r="G3098" t="str">
        <f t="shared" si="195"/>
        <v>Normal</v>
      </c>
      <c r="H3098" t="str">
        <f>'Raw Data'!I3095</f>
        <v>non-smoker</v>
      </c>
      <c r="I3098" t="str">
        <f>'Raw Data'!J3095</f>
        <v>low</v>
      </c>
    </row>
    <row r="3099" spans="1:9" ht="15" customHeight="1" x14ac:dyDescent="0.35">
      <c r="A3099">
        <f t="shared" si="192"/>
        <v>3095</v>
      </c>
      <c r="B3099" s="13">
        <f>'Raw Data'!B3096</f>
        <v>35.181354519999999</v>
      </c>
      <c r="C3099" t="str">
        <f t="shared" si="193"/>
        <v>Obese</v>
      </c>
      <c r="D3099" s="14">
        <f>'Raw Data'!E3096</f>
        <v>233.7046062</v>
      </c>
      <c r="E3099" t="str">
        <f t="shared" si="194"/>
        <v>Borderline High</v>
      </c>
      <c r="F3099" s="15">
        <f>'Raw Data'!C3096</f>
        <v>113.5636568</v>
      </c>
      <c r="G3099" t="str">
        <f t="shared" si="195"/>
        <v>Normal</v>
      </c>
      <c r="H3099" t="str">
        <f>'Raw Data'!I3096</f>
        <v>non-smoker</v>
      </c>
      <c r="I3099" t="str">
        <f>'Raw Data'!J3096</f>
        <v>low</v>
      </c>
    </row>
    <row r="3100" spans="1:9" ht="15" customHeight="1" x14ac:dyDescent="0.35">
      <c r="A3100">
        <f t="shared" si="192"/>
        <v>3096</v>
      </c>
      <c r="B3100" s="13">
        <f>'Raw Data'!B3097</f>
        <v>22.30710874</v>
      </c>
      <c r="C3100" t="str">
        <f t="shared" si="193"/>
        <v>Normal</v>
      </c>
      <c r="D3100" s="14">
        <f>'Raw Data'!E3097</f>
        <v>186.87037749999999</v>
      </c>
      <c r="E3100" t="str">
        <f t="shared" si="194"/>
        <v>Desirable</v>
      </c>
      <c r="F3100" s="15">
        <f>'Raw Data'!C3097</f>
        <v>111.0320384</v>
      </c>
      <c r="G3100" t="str">
        <f t="shared" si="195"/>
        <v>Normal</v>
      </c>
      <c r="H3100" t="str">
        <f>'Raw Data'!I3097</f>
        <v>non-smoker</v>
      </c>
      <c r="I3100" t="str">
        <f>'Raw Data'!J3097</f>
        <v>moderate</v>
      </c>
    </row>
    <row r="3101" spans="1:9" ht="15" customHeight="1" x14ac:dyDescent="0.35">
      <c r="A3101">
        <f t="shared" si="192"/>
        <v>3097</v>
      </c>
      <c r="B3101" s="13">
        <f>'Raw Data'!B3098</f>
        <v>30.344585859999999</v>
      </c>
      <c r="C3101" t="str">
        <f t="shared" si="193"/>
        <v>Obese</v>
      </c>
      <c r="D3101" s="14">
        <f>'Raw Data'!E3098</f>
        <v>211.35561010000001</v>
      </c>
      <c r="E3101" t="str">
        <f t="shared" si="194"/>
        <v>Borderline High</v>
      </c>
      <c r="F3101" s="15">
        <f>'Raw Data'!C3098</f>
        <v>111.42960309999999</v>
      </c>
      <c r="G3101" t="str">
        <f t="shared" si="195"/>
        <v>Normal</v>
      </c>
      <c r="H3101" t="str">
        <f>'Raw Data'!I3098</f>
        <v>non-smoker</v>
      </c>
      <c r="I3101" t="str">
        <f>'Raw Data'!J3098</f>
        <v>moderate</v>
      </c>
    </row>
    <row r="3102" spans="1:9" ht="15" customHeight="1" x14ac:dyDescent="0.35">
      <c r="A3102">
        <f t="shared" si="192"/>
        <v>3098</v>
      </c>
      <c r="B3102" s="13">
        <f>'Raw Data'!B3099</f>
        <v>17.95911649</v>
      </c>
      <c r="C3102" t="str">
        <f t="shared" si="193"/>
        <v>Underweight</v>
      </c>
      <c r="D3102" s="14">
        <f>'Raw Data'!E3099</f>
        <v>168.09315520000001</v>
      </c>
      <c r="E3102" t="str">
        <f t="shared" si="194"/>
        <v>Desirable</v>
      </c>
      <c r="F3102" s="15">
        <f>'Raw Data'!C3099</f>
        <v>105.8803729</v>
      </c>
      <c r="G3102" t="str">
        <f t="shared" si="195"/>
        <v>Normal</v>
      </c>
      <c r="H3102" t="str">
        <f>'Raw Data'!I3099</f>
        <v>non-smoker</v>
      </c>
      <c r="I3102" t="str">
        <f>'Raw Data'!J3099</f>
        <v>moderate</v>
      </c>
    </row>
    <row r="3103" spans="1:9" ht="15" customHeight="1" x14ac:dyDescent="0.35">
      <c r="A3103">
        <f t="shared" si="192"/>
        <v>3099</v>
      </c>
      <c r="B3103" s="13">
        <f>'Raw Data'!B3100</f>
        <v>34.766390739999999</v>
      </c>
      <c r="C3103" t="str">
        <f t="shared" si="193"/>
        <v>Obese</v>
      </c>
      <c r="D3103" s="14">
        <f>'Raw Data'!E3100</f>
        <v>225.87899920000001</v>
      </c>
      <c r="E3103" t="str">
        <f t="shared" si="194"/>
        <v>Borderline High</v>
      </c>
      <c r="F3103" s="15">
        <f>'Raw Data'!C3100</f>
        <v>98.265960100000001</v>
      </c>
      <c r="G3103" t="str">
        <f t="shared" si="195"/>
        <v>Normal</v>
      </c>
      <c r="H3103" t="str">
        <f>'Raw Data'!I3100</f>
        <v>non-smoker</v>
      </c>
      <c r="I3103" t="str">
        <f>'Raw Data'!J3100</f>
        <v>moderate</v>
      </c>
    </row>
    <row r="3104" spans="1:9" ht="15" customHeight="1" x14ac:dyDescent="0.35">
      <c r="A3104">
        <f t="shared" si="192"/>
        <v>3100</v>
      </c>
      <c r="B3104" s="13">
        <f>'Raw Data'!B3101</f>
        <v>31.59861927</v>
      </c>
      <c r="C3104" t="str">
        <f t="shared" si="193"/>
        <v>Obese</v>
      </c>
      <c r="D3104" s="14">
        <f>'Raw Data'!E3101</f>
        <v>181.2927195</v>
      </c>
      <c r="E3104" t="str">
        <f t="shared" si="194"/>
        <v>Desirable</v>
      </c>
      <c r="F3104" s="15">
        <f>'Raw Data'!C3101</f>
        <v>109.8438544</v>
      </c>
      <c r="G3104" t="str">
        <f t="shared" si="195"/>
        <v>Normal</v>
      </c>
      <c r="H3104" t="str">
        <f>'Raw Data'!I3101</f>
        <v>non-smoker</v>
      </c>
      <c r="I3104" t="str">
        <f>'Raw Data'!J3101</f>
        <v>moderate</v>
      </c>
    </row>
    <row r="3105" spans="1:9" ht="15" customHeight="1" x14ac:dyDescent="0.35">
      <c r="A3105">
        <f t="shared" si="192"/>
        <v>3101</v>
      </c>
      <c r="B3105" s="13">
        <f>'Raw Data'!B3102</f>
        <v>24.21903562</v>
      </c>
      <c r="C3105" t="str">
        <f t="shared" si="193"/>
        <v>Normal</v>
      </c>
      <c r="D3105" s="14">
        <f>'Raw Data'!E3102</f>
        <v>174.53144159999999</v>
      </c>
      <c r="E3105" t="str">
        <f t="shared" si="194"/>
        <v>Desirable</v>
      </c>
      <c r="F3105" s="15">
        <f>'Raw Data'!C3102</f>
        <v>104.86918559999999</v>
      </c>
      <c r="G3105" t="str">
        <f t="shared" si="195"/>
        <v>Normal</v>
      </c>
      <c r="H3105" t="str">
        <f>'Raw Data'!I3102</f>
        <v>non-smoker</v>
      </c>
      <c r="I3105" t="str">
        <f>'Raw Data'!J3102</f>
        <v>low</v>
      </c>
    </row>
    <row r="3106" spans="1:9" ht="15" customHeight="1" x14ac:dyDescent="0.35">
      <c r="A3106">
        <f t="shared" si="192"/>
        <v>3102</v>
      </c>
      <c r="B3106" s="13">
        <f>'Raw Data'!B3103</f>
        <v>28.9649155</v>
      </c>
      <c r="C3106" t="str">
        <f t="shared" si="193"/>
        <v>Overweight</v>
      </c>
      <c r="D3106" s="14">
        <f>'Raw Data'!E3103</f>
        <v>180.76348250000001</v>
      </c>
      <c r="E3106" t="str">
        <f t="shared" si="194"/>
        <v>Desirable</v>
      </c>
      <c r="F3106" s="15">
        <f>'Raw Data'!C3103</f>
        <v>112.32162719999999</v>
      </c>
      <c r="G3106" t="str">
        <f t="shared" si="195"/>
        <v>Normal</v>
      </c>
      <c r="H3106" t="str">
        <f>'Raw Data'!I3103</f>
        <v>non-smoker</v>
      </c>
      <c r="I3106" t="str">
        <f>'Raw Data'!J3103</f>
        <v>high</v>
      </c>
    </row>
    <row r="3107" spans="1:9" ht="15" customHeight="1" x14ac:dyDescent="0.35">
      <c r="A3107">
        <f t="shared" si="192"/>
        <v>3103</v>
      </c>
      <c r="B3107" s="13">
        <f>'Raw Data'!B3104</f>
        <v>31.78663366</v>
      </c>
      <c r="C3107" t="str">
        <f t="shared" si="193"/>
        <v>Obese</v>
      </c>
      <c r="D3107" s="14">
        <f>'Raw Data'!E3104</f>
        <v>209.65823850000001</v>
      </c>
      <c r="E3107" t="str">
        <f t="shared" si="194"/>
        <v>Borderline High</v>
      </c>
      <c r="F3107" s="15">
        <f>'Raw Data'!C3104</f>
        <v>105.489861</v>
      </c>
      <c r="G3107" t="str">
        <f t="shared" si="195"/>
        <v>Normal</v>
      </c>
      <c r="H3107" t="str">
        <f>'Raw Data'!I3104</f>
        <v>non-smoker</v>
      </c>
      <c r="I3107" t="str">
        <f>'Raw Data'!J3104</f>
        <v>high</v>
      </c>
    </row>
    <row r="3108" spans="1:9" ht="15" customHeight="1" x14ac:dyDescent="0.35">
      <c r="A3108">
        <f t="shared" si="192"/>
        <v>3104</v>
      </c>
      <c r="B3108" s="13">
        <f>'Raw Data'!B3105</f>
        <v>27.764161399999999</v>
      </c>
      <c r="C3108" t="str">
        <f t="shared" si="193"/>
        <v>Overweight</v>
      </c>
      <c r="D3108" s="14">
        <f>'Raw Data'!E3105</f>
        <v>190.81744040000001</v>
      </c>
      <c r="E3108" t="str">
        <f t="shared" si="194"/>
        <v>Desirable</v>
      </c>
      <c r="F3108" s="15">
        <f>'Raw Data'!C3105</f>
        <v>116.0899076</v>
      </c>
      <c r="G3108" t="str">
        <f t="shared" si="195"/>
        <v>Normal</v>
      </c>
      <c r="H3108" t="str">
        <f>'Raw Data'!I3105</f>
        <v>non-smoker</v>
      </c>
      <c r="I3108" t="str">
        <f>'Raw Data'!J3105</f>
        <v>moderate</v>
      </c>
    </row>
    <row r="3109" spans="1:9" ht="15" customHeight="1" x14ac:dyDescent="0.35">
      <c r="A3109">
        <f t="shared" si="192"/>
        <v>3105</v>
      </c>
      <c r="B3109" s="13">
        <f>'Raw Data'!B3106</f>
        <v>25.057264</v>
      </c>
      <c r="C3109" t="str">
        <f t="shared" si="193"/>
        <v>Overweight</v>
      </c>
      <c r="D3109" s="14">
        <f>'Raw Data'!E3106</f>
        <v>207.31130450000001</v>
      </c>
      <c r="E3109" t="str">
        <f t="shared" si="194"/>
        <v>Borderline High</v>
      </c>
      <c r="F3109" s="15">
        <f>'Raw Data'!C3106</f>
        <v>118.1553407</v>
      </c>
      <c r="G3109" t="str">
        <f t="shared" si="195"/>
        <v>Normal</v>
      </c>
      <c r="H3109" t="str">
        <f>'Raw Data'!I3106</f>
        <v>non-smoker</v>
      </c>
      <c r="I3109" t="str">
        <f>'Raw Data'!J3106</f>
        <v>high</v>
      </c>
    </row>
    <row r="3110" spans="1:9" ht="15" customHeight="1" x14ac:dyDescent="0.35">
      <c r="A3110">
        <f t="shared" si="192"/>
        <v>3106</v>
      </c>
      <c r="B3110" s="13">
        <f>'Raw Data'!B3107</f>
        <v>26.50956601</v>
      </c>
      <c r="C3110" t="str">
        <f t="shared" si="193"/>
        <v>Overweight</v>
      </c>
      <c r="D3110" s="14">
        <f>'Raw Data'!E3107</f>
        <v>175.90529369999999</v>
      </c>
      <c r="E3110" t="str">
        <f t="shared" si="194"/>
        <v>Desirable</v>
      </c>
      <c r="F3110" s="15">
        <f>'Raw Data'!C3107</f>
        <v>130.90120039999999</v>
      </c>
      <c r="G3110" t="str">
        <f t="shared" si="195"/>
        <v>Stage 1 Hypertension</v>
      </c>
      <c r="H3110" t="str">
        <f>'Raw Data'!I3107</f>
        <v>non-smoker</v>
      </c>
      <c r="I3110" t="str">
        <f>'Raw Data'!J3107</f>
        <v>moderate</v>
      </c>
    </row>
    <row r="3111" spans="1:9" ht="15" customHeight="1" x14ac:dyDescent="0.35">
      <c r="A3111">
        <f t="shared" si="192"/>
        <v>3107</v>
      </c>
      <c r="B3111" s="13">
        <f>'Raw Data'!B3108</f>
        <v>27.550124619999998</v>
      </c>
      <c r="C3111" t="str">
        <f t="shared" si="193"/>
        <v>Overweight</v>
      </c>
      <c r="D3111" s="14">
        <f>'Raw Data'!E3108</f>
        <v>209.69323739999999</v>
      </c>
      <c r="E3111" t="str">
        <f t="shared" si="194"/>
        <v>Borderline High</v>
      </c>
      <c r="F3111" s="15">
        <f>'Raw Data'!C3108</f>
        <v>106.49590999999999</v>
      </c>
      <c r="G3111" t="str">
        <f t="shared" si="195"/>
        <v>Normal</v>
      </c>
      <c r="H3111" t="str">
        <f>'Raw Data'!I3108</f>
        <v>non-smoker</v>
      </c>
      <c r="I3111" t="str">
        <f>'Raw Data'!J3108</f>
        <v>moderate</v>
      </c>
    </row>
    <row r="3112" spans="1:9" ht="15" customHeight="1" x14ac:dyDescent="0.35">
      <c r="A3112">
        <f t="shared" si="192"/>
        <v>3108</v>
      </c>
      <c r="B3112" s="13">
        <f>'Raw Data'!B3109</f>
        <v>27.281712420000002</v>
      </c>
      <c r="C3112" t="str">
        <f t="shared" si="193"/>
        <v>Overweight</v>
      </c>
      <c r="D3112" s="14">
        <f>'Raw Data'!E3109</f>
        <v>197.42808880000001</v>
      </c>
      <c r="E3112" t="str">
        <f t="shared" si="194"/>
        <v>Desirable</v>
      </c>
      <c r="F3112" s="15">
        <f>'Raw Data'!C3109</f>
        <v>96.752585730000007</v>
      </c>
      <c r="G3112" t="str">
        <f t="shared" si="195"/>
        <v>Normal</v>
      </c>
      <c r="H3112" t="str">
        <f>'Raw Data'!I3109</f>
        <v>smoker</v>
      </c>
      <c r="I3112" t="str">
        <f>'Raw Data'!J3109</f>
        <v>high</v>
      </c>
    </row>
    <row r="3113" spans="1:9" ht="15" customHeight="1" x14ac:dyDescent="0.35">
      <c r="A3113">
        <f t="shared" si="192"/>
        <v>3109</v>
      </c>
      <c r="B3113" s="13">
        <f>'Raw Data'!B3110</f>
        <v>29.172596739999999</v>
      </c>
      <c r="C3113" t="str">
        <f t="shared" si="193"/>
        <v>Overweight</v>
      </c>
      <c r="D3113" s="14">
        <f>'Raw Data'!E3110</f>
        <v>192.1991056</v>
      </c>
      <c r="E3113" t="str">
        <f t="shared" si="194"/>
        <v>Desirable</v>
      </c>
      <c r="F3113" s="15">
        <f>'Raw Data'!C3110</f>
        <v>109.6475398</v>
      </c>
      <c r="G3113" t="str">
        <f t="shared" si="195"/>
        <v>Normal</v>
      </c>
      <c r="H3113" t="str">
        <f>'Raw Data'!I3110</f>
        <v>non-smoker</v>
      </c>
      <c r="I3113" t="str">
        <f>'Raw Data'!J3110</f>
        <v>low</v>
      </c>
    </row>
    <row r="3114" spans="1:9" ht="15" customHeight="1" x14ac:dyDescent="0.35">
      <c r="A3114">
        <f t="shared" si="192"/>
        <v>3110</v>
      </c>
      <c r="B3114" s="13">
        <f>'Raw Data'!B3111</f>
        <v>21.893770060000001</v>
      </c>
      <c r="C3114" t="str">
        <f t="shared" si="193"/>
        <v>Normal</v>
      </c>
      <c r="D3114" s="14">
        <f>'Raw Data'!E3111</f>
        <v>207.3193455</v>
      </c>
      <c r="E3114" t="str">
        <f t="shared" si="194"/>
        <v>Borderline High</v>
      </c>
      <c r="F3114" s="15">
        <f>'Raw Data'!C3111</f>
        <v>112.1388767</v>
      </c>
      <c r="G3114" t="str">
        <f t="shared" si="195"/>
        <v>Normal</v>
      </c>
      <c r="H3114" t="str">
        <f>'Raw Data'!I3111</f>
        <v>non-smoker</v>
      </c>
      <c r="I3114" t="str">
        <f>'Raw Data'!J3111</f>
        <v>high</v>
      </c>
    </row>
    <row r="3115" spans="1:9" ht="15" customHeight="1" x14ac:dyDescent="0.35">
      <c r="A3115">
        <f t="shared" si="192"/>
        <v>3111</v>
      </c>
      <c r="B3115" s="13">
        <f>'Raw Data'!B3112</f>
        <v>23.758985089999999</v>
      </c>
      <c r="C3115" t="str">
        <f t="shared" si="193"/>
        <v>Normal</v>
      </c>
      <c r="D3115" s="14">
        <f>'Raw Data'!E3112</f>
        <v>192.369563</v>
      </c>
      <c r="E3115" t="str">
        <f t="shared" si="194"/>
        <v>Desirable</v>
      </c>
      <c r="F3115" s="15">
        <f>'Raw Data'!C3112</f>
        <v>105.46908120000001</v>
      </c>
      <c r="G3115" t="str">
        <f t="shared" si="195"/>
        <v>Normal</v>
      </c>
      <c r="H3115" t="str">
        <f>'Raw Data'!I3112</f>
        <v>non-smoker</v>
      </c>
      <c r="I3115" t="str">
        <f>'Raw Data'!J3112</f>
        <v>moderate</v>
      </c>
    </row>
    <row r="3116" spans="1:9" ht="15" customHeight="1" x14ac:dyDescent="0.35">
      <c r="A3116">
        <f t="shared" si="192"/>
        <v>3112</v>
      </c>
      <c r="B3116" s="13">
        <f>'Raw Data'!B3113</f>
        <v>25.049170960000001</v>
      </c>
      <c r="C3116" t="str">
        <f t="shared" si="193"/>
        <v>Overweight</v>
      </c>
      <c r="D3116" s="14">
        <f>'Raw Data'!E3113</f>
        <v>185.88513940000001</v>
      </c>
      <c r="E3116" t="str">
        <f t="shared" si="194"/>
        <v>Desirable</v>
      </c>
      <c r="F3116" s="15">
        <f>'Raw Data'!C3113</f>
        <v>110.6009834</v>
      </c>
      <c r="G3116" t="str">
        <f t="shared" si="195"/>
        <v>Normal</v>
      </c>
      <c r="H3116" t="str">
        <f>'Raw Data'!I3113</f>
        <v>smoker</v>
      </c>
      <c r="I3116" t="str">
        <f>'Raw Data'!J3113</f>
        <v>moderate</v>
      </c>
    </row>
    <row r="3117" spans="1:9" ht="15" customHeight="1" x14ac:dyDescent="0.35">
      <c r="A3117">
        <f t="shared" si="192"/>
        <v>3113</v>
      </c>
      <c r="B3117" s="13">
        <f>'Raw Data'!B3114</f>
        <v>29.355014879999999</v>
      </c>
      <c r="C3117" t="str">
        <f t="shared" si="193"/>
        <v>Overweight</v>
      </c>
      <c r="D3117" s="14">
        <f>'Raw Data'!E3114</f>
        <v>217.7559239</v>
      </c>
      <c r="E3117" t="str">
        <f t="shared" si="194"/>
        <v>Borderline High</v>
      </c>
      <c r="F3117" s="15">
        <f>'Raw Data'!C3114</f>
        <v>104.0344111</v>
      </c>
      <c r="G3117" t="str">
        <f t="shared" si="195"/>
        <v>Normal</v>
      </c>
      <c r="H3117" t="str">
        <f>'Raw Data'!I3114</f>
        <v>non-smoker</v>
      </c>
      <c r="I3117" t="str">
        <f>'Raw Data'!J3114</f>
        <v>high</v>
      </c>
    </row>
    <row r="3118" spans="1:9" ht="15" customHeight="1" x14ac:dyDescent="0.35">
      <c r="A3118">
        <f t="shared" si="192"/>
        <v>3114</v>
      </c>
      <c r="B3118" s="13">
        <f>'Raw Data'!B3115</f>
        <v>19.359698980000001</v>
      </c>
      <c r="C3118" t="str">
        <f t="shared" si="193"/>
        <v>Normal</v>
      </c>
      <c r="D3118" s="14">
        <f>'Raw Data'!E3115</f>
        <v>195.44350159999999</v>
      </c>
      <c r="E3118" t="str">
        <f t="shared" si="194"/>
        <v>Desirable</v>
      </c>
      <c r="F3118" s="15">
        <f>'Raw Data'!C3115</f>
        <v>86.584748970000007</v>
      </c>
      <c r="G3118" t="str">
        <f t="shared" si="195"/>
        <v>Normal</v>
      </c>
      <c r="H3118" t="str">
        <f>'Raw Data'!I3115</f>
        <v>non-smoker</v>
      </c>
      <c r="I3118" t="str">
        <f>'Raw Data'!J3115</f>
        <v>moderate</v>
      </c>
    </row>
    <row r="3119" spans="1:9" ht="15" customHeight="1" x14ac:dyDescent="0.35">
      <c r="A3119">
        <f t="shared" si="192"/>
        <v>3115</v>
      </c>
      <c r="B3119" s="13">
        <f>'Raw Data'!B3116</f>
        <v>27.76950489</v>
      </c>
      <c r="C3119" t="str">
        <f t="shared" si="193"/>
        <v>Overweight</v>
      </c>
      <c r="D3119" s="14">
        <f>'Raw Data'!E3116</f>
        <v>212.1953024</v>
      </c>
      <c r="E3119" t="str">
        <f t="shared" si="194"/>
        <v>Borderline High</v>
      </c>
      <c r="F3119" s="15">
        <f>'Raw Data'!C3116</f>
        <v>125.23820259999999</v>
      </c>
      <c r="G3119" t="str">
        <f t="shared" si="195"/>
        <v>Elevated</v>
      </c>
      <c r="H3119" t="str">
        <f>'Raw Data'!I3116</f>
        <v>smoker</v>
      </c>
      <c r="I3119" t="str">
        <f>'Raw Data'!J3116</f>
        <v>high</v>
      </c>
    </row>
    <row r="3120" spans="1:9" ht="15" customHeight="1" x14ac:dyDescent="0.35">
      <c r="A3120">
        <f t="shared" si="192"/>
        <v>3116</v>
      </c>
      <c r="B3120" s="13">
        <f>'Raw Data'!B3117</f>
        <v>30.903922860000002</v>
      </c>
      <c r="C3120" t="str">
        <f t="shared" si="193"/>
        <v>Obese</v>
      </c>
      <c r="D3120" s="14">
        <f>'Raw Data'!E3117</f>
        <v>197.14654880000001</v>
      </c>
      <c r="E3120" t="str">
        <f t="shared" si="194"/>
        <v>Desirable</v>
      </c>
      <c r="F3120" s="15">
        <f>'Raw Data'!C3117</f>
        <v>127.78764889999999</v>
      </c>
      <c r="G3120" t="str">
        <f t="shared" si="195"/>
        <v>Elevated</v>
      </c>
      <c r="H3120" t="str">
        <f>'Raw Data'!I3117</f>
        <v>smoker</v>
      </c>
      <c r="I3120" t="str">
        <f>'Raw Data'!J3117</f>
        <v>low</v>
      </c>
    </row>
    <row r="3121" spans="1:9" ht="15" customHeight="1" x14ac:dyDescent="0.35">
      <c r="A3121">
        <f t="shared" si="192"/>
        <v>3117</v>
      </c>
      <c r="B3121" s="13">
        <f>'Raw Data'!B3118</f>
        <v>27.24200798</v>
      </c>
      <c r="C3121" t="str">
        <f t="shared" si="193"/>
        <v>Overweight</v>
      </c>
      <c r="D3121" s="14">
        <f>'Raw Data'!E3118</f>
        <v>196.06566119999999</v>
      </c>
      <c r="E3121" t="str">
        <f t="shared" si="194"/>
        <v>Desirable</v>
      </c>
      <c r="F3121" s="15">
        <f>'Raw Data'!C3118</f>
        <v>103.8791286</v>
      </c>
      <c r="G3121" t="str">
        <f t="shared" si="195"/>
        <v>Normal</v>
      </c>
      <c r="H3121" t="str">
        <f>'Raw Data'!I3118</f>
        <v>non-smoker</v>
      </c>
      <c r="I3121" t="str">
        <f>'Raw Data'!J3118</f>
        <v>high</v>
      </c>
    </row>
    <row r="3122" spans="1:9" ht="15" customHeight="1" x14ac:dyDescent="0.35">
      <c r="A3122">
        <f t="shared" si="192"/>
        <v>3118</v>
      </c>
      <c r="B3122" s="13">
        <f>'Raw Data'!B3119</f>
        <v>27.37606585</v>
      </c>
      <c r="C3122" t="str">
        <f t="shared" si="193"/>
        <v>Overweight</v>
      </c>
      <c r="D3122" s="14">
        <f>'Raw Data'!E3119</f>
        <v>166.74755440000001</v>
      </c>
      <c r="E3122" t="str">
        <f t="shared" si="194"/>
        <v>Desirable</v>
      </c>
      <c r="F3122" s="15">
        <f>'Raw Data'!C3119</f>
        <v>99.720061479999998</v>
      </c>
      <c r="G3122" t="str">
        <f t="shared" si="195"/>
        <v>Normal</v>
      </c>
      <c r="H3122" t="str">
        <f>'Raw Data'!I3119</f>
        <v>smoker</v>
      </c>
      <c r="I3122" t="str">
        <f>'Raw Data'!J3119</f>
        <v>high</v>
      </c>
    </row>
    <row r="3123" spans="1:9" ht="15" customHeight="1" x14ac:dyDescent="0.35">
      <c r="A3123">
        <f t="shared" si="192"/>
        <v>3119</v>
      </c>
      <c r="B3123" s="13">
        <f>'Raw Data'!B3120</f>
        <v>25.48748806</v>
      </c>
      <c r="C3123" t="str">
        <f t="shared" si="193"/>
        <v>Overweight</v>
      </c>
      <c r="D3123" s="14">
        <f>'Raw Data'!E3120</f>
        <v>177.75948990000001</v>
      </c>
      <c r="E3123" t="str">
        <f t="shared" si="194"/>
        <v>Desirable</v>
      </c>
      <c r="F3123" s="15">
        <f>'Raw Data'!C3120</f>
        <v>95.323814470000002</v>
      </c>
      <c r="G3123" t="str">
        <f t="shared" si="195"/>
        <v>Normal</v>
      </c>
      <c r="H3123" t="str">
        <f>'Raw Data'!I3120</f>
        <v>smoker</v>
      </c>
      <c r="I3123" t="str">
        <f>'Raw Data'!J3120</f>
        <v>moderate</v>
      </c>
    </row>
    <row r="3124" spans="1:9" ht="15" customHeight="1" x14ac:dyDescent="0.35">
      <c r="A3124">
        <f t="shared" si="192"/>
        <v>3120</v>
      </c>
      <c r="B3124" s="13">
        <f>'Raw Data'!B3121</f>
        <v>27.31119777</v>
      </c>
      <c r="C3124" t="str">
        <f t="shared" si="193"/>
        <v>Overweight</v>
      </c>
      <c r="D3124" s="14">
        <f>'Raw Data'!E3121</f>
        <v>205.9367944</v>
      </c>
      <c r="E3124" t="str">
        <f t="shared" si="194"/>
        <v>Borderline High</v>
      </c>
      <c r="F3124" s="15">
        <f>'Raw Data'!C3121</f>
        <v>104.2851972</v>
      </c>
      <c r="G3124" t="str">
        <f t="shared" si="195"/>
        <v>Normal</v>
      </c>
      <c r="H3124" t="str">
        <f>'Raw Data'!I3121</f>
        <v>non-smoker</v>
      </c>
      <c r="I3124" t="str">
        <f>'Raw Data'!J3121</f>
        <v>high</v>
      </c>
    </row>
    <row r="3125" spans="1:9" ht="15" customHeight="1" x14ac:dyDescent="0.35">
      <c r="A3125">
        <f t="shared" si="192"/>
        <v>3121</v>
      </c>
      <c r="B3125" s="13">
        <f>'Raw Data'!B3122</f>
        <v>24.794465559999999</v>
      </c>
      <c r="C3125" t="str">
        <f t="shared" si="193"/>
        <v>Normal</v>
      </c>
      <c r="D3125" s="14">
        <f>'Raw Data'!E3122</f>
        <v>171.06866880000001</v>
      </c>
      <c r="E3125" t="str">
        <f t="shared" si="194"/>
        <v>Desirable</v>
      </c>
      <c r="F3125" s="15">
        <f>'Raw Data'!C3122</f>
        <v>110.41679240000001</v>
      </c>
      <c r="G3125" t="str">
        <f t="shared" si="195"/>
        <v>Normal</v>
      </c>
      <c r="H3125" t="str">
        <f>'Raw Data'!I3122</f>
        <v>non-smoker</v>
      </c>
      <c r="I3125" t="str">
        <f>'Raw Data'!J3122</f>
        <v>moderate</v>
      </c>
    </row>
    <row r="3126" spans="1:9" ht="15" customHeight="1" x14ac:dyDescent="0.35">
      <c r="A3126">
        <f t="shared" si="192"/>
        <v>3122</v>
      </c>
      <c r="B3126" s="13">
        <f>'Raw Data'!B3123</f>
        <v>26.16808249</v>
      </c>
      <c r="C3126" t="str">
        <f t="shared" si="193"/>
        <v>Overweight</v>
      </c>
      <c r="D3126" s="14">
        <f>'Raw Data'!E3123</f>
        <v>186.81471540000001</v>
      </c>
      <c r="E3126" t="str">
        <f t="shared" si="194"/>
        <v>Desirable</v>
      </c>
      <c r="F3126" s="15">
        <f>'Raw Data'!C3123</f>
        <v>101.1374132</v>
      </c>
      <c r="G3126" t="str">
        <f t="shared" si="195"/>
        <v>Normal</v>
      </c>
      <c r="H3126" t="str">
        <f>'Raw Data'!I3123</f>
        <v>non-smoker</v>
      </c>
      <c r="I3126" t="str">
        <f>'Raw Data'!J3123</f>
        <v>high</v>
      </c>
    </row>
    <row r="3127" spans="1:9" ht="15" customHeight="1" x14ac:dyDescent="0.35">
      <c r="A3127">
        <f t="shared" si="192"/>
        <v>3123</v>
      </c>
      <c r="B3127" s="13">
        <f>'Raw Data'!B3124</f>
        <v>24.791723780000002</v>
      </c>
      <c r="C3127" t="str">
        <f t="shared" si="193"/>
        <v>Normal</v>
      </c>
      <c r="D3127" s="14">
        <f>'Raw Data'!E3124</f>
        <v>205.2013565</v>
      </c>
      <c r="E3127" t="str">
        <f t="shared" si="194"/>
        <v>Borderline High</v>
      </c>
      <c r="F3127" s="15">
        <f>'Raw Data'!C3124</f>
        <v>116.0161078</v>
      </c>
      <c r="G3127" t="str">
        <f t="shared" si="195"/>
        <v>Normal</v>
      </c>
      <c r="H3127" t="str">
        <f>'Raw Data'!I3124</f>
        <v>non-smoker</v>
      </c>
      <c r="I3127" t="str">
        <f>'Raw Data'!J3124</f>
        <v>low</v>
      </c>
    </row>
    <row r="3128" spans="1:9" ht="15" customHeight="1" x14ac:dyDescent="0.35">
      <c r="A3128">
        <f t="shared" si="192"/>
        <v>3124</v>
      </c>
      <c r="B3128" s="13">
        <f>'Raw Data'!B3125</f>
        <v>26.103111640000002</v>
      </c>
      <c r="C3128" t="str">
        <f t="shared" si="193"/>
        <v>Overweight</v>
      </c>
      <c r="D3128" s="14">
        <f>'Raw Data'!E3125</f>
        <v>161.4155418</v>
      </c>
      <c r="E3128" t="str">
        <f t="shared" si="194"/>
        <v>Desirable</v>
      </c>
      <c r="F3128" s="15">
        <f>'Raw Data'!C3125</f>
        <v>95.751874689999994</v>
      </c>
      <c r="G3128" t="str">
        <f t="shared" si="195"/>
        <v>Normal</v>
      </c>
      <c r="H3128" t="str">
        <f>'Raw Data'!I3125</f>
        <v>smoker</v>
      </c>
      <c r="I3128" t="str">
        <f>'Raw Data'!J3125</f>
        <v>moderate</v>
      </c>
    </row>
    <row r="3129" spans="1:9" ht="15" customHeight="1" x14ac:dyDescent="0.35">
      <c r="A3129">
        <f t="shared" si="192"/>
        <v>3125</v>
      </c>
      <c r="B3129" s="13">
        <f>'Raw Data'!B3126</f>
        <v>25.412066710000001</v>
      </c>
      <c r="C3129" t="str">
        <f t="shared" si="193"/>
        <v>Overweight</v>
      </c>
      <c r="D3129" s="14">
        <f>'Raw Data'!E3126</f>
        <v>187.69353190000001</v>
      </c>
      <c r="E3129" t="str">
        <f t="shared" si="194"/>
        <v>Desirable</v>
      </c>
      <c r="F3129" s="15">
        <f>'Raw Data'!C3126</f>
        <v>111.5906232</v>
      </c>
      <c r="G3129" t="str">
        <f t="shared" si="195"/>
        <v>Normal</v>
      </c>
      <c r="H3129" t="str">
        <f>'Raw Data'!I3126</f>
        <v>smoker</v>
      </c>
      <c r="I3129" t="str">
        <f>'Raw Data'!J3126</f>
        <v>high</v>
      </c>
    </row>
    <row r="3130" spans="1:9" ht="15" customHeight="1" x14ac:dyDescent="0.35">
      <c r="A3130">
        <f t="shared" si="192"/>
        <v>3126</v>
      </c>
      <c r="B3130" s="13">
        <f>'Raw Data'!B3127</f>
        <v>21.094030549999999</v>
      </c>
      <c r="C3130" t="str">
        <f t="shared" si="193"/>
        <v>Normal</v>
      </c>
      <c r="D3130" s="14">
        <f>'Raw Data'!E3127</f>
        <v>187.7178045</v>
      </c>
      <c r="E3130" t="str">
        <f t="shared" si="194"/>
        <v>Desirable</v>
      </c>
      <c r="F3130" s="15">
        <f>'Raw Data'!C3127</f>
        <v>105.8410007</v>
      </c>
      <c r="G3130" t="str">
        <f t="shared" si="195"/>
        <v>Normal</v>
      </c>
      <c r="H3130" t="str">
        <f>'Raw Data'!I3127</f>
        <v>smoker</v>
      </c>
      <c r="I3130" t="str">
        <f>'Raw Data'!J3127</f>
        <v>moderate</v>
      </c>
    </row>
    <row r="3131" spans="1:9" ht="15" customHeight="1" x14ac:dyDescent="0.35">
      <c r="A3131">
        <f t="shared" si="192"/>
        <v>3127</v>
      </c>
      <c r="B3131" s="13">
        <f>'Raw Data'!B3128</f>
        <v>19.471985419999999</v>
      </c>
      <c r="C3131" t="str">
        <f t="shared" si="193"/>
        <v>Normal</v>
      </c>
      <c r="D3131" s="14">
        <f>'Raw Data'!E3128</f>
        <v>183.60575650000001</v>
      </c>
      <c r="E3131" t="str">
        <f t="shared" si="194"/>
        <v>Desirable</v>
      </c>
      <c r="F3131" s="15">
        <f>'Raw Data'!C3128</f>
        <v>103.6048461</v>
      </c>
      <c r="G3131" t="str">
        <f t="shared" si="195"/>
        <v>Normal</v>
      </c>
      <c r="H3131" t="str">
        <f>'Raw Data'!I3128</f>
        <v>non-smoker</v>
      </c>
      <c r="I3131" t="str">
        <f>'Raw Data'!J3128</f>
        <v>high</v>
      </c>
    </row>
    <row r="3132" spans="1:9" ht="15" customHeight="1" x14ac:dyDescent="0.35">
      <c r="A3132">
        <f t="shared" si="192"/>
        <v>3128</v>
      </c>
      <c r="B3132" s="13">
        <f>'Raw Data'!B3129</f>
        <v>27.396143850000001</v>
      </c>
      <c r="C3132" t="str">
        <f t="shared" si="193"/>
        <v>Overweight</v>
      </c>
      <c r="D3132" s="14">
        <f>'Raw Data'!E3129</f>
        <v>181.8844067</v>
      </c>
      <c r="E3132" t="str">
        <f t="shared" si="194"/>
        <v>Desirable</v>
      </c>
      <c r="F3132" s="15">
        <f>'Raw Data'!C3129</f>
        <v>107.8660059</v>
      </c>
      <c r="G3132" t="str">
        <f t="shared" si="195"/>
        <v>Normal</v>
      </c>
      <c r="H3132" t="str">
        <f>'Raw Data'!I3129</f>
        <v>non-smoker</v>
      </c>
      <c r="I3132" t="str">
        <f>'Raw Data'!J3129</f>
        <v>high</v>
      </c>
    </row>
    <row r="3133" spans="1:9" ht="15" customHeight="1" x14ac:dyDescent="0.35">
      <c r="A3133">
        <f t="shared" si="192"/>
        <v>3129</v>
      </c>
      <c r="B3133" s="13">
        <f>'Raw Data'!B3130</f>
        <v>30.019398280000001</v>
      </c>
      <c r="C3133" t="str">
        <f t="shared" si="193"/>
        <v>Obese</v>
      </c>
      <c r="D3133" s="14">
        <f>'Raw Data'!E3130</f>
        <v>179.03434619999999</v>
      </c>
      <c r="E3133" t="str">
        <f t="shared" si="194"/>
        <v>Desirable</v>
      </c>
      <c r="F3133" s="15">
        <f>'Raw Data'!C3130</f>
        <v>115.3228304</v>
      </c>
      <c r="G3133" t="str">
        <f t="shared" si="195"/>
        <v>Normal</v>
      </c>
      <c r="H3133" t="str">
        <f>'Raw Data'!I3130</f>
        <v>non-smoker</v>
      </c>
      <c r="I3133" t="str">
        <f>'Raw Data'!J3130</f>
        <v>moderate</v>
      </c>
    </row>
    <row r="3134" spans="1:9" ht="15" customHeight="1" x14ac:dyDescent="0.35">
      <c r="A3134">
        <f t="shared" si="192"/>
        <v>3130</v>
      </c>
      <c r="B3134" s="13">
        <f>'Raw Data'!B3131</f>
        <v>34.771224230000001</v>
      </c>
      <c r="C3134" t="str">
        <f t="shared" si="193"/>
        <v>Obese</v>
      </c>
      <c r="D3134" s="14">
        <f>'Raw Data'!E3131</f>
        <v>213.5423811</v>
      </c>
      <c r="E3134" t="str">
        <f t="shared" si="194"/>
        <v>Borderline High</v>
      </c>
      <c r="F3134" s="15">
        <f>'Raw Data'!C3131</f>
        <v>139.51081819999999</v>
      </c>
      <c r="G3134" t="str">
        <f t="shared" si="195"/>
        <v>Stage 2 Hypertension</v>
      </c>
      <c r="H3134" t="str">
        <f>'Raw Data'!I3131</f>
        <v>smoker</v>
      </c>
      <c r="I3134" t="str">
        <f>'Raw Data'!J3131</f>
        <v>moderate</v>
      </c>
    </row>
    <row r="3135" spans="1:9" ht="15" customHeight="1" x14ac:dyDescent="0.35">
      <c r="A3135">
        <f t="shared" si="192"/>
        <v>3131</v>
      </c>
      <c r="B3135" s="13">
        <f>'Raw Data'!B3132</f>
        <v>32.48783804</v>
      </c>
      <c r="C3135" t="str">
        <f t="shared" si="193"/>
        <v>Obese</v>
      </c>
      <c r="D3135" s="14">
        <f>'Raw Data'!E3132</f>
        <v>189.193714</v>
      </c>
      <c r="E3135" t="str">
        <f t="shared" si="194"/>
        <v>Desirable</v>
      </c>
      <c r="F3135" s="15">
        <f>'Raw Data'!C3132</f>
        <v>109.4825319</v>
      </c>
      <c r="G3135" t="str">
        <f t="shared" si="195"/>
        <v>Normal</v>
      </c>
      <c r="H3135" t="str">
        <f>'Raw Data'!I3132</f>
        <v>non-smoker</v>
      </c>
      <c r="I3135" t="str">
        <f>'Raw Data'!J3132</f>
        <v>moderate</v>
      </c>
    </row>
    <row r="3136" spans="1:9" ht="15" customHeight="1" x14ac:dyDescent="0.35">
      <c r="A3136">
        <f t="shared" si="192"/>
        <v>3132</v>
      </c>
      <c r="B3136" s="13">
        <f>'Raw Data'!B3133</f>
        <v>31.52107342</v>
      </c>
      <c r="C3136" t="str">
        <f t="shared" si="193"/>
        <v>Obese</v>
      </c>
      <c r="D3136" s="14">
        <f>'Raw Data'!E3133</f>
        <v>180.93440390000001</v>
      </c>
      <c r="E3136" t="str">
        <f t="shared" si="194"/>
        <v>Desirable</v>
      </c>
      <c r="F3136" s="15">
        <f>'Raw Data'!C3133</f>
        <v>119.6086938</v>
      </c>
      <c r="G3136" t="str">
        <f t="shared" si="195"/>
        <v>Normal</v>
      </c>
      <c r="H3136" t="str">
        <f>'Raw Data'!I3133</f>
        <v>non-smoker</v>
      </c>
      <c r="I3136" t="str">
        <f>'Raw Data'!J3133</f>
        <v>low</v>
      </c>
    </row>
    <row r="3137" spans="1:9" ht="15" customHeight="1" x14ac:dyDescent="0.35">
      <c r="A3137">
        <f t="shared" si="192"/>
        <v>3133</v>
      </c>
      <c r="B3137" s="13">
        <f>'Raw Data'!B3134</f>
        <v>28.146100610000001</v>
      </c>
      <c r="C3137" t="str">
        <f t="shared" si="193"/>
        <v>Overweight</v>
      </c>
      <c r="D3137" s="14">
        <f>'Raw Data'!E3134</f>
        <v>190.13695899999999</v>
      </c>
      <c r="E3137" t="str">
        <f t="shared" si="194"/>
        <v>Desirable</v>
      </c>
      <c r="F3137" s="15">
        <f>'Raw Data'!C3134</f>
        <v>123.77846460000001</v>
      </c>
      <c r="G3137" t="str">
        <f t="shared" si="195"/>
        <v>Elevated</v>
      </c>
      <c r="H3137" t="str">
        <f>'Raw Data'!I3134</f>
        <v>smoker</v>
      </c>
      <c r="I3137" t="str">
        <f>'Raw Data'!J3134</f>
        <v>moderate</v>
      </c>
    </row>
    <row r="3138" spans="1:9" ht="15" customHeight="1" x14ac:dyDescent="0.35">
      <c r="A3138">
        <f t="shared" si="192"/>
        <v>3134</v>
      </c>
      <c r="B3138" s="13">
        <f>'Raw Data'!B3135</f>
        <v>27.596179110000001</v>
      </c>
      <c r="C3138" t="str">
        <f t="shared" si="193"/>
        <v>Overweight</v>
      </c>
      <c r="D3138" s="14">
        <f>'Raw Data'!E3135</f>
        <v>192.6018512</v>
      </c>
      <c r="E3138" t="str">
        <f t="shared" si="194"/>
        <v>Desirable</v>
      </c>
      <c r="F3138" s="15">
        <f>'Raw Data'!C3135</f>
        <v>104.81020100000001</v>
      </c>
      <c r="G3138" t="str">
        <f t="shared" si="195"/>
        <v>Normal</v>
      </c>
      <c r="H3138" t="str">
        <f>'Raw Data'!I3135</f>
        <v>non-smoker</v>
      </c>
      <c r="I3138" t="str">
        <f>'Raw Data'!J3135</f>
        <v>moderate</v>
      </c>
    </row>
    <row r="3139" spans="1:9" ht="15" customHeight="1" x14ac:dyDescent="0.35">
      <c r="A3139">
        <f t="shared" si="192"/>
        <v>3135</v>
      </c>
      <c r="B3139" s="13">
        <f>'Raw Data'!B3136</f>
        <v>23.054188889999999</v>
      </c>
      <c r="C3139" t="str">
        <f t="shared" si="193"/>
        <v>Normal</v>
      </c>
      <c r="D3139" s="14">
        <f>'Raw Data'!E3136</f>
        <v>209.31012860000001</v>
      </c>
      <c r="E3139" t="str">
        <f t="shared" si="194"/>
        <v>Borderline High</v>
      </c>
      <c r="F3139" s="15">
        <f>'Raw Data'!C3136</f>
        <v>101.4728965</v>
      </c>
      <c r="G3139" t="str">
        <f t="shared" si="195"/>
        <v>Normal</v>
      </c>
      <c r="H3139" t="str">
        <f>'Raw Data'!I3136</f>
        <v>non-smoker</v>
      </c>
      <c r="I3139" t="str">
        <f>'Raw Data'!J3136</f>
        <v>moderate</v>
      </c>
    </row>
    <row r="3140" spans="1:9" ht="15" customHeight="1" x14ac:dyDescent="0.35">
      <c r="A3140">
        <f t="shared" si="192"/>
        <v>3136</v>
      </c>
      <c r="B3140" s="13">
        <f>'Raw Data'!B3137</f>
        <v>22.488778050000001</v>
      </c>
      <c r="C3140" t="str">
        <f t="shared" si="193"/>
        <v>Normal</v>
      </c>
      <c r="D3140" s="14">
        <f>'Raw Data'!E3137</f>
        <v>214.60943370000001</v>
      </c>
      <c r="E3140" t="str">
        <f t="shared" si="194"/>
        <v>Borderline High</v>
      </c>
      <c r="F3140" s="15">
        <f>'Raw Data'!C3137</f>
        <v>108.7503416</v>
      </c>
      <c r="G3140" t="str">
        <f t="shared" si="195"/>
        <v>Normal</v>
      </c>
      <c r="H3140" t="str">
        <f>'Raw Data'!I3137</f>
        <v>smoker</v>
      </c>
      <c r="I3140" t="str">
        <f>'Raw Data'!J3137</f>
        <v>high</v>
      </c>
    </row>
    <row r="3141" spans="1:9" ht="15" customHeight="1" x14ac:dyDescent="0.35">
      <c r="A3141">
        <f t="shared" ref="A3141:A3204" si="196">ROW()-4</f>
        <v>3137</v>
      </c>
      <c r="B3141" s="13">
        <f>'Raw Data'!B3138</f>
        <v>27.952552950000001</v>
      </c>
      <c r="C3141" t="str">
        <f t="shared" ref="C3141:C3204" si="197">IF(B3141&lt;18.5,"Underweight",IF(B3141&lt;=24.9,"Normal",IF(B3141&lt;=29.9,"Overweight","Obese")))</f>
        <v>Overweight</v>
      </c>
      <c r="D3141" s="14">
        <f>'Raw Data'!E3138</f>
        <v>166.9361658</v>
      </c>
      <c r="E3141" t="str">
        <f t="shared" ref="E3141:E3204" si="198">IF(D3141&lt;200,"Desirable",IF(D3141&lt;=239,"Borderline High","High"))</f>
        <v>Desirable</v>
      </c>
      <c r="F3141" s="15">
        <f>'Raw Data'!C3138</f>
        <v>110.05030170000001</v>
      </c>
      <c r="G3141" t="str">
        <f t="shared" ref="G3141:G3204" si="199">IF(F3141&lt;120,"Normal",IF(F3141&lt;=129,"Elevated",IF(F3141&lt;=139,"Stage 1 Hypertension","Stage 2 Hypertension")))</f>
        <v>Normal</v>
      </c>
      <c r="H3141" t="str">
        <f>'Raw Data'!I3138</f>
        <v>non-smoker</v>
      </c>
      <c r="I3141" t="str">
        <f>'Raw Data'!J3138</f>
        <v>moderate</v>
      </c>
    </row>
    <row r="3142" spans="1:9" ht="15" customHeight="1" x14ac:dyDescent="0.35">
      <c r="A3142">
        <f t="shared" si="196"/>
        <v>3138</v>
      </c>
      <c r="B3142" s="13">
        <f>'Raw Data'!B3139</f>
        <v>22.825033179999998</v>
      </c>
      <c r="C3142" t="str">
        <f t="shared" si="197"/>
        <v>Normal</v>
      </c>
      <c r="D3142" s="14">
        <f>'Raw Data'!E3139</f>
        <v>181.93339259999999</v>
      </c>
      <c r="E3142" t="str">
        <f t="shared" si="198"/>
        <v>Desirable</v>
      </c>
      <c r="F3142" s="15">
        <f>'Raw Data'!C3139</f>
        <v>110.6632422</v>
      </c>
      <c r="G3142" t="str">
        <f t="shared" si="199"/>
        <v>Normal</v>
      </c>
      <c r="H3142" t="str">
        <f>'Raw Data'!I3139</f>
        <v>non-smoker</v>
      </c>
      <c r="I3142" t="str">
        <f>'Raw Data'!J3139</f>
        <v>moderate</v>
      </c>
    </row>
    <row r="3143" spans="1:9" ht="15" customHeight="1" x14ac:dyDescent="0.35">
      <c r="A3143">
        <f t="shared" si="196"/>
        <v>3139</v>
      </c>
      <c r="B3143" s="13">
        <f>'Raw Data'!B3140</f>
        <v>26.547090149999999</v>
      </c>
      <c r="C3143" t="str">
        <f t="shared" si="197"/>
        <v>Overweight</v>
      </c>
      <c r="D3143" s="14">
        <f>'Raw Data'!E3140</f>
        <v>208.89316400000001</v>
      </c>
      <c r="E3143" t="str">
        <f t="shared" si="198"/>
        <v>Borderline High</v>
      </c>
      <c r="F3143" s="15">
        <f>'Raw Data'!C3140</f>
        <v>98.00532844</v>
      </c>
      <c r="G3143" t="str">
        <f t="shared" si="199"/>
        <v>Normal</v>
      </c>
      <c r="H3143" t="str">
        <f>'Raw Data'!I3140</f>
        <v>non-smoker</v>
      </c>
      <c r="I3143" t="str">
        <f>'Raw Data'!J3140</f>
        <v>moderate</v>
      </c>
    </row>
    <row r="3144" spans="1:9" ht="15" customHeight="1" x14ac:dyDescent="0.35">
      <c r="A3144">
        <f t="shared" si="196"/>
        <v>3140</v>
      </c>
      <c r="B3144" s="13">
        <f>'Raw Data'!B3141</f>
        <v>14.51117449</v>
      </c>
      <c r="C3144" t="str">
        <f t="shared" si="197"/>
        <v>Underweight</v>
      </c>
      <c r="D3144" s="14">
        <f>'Raw Data'!E3141</f>
        <v>166.75810759999999</v>
      </c>
      <c r="E3144" t="str">
        <f t="shared" si="198"/>
        <v>Desirable</v>
      </c>
      <c r="F3144" s="15">
        <f>'Raw Data'!C3141</f>
        <v>110.9101182</v>
      </c>
      <c r="G3144" t="str">
        <f t="shared" si="199"/>
        <v>Normal</v>
      </c>
      <c r="H3144" t="str">
        <f>'Raw Data'!I3141</f>
        <v>non-smoker</v>
      </c>
      <c r="I3144" t="str">
        <f>'Raw Data'!J3141</f>
        <v>moderate</v>
      </c>
    </row>
    <row r="3145" spans="1:9" ht="15" customHeight="1" x14ac:dyDescent="0.35">
      <c r="A3145">
        <f t="shared" si="196"/>
        <v>3141</v>
      </c>
      <c r="B3145" s="13">
        <f>'Raw Data'!B3142</f>
        <v>29.335694759999999</v>
      </c>
      <c r="C3145" t="str">
        <f t="shared" si="197"/>
        <v>Overweight</v>
      </c>
      <c r="D3145" s="14">
        <f>'Raw Data'!E3142</f>
        <v>189.9889685</v>
      </c>
      <c r="E3145" t="str">
        <f t="shared" si="198"/>
        <v>Desirable</v>
      </c>
      <c r="F3145" s="15">
        <f>'Raw Data'!C3142</f>
        <v>96.308300970000005</v>
      </c>
      <c r="G3145" t="str">
        <f t="shared" si="199"/>
        <v>Normal</v>
      </c>
      <c r="H3145" t="str">
        <f>'Raw Data'!I3142</f>
        <v>smoker</v>
      </c>
      <c r="I3145" t="str">
        <f>'Raw Data'!J3142</f>
        <v>high</v>
      </c>
    </row>
    <row r="3146" spans="1:9" ht="15" customHeight="1" x14ac:dyDescent="0.35">
      <c r="A3146">
        <f t="shared" si="196"/>
        <v>3142</v>
      </c>
      <c r="B3146" s="13">
        <f>'Raw Data'!B3143</f>
        <v>21.826278039999998</v>
      </c>
      <c r="C3146" t="str">
        <f t="shared" si="197"/>
        <v>Normal</v>
      </c>
      <c r="D3146" s="14">
        <f>'Raw Data'!E3143</f>
        <v>214.58613890000001</v>
      </c>
      <c r="E3146" t="str">
        <f t="shared" si="198"/>
        <v>Borderline High</v>
      </c>
      <c r="F3146" s="15">
        <f>'Raw Data'!C3143</f>
        <v>107.731075</v>
      </c>
      <c r="G3146" t="str">
        <f t="shared" si="199"/>
        <v>Normal</v>
      </c>
      <c r="H3146" t="str">
        <f>'Raw Data'!I3143</f>
        <v>smoker</v>
      </c>
      <c r="I3146" t="str">
        <f>'Raw Data'!J3143</f>
        <v>high</v>
      </c>
    </row>
    <row r="3147" spans="1:9" ht="15" customHeight="1" x14ac:dyDescent="0.35">
      <c r="A3147">
        <f t="shared" si="196"/>
        <v>3143</v>
      </c>
      <c r="B3147" s="13">
        <f>'Raw Data'!B3144</f>
        <v>19.861103539999998</v>
      </c>
      <c r="C3147" t="str">
        <f t="shared" si="197"/>
        <v>Normal</v>
      </c>
      <c r="D3147" s="14">
        <f>'Raw Data'!E3144</f>
        <v>181.94934280000001</v>
      </c>
      <c r="E3147" t="str">
        <f t="shared" si="198"/>
        <v>Desirable</v>
      </c>
      <c r="F3147" s="15">
        <f>'Raw Data'!C3144</f>
        <v>111.9828128</v>
      </c>
      <c r="G3147" t="str">
        <f t="shared" si="199"/>
        <v>Normal</v>
      </c>
      <c r="H3147" t="str">
        <f>'Raw Data'!I3144</f>
        <v>non-smoker</v>
      </c>
      <c r="I3147" t="str">
        <f>'Raw Data'!J3144</f>
        <v>moderate</v>
      </c>
    </row>
    <row r="3148" spans="1:9" ht="15" customHeight="1" x14ac:dyDescent="0.35">
      <c r="A3148">
        <f t="shared" si="196"/>
        <v>3144</v>
      </c>
      <c r="B3148" s="13">
        <f>'Raw Data'!B3145</f>
        <v>30.612290130000002</v>
      </c>
      <c r="C3148" t="str">
        <f t="shared" si="197"/>
        <v>Obese</v>
      </c>
      <c r="D3148" s="14">
        <f>'Raw Data'!E3145</f>
        <v>212.95258580000001</v>
      </c>
      <c r="E3148" t="str">
        <f t="shared" si="198"/>
        <v>Borderline High</v>
      </c>
      <c r="F3148" s="15">
        <f>'Raw Data'!C3145</f>
        <v>100.08512570000001</v>
      </c>
      <c r="G3148" t="str">
        <f t="shared" si="199"/>
        <v>Normal</v>
      </c>
      <c r="H3148" t="str">
        <f>'Raw Data'!I3145</f>
        <v>non-smoker</v>
      </c>
      <c r="I3148" t="str">
        <f>'Raw Data'!J3145</f>
        <v>moderate</v>
      </c>
    </row>
    <row r="3149" spans="1:9" ht="15" customHeight="1" x14ac:dyDescent="0.35">
      <c r="A3149">
        <f t="shared" si="196"/>
        <v>3145</v>
      </c>
      <c r="B3149" s="13">
        <f>'Raw Data'!B3146</f>
        <v>31.81537428</v>
      </c>
      <c r="C3149" t="str">
        <f t="shared" si="197"/>
        <v>Obese</v>
      </c>
      <c r="D3149" s="14">
        <f>'Raw Data'!E3146</f>
        <v>195.29905769999999</v>
      </c>
      <c r="E3149" t="str">
        <f t="shared" si="198"/>
        <v>Desirable</v>
      </c>
      <c r="F3149" s="15">
        <f>'Raw Data'!C3146</f>
        <v>114.6829048</v>
      </c>
      <c r="G3149" t="str">
        <f t="shared" si="199"/>
        <v>Normal</v>
      </c>
      <c r="H3149" t="str">
        <f>'Raw Data'!I3146</f>
        <v>non-smoker</v>
      </c>
      <c r="I3149" t="str">
        <f>'Raw Data'!J3146</f>
        <v>high</v>
      </c>
    </row>
    <row r="3150" spans="1:9" ht="15" customHeight="1" x14ac:dyDescent="0.35">
      <c r="A3150">
        <f t="shared" si="196"/>
        <v>3146</v>
      </c>
      <c r="B3150" s="13">
        <f>'Raw Data'!B3147</f>
        <v>26.577653609999999</v>
      </c>
      <c r="C3150" t="str">
        <f t="shared" si="197"/>
        <v>Overweight</v>
      </c>
      <c r="D3150" s="14">
        <f>'Raw Data'!E3147</f>
        <v>213.74282579999999</v>
      </c>
      <c r="E3150" t="str">
        <f t="shared" si="198"/>
        <v>Borderline High</v>
      </c>
      <c r="F3150" s="15">
        <f>'Raw Data'!C3147</f>
        <v>109.23311289999999</v>
      </c>
      <c r="G3150" t="str">
        <f t="shared" si="199"/>
        <v>Normal</v>
      </c>
      <c r="H3150" t="str">
        <f>'Raw Data'!I3147</f>
        <v>non-smoker</v>
      </c>
      <c r="I3150" t="str">
        <f>'Raw Data'!J3147</f>
        <v>moderate</v>
      </c>
    </row>
    <row r="3151" spans="1:9" ht="15" customHeight="1" x14ac:dyDescent="0.35">
      <c r="A3151">
        <f t="shared" si="196"/>
        <v>3147</v>
      </c>
      <c r="B3151" s="13">
        <f>'Raw Data'!B3148</f>
        <v>23.414412779999999</v>
      </c>
      <c r="C3151" t="str">
        <f t="shared" si="197"/>
        <v>Normal</v>
      </c>
      <c r="D3151" s="14">
        <f>'Raw Data'!E3148</f>
        <v>201.51608899999999</v>
      </c>
      <c r="E3151" t="str">
        <f t="shared" si="198"/>
        <v>Borderline High</v>
      </c>
      <c r="F3151" s="15">
        <f>'Raw Data'!C3148</f>
        <v>103.7589024</v>
      </c>
      <c r="G3151" t="str">
        <f t="shared" si="199"/>
        <v>Normal</v>
      </c>
      <c r="H3151" t="str">
        <f>'Raw Data'!I3148</f>
        <v>non-smoker</v>
      </c>
      <c r="I3151" t="str">
        <f>'Raw Data'!J3148</f>
        <v>high</v>
      </c>
    </row>
    <row r="3152" spans="1:9" ht="15" customHeight="1" x14ac:dyDescent="0.35">
      <c r="A3152">
        <f t="shared" si="196"/>
        <v>3148</v>
      </c>
      <c r="B3152" s="13">
        <f>'Raw Data'!B3149</f>
        <v>30.591403230000001</v>
      </c>
      <c r="C3152" t="str">
        <f t="shared" si="197"/>
        <v>Obese</v>
      </c>
      <c r="D3152" s="14">
        <f>'Raw Data'!E3149</f>
        <v>189.54752060000001</v>
      </c>
      <c r="E3152" t="str">
        <f t="shared" si="198"/>
        <v>Desirable</v>
      </c>
      <c r="F3152" s="15">
        <f>'Raw Data'!C3149</f>
        <v>114.7593095</v>
      </c>
      <c r="G3152" t="str">
        <f t="shared" si="199"/>
        <v>Normal</v>
      </c>
      <c r="H3152" t="str">
        <f>'Raw Data'!I3149</f>
        <v>non-smoker</v>
      </c>
      <c r="I3152" t="str">
        <f>'Raw Data'!J3149</f>
        <v>high</v>
      </c>
    </row>
    <row r="3153" spans="1:9" ht="15" customHeight="1" x14ac:dyDescent="0.35">
      <c r="A3153">
        <f t="shared" si="196"/>
        <v>3149</v>
      </c>
      <c r="B3153" s="13">
        <f>'Raw Data'!B3150</f>
        <v>23.1549829</v>
      </c>
      <c r="C3153" t="str">
        <f t="shared" si="197"/>
        <v>Normal</v>
      </c>
      <c r="D3153" s="14">
        <f>'Raw Data'!E3150</f>
        <v>170.1692745</v>
      </c>
      <c r="E3153" t="str">
        <f t="shared" si="198"/>
        <v>Desirable</v>
      </c>
      <c r="F3153" s="15">
        <f>'Raw Data'!C3150</f>
        <v>93.864468740000007</v>
      </c>
      <c r="G3153" t="str">
        <f t="shared" si="199"/>
        <v>Normal</v>
      </c>
      <c r="H3153" t="str">
        <f>'Raw Data'!I3150</f>
        <v>non-smoker</v>
      </c>
      <c r="I3153" t="str">
        <f>'Raw Data'!J3150</f>
        <v>moderate</v>
      </c>
    </row>
    <row r="3154" spans="1:9" ht="15" customHeight="1" x14ac:dyDescent="0.35">
      <c r="A3154">
        <f t="shared" si="196"/>
        <v>3150</v>
      </c>
      <c r="B3154" s="13">
        <f>'Raw Data'!B3151</f>
        <v>26.211811139999998</v>
      </c>
      <c r="C3154" t="str">
        <f t="shared" si="197"/>
        <v>Overweight</v>
      </c>
      <c r="D3154" s="14">
        <f>'Raw Data'!E3151</f>
        <v>187.56212170000001</v>
      </c>
      <c r="E3154" t="str">
        <f t="shared" si="198"/>
        <v>Desirable</v>
      </c>
      <c r="F3154" s="15">
        <f>'Raw Data'!C3151</f>
        <v>114.2221144</v>
      </c>
      <c r="G3154" t="str">
        <f t="shared" si="199"/>
        <v>Normal</v>
      </c>
      <c r="H3154" t="str">
        <f>'Raw Data'!I3151</f>
        <v>smoker</v>
      </c>
      <c r="I3154" t="str">
        <f>'Raw Data'!J3151</f>
        <v>moderate</v>
      </c>
    </row>
    <row r="3155" spans="1:9" ht="15" customHeight="1" x14ac:dyDescent="0.35">
      <c r="A3155">
        <f t="shared" si="196"/>
        <v>3151</v>
      </c>
      <c r="B3155" s="13">
        <f>'Raw Data'!B3152</f>
        <v>33.741547920000002</v>
      </c>
      <c r="C3155" t="str">
        <f t="shared" si="197"/>
        <v>Obese</v>
      </c>
      <c r="D3155" s="14">
        <f>'Raw Data'!E3152</f>
        <v>191.45763349999999</v>
      </c>
      <c r="E3155" t="str">
        <f t="shared" si="198"/>
        <v>Desirable</v>
      </c>
      <c r="F3155" s="15">
        <f>'Raw Data'!C3152</f>
        <v>102.55347310000001</v>
      </c>
      <c r="G3155" t="str">
        <f t="shared" si="199"/>
        <v>Normal</v>
      </c>
      <c r="H3155" t="str">
        <f>'Raw Data'!I3152</f>
        <v>non-smoker</v>
      </c>
      <c r="I3155" t="str">
        <f>'Raw Data'!J3152</f>
        <v>moderate</v>
      </c>
    </row>
    <row r="3156" spans="1:9" ht="15" customHeight="1" x14ac:dyDescent="0.35">
      <c r="A3156">
        <f t="shared" si="196"/>
        <v>3152</v>
      </c>
      <c r="B3156" s="13">
        <f>'Raw Data'!B3153</f>
        <v>28.8763288</v>
      </c>
      <c r="C3156" t="str">
        <f t="shared" si="197"/>
        <v>Overweight</v>
      </c>
      <c r="D3156" s="14">
        <f>'Raw Data'!E3153</f>
        <v>202.76421070000001</v>
      </c>
      <c r="E3156" t="str">
        <f t="shared" si="198"/>
        <v>Borderline High</v>
      </c>
      <c r="F3156" s="15">
        <f>'Raw Data'!C3153</f>
        <v>115.376696</v>
      </c>
      <c r="G3156" t="str">
        <f t="shared" si="199"/>
        <v>Normal</v>
      </c>
      <c r="H3156" t="str">
        <f>'Raw Data'!I3153</f>
        <v>smoker</v>
      </c>
      <c r="I3156" t="str">
        <f>'Raw Data'!J3153</f>
        <v>low</v>
      </c>
    </row>
    <row r="3157" spans="1:9" ht="15" customHeight="1" x14ac:dyDescent="0.35">
      <c r="A3157">
        <f t="shared" si="196"/>
        <v>3153</v>
      </c>
      <c r="B3157" s="13">
        <f>'Raw Data'!B3154</f>
        <v>26.769217260000001</v>
      </c>
      <c r="C3157" t="str">
        <f t="shared" si="197"/>
        <v>Overweight</v>
      </c>
      <c r="D3157" s="14">
        <f>'Raw Data'!E3154</f>
        <v>172.1339194</v>
      </c>
      <c r="E3157" t="str">
        <f t="shared" si="198"/>
        <v>Desirable</v>
      </c>
      <c r="F3157" s="15">
        <f>'Raw Data'!C3154</f>
        <v>110.8638926</v>
      </c>
      <c r="G3157" t="str">
        <f t="shared" si="199"/>
        <v>Normal</v>
      </c>
      <c r="H3157" t="str">
        <f>'Raw Data'!I3154</f>
        <v>smoker</v>
      </c>
      <c r="I3157" t="str">
        <f>'Raw Data'!J3154</f>
        <v>moderate</v>
      </c>
    </row>
    <row r="3158" spans="1:9" ht="15" customHeight="1" x14ac:dyDescent="0.35">
      <c r="A3158">
        <f t="shared" si="196"/>
        <v>3154</v>
      </c>
      <c r="B3158" s="13">
        <f>'Raw Data'!B3155</f>
        <v>25.620541710000001</v>
      </c>
      <c r="C3158" t="str">
        <f t="shared" si="197"/>
        <v>Overweight</v>
      </c>
      <c r="D3158" s="14">
        <f>'Raw Data'!E3155</f>
        <v>172.3534214</v>
      </c>
      <c r="E3158" t="str">
        <f t="shared" si="198"/>
        <v>Desirable</v>
      </c>
      <c r="F3158" s="15">
        <f>'Raw Data'!C3155</f>
        <v>122.6409669</v>
      </c>
      <c r="G3158" t="str">
        <f t="shared" si="199"/>
        <v>Elevated</v>
      </c>
      <c r="H3158" t="str">
        <f>'Raw Data'!I3155</f>
        <v>non-smoker</v>
      </c>
      <c r="I3158" t="str">
        <f>'Raw Data'!J3155</f>
        <v>high</v>
      </c>
    </row>
    <row r="3159" spans="1:9" ht="15" customHeight="1" x14ac:dyDescent="0.35">
      <c r="A3159">
        <f t="shared" si="196"/>
        <v>3155</v>
      </c>
      <c r="B3159" s="13">
        <f>'Raw Data'!B3156</f>
        <v>27.219132519999999</v>
      </c>
      <c r="C3159" t="str">
        <f t="shared" si="197"/>
        <v>Overweight</v>
      </c>
      <c r="D3159" s="14">
        <f>'Raw Data'!E3156</f>
        <v>177.1875896</v>
      </c>
      <c r="E3159" t="str">
        <f t="shared" si="198"/>
        <v>Desirable</v>
      </c>
      <c r="F3159" s="15">
        <f>'Raw Data'!C3156</f>
        <v>124.953017</v>
      </c>
      <c r="G3159" t="str">
        <f t="shared" si="199"/>
        <v>Elevated</v>
      </c>
      <c r="H3159" t="str">
        <f>'Raw Data'!I3156</f>
        <v>smoker</v>
      </c>
      <c r="I3159" t="str">
        <f>'Raw Data'!J3156</f>
        <v>high</v>
      </c>
    </row>
    <row r="3160" spans="1:9" ht="15" customHeight="1" x14ac:dyDescent="0.35">
      <c r="A3160">
        <f t="shared" si="196"/>
        <v>3156</v>
      </c>
      <c r="B3160" s="13">
        <f>'Raw Data'!B3157</f>
        <v>28.33003531</v>
      </c>
      <c r="C3160" t="str">
        <f t="shared" si="197"/>
        <v>Overweight</v>
      </c>
      <c r="D3160" s="14">
        <f>'Raw Data'!E3157</f>
        <v>160.8403544</v>
      </c>
      <c r="E3160" t="str">
        <f t="shared" si="198"/>
        <v>Desirable</v>
      </c>
      <c r="F3160" s="15">
        <f>'Raw Data'!C3157</f>
        <v>116.16562329999999</v>
      </c>
      <c r="G3160" t="str">
        <f t="shared" si="199"/>
        <v>Normal</v>
      </c>
      <c r="H3160" t="str">
        <f>'Raw Data'!I3157</f>
        <v>non-smoker</v>
      </c>
      <c r="I3160" t="str">
        <f>'Raw Data'!J3157</f>
        <v>moderate</v>
      </c>
    </row>
    <row r="3161" spans="1:9" ht="15" customHeight="1" x14ac:dyDescent="0.35">
      <c r="A3161">
        <f t="shared" si="196"/>
        <v>3157</v>
      </c>
      <c r="B3161" s="13">
        <f>'Raw Data'!B3158</f>
        <v>21.372401839999998</v>
      </c>
      <c r="C3161" t="str">
        <f t="shared" si="197"/>
        <v>Normal</v>
      </c>
      <c r="D3161" s="14">
        <f>'Raw Data'!E3158</f>
        <v>172.09221410000001</v>
      </c>
      <c r="E3161" t="str">
        <f t="shared" si="198"/>
        <v>Desirable</v>
      </c>
      <c r="F3161" s="15">
        <f>'Raw Data'!C3158</f>
        <v>102.1592359</v>
      </c>
      <c r="G3161" t="str">
        <f t="shared" si="199"/>
        <v>Normal</v>
      </c>
      <c r="H3161" t="str">
        <f>'Raw Data'!I3158</f>
        <v>non-smoker</v>
      </c>
      <c r="I3161" t="str">
        <f>'Raw Data'!J3158</f>
        <v>low</v>
      </c>
    </row>
    <row r="3162" spans="1:9" ht="15" customHeight="1" x14ac:dyDescent="0.35">
      <c r="A3162">
        <f t="shared" si="196"/>
        <v>3158</v>
      </c>
      <c r="B3162" s="13">
        <f>'Raw Data'!B3159</f>
        <v>33.041285700000003</v>
      </c>
      <c r="C3162" t="str">
        <f t="shared" si="197"/>
        <v>Obese</v>
      </c>
      <c r="D3162" s="14">
        <f>'Raw Data'!E3159</f>
        <v>205.9252984</v>
      </c>
      <c r="E3162" t="str">
        <f t="shared" si="198"/>
        <v>Borderline High</v>
      </c>
      <c r="F3162" s="15">
        <f>'Raw Data'!C3159</f>
        <v>113.297083</v>
      </c>
      <c r="G3162" t="str">
        <f t="shared" si="199"/>
        <v>Normal</v>
      </c>
      <c r="H3162" t="str">
        <f>'Raw Data'!I3159</f>
        <v>non-smoker</v>
      </c>
      <c r="I3162" t="str">
        <f>'Raw Data'!J3159</f>
        <v>moderate</v>
      </c>
    </row>
    <row r="3163" spans="1:9" ht="15" customHeight="1" x14ac:dyDescent="0.35">
      <c r="A3163">
        <f t="shared" si="196"/>
        <v>3159</v>
      </c>
      <c r="B3163" s="13">
        <f>'Raw Data'!B3160</f>
        <v>24.70930547</v>
      </c>
      <c r="C3163" t="str">
        <f t="shared" si="197"/>
        <v>Normal</v>
      </c>
      <c r="D3163" s="14">
        <f>'Raw Data'!E3160</f>
        <v>189.94844130000001</v>
      </c>
      <c r="E3163" t="str">
        <f t="shared" si="198"/>
        <v>Desirable</v>
      </c>
      <c r="F3163" s="15">
        <f>'Raw Data'!C3160</f>
        <v>98.029138410000002</v>
      </c>
      <c r="G3163" t="str">
        <f t="shared" si="199"/>
        <v>Normal</v>
      </c>
      <c r="H3163" t="str">
        <f>'Raw Data'!I3160</f>
        <v>non-smoker</v>
      </c>
      <c r="I3163" t="str">
        <f>'Raw Data'!J3160</f>
        <v>high</v>
      </c>
    </row>
    <row r="3164" spans="1:9" ht="15" customHeight="1" x14ac:dyDescent="0.35">
      <c r="A3164">
        <f t="shared" si="196"/>
        <v>3160</v>
      </c>
      <c r="B3164" s="13">
        <f>'Raw Data'!B3161</f>
        <v>25.977373579999998</v>
      </c>
      <c r="C3164" t="str">
        <f t="shared" si="197"/>
        <v>Overweight</v>
      </c>
      <c r="D3164" s="14">
        <f>'Raw Data'!E3161</f>
        <v>142.9532639</v>
      </c>
      <c r="E3164" t="str">
        <f t="shared" si="198"/>
        <v>Desirable</v>
      </c>
      <c r="F3164" s="15">
        <f>'Raw Data'!C3161</f>
        <v>90.021335960000002</v>
      </c>
      <c r="G3164" t="str">
        <f t="shared" si="199"/>
        <v>Normal</v>
      </c>
      <c r="H3164" t="str">
        <f>'Raw Data'!I3161</f>
        <v>non-smoker</v>
      </c>
      <c r="I3164" t="str">
        <f>'Raw Data'!J3161</f>
        <v>moderate</v>
      </c>
    </row>
    <row r="3165" spans="1:9" ht="15" customHeight="1" x14ac:dyDescent="0.35">
      <c r="A3165">
        <f t="shared" si="196"/>
        <v>3161</v>
      </c>
      <c r="B3165" s="13">
        <f>'Raw Data'!B3162</f>
        <v>31.06810711</v>
      </c>
      <c r="C3165" t="str">
        <f t="shared" si="197"/>
        <v>Obese</v>
      </c>
      <c r="D3165" s="14">
        <f>'Raw Data'!E3162</f>
        <v>218.88564</v>
      </c>
      <c r="E3165" t="str">
        <f t="shared" si="198"/>
        <v>Borderline High</v>
      </c>
      <c r="F3165" s="15">
        <f>'Raw Data'!C3162</f>
        <v>123.0135623</v>
      </c>
      <c r="G3165" t="str">
        <f t="shared" si="199"/>
        <v>Elevated</v>
      </c>
      <c r="H3165" t="str">
        <f>'Raw Data'!I3162</f>
        <v>non-smoker</v>
      </c>
      <c r="I3165" t="str">
        <f>'Raw Data'!J3162</f>
        <v>high</v>
      </c>
    </row>
    <row r="3166" spans="1:9" ht="15" customHeight="1" x14ac:dyDescent="0.35">
      <c r="A3166">
        <f t="shared" si="196"/>
        <v>3162</v>
      </c>
      <c r="B3166" s="13">
        <f>'Raw Data'!B3163</f>
        <v>26.292637670000001</v>
      </c>
      <c r="C3166" t="str">
        <f t="shared" si="197"/>
        <v>Overweight</v>
      </c>
      <c r="D3166" s="14">
        <f>'Raw Data'!E3163</f>
        <v>180.40365539999999</v>
      </c>
      <c r="E3166" t="str">
        <f t="shared" si="198"/>
        <v>Desirable</v>
      </c>
      <c r="F3166" s="15">
        <f>'Raw Data'!C3163</f>
        <v>104.3132659</v>
      </c>
      <c r="G3166" t="str">
        <f t="shared" si="199"/>
        <v>Normal</v>
      </c>
      <c r="H3166" t="str">
        <f>'Raw Data'!I3163</f>
        <v>smoker</v>
      </c>
      <c r="I3166" t="str">
        <f>'Raw Data'!J3163</f>
        <v>low</v>
      </c>
    </row>
    <row r="3167" spans="1:9" ht="15" customHeight="1" x14ac:dyDescent="0.35">
      <c r="A3167">
        <f t="shared" si="196"/>
        <v>3163</v>
      </c>
      <c r="B3167" s="13">
        <f>'Raw Data'!B3164</f>
        <v>31.405132070000001</v>
      </c>
      <c r="C3167" t="str">
        <f t="shared" si="197"/>
        <v>Obese</v>
      </c>
      <c r="D3167" s="14">
        <f>'Raw Data'!E3164</f>
        <v>199.1981121</v>
      </c>
      <c r="E3167" t="str">
        <f t="shared" si="198"/>
        <v>Desirable</v>
      </c>
      <c r="F3167" s="15">
        <f>'Raw Data'!C3164</f>
        <v>101.2548065</v>
      </c>
      <c r="G3167" t="str">
        <f t="shared" si="199"/>
        <v>Normal</v>
      </c>
      <c r="H3167" t="str">
        <f>'Raw Data'!I3164</f>
        <v>non-smoker</v>
      </c>
      <c r="I3167" t="str">
        <f>'Raw Data'!J3164</f>
        <v>high</v>
      </c>
    </row>
    <row r="3168" spans="1:9" ht="15" customHeight="1" x14ac:dyDescent="0.35">
      <c r="A3168">
        <f t="shared" si="196"/>
        <v>3164</v>
      </c>
      <c r="B3168" s="13">
        <f>'Raw Data'!B3165</f>
        <v>26.764868360000001</v>
      </c>
      <c r="C3168" t="str">
        <f t="shared" si="197"/>
        <v>Overweight</v>
      </c>
      <c r="D3168" s="14">
        <f>'Raw Data'!E3165</f>
        <v>215.75498830000001</v>
      </c>
      <c r="E3168" t="str">
        <f t="shared" si="198"/>
        <v>Borderline High</v>
      </c>
      <c r="F3168" s="15">
        <f>'Raw Data'!C3165</f>
        <v>95.920413510000003</v>
      </c>
      <c r="G3168" t="str">
        <f t="shared" si="199"/>
        <v>Normal</v>
      </c>
      <c r="H3168" t="str">
        <f>'Raw Data'!I3165</f>
        <v>non-smoker</v>
      </c>
      <c r="I3168" t="str">
        <f>'Raw Data'!J3165</f>
        <v>high</v>
      </c>
    </row>
    <row r="3169" spans="1:9" ht="15" customHeight="1" x14ac:dyDescent="0.35">
      <c r="A3169">
        <f t="shared" si="196"/>
        <v>3165</v>
      </c>
      <c r="B3169" s="13">
        <f>'Raw Data'!B3166</f>
        <v>27.49666461</v>
      </c>
      <c r="C3169" t="str">
        <f t="shared" si="197"/>
        <v>Overweight</v>
      </c>
      <c r="D3169" s="14">
        <f>'Raw Data'!E3166</f>
        <v>221.01533090000001</v>
      </c>
      <c r="E3169" t="str">
        <f t="shared" si="198"/>
        <v>Borderline High</v>
      </c>
      <c r="F3169" s="15">
        <f>'Raw Data'!C3166</f>
        <v>112.8648336</v>
      </c>
      <c r="G3169" t="str">
        <f t="shared" si="199"/>
        <v>Normal</v>
      </c>
      <c r="H3169" t="str">
        <f>'Raw Data'!I3166</f>
        <v>smoker</v>
      </c>
      <c r="I3169" t="str">
        <f>'Raw Data'!J3166</f>
        <v>low</v>
      </c>
    </row>
    <row r="3170" spans="1:9" ht="15" customHeight="1" x14ac:dyDescent="0.35">
      <c r="A3170">
        <f t="shared" si="196"/>
        <v>3166</v>
      </c>
      <c r="B3170" s="13">
        <f>'Raw Data'!B3167</f>
        <v>28.076864019999999</v>
      </c>
      <c r="C3170" t="str">
        <f t="shared" si="197"/>
        <v>Overweight</v>
      </c>
      <c r="D3170" s="14">
        <f>'Raw Data'!E3167</f>
        <v>175.7375839</v>
      </c>
      <c r="E3170" t="str">
        <f t="shared" si="198"/>
        <v>Desirable</v>
      </c>
      <c r="F3170" s="15">
        <f>'Raw Data'!C3167</f>
        <v>105.17701219999999</v>
      </c>
      <c r="G3170" t="str">
        <f t="shared" si="199"/>
        <v>Normal</v>
      </c>
      <c r="H3170" t="str">
        <f>'Raw Data'!I3167</f>
        <v>smoker</v>
      </c>
      <c r="I3170" t="str">
        <f>'Raw Data'!J3167</f>
        <v>low</v>
      </c>
    </row>
    <row r="3171" spans="1:9" ht="15" customHeight="1" x14ac:dyDescent="0.35">
      <c r="A3171">
        <f t="shared" si="196"/>
        <v>3167</v>
      </c>
      <c r="B3171" s="13">
        <f>'Raw Data'!B3168</f>
        <v>28.869529310000001</v>
      </c>
      <c r="C3171" t="str">
        <f t="shared" si="197"/>
        <v>Overweight</v>
      </c>
      <c r="D3171" s="14">
        <f>'Raw Data'!E3168</f>
        <v>194.04521199999999</v>
      </c>
      <c r="E3171" t="str">
        <f t="shared" si="198"/>
        <v>Desirable</v>
      </c>
      <c r="F3171" s="15">
        <f>'Raw Data'!C3168</f>
        <v>103.90091390000001</v>
      </c>
      <c r="G3171" t="str">
        <f t="shared" si="199"/>
        <v>Normal</v>
      </c>
      <c r="H3171" t="str">
        <f>'Raw Data'!I3168</f>
        <v>non-smoker</v>
      </c>
      <c r="I3171" t="str">
        <f>'Raw Data'!J3168</f>
        <v>high</v>
      </c>
    </row>
    <row r="3172" spans="1:9" ht="15" customHeight="1" x14ac:dyDescent="0.35">
      <c r="A3172">
        <f t="shared" si="196"/>
        <v>3168</v>
      </c>
      <c r="B3172" s="13">
        <f>'Raw Data'!B3169</f>
        <v>29.797517039999999</v>
      </c>
      <c r="C3172" t="str">
        <f t="shared" si="197"/>
        <v>Overweight</v>
      </c>
      <c r="D3172" s="14">
        <f>'Raw Data'!E3169</f>
        <v>247.2020119</v>
      </c>
      <c r="E3172" t="str">
        <f t="shared" si="198"/>
        <v>High</v>
      </c>
      <c r="F3172" s="15">
        <f>'Raw Data'!C3169</f>
        <v>106.1596248</v>
      </c>
      <c r="G3172" t="str">
        <f t="shared" si="199"/>
        <v>Normal</v>
      </c>
      <c r="H3172" t="str">
        <f>'Raw Data'!I3169</f>
        <v>non-smoker</v>
      </c>
      <c r="I3172" t="str">
        <f>'Raw Data'!J3169</f>
        <v>low</v>
      </c>
    </row>
    <row r="3173" spans="1:9" ht="15" customHeight="1" x14ac:dyDescent="0.35">
      <c r="A3173">
        <f t="shared" si="196"/>
        <v>3169</v>
      </c>
      <c r="B3173" s="13">
        <f>'Raw Data'!B3170</f>
        <v>32.259970240000001</v>
      </c>
      <c r="C3173" t="str">
        <f t="shared" si="197"/>
        <v>Obese</v>
      </c>
      <c r="D3173" s="14">
        <f>'Raw Data'!E3170</f>
        <v>175.35865999999999</v>
      </c>
      <c r="E3173" t="str">
        <f t="shared" si="198"/>
        <v>Desirable</v>
      </c>
      <c r="F3173" s="15">
        <f>'Raw Data'!C3170</f>
        <v>111.0392609</v>
      </c>
      <c r="G3173" t="str">
        <f t="shared" si="199"/>
        <v>Normal</v>
      </c>
      <c r="H3173" t="str">
        <f>'Raw Data'!I3170</f>
        <v>non-smoker</v>
      </c>
      <c r="I3173" t="str">
        <f>'Raw Data'!J3170</f>
        <v>moderate</v>
      </c>
    </row>
    <row r="3174" spans="1:9" ht="15" customHeight="1" x14ac:dyDescent="0.35">
      <c r="A3174">
        <f t="shared" si="196"/>
        <v>3170</v>
      </c>
      <c r="B3174" s="13">
        <f>'Raw Data'!B3171</f>
        <v>31.963124830000002</v>
      </c>
      <c r="C3174" t="str">
        <f t="shared" si="197"/>
        <v>Obese</v>
      </c>
      <c r="D3174" s="14">
        <f>'Raw Data'!E3171</f>
        <v>190.9465131</v>
      </c>
      <c r="E3174" t="str">
        <f t="shared" si="198"/>
        <v>Desirable</v>
      </c>
      <c r="F3174" s="15">
        <f>'Raw Data'!C3171</f>
        <v>111.9502313</v>
      </c>
      <c r="G3174" t="str">
        <f t="shared" si="199"/>
        <v>Normal</v>
      </c>
      <c r="H3174" t="str">
        <f>'Raw Data'!I3171</f>
        <v>non-smoker</v>
      </c>
      <c r="I3174" t="str">
        <f>'Raw Data'!J3171</f>
        <v>high</v>
      </c>
    </row>
    <row r="3175" spans="1:9" ht="15" customHeight="1" x14ac:dyDescent="0.35">
      <c r="A3175">
        <f t="shared" si="196"/>
        <v>3171</v>
      </c>
      <c r="B3175" s="13">
        <f>'Raw Data'!B3172</f>
        <v>23.033610849999999</v>
      </c>
      <c r="C3175" t="str">
        <f t="shared" si="197"/>
        <v>Normal</v>
      </c>
      <c r="D3175" s="14">
        <f>'Raw Data'!E3172</f>
        <v>184.8207664</v>
      </c>
      <c r="E3175" t="str">
        <f t="shared" si="198"/>
        <v>Desirable</v>
      </c>
      <c r="F3175" s="15">
        <f>'Raw Data'!C3172</f>
        <v>92.188187040000003</v>
      </c>
      <c r="G3175" t="str">
        <f t="shared" si="199"/>
        <v>Normal</v>
      </c>
      <c r="H3175" t="str">
        <f>'Raw Data'!I3172</f>
        <v>non-smoker</v>
      </c>
      <c r="I3175" t="str">
        <f>'Raw Data'!J3172</f>
        <v>high</v>
      </c>
    </row>
    <row r="3176" spans="1:9" ht="15" customHeight="1" x14ac:dyDescent="0.35">
      <c r="A3176">
        <f t="shared" si="196"/>
        <v>3172</v>
      </c>
      <c r="B3176" s="13">
        <f>'Raw Data'!B3173</f>
        <v>34.271007220000001</v>
      </c>
      <c r="C3176" t="str">
        <f t="shared" si="197"/>
        <v>Obese</v>
      </c>
      <c r="D3176" s="14">
        <f>'Raw Data'!E3173</f>
        <v>170.19337569999999</v>
      </c>
      <c r="E3176" t="str">
        <f t="shared" si="198"/>
        <v>Desirable</v>
      </c>
      <c r="F3176" s="15">
        <f>'Raw Data'!C3173</f>
        <v>106.078891</v>
      </c>
      <c r="G3176" t="str">
        <f t="shared" si="199"/>
        <v>Normal</v>
      </c>
      <c r="H3176" t="str">
        <f>'Raw Data'!I3173</f>
        <v>smoker</v>
      </c>
      <c r="I3176" t="str">
        <f>'Raw Data'!J3173</f>
        <v>high</v>
      </c>
    </row>
    <row r="3177" spans="1:9" ht="15" customHeight="1" x14ac:dyDescent="0.35">
      <c r="A3177">
        <f t="shared" si="196"/>
        <v>3173</v>
      </c>
      <c r="B3177" s="13">
        <f>'Raw Data'!B3174</f>
        <v>18.497444739999999</v>
      </c>
      <c r="C3177" t="str">
        <f t="shared" si="197"/>
        <v>Underweight</v>
      </c>
      <c r="D3177" s="14">
        <f>'Raw Data'!E3174</f>
        <v>193.33298790000001</v>
      </c>
      <c r="E3177" t="str">
        <f t="shared" si="198"/>
        <v>Desirable</v>
      </c>
      <c r="F3177" s="15">
        <f>'Raw Data'!C3174</f>
        <v>114.13756239999999</v>
      </c>
      <c r="G3177" t="str">
        <f t="shared" si="199"/>
        <v>Normal</v>
      </c>
      <c r="H3177" t="str">
        <f>'Raw Data'!I3174</f>
        <v>smoker</v>
      </c>
      <c r="I3177" t="str">
        <f>'Raw Data'!J3174</f>
        <v>moderate</v>
      </c>
    </row>
    <row r="3178" spans="1:9" ht="15" customHeight="1" x14ac:dyDescent="0.35">
      <c r="A3178">
        <f t="shared" si="196"/>
        <v>3174</v>
      </c>
      <c r="B3178" s="13">
        <f>'Raw Data'!B3175</f>
        <v>23.843983690000002</v>
      </c>
      <c r="C3178" t="str">
        <f t="shared" si="197"/>
        <v>Normal</v>
      </c>
      <c r="D3178" s="14">
        <f>'Raw Data'!E3175</f>
        <v>185.69809559999999</v>
      </c>
      <c r="E3178" t="str">
        <f t="shared" si="198"/>
        <v>Desirable</v>
      </c>
      <c r="F3178" s="15">
        <f>'Raw Data'!C3175</f>
        <v>97.295656690000001</v>
      </c>
      <c r="G3178" t="str">
        <f t="shared" si="199"/>
        <v>Normal</v>
      </c>
      <c r="H3178" t="str">
        <f>'Raw Data'!I3175</f>
        <v>smoker</v>
      </c>
      <c r="I3178" t="str">
        <f>'Raw Data'!J3175</f>
        <v>moderate</v>
      </c>
    </row>
    <row r="3179" spans="1:9" ht="15" customHeight="1" x14ac:dyDescent="0.35">
      <c r="A3179">
        <f t="shared" si="196"/>
        <v>3175</v>
      </c>
      <c r="B3179" s="13">
        <f>'Raw Data'!B3176</f>
        <v>26.311055889999999</v>
      </c>
      <c r="C3179" t="str">
        <f t="shared" si="197"/>
        <v>Overweight</v>
      </c>
      <c r="D3179" s="14">
        <f>'Raw Data'!E3176</f>
        <v>203.65077199999999</v>
      </c>
      <c r="E3179" t="str">
        <f t="shared" si="198"/>
        <v>Borderline High</v>
      </c>
      <c r="F3179" s="15">
        <f>'Raw Data'!C3176</f>
        <v>114.2790856</v>
      </c>
      <c r="G3179" t="str">
        <f t="shared" si="199"/>
        <v>Normal</v>
      </c>
      <c r="H3179" t="str">
        <f>'Raw Data'!I3176</f>
        <v>smoker</v>
      </c>
      <c r="I3179" t="str">
        <f>'Raw Data'!J3176</f>
        <v>moderate</v>
      </c>
    </row>
    <row r="3180" spans="1:9" ht="15" customHeight="1" x14ac:dyDescent="0.35">
      <c r="A3180">
        <f t="shared" si="196"/>
        <v>3176</v>
      </c>
      <c r="B3180" s="13">
        <f>'Raw Data'!B3177</f>
        <v>21.16870466</v>
      </c>
      <c r="C3180" t="str">
        <f t="shared" si="197"/>
        <v>Normal</v>
      </c>
      <c r="D3180" s="14">
        <f>'Raw Data'!E3177</f>
        <v>169.74552370000001</v>
      </c>
      <c r="E3180" t="str">
        <f t="shared" si="198"/>
        <v>Desirable</v>
      </c>
      <c r="F3180" s="15">
        <f>'Raw Data'!C3177</f>
        <v>102.84416969999999</v>
      </c>
      <c r="G3180" t="str">
        <f t="shared" si="199"/>
        <v>Normal</v>
      </c>
      <c r="H3180" t="str">
        <f>'Raw Data'!I3177</f>
        <v>non-smoker</v>
      </c>
      <c r="I3180" t="str">
        <f>'Raw Data'!J3177</f>
        <v>high</v>
      </c>
    </row>
    <row r="3181" spans="1:9" ht="15" customHeight="1" x14ac:dyDescent="0.35">
      <c r="A3181">
        <f t="shared" si="196"/>
        <v>3177</v>
      </c>
      <c r="B3181" s="13">
        <f>'Raw Data'!B3178</f>
        <v>28.399112039999999</v>
      </c>
      <c r="C3181" t="str">
        <f t="shared" si="197"/>
        <v>Overweight</v>
      </c>
      <c r="D3181" s="14">
        <f>'Raw Data'!E3178</f>
        <v>186.73099669999999</v>
      </c>
      <c r="E3181" t="str">
        <f t="shared" si="198"/>
        <v>Desirable</v>
      </c>
      <c r="F3181" s="15">
        <f>'Raw Data'!C3178</f>
        <v>101.7797705</v>
      </c>
      <c r="G3181" t="str">
        <f t="shared" si="199"/>
        <v>Normal</v>
      </c>
      <c r="H3181" t="str">
        <f>'Raw Data'!I3178</f>
        <v>smoker</v>
      </c>
      <c r="I3181" t="str">
        <f>'Raw Data'!J3178</f>
        <v>high</v>
      </c>
    </row>
    <row r="3182" spans="1:9" ht="15" customHeight="1" x14ac:dyDescent="0.35">
      <c r="A3182">
        <f t="shared" si="196"/>
        <v>3178</v>
      </c>
      <c r="B3182" s="13">
        <f>'Raw Data'!B3179</f>
        <v>30.69930222</v>
      </c>
      <c r="C3182" t="str">
        <f t="shared" si="197"/>
        <v>Obese</v>
      </c>
      <c r="D3182" s="14">
        <f>'Raw Data'!E3179</f>
        <v>212.9708315</v>
      </c>
      <c r="E3182" t="str">
        <f t="shared" si="198"/>
        <v>Borderline High</v>
      </c>
      <c r="F3182" s="15">
        <f>'Raw Data'!C3179</f>
        <v>107.33548500000001</v>
      </c>
      <c r="G3182" t="str">
        <f t="shared" si="199"/>
        <v>Normal</v>
      </c>
      <c r="H3182" t="str">
        <f>'Raw Data'!I3179</f>
        <v>smoker</v>
      </c>
      <c r="I3182" t="str">
        <f>'Raw Data'!J3179</f>
        <v>low</v>
      </c>
    </row>
    <row r="3183" spans="1:9" ht="15" customHeight="1" x14ac:dyDescent="0.35">
      <c r="A3183">
        <f t="shared" si="196"/>
        <v>3179</v>
      </c>
      <c r="B3183" s="13">
        <f>'Raw Data'!B3180</f>
        <v>23.436878270000001</v>
      </c>
      <c r="C3183" t="str">
        <f t="shared" si="197"/>
        <v>Normal</v>
      </c>
      <c r="D3183" s="14">
        <f>'Raw Data'!E3180</f>
        <v>200.3205615</v>
      </c>
      <c r="E3183" t="str">
        <f t="shared" si="198"/>
        <v>Borderline High</v>
      </c>
      <c r="F3183" s="15">
        <f>'Raw Data'!C3180</f>
        <v>112.4358826</v>
      </c>
      <c r="G3183" t="str">
        <f t="shared" si="199"/>
        <v>Normal</v>
      </c>
      <c r="H3183" t="str">
        <f>'Raw Data'!I3180</f>
        <v>non-smoker</v>
      </c>
      <c r="I3183" t="str">
        <f>'Raw Data'!J3180</f>
        <v>high</v>
      </c>
    </row>
    <row r="3184" spans="1:9" ht="15" customHeight="1" x14ac:dyDescent="0.35">
      <c r="A3184">
        <f t="shared" si="196"/>
        <v>3180</v>
      </c>
      <c r="B3184" s="13">
        <f>'Raw Data'!B3181</f>
        <v>29.31724784</v>
      </c>
      <c r="C3184" t="str">
        <f t="shared" si="197"/>
        <v>Overweight</v>
      </c>
      <c r="D3184" s="14">
        <f>'Raw Data'!E3181</f>
        <v>194.2519676</v>
      </c>
      <c r="E3184" t="str">
        <f t="shared" si="198"/>
        <v>Desirable</v>
      </c>
      <c r="F3184" s="15">
        <f>'Raw Data'!C3181</f>
        <v>101.88701020000001</v>
      </c>
      <c r="G3184" t="str">
        <f t="shared" si="199"/>
        <v>Normal</v>
      </c>
      <c r="H3184" t="str">
        <f>'Raw Data'!I3181</f>
        <v>non-smoker</v>
      </c>
      <c r="I3184" t="str">
        <f>'Raw Data'!J3181</f>
        <v>high</v>
      </c>
    </row>
    <row r="3185" spans="1:9" ht="15" customHeight="1" x14ac:dyDescent="0.35">
      <c r="A3185">
        <f t="shared" si="196"/>
        <v>3181</v>
      </c>
      <c r="B3185" s="13">
        <f>'Raw Data'!B3182</f>
        <v>31.18424035</v>
      </c>
      <c r="C3185" t="str">
        <f t="shared" si="197"/>
        <v>Obese</v>
      </c>
      <c r="D3185" s="14">
        <f>'Raw Data'!E3182</f>
        <v>192.65885170000001</v>
      </c>
      <c r="E3185" t="str">
        <f t="shared" si="198"/>
        <v>Desirable</v>
      </c>
      <c r="F3185" s="15">
        <f>'Raw Data'!C3182</f>
        <v>94.915162589999994</v>
      </c>
      <c r="G3185" t="str">
        <f t="shared" si="199"/>
        <v>Normal</v>
      </c>
      <c r="H3185" t="str">
        <f>'Raw Data'!I3182</f>
        <v>non-smoker</v>
      </c>
      <c r="I3185" t="str">
        <f>'Raw Data'!J3182</f>
        <v>moderate</v>
      </c>
    </row>
    <row r="3186" spans="1:9" ht="15" customHeight="1" x14ac:dyDescent="0.35">
      <c r="A3186">
        <f t="shared" si="196"/>
        <v>3182</v>
      </c>
      <c r="B3186" s="13">
        <f>'Raw Data'!B3183</f>
        <v>17.322394589999998</v>
      </c>
      <c r="C3186" t="str">
        <f t="shared" si="197"/>
        <v>Underweight</v>
      </c>
      <c r="D3186" s="14">
        <f>'Raw Data'!E3183</f>
        <v>165.2205179</v>
      </c>
      <c r="E3186" t="str">
        <f t="shared" si="198"/>
        <v>Desirable</v>
      </c>
      <c r="F3186" s="15">
        <f>'Raw Data'!C3183</f>
        <v>95.83525444</v>
      </c>
      <c r="G3186" t="str">
        <f t="shared" si="199"/>
        <v>Normal</v>
      </c>
      <c r="H3186" t="str">
        <f>'Raw Data'!I3183</f>
        <v>smoker</v>
      </c>
      <c r="I3186" t="str">
        <f>'Raw Data'!J3183</f>
        <v>high</v>
      </c>
    </row>
    <row r="3187" spans="1:9" ht="15" customHeight="1" x14ac:dyDescent="0.35">
      <c r="A3187">
        <f t="shared" si="196"/>
        <v>3183</v>
      </c>
      <c r="B3187" s="13">
        <f>'Raw Data'!B3184</f>
        <v>27.87122213</v>
      </c>
      <c r="C3187" t="str">
        <f t="shared" si="197"/>
        <v>Overweight</v>
      </c>
      <c r="D3187" s="14">
        <f>'Raw Data'!E3184</f>
        <v>221.39525710000001</v>
      </c>
      <c r="E3187" t="str">
        <f t="shared" si="198"/>
        <v>Borderline High</v>
      </c>
      <c r="F3187" s="15">
        <f>'Raw Data'!C3184</f>
        <v>99.970544079999996</v>
      </c>
      <c r="G3187" t="str">
        <f t="shared" si="199"/>
        <v>Normal</v>
      </c>
      <c r="H3187" t="str">
        <f>'Raw Data'!I3184</f>
        <v>non-smoker</v>
      </c>
      <c r="I3187" t="str">
        <f>'Raw Data'!J3184</f>
        <v>low</v>
      </c>
    </row>
    <row r="3188" spans="1:9" ht="15" customHeight="1" x14ac:dyDescent="0.35">
      <c r="A3188">
        <f t="shared" si="196"/>
        <v>3184</v>
      </c>
      <c r="B3188" s="13">
        <f>'Raw Data'!B3185</f>
        <v>28.866542020000001</v>
      </c>
      <c r="C3188" t="str">
        <f t="shared" si="197"/>
        <v>Overweight</v>
      </c>
      <c r="D3188" s="14">
        <f>'Raw Data'!E3185</f>
        <v>213.3657139</v>
      </c>
      <c r="E3188" t="str">
        <f t="shared" si="198"/>
        <v>Borderline High</v>
      </c>
      <c r="F3188" s="15">
        <f>'Raw Data'!C3185</f>
        <v>99.465710920000006</v>
      </c>
      <c r="G3188" t="str">
        <f t="shared" si="199"/>
        <v>Normal</v>
      </c>
      <c r="H3188" t="str">
        <f>'Raw Data'!I3185</f>
        <v>non-smoker</v>
      </c>
      <c r="I3188" t="str">
        <f>'Raw Data'!J3185</f>
        <v>moderate</v>
      </c>
    </row>
    <row r="3189" spans="1:9" ht="15" customHeight="1" x14ac:dyDescent="0.35">
      <c r="A3189">
        <f t="shared" si="196"/>
        <v>3185</v>
      </c>
      <c r="B3189" s="13">
        <f>'Raw Data'!B3186</f>
        <v>22.413947969999999</v>
      </c>
      <c r="C3189" t="str">
        <f t="shared" si="197"/>
        <v>Normal</v>
      </c>
      <c r="D3189" s="14">
        <f>'Raw Data'!E3186</f>
        <v>197.61091189999999</v>
      </c>
      <c r="E3189" t="str">
        <f t="shared" si="198"/>
        <v>Desirable</v>
      </c>
      <c r="F3189" s="15">
        <f>'Raw Data'!C3186</f>
        <v>93.574104969999993</v>
      </c>
      <c r="G3189" t="str">
        <f t="shared" si="199"/>
        <v>Normal</v>
      </c>
      <c r="H3189" t="str">
        <f>'Raw Data'!I3186</f>
        <v>non-smoker</v>
      </c>
      <c r="I3189" t="str">
        <f>'Raw Data'!J3186</f>
        <v>low</v>
      </c>
    </row>
    <row r="3190" spans="1:9" ht="15" customHeight="1" x14ac:dyDescent="0.35">
      <c r="A3190">
        <f t="shared" si="196"/>
        <v>3186</v>
      </c>
      <c r="B3190" s="13">
        <f>'Raw Data'!B3187</f>
        <v>21.02534546</v>
      </c>
      <c r="C3190" t="str">
        <f t="shared" si="197"/>
        <v>Normal</v>
      </c>
      <c r="D3190" s="14">
        <f>'Raw Data'!E3187</f>
        <v>181.53707170000001</v>
      </c>
      <c r="E3190" t="str">
        <f t="shared" si="198"/>
        <v>Desirable</v>
      </c>
      <c r="F3190" s="15">
        <f>'Raw Data'!C3187</f>
        <v>110.31797109999999</v>
      </c>
      <c r="G3190" t="str">
        <f t="shared" si="199"/>
        <v>Normal</v>
      </c>
      <c r="H3190" t="str">
        <f>'Raw Data'!I3187</f>
        <v>non-smoker</v>
      </c>
      <c r="I3190" t="str">
        <f>'Raw Data'!J3187</f>
        <v>moderate</v>
      </c>
    </row>
    <row r="3191" spans="1:9" ht="15" customHeight="1" x14ac:dyDescent="0.35">
      <c r="A3191">
        <f t="shared" si="196"/>
        <v>3187</v>
      </c>
      <c r="B3191" s="13">
        <f>'Raw Data'!B3188</f>
        <v>23.561142700000001</v>
      </c>
      <c r="C3191" t="str">
        <f t="shared" si="197"/>
        <v>Normal</v>
      </c>
      <c r="D3191" s="14">
        <f>'Raw Data'!E3188</f>
        <v>192.0562611</v>
      </c>
      <c r="E3191" t="str">
        <f t="shared" si="198"/>
        <v>Desirable</v>
      </c>
      <c r="F3191" s="15">
        <f>'Raw Data'!C3188</f>
        <v>96.627637550000003</v>
      </c>
      <c r="G3191" t="str">
        <f t="shared" si="199"/>
        <v>Normal</v>
      </c>
      <c r="H3191" t="str">
        <f>'Raw Data'!I3188</f>
        <v>non-smoker</v>
      </c>
      <c r="I3191" t="str">
        <f>'Raw Data'!J3188</f>
        <v>low</v>
      </c>
    </row>
    <row r="3192" spans="1:9" ht="15" customHeight="1" x14ac:dyDescent="0.35">
      <c r="A3192">
        <f t="shared" si="196"/>
        <v>3188</v>
      </c>
      <c r="B3192" s="13">
        <f>'Raw Data'!B3189</f>
        <v>26.064711039999999</v>
      </c>
      <c r="C3192" t="str">
        <f t="shared" si="197"/>
        <v>Overweight</v>
      </c>
      <c r="D3192" s="14">
        <f>'Raw Data'!E3189</f>
        <v>200.03280749999999</v>
      </c>
      <c r="E3192" t="str">
        <f t="shared" si="198"/>
        <v>Borderline High</v>
      </c>
      <c r="F3192" s="15">
        <f>'Raw Data'!C3189</f>
        <v>111.2466405</v>
      </c>
      <c r="G3192" t="str">
        <f t="shared" si="199"/>
        <v>Normal</v>
      </c>
      <c r="H3192" t="str">
        <f>'Raw Data'!I3189</f>
        <v>non-smoker</v>
      </c>
      <c r="I3192" t="str">
        <f>'Raw Data'!J3189</f>
        <v>high</v>
      </c>
    </row>
    <row r="3193" spans="1:9" ht="15" customHeight="1" x14ac:dyDescent="0.35">
      <c r="A3193">
        <f t="shared" si="196"/>
        <v>3189</v>
      </c>
      <c r="B3193" s="13">
        <f>'Raw Data'!B3190</f>
        <v>23.24668029</v>
      </c>
      <c r="C3193" t="str">
        <f t="shared" si="197"/>
        <v>Normal</v>
      </c>
      <c r="D3193" s="14">
        <f>'Raw Data'!E3190</f>
        <v>190.1971211</v>
      </c>
      <c r="E3193" t="str">
        <f t="shared" si="198"/>
        <v>Desirable</v>
      </c>
      <c r="F3193" s="15">
        <f>'Raw Data'!C3190</f>
        <v>108.4476071</v>
      </c>
      <c r="G3193" t="str">
        <f t="shared" si="199"/>
        <v>Normal</v>
      </c>
      <c r="H3193" t="str">
        <f>'Raw Data'!I3190</f>
        <v>non-smoker</v>
      </c>
      <c r="I3193" t="str">
        <f>'Raw Data'!J3190</f>
        <v>moderate</v>
      </c>
    </row>
    <row r="3194" spans="1:9" ht="15" customHeight="1" x14ac:dyDescent="0.35">
      <c r="A3194">
        <f t="shared" si="196"/>
        <v>3190</v>
      </c>
      <c r="B3194" s="13">
        <f>'Raw Data'!B3191</f>
        <v>29.77785342</v>
      </c>
      <c r="C3194" t="str">
        <f t="shared" si="197"/>
        <v>Overweight</v>
      </c>
      <c r="D3194" s="14">
        <f>'Raw Data'!E3191</f>
        <v>198.35824869999999</v>
      </c>
      <c r="E3194" t="str">
        <f t="shared" si="198"/>
        <v>Desirable</v>
      </c>
      <c r="F3194" s="15">
        <f>'Raw Data'!C3191</f>
        <v>119.548243</v>
      </c>
      <c r="G3194" t="str">
        <f t="shared" si="199"/>
        <v>Normal</v>
      </c>
      <c r="H3194" t="str">
        <f>'Raw Data'!I3191</f>
        <v>non-smoker</v>
      </c>
      <c r="I3194" t="str">
        <f>'Raw Data'!J3191</f>
        <v>moderate</v>
      </c>
    </row>
    <row r="3195" spans="1:9" ht="15" customHeight="1" x14ac:dyDescent="0.35">
      <c r="A3195">
        <f t="shared" si="196"/>
        <v>3191</v>
      </c>
      <c r="B3195" s="13">
        <f>'Raw Data'!B3192</f>
        <v>29.130678620000001</v>
      </c>
      <c r="C3195" t="str">
        <f t="shared" si="197"/>
        <v>Overweight</v>
      </c>
      <c r="D3195" s="14">
        <f>'Raw Data'!E3192</f>
        <v>192.82597620000001</v>
      </c>
      <c r="E3195" t="str">
        <f t="shared" si="198"/>
        <v>Desirable</v>
      </c>
      <c r="F3195" s="15">
        <f>'Raw Data'!C3192</f>
        <v>115.4484003</v>
      </c>
      <c r="G3195" t="str">
        <f t="shared" si="199"/>
        <v>Normal</v>
      </c>
      <c r="H3195" t="str">
        <f>'Raw Data'!I3192</f>
        <v>non-smoker</v>
      </c>
      <c r="I3195" t="str">
        <f>'Raw Data'!J3192</f>
        <v>high</v>
      </c>
    </row>
    <row r="3196" spans="1:9" ht="15" customHeight="1" x14ac:dyDescent="0.35">
      <c r="A3196">
        <f t="shared" si="196"/>
        <v>3192</v>
      </c>
      <c r="B3196" s="13">
        <f>'Raw Data'!B3193</f>
        <v>28.879631499999999</v>
      </c>
      <c r="C3196" t="str">
        <f t="shared" si="197"/>
        <v>Overweight</v>
      </c>
      <c r="D3196" s="14">
        <f>'Raw Data'!E3193</f>
        <v>176.752351</v>
      </c>
      <c r="E3196" t="str">
        <f t="shared" si="198"/>
        <v>Desirable</v>
      </c>
      <c r="F3196" s="15">
        <f>'Raw Data'!C3193</f>
        <v>109.8477379</v>
      </c>
      <c r="G3196" t="str">
        <f t="shared" si="199"/>
        <v>Normal</v>
      </c>
      <c r="H3196" t="str">
        <f>'Raw Data'!I3193</f>
        <v>non-smoker</v>
      </c>
      <c r="I3196" t="str">
        <f>'Raw Data'!J3193</f>
        <v>low</v>
      </c>
    </row>
    <row r="3197" spans="1:9" ht="15" customHeight="1" x14ac:dyDescent="0.35">
      <c r="A3197">
        <f t="shared" si="196"/>
        <v>3193</v>
      </c>
      <c r="B3197" s="13">
        <f>'Raw Data'!B3194</f>
        <v>33.29097221</v>
      </c>
      <c r="C3197" t="str">
        <f t="shared" si="197"/>
        <v>Obese</v>
      </c>
      <c r="D3197" s="14">
        <f>'Raw Data'!E3194</f>
        <v>179.48417119999999</v>
      </c>
      <c r="E3197" t="str">
        <f t="shared" si="198"/>
        <v>Desirable</v>
      </c>
      <c r="F3197" s="15">
        <f>'Raw Data'!C3194</f>
        <v>100.0353191</v>
      </c>
      <c r="G3197" t="str">
        <f t="shared" si="199"/>
        <v>Normal</v>
      </c>
      <c r="H3197" t="str">
        <f>'Raw Data'!I3194</f>
        <v>non-smoker</v>
      </c>
      <c r="I3197" t="str">
        <f>'Raw Data'!J3194</f>
        <v>low</v>
      </c>
    </row>
    <row r="3198" spans="1:9" ht="15" customHeight="1" x14ac:dyDescent="0.35">
      <c r="A3198">
        <f t="shared" si="196"/>
        <v>3194</v>
      </c>
      <c r="B3198" s="13">
        <f>'Raw Data'!B3195</f>
        <v>30.227235910000001</v>
      </c>
      <c r="C3198" t="str">
        <f t="shared" si="197"/>
        <v>Obese</v>
      </c>
      <c r="D3198" s="14">
        <f>'Raw Data'!E3195</f>
        <v>209.4470384</v>
      </c>
      <c r="E3198" t="str">
        <f t="shared" si="198"/>
        <v>Borderline High</v>
      </c>
      <c r="F3198" s="15">
        <f>'Raw Data'!C3195</f>
        <v>104.4259634</v>
      </c>
      <c r="G3198" t="str">
        <f t="shared" si="199"/>
        <v>Normal</v>
      </c>
      <c r="H3198" t="str">
        <f>'Raw Data'!I3195</f>
        <v>non-smoker</v>
      </c>
      <c r="I3198" t="str">
        <f>'Raw Data'!J3195</f>
        <v>moderate</v>
      </c>
    </row>
    <row r="3199" spans="1:9" ht="15" customHeight="1" x14ac:dyDescent="0.35">
      <c r="A3199">
        <f t="shared" si="196"/>
        <v>3195</v>
      </c>
      <c r="B3199" s="13">
        <f>'Raw Data'!B3196</f>
        <v>28.416934139999999</v>
      </c>
      <c r="C3199" t="str">
        <f t="shared" si="197"/>
        <v>Overweight</v>
      </c>
      <c r="D3199" s="14">
        <f>'Raw Data'!E3196</f>
        <v>191.39477149999999</v>
      </c>
      <c r="E3199" t="str">
        <f t="shared" si="198"/>
        <v>Desirable</v>
      </c>
      <c r="F3199" s="15">
        <f>'Raw Data'!C3196</f>
        <v>96.053320119999995</v>
      </c>
      <c r="G3199" t="str">
        <f t="shared" si="199"/>
        <v>Normal</v>
      </c>
      <c r="H3199" t="str">
        <f>'Raw Data'!I3196</f>
        <v>non-smoker</v>
      </c>
      <c r="I3199" t="str">
        <f>'Raw Data'!J3196</f>
        <v>moderate</v>
      </c>
    </row>
    <row r="3200" spans="1:9" ht="15" customHeight="1" x14ac:dyDescent="0.35">
      <c r="A3200">
        <f t="shared" si="196"/>
        <v>3196</v>
      </c>
      <c r="B3200" s="13">
        <f>'Raw Data'!B3197</f>
        <v>20.876821379999999</v>
      </c>
      <c r="C3200" t="str">
        <f t="shared" si="197"/>
        <v>Normal</v>
      </c>
      <c r="D3200" s="14">
        <f>'Raw Data'!E3197</f>
        <v>183.63703100000001</v>
      </c>
      <c r="E3200" t="str">
        <f t="shared" si="198"/>
        <v>Desirable</v>
      </c>
      <c r="F3200" s="15">
        <f>'Raw Data'!C3197</f>
        <v>116.3411349</v>
      </c>
      <c r="G3200" t="str">
        <f t="shared" si="199"/>
        <v>Normal</v>
      </c>
      <c r="H3200" t="str">
        <f>'Raw Data'!I3197</f>
        <v>non-smoker</v>
      </c>
      <c r="I3200" t="str">
        <f>'Raw Data'!J3197</f>
        <v>moderate</v>
      </c>
    </row>
    <row r="3201" spans="1:9" ht="15" customHeight="1" x14ac:dyDescent="0.35">
      <c r="A3201">
        <f t="shared" si="196"/>
        <v>3197</v>
      </c>
      <c r="B3201" s="13">
        <f>'Raw Data'!B3198</f>
        <v>32.787455549999997</v>
      </c>
      <c r="C3201" t="str">
        <f t="shared" si="197"/>
        <v>Obese</v>
      </c>
      <c r="D3201" s="14">
        <f>'Raw Data'!E3198</f>
        <v>195.9373721</v>
      </c>
      <c r="E3201" t="str">
        <f t="shared" si="198"/>
        <v>Desirable</v>
      </c>
      <c r="F3201" s="15">
        <f>'Raw Data'!C3198</f>
        <v>122.0638731</v>
      </c>
      <c r="G3201" t="str">
        <f t="shared" si="199"/>
        <v>Elevated</v>
      </c>
      <c r="H3201" t="str">
        <f>'Raw Data'!I3198</f>
        <v>non-smoker</v>
      </c>
      <c r="I3201" t="str">
        <f>'Raw Data'!J3198</f>
        <v>low</v>
      </c>
    </row>
    <row r="3202" spans="1:9" ht="15" customHeight="1" x14ac:dyDescent="0.35">
      <c r="A3202">
        <f t="shared" si="196"/>
        <v>3198</v>
      </c>
      <c r="B3202" s="13">
        <f>'Raw Data'!B3199</f>
        <v>33.33334052</v>
      </c>
      <c r="C3202" t="str">
        <f t="shared" si="197"/>
        <v>Obese</v>
      </c>
      <c r="D3202" s="14">
        <f>'Raw Data'!E3199</f>
        <v>203.92922100000001</v>
      </c>
      <c r="E3202" t="str">
        <f t="shared" si="198"/>
        <v>Borderline High</v>
      </c>
      <c r="F3202" s="15">
        <f>'Raw Data'!C3199</f>
        <v>113.2115469</v>
      </c>
      <c r="G3202" t="str">
        <f t="shared" si="199"/>
        <v>Normal</v>
      </c>
      <c r="H3202" t="str">
        <f>'Raw Data'!I3199</f>
        <v>non-smoker</v>
      </c>
      <c r="I3202" t="str">
        <f>'Raw Data'!J3199</f>
        <v>low</v>
      </c>
    </row>
    <row r="3203" spans="1:9" ht="15" customHeight="1" x14ac:dyDescent="0.35">
      <c r="A3203">
        <f t="shared" si="196"/>
        <v>3199</v>
      </c>
      <c r="B3203" s="13">
        <f>'Raw Data'!B3200</f>
        <v>25.354572539999999</v>
      </c>
      <c r="C3203" t="str">
        <f t="shared" si="197"/>
        <v>Overweight</v>
      </c>
      <c r="D3203" s="14">
        <f>'Raw Data'!E3200</f>
        <v>214.2156727</v>
      </c>
      <c r="E3203" t="str">
        <f t="shared" si="198"/>
        <v>Borderline High</v>
      </c>
      <c r="F3203" s="15">
        <f>'Raw Data'!C3200</f>
        <v>94.946605719999994</v>
      </c>
      <c r="G3203" t="str">
        <f t="shared" si="199"/>
        <v>Normal</v>
      </c>
      <c r="H3203" t="str">
        <f>'Raw Data'!I3200</f>
        <v>non-smoker</v>
      </c>
      <c r="I3203" t="str">
        <f>'Raw Data'!J3200</f>
        <v>moderate</v>
      </c>
    </row>
    <row r="3204" spans="1:9" ht="15" customHeight="1" x14ac:dyDescent="0.35">
      <c r="A3204">
        <f t="shared" si="196"/>
        <v>3200</v>
      </c>
      <c r="B3204" s="13">
        <f>'Raw Data'!B3201</f>
        <v>22.953401190000001</v>
      </c>
      <c r="C3204" t="str">
        <f t="shared" si="197"/>
        <v>Normal</v>
      </c>
      <c r="D3204" s="14">
        <f>'Raw Data'!E3201</f>
        <v>197.39567479999999</v>
      </c>
      <c r="E3204" t="str">
        <f t="shared" si="198"/>
        <v>Desirable</v>
      </c>
      <c r="F3204" s="15">
        <f>'Raw Data'!C3201</f>
        <v>115.3293202</v>
      </c>
      <c r="G3204" t="str">
        <f t="shared" si="199"/>
        <v>Normal</v>
      </c>
      <c r="H3204" t="str">
        <f>'Raw Data'!I3201</f>
        <v>smoker</v>
      </c>
      <c r="I3204" t="str">
        <f>'Raw Data'!J3201</f>
        <v>moderate</v>
      </c>
    </row>
    <row r="3205" spans="1:9" ht="15" customHeight="1" x14ac:dyDescent="0.35">
      <c r="A3205">
        <f t="shared" ref="A3205:A3268" si="200">ROW()-4</f>
        <v>3201</v>
      </c>
      <c r="B3205" s="13">
        <f>'Raw Data'!B3202</f>
        <v>30.772898659999999</v>
      </c>
      <c r="C3205" t="str">
        <f t="shared" ref="C3205:C3268" si="201">IF(B3205&lt;18.5,"Underweight",IF(B3205&lt;=24.9,"Normal",IF(B3205&lt;=29.9,"Overweight","Obese")))</f>
        <v>Obese</v>
      </c>
      <c r="D3205" s="14">
        <f>'Raw Data'!E3202</f>
        <v>195.74995609999999</v>
      </c>
      <c r="E3205" t="str">
        <f t="shared" ref="E3205:E3268" si="202">IF(D3205&lt;200,"Desirable",IF(D3205&lt;=239,"Borderline High","High"))</f>
        <v>Desirable</v>
      </c>
      <c r="F3205" s="15">
        <f>'Raw Data'!C3202</f>
        <v>103.9909732</v>
      </c>
      <c r="G3205" t="str">
        <f t="shared" ref="G3205:G3268" si="203">IF(F3205&lt;120,"Normal",IF(F3205&lt;=129,"Elevated",IF(F3205&lt;=139,"Stage 1 Hypertension","Stage 2 Hypertension")))</f>
        <v>Normal</v>
      </c>
      <c r="H3205" t="str">
        <f>'Raw Data'!I3202</f>
        <v>non-smoker</v>
      </c>
      <c r="I3205" t="str">
        <f>'Raw Data'!J3202</f>
        <v>moderate</v>
      </c>
    </row>
    <row r="3206" spans="1:9" ht="15" customHeight="1" x14ac:dyDescent="0.35">
      <c r="A3206">
        <f t="shared" si="200"/>
        <v>3202</v>
      </c>
      <c r="B3206" s="13">
        <f>'Raw Data'!B3203</f>
        <v>17.898329449999999</v>
      </c>
      <c r="C3206" t="str">
        <f t="shared" si="201"/>
        <v>Underweight</v>
      </c>
      <c r="D3206" s="14">
        <f>'Raw Data'!E3203</f>
        <v>191.6219323</v>
      </c>
      <c r="E3206" t="str">
        <f t="shared" si="202"/>
        <v>Desirable</v>
      </c>
      <c r="F3206" s="15">
        <f>'Raw Data'!C3203</f>
        <v>88.134549019999994</v>
      </c>
      <c r="G3206" t="str">
        <f t="shared" si="203"/>
        <v>Normal</v>
      </c>
      <c r="H3206" t="str">
        <f>'Raw Data'!I3203</f>
        <v>non-smoker</v>
      </c>
      <c r="I3206" t="str">
        <f>'Raw Data'!J3203</f>
        <v>high</v>
      </c>
    </row>
    <row r="3207" spans="1:9" ht="15" customHeight="1" x14ac:dyDescent="0.35">
      <c r="A3207">
        <f t="shared" si="200"/>
        <v>3203</v>
      </c>
      <c r="B3207" s="13">
        <f>'Raw Data'!B3204</f>
        <v>28.991781840000002</v>
      </c>
      <c r="C3207" t="str">
        <f t="shared" si="201"/>
        <v>Overweight</v>
      </c>
      <c r="D3207" s="14">
        <f>'Raw Data'!E3204</f>
        <v>183.88347039999999</v>
      </c>
      <c r="E3207" t="str">
        <f t="shared" si="202"/>
        <v>Desirable</v>
      </c>
      <c r="F3207" s="15">
        <f>'Raw Data'!C3204</f>
        <v>108.9324568</v>
      </c>
      <c r="G3207" t="str">
        <f t="shared" si="203"/>
        <v>Normal</v>
      </c>
      <c r="H3207" t="str">
        <f>'Raw Data'!I3204</f>
        <v>non-smoker</v>
      </c>
      <c r="I3207" t="str">
        <f>'Raw Data'!J3204</f>
        <v>high</v>
      </c>
    </row>
    <row r="3208" spans="1:9" ht="15" customHeight="1" x14ac:dyDescent="0.35">
      <c r="A3208">
        <f t="shared" si="200"/>
        <v>3204</v>
      </c>
      <c r="B3208" s="13">
        <f>'Raw Data'!B3205</f>
        <v>34.483946109999998</v>
      </c>
      <c r="C3208" t="str">
        <f t="shared" si="201"/>
        <v>Obese</v>
      </c>
      <c r="D3208" s="14">
        <f>'Raw Data'!E3205</f>
        <v>215.731649</v>
      </c>
      <c r="E3208" t="str">
        <f t="shared" si="202"/>
        <v>Borderline High</v>
      </c>
      <c r="F3208" s="15">
        <f>'Raw Data'!C3205</f>
        <v>122.45345709999999</v>
      </c>
      <c r="G3208" t="str">
        <f t="shared" si="203"/>
        <v>Elevated</v>
      </c>
      <c r="H3208" t="str">
        <f>'Raw Data'!I3205</f>
        <v>non-smoker</v>
      </c>
      <c r="I3208" t="str">
        <f>'Raw Data'!J3205</f>
        <v>moderate</v>
      </c>
    </row>
    <row r="3209" spans="1:9" ht="15" customHeight="1" x14ac:dyDescent="0.35">
      <c r="A3209">
        <f t="shared" si="200"/>
        <v>3205</v>
      </c>
      <c r="B3209" s="13">
        <f>'Raw Data'!B3206</f>
        <v>25.09421141</v>
      </c>
      <c r="C3209" t="str">
        <f t="shared" si="201"/>
        <v>Overweight</v>
      </c>
      <c r="D3209" s="14">
        <f>'Raw Data'!E3206</f>
        <v>192.6448747</v>
      </c>
      <c r="E3209" t="str">
        <f t="shared" si="202"/>
        <v>Desirable</v>
      </c>
      <c r="F3209" s="15">
        <f>'Raw Data'!C3206</f>
        <v>102.74972169999999</v>
      </c>
      <c r="G3209" t="str">
        <f t="shared" si="203"/>
        <v>Normal</v>
      </c>
      <c r="H3209" t="str">
        <f>'Raw Data'!I3206</f>
        <v>non-smoker</v>
      </c>
      <c r="I3209" t="str">
        <f>'Raw Data'!J3206</f>
        <v>moderate</v>
      </c>
    </row>
    <row r="3210" spans="1:9" ht="15" customHeight="1" x14ac:dyDescent="0.35">
      <c r="A3210">
        <f t="shared" si="200"/>
        <v>3206</v>
      </c>
      <c r="B3210" s="13">
        <f>'Raw Data'!B3207</f>
        <v>28.210992480000002</v>
      </c>
      <c r="C3210" t="str">
        <f t="shared" si="201"/>
        <v>Overweight</v>
      </c>
      <c r="D3210" s="14">
        <f>'Raw Data'!E3207</f>
        <v>198.3259559</v>
      </c>
      <c r="E3210" t="str">
        <f t="shared" si="202"/>
        <v>Desirable</v>
      </c>
      <c r="F3210" s="15">
        <f>'Raw Data'!C3207</f>
        <v>108.0562915</v>
      </c>
      <c r="G3210" t="str">
        <f t="shared" si="203"/>
        <v>Normal</v>
      </c>
      <c r="H3210" t="str">
        <f>'Raw Data'!I3207</f>
        <v>smoker</v>
      </c>
      <c r="I3210" t="str">
        <f>'Raw Data'!J3207</f>
        <v>moderate</v>
      </c>
    </row>
    <row r="3211" spans="1:9" ht="15" customHeight="1" x14ac:dyDescent="0.35">
      <c r="A3211">
        <f t="shared" si="200"/>
        <v>3207</v>
      </c>
      <c r="B3211" s="13">
        <f>'Raw Data'!B3208</f>
        <v>27.505149110000001</v>
      </c>
      <c r="C3211" t="str">
        <f t="shared" si="201"/>
        <v>Overweight</v>
      </c>
      <c r="D3211" s="14">
        <f>'Raw Data'!E3208</f>
        <v>180.56066530000001</v>
      </c>
      <c r="E3211" t="str">
        <f t="shared" si="202"/>
        <v>Desirable</v>
      </c>
      <c r="F3211" s="15">
        <f>'Raw Data'!C3208</f>
        <v>94.108628859999996</v>
      </c>
      <c r="G3211" t="str">
        <f t="shared" si="203"/>
        <v>Normal</v>
      </c>
      <c r="H3211" t="str">
        <f>'Raw Data'!I3208</f>
        <v>non-smoker</v>
      </c>
      <c r="I3211" t="str">
        <f>'Raw Data'!J3208</f>
        <v>moderate</v>
      </c>
    </row>
    <row r="3212" spans="1:9" ht="15" customHeight="1" x14ac:dyDescent="0.35">
      <c r="A3212">
        <f t="shared" si="200"/>
        <v>3208</v>
      </c>
      <c r="B3212" s="13">
        <f>'Raw Data'!B3209</f>
        <v>32.216595069999997</v>
      </c>
      <c r="C3212" t="str">
        <f t="shared" si="201"/>
        <v>Obese</v>
      </c>
      <c r="D3212" s="14">
        <f>'Raw Data'!E3209</f>
        <v>197.94264680000001</v>
      </c>
      <c r="E3212" t="str">
        <f t="shared" si="202"/>
        <v>Desirable</v>
      </c>
      <c r="F3212" s="15">
        <f>'Raw Data'!C3209</f>
        <v>111.7574303</v>
      </c>
      <c r="G3212" t="str">
        <f t="shared" si="203"/>
        <v>Normal</v>
      </c>
      <c r="H3212" t="str">
        <f>'Raw Data'!I3209</f>
        <v>non-smoker</v>
      </c>
      <c r="I3212" t="str">
        <f>'Raw Data'!J3209</f>
        <v>high</v>
      </c>
    </row>
    <row r="3213" spans="1:9" ht="15" customHeight="1" x14ac:dyDescent="0.35">
      <c r="A3213">
        <f t="shared" si="200"/>
        <v>3209</v>
      </c>
      <c r="B3213" s="13">
        <f>'Raw Data'!B3210</f>
        <v>27.530605489999999</v>
      </c>
      <c r="C3213" t="str">
        <f t="shared" si="201"/>
        <v>Overweight</v>
      </c>
      <c r="D3213" s="14">
        <f>'Raw Data'!E3210</f>
        <v>200.50640519999999</v>
      </c>
      <c r="E3213" t="str">
        <f t="shared" si="202"/>
        <v>Borderline High</v>
      </c>
      <c r="F3213" s="15">
        <f>'Raw Data'!C3210</f>
        <v>106.9444283</v>
      </c>
      <c r="G3213" t="str">
        <f t="shared" si="203"/>
        <v>Normal</v>
      </c>
      <c r="H3213" t="str">
        <f>'Raw Data'!I3210</f>
        <v>smoker</v>
      </c>
      <c r="I3213" t="str">
        <f>'Raw Data'!J3210</f>
        <v>moderate</v>
      </c>
    </row>
    <row r="3214" spans="1:9" ht="15" customHeight="1" x14ac:dyDescent="0.35">
      <c r="A3214">
        <f t="shared" si="200"/>
        <v>3210</v>
      </c>
      <c r="B3214" s="13">
        <f>'Raw Data'!B3211</f>
        <v>25.286428300000001</v>
      </c>
      <c r="C3214" t="str">
        <f t="shared" si="201"/>
        <v>Overweight</v>
      </c>
      <c r="D3214" s="14">
        <f>'Raw Data'!E3211</f>
        <v>189.4621367</v>
      </c>
      <c r="E3214" t="str">
        <f t="shared" si="202"/>
        <v>Desirable</v>
      </c>
      <c r="F3214" s="15">
        <f>'Raw Data'!C3211</f>
        <v>97.860321589999998</v>
      </c>
      <c r="G3214" t="str">
        <f t="shared" si="203"/>
        <v>Normal</v>
      </c>
      <c r="H3214" t="str">
        <f>'Raw Data'!I3211</f>
        <v>non-smoker</v>
      </c>
      <c r="I3214" t="str">
        <f>'Raw Data'!J3211</f>
        <v>moderate</v>
      </c>
    </row>
    <row r="3215" spans="1:9" ht="15" customHeight="1" x14ac:dyDescent="0.35">
      <c r="A3215">
        <f t="shared" si="200"/>
        <v>3211</v>
      </c>
      <c r="B3215" s="13">
        <f>'Raw Data'!B3212</f>
        <v>19.403960619999999</v>
      </c>
      <c r="C3215" t="str">
        <f t="shared" si="201"/>
        <v>Normal</v>
      </c>
      <c r="D3215" s="14">
        <f>'Raw Data'!E3212</f>
        <v>197.50754309999999</v>
      </c>
      <c r="E3215" t="str">
        <f t="shared" si="202"/>
        <v>Desirable</v>
      </c>
      <c r="F3215" s="15">
        <f>'Raw Data'!C3212</f>
        <v>108.9780725</v>
      </c>
      <c r="G3215" t="str">
        <f t="shared" si="203"/>
        <v>Normal</v>
      </c>
      <c r="H3215" t="str">
        <f>'Raw Data'!I3212</f>
        <v>non-smoker</v>
      </c>
      <c r="I3215" t="str">
        <f>'Raw Data'!J3212</f>
        <v>moderate</v>
      </c>
    </row>
    <row r="3216" spans="1:9" ht="15" customHeight="1" x14ac:dyDescent="0.35">
      <c r="A3216">
        <f t="shared" si="200"/>
        <v>3212</v>
      </c>
      <c r="B3216" s="13">
        <f>'Raw Data'!B3213</f>
        <v>27.47122882</v>
      </c>
      <c r="C3216" t="str">
        <f t="shared" si="201"/>
        <v>Overweight</v>
      </c>
      <c r="D3216" s="14">
        <f>'Raw Data'!E3213</f>
        <v>196.99931570000001</v>
      </c>
      <c r="E3216" t="str">
        <f t="shared" si="202"/>
        <v>Desirable</v>
      </c>
      <c r="F3216" s="15">
        <f>'Raw Data'!C3213</f>
        <v>106.98450029999999</v>
      </c>
      <c r="G3216" t="str">
        <f t="shared" si="203"/>
        <v>Normal</v>
      </c>
      <c r="H3216" t="str">
        <f>'Raw Data'!I3213</f>
        <v>non-smoker</v>
      </c>
      <c r="I3216" t="str">
        <f>'Raw Data'!J3213</f>
        <v>moderate</v>
      </c>
    </row>
    <row r="3217" spans="1:9" ht="15" customHeight="1" x14ac:dyDescent="0.35">
      <c r="A3217">
        <f t="shared" si="200"/>
        <v>3213</v>
      </c>
      <c r="B3217" s="13">
        <f>'Raw Data'!B3214</f>
        <v>26.650936550000001</v>
      </c>
      <c r="C3217" t="str">
        <f t="shared" si="201"/>
        <v>Overweight</v>
      </c>
      <c r="D3217" s="14">
        <f>'Raw Data'!E3214</f>
        <v>188.11517939999999</v>
      </c>
      <c r="E3217" t="str">
        <f t="shared" si="202"/>
        <v>Desirable</v>
      </c>
      <c r="F3217" s="15">
        <f>'Raw Data'!C3214</f>
        <v>111.23280990000001</v>
      </c>
      <c r="G3217" t="str">
        <f t="shared" si="203"/>
        <v>Normal</v>
      </c>
      <c r="H3217" t="str">
        <f>'Raw Data'!I3214</f>
        <v>non-smoker</v>
      </c>
      <c r="I3217" t="str">
        <f>'Raw Data'!J3214</f>
        <v>moderate</v>
      </c>
    </row>
    <row r="3218" spans="1:9" ht="15" customHeight="1" x14ac:dyDescent="0.35">
      <c r="A3218">
        <f t="shared" si="200"/>
        <v>3214</v>
      </c>
      <c r="B3218" s="13">
        <f>'Raw Data'!B3215</f>
        <v>16.827169720000001</v>
      </c>
      <c r="C3218" t="str">
        <f t="shared" si="201"/>
        <v>Underweight</v>
      </c>
      <c r="D3218" s="14">
        <f>'Raw Data'!E3215</f>
        <v>168.74804320000001</v>
      </c>
      <c r="E3218" t="str">
        <f t="shared" si="202"/>
        <v>Desirable</v>
      </c>
      <c r="F3218" s="15">
        <f>'Raw Data'!C3215</f>
        <v>98.431246130000005</v>
      </c>
      <c r="G3218" t="str">
        <f t="shared" si="203"/>
        <v>Normal</v>
      </c>
      <c r="H3218" t="str">
        <f>'Raw Data'!I3215</f>
        <v>non-smoker</v>
      </c>
      <c r="I3218" t="str">
        <f>'Raw Data'!J3215</f>
        <v>high</v>
      </c>
    </row>
    <row r="3219" spans="1:9" ht="15" customHeight="1" x14ac:dyDescent="0.35">
      <c r="A3219">
        <f t="shared" si="200"/>
        <v>3215</v>
      </c>
      <c r="B3219" s="13">
        <f>'Raw Data'!B3216</f>
        <v>21.96678902</v>
      </c>
      <c r="C3219" t="str">
        <f t="shared" si="201"/>
        <v>Normal</v>
      </c>
      <c r="D3219" s="14">
        <f>'Raw Data'!E3216</f>
        <v>143.0638467</v>
      </c>
      <c r="E3219" t="str">
        <f t="shared" si="202"/>
        <v>Desirable</v>
      </c>
      <c r="F3219" s="15">
        <f>'Raw Data'!C3216</f>
        <v>107.5724254</v>
      </c>
      <c r="G3219" t="str">
        <f t="shared" si="203"/>
        <v>Normal</v>
      </c>
      <c r="H3219" t="str">
        <f>'Raw Data'!I3216</f>
        <v>non-smoker</v>
      </c>
      <c r="I3219" t="str">
        <f>'Raw Data'!J3216</f>
        <v>moderate</v>
      </c>
    </row>
    <row r="3220" spans="1:9" ht="15" customHeight="1" x14ac:dyDescent="0.35">
      <c r="A3220">
        <f t="shared" si="200"/>
        <v>3216</v>
      </c>
      <c r="B3220" s="13">
        <f>'Raw Data'!B3217</f>
        <v>24.0118221</v>
      </c>
      <c r="C3220" t="str">
        <f t="shared" si="201"/>
        <v>Normal</v>
      </c>
      <c r="D3220" s="14">
        <f>'Raw Data'!E3217</f>
        <v>191.66667939999999</v>
      </c>
      <c r="E3220" t="str">
        <f t="shared" si="202"/>
        <v>Desirable</v>
      </c>
      <c r="F3220" s="15">
        <f>'Raw Data'!C3217</f>
        <v>98.979634590000003</v>
      </c>
      <c r="G3220" t="str">
        <f t="shared" si="203"/>
        <v>Normal</v>
      </c>
      <c r="H3220" t="str">
        <f>'Raw Data'!I3217</f>
        <v>smoker</v>
      </c>
      <c r="I3220" t="str">
        <f>'Raw Data'!J3217</f>
        <v>moderate</v>
      </c>
    </row>
    <row r="3221" spans="1:9" ht="15" customHeight="1" x14ac:dyDescent="0.35">
      <c r="A3221">
        <f t="shared" si="200"/>
        <v>3217</v>
      </c>
      <c r="B3221" s="13">
        <f>'Raw Data'!B3218</f>
        <v>24.01286369</v>
      </c>
      <c r="C3221" t="str">
        <f t="shared" si="201"/>
        <v>Normal</v>
      </c>
      <c r="D3221" s="14">
        <f>'Raw Data'!E3218</f>
        <v>190.41012219999999</v>
      </c>
      <c r="E3221" t="str">
        <f t="shared" si="202"/>
        <v>Desirable</v>
      </c>
      <c r="F3221" s="15">
        <f>'Raw Data'!C3218</f>
        <v>91.784341979999994</v>
      </c>
      <c r="G3221" t="str">
        <f t="shared" si="203"/>
        <v>Normal</v>
      </c>
      <c r="H3221" t="str">
        <f>'Raw Data'!I3218</f>
        <v>non-smoker</v>
      </c>
      <c r="I3221" t="str">
        <f>'Raw Data'!J3218</f>
        <v>low</v>
      </c>
    </row>
    <row r="3222" spans="1:9" ht="15" customHeight="1" x14ac:dyDescent="0.35">
      <c r="A3222">
        <f t="shared" si="200"/>
        <v>3218</v>
      </c>
      <c r="B3222" s="13">
        <f>'Raw Data'!B3219</f>
        <v>26.858913919999999</v>
      </c>
      <c r="C3222" t="str">
        <f t="shared" si="201"/>
        <v>Overweight</v>
      </c>
      <c r="D3222" s="14">
        <f>'Raw Data'!E3219</f>
        <v>197.99105119999999</v>
      </c>
      <c r="E3222" t="str">
        <f t="shared" si="202"/>
        <v>Desirable</v>
      </c>
      <c r="F3222" s="15">
        <f>'Raw Data'!C3219</f>
        <v>119.9593023</v>
      </c>
      <c r="G3222" t="str">
        <f t="shared" si="203"/>
        <v>Normal</v>
      </c>
      <c r="H3222" t="str">
        <f>'Raw Data'!I3219</f>
        <v>smoker</v>
      </c>
      <c r="I3222" t="str">
        <f>'Raw Data'!J3219</f>
        <v>moderate</v>
      </c>
    </row>
    <row r="3223" spans="1:9" ht="15" customHeight="1" x14ac:dyDescent="0.35">
      <c r="A3223">
        <f t="shared" si="200"/>
        <v>3219</v>
      </c>
      <c r="B3223" s="13">
        <f>'Raw Data'!B3220</f>
        <v>26.45114092</v>
      </c>
      <c r="C3223" t="str">
        <f t="shared" si="201"/>
        <v>Overweight</v>
      </c>
      <c r="D3223" s="14">
        <f>'Raw Data'!E3220</f>
        <v>203.93161810000001</v>
      </c>
      <c r="E3223" t="str">
        <f t="shared" si="202"/>
        <v>Borderline High</v>
      </c>
      <c r="F3223" s="15">
        <f>'Raw Data'!C3220</f>
        <v>104.23927689999999</v>
      </c>
      <c r="G3223" t="str">
        <f t="shared" si="203"/>
        <v>Normal</v>
      </c>
      <c r="H3223" t="str">
        <f>'Raw Data'!I3220</f>
        <v>non-smoker</v>
      </c>
      <c r="I3223" t="str">
        <f>'Raw Data'!J3220</f>
        <v>high</v>
      </c>
    </row>
    <row r="3224" spans="1:9" ht="15" customHeight="1" x14ac:dyDescent="0.35">
      <c r="A3224">
        <f t="shared" si="200"/>
        <v>3220</v>
      </c>
      <c r="B3224" s="13">
        <f>'Raw Data'!B3221</f>
        <v>26.68622603</v>
      </c>
      <c r="C3224" t="str">
        <f t="shared" si="201"/>
        <v>Overweight</v>
      </c>
      <c r="D3224" s="14">
        <f>'Raw Data'!E3221</f>
        <v>179.72654030000001</v>
      </c>
      <c r="E3224" t="str">
        <f t="shared" si="202"/>
        <v>Desirable</v>
      </c>
      <c r="F3224" s="15">
        <f>'Raw Data'!C3221</f>
        <v>102.329554</v>
      </c>
      <c r="G3224" t="str">
        <f t="shared" si="203"/>
        <v>Normal</v>
      </c>
      <c r="H3224" t="str">
        <f>'Raw Data'!I3221</f>
        <v>non-smoker</v>
      </c>
      <c r="I3224" t="str">
        <f>'Raw Data'!J3221</f>
        <v>moderate</v>
      </c>
    </row>
    <row r="3225" spans="1:9" ht="15" customHeight="1" x14ac:dyDescent="0.35">
      <c r="A3225">
        <f t="shared" si="200"/>
        <v>3221</v>
      </c>
      <c r="B3225" s="13">
        <f>'Raw Data'!B3222</f>
        <v>38.297918150000001</v>
      </c>
      <c r="C3225" t="str">
        <f t="shared" si="201"/>
        <v>Obese</v>
      </c>
      <c r="D3225" s="14">
        <f>'Raw Data'!E3222</f>
        <v>202.07565399999999</v>
      </c>
      <c r="E3225" t="str">
        <f t="shared" si="202"/>
        <v>Borderline High</v>
      </c>
      <c r="F3225" s="15">
        <f>'Raw Data'!C3222</f>
        <v>121.39769099999999</v>
      </c>
      <c r="G3225" t="str">
        <f t="shared" si="203"/>
        <v>Elevated</v>
      </c>
      <c r="H3225" t="str">
        <f>'Raw Data'!I3222</f>
        <v>non-smoker</v>
      </c>
      <c r="I3225" t="str">
        <f>'Raw Data'!J3222</f>
        <v>moderate</v>
      </c>
    </row>
    <row r="3226" spans="1:9" ht="15" customHeight="1" x14ac:dyDescent="0.35">
      <c r="A3226">
        <f t="shared" si="200"/>
        <v>3222</v>
      </c>
      <c r="B3226" s="13">
        <f>'Raw Data'!B3223</f>
        <v>24.792877529999998</v>
      </c>
      <c r="C3226" t="str">
        <f t="shared" si="201"/>
        <v>Normal</v>
      </c>
      <c r="D3226" s="14">
        <f>'Raw Data'!E3223</f>
        <v>191.8578085</v>
      </c>
      <c r="E3226" t="str">
        <f t="shared" si="202"/>
        <v>Desirable</v>
      </c>
      <c r="F3226" s="15">
        <f>'Raw Data'!C3223</f>
        <v>111.2481344</v>
      </c>
      <c r="G3226" t="str">
        <f t="shared" si="203"/>
        <v>Normal</v>
      </c>
      <c r="H3226" t="str">
        <f>'Raw Data'!I3223</f>
        <v>non-smoker</v>
      </c>
      <c r="I3226" t="str">
        <f>'Raw Data'!J3223</f>
        <v>moderate</v>
      </c>
    </row>
    <row r="3227" spans="1:9" ht="15" customHeight="1" x14ac:dyDescent="0.35">
      <c r="A3227">
        <f t="shared" si="200"/>
        <v>3223</v>
      </c>
      <c r="B3227" s="13">
        <f>'Raw Data'!B3224</f>
        <v>22.653145989999999</v>
      </c>
      <c r="C3227" t="str">
        <f t="shared" si="201"/>
        <v>Normal</v>
      </c>
      <c r="D3227" s="14">
        <f>'Raw Data'!E3224</f>
        <v>214.33586750000001</v>
      </c>
      <c r="E3227" t="str">
        <f t="shared" si="202"/>
        <v>Borderline High</v>
      </c>
      <c r="F3227" s="15">
        <f>'Raw Data'!C3224</f>
        <v>94.431420610000004</v>
      </c>
      <c r="G3227" t="str">
        <f t="shared" si="203"/>
        <v>Normal</v>
      </c>
      <c r="H3227" t="str">
        <f>'Raw Data'!I3224</f>
        <v>non-smoker</v>
      </c>
      <c r="I3227" t="str">
        <f>'Raw Data'!J3224</f>
        <v>high</v>
      </c>
    </row>
    <row r="3228" spans="1:9" ht="15" customHeight="1" x14ac:dyDescent="0.35">
      <c r="A3228">
        <f t="shared" si="200"/>
        <v>3224</v>
      </c>
      <c r="B3228" s="13">
        <f>'Raw Data'!B3225</f>
        <v>34.834971000000003</v>
      </c>
      <c r="C3228" t="str">
        <f t="shared" si="201"/>
        <v>Obese</v>
      </c>
      <c r="D3228" s="14">
        <f>'Raw Data'!E3225</f>
        <v>208.5408673</v>
      </c>
      <c r="E3228" t="str">
        <f t="shared" si="202"/>
        <v>Borderline High</v>
      </c>
      <c r="F3228" s="15">
        <f>'Raw Data'!C3225</f>
        <v>109.0293958</v>
      </c>
      <c r="G3228" t="str">
        <f t="shared" si="203"/>
        <v>Normal</v>
      </c>
      <c r="H3228" t="str">
        <f>'Raw Data'!I3225</f>
        <v>smoker</v>
      </c>
      <c r="I3228" t="str">
        <f>'Raw Data'!J3225</f>
        <v>moderate</v>
      </c>
    </row>
    <row r="3229" spans="1:9" ht="15" customHeight="1" x14ac:dyDescent="0.35">
      <c r="A3229">
        <f t="shared" si="200"/>
        <v>3225</v>
      </c>
      <c r="B3229" s="13">
        <f>'Raw Data'!B3226</f>
        <v>34.319708550000001</v>
      </c>
      <c r="C3229" t="str">
        <f t="shared" si="201"/>
        <v>Obese</v>
      </c>
      <c r="D3229" s="14">
        <f>'Raw Data'!E3226</f>
        <v>171.08168749999999</v>
      </c>
      <c r="E3229" t="str">
        <f t="shared" si="202"/>
        <v>Desirable</v>
      </c>
      <c r="F3229" s="15">
        <f>'Raw Data'!C3226</f>
        <v>94.787933030000005</v>
      </c>
      <c r="G3229" t="str">
        <f t="shared" si="203"/>
        <v>Normal</v>
      </c>
      <c r="H3229" t="str">
        <f>'Raw Data'!I3226</f>
        <v>non-smoker</v>
      </c>
      <c r="I3229" t="str">
        <f>'Raw Data'!J3226</f>
        <v>high</v>
      </c>
    </row>
    <row r="3230" spans="1:9" ht="15" customHeight="1" x14ac:dyDescent="0.35">
      <c r="A3230">
        <f t="shared" si="200"/>
        <v>3226</v>
      </c>
      <c r="B3230" s="13">
        <f>'Raw Data'!B3227</f>
        <v>21.5888998</v>
      </c>
      <c r="C3230" t="str">
        <f t="shared" si="201"/>
        <v>Normal</v>
      </c>
      <c r="D3230" s="14">
        <f>'Raw Data'!E3227</f>
        <v>184.81890949999999</v>
      </c>
      <c r="E3230" t="str">
        <f t="shared" si="202"/>
        <v>Desirable</v>
      </c>
      <c r="F3230" s="15">
        <f>'Raw Data'!C3227</f>
        <v>102.3386436</v>
      </c>
      <c r="G3230" t="str">
        <f t="shared" si="203"/>
        <v>Normal</v>
      </c>
      <c r="H3230" t="str">
        <f>'Raw Data'!I3227</f>
        <v>non-smoker</v>
      </c>
      <c r="I3230" t="str">
        <f>'Raw Data'!J3227</f>
        <v>moderate</v>
      </c>
    </row>
    <row r="3231" spans="1:9" ht="15" customHeight="1" x14ac:dyDescent="0.35">
      <c r="A3231">
        <f t="shared" si="200"/>
        <v>3227</v>
      </c>
      <c r="B3231" s="13">
        <f>'Raw Data'!B3228</f>
        <v>33.067138460000002</v>
      </c>
      <c r="C3231" t="str">
        <f t="shared" si="201"/>
        <v>Obese</v>
      </c>
      <c r="D3231" s="14">
        <f>'Raw Data'!E3228</f>
        <v>201.3851277</v>
      </c>
      <c r="E3231" t="str">
        <f t="shared" si="202"/>
        <v>Borderline High</v>
      </c>
      <c r="F3231" s="15">
        <f>'Raw Data'!C3228</f>
        <v>122.9047298</v>
      </c>
      <c r="G3231" t="str">
        <f t="shared" si="203"/>
        <v>Elevated</v>
      </c>
      <c r="H3231" t="str">
        <f>'Raw Data'!I3228</f>
        <v>non-smoker</v>
      </c>
      <c r="I3231" t="str">
        <f>'Raw Data'!J3228</f>
        <v>high</v>
      </c>
    </row>
    <row r="3232" spans="1:9" ht="15" customHeight="1" x14ac:dyDescent="0.35">
      <c r="A3232">
        <f t="shared" si="200"/>
        <v>3228</v>
      </c>
      <c r="B3232" s="13">
        <f>'Raw Data'!B3229</f>
        <v>17.766639399999999</v>
      </c>
      <c r="C3232" t="str">
        <f t="shared" si="201"/>
        <v>Underweight</v>
      </c>
      <c r="D3232" s="14">
        <f>'Raw Data'!E3229</f>
        <v>177.15962619999999</v>
      </c>
      <c r="E3232" t="str">
        <f t="shared" si="202"/>
        <v>Desirable</v>
      </c>
      <c r="F3232" s="15">
        <f>'Raw Data'!C3229</f>
        <v>94.329799399999999</v>
      </c>
      <c r="G3232" t="str">
        <f t="shared" si="203"/>
        <v>Normal</v>
      </c>
      <c r="H3232" t="str">
        <f>'Raw Data'!I3229</f>
        <v>non-smoker</v>
      </c>
      <c r="I3232" t="str">
        <f>'Raw Data'!J3229</f>
        <v>moderate</v>
      </c>
    </row>
    <row r="3233" spans="1:9" ht="15" customHeight="1" x14ac:dyDescent="0.35">
      <c r="A3233">
        <f t="shared" si="200"/>
        <v>3229</v>
      </c>
      <c r="B3233" s="13">
        <f>'Raw Data'!B3230</f>
        <v>41.351948579999998</v>
      </c>
      <c r="C3233" t="str">
        <f t="shared" si="201"/>
        <v>Obese</v>
      </c>
      <c r="D3233" s="14">
        <f>'Raw Data'!E3230</f>
        <v>200.5610858</v>
      </c>
      <c r="E3233" t="str">
        <f t="shared" si="202"/>
        <v>Borderline High</v>
      </c>
      <c r="F3233" s="15">
        <f>'Raw Data'!C3230</f>
        <v>106.1009305</v>
      </c>
      <c r="G3233" t="str">
        <f t="shared" si="203"/>
        <v>Normal</v>
      </c>
      <c r="H3233" t="str">
        <f>'Raw Data'!I3230</f>
        <v>non-smoker</v>
      </c>
      <c r="I3233" t="str">
        <f>'Raw Data'!J3230</f>
        <v>low</v>
      </c>
    </row>
    <row r="3234" spans="1:9" ht="15" customHeight="1" x14ac:dyDescent="0.35">
      <c r="A3234">
        <f t="shared" si="200"/>
        <v>3230</v>
      </c>
      <c r="B3234" s="13">
        <f>'Raw Data'!B3231</f>
        <v>35.914189819999997</v>
      </c>
      <c r="C3234" t="str">
        <f t="shared" si="201"/>
        <v>Obese</v>
      </c>
      <c r="D3234" s="14">
        <f>'Raw Data'!E3231</f>
        <v>205.36754809999999</v>
      </c>
      <c r="E3234" t="str">
        <f t="shared" si="202"/>
        <v>Borderline High</v>
      </c>
      <c r="F3234" s="15">
        <f>'Raw Data'!C3231</f>
        <v>112.45512429999999</v>
      </c>
      <c r="G3234" t="str">
        <f t="shared" si="203"/>
        <v>Normal</v>
      </c>
      <c r="H3234" t="str">
        <f>'Raw Data'!I3231</f>
        <v>smoker</v>
      </c>
      <c r="I3234" t="str">
        <f>'Raw Data'!J3231</f>
        <v>moderate</v>
      </c>
    </row>
    <row r="3235" spans="1:9" ht="15" customHeight="1" x14ac:dyDescent="0.35">
      <c r="A3235">
        <f t="shared" si="200"/>
        <v>3231</v>
      </c>
      <c r="B3235" s="13">
        <f>'Raw Data'!B3232</f>
        <v>29.659673349999998</v>
      </c>
      <c r="C3235" t="str">
        <f t="shared" si="201"/>
        <v>Overweight</v>
      </c>
      <c r="D3235" s="14">
        <f>'Raw Data'!E3232</f>
        <v>173.32803419999999</v>
      </c>
      <c r="E3235" t="str">
        <f t="shared" si="202"/>
        <v>Desirable</v>
      </c>
      <c r="F3235" s="15">
        <f>'Raw Data'!C3232</f>
        <v>101.0688632</v>
      </c>
      <c r="G3235" t="str">
        <f t="shared" si="203"/>
        <v>Normal</v>
      </c>
      <c r="H3235" t="str">
        <f>'Raw Data'!I3232</f>
        <v>non-smoker</v>
      </c>
      <c r="I3235" t="str">
        <f>'Raw Data'!J3232</f>
        <v>high</v>
      </c>
    </row>
    <row r="3236" spans="1:9" ht="15" customHeight="1" x14ac:dyDescent="0.35">
      <c r="A3236">
        <f t="shared" si="200"/>
        <v>3232</v>
      </c>
      <c r="B3236" s="13">
        <f>'Raw Data'!B3233</f>
        <v>31.292852109999998</v>
      </c>
      <c r="C3236" t="str">
        <f t="shared" si="201"/>
        <v>Obese</v>
      </c>
      <c r="D3236" s="14">
        <f>'Raw Data'!E3233</f>
        <v>186.5315482</v>
      </c>
      <c r="E3236" t="str">
        <f t="shared" si="202"/>
        <v>Desirable</v>
      </c>
      <c r="F3236" s="15">
        <f>'Raw Data'!C3233</f>
        <v>102.7197685</v>
      </c>
      <c r="G3236" t="str">
        <f t="shared" si="203"/>
        <v>Normal</v>
      </c>
      <c r="H3236" t="str">
        <f>'Raw Data'!I3233</f>
        <v>non-smoker</v>
      </c>
      <c r="I3236" t="str">
        <f>'Raw Data'!J3233</f>
        <v>moderate</v>
      </c>
    </row>
    <row r="3237" spans="1:9" ht="15" customHeight="1" x14ac:dyDescent="0.35">
      <c r="A3237">
        <f t="shared" si="200"/>
        <v>3233</v>
      </c>
      <c r="B3237" s="13">
        <f>'Raw Data'!B3234</f>
        <v>29.218584100000001</v>
      </c>
      <c r="C3237" t="str">
        <f t="shared" si="201"/>
        <v>Overweight</v>
      </c>
      <c r="D3237" s="14">
        <f>'Raw Data'!E3234</f>
        <v>191.58077449999999</v>
      </c>
      <c r="E3237" t="str">
        <f t="shared" si="202"/>
        <v>Desirable</v>
      </c>
      <c r="F3237" s="15">
        <f>'Raw Data'!C3234</f>
        <v>119.9207248</v>
      </c>
      <c r="G3237" t="str">
        <f t="shared" si="203"/>
        <v>Normal</v>
      </c>
      <c r="H3237" t="str">
        <f>'Raw Data'!I3234</f>
        <v>non-smoker</v>
      </c>
      <c r="I3237" t="str">
        <f>'Raw Data'!J3234</f>
        <v>moderate</v>
      </c>
    </row>
    <row r="3238" spans="1:9" ht="15" customHeight="1" x14ac:dyDescent="0.35">
      <c r="A3238">
        <f t="shared" si="200"/>
        <v>3234</v>
      </c>
      <c r="B3238" s="13">
        <f>'Raw Data'!B3235</f>
        <v>23.704846490000001</v>
      </c>
      <c r="C3238" t="str">
        <f t="shared" si="201"/>
        <v>Normal</v>
      </c>
      <c r="D3238" s="14">
        <f>'Raw Data'!E3235</f>
        <v>174.76505750000001</v>
      </c>
      <c r="E3238" t="str">
        <f t="shared" si="202"/>
        <v>Desirable</v>
      </c>
      <c r="F3238" s="15">
        <f>'Raw Data'!C3235</f>
        <v>94.274025600000002</v>
      </c>
      <c r="G3238" t="str">
        <f t="shared" si="203"/>
        <v>Normal</v>
      </c>
      <c r="H3238" t="str">
        <f>'Raw Data'!I3235</f>
        <v>non-smoker</v>
      </c>
      <c r="I3238" t="str">
        <f>'Raw Data'!J3235</f>
        <v>moderate</v>
      </c>
    </row>
    <row r="3239" spans="1:9" ht="15" customHeight="1" x14ac:dyDescent="0.35">
      <c r="A3239">
        <f t="shared" si="200"/>
        <v>3235</v>
      </c>
      <c r="B3239" s="13">
        <f>'Raw Data'!B3236</f>
        <v>32.978316370000002</v>
      </c>
      <c r="C3239" t="str">
        <f t="shared" si="201"/>
        <v>Obese</v>
      </c>
      <c r="D3239" s="14">
        <f>'Raw Data'!E3236</f>
        <v>185.5552118</v>
      </c>
      <c r="E3239" t="str">
        <f t="shared" si="202"/>
        <v>Desirable</v>
      </c>
      <c r="F3239" s="15">
        <f>'Raw Data'!C3236</f>
        <v>108.7495395</v>
      </c>
      <c r="G3239" t="str">
        <f t="shared" si="203"/>
        <v>Normal</v>
      </c>
      <c r="H3239" t="str">
        <f>'Raw Data'!I3236</f>
        <v>non-smoker</v>
      </c>
      <c r="I3239" t="str">
        <f>'Raw Data'!J3236</f>
        <v>moderate</v>
      </c>
    </row>
    <row r="3240" spans="1:9" ht="15" customHeight="1" x14ac:dyDescent="0.35">
      <c r="A3240">
        <f t="shared" si="200"/>
        <v>3236</v>
      </c>
      <c r="B3240" s="13">
        <f>'Raw Data'!B3237</f>
        <v>33.780789499999997</v>
      </c>
      <c r="C3240" t="str">
        <f t="shared" si="201"/>
        <v>Obese</v>
      </c>
      <c r="D3240" s="14">
        <f>'Raw Data'!E3237</f>
        <v>226.0100328</v>
      </c>
      <c r="E3240" t="str">
        <f t="shared" si="202"/>
        <v>Borderline High</v>
      </c>
      <c r="F3240" s="15">
        <f>'Raw Data'!C3237</f>
        <v>108.4559393</v>
      </c>
      <c r="G3240" t="str">
        <f t="shared" si="203"/>
        <v>Normal</v>
      </c>
      <c r="H3240" t="str">
        <f>'Raw Data'!I3237</f>
        <v>smoker</v>
      </c>
      <c r="I3240" t="str">
        <f>'Raw Data'!J3237</f>
        <v>low</v>
      </c>
    </row>
    <row r="3241" spans="1:9" ht="15" customHeight="1" x14ac:dyDescent="0.35">
      <c r="A3241">
        <f t="shared" si="200"/>
        <v>3237</v>
      </c>
      <c r="B3241" s="13">
        <f>'Raw Data'!B3238</f>
        <v>23.363719020000001</v>
      </c>
      <c r="C3241" t="str">
        <f t="shared" si="201"/>
        <v>Normal</v>
      </c>
      <c r="D3241" s="14">
        <f>'Raw Data'!E3238</f>
        <v>188.2097642</v>
      </c>
      <c r="E3241" t="str">
        <f t="shared" si="202"/>
        <v>Desirable</v>
      </c>
      <c r="F3241" s="15">
        <f>'Raw Data'!C3238</f>
        <v>104.8356534</v>
      </c>
      <c r="G3241" t="str">
        <f t="shared" si="203"/>
        <v>Normal</v>
      </c>
      <c r="H3241" t="str">
        <f>'Raw Data'!I3238</f>
        <v>smoker</v>
      </c>
      <c r="I3241" t="str">
        <f>'Raw Data'!J3238</f>
        <v>moderate</v>
      </c>
    </row>
    <row r="3242" spans="1:9" ht="15" customHeight="1" x14ac:dyDescent="0.35">
      <c r="A3242">
        <f t="shared" si="200"/>
        <v>3238</v>
      </c>
      <c r="B3242" s="13">
        <f>'Raw Data'!B3239</f>
        <v>26.839972169999999</v>
      </c>
      <c r="C3242" t="str">
        <f t="shared" si="201"/>
        <v>Overweight</v>
      </c>
      <c r="D3242" s="14">
        <f>'Raw Data'!E3239</f>
        <v>219.57395560000001</v>
      </c>
      <c r="E3242" t="str">
        <f t="shared" si="202"/>
        <v>Borderline High</v>
      </c>
      <c r="F3242" s="15">
        <f>'Raw Data'!C3239</f>
        <v>108.4192062</v>
      </c>
      <c r="G3242" t="str">
        <f t="shared" si="203"/>
        <v>Normal</v>
      </c>
      <c r="H3242" t="str">
        <f>'Raw Data'!I3239</f>
        <v>non-smoker</v>
      </c>
      <c r="I3242" t="str">
        <f>'Raw Data'!J3239</f>
        <v>moderate</v>
      </c>
    </row>
    <row r="3243" spans="1:9" ht="15" customHeight="1" x14ac:dyDescent="0.35">
      <c r="A3243">
        <f t="shared" si="200"/>
        <v>3239</v>
      </c>
      <c r="B3243" s="13">
        <f>'Raw Data'!B3240</f>
        <v>20.834093469999999</v>
      </c>
      <c r="C3243" t="str">
        <f t="shared" si="201"/>
        <v>Normal</v>
      </c>
      <c r="D3243" s="14">
        <f>'Raw Data'!E3240</f>
        <v>194.14769419999999</v>
      </c>
      <c r="E3243" t="str">
        <f t="shared" si="202"/>
        <v>Desirable</v>
      </c>
      <c r="F3243" s="15">
        <f>'Raw Data'!C3240</f>
        <v>105.59789910000001</v>
      </c>
      <c r="G3243" t="str">
        <f t="shared" si="203"/>
        <v>Normal</v>
      </c>
      <c r="H3243" t="str">
        <f>'Raw Data'!I3240</f>
        <v>non-smoker</v>
      </c>
      <c r="I3243" t="str">
        <f>'Raw Data'!J3240</f>
        <v>high</v>
      </c>
    </row>
    <row r="3244" spans="1:9" ht="15" customHeight="1" x14ac:dyDescent="0.35">
      <c r="A3244">
        <f t="shared" si="200"/>
        <v>3240</v>
      </c>
      <c r="B3244" s="13">
        <f>'Raw Data'!B3241</f>
        <v>26.761757840000001</v>
      </c>
      <c r="C3244" t="str">
        <f t="shared" si="201"/>
        <v>Overweight</v>
      </c>
      <c r="D3244" s="14">
        <f>'Raw Data'!E3241</f>
        <v>161.56269610000001</v>
      </c>
      <c r="E3244" t="str">
        <f t="shared" si="202"/>
        <v>Desirable</v>
      </c>
      <c r="F3244" s="15">
        <f>'Raw Data'!C3241</f>
        <v>100.68970950000001</v>
      </c>
      <c r="G3244" t="str">
        <f t="shared" si="203"/>
        <v>Normal</v>
      </c>
      <c r="H3244" t="str">
        <f>'Raw Data'!I3241</f>
        <v>non-smoker</v>
      </c>
      <c r="I3244" t="str">
        <f>'Raw Data'!J3241</f>
        <v>moderate</v>
      </c>
    </row>
    <row r="3245" spans="1:9" ht="15" customHeight="1" x14ac:dyDescent="0.35">
      <c r="A3245">
        <f t="shared" si="200"/>
        <v>3241</v>
      </c>
      <c r="B3245" s="13">
        <f>'Raw Data'!B3242</f>
        <v>25.661935979999999</v>
      </c>
      <c r="C3245" t="str">
        <f t="shared" si="201"/>
        <v>Overweight</v>
      </c>
      <c r="D3245" s="14">
        <f>'Raw Data'!E3242</f>
        <v>197.30836859999999</v>
      </c>
      <c r="E3245" t="str">
        <f t="shared" si="202"/>
        <v>Desirable</v>
      </c>
      <c r="F3245" s="15">
        <f>'Raw Data'!C3242</f>
        <v>105.06453329999999</v>
      </c>
      <c r="G3245" t="str">
        <f t="shared" si="203"/>
        <v>Normal</v>
      </c>
      <c r="H3245" t="str">
        <f>'Raw Data'!I3242</f>
        <v>non-smoker</v>
      </c>
      <c r="I3245" t="str">
        <f>'Raw Data'!J3242</f>
        <v>high</v>
      </c>
    </row>
    <row r="3246" spans="1:9" ht="15" customHeight="1" x14ac:dyDescent="0.35">
      <c r="A3246">
        <f t="shared" si="200"/>
        <v>3242</v>
      </c>
      <c r="B3246" s="13">
        <f>'Raw Data'!B3243</f>
        <v>33.262444010000003</v>
      </c>
      <c r="C3246" t="str">
        <f t="shared" si="201"/>
        <v>Obese</v>
      </c>
      <c r="D3246" s="14">
        <f>'Raw Data'!E3243</f>
        <v>181.3134264</v>
      </c>
      <c r="E3246" t="str">
        <f t="shared" si="202"/>
        <v>Desirable</v>
      </c>
      <c r="F3246" s="15">
        <f>'Raw Data'!C3243</f>
        <v>121.99901939999999</v>
      </c>
      <c r="G3246" t="str">
        <f t="shared" si="203"/>
        <v>Elevated</v>
      </c>
      <c r="H3246" t="str">
        <f>'Raw Data'!I3243</f>
        <v>non-smoker</v>
      </c>
      <c r="I3246" t="str">
        <f>'Raw Data'!J3243</f>
        <v>moderate</v>
      </c>
    </row>
    <row r="3247" spans="1:9" ht="15" customHeight="1" x14ac:dyDescent="0.35">
      <c r="A3247">
        <f t="shared" si="200"/>
        <v>3243</v>
      </c>
      <c r="B3247" s="13">
        <f>'Raw Data'!B3244</f>
        <v>35.004203670000003</v>
      </c>
      <c r="C3247" t="str">
        <f t="shared" si="201"/>
        <v>Obese</v>
      </c>
      <c r="D3247" s="14">
        <f>'Raw Data'!E3244</f>
        <v>220.09142739999999</v>
      </c>
      <c r="E3247" t="str">
        <f t="shared" si="202"/>
        <v>Borderline High</v>
      </c>
      <c r="F3247" s="15">
        <f>'Raw Data'!C3244</f>
        <v>113.483898</v>
      </c>
      <c r="G3247" t="str">
        <f t="shared" si="203"/>
        <v>Normal</v>
      </c>
      <c r="H3247" t="str">
        <f>'Raw Data'!I3244</f>
        <v>smoker</v>
      </c>
      <c r="I3247" t="str">
        <f>'Raw Data'!J3244</f>
        <v>low</v>
      </c>
    </row>
    <row r="3248" spans="1:9" ht="15" customHeight="1" x14ac:dyDescent="0.35">
      <c r="A3248">
        <f t="shared" si="200"/>
        <v>3244</v>
      </c>
      <c r="B3248" s="13">
        <f>'Raw Data'!B3245</f>
        <v>21.681710809999998</v>
      </c>
      <c r="C3248" t="str">
        <f t="shared" si="201"/>
        <v>Normal</v>
      </c>
      <c r="D3248" s="14">
        <f>'Raw Data'!E3245</f>
        <v>188.1340041</v>
      </c>
      <c r="E3248" t="str">
        <f t="shared" si="202"/>
        <v>Desirable</v>
      </c>
      <c r="F3248" s="15">
        <f>'Raw Data'!C3245</f>
        <v>109.1468036</v>
      </c>
      <c r="G3248" t="str">
        <f t="shared" si="203"/>
        <v>Normal</v>
      </c>
      <c r="H3248" t="str">
        <f>'Raw Data'!I3245</f>
        <v>smoker</v>
      </c>
      <c r="I3248" t="str">
        <f>'Raw Data'!J3245</f>
        <v>moderate</v>
      </c>
    </row>
    <row r="3249" spans="1:9" ht="15" customHeight="1" x14ac:dyDescent="0.35">
      <c r="A3249">
        <f t="shared" si="200"/>
        <v>3245</v>
      </c>
      <c r="B3249" s="13">
        <f>'Raw Data'!B3246</f>
        <v>30.84568707</v>
      </c>
      <c r="C3249" t="str">
        <f t="shared" si="201"/>
        <v>Obese</v>
      </c>
      <c r="D3249" s="14">
        <f>'Raw Data'!E3246</f>
        <v>214.04480559999999</v>
      </c>
      <c r="E3249" t="str">
        <f t="shared" si="202"/>
        <v>Borderline High</v>
      </c>
      <c r="F3249" s="15">
        <f>'Raw Data'!C3246</f>
        <v>106.23836230000001</v>
      </c>
      <c r="G3249" t="str">
        <f t="shared" si="203"/>
        <v>Normal</v>
      </c>
      <c r="H3249" t="str">
        <f>'Raw Data'!I3246</f>
        <v>smoker</v>
      </c>
      <c r="I3249" t="str">
        <f>'Raw Data'!J3246</f>
        <v>moderate</v>
      </c>
    </row>
    <row r="3250" spans="1:9" ht="15" customHeight="1" x14ac:dyDescent="0.35">
      <c r="A3250">
        <f t="shared" si="200"/>
        <v>3246</v>
      </c>
      <c r="B3250" s="13">
        <f>'Raw Data'!B3247</f>
        <v>31.398290360000001</v>
      </c>
      <c r="C3250" t="str">
        <f t="shared" si="201"/>
        <v>Obese</v>
      </c>
      <c r="D3250" s="14">
        <f>'Raw Data'!E3247</f>
        <v>187.6290913</v>
      </c>
      <c r="E3250" t="str">
        <f t="shared" si="202"/>
        <v>Desirable</v>
      </c>
      <c r="F3250" s="15">
        <f>'Raw Data'!C3247</f>
        <v>112.6148845</v>
      </c>
      <c r="G3250" t="str">
        <f t="shared" si="203"/>
        <v>Normal</v>
      </c>
      <c r="H3250" t="str">
        <f>'Raw Data'!I3247</f>
        <v>non-smoker</v>
      </c>
      <c r="I3250" t="str">
        <f>'Raw Data'!J3247</f>
        <v>moderate</v>
      </c>
    </row>
    <row r="3251" spans="1:9" ht="15" customHeight="1" x14ac:dyDescent="0.35">
      <c r="A3251">
        <f t="shared" si="200"/>
        <v>3247</v>
      </c>
      <c r="B3251" s="13">
        <f>'Raw Data'!B3248</f>
        <v>18.26066316</v>
      </c>
      <c r="C3251" t="str">
        <f t="shared" si="201"/>
        <v>Underweight</v>
      </c>
      <c r="D3251" s="14">
        <f>'Raw Data'!E3248</f>
        <v>165.50515799999999</v>
      </c>
      <c r="E3251" t="str">
        <f t="shared" si="202"/>
        <v>Desirable</v>
      </c>
      <c r="F3251" s="15">
        <f>'Raw Data'!C3248</f>
        <v>96.519316689999997</v>
      </c>
      <c r="G3251" t="str">
        <f t="shared" si="203"/>
        <v>Normal</v>
      </c>
      <c r="H3251" t="str">
        <f>'Raw Data'!I3248</f>
        <v>smoker</v>
      </c>
      <c r="I3251" t="str">
        <f>'Raw Data'!J3248</f>
        <v>moderate</v>
      </c>
    </row>
    <row r="3252" spans="1:9" ht="15" customHeight="1" x14ac:dyDescent="0.35">
      <c r="A3252">
        <f t="shared" si="200"/>
        <v>3248</v>
      </c>
      <c r="B3252" s="13">
        <f>'Raw Data'!B3249</f>
        <v>31.825025360000001</v>
      </c>
      <c r="C3252" t="str">
        <f t="shared" si="201"/>
        <v>Obese</v>
      </c>
      <c r="D3252" s="14">
        <f>'Raw Data'!E3249</f>
        <v>173.87093609999999</v>
      </c>
      <c r="E3252" t="str">
        <f t="shared" si="202"/>
        <v>Desirable</v>
      </c>
      <c r="F3252" s="15">
        <f>'Raw Data'!C3249</f>
        <v>123.46040170000001</v>
      </c>
      <c r="G3252" t="str">
        <f t="shared" si="203"/>
        <v>Elevated</v>
      </c>
      <c r="H3252" t="str">
        <f>'Raw Data'!I3249</f>
        <v>non-smoker</v>
      </c>
      <c r="I3252" t="str">
        <f>'Raw Data'!J3249</f>
        <v>high</v>
      </c>
    </row>
    <row r="3253" spans="1:9" ht="15" customHeight="1" x14ac:dyDescent="0.35">
      <c r="A3253">
        <f t="shared" si="200"/>
        <v>3249</v>
      </c>
      <c r="B3253" s="13">
        <f>'Raw Data'!B3250</f>
        <v>19.609390550000001</v>
      </c>
      <c r="C3253" t="str">
        <f t="shared" si="201"/>
        <v>Normal</v>
      </c>
      <c r="D3253" s="14">
        <f>'Raw Data'!E3250</f>
        <v>188.5801309</v>
      </c>
      <c r="E3253" t="str">
        <f t="shared" si="202"/>
        <v>Desirable</v>
      </c>
      <c r="F3253" s="15">
        <f>'Raw Data'!C3250</f>
        <v>102.3328267</v>
      </c>
      <c r="G3253" t="str">
        <f t="shared" si="203"/>
        <v>Normal</v>
      </c>
      <c r="H3253" t="str">
        <f>'Raw Data'!I3250</f>
        <v>non-smoker</v>
      </c>
      <c r="I3253" t="str">
        <f>'Raw Data'!J3250</f>
        <v>high</v>
      </c>
    </row>
    <row r="3254" spans="1:9" ht="15" customHeight="1" x14ac:dyDescent="0.35">
      <c r="A3254">
        <f t="shared" si="200"/>
        <v>3250</v>
      </c>
      <c r="B3254" s="13">
        <f>'Raw Data'!B3251</f>
        <v>24.4438879</v>
      </c>
      <c r="C3254" t="str">
        <f t="shared" si="201"/>
        <v>Normal</v>
      </c>
      <c r="D3254" s="14">
        <f>'Raw Data'!E3251</f>
        <v>162.46955550000001</v>
      </c>
      <c r="E3254" t="str">
        <f t="shared" si="202"/>
        <v>Desirable</v>
      </c>
      <c r="F3254" s="15">
        <f>'Raw Data'!C3251</f>
        <v>101.8236532</v>
      </c>
      <c r="G3254" t="str">
        <f t="shared" si="203"/>
        <v>Normal</v>
      </c>
      <c r="H3254" t="str">
        <f>'Raw Data'!I3251</f>
        <v>non-smoker</v>
      </c>
      <c r="I3254" t="str">
        <f>'Raw Data'!J3251</f>
        <v>high</v>
      </c>
    </row>
    <row r="3255" spans="1:9" ht="15" customHeight="1" x14ac:dyDescent="0.35">
      <c r="A3255">
        <f t="shared" si="200"/>
        <v>3251</v>
      </c>
      <c r="B3255" s="13">
        <f>'Raw Data'!B3252</f>
        <v>22.494949510000001</v>
      </c>
      <c r="C3255" t="str">
        <f t="shared" si="201"/>
        <v>Normal</v>
      </c>
      <c r="D3255" s="14">
        <f>'Raw Data'!E3252</f>
        <v>193.74529000000001</v>
      </c>
      <c r="E3255" t="str">
        <f t="shared" si="202"/>
        <v>Desirable</v>
      </c>
      <c r="F3255" s="15">
        <f>'Raw Data'!C3252</f>
        <v>120.6450091</v>
      </c>
      <c r="G3255" t="str">
        <f t="shared" si="203"/>
        <v>Elevated</v>
      </c>
      <c r="H3255" t="str">
        <f>'Raw Data'!I3252</f>
        <v>non-smoker</v>
      </c>
      <c r="I3255" t="str">
        <f>'Raw Data'!J3252</f>
        <v>moderate</v>
      </c>
    </row>
    <row r="3256" spans="1:9" ht="15" customHeight="1" x14ac:dyDescent="0.35">
      <c r="A3256">
        <f t="shared" si="200"/>
        <v>3252</v>
      </c>
      <c r="B3256" s="13">
        <f>'Raw Data'!B3253</f>
        <v>19.144427369999999</v>
      </c>
      <c r="C3256" t="str">
        <f t="shared" si="201"/>
        <v>Normal</v>
      </c>
      <c r="D3256" s="14">
        <f>'Raw Data'!E3253</f>
        <v>177.18592269999999</v>
      </c>
      <c r="E3256" t="str">
        <f t="shared" si="202"/>
        <v>Desirable</v>
      </c>
      <c r="F3256" s="15">
        <f>'Raw Data'!C3253</f>
        <v>112.387299</v>
      </c>
      <c r="G3256" t="str">
        <f t="shared" si="203"/>
        <v>Normal</v>
      </c>
      <c r="H3256" t="str">
        <f>'Raw Data'!I3253</f>
        <v>smoker</v>
      </c>
      <c r="I3256" t="str">
        <f>'Raw Data'!J3253</f>
        <v>high</v>
      </c>
    </row>
    <row r="3257" spans="1:9" ht="15" customHeight="1" x14ac:dyDescent="0.35">
      <c r="A3257">
        <f t="shared" si="200"/>
        <v>3253</v>
      </c>
      <c r="B3257" s="13">
        <f>'Raw Data'!B3254</f>
        <v>32.518958550000001</v>
      </c>
      <c r="C3257" t="str">
        <f t="shared" si="201"/>
        <v>Obese</v>
      </c>
      <c r="D3257" s="14">
        <f>'Raw Data'!E3254</f>
        <v>220.9832232</v>
      </c>
      <c r="E3257" t="str">
        <f t="shared" si="202"/>
        <v>Borderline High</v>
      </c>
      <c r="F3257" s="15">
        <f>'Raw Data'!C3254</f>
        <v>122.4363865</v>
      </c>
      <c r="G3257" t="str">
        <f t="shared" si="203"/>
        <v>Elevated</v>
      </c>
      <c r="H3257" t="str">
        <f>'Raw Data'!I3254</f>
        <v>non-smoker</v>
      </c>
      <c r="I3257" t="str">
        <f>'Raw Data'!J3254</f>
        <v>low</v>
      </c>
    </row>
    <row r="3258" spans="1:9" ht="15" customHeight="1" x14ac:dyDescent="0.35">
      <c r="A3258">
        <f t="shared" si="200"/>
        <v>3254</v>
      </c>
      <c r="B3258" s="13">
        <f>'Raw Data'!B3255</f>
        <v>22.288988159999999</v>
      </c>
      <c r="C3258" t="str">
        <f t="shared" si="201"/>
        <v>Normal</v>
      </c>
      <c r="D3258" s="14">
        <f>'Raw Data'!E3255</f>
        <v>201.43247840000001</v>
      </c>
      <c r="E3258" t="str">
        <f t="shared" si="202"/>
        <v>Borderline High</v>
      </c>
      <c r="F3258" s="15">
        <f>'Raw Data'!C3255</f>
        <v>118.3205213</v>
      </c>
      <c r="G3258" t="str">
        <f t="shared" si="203"/>
        <v>Normal</v>
      </c>
      <c r="H3258" t="str">
        <f>'Raw Data'!I3255</f>
        <v>non-smoker</v>
      </c>
      <c r="I3258" t="str">
        <f>'Raw Data'!J3255</f>
        <v>moderate</v>
      </c>
    </row>
    <row r="3259" spans="1:9" ht="15" customHeight="1" x14ac:dyDescent="0.35">
      <c r="A3259">
        <f t="shared" si="200"/>
        <v>3255</v>
      </c>
      <c r="B3259" s="13">
        <f>'Raw Data'!B3256</f>
        <v>25.018549279999998</v>
      </c>
      <c r="C3259" t="str">
        <f t="shared" si="201"/>
        <v>Overweight</v>
      </c>
      <c r="D3259" s="14">
        <f>'Raw Data'!E3256</f>
        <v>156.5430321</v>
      </c>
      <c r="E3259" t="str">
        <f t="shared" si="202"/>
        <v>Desirable</v>
      </c>
      <c r="F3259" s="15">
        <f>'Raw Data'!C3256</f>
        <v>99.846506450000007</v>
      </c>
      <c r="G3259" t="str">
        <f t="shared" si="203"/>
        <v>Normal</v>
      </c>
      <c r="H3259" t="str">
        <f>'Raw Data'!I3256</f>
        <v>non-smoker</v>
      </c>
      <c r="I3259" t="str">
        <f>'Raw Data'!J3256</f>
        <v>low</v>
      </c>
    </row>
    <row r="3260" spans="1:9" ht="15" customHeight="1" x14ac:dyDescent="0.35">
      <c r="A3260">
        <f t="shared" si="200"/>
        <v>3256</v>
      </c>
      <c r="B3260" s="13">
        <f>'Raw Data'!B3257</f>
        <v>26.965895809999999</v>
      </c>
      <c r="C3260" t="str">
        <f t="shared" si="201"/>
        <v>Overweight</v>
      </c>
      <c r="D3260" s="14">
        <f>'Raw Data'!E3257</f>
        <v>197.155123</v>
      </c>
      <c r="E3260" t="str">
        <f t="shared" si="202"/>
        <v>Desirable</v>
      </c>
      <c r="F3260" s="15">
        <f>'Raw Data'!C3257</f>
        <v>102.364234</v>
      </c>
      <c r="G3260" t="str">
        <f t="shared" si="203"/>
        <v>Normal</v>
      </c>
      <c r="H3260" t="str">
        <f>'Raw Data'!I3257</f>
        <v>non-smoker</v>
      </c>
      <c r="I3260" t="str">
        <f>'Raw Data'!J3257</f>
        <v>high</v>
      </c>
    </row>
    <row r="3261" spans="1:9" ht="15" customHeight="1" x14ac:dyDescent="0.35">
      <c r="A3261">
        <f t="shared" si="200"/>
        <v>3257</v>
      </c>
      <c r="B3261" s="13">
        <f>'Raw Data'!B3258</f>
        <v>30.714937519999999</v>
      </c>
      <c r="C3261" t="str">
        <f t="shared" si="201"/>
        <v>Obese</v>
      </c>
      <c r="D3261" s="14">
        <f>'Raw Data'!E3258</f>
        <v>186.4394241</v>
      </c>
      <c r="E3261" t="str">
        <f t="shared" si="202"/>
        <v>Desirable</v>
      </c>
      <c r="F3261" s="15">
        <f>'Raw Data'!C3258</f>
        <v>113.45242279999999</v>
      </c>
      <c r="G3261" t="str">
        <f t="shared" si="203"/>
        <v>Normal</v>
      </c>
      <c r="H3261" t="str">
        <f>'Raw Data'!I3258</f>
        <v>non-smoker</v>
      </c>
      <c r="I3261" t="str">
        <f>'Raw Data'!J3258</f>
        <v>moderate</v>
      </c>
    </row>
    <row r="3262" spans="1:9" ht="15" customHeight="1" x14ac:dyDescent="0.35">
      <c r="A3262">
        <f t="shared" si="200"/>
        <v>3258</v>
      </c>
      <c r="B3262" s="13">
        <f>'Raw Data'!B3259</f>
        <v>22.156830379999999</v>
      </c>
      <c r="C3262" t="str">
        <f t="shared" si="201"/>
        <v>Normal</v>
      </c>
      <c r="D3262" s="14">
        <f>'Raw Data'!E3259</f>
        <v>203.50675759999999</v>
      </c>
      <c r="E3262" t="str">
        <f t="shared" si="202"/>
        <v>Borderline High</v>
      </c>
      <c r="F3262" s="15">
        <f>'Raw Data'!C3259</f>
        <v>106.2638242</v>
      </c>
      <c r="G3262" t="str">
        <f t="shared" si="203"/>
        <v>Normal</v>
      </c>
      <c r="H3262" t="str">
        <f>'Raw Data'!I3259</f>
        <v>non-smoker</v>
      </c>
      <c r="I3262" t="str">
        <f>'Raw Data'!J3259</f>
        <v>moderate</v>
      </c>
    </row>
    <row r="3263" spans="1:9" ht="15" customHeight="1" x14ac:dyDescent="0.35">
      <c r="A3263">
        <f t="shared" si="200"/>
        <v>3259</v>
      </c>
      <c r="B3263" s="13">
        <f>'Raw Data'!B3260</f>
        <v>29.437445799999999</v>
      </c>
      <c r="C3263" t="str">
        <f t="shared" si="201"/>
        <v>Overweight</v>
      </c>
      <c r="D3263" s="14">
        <f>'Raw Data'!E3260</f>
        <v>228.79580039999999</v>
      </c>
      <c r="E3263" t="str">
        <f t="shared" si="202"/>
        <v>Borderline High</v>
      </c>
      <c r="F3263" s="15">
        <f>'Raw Data'!C3260</f>
        <v>122.9118268</v>
      </c>
      <c r="G3263" t="str">
        <f t="shared" si="203"/>
        <v>Elevated</v>
      </c>
      <c r="H3263" t="str">
        <f>'Raw Data'!I3260</f>
        <v>non-smoker</v>
      </c>
      <c r="I3263" t="str">
        <f>'Raw Data'!J3260</f>
        <v>moderate</v>
      </c>
    </row>
    <row r="3264" spans="1:9" ht="15" customHeight="1" x14ac:dyDescent="0.35">
      <c r="A3264">
        <f t="shared" si="200"/>
        <v>3260</v>
      </c>
      <c r="B3264" s="13">
        <f>'Raw Data'!B3261</f>
        <v>25.8451016</v>
      </c>
      <c r="C3264" t="str">
        <f t="shared" si="201"/>
        <v>Overweight</v>
      </c>
      <c r="D3264" s="14">
        <f>'Raw Data'!E3261</f>
        <v>189.61107530000001</v>
      </c>
      <c r="E3264" t="str">
        <f t="shared" si="202"/>
        <v>Desirable</v>
      </c>
      <c r="F3264" s="15">
        <f>'Raw Data'!C3261</f>
        <v>96.283835109999998</v>
      </c>
      <c r="G3264" t="str">
        <f t="shared" si="203"/>
        <v>Normal</v>
      </c>
      <c r="H3264" t="str">
        <f>'Raw Data'!I3261</f>
        <v>non-smoker</v>
      </c>
      <c r="I3264" t="str">
        <f>'Raw Data'!J3261</f>
        <v>moderate</v>
      </c>
    </row>
    <row r="3265" spans="1:9" ht="15" customHeight="1" x14ac:dyDescent="0.35">
      <c r="A3265">
        <f t="shared" si="200"/>
        <v>3261</v>
      </c>
      <c r="B3265" s="13">
        <f>'Raw Data'!B3262</f>
        <v>21.959628469999998</v>
      </c>
      <c r="C3265" t="str">
        <f t="shared" si="201"/>
        <v>Normal</v>
      </c>
      <c r="D3265" s="14">
        <f>'Raw Data'!E3262</f>
        <v>175.7711832</v>
      </c>
      <c r="E3265" t="str">
        <f t="shared" si="202"/>
        <v>Desirable</v>
      </c>
      <c r="F3265" s="15">
        <f>'Raw Data'!C3262</f>
        <v>106.9017717</v>
      </c>
      <c r="G3265" t="str">
        <f t="shared" si="203"/>
        <v>Normal</v>
      </c>
      <c r="H3265" t="str">
        <f>'Raw Data'!I3262</f>
        <v>smoker</v>
      </c>
      <c r="I3265" t="str">
        <f>'Raw Data'!J3262</f>
        <v>low</v>
      </c>
    </row>
    <row r="3266" spans="1:9" ht="15" customHeight="1" x14ac:dyDescent="0.35">
      <c r="A3266">
        <f t="shared" si="200"/>
        <v>3262</v>
      </c>
      <c r="B3266" s="13">
        <f>'Raw Data'!B3263</f>
        <v>32.102539059999998</v>
      </c>
      <c r="C3266" t="str">
        <f t="shared" si="201"/>
        <v>Obese</v>
      </c>
      <c r="D3266" s="14">
        <f>'Raw Data'!E3263</f>
        <v>170.98403980000001</v>
      </c>
      <c r="E3266" t="str">
        <f t="shared" si="202"/>
        <v>Desirable</v>
      </c>
      <c r="F3266" s="15">
        <f>'Raw Data'!C3263</f>
        <v>109.0938384</v>
      </c>
      <c r="G3266" t="str">
        <f t="shared" si="203"/>
        <v>Normal</v>
      </c>
      <c r="H3266" t="str">
        <f>'Raw Data'!I3263</f>
        <v>non-smoker</v>
      </c>
      <c r="I3266" t="str">
        <f>'Raw Data'!J3263</f>
        <v>moderate</v>
      </c>
    </row>
    <row r="3267" spans="1:9" ht="15" customHeight="1" x14ac:dyDescent="0.35">
      <c r="A3267">
        <f t="shared" si="200"/>
        <v>3263</v>
      </c>
      <c r="B3267" s="13">
        <f>'Raw Data'!B3264</f>
        <v>37.39228035</v>
      </c>
      <c r="C3267" t="str">
        <f t="shared" si="201"/>
        <v>Obese</v>
      </c>
      <c r="D3267" s="14">
        <f>'Raw Data'!E3264</f>
        <v>200.58124470000001</v>
      </c>
      <c r="E3267" t="str">
        <f t="shared" si="202"/>
        <v>Borderline High</v>
      </c>
      <c r="F3267" s="15">
        <f>'Raw Data'!C3264</f>
        <v>108.53133080000001</v>
      </c>
      <c r="G3267" t="str">
        <f t="shared" si="203"/>
        <v>Normal</v>
      </c>
      <c r="H3267" t="str">
        <f>'Raw Data'!I3264</f>
        <v>non-smoker</v>
      </c>
      <c r="I3267" t="str">
        <f>'Raw Data'!J3264</f>
        <v>high</v>
      </c>
    </row>
    <row r="3268" spans="1:9" ht="15" customHeight="1" x14ac:dyDescent="0.35">
      <c r="A3268">
        <f t="shared" si="200"/>
        <v>3264</v>
      </c>
      <c r="B3268" s="13">
        <f>'Raw Data'!B3265</f>
        <v>28.01971245</v>
      </c>
      <c r="C3268" t="str">
        <f t="shared" si="201"/>
        <v>Overweight</v>
      </c>
      <c r="D3268" s="14">
        <f>'Raw Data'!E3265</f>
        <v>203.99103460000001</v>
      </c>
      <c r="E3268" t="str">
        <f t="shared" si="202"/>
        <v>Borderline High</v>
      </c>
      <c r="F3268" s="15">
        <f>'Raw Data'!C3265</f>
        <v>108.0172422</v>
      </c>
      <c r="G3268" t="str">
        <f t="shared" si="203"/>
        <v>Normal</v>
      </c>
      <c r="H3268" t="str">
        <f>'Raw Data'!I3265</f>
        <v>non-smoker</v>
      </c>
      <c r="I3268" t="str">
        <f>'Raw Data'!J3265</f>
        <v>high</v>
      </c>
    </row>
    <row r="3269" spans="1:9" ht="15" customHeight="1" x14ac:dyDescent="0.35">
      <c r="A3269">
        <f t="shared" ref="A3269:A3332" si="204">ROW()-4</f>
        <v>3265</v>
      </c>
      <c r="B3269" s="13">
        <f>'Raw Data'!B3266</f>
        <v>23.95515387</v>
      </c>
      <c r="C3269" t="str">
        <f t="shared" ref="C3269:C3332" si="205">IF(B3269&lt;18.5,"Underweight",IF(B3269&lt;=24.9,"Normal",IF(B3269&lt;=29.9,"Overweight","Obese")))</f>
        <v>Normal</v>
      </c>
      <c r="D3269" s="14">
        <f>'Raw Data'!E3266</f>
        <v>193.3454601</v>
      </c>
      <c r="E3269" t="str">
        <f t="shared" ref="E3269:E3332" si="206">IF(D3269&lt;200,"Desirable",IF(D3269&lt;=239,"Borderline High","High"))</f>
        <v>Desirable</v>
      </c>
      <c r="F3269" s="15">
        <f>'Raw Data'!C3266</f>
        <v>101.41615950000001</v>
      </c>
      <c r="G3269" t="str">
        <f t="shared" ref="G3269:G3332" si="207">IF(F3269&lt;120,"Normal",IF(F3269&lt;=129,"Elevated",IF(F3269&lt;=139,"Stage 1 Hypertension","Stage 2 Hypertension")))</f>
        <v>Normal</v>
      </c>
      <c r="H3269" t="str">
        <f>'Raw Data'!I3266</f>
        <v>non-smoker</v>
      </c>
      <c r="I3269" t="str">
        <f>'Raw Data'!J3266</f>
        <v>low</v>
      </c>
    </row>
    <row r="3270" spans="1:9" ht="15" customHeight="1" x14ac:dyDescent="0.35">
      <c r="A3270">
        <f t="shared" si="204"/>
        <v>3266</v>
      </c>
      <c r="B3270" s="13">
        <f>'Raw Data'!B3267</f>
        <v>23.32148282</v>
      </c>
      <c r="C3270" t="str">
        <f t="shared" si="205"/>
        <v>Normal</v>
      </c>
      <c r="D3270" s="14">
        <f>'Raw Data'!E3267</f>
        <v>193.1916181</v>
      </c>
      <c r="E3270" t="str">
        <f t="shared" si="206"/>
        <v>Desirable</v>
      </c>
      <c r="F3270" s="15">
        <f>'Raw Data'!C3267</f>
        <v>105.35073010000001</v>
      </c>
      <c r="G3270" t="str">
        <f t="shared" si="207"/>
        <v>Normal</v>
      </c>
      <c r="H3270" t="str">
        <f>'Raw Data'!I3267</f>
        <v>non-smoker</v>
      </c>
      <c r="I3270" t="str">
        <f>'Raw Data'!J3267</f>
        <v>high</v>
      </c>
    </row>
    <row r="3271" spans="1:9" ht="15" customHeight="1" x14ac:dyDescent="0.35">
      <c r="A3271">
        <f t="shared" si="204"/>
        <v>3267</v>
      </c>
      <c r="B3271" s="13">
        <f>'Raw Data'!B3268</f>
        <v>31.032126529999999</v>
      </c>
      <c r="C3271" t="str">
        <f t="shared" si="205"/>
        <v>Obese</v>
      </c>
      <c r="D3271" s="14">
        <f>'Raw Data'!E3268</f>
        <v>176.7066342</v>
      </c>
      <c r="E3271" t="str">
        <f t="shared" si="206"/>
        <v>Desirable</v>
      </c>
      <c r="F3271" s="15">
        <f>'Raw Data'!C3268</f>
        <v>103.2229418</v>
      </c>
      <c r="G3271" t="str">
        <f t="shared" si="207"/>
        <v>Normal</v>
      </c>
      <c r="H3271" t="str">
        <f>'Raw Data'!I3268</f>
        <v>non-smoker</v>
      </c>
      <c r="I3271" t="str">
        <f>'Raw Data'!J3268</f>
        <v>moderate</v>
      </c>
    </row>
    <row r="3272" spans="1:9" ht="15" customHeight="1" x14ac:dyDescent="0.35">
      <c r="A3272">
        <f t="shared" si="204"/>
        <v>3268</v>
      </c>
      <c r="B3272" s="13">
        <f>'Raw Data'!B3269</f>
        <v>27.067602260000001</v>
      </c>
      <c r="C3272" t="str">
        <f t="shared" si="205"/>
        <v>Overweight</v>
      </c>
      <c r="D3272" s="14">
        <f>'Raw Data'!E3269</f>
        <v>172.07677720000001</v>
      </c>
      <c r="E3272" t="str">
        <f t="shared" si="206"/>
        <v>Desirable</v>
      </c>
      <c r="F3272" s="15">
        <f>'Raw Data'!C3269</f>
        <v>109.37137509999999</v>
      </c>
      <c r="G3272" t="str">
        <f t="shared" si="207"/>
        <v>Normal</v>
      </c>
      <c r="H3272" t="str">
        <f>'Raw Data'!I3269</f>
        <v>non-smoker</v>
      </c>
      <c r="I3272" t="str">
        <f>'Raw Data'!J3269</f>
        <v>high</v>
      </c>
    </row>
    <row r="3273" spans="1:9" ht="15" customHeight="1" x14ac:dyDescent="0.35">
      <c r="A3273">
        <f t="shared" si="204"/>
        <v>3269</v>
      </c>
      <c r="B3273" s="13">
        <f>'Raw Data'!B3270</f>
        <v>21.68836756</v>
      </c>
      <c r="C3273" t="str">
        <f t="shared" si="205"/>
        <v>Normal</v>
      </c>
      <c r="D3273" s="14">
        <f>'Raw Data'!E3270</f>
        <v>191.33962450000001</v>
      </c>
      <c r="E3273" t="str">
        <f t="shared" si="206"/>
        <v>Desirable</v>
      </c>
      <c r="F3273" s="15">
        <f>'Raw Data'!C3270</f>
        <v>102.4743564</v>
      </c>
      <c r="G3273" t="str">
        <f t="shared" si="207"/>
        <v>Normal</v>
      </c>
      <c r="H3273" t="str">
        <f>'Raw Data'!I3270</f>
        <v>non-smoker</v>
      </c>
      <c r="I3273" t="str">
        <f>'Raw Data'!J3270</f>
        <v>moderate</v>
      </c>
    </row>
    <row r="3274" spans="1:9" ht="15" customHeight="1" x14ac:dyDescent="0.35">
      <c r="A3274">
        <f t="shared" si="204"/>
        <v>3270</v>
      </c>
      <c r="B3274" s="13">
        <f>'Raw Data'!B3271</f>
        <v>18.534051560000002</v>
      </c>
      <c r="C3274" t="str">
        <f t="shared" si="205"/>
        <v>Normal</v>
      </c>
      <c r="D3274" s="14">
        <f>'Raw Data'!E3271</f>
        <v>181.83111790000001</v>
      </c>
      <c r="E3274" t="str">
        <f t="shared" si="206"/>
        <v>Desirable</v>
      </c>
      <c r="F3274" s="15">
        <f>'Raw Data'!C3271</f>
        <v>96.13084954</v>
      </c>
      <c r="G3274" t="str">
        <f t="shared" si="207"/>
        <v>Normal</v>
      </c>
      <c r="H3274" t="str">
        <f>'Raw Data'!I3271</f>
        <v>non-smoker</v>
      </c>
      <c r="I3274" t="str">
        <f>'Raw Data'!J3271</f>
        <v>low</v>
      </c>
    </row>
    <row r="3275" spans="1:9" ht="15" customHeight="1" x14ac:dyDescent="0.35">
      <c r="A3275">
        <f t="shared" si="204"/>
        <v>3271</v>
      </c>
      <c r="B3275" s="13">
        <f>'Raw Data'!B3272</f>
        <v>28.906071730000001</v>
      </c>
      <c r="C3275" t="str">
        <f t="shared" si="205"/>
        <v>Overweight</v>
      </c>
      <c r="D3275" s="14">
        <f>'Raw Data'!E3272</f>
        <v>206.45193040000001</v>
      </c>
      <c r="E3275" t="str">
        <f t="shared" si="206"/>
        <v>Borderline High</v>
      </c>
      <c r="F3275" s="15">
        <f>'Raw Data'!C3272</f>
        <v>109.0072725</v>
      </c>
      <c r="G3275" t="str">
        <f t="shared" si="207"/>
        <v>Normal</v>
      </c>
      <c r="H3275" t="str">
        <f>'Raw Data'!I3272</f>
        <v>non-smoker</v>
      </c>
      <c r="I3275" t="str">
        <f>'Raw Data'!J3272</f>
        <v>high</v>
      </c>
    </row>
    <row r="3276" spans="1:9" ht="15" customHeight="1" x14ac:dyDescent="0.35">
      <c r="A3276">
        <f t="shared" si="204"/>
        <v>3272</v>
      </c>
      <c r="B3276" s="13">
        <f>'Raw Data'!B3273</f>
        <v>20.673336299999999</v>
      </c>
      <c r="C3276" t="str">
        <f t="shared" si="205"/>
        <v>Normal</v>
      </c>
      <c r="D3276" s="14">
        <f>'Raw Data'!E3273</f>
        <v>177.89217790000001</v>
      </c>
      <c r="E3276" t="str">
        <f t="shared" si="206"/>
        <v>Desirable</v>
      </c>
      <c r="F3276" s="15">
        <f>'Raw Data'!C3273</f>
        <v>105.0940703</v>
      </c>
      <c r="G3276" t="str">
        <f t="shared" si="207"/>
        <v>Normal</v>
      </c>
      <c r="H3276" t="str">
        <f>'Raw Data'!I3273</f>
        <v>non-smoker</v>
      </c>
      <c r="I3276" t="str">
        <f>'Raw Data'!J3273</f>
        <v>moderate</v>
      </c>
    </row>
    <row r="3277" spans="1:9" ht="15" customHeight="1" x14ac:dyDescent="0.35">
      <c r="A3277">
        <f t="shared" si="204"/>
        <v>3273</v>
      </c>
      <c r="B3277" s="13">
        <f>'Raw Data'!B3274</f>
        <v>24.98716567</v>
      </c>
      <c r="C3277" t="str">
        <f t="shared" si="205"/>
        <v>Overweight</v>
      </c>
      <c r="D3277" s="14">
        <f>'Raw Data'!E3274</f>
        <v>192.02576139999999</v>
      </c>
      <c r="E3277" t="str">
        <f t="shared" si="206"/>
        <v>Desirable</v>
      </c>
      <c r="F3277" s="15">
        <f>'Raw Data'!C3274</f>
        <v>123.4368315</v>
      </c>
      <c r="G3277" t="str">
        <f t="shared" si="207"/>
        <v>Elevated</v>
      </c>
      <c r="H3277" t="str">
        <f>'Raw Data'!I3274</f>
        <v>smoker</v>
      </c>
      <c r="I3277" t="str">
        <f>'Raw Data'!J3274</f>
        <v>low</v>
      </c>
    </row>
    <row r="3278" spans="1:9" ht="15" customHeight="1" x14ac:dyDescent="0.35">
      <c r="A3278">
        <f t="shared" si="204"/>
        <v>3274</v>
      </c>
      <c r="B3278" s="13">
        <f>'Raw Data'!B3275</f>
        <v>35.143566759999999</v>
      </c>
      <c r="C3278" t="str">
        <f t="shared" si="205"/>
        <v>Obese</v>
      </c>
      <c r="D3278" s="14">
        <f>'Raw Data'!E3275</f>
        <v>207.35606609999999</v>
      </c>
      <c r="E3278" t="str">
        <f t="shared" si="206"/>
        <v>Borderline High</v>
      </c>
      <c r="F3278" s="15">
        <f>'Raw Data'!C3275</f>
        <v>103.14467689999999</v>
      </c>
      <c r="G3278" t="str">
        <f t="shared" si="207"/>
        <v>Normal</v>
      </c>
      <c r="H3278" t="str">
        <f>'Raw Data'!I3275</f>
        <v>non-smoker</v>
      </c>
      <c r="I3278" t="str">
        <f>'Raw Data'!J3275</f>
        <v>high</v>
      </c>
    </row>
    <row r="3279" spans="1:9" ht="15" customHeight="1" x14ac:dyDescent="0.35">
      <c r="A3279">
        <f t="shared" si="204"/>
        <v>3275</v>
      </c>
      <c r="B3279" s="13">
        <f>'Raw Data'!B3276</f>
        <v>22.844306190000001</v>
      </c>
      <c r="C3279" t="str">
        <f t="shared" si="205"/>
        <v>Normal</v>
      </c>
      <c r="D3279" s="14">
        <f>'Raw Data'!E3276</f>
        <v>193.4976704</v>
      </c>
      <c r="E3279" t="str">
        <f t="shared" si="206"/>
        <v>Desirable</v>
      </c>
      <c r="F3279" s="15">
        <f>'Raw Data'!C3276</f>
        <v>112.57366039999999</v>
      </c>
      <c r="G3279" t="str">
        <f t="shared" si="207"/>
        <v>Normal</v>
      </c>
      <c r="H3279" t="str">
        <f>'Raw Data'!I3276</f>
        <v>non-smoker</v>
      </c>
      <c r="I3279" t="str">
        <f>'Raw Data'!J3276</f>
        <v>moderate</v>
      </c>
    </row>
    <row r="3280" spans="1:9" ht="15" customHeight="1" x14ac:dyDescent="0.35">
      <c r="A3280">
        <f t="shared" si="204"/>
        <v>3276</v>
      </c>
      <c r="B3280" s="13">
        <f>'Raw Data'!B3277</f>
        <v>32.268412779999998</v>
      </c>
      <c r="C3280" t="str">
        <f t="shared" si="205"/>
        <v>Obese</v>
      </c>
      <c r="D3280" s="14">
        <f>'Raw Data'!E3277</f>
        <v>151.75315459999999</v>
      </c>
      <c r="E3280" t="str">
        <f t="shared" si="206"/>
        <v>Desirable</v>
      </c>
      <c r="F3280" s="15">
        <f>'Raw Data'!C3277</f>
        <v>106.56279499999999</v>
      </c>
      <c r="G3280" t="str">
        <f t="shared" si="207"/>
        <v>Normal</v>
      </c>
      <c r="H3280" t="str">
        <f>'Raw Data'!I3277</f>
        <v>non-smoker</v>
      </c>
      <c r="I3280" t="str">
        <f>'Raw Data'!J3277</f>
        <v>high</v>
      </c>
    </row>
    <row r="3281" spans="1:9" ht="15" customHeight="1" x14ac:dyDescent="0.35">
      <c r="A3281">
        <f t="shared" si="204"/>
        <v>3277</v>
      </c>
      <c r="B3281" s="13">
        <f>'Raw Data'!B3278</f>
        <v>21.893983299999999</v>
      </c>
      <c r="C3281" t="str">
        <f t="shared" si="205"/>
        <v>Normal</v>
      </c>
      <c r="D3281" s="14">
        <f>'Raw Data'!E3278</f>
        <v>168.7641395</v>
      </c>
      <c r="E3281" t="str">
        <f t="shared" si="206"/>
        <v>Desirable</v>
      </c>
      <c r="F3281" s="15">
        <f>'Raw Data'!C3278</f>
        <v>118.2080325</v>
      </c>
      <c r="G3281" t="str">
        <f t="shared" si="207"/>
        <v>Normal</v>
      </c>
      <c r="H3281" t="str">
        <f>'Raw Data'!I3278</f>
        <v>non-smoker</v>
      </c>
      <c r="I3281" t="str">
        <f>'Raw Data'!J3278</f>
        <v>high</v>
      </c>
    </row>
    <row r="3282" spans="1:9" ht="15" customHeight="1" x14ac:dyDescent="0.35">
      <c r="A3282">
        <f t="shared" si="204"/>
        <v>3278</v>
      </c>
      <c r="B3282" s="13">
        <f>'Raw Data'!B3279</f>
        <v>31.37344087</v>
      </c>
      <c r="C3282" t="str">
        <f t="shared" si="205"/>
        <v>Obese</v>
      </c>
      <c r="D3282" s="14">
        <f>'Raw Data'!E3279</f>
        <v>189.3355013</v>
      </c>
      <c r="E3282" t="str">
        <f t="shared" si="206"/>
        <v>Desirable</v>
      </c>
      <c r="F3282" s="15">
        <f>'Raw Data'!C3279</f>
        <v>131.03384600000001</v>
      </c>
      <c r="G3282" t="str">
        <f t="shared" si="207"/>
        <v>Stage 1 Hypertension</v>
      </c>
      <c r="H3282" t="str">
        <f>'Raw Data'!I3279</f>
        <v>non-smoker</v>
      </c>
      <c r="I3282" t="str">
        <f>'Raw Data'!J3279</f>
        <v>low</v>
      </c>
    </row>
    <row r="3283" spans="1:9" ht="15" customHeight="1" x14ac:dyDescent="0.35">
      <c r="A3283">
        <f t="shared" si="204"/>
        <v>3279</v>
      </c>
      <c r="B3283" s="13">
        <f>'Raw Data'!B3280</f>
        <v>29.87568869</v>
      </c>
      <c r="C3283" t="str">
        <f t="shared" si="205"/>
        <v>Overweight</v>
      </c>
      <c r="D3283" s="14">
        <f>'Raw Data'!E3280</f>
        <v>200.17356050000001</v>
      </c>
      <c r="E3283" t="str">
        <f t="shared" si="206"/>
        <v>Borderline High</v>
      </c>
      <c r="F3283" s="15">
        <f>'Raw Data'!C3280</f>
        <v>98.753413820000006</v>
      </c>
      <c r="G3283" t="str">
        <f t="shared" si="207"/>
        <v>Normal</v>
      </c>
      <c r="H3283" t="str">
        <f>'Raw Data'!I3280</f>
        <v>smoker</v>
      </c>
      <c r="I3283" t="str">
        <f>'Raw Data'!J3280</f>
        <v>moderate</v>
      </c>
    </row>
    <row r="3284" spans="1:9" ht="15" customHeight="1" x14ac:dyDescent="0.35">
      <c r="A3284">
        <f t="shared" si="204"/>
        <v>3280</v>
      </c>
      <c r="B3284" s="13">
        <f>'Raw Data'!B3281</f>
        <v>29.440892989999998</v>
      </c>
      <c r="C3284" t="str">
        <f t="shared" si="205"/>
        <v>Overweight</v>
      </c>
      <c r="D3284" s="14">
        <f>'Raw Data'!E3281</f>
        <v>193.8377485</v>
      </c>
      <c r="E3284" t="str">
        <f t="shared" si="206"/>
        <v>Desirable</v>
      </c>
      <c r="F3284" s="15">
        <f>'Raw Data'!C3281</f>
        <v>112.3898141</v>
      </c>
      <c r="G3284" t="str">
        <f t="shared" si="207"/>
        <v>Normal</v>
      </c>
      <c r="H3284" t="str">
        <f>'Raw Data'!I3281</f>
        <v>non-smoker</v>
      </c>
      <c r="I3284" t="str">
        <f>'Raw Data'!J3281</f>
        <v>moderate</v>
      </c>
    </row>
    <row r="3285" spans="1:9" ht="15" customHeight="1" x14ac:dyDescent="0.35">
      <c r="A3285">
        <f t="shared" si="204"/>
        <v>3281</v>
      </c>
      <c r="B3285" s="13">
        <f>'Raw Data'!B3282</f>
        <v>23.956704670000001</v>
      </c>
      <c r="C3285" t="str">
        <f t="shared" si="205"/>
        <v>Normal</v>
      </c>
      <c r="D3285" s="14">
        <f>'Raw Data'!E3282</f>
        <v>184.5688773</v>
      </c>
      <c r="E3285" t="str">
        <f t="shared" si="206"/>
        <v>Desirable</v>
      </c>
      <c r="F3285" s="15">
        <f>'Raw Data'!C3282</f>
        <v>109.9312279</v>
      </c>
      <c r="G3285" t="str">
        <f t="shared" si="207"/>
        <v>Normal</v>
      </c>
      <c r="H3285" t="str">
        <f>'Raw Data'!I3282</f>
        <v>smoker</v>
      </c>
      <c r="I3285" t="str">
        <f>'Raw Data'!J3282</f>
        <v>high</v>
      </c>
    </row>
    <row r="3286" spans="1:9" ht="15" customHeight="1" x14ac:dyDescent="0.35">
      <c r="A3286">
        <f t="shared" si="204"/>
        <v>3282</v>
      </c>
      <c r="B3286" s="13">
        <f>'Raw Data'!B3283</f>
        <v>30.184442229999998</v>
      </c>
      <c r="C3286" t="str">
        <f t="shared" si="205"/>
        <v>Obese</v>
      </c>
      <c r="D3286" s="14">
        <f>'Raw Data'!E3283</f>
        <v>178.0559149</v>
      </c>
      <c r="E3286" t="str">
        <f t="shared" si="206"/>
        <v>Desirable</v>
      </c>
      <c r="F3286" s="15">
        <f>'Raw Data'!C3283</f>
        <v>127.4988778</v>
      </c>
      <c r="G3286" t="str">
        <f t="shared" si="207"/>
        <v>Elevated</v>
      </c>
      <c r="H3286" t="str">
        <f>'Raw Data'!I3283</f>
        <v>non-smoker</v>
      </c>
      <c r="I3286" t="str">
        <f>'Raw Data'!J3283</f>
        <v>moderate</v>
      </c>
    </row>
    <row r="3287" spans="1:9" ht="15" customHeight="1" x14ac:dyDescent="0.35">
      <c r="A3287">
        <f t="shared" si="204"/>
        <v>3283</v>
      </c>
      <c r="B3287" s="13">
        <f>'Raw Data'!B3284</f>
        <v>28.872902669999998</v>
      </c>
      <c r="C3287" t="str">
        <f t="shared" si="205"/>
        <v>Overweight</v>
      </c>
      <c r="D3287" s="14">
        <f>'Raw Data'!E3284</f>
        <v>205.7321159</v>
      </c>
      <c r="E3287" t="str">
        <f t="shared" si="206"/>
        <v>Borderline High</v>
      </c>
      <c r="F3287" s="15">
        <f>'Raw Data'!C3284</f>
        <v>98.330720389999996</v>
      </c>
      <c r="G3287" t="str">
        <f t="shared" si="207"/>
        <v>Normal</v>
      </c>
      <c r="H3287" t="str">
        <f>'Raw Data'!I3284</f>
        <v>non-smoker</v>
      </c>
      <c r="I3287" t="str">
        <f>'Raw Data'!J3284</f>
        <v>moderate</v>
      </c>
    </row>
    <row r="3288" spans="1:9" ht="15" customHeight="1" x14ac:dyDescent="0.35">
      <c r="A3288">
        <f t="shared" si="204"/>
        <v>3284</v>
      </c>
      <c r="B3288" s="13">
        <f>'Raw Data'!B3285</f>
        <v>36.439715470000003</v>
      </c>
      <c r="C3288" t="str">
        <f t="shared" si="205"/>
        <v>Obese</v>
      </c>
      <c r="D3288" s="14">
        <f>'Raw Data'!E3285</f>
        <v>217.67499219999999</v>
      </c>
      <c r="E3288" t="str">
        <f t="shared" si="206"/>
        <v>Borderline High</v>
      </c>
      <c r="F3288" s="15">
        <f>'Raw Data'!C3285</f>
        <v>123.7343365</v>
      </c>
      <c r="G3288" t="str">
        <f t="shared" si="207"/>
        <v>Elevated</v>
      </c>
      <c r="H3288" t="str">
        <f>'Raw Data'!I3285</f>
        <v>non-smoker</v>
      </c>
      <c r="I3288" t="str">
        <f>'Raw Data'!J3285</f>
        <v>high</v>
      </c>
    </row>
    <row r="3289" spans="1:9" ht="15" customHeight="1" x14ac:dyDescent="0.35">
      <c r="A3289">
        <f t="shared" si="204"/>
        <v>3285</v>
      </c>
      <c r="B3289" s="13">
        <f>'Raw Data'!B3286</f>
        <v>23.920229280000001</v>
      </c>
      <c r="C3289" t="str">
        <f t="shared" si="205"/>
        <v>Normal</v>
      </c>
      <c r="D3289" s="14">
        <f>'Raw Data'!E3286</f>
        <v>165.82506649999999</v>
      </c>
      <c r="E3289" t="str">
        <f t="shared" si="206"/>
        <v>Desirable</v>
      </c>
      <c r="F3289" s="15">
        <f>'Raw Data'!C3286</f>
        <v>104.166101</v>
      </c>
      <c r="G3289" t="str">
        <f t="shared" si="207"/>
        <v>Normal</v>
      </c>
      <c r="H3289" t="str">
        <f>'Raw Data'!I3286</f>
        <v>non-smoker</v>
      </c>
      <c r="I3289" t="str">
        <f>'Raw Data'!J3286</f>
        <v>high</v>
      </c>
    </row>
    <row r="3290" spans="1:9" ht="15" customHeight="1" x14ac:dyDescent="0.35">
      <c r="A3290">
        <f t="shared" si="204"/>
        <v>3286</v>
      </c>
      <c r="B3290" s="13">
        <f>'Raw Data'!B3287</f>
        <v>33.429955880000001</v>
      </c>
      <c r="C3290" t="str">
        <f t="shared" si="205"/>
        <v>Obese</v>
      </c>
      <c r="D3290" s="14">
        <f>'Raw Data'!E3287</f>
        <v>193.9577491</v>
      </c>
      <c r="E3290" t="str">
        <f t="shared" si="206"/>
        <v>Desirable</v>
      </c>
      <c r="F3290" s="15">
        <f>'Raw Data'!C3287</f>
        <v>96.695849949999996</v>
      </c>
      <c r="G3290" t="str">
        <f t="shared" si="207"/>
        <v>Normal</v>
      </c>
      <c r="H3290" t="str">
        <f>'Raw Data'!I3287</f>
        <v>non-smoker</v>
      </c>
      <c r="I3290" t="str">
        <f>'Raw Data'!J3287</f>
        <v>high</v>
      </c>
    </row>
    <row r="3291" spans="1:9" ht="15" customHeight="1" x14ac:dyDescent="0.35">
      <c r="A3291">
        <f t="shared" si="204"/>
        <v>3287</v>
      </c>
      <c r="B3291" s="13">
        <f>'Raw Data'!B3288</f>
        <v>22.496855180000001</v>
      </c>
      <c r="C3291" t="str">
        <f t="shared" si="205"/>
        <v>Normal</v>
      </c>
      <c r="D3291" s="14">
        <f>'Raw Data'!E3288</f>
        <v>173.2515363</v>
      </c>
      <c r="E3291" t="str">
        <f t="shared" si="206"/>
        <v>Desirable</v>
      </c>
      <c r="F3291" s="15">
        <f>'Raw Data'!C3288</f>
        <v>104.5316966</v>
      </c>
      <c r="G3291" t="str">
        <f t="shared" si="207"/>
        <v>Normal</v>
      </c>
      <c r="H3291" t="str">
        <f>'Raw Data'!I3288</f>
        <v>non-smoker</v>
      </c>
      <c r="I3291" t="str">
        <f>'Raw Data'!J3288</f>
        <v>high</v>
      </c>
    </row>
    <row r="3292" spans="1:9" ht="15" customHeight="1" x14ac:dyDescent="0.35">
      <c r="A3292">
        <f t="shared" si="204"/>
        <v>3288</v>
      </c>
      <c r="B3292" s="13">
        <f>'Raw Data'!B3289</f>
        <v>25.80602468</v>
      </c>
      <c r="C3292" t="str">
        <f t="shared" si="205"/>
        <v>Overweight</v>
      </c>
      <c r="D3292" s="14">
        <f>'Raw Data'!E3289</f>
        <v>185.8839274</v>
      </c>
      <c r="E3292" t="str">
        <f t="shared" si="206"/>
        <v>Desirable</v>
      </c>
      <c r="F3292" s="15">
        <f>'Raw Data'!C3289</f>
        <v>114.0642101</v>
      </c>
      <c r="G3292" t="str">
        <f t="shared" si="207"/>
        <v>Normal</v>
      </c>
      <c r="H3292" t="str">
        <f>'Raw Data'!I3289</f>
        <v>non-smoker</v>
      </c>
      <c r="I3292" t="str">
        <f>'Raw Data'!J3289</f>
        <v>moderate</v>
      </c>
    </row>
    <row r="3293" spans="1:9" ht="15" customHeight="1" x14ac:dyDescent="0.35">
      <c r="A3293">
        <f t="shared" si="204"/>
        <v>3289</v>
      </c>
      <c r="B3293" s="13">
        <f>'Raw Data'!B3290</f>
        <v>23.807458780000001</v>
      </c>
      <c r="C3293" t="str">
        <f t="shared" si="205"/>
        <v>Normal</v>
      </c>
      <c r="D3293" s="14">
        <f>'Raw Data'!E3290</f>
        <v>215.4916939</v>
      </c>
      <c r="E3293" t="str">
        <f t="shared" si="206"/>
        <v>Borderline High</v>
      </c>
      <c r="F3293" s="15">
        <f>'Raw Data'!C3290</f>
        <v>121.2466465</v>
      </c>
      <c r="G3293" t="str">
        <f t="shared" si="207"/>
        <v>Elevated</v>
      </c>
      <c r="H3293" t="str">
        <f>'Raw Data'!I3290</f>
        <v>non-smoker</v>
      </c>
      <c r="I3293" t="str">
        <f>'Raw Data'!J3290</f>
        <v>moderate</v>
      </c>
    </row>
    <row r="3294" spans="1:9" ht="15" customHeight="1" x14ac:dyDescent="0.35">
      <c r="A3294">
        <f t="shared" si="204"/>
        <v>3290</v>
      </c>
      <c r="B3294" s="13">
        <f>'Raw Data'!B3291</f>
        <v>24.522791439999999</v>
      </c>
      <c r="C3294" t="str">
        <f t="shared" si="205"/>
        <v>Normal</v>
      </c>
      <c r="D3294" s="14">
        <f>'Raw Data'!E3291</f>
        <v>200.46257679999999</v>
      </c>
      <c r="E3294" t="str">
        <f t="shared" si="206"/>
        <v>Borderline High</v>
      </c>
      <c r="F3294" s="15">
        <f>'Raw Data'!C3291</f>
        <v>111.8721197</v>
      </c>
      <c r="G3294" t="str">
        <f t="shared" si="207"/>
        <v>Normal</v>
      </c>
      <c r="H3294" t="str">
        <f>'Raw Data'!I3291</f>
        <v>non-smoker</v>
      </c>
      <c r="I3294" t="str">
        <f>'Raw Data'!J3291</f>
        <v>moderate</v>
      </c>
    </row>
    <row r="3295" spans="1:9" ht="15" customHeight="1" x14ac:dyDescent="0.35">
      <c r="A3295">
        <f t="shared" si="204"/>
        <v>3291</v>
      </c>
      <c r="B3295" s="13">
        <f>'Raw Data'!B3292</f>
        <v>26.213101760000001</v>
      </c>
      <c r="C3295" t="str">
        <f t="shared" si="205"/>
        <v>Overweight</v>
      </c>
      <c r="D3295" s="14">
        <f>'Raw Data'!E3292</f>
        <v>193.139105</v>
      </c>
      <c r="E3295" t="str">
        <f t="shared" si="206"/>
        <v>Desirable</v>
      </c>
      <c r="F3295" s="15">
        <f>'Raw Data'!C3292</f>
        <v>110.2379538</v>
      </c>
      <c r="G3295" t="str">
        <f t="shared" si="207"/>
        <v>Normal</v>
      </c>
      <c r="H3295" t="str">
        <f>'Raw Data'!I3292</f>
        <v>non-smoker</v>
      </c>
      <c r="I3295" t="str">
        <f>'Raw Data'!J3292</f>
        <v>low</v>
      </c>
    </row>
    <row r="3296" spans="1:9" ht="15" customHeight="1" x14ac:dyDescent="0.35">
      <c r="A3296">
        <f t="shared" si="204"/>
        <v>3292</v>
      </c>
      <c r="B3296" s="13">
        <f>'Raw Data'!B3293</f>
        <v>34.208741830000001</v>
      </c>
      <c r="C3296" t="str">
        <f t="shared" si="205"/>
        <v>Obese</v>
      </c>
      <c r="D3296" s="14">
        <f>'Raw Data'!E3293</f>
        <v>199.11979260000001</v>
      </c>
      <c r="E3296" t="str">
        <f t="shared" si="206"/>
        <v>Desirable</v>
      </c>
      <c r="F3296" s="15">
        <f>'Raw Data'!C3293</f>
        <v>94.423074869999994</v>
      </c>
      <c r="G3296" t="str">
        <f t="shared" si="207"/>
        <v>Normal</v>
      </c>
      <c r="H3296" t="str">
        <f>'Raw Data'!I3293</f>
        <v>smoker</v>
      </c>
      <c r="I3296" t="str">
        <f>'Raw Data'!J3293</f>
        <v>high</v>
      </c>
    </row>
    <row r="3297" spans="1:9" ht="15" customHeight="1" x14ac:dyDescent="0.35">
      <c r="A3297">
        <f t="shared" si="204"/>
        <v>3293</v>
      </c>
      <c r="B3297" s="13">
        <f>'Raw Data'!B3294</f>
        <v>29.283214569999998</v>
      </c>
      <c r="C3297" t="str">
        <f t="shared" si="205"/>
        <v>Overweight</v>
      </c>
      <c r="D3297" s="14">
        <f>'Raw Data'!E3294</f>
        <v>189.9234974</v>
      </c>
      <c r="E3297" t="str">
        <f t="shared" si="206"/>
        <v>Desirable</v>
      </c>
      <c r="F3297" s="15">
        <f>'Raw Data'!C3294</f>
        <v>112.0857942</v>
      </c>
      <c r="G3297" t="str">
        <f t="shared" si="207"/>
        <v>Normal</v>
      </c>
      <c r="H3297" t="str">
        <f>'Raw Data'!I3294</f>
        <v>non-smoker</v>
      </c>
      <c r="I3297" t="str">
        <f>'Raw Data'!J3294</f>
        <v>low</v>
      </c>
    </row>
    <row r="3298" spans="1:9" ht="15" customHeight="1" x14ac:dyDescent="0.35">
      <c r="A3298">
        <f t="shared" si="204"/>
        <v>3294</v>
      </c>
      <c r="B3298" s="13">
        <f>'Raw Data'!B3295</f>
        <v>33.170389149999998</v>
      </c>
      <c r="C3298" t="str">
        <f t="shared" si="205"/>
        <v>Obese</v>
      </c>
      <c r="D3298" s="14">
        <f>'Raw Data'!E3295</f>
        <v>214.20755410000001</v>
      </c>
      <c r="E3298" t="str">
        <f t="shared" si="206"/>
        <v>Borderline High</v>
      </c>
      <c r="F3298" s="15">
        <f>'Raw Data'!C3295</f>
        <v>104.24211029999999</v>
      </c>
      <c r="G3298" t="str">
        <f t="shared" si="207"/>
        <v>Normal</v>
      </c>
      <c r="H3298" t="str">
        <f>'Raw Data'!I3295</f>
        <v>non-smoker</v>
      </c>
      <c r="I3298" t="str">
        <f>'Raw Data'!J3295</f>
        <v>high</v>
      </c>
    </row>
    <row r="3299" spans="1:9" ht="15" customHeight="1" x14ac:dyDescent="0.35">
      <c r="A3299">
        <f t="shared" si="204"/>
        <v>3295</v>
      </c>
      <c r="B3299" s="13">
        <f>'Raw Data'!B3296</f>
        <v>27.072878859999999</v>
      </c>
      <c r="C3299" t="str">
        <f t="shared" si="205"/>
        <v>Overweight</v>
      </c>
      <c r="D3299" s="14">
        <f>'Raw Data'!E3296</f>
        <v>193.1217838</v>
      </c>
      <c r="E3299" t="str">
        <f t="shared" si="206"/>
        <v>Desirable</v>
      </c>
      <c r="F3299" s="15">
        <f>'Raw Data'!C3296</f>
        <v>102.7320485</v>
      </c>
      <c r="G3299" t="str">
        <f t="shared" si="207"/>
        <v>Normal</v>
      </c>
      <c r="H3299" t="str">
        <f>'Raw Data'!I3296</f>
        <v>non-smoker</v>
      </c>
      <c r="I3299" t="str">
        <f>'Raw Data'!J3296</f>
        <v>moderate</v>
      </c>
    </row>
    <row r="3300" spans="1:9" ht="15" customHeight="1" x14ac:dyDescent="0.35">
      <c r="A3300">
        <f t="shared" si="204"/>
        <v>3296</v>
      </c>
      <c r="B3300" s="13">
        <f>'Raw Data'!B3297</f>
        <v>33.413676369999997</v>
      </c>
      <c r="C3300" t="str">
        <f t="shared" si="205"/>
        <v>Obese</v>
      </c>
      <c r="D3300" s="14">
        <f>'Raw Data'!E3297</f>
        <v>194.711262</v>
      </c>
      <c r="E3300" t="str">
        <f t="shared" si="206"/>
        <v>Desirable</v>
      </c>
      <c r="F3300" s="15">
        <f>'Raw Data'!C3297</f>
        <v>123.9583765</v>
      </c>
      <c r="G3300" t="str">
        <f t="shared" si="207"/>
        <v>Elevated</v>
      </c>
      <c r="H3300" t="str">
        <f>'Raw Data'!I3297</f>
        <v>smoker</v>
      </c>
      <c r="I3300" t="str">
        <f>'Raw Data'!J3297</f>
        <v>moderate</v>
      </c>
    </row>
    <row r="3301" spans="1:9" ht="15" customHeight="1" x14ac:dyDescent="0.35">
      <c r="A3301">
        <f t="shared" si="204"/>
        <v>3297</v>
      </c>
      <c r="B3301" s="13">
        <f>'Raw Data'!B3298</f>
        <v>28.135044709999999</v>
      </c>
      <c r="C3301" t="str">
        <f t="shared" si="205"/>
        <v>Overweight</v>
      </c>
      <c r="D3301" s="14">
        <f>'Raw Data'!E3298</f>
        <v>198.49291149999999</v>
      </c>
      <c r="E3301" t="str">
        <f t="shared" si="206"/>
        <v>Desirable</v>
      </c>
      <c r="F3301" s="15">
        <f>'Raw Data'!C3298</f>
        <v>114.5315669</v>
      </c>
      <c r="G3301" t="str">
        <f t="shared" si="207"/>
        <v>Normal</v>
      </c>
      <c r="H3301" t="str">
        <f>'Raw Data'!I3298</f>
        <v>non-smoker</v>
      </c>
      <c r="I3301" t="str">
        <f>'Raw Data'!J3298</f>
        <v>low</v>
      </c>
    </row>
    <row r="3302" spans="1:9" ht="15" customHeight="1" x14ac:dyDescent="0.35">
      <c r="A3302">
        <f t="shared" si="204"/>
        <v>3298</v>
      </c>
      <c r="B3302" s="13">
        <f>'Raw Data'!B3299</f>
        <v>23.05372376</v>
      </c>
      <c r="C3302" t="str">
        <f t="shared" si="205"/>
        <v>Normal</v>
      </c>
      <c r="D3302" s="14">
        <f>'Raw Data'!E3299</f>
        <v>183.0380346</v>
      </c>
      <c r="E3302" t="str">
        <f t="shared" si="206"/>
        <v>Desirable</v>
      </c>
      <c r="F3302" s="15">
        <f>'Raw Data'!C3299</f>
        <v>113.65320079999999</v>
      </c>
      <c r="G3302" t="str">
        <f t="shared" si="207"/>
        <v>Normal</v>
      </c>
      <c r="H3302" t="str">
        <f>'Raw Data'!I3299</f>
        <v>smoker</v>
      </c>
      <c r="I3302" t="str">
        <f>'Raw Data'!J3299</f>
        <v>low</v>
      </c>
    </row>
    <row r="3303" spans="1:9" ht="15" customHeight="1" x14ac:dyDescent="0.35">
      <c r="A3303">
        <f t="shared" si="204"/>
        <v>3299</v>
      </c>
      <c r="B3303" s="13">
        <f>'Raw Data'!B3300</f>
        <v>32.280003170000001</v>
      </c>
      <c r="C3303" t="str">
        <f t="shared" si="205"/>
        <v>Obese</v>
      </c>
      <c r="D3303" s="14">
        <f>'Raw Data'!E3300</f>
        <v>197.43185679999999</v>
      </c>
      <c r="E3303" t="str">
        <f t="shared" si="206"/>
        <v>Desirable</v>
      </c>
      <c r="F3303" s="15">
        <f>'Raw Data'!C3300</f>
        <v>103.83656070000001</v>
      </c>
      <c r="G3303" t="str">
        <f t="shared" si="207"/>
        <v>Normal</v>
      </c>
      <c r="H3303" t="str">
        <f>'Raw Data'!I3300</f>
        <v>smoker</v>
      </c>
      <c r="I3303" t="str">
        <f>'Raw Data'!J3300</f>
        <v>moderate</v>
      </c>
    </row>
    <row r="3304" spans="1:9" ht="15" customHeight="1" x14ac:dyDescent="0.35">
      <c r="A3304">
        <f t="shared" si="204"/>
        <v>3300</v>
      </c>
      <c r="B3304" s="13">
        <f>'Raw Data'!B3301</f>
        <v>34.41951074</v>
      </c>
      <c r="C3304" t="str">
        <f t="shared" si="205"/>
        <v>Obese</v>
      </c>
      <c r="D3304" s="14">
        <f>'Raw Data'!E3301</f>
        <v>202.05862640000001</v>
      </c>
      <c r="E3304" t="str">
        <f t="shared" si="206"/>
        <v>Borderline High</v>
      </c>
      <c r="F3304" s="15">
        <f>'Raw Data'!C3301</f>
        <v>100.0792829</v>
      </c>
      <c r="G3304" t="str">
        <f t="shared" si="207"/>
        <v>Normal</v>
      </c>
      <c r="H3304" t="str">
        <f>'Raw Data'!I3301</f>
        <v>smoker</v>
      </c>
      <c r="I3304" t="str">
        <f>'Raw Data'!J3301</f>
        <v>high</v>
      </c>
    </row>
    <row r="3305" spans="1:9" ht="15" customHeight="1" x14ac:dyDescent="0.35">
      <c r="A3305">
        <f t="shared" si="204"/>
        <v>3301</v>
      </c>
      <c r="B3305" s="13">
        <f>'Raw Data'!B3302</f>
        <v>30.19158483</v>
      </c>
      <c r="C3305" t="str">
        <f t="shared" si="205"/>
        <v>Obese</v>
      </c>
      <c r="D3305" s="14">
        <f>'Raw Data'!E3302</f>
        <v>194.2625366</v>
      </c>
      <c r="E3305" t="str">
        <f t="shared" si="206"/>
        <v>Desirable</v>
      </c>
      <c r="F3305" s="15">
        <f>'Raw Data'!C3302</f>
        <v>102.06593770000001</v>
      </c>
      <c r="G3305" t="str">
        <f t="shared" si="207"/>
        <v>Normal</v>
      </c>
      <c r="H3305" t="str">
        <f>'Raw Data'!I3302</f>
        <v>smoker</v>
      </c>
      <c r="I3305" t="str">
        <f>'Raw Data'!J3302</f>
        <v>moderate</v>
      </c>
    </row>
    <row r="3306" spans="1:9" ht="15" customHeight="1" x14ac:dyDescent="0.35">
      <c r="A3306">
        <f t="shared" si="204"/>
        <v>3302</v>
      </c>
      <c r="B3306" s="13">
        <f>'Raw Data'!B3303</f>
        <v>31.1543998</v>
      </c>
      <c r="C3306" t="str">
        <f t="shared" si="205"/>
        <v>Obese</v>
      </c>
      <c r="D3306" s="14">
        <f>'Raw Data'!E3303</f>
        <v>202.83791880000001</v>
      </c>
      <c r="E3306" t="str">
        <f t="shared" si="206"/>
        <v>Borderline High</v>
      </c>
      <c r="F3306" s="15">
        <f>'Raw Data'!C3303</f>
        <v>101.61781910000001</v>
      </c>
      <c r="G3306" t="str">
        <f t="shared" si="207"/>
        <v>Normal</v>
      </c>
      <c r="H3306" t="str">
        <f>'Raw Data'!I3303</f>
        <v>non-smoker</v>
      </c>
      <c r="I3306" t="str">
        <f>'Raw Data'!J3303</f>
        <v>moderate</v>
      </c>
    </row>
    <row r="3307" spans="1:9" ht="15" customHeight="1" x14ac:dyDescent="0.35">
      <c r="A3307">
        <f t="shared" si="204"/>
        <v>3303</v>
      </c>
      <c r="B3307" s="13">
        <f>'Raw Data'!B3304</f>
        <v>33.395765429999997</v>
      </c>
      <c r="C3307" t="str">
        <f t="shared" si="205"/>
        <v>Obese</v>
      </c>
      <c r="D3307" s="14">
        <f>'Raw Data'!E3304</f>
        <v>210.0948831</v>
      </c>
      <c r="E3307" t="str">
        <f t="shared" si="206"/>
        <v>Borderline High</v>
      </c>
      <c r="F3307" s="15">
        <f>'Raw Data'!C3304</f>
        <v>124.5532412</v>
      </c>
      <c r="G3307" t="str">
        <f t="shared" si="207"/>
        <v>Elevated</v>
      </c>
      <c r="H3307" t="str">
        <f>'Raw Data'!I3304</f>
        <v>non-smoker</v>
      </c>
      <c r="I3307" t="str">
        <f>'Raw Data'!J3304</f>
        <v>moderate</v>
      </c>
    </row>
    <row r="3308" spans="1:9" ht="15" customHeight="1" x14ac:dyDescent="0.35">
      <c r="A3308">
        <f t="shared" si="204"/>
        <v>3304</v>
      </c>
      <c r="B3308" s="13">
        <f>'Raw Data'!B3305</f>
        <v>25.649758330000001</v>
      </c>
      <c r="C3308" t="str">
        <f t="shared" si="205"/>
        <v>Overweight</v>
      </c>
      <c r="D3308" s="14">
        <f>'Raw Data'!E3305</f>
        <v>205.41165380000001</v>
      </c>
      <c r="E3308" t="str">
        <f t="shared" si="206"/>
        <v>Borderline High</v>
      </c>
      <c r="F3308" s="15">
        <f>'Raw Data'!C3305</f>
        <v>112.57088589999999</v>
      </c>
      <c r="G3308" t="str">
        <f t="shared" si="207"/>
        <v>Normal</v>
      </c>
      <c r="H3308" t="str">
        <f>'Raw Data'!I3305</f>
        <v>non-smoker</v>
      </c>
      <c r="I3308" t="str">
        <f>'Raw Data'!J3305</f>
        <v>moderate</v>
      </c>
    </row>
    <row r="3309" spans="1:9" ht="15" customHeight="1" x14ac:dyDescent="0.35">
      <c r="A3309">
        <f t="shared" si="204"/>
        <v>3305</v>
      </c>
      <c r="B3309" s="13">
        <f>'Raw Data'!B3306</f>
        <v>23.410275939999998</v>
      </c>
      <c r="C3309" t="str">
        <f t="shared" si="205"/>
        <v>Normal</v>
      </c>
      <c r="D3309" s="14">
        <f>'Raw Data'!E3306</f>
        <v>179.6841234</v>
      </c>
      <c r="E3309" t="str">
        <f t="shared" si="206"/>
        <v>Desirable</v>
      </c>
      <c r="F3309" s="15">
        <f>'Raw Data'!C3306</f>
        <v>126.0067494</v>
      </c>
      <c r="G3309" t="str">
        <f t="shared" si="207"/>
        <v>Elevated</v>
      </c>
      <c r="H3309" t="str">
        <f>'Raw Data'!I3306</f>
        <v>smoker</v>
      </c>
      <c r="I3309" t="str">
        <f>'Raw Data'!J3306</f>
        <v>high</v>
      </c>
    </row>
    <row r="3310" spans="1:9" ht="15" customHeight="1" x14ac:dyDescent="0.35">
      <c r="A3310">
        <f t="shared" si="204"/>
        <v>3306</v>
      </c>
      <c r="B3310" s="13">
        <f>'Raw Data'!B3307</f>
        <v>28.813489059999998</v>
      </c>
      <c r="C3310" t="str">
        <f t="shared" si="205"/>
        <v>Overweight</v>
      </c>
      <c r="D3310" s="14">
        <f>'Raw Data'!E3307</f>
        <v>192.5831072</v>
      </c>
      <c r="E3310" t="str">
        <f t="shared" si="206"/>
        <v>Desirable</v>
      </c>
      <c r="F3310" s="15">
        <f>'Raw Data'!C3307</f>
        <v>116.2451303</v>
      </c>
      <c r="G3310" t="str">
        <f t="shared" si="207"/>
        <v>Normal</v>
      </c>
      <c r="H3310" t="str">
        <f>'Raw Data'!I3307</f>
        <v>smoker</v>
      </c>
      <c r="I3310" t="str">
        <f>'Raw Data'!J3307</f>
        <v>moderate</v>
      </c>
    </row>
    <row r="3311" spans="1:9" ht="15" customHeight="1" x14ac:dyDescent="0.35">
      <c r="A3311">
        <f t="shared" si="204"/>
        <v>3307</v>
      </c>
      <c r="B3311" s="13">
        <f>'Raw Data'!B3308</f>
        <v>35.632255960000002</v>
      </c>
      <c r="C3311" t="str">
        <f t="shared" si="205"/>
        <v>Obese</v>
      </c>
      <c r="D3311" s="14">
        <f>'Raw Data'!E3308</f>
        <v>185.64784639999999</v>
      </c>
      <c r="E3311" t="str">
        <f t="shared" si="206"/>
        <v>Desirable</v>
      </c>
      <c r="F3311" s="15">
        <f>'Raw Data'!C3308</f>
        <v>129.73454849999999</v>
      </c>
      <c r="G3311" t="str">
        <f t="shared" si="207"/>
        <v>Stage 1 Hypertension</v>
      </c>
      <c r="H3311" t="str">
        <f>'Raw Data'!I3308</f>
        <v>smoker</v>
      </c>
      <c r="I3311" t="str">
        <f>'Raw Data'!J3308</f>
        <v>moderate</v>
      </c>
    </row>
    <row r="3312" spans="1:9" ht="15" customHeight="1" x14ac:dyDescent="0.35">
      <c r="A3312">
        <f t="shared" si="204"/>
        <v>3308</v>
      </c>
      <c r="B3312" s="13">
        <f>'Raw Data'!B3309</f>
        <v>28.505948230000001</v>
      </c>
      <c r="C3312" t="str">
        <f t="shared" si="205"/>
        <v>Overweight</v>
      </c>
      <c r="D3312" s="14">
        <f>'Raw Data'!E3309</f>
        <v>216.97745649999999</v>
      </c>
      <c r="E3312" t="str">
        <f t="shared" si="206"/>
        <v>Borderline High</v>
      </c>
      <c r="F3312" s="15">
        <f>'Raw Data'!C3309</f>
        <v>115.6408852</v>
      </c>
      <c r="G3312" t="str">
        <f t="shared" si="207"/>
        <v>Normal</v>
      </c>
      <c r="H3312" t="str">
        <f>'Raw Data'!I3309</f>
        <v>non-smoker</v>
      </c>
      <c r="I3312" t="str">
        <f>'Raw Data'!J3309</f>
        <v>moderate</v>
      </c>
    </row>
    <row r="3313" spans="1:9" ht="15" customHeight="1" x14ac:dyDescent="0.35">
      <c r="A3313">
        <f t="shared" si="204"/>
        <v>3309</v>
      </c>
      <c r="B3313" s="13">
        <f>'Raw Data'!B3310</f>
        <v>30.14853265</v>
      </c>
      <c r="C3313" t="str">
        <f t="shared" si="205"/>
        <v>Obese</v>
      </c>
      <c r="D3313" s="14">
        <f>'Raw Data'!E3310</f>
        <v>195.4603798</v>
      </c>
      <c r="E3313" t="str">
        <f t="shared" si="206"/>
        <v>Desirable</v>
      </c>
      <c r="F3313" s="15">
        <f>'Raw Data'!C3310</f>
        <v>124.8431595</v>
      </c>
      <c r="G3313" t="str">
        <f t="shared" si="207"/>
        <v>Elevated</v>
      </c>
      <c r="H3313" t="str">
        <f>'Raw Data'!I3310</f>
        <v>non-smoker</v>
      </c>
      <c r="I3313" t="str">
        <f>'Raw Data'!J3310</f>
        <v>high</v>
      </c>
    </row>
    <row r="3314" spans="1:9" ht="15" customHeight="1" x14ac:dyDescent="0.35">
      <c r="A3314">
        <f t="shared" si="204"/>
        <v>3310</v>
      </c>
      <c r="B3314" s="13">
        <f>'Raw Data'!B3311</f>
        <v>27.373650189999999</v>
      </c>
      <c r="C3314" t="str">
        <f t="shared" si="205"/>
        <v>Overweight</v>
      </c>
      <c r="D3314" s="14">
        <f>'Raw Data'!E3311</f>
        <v>216.46779470000001</v>
      </c>
      <c r="E3314" t="str">
        <f t="shared" si="206"/>
        <v>Borderline High</v>
      </c>
      <c r="F3314" s="15">
        <f>'Raw Data'!C3311</f>
        <v>111.21821679999999</v>
      </c>
      <c r="G3314" t="str">
        <f t="shared" si="207"/>
        <v>Normal</v>
      </c>
      <c r="H3314" t="str">
        <f>'Raw Data'!I3311</f>
        <v>smoker</v>
      </c>
      <c r="I3314" t="str">
        <f>'Raw Data'!J3311</f>
        <v>moderate</v>
      </c>
    </row>
    <row r="3315" spans="1:9" ht="15" customHeight="1" x14ac:dyDescent="0.35">
      <c r="A3315">
        <f t="shared" si="204"/>
        <v>3311</v>
      </c>
      <c r="B3315" s="13">
        <f>'Raw Data'!B3312</f>
        <v>28.472864619999999</v>
      </c>
      <c r="C3315" t="str">
        <f t="shared" si="205"/>
        <v>Overweight</v>
      </c>
      <c r="D3315" s="14">
        <f>'Raw Data'!E3312</f>
        <v>195.7540276</v>
      </c>
      <c r="E3315" t="str">
        <f t="shared" si="206"/>
        <v>Desirable</v>
      </c>
      <c r="F3315" s="15">
        <f>'Raw Data'!C3312</f>
        <v>119.48198720000001</v>
      </c>
      <c r="G3315" t="str">
        <f t="shared" si="207"/>
        <v>Normal</v>
      </c>
      <c r="H3315" t="str">
        <f>'Raw Data'!I3312</f>
        <v>non-smoker</v>
      </c>
      <c r="I3315" t="str">
        <f>'Raw Data'!J3312</f>
        <v>moderate</v>
      </c>
    </row>
    <row r="3316" spans="1:9" ht="15" customHeight="1" x14ac:dyDescent="0.35">
      <c r="A3316">
        <f t="shared" si="204"/>
        <v>3312</v>
      </c>
      <c r="B3316" s="13">
        <f>'Raw Data'!B3313</f>
        <v>24.359909389999999</v>
      </c>
      <c r="C3316" t="str">
        <f t="shared" si="205"/>
        <v>Normal</v>
      </c>
      <c r="D3316" s="14">
        <f>'Raw Data'!E3313</f>
        <v>218.34905739999999</v>
      </c>
      <c r="E3316" t="str">
        <f t="shared" si="206"/>
        <v>Borderline High</v>
      </c>
      <c r="F3316" s="15">
        <f>'Raw Data'!C3313</f>
        <v>116.54800640000001</v>
      </c>
      <c r="G3316" t="str">
        <f t="shared" si="207"/>
        <v>Normal</v>
      </c>
      <c r="H3316" t="str">
        <f>'Raw Data'!I3313</f>
        <v>non-smoker</v>
      </c>
      <c r="I3316" t="str">
        <f>'Raw Data'!J3313</f>
        <v>moderate</v>
      </c>
    </row>
    <row r="3317" spans="1:9" ht="15" customHeight="1" x14ac:dyDescent="0.35">
      <c r="A3317">
        <f t="shared" si="204"/>
        <v>3313</v>
      </c>
      <c r="B3317" s="13">
        <f>'Raw Data'!B3314</f>
        <v>29.741336740000001</v>
      </c>
      <c r="C3317" t="str">
        <f t="shared" si="205"/>
        <v>Overweight</v>
      </c>
      <c r="D3317" s="14">
        <f>'Raw Data'!E3314</f>
        <v>213.65929009999999</v>
      </c>
      <c r="E3317" t="str">
        <f t="shared" si="206"/>
        <v>Borderline High</v>
      </c>
      <c r="F3317" s="15">
        <f>'Raw Data'!C3314</f>
        <v>93.403441810000004</v>
      </c>
      <c r="G3317" t="str">
        <f t="shared" si="207"/>
        <v>Normal</v>
      </c>
      <c r="H3317" t="str">
        <f>'Raw Data'!I3314</f>
        <v>non-smoker</v>
      </c>
      <c r="I3317" t="str">
        <f>'Raw Data'!J3314</f>
        <v>moderate</v>
      </c>
    </row>
    <row r="3318" spans="1:9" ht="15" customHeight="1" x14ac:dyDescent="0.35">
      <c r="A3318">
        <f t="shared" si="204"/>
        <v>3314</v>
      </c>
      <c r="B3318" s="13">
        <f>'Raw Data'!B3315</f>
        <v>31.38892134</v>
      </c>
      <c r="C3318" t="str">
        <f t="shared" si="205"/>
        <v>Obese</v>
      </c>
      <c r="D3318" s="14">
        <f>'Raw Data'!E3315</f>
        <v>235.77991689999999</v>
      </c>
      <c r="E3318" t="str">
        <f t="shared" si="206"/>
        <v>Borderline High</v>
      </c>
      <c r="F3318" s="15">
        <f>'Raw Data'!C3315</f>
        <v>120.15962500000001</v>
      </c>
      <c r="G3318" t="str">
        <f t="shared" si="207"/>
        <v>Elevated</v>
      </c>
      <c r="H3318" t="str">
        <f>'Raw Data'!I3315</f>
        <v>non-smoker</v>
      </c>
      <c r="I3318" t="str">
        <f>'Raw Data'!J3315</f>
        <v>moderate</v>
      </c>
    </row>
    <row r="3319" spans="1:9" ht="15" customHeight="1" x14ac:dyDescent="0.35">
      <c r="A3319">
        <f t="shared" si="204"/>
        <v>3315</v>
      </c>
      <c r="B3319" s="13">
        <f>'Raw Data'!B3316</f>
        <v>19.487422909999999</v>
      </c>
      <c r="C3319" t="str">
        <f t="shared" si="205"/>
        <v>Normal</v>
      </c>
      <c r="D3319" s="14">
        <f>'Raw Data'!E3316</f>
        <v>199.04666589999999</v>
      </c>
      <c r="E3319" t="str">
        <f t="shared" si="206"/>
        <v>Desirable</v>
      </c>
      <c r="F3319" s="15">
        <f>'Raw Data'!C3316</f>
        <v>114.3462081</v>
      </c>
      <c r="G3319" t="str">
        <f t="shared" si="207"/>
        <v>Normal</v>
      </c>
      <c r="H3319" t="str">
        <f>'Raw Data'!I3316</f>
        <v>non-smoker</v>
      </c>
      <c r="I3319" t="str">
        <f>'Raw Data'!J3316</f>
        <v>moderate</v>
      </c>
    </row>
    <row r="3320" spans="1:9" ht="15" customHeight="1" x14ac:dyDescent="0.35">
      <c r="A3320">
        <f t="shared" si="204"/>
        <v>3316</v>
      </c>
      <c r="B3320" s="13">
        <f>'Raw Data'!B3317</f>
        <v>19.49429078</v>
      </c>
      <c r="C3320" t="str">
        <f t="shared" si="205"/>
        <v>Normal</v>
      </c>
      <c r="D3320" s="14">
        <f>'Raw Data'!E3317</f>
        <v>176.135379</v>
      </c>
      <c r="E3320" t="str">
        <f t="shared" si="206"/>
        <v>Desirable</v>
      </c>
      <c r="F3320" s="15">
        <f>'Raw Data'!C3317</f>
        <v>82.446694530000002</v>
      </c>
      <c r="G3320" t="str">
        <f t="shared" si="207"/>
        <v>Normal</v>
      </c>
      <c r="H3320" t="str">
        <f>'Raw Data'!I3317</f>
        <v>smoker</v>
      </c>
      <c r="I3320" t="str">
        <f>'Raw Data'!J3317</f>
        <v>moderate</v>
      </c>
    </row>
    <row r="3321" spans="1:9" ht="15" customHeight="1" x14ac:dyDescent="0.35">
      <c r="A3321">
        <f t="shared" si="204"/>
        <v>3317</v>
      </c>
      <c r="B3321" s="13">
        <f>'Raw Data'!B3318</f>
        <v>18.230690840000001</v>
      </c>
      <c r="C3321" t="str">
        <f t="shared" si="205"/>
        <v>Underweight</v>
      </c>
      <c r="D3321" s="14">
        <f>'Raw Data'!E3318</f>
        <v>200.17265219999999</v>
      </c>
      <c r="E3321" t="str">
        <f t="shared" si="206"/>
        <v>Borderline High</v>
      </c>
      <c r="F3321" s="15">
        <f>'Raw Data'!C3318</f>
        <v>104.5782703</v>
      </c>
      <c r="G3321" t="str">
        <f t="shared" si="207"/>
        <v>Normal</v>
      </c>
      <c r="H3321" t="str">
        <f>'Raw Data'!I3318</f>
        <v>smoker</v>
      </c>
      <c r="I3321" t="str">
        <f>'Raw Data'!J3318</f>
        <v>high</v>
      </c>
    </row>
    <row r="3322" spans="1:9" ht="15" customHeight="1" x14ac:dyDescent="0.35">
      <c r="A3322">
        <f t="shared" si="204"/>
        <v>3318</v>
      </c>
      <c r="B3322" s="13">
        <f>'Raw Data'!B3319</f>
        <v>34.377285989999997</v>
      </c>
      <c r="C3322" t="str">
        <f t="shared" si="205"/>
        <v>Obese</v>
      </c>
      <c r="D3322" s="14">
        <f>'Raw Data'!E3319</f>
        <v>210.67969819999999</v>
      </c>
      <c r="E3322" t="str">
        <f t="shared" si="206"/>
        <v>Borderline High</v>
      </c>
      <c r="F3322" s="15">
        <f>'Raw Data'!C3319</f>
        <v>124.1280185</v>
      </c>
      <c r="G3322" t="str">
        <f t="shared" si="207"/>
        <v>Elevated</v>
      </c>
      <c r="H3322" t="str">
        <f>'Raw Data'!I3319</f>
        <v>smoker</v>
      </c>
      <c r="I3322" t="str">
        <f>'Raw Data'!J3319</f>
        <v>moderate</v>
      </c>
    </row>
    <row r="3323" spans="1:9" ht="15" customHeight="1" x14ac:dyDescent="0.35">
      <c r="A3323">
        <f t="shared" si="204"/>
        <v>3319</v>
      </c>
      <c r="B3323" s="13">
        <f>'Raw Data'!B3320</f>
        <v>22.37603257</v>
      </c>
      <c r="C3323" t="str">
        <f t="shared" si="205"/>
        <v>Normal</v>
      </c>
      <c r="D3323" s="14">
        <f>'Raw Data'!E3320</f>
        <v>203.3512236</v>
      </c>
      <c r="E3323" t="str">
        <f t="shared" si="206"/>
        <v>Borderline High</v>
      </c>
      <c r="F3323" s="15">
        <f>'Raw Data'!C3320</f>
        <v>87.954320890000005</v>
      </c>
      <c r="G3323" t="str">
        <f t="shared" si="207"/>
        <v>Normal</v>
      </c>
      <c r="H3323" t="str">
        <f>'Raw Data'!I3320</f>
        <v>non-smoker</v>
      </c>
      <c r="I3323" t="str">
        <f>'Raw Data'!J3320</f>
        <v>low</v>
      </c>
    </row>
    <row r="3324" spans="1:9" ht="15" customHeight="1" x14ac:dyDescent="0.35">
      <c r="A3324">
        <f t="shared" si="204"/>
        <v>3320</v>
      </c>
      <c r="B3324" s="13">
        <f>'Raw Data'!B3321</f>
        <v>28.75863721</v>
      </c>
      <c r="C3324" t="str">
        <f t="shared" si="205"/>
        <v>Overweight</v>
      </c>
      <c r="D3324" s="14">
        <f>'Raw Data'!E3321</f>
        <v>181.45218170000001</v>
      </c>
      <c r="E3324" t="str">
        <f t="shared" si="206"/>
        <v>Desirable</v>
      </c>
      <c r="F3324" s="15">
        <f>'Raw Data'!C3321</f>
        <v>116.6146713</v>
      </c>
      <c r="G3324" t="str">
        <f t="shared" si="207"/>
        <v>Normal</v>
      </c>
      <c r="H3324" t="str">
        <f>'Raw Data'!I3321</f>
        <v>smoker</v>
      </c>
      <c r="I3324" t="str">
        <f>'Raw Data'!J3321</f>
        <v>moderate</v>
      </c>
    </row>
    <row r="3325" spans="1:9" ht="15" customHeight="1" x14ac:dyDescent="0.35">
      <c r="A3325">
        <f t="shared" si="204"/>
        <v>3321</v>
      </c>
      <c r="B3325" s="13">
        <f>'Raw Data'!B3322</f>
        <v>35.925079449999998</v>
      </c>
      <c r="C3325" t="str">
        <f t="shared" si="205"/>
        <v>Obese</v>
      </c>
      <c r="D3325" s="14">
        <f>'Raw Data'!E3322</f>
        <v>233.06617990000001</v>
      </c>
      <c r="E3325" t="str">
        <f t="shared" si="206"/>
        <v>Borderline High</v>
      </c>
      <c r="F3325" s="15">
        <f>'Raw Data'!C3322</f>
        <v>116.97161029999999</v>
      </c>
      <c r="G3325" t="str">
        <f t="shared" si="207"/>
        <v>Normal</v>
      </c>
      <c r="H3325" t="str">
        <f>'Raw Data'!I3322</f>
        <v>smoker</v>
      </c>
      <c r="I3325" t="str">
        <f>'Raw Data'!J3322</f>
        <v>high</v>
      </c>
    </row>
    <row r="3326" spans="1:9" ht="15" customHeight="1" x14ac:dyDescent="0.35">
      <c r="A3326">
        <f t="shared" si="204"/>
        <v>3322</v>
      </c>
      <c r="B3326" s="13">
        <f>'Raw Data'!B3323</f>
        <v>28.662619110000001</v>
      </c>
      <c r="C3326" t="str">
        <f t="shared" si="205"/>
        <v>Overweight</v>
      </c>
      <c r="D3326" s="14">
        <f>'Raw Data'!E3323</f>
        <v>197.13667000000001</v>
      </c>
      <c r="E3326" t="str">
        <f t="shared" si="206"/>
        <v>Desirable</v>
      </c>
      <c r="F3326" s="15">
        <f>'Raw Data'!C3323</f>
        <v>110.64266739999999</v>
      </c>
      <c r="G3326" t="str">
        <f t="shared" si="207"/>
        <v>Normal</v>
      </c>
      <c r="H3326" t="str">
        <f>'Raw Data'!I3323</f>
        <v>non-smoker</v>
      </c>
      <c r="I3326" t="str">
        <f>'Raw Data'!J3323</f>
        <v>moderate</v>
      </c>
    </row>
    <row r="3327" spans="1:9" ht="15" customHeight="1" x14ac:dyDescent="0.35">
      <c r="A3327">
        <f t="shared" si="204"/>
        <v>3323</v>
      </c>
      <c r="B3327" s="13">
        <f>'Raw Data'!B3324</f>
        <v>29.571467259999999</v>
      </c>
      <c r="C3327" t="str">
        <f t="shared" si="205"/>
        <v>Overweight</v>
      </c>
      <c r="D3327" s="14">
        <f>'Raw Data'!E3324</f>
        <v>202.1581999</v>
      </c>
      <c r="E3327" t="str">
        <f t="shared" si="206"/>
        <v>Borderline High</v>
      </c>
      <c r="F3327" s="15">
        <f>'Raw Data'!C3324</f>
        <v>145.0415907</v>
      </c>
      <c r="G3327" t="str">
        <f t="shared" si="207"/>
        <v>Stage 2 Hypertension</v>
      </c>
      <c r="H3327" t="str">
        <f>'Raw Data'!I3324</f>
        <v>non-smoker</v>
      </c>
      <c r="I3327" t="str">
        <f>'Raw Data'!J3324</f>
        <v>moderate</v>
      </c>
    </row>
    <row r="3328" spans="1:9" ht="15" customHeight="1" x14ac:dyDescent="0.35">
      <c r="A3328">
        <f t="shared" si="204"/>
        <v>3324</v>
      </c>
      <c r="B3328" s="13">
        <f>'Raw Data'!B3325</f>
        <v>22.784374140000001</v>
      </c>
      <c r="C3328" t="str">
        <f t="shared" si="205"/>
        <v>Normal</v>
      </c>
      <c r="D3328" s="14">
        <f>'Raw Data'!E3325</f>
        <v>178.1505008</v>
      </c>
      <c r="E3328" t="str">
        <f t="shared" si="206"/>
        <v>Desirable</v>
      </c>
      <c r="F3328" s="15">
        <f>'Raw Data'!C3325</f>
        <v>111.6085365</v>
      </c>
      <c r="G3328" t="str">
        <f t="shared" si="207"/>
        <v>Normal</v>
      </c>
      <c r="H3328" t="str">
        <f>'Raw Data'!I3325</f>
        <v>non-smoker</v>
      </c>
      <c r="I3328" t="str">
        <f>'Raw Data'!J3325</f>
        <v>high</v>
      </c>
    </row>
    <row r="3329" spans="1:9" ht="15" customHeight="1" x14ac:dyDescent="0.35">
      <c r="A3329">
        <f t="shared" si="204"/>
        <v>3325</v>
      </c>
      <c r="B3329" s="13">
        <f>'Raw Data'!B3326</f>
        <v>28.666054880000001</v>
      </c>
      <c r="C3329" t="str">
        <f t="shared" si="205"/>
        <v>Overweight</v>
      </c>
      <c r="D3329" s="14">
        <f>'Raw Data'!E3326</f>
        <v>202.8918137</v>
      </c>
      <c r="E3329" t="str">
        <f t="shared" si="206"/>
        <v>Borderline High</v>
      </c>
      <c r="F3329" s="15">
        <f>'Raw Data'!C3326</f>
        <v>106.48613450000001</v>
      </c>
      <c r="G3329" t="str">
        <f t="shared" si="207"/>
        <v>Normal</v>
      </c>
      <c r="H3329" t="str">
        <f>'Raw Data'!I3326</f>
        <v>non-smoker</v>
      </c>
      <c r="I3329" t="str">
        <f>'Raw Data'!J3326</f>
        <v>moderate</v>
      </c>
    </row>
    <row r="3330" spans="1:9" ht="15" customHeight="1" x14ac:dyDescent="0.35">
      <c r="A3330">
        <f t="shared" si="204"/>
        <v>3326</v>
      </c>
      <c r="B3330" s="13">
        <f>'Raw Data'!B3327</f>
        <v>22.024517710000001</v>
      </c>
      <c r="C3330" t="str">
        <f t="shared" si="205"/>
        <v>Normal</v>
      </c>
      <c r="D3330" s="14">
        <f>'Raw Data'!E3327</f>
        <v>185.17057940000001</v>
      </c>
      <c r="E3330" t="str">
        <f t="shared" si="206"/>
        <v>Desirable</v>
      </c>
      <c r="F3330" s="15">
        <f>'Raw Data'!C3327</f>
        <v>104.80461819999999</v>
      </c>
      <c r="G3330" t="str">
        <f t="shared" si="207"/>
        <v>Normal</v>
      </c>
      <c r="H3330" t="str">
        <f>'Raw Data'!I3327</f>
        <v>smoker</v>
      </c>
      <c r="I3330" t="str">
        <f>'Raw Data'!J3327</f>
        <v>moderate</v>
      </c>
    </row>
    <row r="3331" spans="1:9" ht="15" customHeight="1" x14ac:dyDescent="0.35">
      <c r="A3331">
        <f t="shared" si="204"/>
        <v>3327</v>
      </c>
      <c r="B3331" s="13">
        <f>'Raw Data'!B3328</f>
        <v>17.48344277</v>
      </c>
      <c r="C3331" t="str">
        <f t="shared" si="205"/>
        <v>Underweight</v>
      </c>
      <c r="D3331" s="14">
        <f>'Raw Data'!E3328</f>
        <v>171.3389</v>
      </c>
      <c r="E3331" t="str">
        <f t="shared" si="206"/>
        <v>Desirable</v>
      </c>
      <c r="F3331" s="15">
        <f>'Raw Data'!C3328</f>
        <v>112.4742296</v>
      </c>
      <c r="G3331" t="str">
        <f t="shared" si="207"/>
        <v>Normal</v>
      </c>
      <c r="H3331" t="str">
        <f>'Raw Data'!I3328</f>
        <v>smoker</v>
      </c>
      <c r="I3331" t="str">
        <f>'Raw Data'!J3328</f>
        <v>high</v>
      </c>
    </row>
    <row r="3332" spans="1:9" ht="15" customHeight="1" x14ac:dyDescent="0.35">
      <c r="A3332">
        <f t="shared" si="204"/>
        <v>3328</v>
      </c>
      <c r="B3332" s="13">
        <f>'Raw Data'!B3329</f>
        <v>27.261709589999999</v>
      </c>
      <c r="C3332" t="str">
        <f t="shared" si="205"/>
        <v>Overweight</v>
      </c>
      <c r="D3332" s="14">
        <f>'Raw Data'!E3329</f>
        <v>191.46527219999999</v>
      </c>
      <c r="E3332" t="str">
        <f t="shared" si="206"/>
        <v>Desirable</v>
      </c>
      <c r="F3332" s="15">
        <f>'Raw Data'!C3329</f>
        <v>117.6099971</v>
      </c>
      <c r="G3332" t="str">
        <f t="shared" si="207"/>
        <v>Normal</v>
      </c>
      <c r="H3332" t="str">
        <f>'Raw Data'!I3329</f>
        <v>non-smoker</v>
      </c>
      <c r="I3332" t="str">
        <f>'Raw Data'!J3329</f>
        <v>moderate</v>
      </c>
    </row>
    <row r="3333" spans="1:9" ht="15" customHeight="1" x14ac:dyDescent="0.35">
      <c r="A3333">
        <f t="shared" ref="A3333:A3396" si="208">ROW()-4</f>
        <v>3329</v>
      </c>
      <c r="B3333" s="13">
        <f>'Raw Data'!B3330</f>
        <v>28.604080799999998</v>
      </c>
      <c r="C3333" t="str">
        <f t="shared" ref="C3333:C3396" si="209">IF(B3333&lt;18.5,"Underweight",IF(B3333&lt;=24.9,"Normal",IF(B3333&lt;=29.9,"Overweight","Obese")))</f>
        <v>Overweight</v>
      </c>
      <c r="D3333" s="14">
        <f>'Raw Data'!E3330</f>
        <v>175.12997799999999</v>
      </c>
      <c r="E3333" t="str">
        <f t="shared" ref="E3333:E3396" si="210">IF(D3333&lt;200,"Desirable",IF(D3333&lt;=239,"Borderline High","High"))</f>
        <v>Desirable</v>
      </c>
      <c r="F3333" s="15">
        <f>'Raw Data'!C3330</f>
        <v>105.8995595</v>
      </c>
      <c r="G3333" t="str">
        <f t="shared" ref="G3333:G3396" si="211">IF(F3333&lt;120,"Normal",IF(F3333&lt;=129,"Elevated",IF(F3333&lt;=139,"Stage 1 Hypertension","Stage 2 Hypertension")))</f>
        <v>Normal</v>
      </c>
      <c r="H3333" t="str">
        <f>'Raw Data'!I3330</f>
        <v>smoker</v>
      </c>
      <c r="I3333" t="str">
        <f>'Raw Data'!J3330</f>
        <v>high</v>
      </c>
    </row>
    <row r="3334" spans="1:9" ht="15" customHeight="1" x14ac:dyDescent="0.35">
      <c r="A3334">
        <f t="shared" si="208"/>
        <v>3330</v>
      </c>
      <c r="B3334" s="13">
        <f>'Raw Data'!B3331</f>
        <v>24.35808231</v>
      </c>
      <c r="C3334" t="str">
        <f t="shared" si="209"/>
        <v>Normal</v>
      </c>
      <c r="D3334" s="14">
        <f>'Raw Data'!E3331</f>
        <v>178.14109970000001</v>
      </c>
      <c r="E3334" t="str">
        <f t="shared" si="210"/>
        <v>Desirable</v>
      </c>
      <c r="F3334" s="15">
        <f>'Raw Data'!C3331</f>
        <v>116.62971450000001</v>
      </c>
      <c r="G3334" t="str">
        <f t="shared" si="211"/>
        <v>Normal</v>
      </c>
      <c r="H3334" t="str">
        <f>'Raw Data'!I3331</f>
        <v>smoker</v>
      </c>
      <c r="I3334" t="str">
        <f>'Raw Data'!J3331</f>
        <v>low</v>
      </c>
    </row>
    <row r="3335" spans="1:9" ht="15" customHeight="1" x14ac:dyDescent="0.35">
      <c r="A3335">
        <f t="shared" si="208"/>
        <v>3331</v>
      </c>
      <c r="B3335" s="13">
        <f>'Raw Data'!B3332</f>
        <v>23.26687609</v>
      </c>
      <c r="C3335" t="str">
        <f t="shared" si="209"/>
        <v>Normal</v>
      </c>
      <c r="D3335" s="14">
        <f>'Raw Data'!E3332</f>
        <v>178.86774800000001</v>
      </c>
      <c r="E3335" t="str">
        <f t="shared" si="210"/>
        <v>Desirable</v>
      </c>
      <c r="F3335" s="15">
        <f>'Raw Data'!C3332</f>
        <v>98.031949620000006</v>
      </c>
      <c r="G3335" t="str">
        <f t="shared" si="211"/>
        <v>Normal</v>
      </c>
      <c r="H3335" t="str">
        <f>'Raw Data'!I3332</f>
        <v>non-smoker</v>
      </c>
      <c r="I3335" t="str">
        <f>'Raw Data'!J3332</f>
        <v>moderate</v>
      </c>
    </row>
    <row r="3336" spans="1:9" ht="15" customHeight="1" x14ac:dyDescent="0.35">
      <c r="A3336">
        <f t="shared" si="208"/>
        <v>3332</v>
      </c>
      <c r="B3336" s="13">
        <f>'Raw Data'!B3333</f>
        <v>25.932844190000001</v>
      </c>
      <c r="C3336" t="str">
        <f t="shared" si="209"/>
        <v>Overweight</v>
      </c>
      <c r="D3336" s="14">
        <f>'Raw Data'!E3333</f>
        <v>216.16552340000001</v>
      </c>
      <c r="E3336" t="str">
        <f t="shared" si="210"/>
        <v>Borderline High</v>
      </c>
      <c r="F3336" s="15">
        <f>'Raw Data'!C3333</f>
        <v>119.288918</v>
      </c>
      <c r="G3336" t="str">
        <f t="shared" si="211"/>
        <v>Normal</v>
      </c>
      <c r="H3336" t="str">
        <f>'Raw Data'!I3333</f>
        <v>non-smoker</v>
      </c>
      <c r="I3336" t="str">
        <f>'Raw Data'!J3333</f>
        <v>high</v>
      </c>
    </row>
    <row r="3337" spans="1:9" ht="15" customHeight="1" x14ac:dyDescent="0.35">
      <c r="A3337">
        <f t="shared" si="208"/>
        <v>3333</v>
      </c>
      <c r="B3337" s="13">
        <f>'Raw Data'!B3334</f>
        <v>23.366317630000001</v>
      </c>
      <c r="C3337" t="str">
        <f t="shared" si="209"/>
        <v>Normal</v>
      </c>
      <c r="D3337" s="14">
        <f>'Raw Data'!E3334</f>
        <v>200.19868220000001</v>
      </c>
      <c r="E3337" t="str">
        <f t="shared" si="210"/>
        <v>Borderline High</v>
      </c>
      <c r="F3337" s="15">
        <f>'Raw Data'!C3334</f>
        <v>103.5059105</v>
      </c>
      <c r="G3337" t="str">
        <f t="shared" si="211"/>
        <v>Normal</v>
      </c>
      <c r="H3337" t="str">
        <f>'Raw Data'!I3334</f>
        <v>non-smoker</v>
      </c>
      <c r="I3337" t="str">
        <f>'Raw Data'!J3334</f>
        <v>moderate</v>
      </c>
    </row>
    <row r="3338" spans="1:9" ht="15" customHeight="1" x14ac:dyDescent="0.35">
      <c r="A3338">
        <f t="shared" si="208"/>
        <v>3334</v>
      </c>
      <c r="B3338" s="13">
        <f>'Raw Data'!B3335</f>
        <v>30.711007410000001</v>
      </c>
      <c r="C3338" t="str">
        <f t="shared" si="209"/>
        <v>Obese</v>
      </c>
      <c r="D3338" s="14">
        <f>'Raw Data'!E3335</f>
        <v>206.27831570000001</v>
      </c>
      <c r="E3338" t="str">
        <f t="shared" si="210"/>
        <v>Borderline High</v>
      </c>
      <c r="F3338" s="15">
        <f>'Raw Data'!C3335</f>
        <v>117.5164432</v>
      </c>
      <c r="G3338" t="str">
        <f t="shared" si="211"/>
        <v>Normal</v>
      </c>
      <c r="H3338" t="str">
        <f>'Raw Data'!I3335</f>
        <v>non-smoker</v>
      </c>
      <c r="I3338" t="str">
        <f>'Raw Data'!J3335</f>
        <v>high</v>
      </c>
    </row>
    <row r="3339" spans="1:9" ht="15" customHeight="1" x14ac:dyDescent="0.35">
      <c r="A3339">
        <f t="shared" si="208"/>
        <v>3335</v>
      </c>
      <c r="B3339" s="13">
        <f>'Raw Data'!B3336</f>
        <v>29.234231650000002</v>
      </c>
      <c r="C3339" t="str">
        <f t="shared" si="209"/>
        <v>Overweight</v>
      </c>
      <c r="D3339" s="14">
        <f>'Raw Data'!E3336</f>
        <v>218.17740259999999</v>
      </c>
      <c r="E3339" t="str">
        <f t="shared" si="210"/>
        <v>Borderline High</v>
      </c>
      <c r="F3339" s="15">
        <f>'Raw Data'!C3336</f>
        <v>126.0270826</v>
      </c>
      <c r="G3339" t="str">
        <f t="shared" si="211"/>
        <v>Elevated</v>
      </c>
      <c r="H3339" t="str">
        <f>'Raw Data'!I3336</f>
        <v>smoker</v>
      </c>
      <c r="I3339" t="str">
        <f>'Raw Data'!J3336</f>
        <v>low</v>
      </c>
    </row>
    <row r="3340" spans="1:9" ht="15" customHeight="1" x14ac:dyDescent="0.35">
      <c r="A3340">
        <f t="shared" si="208"/>
        <v>3336</v>
      </c>
      <c r="B3340" s="13">
        <f>'Raw Data'!B3337</f>
        <v>35.140205850000001</v>
      </c>
      <c r="C3340" t="str">
        <f t="shared" si="209"/>
        <v>Obese</v>
      </c>
      <c r="D3340" s="14">
        <f>'Raw Data'!E3337</f>
        <v>219.16539119999999</v>
      </c>
      <c r="E3340" t="str">
        <f t="shared" si="210"/>
        <v>Borderline High</v>
      </c>
      <c r="F3340" s="15">
        <f>'Raw Data'!C3337</f>
        <v>92.905132870000003</v>
      </c>
      <c r="G3340" t="str">
        <f t="shared" si="211"/>
        <v>Normal</v>
      </c>
      <c r="H3340" t="str">
        <f>'Raw Data'!I3337</f>
        <v>smoker</v>
      </c>
      <c r="I3340" t="str">
        <f>'Raw Data'!J3337</f>
        <v>low</v>
      </c>
    </row>
    <row r="3341" spans="1:9" ht="15" customHeight="1" x14ac:dyDescent="0.35">
      <c r="A3341">
        <f t="shared" si="208"/>
        <v>3337</v>
      </c>
      <c r="B3341" s="13">
        <f>'Raw Data'!B3338</f>
        <v>25.22245917</v>
      </c>
      <c r="C3341" t="str">
        <f t="shared" si="209"/>
        <v>Overweight</v>
      </c>
      <c r="D3341" s="14">
        <f>'Raw Data'!E3338</f>
        <v>208.05411760000001</v>
      </c>
      <c r="E3341" t="str">
        <f t="shared" si="210"/>
        <v>Borderline High</v>
      </c>
      <c r="F3341" s="15">
        <f>'Raw Data'!C3338</f>
        <v>106.17815710000001</v>
      </c>
      <c r="G3341" t="str">
        <f t="shared" si="211"/>
        <v>Normal</v>
      </c>
      <c r="H3341" t="str">
        <f>'Raw Data'!I3338</f>
        <v>non-smoker</v>
      </c>
      <c r="I3341" t="str">
        <f>'Raw Data'!J3338</f>
        <v>moderate</v>
      </c>
    </row>
    <row r="3342" spans="1:9" ht="15" customHeight="1" x14ac:dyDescent="0.35">
      <c r="A3342">
        <f t="shared" si="208"/>
        <v>3338</v>
      </c>
      <c r="B3342" s="13">
        <f>'Raw Data'!B3339</f>
        <v>27.34911134</v>
      </c>
      <c r="C3342" t="str">
        <f t="shared" si="209"/>
        <v>Overweight</v>
      </c>
      <c r="D3342" s="14">
        <f>'Raw Data'!E3339</f>
        <v>170.28152990000001</v>
      </c>
      <c r="E3342" t="str">
        <f t="shared" si="210"/>
        <v>Desirable</v>
      </c>
      <c r="F3342" s="15">
        <f>'Raw Data'!C3339</f>
        <v>85.651428609999996</v>
      </c>
      <c r="G3342" t="str">
        <f t="shared" si="211"/>
        <v>Normal</v>
      </c>
      <c r="H3342" t="str">
        <f>'Raw Data'!I3339</f>
        <v>smoker</v>
      </c>
      <c r="I3342" t="str">
        <f>'Raw Data'!J3339</f>
        <v>high</v>
      </c>
    </row>
    <row r="3343" spans="1:9" ht="15" customHeight="1" x14ac:dyDescent="0.35">
      <c r="A3343">
        <f t="shared" si="208"/>
        <v>3339</v>
      </c>
      <c r="B3343" s="13">
        <f>'Raw Data'!B3340</f>
        <v>27.867898499999999</v>
      </c>
      <c r="C3343" t="str">
        <f t="shared" si="209"/>
        <v>Overweight</v>
      </c>
      <c r="D3343" s="14">
        <f>'Raw Data'!E3340</f>
        <v>229.8596288</v>
      </c>
      <c r="E3343" t="str">
        <f t="shared" si="210"/>
        <v>Borderline High</v>
      </c>
      <c r="F3343" s="15">
        <f>'Raw Data'!C3340</f>
        <v>119.18467800000001</v>
      </c>
      <c r="G3343" t="str">
        <f t="shared" si="211"/>
        <v>Normal</v>
      </c>
      <c r="H3343" t="str">
        <f>'Raw Data'!I3340</f>
        <v>non-smoker</v>
      </c>
      <c r="I3343" t="str">
        <f>'Raw Data'!J3340</f>
        <v>high</v>
      </c>
    </row>
    <row r="3344" spans="1:9" ht="15" customHeight="1" x14ac:dyDescent="0.35">
      <c r="A3344">
        <f t="shared" si="208"/>
        <v>3340</v>
      </c>
      <c r="B3344" s="13">
        <f>'Raw Data'!B3341</f>
        <v>25.135028999999999</v>
      </c>
      <c r="C3344" t="str">
        <f t="shared" si="209"/>
        <v>Overweight</v>
      </c>
      <c r="D3344" s="14">
        <f>'Raw Data'!E3341</f>
        <v>187.8276807</v>
      </c>
      <c r="E3344" t="str">
        <f t="shared" si="210"/>
        <v>Desirable</v>
      </c>
      <c r="F3344" s="15">
        <f>'Raw Data'!C3341</f>
        <v>117.49537170000001</v>
      </c>
      <c r="G3344" t="str">
        <f t="shared" si="211"/>
        <v>Normal</v>
      </c>
      <c r="H3344" t="str">
        <f>'Raw Data'!I3341</f>
        <v>non-smoker</v>
      </c>
      <c r="I3344" t="str">
        <f>'Raw Data'!J3341</f>
        <v>moderate</v>
      </c>
    </row>
    <row r="3345" spans="1:9" ht="15" customHeight="1" x14ac:dyDescent="0.35">
      <c r="A3345">
        <f t="shared" si="208"/>
        <v>3341</v>
      </c>
      <c r="B3345" s="13">
        <f>'Raw Data'!B3342</f>
        <v>17.08255642</v>
      </c>
      <c r="C3345" t="str">
        <f t="shared" si="209"/>
        <v>Underweight</v>
      </c>
      <c r="D3345" s="14">
        <f>'Raw Data'!E3342</f>
        <v>204.14778899999999</v>
      </c>
      <c r="E3345" t="str">
        <f t="shared" si="210"/>
        <v>Borderline High</v>
      </c>
      <c r="F3345" s="15">
        <f>'Raw Data'!C3342</f>
        <v>99.501823310000006</v>
      </c>
      <c r="G3345" t="str">
        <f t="shared" si="211"/>
        <v>Normal</v>
      </c>
      <c r="H3345" t="str">
        <f>'Raw Data'!I3342</f>
        <v>non-smoker</v>
      </c>
      <c r="I3345" t="str">
        <f>'Raw Data'!J3342</f>
        <v>high</v>
      </c>
    </row>
    <row r="3346" spans="1:9" ht="15" customHeight="1" x14ac:dyDescent="0.35">
      <c r="A3346">
        <f t="shared" si="208"/>
        <v>3342</v>
      </c>
      <c r="B3346" s="13">
        <f>'Raw Data'!B3343</f>
        <v>29.219450899999998</v>
      </c>
      <c r="C3346" t="str">
        <f t="shared" si="209"/>
        <v>Overweight</v>
      </c>
      <c r="D3346" s="14">
        <f>'Raw Data'!E3343</f>
        <v>210.72758519999999</v>
      </c>
      <c r="E3346" t="str">
        <f t="shared" si="210"/>
        <v>Borderline High</v>
      </c>
      <c r="F3346" s="15">
        <f>'Raw Data'!C3343</f>
        <v>113.8195295</v>
      </c>
      <c r="G3346" t="str">
        <f t="shared" si="211"/>
        <v>Normal</v>
      </c>
      <c r="H3346" t="str">
        <f>'Raw Data'!I3343</f>
        <v>non-smoker</v>
      </c>
      <c r="I3346" t="str">
        <f>'Raw Data'!J3343</f>
        <v>high</v>
      </c>
    </row>
    <row r="3347" spans="1:9" ht="15" customHeight="1" x14ac:dyDescent="0.35">
      <c r="A3347">
        <f t="shared" si="208"/>
        <v>3343</v>
      </c>
      <c r="B3347" s="13">
        <f>'Raw Data'!B3344</f>
        <v>38.674108459999999</v>
      </c>
      <c r="C3347" t="str">
        <f t="shared" si="209"/>
        <v>Obese</v>
      </c>
      <c r="D3347" s="14">
        <f>'Raw Data'!E3344</f>
        <v>212.38612169999999</v>
      </c>
      <c r="E3347" t="str">
        <f t="shared" si="210"/>
        <v>Borderline High</v>
      </c>
      <c r="F3347" s="15">
        <f>'Raw Data'!C3344</f>
        <v>118.52124999999999</v>
      </c>
      <c r="G3347" t="str">
        <f t="shared" si="211"/>
        <v>Normal</v>
      </c>
      <c r="H3347" t="str">
        <f>'Raw Data'!I3344</f>
        <v>non-smoker</v>
      </c>
      <c r="I3347" t="str">
        <f>'Raw Data'!J3344</f>
        <v>moderate</v>
      </c>
    </row>
    <row r="3348" spans="1:9" ht="15" customHeight="1" x14ac:dyDescent="0.35">
      <c r="A3348">
        <f t="shared" si="208"/>
        <v>3344</v>
      </c>
      <c r="B3348" s="13">
        <f>'Raw Data'!B3345</f>
        <v>31.996777059999999</v>
      </c>
      <c r="C3348" t="str">
        <f t="shared" si="209"/>
        <v>Obese</v>
      </c>
      <c r="D3348" s="14">
        <f>'Raw Data'!E3345</f>
        <v>214.4931837</v>
      </c>
      <c r="E3348" t="str">
        <f t="shared" si="210"/>
        <v>Borderline High</v>
      </c>
      <c r="F3348" s="15">
        <f>'Raw Data'!C3345</f>
        <v>114.4123128</v>
      </c>
      <c r="G3348" t="str">
        <f t="shared" si="211"/>
        <v>Normal</v>
      </c>
      <c r="H3348" t="str">
        <f>'Raw Data'!I3345</f>
        <v>smoker</v>
      </c>
      <c r="I3348" t="str">
        <f>'Raw Data'!J3345</f>
        <v>low</v>
      </c>
    </row>
    <row r="3349" spans="1:9" ht="15" customHeight="1" x14ac:dyDescent="0.35">
      <c r="A3349">
        <f t="shared" si="208"/>
        <v>3345</v>
      </c>
      <c r="B3349" s="13">
        <f>'Raw Data'!B3346</f>
        <v>36.790933789999997</v>
      </c>
      <c r="C3349" t="str">
        <f t="shared" si="209"/>
        <v>Obese</v>
      </c>
      <c r="D3349" s="14">
        <f>'Raw Data'!E3346</f>
        <v>199.11008649999999</v>
      </c>
      <c r="E3349" t="str">
        <f t="shared" si="210"/>
        <v>Desirable</v>
      </c>
      <c r="F3349" s="15">
        <f>'Raw Data'!C3346</f>
        <v>122.52644410000001</v>
      </c>
      <c r="G3349" t="str">
        <f t="shared" si="211"/>
        <v>Elevated</v>
      </c>
      <c r="H3349" t="str">
        <f>'Raw Data'!I3346</f>
        <v>non-smoker</v>
      </c>
      <c r="I3349" t="str">
        <f>'Raw Data'!J3346</f>
        <v>moderate</v>
      </c>
    </row>
    <row r="3350" spans="1:9" ht="15" customHeight="1" x14ac:dyDescent="0.35">
      <c r="A3350">
        <f t="shared" si="208"/>
        <v>3346</v>
      </c>
      <c r="B3350" s="13">
        <f>'Raw Data'!B3347</f>
        <v>31.483981799999999</v>
      </c>
      <c r="C3350" t="str">
        <f t="shared" si="209"/>
        <v>Obese</v>
      </c>
      <c r="D3350" s="14">
        <f>'Raw Data'!E3347</f>
        <v>214.4941737</v>
      </c>
      <c r="E3350" t="str">
        <f t="shared" si="210"/>
        <v>Borderline High</v>
      </c>
      <c r="F3350" s="15">
        <f>'Raw Data'!C3347</f>
        <v>116.365695</v>
      </c>
      <c r="G3350" t="str">
        <f t="shared" si="211"/>
        <v>Normal</v>
      </c>
      <c r="H3350" t="str">
        <f>'Raw Data'!I3347</f>
        <v>non-smoker</v>
      </c>
      <c r="I3350" t="str">
        <f>'Raw Data'!J3347</f>
        <v>moderate</v>
      </c>
    </row>
    <row r="3351" spans="1:9" ht="15" customHeight="1" x14ac:dyDescent="0.35">
      <c r="A3351">
        <f t="shared" si="208"/>
        <v>3347</v>
      </c>
      <c r="B3351" s="13">
        <f>'Raw Data'!B3348</f>
        <v>26.240162529999999</v>
      </c>
      <c r="C3351" t="str">
        <f t="shared" si="209"/>
        <v>Overweight</v>
      </c>
      <c r="D3351" s="14">
        <f>'Raw Data'!E3348</f>
        <v>176.9768674</v>
      </c>
      <c r="E3351" t="str">
        <f t="shared" si="210"/>
        <v>Desirable</v>
      </c>
      <c r="F3351" s="15">
        <f>'Raw Data'!C3348</f>
        <v>101.1914725</v>
      </c>
      <c r="G3351" t="str">
        <f t="shared" si="211"/>
        <v>Normal</v>
      </c>
      <c r="H3351" t="str">
        <f>'Raw Data'!I3348</f>
        <v>smoker</v>
      </c>
      <c r="I3351" t="str">
        <f>'Raw Data'!J3348</f>
        <v>moderate</v>
      </c>
    </row>
    <row r="3352" spans="1:9" ht="15" customHeight="1" x14ac:dyDescent="0.35">
      <c r="A3352">
        <f t="shared" si="208"/>
        <v>3348</v>
      </c>
      <c r="B3352" s="13">
        <f>'Raw Data'!B3349</f>
        <v>30.007911679999999</v>
      </c>
      <c r="C3352" t="str">
        <f t="shared" si="209"/>
        <v>Obese</v>
      </c>
      <c r="D3352" s="14">
        <f>'Raw Data'!E3349</f>
        <v>206.97052199999999</v>
      </c>
      <c r="E3352" t="str">
        <f t="shared" si="210"/>
        <v>Borderline High</v>
      </c>
      <c r="F3352" s="15">
        <f>'Raw Data'!C3349</f>
        <v>104.1984578</v>
      </c>
      <c r="G3352" t="str">
        <f t="shared" si="211"/>
        <v>Normal</v>
      </c>
      <c r="H3352" t="str">
        <f>'Raw Data'!I3349</f>
        <v>smoker</v>
      </c>
      <c r="I3352" t="str">
        <f>'Raw Data'!J3349</f>
        <v>moderate</v>
      </c>
    </row>
    <row r="3353" spans="1:9" ht="15" customHeight="1" x14ac:dyDescent="0.35">
      <c r="A3353">
        <f t="shared" si="208"/>
        <v>3349</v>
      </c>
      <c r="B3353" s="13">
        <f>'Raw Data'!B3350</f>
        <v>32.349464400000002</v>
      </c>
      <c r="C3353" t="str">
        <f t="shared" si="209"/>
        <v>Obese</v>
      </c>
      <c r="D3353" s="14">
        <f>'Raw Data'!E3350</f>
        <v>207.62623189999999</v>
      </c>
      <c r="E3353" t="str">
        <f t="shared" si="210"/>
        <v>Borderline High</v>
      </c>
      <c r="F3353" s="15">
        <f>'Raw Data'!C3350</f>
        <v>93.975688399999996</v>
      </c>
      <c r="G3353" t="str">
        <f t="shared" si="211"/>
        <v>Normal</v>
      </c>
      <c r="H3353" t="str">
        <f>'Raw Data'!I3350</f>
        <v>non-smoker</v>
      </c>
      <c r="I3353" t="str">
        <f>'Raw Data'!J3350</f>
        <v>moderate</v>
      </c>
    </row>
    <row r="3354" spans="1:9" ht="15" customHeight="1" x14ac:dyDescent="0.35">
      <c r="A3354">
        <f t="shared" si="208"/>
        <v>3350</v>
      </c>
      <c r="B3354" s="13">
        <f>'Raw Data'!B3351</f>
        <v>18.996730320000001</v>
      </c>
      <c r="C3354" t="str">
        <f t="shared" si="209"/>
        <v>Normal</v>
      </c>
      <c r="D3354" s="14">
        <f>'Raw Data'!E3351</f>
        <v>174.7084906</v>
      </c>
      <c r="E3354" t="str">
        <f t="shared" si="210"/>
        <v>Desirable</v>
      </c>
      <c r="F3354" s="15">
        <f>'Raw Data'!C3351</f>
        <v>83.267817429999994</v>
      </c>
      <c r="G3354" t="str">
        <f t="shared" si="211"/>
        <v>Normal</v>
      </c>
      <c r="H3354" t="str">
        <f>'Raw Data'!I3351</f>
        <v>smoker</v>
      </c>
      <c r="I3354" t="str">
        <f>'Raw Data'!J3351</f>
        <v>moderate</v>
      </c>
    </row>
    <row r="3355" spans="1:9" ht="15" customHeight="1" x14ac:dyDescent="0.35">
      <c r="A3355">
        <f t="shared" si="208"/>
        <v>3351</v>
      </c>
      <c r="B3355" s="13">
        <f>'Raw Data'!B3352</f>
        <v>29.22410773</v>
      </c>
      <c r="C3355" t="str">
        <f t="shared" si="209"/>
        <v>Overweight</v>
      </c>
      <c r="D3355" s="14">
        <f>'Raw Data'!E3352</f>
        <v>214.73011439999999</v>
      </c>
      <c r="E3355" t="str">
        <f t="shared" si="210"/>
        <v>Borderline High</v>
      </c>
      <c r="F3355" s="15">
        <f>'Raw Data'!C3352</f>
        <v>112.75758260000001</v>
      </c>
      <c r="G3355" t="str">
        <f t="shared" si="211"/>
        <v>Normal</v>
      </c>
      <c r="H3355" t="str">
        <f>'Raw Data'!I3352</f>
        <v>non-smoker</v>
      </c>
      <c r="I3355" t="str">
        <f>'Raw Data'!J3352</f>
        <v>high</v>
      </c>
    </row>
    <row r="3356" spans="1:9" ht="15" customHeight="1" x14ac:dyDescent="0.35">
      <c r="A3356">
        <f t="shared" si="208"/>
        <v>3352</v>
      </c>
      <c r="B3356" s="13">
        <f>'Raw Data'!B3353</f>
        <v>26.507836149999999</v>
      </c>
      <c r="C3356" t="str">
        <f t="shared" si="209"/>
        <v>Overweight</v>
      </c>
      <c r="D3356" s="14">
        <f>'Raw Data'!E3353</f>
        <v>181.5774394</v>
      </c>
      <c r="E3356" t="str">
        <f t="shared" si="210"/>
        <v>Desirable</v>
      </c>
      <c r="F3356" s="15">
        <f>'Raw Data'!C3353</f>
        <v>126.8346313</v>
      </c>
      <c r="G3356" t="str">
        <f t="shared" si="211"/>
        <v>Elevated</v>
      </c>
      <c r="H3356" t="str">
        <f>'Raw Data'!I3353</f>
        <v>smoker</v>
      </c>
      <c r="I3356" t="str">
        <f>'Raw Data'!J3353</f>
        <v>high</v>
      </c>
    </row>
    <row r="3357" spans="1:9" ht="15" customHeight="1" x14ac:dyDescent="0.35">
      <c r="A3357">
        <f t="shared" si="208"/>
        <v>3353</v>
      </c>
      <c r="B3357" s="13">
        <f>'Raw Data'!B3354</f>
        <v>34.387223419999998</v>
      </c>
      <c r="C3357" t="str">
        <f t="shared" si="209"/>
        <v>Obese</v>
      </c>
      <c r="D3357" s="14">
        <f>'Raw Data'!E3354</f>
        <v>193.6565233</v>
      </c>
      <c r="E3357" t="str">
        <f t="shared" si="210"/>
        <v>Desirable</v>
      </c>
      <c r="F3357" s="15">
        <f>'Raw Data'!C3354</f>
        <v>104.3404073</v>
      </c>
      <c r="G3357" t="str">
        <f t="shared" si="211"/>
        <v>Normal</v>
      </c>
      <c r="H3357" t="str">
        <f>'Raw Data'!I3354</f>
        <v>non-smoker</v>
      </c>
      <c r="I3357" t="str">
        <f>'Raw Data'!J3354</f>
        <v>moderate</v>
      </c>
    </row>
    <row r="3358" spans="1:9" ht="15" customHeight="1" x14ac:dyDescent="0.35">
      <c r="A3358">
        <f t="shared" si="208"/>
        <v>3354</v>
      </c>
      <c r="B3358" s="13">
        <f>'Raw Data'!B3355</f>
        <v>28.861625830000001</v>
      </c>
      <c r="C3358" t="str">
        <f t="shared" si="209"/>
        <v>Overweight</v>
      </c>
      <c r="D3358" s="14">
        <f>'Raw Data'!E3355</f>
        <v>181.2629106</v>
      </c>
      <c r="E3358" t="str">
        <f t="shared" si="210"/>
        <v>Desirable</v>
      </c>
      <c r="F3358" s="15">
        <f>'Raw Data'!C3355</f>
        <v>102.76308589999999</v>
      </c>
      <c r="G3358" t="str">
        <f t="shared" si="211"/>
        <v>Normal</v>
      </c>
      <c r="H3358" t="str">
        <f>'Raw Data'!I3355</f>
        <v>non-smoker</v>
      </c>
      <c r="I3358" t="str">
        <f>'Raw Data'!J3355</f>
        <v>moderate</v>
      </c>
    </row>
    <row r="3359" spans="1:9" ht="15" customHeight="1" x14ac:dyDescent="0.35">
      <c r="A3359">
        <f t="shared" si="208"/>
        <v>3355</v>
      </c>
      <c r="B3359" s="13">
        <f>'Raw Data'!B3356</f>
        <v>14.698477970000001</v>
      </c>
      <c r="C3359" t="str">
        <f t="shared" si="209"/>
        <v>Underweight</v>
      </c>
      <c r="D3359" s="14">
        <f>'Raw Data'!E3356</f>
        <v>168.7758772</v>
      </c>
      <c r="E3359" t="str">
        <f t="shared" si="210"/>
        <v>Desirable</v>
      </c>
      <c r="F3359" s="15">
        <f>'Raw Data'!C3356</f>
        <v>101.7727079</v>
      </c>
      <c r="G3359" t="str">
        <f t="shared" si="211"/>
        <v>Normal</v>
      </c>
      <c r="H3359" t="str">
        <f>'Raw Data'!I3356</f>
        <v>non-smoker</v>
      </c>
      <c r="I3359" t="str">
        <f>'Raw Data'!J3356</f>
        <v>low</v>
      </c>
    </row>
    <row r="3360" spans="1:9" ht="15" customHeight="1" x14ac:dyDescent="0.35">
      <c r="A3360">
        <f t="shared" si="208"/>
        <v>3356</v>
      </c>
      <c r="B3360" s="13">
        <f>'Raw Data'!B3357</f>
        <v>29.199431019999999</v>
      </c>
      <c r="C3360" t="str">
        <f t="shared" si="209"/>
        <v>Overweight</v>
      </c>
      <c r="D3360" s="14">
        <f>'Raw Data'!E3357</f>
        <v>202.87914649999999</v>
      </c>
      <c r="E3360" t="str">
        <f t="shared" si="210"/>
        <v>Borderline High</v>
      </c>
      <c r="F3360" s="15">
        <f>'Raw Data'!C3357</f>
        <v>109.4061387</v>
      </c>
      <c r="G3360" t="str">
        <f t="shared" si="211"/>
        <v>Normal</v>
      </c>
      <c r="H3360" t="str">
        <f>'Raw Data'!I3357</f>
        <v>smoker</v>
      </c>
      <c r="I3360" t="str">
        <f>'Raw Data'!J3357</f>
        <v>moderate</v>
      </c>
    </row>
    <row r="3361" spans="1:9" ht="15" customHeight="1" x14ac:dyDescent="0.35">
      <c r="A3361">
        <f t="shared" si="208"/>
        <v>3357</v>
      </c>
      <c r="B3361" s="13">
        <f>'Raw Data'!B3358</f>
        <v>16.690742230000001</v>
      </c>
      <c r="C3361" t="str">
        <f t="shared" si="209"/>
        <v>Underweight</v>
      </c>
      <c r="D3361" s="14">
        <f>'Raw Data'!E3358</f>
        <v>205.3467411</v>
      </c>
      <c r="E3361" t="str">
        <f t="shared" si="210"/>
        <v>Borderline High</v>
      </c>
      <c r="F3361" s="15">
        <f>'Raw Data'!C3358</f>
        <v>106.03812189999999</v>
      </c>
      <c r="G3361" t="str">
        <f t="shared" si="211"/>
        <v>Normal</v>
      </c>
      <c r="H3361" t="str">
        <f>'Raw Data'!I3358</f>
        <v>non-smoker</v>
      </c>
      <c r="I3361" t="str">
        <f>'Raw Data'!J3358</f>
        <v>low</v>
      </c>
    </row>
    <row r="3362" spans="1:9" ht="15" customHeight="1" x14ac:dyDescent="0.35">
      <c r="A3362">
        <f t="shared" si="208"/>
        <v>3358</v>
      </c>
      <c r="B3362" s="13">
        <f>'Raw Data'!B3359</f>
        <v>33.37054208</v>
      </c>
      <c r="C3362" t="str">
        <f t="shared" si="209"/>
        <v>Obese</v>
      </c>
      <c r="D3362" s="14">
        <f>'Raw Data'!E3359</f>
        <v>215.84720279999999</v>
      </c>
      <c r="E3362" t="str">
        <f t="shared" si="210"/>
        <v>Borderline High</v>
      </c>
      <c r="F3362" s="15">
        <f>'Raw Data'!C3359</f>
        <v>116.9959566</v>
      </c>
      <c r="G3362" t="str">
        <f t="shared" si="211"/>
        <v>Normal</v>
      </c>
      <c r="H3362" t="str">
        <f>'Raw Data'!I3359</f>
        <v>non-smoker</v>
      </c>
      <c r="I3362" t="str">
        <f>'Raw Data'!J3359</f>
        <v>high</v>
      </c>
    </row>
    <row r="3363" spans="1:9" ht="15" customHeight="1" x14ac:dyDescent="0.35">
      <c r="A3363">
        <f t="shared" si="208"/>
        <v>3359</v>
      </c>
      <c r="B3363" s="13">
        <f>'Raw Data'!B3360</f>
        <v>23.160558999999999</v>
      </c>
      <c r="C3363" t="str">
        <f t="shared" si="209"/>
        <v>Normal</v>
      </c>
      <c r="D3363" s="14">
        <f>'Raw Data'!E3360</f>
        <v>191.066665</v>
      </c>
      <c r="E3363" t="str">
        <f t="shared" si="210"/>
        <v>Desirable</v>
      </c>
      <c r="F3363" s="15">
        <f>'Raw Data'!C3360</f>
        <v>108.9487125</v>
      </c>
      <c r="G3363" t="str">
        <f t="shared" si="211"/>
        <v>Normal</v>
      </c>
      <c r="H3363" t="str">
        <f>'Raw Data'!I3360</f>
        <v>smoker</v>
      </c>
      <c r="I3363" t="str">
        <f>'Raw Data'!J3360</f>
        <v>moderate</v>
      </c>
    </row>
    <row r="3364" spans="1:9" ht="15" customHeight="1" x14ac:dyDescent="0.35">
      <c r="A3364">
        <f t="shared" si="208"/>
        <v>3360</v>
      </c>
      <c r="B3364" s="13">
        <f>'Raw Data'!B3361</f>
        <v>21.346271009999999</v>
      </c>
      <c r="C3364" t="str">
        <f t="shared" si="209"/>
        <v>Normal</v>
      </c>
      <c r="D3364" s="14">
        <f>'Raw Data'!E3361</f>
        <v>196.59639559999999</v>
      </c>
      <c r="E3364" t="str">
        <f t="shared" si="210"/>
        <v>Desirable</v>
      </c>
      <c r="F3364" s="15">
        <f>'Raw Data'!C3361</f>
        <v>99.394813470000003</v>
      </c>
      <c r="G3364" t="str">
        <f t="shared" si="211"/>
        <v>Normal</v>
      </c>
      <c r="H3364" t="str">
        <f>'Raw Data'!I3361</f>
        <v>non-smoker</v>
      </c>
      <c r="I3364" t="str">
        <f>'Raw Data'!J3361</f>
        <v>high</v>
      </c>
    </row>
    <row r="3365" spans="1:9" ht="15" customHeight="1" x14ac:dyDescent="0.35">
      <c r="A3365">
        <f t="shared" si="208"/>
        <v>3361</v>
      </c>
      <c r="B3365" s="13">
        <f>'Raw Data'!B3362</f>
        <v>23.144752839999999</v>
      </c>
      <c r="C3365" t="str">
        <f t="shared" si="209"/>
        <v>Normal</v>
      </c>
      <c r="D3365" s="14">
        <f>'Raw Data'!E3362</f>
        <v>177.28530330000001</v>
      </c>
      <c r="E3365" t="str">
        <f t="shared" si="210"/>
        <v>Desirable</v>
      </c>
      <c r="F3365" s="15">
        <f>'Raw Data'!C3362</f>
        <v>94.208590749999999</v>
      </c>
      <c r="G3365" t="str">
        <f t="shared" si="211"/>
        <v>Normal</v>
      </c>
      <c r="H3365" t="str">
        <f>'Raw Data'!I3362</f>
        <v>smoker</v>
      </c>
      <c r="I3365" t="str">
        <f>'Raw Data'!J3362</f>
        <v>low</v>
      </c>
    </row>
    <row r="3366" spans="1:9" ht="15" customHeight="1" x14ac:dyDescent="0.35">
      <c r="A3366">
        <f t="shared" si="208"/>
        <v>3362</v>
      </c>
      <c r="B3366" s="13">
        <f>'Raw Data'!B3363</f>
        <v>22.5316288</v>
      </c>
      <c r="C3366" t="str">
        <f t="shared" si="209"/>
        <v>Normal</v>
      </c>
      <c r="D3366" s="14">
        <f>'Raw Data'!E3363</f>
        <v>197.14395060000001</v>
      </c>
      <c r="E3366" t="str">
        <f t="shared" si="210"/>
        <v>Desirable</v>
      </c>
      <c r="F3366" s="15">
        <f>'Raw Data'!C3363</f>
        <v>108.99439940000001</v>
      </c>
      <c r="G3366" t="str">
        <f t="shared" si="211"/>
        <v>Normal</v>
      </c>
      <c r="H3366" t="str">
        <f>'Raw Data'!I3363</f>
        <v>non-smoker</v>
      </c>
      <c r="I3366" t="str">
        <f>'Raw Data'!J3363</f>
        <v>low</v>
      </c>
    </row>
    <row r="3367" spans="1:9" ht="15" customHeight="1" x14ac:dyDescent="0.35">
      <c r="A3367">
        <f t="shared" si="208"/>
        <v>3363</v>
      </c>
      <c r="B3367" s="13">
        <f>'Raw Data'!B3364</f>
        <v>26.221449199999999</v>
      </c>
      <c r="C3367" t="str">
        <f t="shared" si="209"/>
        <v>Overweight</v>
      </c>
      <c r="D3367" s="14">
        <f>'Raw Data'!E3364</f>
        <v>203.96416909999999</v>
      </c>
      <c r="E3367" t="str">
        <f t="shared" si="210"/>
        <v>Borderline High</v>
      </c>
      <c r="F3367" s="15">
        <f>'Raw Data'!C3364</f>
        <v>98.248538019999998</v>
      </c>
      <c r="G3367" t="str">
        <f t="shared" si="211"/>
        <v>Normal</v>
      </c>
      <c r="H3367" t="str">
        <f>'Raw Data'!I3364</f>
        <v>non-smoker</v>
      </c>
      <c r="I3367" t="str">
        <f>'Raw Data'!J3364</f>
        <v>high</v>
      </c>
    </row>
    <row r="3368" spans="1:9" ht="15" customHeight="1" x14ac:dyDescent="0.35">
      <c r="A3368">
        <f t="shared" si="208"/>
        <v>3364</v>
      </c>
      <c r="B3368" s="13">
        <f>'Raw Data'!B3365</f>
        <v>22.697460849999999</v>
      </c>
      <c r="C3368" t="str">
        <f t="shared" si="209"/>
        <v>Normal</v>
      </c>
      <c r="D3368" s="14">
        <f>'Raw Data'!E3365</f>
        <v>178.68639429999999</v>
      </c>
      <c r="E3368" t="str">
        <f t="shared" si="210"/>
        <v>Desirable</v>
      </c>
      <c r="F3368" s="15">
        <f>'Raw Data'!C3365</f>
        <v>113.9822983</v>
      </c>
      <c r="G3368" t="str">
        <f t="shared" si="211"/>
        <v>Normal</v>
      </c>
      <c r="H3368" t="str">
        <f>'Raw Data'!I3365</f>
        <v>smoker</v>
      </c>
      <c r="I3368" t="str">
        <f>'Raw Data'!J3365</f>
        <v>low</v>
      </c>
    </row>
    <row r="3369" spans="1:9" ht="15" customHeight="1" x14ac:dyDescent="0.35">
      <c r="A3369">
        <f t="shared" si="208"/>
        <v>3365</v>
      </c>
      <c r="B3369" s="13">
        <f>'Raw Data'!B3366</f>
        <v>25.495875170000001</v>
      </c>
      <c r="C3369" t="str">
        <f t="shared" si="209"/>
        <v>Overweight</v>
      </c>
      <c r="D3369" s="14">
        <f>'Raw Data'!E3366</f>
        <v>211.67869719999999</v>
      </c>
      <c r="E3369" t="str">
        <f t="shared" si="210"/>
        <v>Borderline High</v>
      </c>
      <c r="F3369" s="15">
        <f>'Raw Data'!C3366</f>
        <v>109.61656290000001</v>
      </c>
      <c r="G3369" t="str">
        <f t="shared" si="211"/>
        <v>Normal</v>
      </c>
      <c r="H3369" t="str">
        <f>'Raw Data'!I3366</f>
        <v>non-smoker</v>
      </c>
      <c r="I3369" t="str">
        <f>'Raw Data'!J3366</f>
        <v>moderate</v>
      </c>
    </row>
    <row r="3370" spans="1:9" ht="15" customHeight="1" x14ac:dyDescent="0.35">
      <c r="A3370">
        <f t="shared" si="208"/>
        <v>3366</v>
      </c>
      <c r="B3370" s="13">
        <f>'Raw Data'!B3367</f>
        <v>19.288602319999999</v>
      </c>
      <c r="C3370" t="str">
        <f t="shared" si="209"/>
        <v>Normal</v>
      </c>
      <c r="D3370" s="14">
        <f>'Raw Data'!E3367</f>
        <v>200.4163484</v>
      </c>
      <c r="E3370" t="str">
        <f t="shared" si="210"/>
        <v>Borderline High</v>
      </c>
      <c r="F3370" s="15">
        <f>'Raw Data'!C3367</f>
        <v>116.5171639</v>
      </c>
      <c r="G3370" t="str">
        <f t="shared" si="211"/>
        <v>Normal</v>
      </c>
      <c r="H3370" t="str">
        <f>'Raw Data'!I3367</f>
        <v>non-smoker</v>
      </c>
      <c r="I3370" t="str">
        <f>'Raw Data'!J3367</f>
        <v>moderate</v>
      </c>
    </row>
    <row r="3371" spans="1:9" ht="15" customHeight="1" x14ac:dyDescent="0.35">
      <c r="A3371">
        <f t="shared" si="208"/>
        <v>3367</v>
      </c>
      <c r="B3371" s="13">
        <f>'Raw Data'!B3368</f>
        <v>25.741775560000001</v>
      </c>
      <c r="C3371" t="str">
        <f t="shared" si="209"/>
        <v>Overweight</v>
      </c>
      <c r="D3371" s="14">
        <f>'Raw Data'!E3368</f>
        <v>210.40764300000001</v>
      </c>
      <c r="E3371" t="str">
        <f t="shared" si="210"/>
        <v>Borderline High</v>
      </c>
      <c r="F3371" s="15">
        <f>'Raw Data'!C3368</f>
        <v>115.34951529999999</v>
      </c>
      <c r="G3371" t="str">
        <f t="shared" si="211"/>
        <v>Normal</v>
      </c>
      <c r="H3371" t="str">
        <f>'Raw Data'!I3368</f>
        <v>smoker</v>
      </c>
      <c r="I3371" t="str">
        <f>'Raw Data'!J3368</f>
        <v>high</v>
      </c>
    </row>
    <row r="3372" spans="1:9" ht="15" customHeight="1" x14ac:dyDescent="0.35">
      <c r="A3372">
        <f t="shared" si="208"/>
        <v>3368</v>
      </c>
      <c r="B3372" s="13">
        <f>'Raw Data'!B3369</f>
        <v>34.112936699999999</v>
      </c>
      <c r="C3372" t="str">
        <f t="shared" si="209"/>
        <v>Obese</v>
      </c>
      <c r="D3372" s="14">
        <f>'Raw Data'!E3369</f>
        <v>212.95752350000001</v>
      </c>
      <c r="E3372" t="str">
        <f t="shared" si="210"/>
        <v>Borderline High</v>
      </c>
      <c r="F3372" s="15">
        <f>'Raw Data'!C3369</f>
        <v>111.4215147</v>
      </c>
      <c r="G3372" t="str">
        <f t="shared" si="211"/>
        <v>Normal</v>
      </c>
      <c r="H3372" t="str">
        <f>'Raw Data'!I3369</f>
        <v>non-smoker</v>
      </c>
      <c r="I3372" t="str">
        <f>'Raw Data'!J3369</f>
        <v>high</v>
      </c>
    </row>
    <row r="3373" spans="1:9" ht="15" customHeight="1" x14ac:dyDescent="0.35">
      <c r="A3373">
        <f t="shared" si="208"/>
        <v>3369</v>
      </c>
      <c r="B3373" s="13">
        <f>'Raw Data'!B3370</f>
        <v>24.757071239999998</v>
      </c>
      <c r="C3373" t="str">
        <f t="shared" si="209"/>
        <v>Normal</v>
      </c>
      <c r="D3373" s="14">
        <f>'Raw Data'!E3370</f>
        <v>187.458831</v>
      </c>
      <c r="E3373" t="str">
        <f t="shared" si="210"/>
        <v>Desirable</v>
      </c>
      <c r="F3373" s="15">
        <f>'Raw Data'!C3370</f>
        <v>118.2787428</v>
      </c>
      <c r="G3373" t="str">
        <f t="shared" si="211"/>
        <v>Normal</v>
      </c>
      <c r="H3373" t="str">
        <f>'Raw Data'!I3370</f>
        <v>non-smoker</v>
      </c>
      <c r="I3373" t="str">
        <f>'Raw Data'!J3370</f>
        <v>low</v>
      </c>
    </row>
    <row r="3374" spans="1:9" ht="15" customHeight="1" x14ac:dyDescent="0.35">
      <c r="A3374">
        <f t="shared" si="208"/>
        <v>3370</v>
      </c>
      <c r="B3374" s="13">
        <f>'Raw Data'!B3371</f>
        <v>30.12073384</v>
      </c>
      <c r="C3374" t="str">
        <f t="shared" si="209"/>
        <v>Obese</v>
      </c>
      <c r="D3374" s="14">
        <f>'Raw Data'!E3371</f>
        <v>200.638306</v>
      </c>
      <c r="E3374" t="str">
        <f t="shared" si="210"/>
        <v>Borderline High</v>
      </c>
      <c r="F3374" s="15">
        <f>'Raw Data'!C3371</f>
        <v>107.8315042</v>
      </c>
      <c r="G3374" t="str">
        <f t="shared" si="211"/>
        <v>Normal</v>
      </c>
      <c r="H3374" t="str">
        <f>'Raw Data'!I3371</f>
        <v>non-smoker</v>
      </c>
      <c r="I3374" t="str">
        <f>'Raw Data'!J3371</f>
        <v>high</v>
      </c>
    </row>
    <row r="3375" spans="1:9" ht="15" customHeight="1" x14ac:dyDescent="0.35">
      <c r="A3375">
        <f t="shared" si="208"/>
        <v>3371</v>
      </c>
      <c r="B3375" s="13">
        <f>'Raw Data'!B3372</f>
        <v>20.71854514</v>
      </c>
      <c r="C3375" t="str">
        <f t="shared" si="209"/>
        <v>Normal</v>
      </c>
      <c r="D3375" s="14">
        <f>'Raw Data'!E3372</f>
        <v>192.0572732</v>
      </c>
      <c r="E3375" t="str">
        <f t="shared" si="210"/>
        <v>Desirable</v>
      </c>
      <c r="F3375" s="15">
        <f>'Raw Data'!C3372</f>
        <v>104.9822448</v>
      </c>
      <c r="G3375" t="str">
        <f t="shared" si="211"/>
        <v>Normal</v>
      </c>
      <c r="H3375" t="str">
        <f>'Raw Data'!I3372</f>
        <v>non-smoker</v>
      </c>
      <c r="I3375" t="str">
        <f>'Raw Data'!J3372</f>
        <v>moderate</v>
      </c>
    </row>
    <row r="3376" spans="1:9" ht="15" customHeight="1" x14ac:dyDescent="0.35">
      <c r="A3376">
        <f t="shared" si="208"/>
        <v>3372</v>
      </c>
      <c r="B3376" s="13">
        <f>'Raw Data'!B3373</f>
        <v>29.898480330000002</v>
      </c>
      <c r="C3376" t="str">
        <f t="shared" si="209"/>
        <v>Overweight</v>
      </c>
      <c r="D3376" s="14">
        <f>'Raw Data'!E3373</f>
        <v>188.89447609999999</v>
      </c>
      <c r="E3376" t="str">
        <f t="shared" si="210"/>
        <v>Desirable</v>
      </c>
      <c r="F3376" s="15">
        <f>'Raw Data'!C3373</f>
        <v>90.745707949999996</v>
      </c>
      <c r="G3376" t="str">
        <f t="shared" si="211"/>
        <v>Normal</v>
      </c>
      <c r="H3376" t="str">
        <f>'Raw Data'!I3373</f>
        <v>smoker</v>
      </c>
      <c r="I3376" t="str">
        <f>'Raw Data'!J3373</f>
        <v>moderate</v>
      </c>
    </row>
    <row r="3377" spans="1:9" ht="15" customHeight="1" x14ac:dyDescent="0.35">
      <c r="A3377">
        <f t="shared" si="208"/>
        <v>3373</v>
      </c>
      <c r="B3377" s="13">
        <f>'Raw Data'!B3374</f>
        <v>32.687921150000001</v>
      </c>
      <c r="C3377" t="str">
        <f t="shared" si="209"/>
        <v>Obese</v>
      </c>
      <c r="D3377" s="14">
        <f>'Raw Data'!E3374</f>
        <v>200.02433250000001</v>
      </c>
      <c r="E3377" t="str">
        <f t="shared" si="210"/>
        <v>Borderline High</v>
      </c>
      <c r="F3377" s="15">
        <f>'Raw Data'!C3374</f>
        <v>111.7535481</v>
      </c>
      <c r="G3377" t="str">
        <f t="shared" si="211"/>
        <v>Normal</v>
      </c>
      <c r="H3377" t="str">
        <f>'Raw Data'!I3374</f>
        <v>non-smoker</v>
      </c>
      <c r="I3377" t="str">
        <f>'Raw Data'!J3374</f>
        <v>moderate</v>
      </c>
    </row>
    <row r="3378" spans="1:9" ht="15" customHeight="1" x14ac:dyDescent="0.35">
      <c r="A3378">
        <f t="shared" si="208"/>
        <v>3374</v>
      </c>
      <c r="B3378" s="13">
        <f>'Raw Data'!B3375</f>
        <v>34.126059920000003</v>
      </c>
      <c r="C3378" t="str">
        <f t="shared" si="209"/>
        <v>Obese</v>
      </c>
      <c r="D3378" s="14">
        <f>'Raw Data'!E3375</f>
        <v>175.40809369999999</v>
      </c>
      <c r="E3378" t="str">
        <f t="shared" si="210"/>
        <v>Desirable</v>
      </c>
      <c r="F3378" s="15">
        <f>'Raw Data'!C3375</f>
        <v>101.0340329</v>
      </c>
      <c r="G3378" t="str">
        <f t="shared" si="211"/>
        <v>Normal</v>
      </c>
      <c r="H3378" t="str">
        <f>'Raw Data'!I3375</f>
        <v>non-smoker</v>
      </c>
      <c r="I3378" t="str">
        <f>'Raw Data'!J3375</f>
        <v>moderate</v>
      </c>
    </row>
    <row r="3379" spans="1:9" ht="15" customHeight="1" x14ac:dyDescent="0.35">
      <c r="A3379">
        <f t="shared" si="208"/>
        <v>3375</v>
      </c>
      <c r="B3379" s="13">
        <f>'Raw Data'!B3376</f>
        <v>28.003738500000001</v>
      </c>
      <c r="C3379" t="str">
        <f t="shared" si="209"/>
        <v>Overweight</v>
      </c>
      <c r="D3379" s="14">
        <f>'Raw Data'!E3376</f>
        <v>170.89439060000001</v>
      </c>
      <c r="E3379" t="str">
        <f t="shared" si="210"/>
        <v>Desirable</v>
      </c>
      <c r="F3379" s="15">
        <f>'Raw Data'!C3376</f>
        <v>104.5660029</v>
      </c>
      <c r="G3379" t="str">
        <f t="shared" si="211"/>
        <v>Normal</v>
      </c>
      <c r="H3379" t="str">
        <f>'Raw Data'!I3376</f>
        <v>non-smoker</v>
      </c>
      <c r="I3379" t="str">
        <f>'Raw Data'!J3376</f>
        <v>moderate</v>
      </c>
    </row>
    <row r="3380" spans="1:9" ht="15" customHeight="1" x14ac:dyDescent="0.35">
      <c r="A3380">
        <f t="shared" si="208"/>
        <v>3376</v>
      </c>
      <c r="B3380" s="13">
        <f>'Raw Data'!B3377</f>
        <v>30.357213860000002</v>
      </c>
      <c r="C3380" t="str">
        <f t="shared" si="209"/>
        <v>Obese</v>
      </c>
      <c r="D3380" s="14">
        <f>'Raw Data'!E3377</f>
        <v>236.59118799999999</v>
      </c>
      <c r="E3380" t="str">
        <f t="shared" si="210"/>
        <v>Borderline High</v>
      </c>
      <c r="F3380" s="15">
        <f>'Raw Data'!C3377</f>
        <v>106.7687609</v>
      </c>
      <c r="G3380" t="str">
        <f t="shared" si="211"/>
        <v>Normal</v>
      </c>
      <c r="H3380" t="str">
        <f>'Raw Data'!I3377</f>
        <v>non-smoker</v>
      </c>
      <c r="I3380" t="str">
        <f>'Raw Data'!J3377</f>
        <v>moderate</v>
      </c>
    </row>
    <row r="3381" spans="1:9" ht="15" customHeight="1" x14ac:dyDescent="0.35">
      <c r="A3381">
        <f t="shared" si="208"/>
        <v>3377</v>
      </c>
      <c r="B3381" s="13">
        <f>'Raw Data'!B3378</f>
        <v>20.597405770000002</v>
      </c>
      <c r="C3381" t="str">
        <f t="shared" si="209"/>
        <v>Normal</v>
      </c>
      <c r="D3381" s="14">
        <f>'Raw Data'!E3378</f>
        <v>217.1299889</v>
      </c>
      <c r="E3381" t="str">
        <f t="shared" si="210"/>
        <v>Borderline High</v>
      </c>
      <c r="F3381" s="15">
        <f>'Raw Data'!C3378</f>
        <v>111.8799059</v>
      </c>
      <c r="G3381" t="str">
        <f t="shared" si="211"/>
        <v>Normal</v>
      </c>
      <c r="H3381" t="str">
        <f>'Raw Data'!I3378</f>
        <v>smoker</v>
      </c>
      <c r="I3381" t="str">
        <f>'Raw Data'!J3378</f>
        <v>high</v>
      </c>
    </row>
    <row r="3382" spans="1:9" ht="15" customHeight="1" x14ac:dyDescent="0.35">
      <c r="A3382">
        <f t="shared" si="208"/>
        <v>3378</v>
      </c>
      <c r="B3382" s="13">
        <f>'Raw Data'!B3379</f>
        <v>25.082950690000001</v>
      </c>
      <c r="C3382" t="str">
        <f t="shared" si="209"/>
        <v>Overweight</v>
      </c>
      <c r="D3382" s="14">
        <f>'Raw Data'!E3379</f>
        <v>213.84906119999999</v>
      </c>
      <c r="E3382" t="str">
        <f t="shared" si="210"/>
        <v>Borderline High</v>
      </c>
      <c r="F3382" s="15">
        <f>'Raw Data'!C3379</f>
        <v>99.452328769999994</v>
      </c>
      <c r="G3382" t="str">
        <f t="shared" si="211"/>
        <v>Normal</v>
      </c>
      <c r="H3382" t="str">
        <f>'Raw Data'!I3379</f>
        <v>smoker</v>
      </c>
      <c r="I3382" t="str">
        <f>'Raw Data'!J3379</f>
        <v>high</v>
      </c>
    </row>
    <row r="3383" spans="1:9" ht="15" customHeight="1" x14ac:dyDescent="0.35">
      <c r="A3383">
        <f t="shared" si="208"/>
        <v>3379</v>
      </c>
      <c r="B3383" s="13">
        <f>'Raw Data'!B3380</f>
        <v>22.99858163</v>
      </c>
      <c r="C3383" t="str">
        <f t="shared" si="209"/>
        <v>Normal</v>
      </c>
      <c r="D3383" s="14">
        <f>'Raw Data'!E3380</f>
        <v>178.68636939999999</v>
      </c>
      <c r="E3383" t="str">
        <f t="shared" si="210"/>
        <v>Desirable</v>
      </c>
      <c r="F3383" s="15">
        <f>'Raw Data'!C3380</f>
        <v>96.507858420000005</v>
      </c>
      <c r="G3383" t="str">
        <f t="shared" si="211"/>
        <v>Normal</v>
      </c>
      <c r="H3383" t="str">
        <f>'Raw Data'!I3380</f>
        <v>smoker</v>
      </c>
      <c r="I3383" t="str">
        <f>'Raw Data'!J3380</f>
        <v>high</v>
      </c>
    </row>
    <row r="3384" spans="1:9" ht="15" customHeight="1" x14ac:dyDescent="0.35">
      <c r="A3384">
        <f t="shared" si="208"/>
        <v>3380</v>
      </c>
      <c r="B3384" s="13">
        <f>'Raw Data'!B3381</f>
        <v>28.642264109999999</v>
      </c>
      <c r="C3384" t="str">
        <f t="shared" si="209"/>
        <v>Overweight</v>
      </c>
      <c r="D3384" s="14">
        <f>'Raw Data'!E3381</f>
        <v>183.745923</v>
      </c>
      <c r="E3384" t="str">
        <f t="shared" si="210"/>
        <v>Desirable</v>
      </c>
      <c r="F3384" s="15">
        <f>'Raw Data'!C3381</f>
        <v>94.588348139999994</v>
      </c>
      <c r="G3384" t="str">
        <f t="shared" si="211"/>
        <v>Normal</v>
      </c>
      <c r="H3384" t="str">
        <f>'Raw Data'!I3381</f>
        <v>smoker</v>
      </c>
      <c r="I3384" t="str">
        <f>'Raw Data'!J3381</f>
        <v>high</v>
      </c>
    </row>
    <row r="3385" spans="1:9" ht="15" customHeight="1" x14ac:dyDescent="0.35">
      <c r="A3385">
        <f t="shared" si="208"/>
        <v>3381</v>
      </c>
      <c r="B3385" s="13">
        <f>'Raw Data'!B3382</f>
        <v>24.358923900000001</v>
      </c>
      <c r="C3385" t="str">
        <f t="shared" si="209"/>
        <v>Normal</v>
      </c>
      <c r="D3385" s="14">
        <f>'Raw Data'!E3382</f>
        <v>202.0266503</v>
      </c>
      <c r="E3385" t="str">
        <f t="shared" si="210"/>
        <v>Borderline High</v>
      </c>
      <c r="F3385" s="15">
        <f>'Raw Data'!C3382</f>
        <v>114.8424538</v>
      </c>
      <c r="G3385" t="str">
        <f t="shared" si="211"/>
        <v>Normal</v>
      </c>
      <c r="H3385" t="str">
        <f>'Raw Data'!I3382</f>
        <v>non-smoker</v>
      </c>
      <c r="I3385" t="str">
        <f>'Raw Data'!J3382</f>
        <v>moderate</v>
      </c>
    </row>
    <row r="3386" spans="1:9" ht="15" customHeight="1" x14ac:dyDescent="0.35">
      <c r="A3386">
        <f t="shared" si="208"/>
        <v>3382</v>
      </c>
      <c r="B3386" s="13">
        <f>'Raw Data'!B3383</f>
        <v>30.43393974</v>
      </c>
      <c r="C3386" t="str">
        <f t="shared" si="209"/>
        <v>Obese</v>
      </c>
      <c r="D3386" s="14">
        <f>'Raw Data'!E3383</f>
        <v>192.0592967</v>
      </c>
      <c r="E3386" t="str">
        <f t="shared" si="210"/>
        <v>Desirable</v>
      </c>
      <c r="F3386" s="15">
        <f>'Raw Data'!C3383</f>
        <v>115.1984461</v>
      </c>
      <c r="G3386" t="str">
        <f t="shared" si="211"/>
        <v>Normal</v>
      </c>
      <c r="H3386" t="str">
        <f>'Raw Data'!I3383</f>
        <v>smoker</v>
      </c>
      <c r="I3386" t="str">
        <f>'Raw Data'!J3383</f>
        <v>high</v>
      </c>
    </row>
    <row r="3387" spans="1:9" ht="15" customHeight="1" x14ac:dyDescent="0.35">
      <c r="A3387">
        <f t="shared" si="208"/>
        <v>3383</v>
      </c>
      <c r="B3387" s="13">
        <f>'Raw Data'!B3384</f>
        <v>39.342951650000003</v>
      </c>
      <c r="C3387" t="str">
        <f t="shared" si="209"/>
        <v>Obese</v>
      </c>
      <c r="D3387" s="14">
        <f>'Raw Data'!E3384</f>
        <v>189.87016969999999</v>
      </c>
      <c r="E3387" t="str">
        <f t="shared" si="210"/>
        <v>Desirable</v>
      </c>
      <c r="F3387" s="15">
        <f>'Raw Data'!C3384</f>
        <v>109.1649692</v>
      </c>
      <c r="G3387" t="str">
        <f t="shared" si="211"/>
        <v>Normal</v>
      </c>
      <c r="H3387" t="str">
        <f>'Raw Data'!I3384</f>
        <v>non-smoker</v>
      </c>
      <c r="I3387" t="str">
        <f>'Raw Data'!J3384</f>
        <v>moderate</v>
      </c>
    </row>
    <row r="3388" spans="1:9" ht="15" customHeight="1" x14ac:dyDescent="0.35">
      <c r="A3388">
        <f t="shared" si="208"/>
        <v>3384</v>
      </c>
      <c r="B3388" s="13">
        <f>'Raw Data'!B3385</f>
        <v>30.1078738</v>
      </c>
      <c r="C3388" t="str">
        <f t="shared" si="209"/>
        <v>Obese</v>
      </c>
      <c r="D3388" s="14">
        <f>'Raw Data'!E3385</f>
        <v>208.17566679999999</v>
      </c>
      <c r="E3388" t="str">
        <f t="shared" si="210"/>
        <v>Borderline High</v>
      </c>
      <c r="F3388" s="15">
        <f>'Raw Data'!C3385</f>
        <v>108.7749182</v>
      </c>
      <c r="G3388" t="str">
        <f t="shared" si="211"/>
        <v>Normal</v>
      </c>
      <c r="H3388" t="str">
        <f>'Raw Data'!I3385</f>
        <v>smoker</v>
      </c>
      <c r="I3388" t="str">
        <f>'Raw Data'!J3385</f>
        <v>moderate</v>
      </c>
    </row>
    <row r="3389" spans="1:9" ht="15" customHeight="1" x14ac:dyDescent="0.35">
      <c r="A3389">
        <f t="shared" si="208"/>
        <v>3385</v>
      </c>
      <c r="B3389" s="13">
        <f>'Raw Data'!B3386</f>
        <v>34.05828992</v>
      </c>
      <c r="C3389" t="str">
        <f t="shared" si="209"/>
        <v>Obese</v>
      </c>
      <c r="D3389" s="14">
        <f>'Raw Data'!E3386</f>
        <v>205.35327269999999</v>
      </c>
      <c r="E3389" t="str">
        <f t="shared" si="210"/>
        <v>Borderline High</v>
      </c>
      <c r="F3389" s="15">
        <f>'Raw Data'!C3386</f>
        <v>119.21604600000001</v>
      </c>
      <c r="G3389" t="str">
        <f t="shared" si="211"/>
        <v>Normal</v>
      </c>
      <c r="H3389" t="str">
        <f>'Raw Data'!I3386</f>
        <v>non-smoker</v>
      </c>
      <c r="I3389" t="str">
        <f>'Raw Data'!J3386</f>
        <v>moderate</v>
      </c>
    </row>
    <row r="3390" spans="1:9" ht="15" customHeight="1" x14ac:dyDescent="0.35">
      <c r="A3390">
        <f t="shared" si="208"/>
        <v>3386</v>
      </c>
      <c r="B3390" s="13">
        <f>'Raw Data'!B3387</f>
        <v>21.077237199999999</v>
      </c>
      <c r="C3390" t="str">
        <f t="shared" si="209"/>
        <v>Normal</v>
      </c>
      <c r="D3390" s="14">
        <f>'Raw Data'!E3387</f>
        <v>173.93544470000001</v>
      </c>
      <c r="E3390" t="str">
        <f t="shared" si="210"/>
        <v>Desirable</v>
      </c>
      <c r="F3390" s="15">
        <f>'Raw Data'!C3387</f>
        <v>105.03399140000001</v>
      </c>
      <c r="G3390" t="str">
        <f t="shared" si="211"/>
        <v>Normal</v>
      </c>
      <c r="H3390" t="str">
        <f>'Raw Data'!I3387</f>
        <v>non-smoker</v>
      </c>
      <c r="I3390" t="str">
        <f>'Raw Data'!J3387</f>
        <v>moderate</v>
      </c>
    </row>
    <row r="3391" spans="1:9" ht="15" customHeight="1" x14ac:dyDescent="0.35">
      <c r="A3391">
        <f t="shared" si="208"/>
        <v>3387</v>
      </c>
      <c r="B3391" s="13">
        <f>'Raw Data'!B3388</f>
        <v>26.575149329999999</v>
      </c>
      <c r="C3391" t="str">
        <f t="shared" si="209"/>
        <v>Overweight</v>
      </c>
      <c r="D3391" s="14">
        <f>'Raw Data'!E3388</f>
        <v>209.65014919999999</v>
      </c>
      <c r="E3391" t="str">
        <f t="shared" si="210"/>
        <v>Borderline High</v>
      </c>
      <c r="F3391" s="15">
        <f>'Raw Data'!C3388</f>
        <v>112.2190927</v>
      </c>
      <c r="G3391" t="str">
        <f t="shared" si="211"/>
        <v>Normal</v>
      </c>
      <c r="H3391" t="str">
        <f>'Raw Data'!I3388</f>
        <v>non-smoker</v>
      </c>
      <c r="I3391" t="str">
        <f>'Raw Data'!J3388</f>
        <v>low</v>
      </c>
    </row>
    <row r="3392" spans="1:9" ht="15" customHeight="1" x14ac:dyDescent="0.35">
      <c r="A3392">
        <f t="shared" si="208"/>
        <v>3388</v>
      </c>
      <c r="B3392" s="13">
        <f>'Raw Data'!B3389</f>
        <v>28.08427721</v>
      </c>
      <c r="C3392" t="str">
        <f t="shared" si="209"/>
        <v>Overweight</v>
      </c>
      <c r="D3392" s="14">
        <f>'Raw Data'!E3389</f>
        <v>196.93186929999999</v>
      </c>
      <c r="E3392" t="str">
        <f t="shared" si="210"/>
        <v>Desirable</v>
      </c>
      <c r="F3392" s="15">
        <f>'Raw Data'!C3389</f>
        <v>113.85281070000001</v>
      </c>
      <c r="G3392" t="str">
        <f t="shared" si="211"/>
        <v>Normal</v>
      </c>
      <c r="H3392" t="str">
        <f>'Raw Data'!I3389</f>
        <v>non-smoker</v>
      </c>
      <c r="I3392" t="str">
        <f>'Raw Data'!J3389</f>
        <v>moderate</v>
      </c>
    </row>
    <row r="3393" spans="1:9" ht="15" customHeight="1" x14ac:dyDescent="0.35">
      <c r="A3393">
        <f t="shared" si="208"/>
        <v>3389</v>
      </c>
      <c r="B3393" s="13">
        <f>'Raw Data'!B3390</f>
        <v>27.325278489999999</v>
      </c>
      <c r="C3393" t="str">
        <f t="shared" si="209"/>
        <v>Overweight</v>
      </c>
      <c r="D3393" s="14">
        <f>'Raw Data'!E3390</f>
        <v>186.48991340000001</v>
      </c>
      <c r="E3393" t="str">
        <f t="shared" si="210"/>
        <v>Desirable</v>
      </c>
      <c r="F3393" s="15">
        <f>'Raw Data'!C3390</f>
        <v>98.666598149999999</v>
      </c>
      <c r="G3393" t="str">
        <f t="shared" si="211"/>
        <v>Normal</v>
      </c>
      <c r="H3393" t="str">
        <f>'Raw Data'!I3390</f>
        <v>smoker</v>
      </c>
      <c r="I3393" t="str">
        <f>'Raw Data'!J3390</f>
        <v>high</v>
      </c>
    </row>
    <row r="3394" spans="1:9" ht="15" customHeight="1" x14ac:dyDescent="0.35">
      <c r="A3394">
        <f t="shared" si="208"/>
        <v>3390</v>
      </c>
      <c r="B3394" s="13">
        <f>'Raw Data'!B3391</f>
        <v>36.216657290000001</v>
      </c>
      <c r="C3394" t="str">
        <f t="shared" si="209"/>
        <v>Obese</v>
      </c>
      <c r="D3394" s="14">
        <f>'Raw Data'!E3391</f>
        <v>199.2776016</v>
      </c>
      <c r="E3394" t="str">
        <f t="shared" si="210"/>
        <v>Desirable</v>
      </c>
      <c r="F3394" s="15">
        <f>'Raw Data'!C3391</f>
        <v>115.4384792</v>
      </c>
      <c r="G3394" t="str">
        <f t="shared" si="211"/>
        <v>Normal</v>
      </c>
      <c r="H3394" t="str">
        <f>'Raw Data'!I3391</f>
        <v>non-smoker</v>
      </c>
      <c r="I3394" t="str">
        <f>'Raw Data'!J3391</f>
        <v>high</v>
      </c>
    </row>
    <row r="3395" spans="1:9" ht="15" customHeight="1" x14ac:dyDescent="0.35">
      <c r="A3395">
        <f t="shared" si="208"/>
        <v>3391</v>
      </c>
      <c r="B3395" s="13">
        <f>'Raw Data'!B3392</f>
        <v>23.28056977</v>
      </c>
      <c r="C3395" t="str">
        <f t="shared" si="209"/>
        <v>Normal</v>
      </c>
      <c r="D3395" s="14">
        <f>'Raw Data'!E3392</f>
        <v>168.1888731</v>
      </c>
      <c r="E3395" t="str">
        <f t="shared" si="210"/>
        <v>Desirable</v>
      </c>
      <c r="F3395" s="15">
        <f>'Raw Data'!C3392</f>
        <v>108.3930824</v>
      </c>
      <c r="G3395" t="str">
        <f t="shared" si="211"/>
        <v>Normal</v>
      </c>
      <c r="H3395" t="str">
        <f>'Raw Data'!I3392</f>
        <v>smoker</v>
      </c>
      <c r="I3395" t="str">
        <f>'Raw Data'!J3392</f>
        <v>moderate</v>
      </c>
    </row>
    <row r="3396" spans="1:9" ht="15" customHeight="1" x14ac:dyDescent="0.35">
      <c r="A3396">
        <f t="shared" si="208"/>
        <v>3392</v>
      </c>
      <c r="B3396" s="13">
        <f>'Raw Data'!B3393</f>
        <v>28.615620140000001</v>
      </c>
      <c r="C3396" t="str">
        <f t="shared" si="209"/>
        <v>Overweight</v>
      </c>
      <c r="D3396" s="14">
        <f>'Raw Data'!E3393</f>
        <v>212.05939430000001</v>
      </c>
      <c r="E3396" t="str">
        <f t="shared" si="210"/>
        <v>Borderline High</v>
      </c>
      <c r="F3396" s="15">
        <f>'Raw Data'!C3393</f>
        <v>106.3914035</v>
      </c>
      <c r="G3396" t="str">
        <f t="shared" si="211"/>
        <v>Normal</v>
      </c>
      <c r="H3396" t="str">
        <f>'Raw Data'!I3393</f>
        <v>non-smoker</v>
      </c>
      <c r="I3396" t="str">
        <f>'Raw Data'!J3393</f>
        <v>high</v>
      </c>
    </row>
    <row r="3397" spans="1:9" ht="15" customHeight="1" x14ac:dyDescent="0.35">
      <c r="A3397">
        <f t="shared" ref="A3397:A3460" si="212">ROW()-4</f>
        <v>3393</v>
      </c>
      <c r="B3397" s="13">
        <f>'Raw Data'!B3394</f>
        <v>14.857661240000001</v>
      </c>
      <c r="C3397" t="str">
        <f t="shared" ref="C3397:C3460" si="213">IF(B3397&lt;18.5,"Underweight",IF(B3397&lt;=24.9,"Normal",IF(B3397&lt;=29.9,"Overweight","Obese")))</f>
        <v>Underweight</v>
      </c>
      <c r="D3397" s="14">
        <f>'Raw Data'!E3394</f>
        <v>180.925217</v>
      </c>
      <c r="E3397" t="str">
        <f t="shared" ref="E3397:E3460" si="214">IF(D3397&lt;200,"Desirable",IF(D3397&lt;=239,"Borderline High","High"))</f>
        <v>Desirable</v>
      </c>
      <c r="F3397" s="15">
        <f>'Raw Data'!C3394</f>
        <v>96.116292090000002</v>
      </c>
      <c r="G3397" t="str">
        <f t="shared" ref="G3397:G3460" si="215">IF(F3397&lt;120,"Normal",IF(F3397&lt;=129,"Elevated",IF(F3397&lt;=139,"Stage 1 Hypertension","Stage 2 Hypertension")))</f>
        <v>Normal</v>
      </c>
      <c r="H3397" t="str">
        <f>'Raw Data'!I3394</f>
        <v>non-smoker</v>
      </c>
      <c r="I3397" t="str">
        <f>'Raw Data'!J3394</f>
        <v>high</v>
      </c>
    </row>
    <row r="3398" spans="1:9" ht="15" customHeight="1" x14ac:dyDescent="0.35">
      <c r="A3398">
        <f t="shared" si="212"/>
        <v>3394</v>
      </c>
      <c r="B3398" s="13">
        <f>'Raw Data'!B3395</f>
        <v>29.123365530000001</v>
      </c>
      <c r="C3398" t="str">
        <f t="shared" si="213"/>
        <v>Overweight</v>
      </c>
      <c r="D3398" s="14">
        <f>'Raw Data'!E3395</f>
        <v>182.7279523</v>
      </c>
      <c r="E3398" t="str">
        <f t="shared" si="214"/>
        <v>Desirable</v>
      </c>
      <c r="F3398" s="15">
        <f>'Raw Data'!C3395</f>
        <v>98.409263690000003</v>
      </c>
      <c r="G3398" t="str">
        <f t="shared" si="215"/>
        <v>Normal</v>
      </c>
      <c r="H3398" t="str">
        <f>'Raw Data'!I3395</f>
        <v>smoker</v>
      </c>
      <c r="I3398" t="str">
        <f>'Raw Data'!J3395</f>
        <v>high</v>
      </c>
    </row>
    <row r="3399" spans="1:9" ht="15" customHeight="1" x14ac:dyDescent="0.35">
      <c r="A3399">
        <f t="shared" si="212"/>
        <v>3395</v>
      </c>
      <c r="B3399" s="13">
        <f>'Raw Data'!B3396</f>
        <v>29.52957928</v>
      </c>
      <c r="C3399" t="str">
        <f t="shared" si="213"/>
        <v>Overweight</v>
      </c>
      <c r="D3399" s="14">
        <f>'Raw Data'!E3396</f>
        <v>202.80962790000001</v>
      </c>
      <c r="E3399" t="str">
        <f t="shared" si="214"/>
        <v>Borderline High</v>
      </c>
      <c r="F3399" s="15">
        <f>'Raw Data'!C3396</f>
        <v>117.349424</v>
      </c>
      <c r="G3399" t="str">
        <f t="shared" si="215"/>
        <v>Normal</v>
      </c>
      <c r="H3399" t="str">
        <f>'Raw Data'!I3396</f>
        <v>smoker</v>
      </c>
      <c r="I3399" t="str">
        <f>'Raw Data'!J3396</f>
        <v>low</v>
      </c>
    </row>
    <row r="3400" spans="1:9" ht="15" customHeight="1" x14ac:dyDescent="0.35">
      <c r="A3400">
        <f t="shared" si="212"/>
        <v>3396</v>
      </c>
      <c r="B3400" s="13">
        <f>'Raw Data'!B3397</f>
        <v>26.738742680000001</v>
      </c>
      <c r="C3400" t="str">
        <f t="shared" si="213"/>
        <v>Overweight</v>
      </c>
      <c r="D3400" s="14">
        <f>'Raw Data'!E3397</f>
        <v>173.61957559999999</v>
      </c>
      <c r="E3400" t="str">
        <f t="shared" si="214"/>
        <v>Desirable</v>
      </c>
      <c r="F3400" s="15">
        <f>'Raw Data'!C3397</f>
        <v>107.5604546</v>
      </c>
      <c r="G3400" t="str">
        <f t="shared" si="215"/>
        <v>Normal</v>
      </c>
      <c r="H3400" t="str">
        <f>'Raw Data'!I3397</f>
        <v>smoker</v>
      </c>
      <c r="I3400" t="str">
        <f>'Raw Data'!J3397</f>
        <v>moderate</v>
      </c>
    </row>
    <row r="3401" spans="1:9" ht="15" customHeight="1" x14ac:dyDescent="0.35">
      <c r="A3401">
        <f t="shared" si="212"/>
        <v>3397</v>
      </c>
      <c r="B3401" s="13">
        <f>'Raw Data'!B3398</f>
        <v>28.97650758</v>
      </c>
      <c r="C3401" t="str">
        <f t="shared" si="213"/>
        <v>Overweight</v>
      </c>
      <c r="D3401" s="14">
        <f>'Raw Data'!E3398</f>
        <v>180.93341480000001</v>
      </c>
      <c r="E3401" t="str">
        <f t="shared" si="214"/>
        <v>Desirable</v>
      </c>
      <c r="F3401" s="15">
        <f>'Raw Data'!C3398</f>
        <v>112.3842973</v>
      </c>
      <c r="G3401" t="str">
        <f t="shared" si="215"/>
        <v>Normal</v>
      </c>
      <c r="H3401" t="str">
        <f>'Raw Data'!I3398</f>
        <v>non-smoker</v>
      </c>
      <c r="I3401" t="str">
        <f>'Raw Data'!J3398</f>
        <v>low</v>
      </c>
    </row>
    <row r="3402" spans="1:9" ht="15" customHeight="1" x14ac:dyDescent="0.35">
      <c r="A3402">
        <f t="shared" si="212"/>
        <v>3398</v>
      </c>
      <c r="B3402" s="13">
        <f>'Raw Data'!B3399</f>
        <v>24.177553039999999</v>
      </c>
      <c r="C3402" t="str">
        <f t="shared" si="213"/>
        <v>Normal</v>
      </c>
      <c r="D3402" s="14">
        <f>'Raw Data'!E3399</f>
        <v>191.12785529999999</v>
      </c>
      <c r="E3402" t="str">
        <f t="shared" si="214"/>
        <v>Desirable</v>
      </c>
      <c r="F3402" s="15">
        <f>'Raw Data'!C3399</f>
        <v>108.6003812</v>
      </c>
      <c r="G3402" t="str">
        <f t="shared" si="215"/>
        <v>Normal</v>
      </c>
      <c r="H3402" t="str">
        <f>'Raw Data'!I3399</f>
        <v>smoker</v>
      </c>
      <c r="I3402" t="str">
        <f>'Raw Data'!J3399</f>
        <v>high</v>
      </c>
    </row>
    <row r="3403" spans="1:9" ht="15" customHeight="1" x14ac:dyDescent="0.35">
      <c r="A3403">
        <f t="shared" si="212"/>
        <v>3399</v>
      </c>
      <c r="B3403" s="13">
        <f>'Raw Data'!B3400</f>
        <v>20.892402279999999</v>
      </c>
      <c r="C3403" t="str">
        <f t="shared" si="213"/>
        <v>Normal</v>
      </c>
      <c r="D3403" s="14">
        <f>'Raw Data'!E3400</f>
        <v>208.20968790000001</v>
      </c>
      <c r="E3403" t="str">
        <f t="shared" si="214"/>
        <v>Borderline High</v>
      </c>
      <c r="F3403" s="15">
        <f>'Raw Data'!C3400</f>
        <v>112.5190037</v>
      </c>
      <c r="G3403" t="str">
        <f t="shared" si="215"/>
        <v>Normal</v>
      </c>
      <c r="H3403" t="str">
        <f>'Raw Data'!I3400</f>
        <v>non-smoker</v>
      </c>
      <c r="I3403" t="str">
        <f>'Raw Data'!J3400</f>
        <v>moderate</v>
      </c>
    </row>
    <row r="3404" spans="1:9" ht="15" customHeight="1" x14ac:dyDescent="0.35">
      <c r="A3404">
        <f t="shared" si="212"/>
        <v>3400</v>
      </c>
      <c r="B3404" s="13">
        <f>'Raw Data'!B3401</f>
        <v>22.057298150000001</v>
      </c>
      <c r="C3404" t="str">
        <f t="shared" si="213"/>
        <v>Normal</v>
      </c>
      <c r="D3404" s="14">
        <f>'Raw Data'!E3401</f>
        <v>160.97881029999999</v>
      </c>
      <c r="E3404" t="str">
        <f t="shared" si="214"/>
        <v>Desirable</v>
      </c>
      <c r="F3404" s="15">
        <f>'Raw Data'!C3401</f>
        <v>94.614989690000002</v>
      </c>
      <c r="G3404" t="str">
        <f t="shared" si="215"/>
        <v>Normal</v>
      </c>
      <c r="H3404" t="str">
        <f>'Raw Data'!I3401</f>
        <v>non-smoker</v>
      </c>
      <c r="I3404" t="str">
        <f>'Raw Data'!J3401</f>
        <v>moderate</v>
      </c>
    </row>
    <row r="3405" spans="1:9" ht="15" customHeight="1" x14ac:dyDescent="0.35">
      <c r="A3405">
        <f t="shared" si="212"/>
        <v>3401</v>
      </c>
      <c r="B3405" s="13">
        <f>'Raw Data'!B3402</f>
        <v>22.737169909999999</v>
      </c>
      <c r="C3405" t="str">
        <f t="shared" si="213"/>
        <v>Normal</v>
      </c>
      <c r="D3405" s="14">
        <f>'Raw Data'!E3402</f>
        <v>178.43187610000001</v>
      </c>
      <c r="E3405" t="str">
        <f t="shared" si="214"/>
        <v>Desirable</v>
      </c>
      <c r="F3405" s="15">
        <f>'Raw Data'!C3402</f>
        <v>133.24207720000001</v>
      </c>
      <c r="G3405" t="str">
        <f t="shared" si="215"/>
        <v>Stage 1 Hypertension</v>
      </c>
      <c r="H3405" t="str">
        <f>'Raw Data'!I3402</f>
        <v>non-smoker</v>
      </c>
      <c r="I3405" t="str">
        <f>'Raw Data'!J3402</f>
        <v>moderate</v>
      </c>
    </row>
    <row r="3406" spans="1:9" ht="15" customHeight="1" x14ac:dyDescent="0.35">
      <c r="A3406">
        <f t="shared" si="212"/>
        <v>3402</v>
      </c>
      <c r="B3406" s="13">
        <f>'Raw Data'!B3403</f>
        <v>20.538241960000001</v>
      </c>
      <c r="C3406" t="str">
        <f t="shared" si="213"/>
        <v>Normal</v>
      </c>
      <c r="D3406" s="14">
        <f>'Raw Data'!E3403</f>
        <v>222.78571579999999</v>
      </c>
      <c r="E3406" t="str">
        <f t="shared" si="214"/>
        <v>Borderline High</v>
      </c>
      <c r="F3406" s="15">
        <f>'Raw Data'!C3403</f>
        <v>109.74093480000001</v>
      </c>
      <c r="G3406" t="str">
        <f t="shared" si="215"/>
        <v>Normal</v>
      </c>
      <c r="H3406" t="str">
        <f>'Raw Data'!I3403</f>
        <v>non-smoker</v>
      </c>
      <c r="I3406" t="str">
        <f>'Raw Data'!J3403</f>
        <v>high</v>
      </c>
    </row>
    <row r="3407" spans="1:9" ht="15" customHeight="1" x14ac:dyDescent="0.35">
      <c r="A3407">
        <f t="shared" si="212"/>
        <v>3403</v>
      </c>
      <c r="B3407" s="13">
        <f>'Raw Data'!B3404</f>
        <v>20.340888169999999</v>
      </c>
      <c r="C3407" t="str">
        <f t="shared" si="213"/>
        <v>Normal</v>
      </c>
      <c r="D3407" s="14">
        <f>'Raw Data'!E3404</f>
        <v>168.38288470000001</v>
      </c>
      <c r="E3407" t="str">
        <f t="shared" si="214"/>
        <v>Desirable</v>
      </c>
      <c r="F3407" s="15">
        <f>'Raw Data'!C3404</f>
        <v>106.79407860000001</v>
      </c>
      <c r="G3407" t="str">
        <f t="shared" si="215"/>
        <v>Normal</v>
      </c>
      <c r="H3407" t="str">
        <f>'Raw Data'!I3404</f>
        <v>non-smoker</v>
      </c>
      <c r="I3407" t="str">
        <f>'Raw Data'!J3404</f>
        <v>high</v>
      </c>
    </row>
    <row r="3408" spans="1:9" ht="15" customHeight="1" x14ac:dyDescent="0.35">
      <c r="A3408">
        <f t="shared" si="212"/>
        <v>3404</v>
      </c>
      <c r="B3408" s="13">
        <f>'Raw Data'!B3405</f>
        <v>22.849679170000002</v>
      </c>
      <c r="C3408" t="str">
        <f t="shared" si="213"/>
        <v>Normal</v>
      </c>
      <c r="D3408" s="14">
        <f>'Raw Data'!E3405</f>
        <v>213.6940792</v>
      </c>
      <c r="E3408" t="str">
        <f t="shared" si="214"/>
        <v>Borderline High</v>
      </c>
      <c r="F3408" s="15">
        <f>'Raw Data'!C3405</f>
        <v>128.01288210000001</v>
      </c>
      <c r="G3408" t="str">
        <f t="shared" si="215"/>
        <v>Elevated</v>
      </c>
      <c r="H3408" t="str">
        <f>'Raw Data'!I3405</f>
        <v>non-smoker</v>
      </c>
      <c r="I3408" t="str">
        <f>'Raw Data'!J3405</f>
        <v>moderate</v>
      </c>
    </row>
    <row r="3409" spans="1:9" ht="15" customHeight="1" x14ac:dyDescent="0.35">
      <c r="A3409">
        <f t="shared" si="212"/>
        <v>3405</v>
      </c>
      <c r="B3409" s="13">
        <f>'Raw Data'!B3406</f>
        <v>25.219484090000002</v>
      </c>
      <c r="C3409" t="str">
        <f t="shared" si="213"/>
        <v>Overweight</v>
      </c>
      <c r="D3409" s="14">
        <f>'Raw Data'!E3406</f>
        <v>178.24629619999999</v>
      </c>
      <c r="E3409" t="str">
        <f t="shared" si="214"/>
        <v>Desirable</v>
      </c>
      <c r="F3409" s="15">
        <f>'Raw Data'!C3406</f>
        <v>114.0182552</v>
      </c>
      <c r="G3409" t="str">
        <f t="shared" si="215"/>
        <v>Normal</v>
      </c>
      <c r="H3409" t="str">
        <f>'Raw Data'!I3406</f>
        <v>smoker</v>
      </c>
      <c r="I3409" t="str">
        <f>'Raw Data'!J3406</f>
        <v>low</v>
      </c>
    </row>
    <row r="3410" spans="1:9" ht="15" customHeight="1" x14ac:dyDescent="0.35">
      <c r="A3410">
        <f t="shared" si="212"/>
        <v>3406</v>
      </c>
      <c r="B3410" s="13">
        <f>'Raw Data'!B3407</f>
        <v>27.65938251</v>
      </c>
      <c r="C3410" t="str">
        <f t="shared" si="213"/>
        <v>Overweight</v>
      </c>
      <c r="D3410" s="14">
        <f>'Raw Data'!E3407</f>
        <v>197.2858215</v>
      </c>
      <c r="E3410" t="str">
        <f t="shared" si="214"/>
        <v>Desirable</v>
      </c>
      <c r="F3410" s="15">
        <f>'Raw Data'!C3407</f>
        <v>126.686832</v>
      </c>
      <c r="G3410" t="str">
        <f t="shared" si="215"/>
        <v>Elevated</v>
      </c>
      <c r="H3410" t="str">
        <f>'Raw Data'!I3407</f>
        <v>smoker</v>
      </c>
      <c r="I3410" t="str">
        <f>'Raw Data'!J3407</f>
        <v>moderate</v>
      </c>
    </row>
    <row r="3411" spans="1:9" ht="15" customHeight="1" x14ac:dyDescent="0.35">
      <c r="A3411">
        <f t="shared" si="212"/>
        <v>3407</v>
      </c>
      <c r="B3411" s="13">
        <f>'Raw Data'!B3408</f>
        <v>20.88046173</v>
      </c>
      <c r="C3411" t="str">
        <f t="shared" si="213"/>
        <v>Normal</v>
      </c>
      <c r="D3411" s="14">
        <f>'Raw Data'!E3408</f>
        <v>183.74690319999999</v>
      </c>
      <c r="E3411" t="str">
        <f t="shared" si="214"/>
        <v>Desirable</v>
      </c>
      <c r="F3411" s="15">
        <f>'Raw Data'!C3408</f>
        <v>127.645768</v>
      </c>
      <c r="G3411" t="str">
        <f t="shared" si="215"/>
        <v>Elevated</v>
      </c>
      <c r="H3411" t="str">
        <f>'Raw Data'!I3408</f>
        <v>non-smoker</v>
      </c>
      <c r="I3411" t="str">
        <f>'Raw Data'!J3408</f>
        <v>moderate</v>
      </c>
    </row>
    <row r="3412" spans="1:9" ht="15" customHeight="1" x14ac:dyDescent="0.35">
      <c r="A3412">
        <f t="shared" si="212"/>
        <v>3408</v>
      </c>
      <c r="B3412" s="13">
        <f>'Raw Data'!B3409</f>
        <v>22.330706760000002</v>
      </c>
      <c r="C3412" t="str">
        <f t="shared" si="213"/>
        <v>Normal</v>
      </c>
      <c r="D3412" s="14">
        <f>'Raw Data'!E3409</f>
        <v>187.87787639999999</v>
      </c>
      <c r="E3412" t="str">
        <f t="shared" si="214"/>
        <v>Desirable</v>
      </c>
      <c r="F3412" s="15">
        <f>'Raw Data'!C3409</f>
        <v>118.50136999999999</v>
      </c>
      <c r="G3412" t="str">
        <f t="shared" si="215"/>
        <v>Normal</v>
      </c>
      <c r="H3412" t="str">
        <f>'Raw Data'!I3409</f>
        <v>non-smoker</v>
      </c>
      <c r="I3412" t="str">
        <f>'Raw Data'!J3409</f>
        <v>high</v>
      </c>
    </row>
    <row r="3413" spans="1:9" ht="15" customHeight="1" x14ac:dyDescent="0.35">
      <c r="A3413">
        <f t="shared" si="212"/>
        <v>3409</v>
      </c>
      <c r="B3413" s="13">
        <f>'Raw Data'!B3410</f>
        <v>23.928675170000002</v>
      </c>
      <c r="C3413" t="str">
        <f t="shared" si="213"/>
        <v>Normal</v>
      </c>
      <c r="D3413" s="14">
        <f>'Raw Data'!E3410</f>
        <v>182.78053070000001</v>
      </c>
      <c r="E3413" t="str">
        <f t="shared" si="214"/>
        <v>Desirable</v>
      </c>
      <c r="F3413" s="15">
        <f>'Raw Data'!C3410</f>
        <v>110.4216392</v>
      </c>
      <c r="G3413" t="str">
        <f t="shared" si="215"/>
        <v>Normal</v>
      </c>
      <c r="H3413" t="str">
        <f>'Raw Data'!I3410</f>
        <v>non-smoker</v>
      </c>
      <c r="I3413" t="str">
        <f>'Raw Data'!J3410</f>
        <v>high</v>
      </c>
    </row>
    <row r="3414" spans="1:9" ht="15" customHeight="1" x14ac:dyDescent="0.35">
      <c r="A3414">
        <f t="shared" si="212"/>
        <v>3410</v>
      </c>
      <c r="B3414" s="13">
        <f>'Raw Data'!B3411</f>
        <v>29.18439386</v>
      </c>
      <c r="C3414" t="str">
        <f t="shared" si="213"/>
        <v>Overweight</v>
      </c>
      <c r="D3414" s="14">
        <f>'Raw Data'!E3411</f>
        <v>186.6872362</v>
      </c>
      <c r="E3414" t="str">
        <f t="shared" si="214"/>
        <v>Desirable</v>
      </c>
      <c r="F3414" s="15">
        <f>'Raw Data'!C3411</f>
        <v>110.0112244</v>
      </c>
      <c r="G3414" t="str">
        <f t="shared" si="215"/>
        <v>Normal</v>
      </c>
      <c r="H3414" t="str">
        <f>'Raw Data'!I3411</f>
        <v>non-smoker</v>
      </c>
      <c r="I3414" t="str">
        <f>'Raw Data'!J3411</f>
        <v>moderate</v>
      </c>
    </row>
    <row r="3415" spans="1:9" ht="15" customHeight="1" x14ac:dyDescent="0.35">
      <c r="A3415">
        <f t="shared" si="212"/>
        <v>3411</v>
      </c>
      <c r="B3415" s="13">
        <f>'Raw Data'!B3412</f>
        <v>21.024340689999999</v>
      </c>
      <c r="C3415" t="str">
        <f t="shared" si="213"/>
        <v>Normal</v>
      </c>
      <c r="D3415" s="14">
        <f>'Raw Data'!E3412</f>
        <v>195.67328850000001</v>
      </c>
      <c r="E3415" t="str">
        <f t="shared" si="214"/>
        <v>Desirable</v>
      </c>
      <c r="F3415" s="15">
        <f>'Raw Data'!C3412</f>
        <v>100.8942412</v>
      </c>
      <c r="G3415" t="str">
        <f t="shared" si="215"/>
        <v>Normal</v>
      </c>
      <c r="H3415" t="str">
        <f>'Raw Data'!I3412</f>
        <v>non-smoker</v>
      </c>
      <c r="I3415" t="str">
        <f>'Raw Data'!J3412</f>
        <v>moderate</v>
      </c>
    </row>
    <row r="3416" spans="1:9" ht="15" customHeight="1" x14ac:dyDescent="0.35">
      <c r="A3416">
        <f t="shared" si="212"/>
        <v>3412</v>
      </c>
      <c r="B3416" s="13">
        <f>'Raw Data'!B3413</f>
        <v>24.41367735</v>
      </c>
      <c r="C3416" t="str">
        <f t="shared" si="213"/>
        <v>Normal</v>
      </c>
      <c r="D3416" s="14">
        <f>'Raw Data'!E3413</f>
        <v>200.05677420000001</v>
      </c>
      <c r="E3416" t="str">
        <f t="shared" si="214"/>
        <v>Borderline High</v>
      </c>
      <c r="F3416" s="15">
        <f>'Raw Data'!C3413</f>
        <v>112.20886849999999</v>
      </c>
      <c r="G3416" t="str">
        <f t="shared" si="215"/>
        <v>Normal</v>
      </c>
      <c r="H3416" t="str">
        <f>'Raw Data'!I3413</f>
        <v>non-smoker</v>
      </c>
      <c r="I3416" t="str">
        <f>'Raw Data'!J3413</f>
        <v>moderate</v>
      </c>
    </row>
    <row r="3417" spans="1:9" ht="15" customHeight="1" x14ac:dyDescent="0.35">
      <c r="A3417">
        <f t="shared" si="212"/>
        <v>3413</v>
      </c>
      <c r="B3417" s="13">
        <f>'Raw Data'!B3414</f>
        <v>31.862027730000001</v>
      </c>
      <c r="C3417" t="str">
        <f t="shared" si="213"/>
        <v>Obese</v>
      </c>
      <c r="D3417" s="14">
        <f>'Raw Data'!E3414</f>
        <v>188.4242303</v>
      </c>
      <c r="E3417" t="str">
        <f t="shared" si="214"/>
        <v>Desirable</v>
      </c>
      <c r="F3417" s="15">
        <f>'Raw Data'!C3414</f>
        <v>99.541128700000002</v>
      </c>
      <c r="G3417" t="str">
        <f t="shared" si="215"/>
        <v>Normal</v>
      </c>
      <c r="H3417" t="str">
        <f>'Raw Data'!I3414</f>
        <v>non-smoker</v>
      </c>
      <c r="I3417" t="str">
        <f>'Raw Data'!J3414</f>
        <v>high</v>
      </c>
    </row>
    <row r="3418" spans="1:9" ht="15" customHeight="1" x14ac:dyDescent="0.35">
      <c r="A3418">
        <f t="shared" si="212"/>
        <v>3414</v>
      </c>
      <c r="B3418" s="13">
        <f>'Raw Data'!B3415</f>
        <v>23.02688745</v>
      </c>
      <c r="C3418" t="str">
        <f t="shared" si="213"/>
        <v>Normal</v>
      </c>
      <c r="D3418" s="14">
        <f>'Raw Data'!E3415</f>
        <v>196.30324039999999</v>
      </c>
      <c r="E3418" t="str">
        <f t="shared" si="214"/>
        <v>Desirable</v>
      </c>
      <c r="F3418" s="15">
        <f>'Raw Data'!C3415</f>
        <v>107.4112617</v>
      </c>
      <c r="G3418" t="str">
        <f t="shared" si="215"/>
        <v>Normal</v>
      </c>
      <c r="H3418" t="str">
        <f>'Raw Data'!I3415</f>
        <v>non-smoker</v>
      </c>
      <c r="I3418" t="str">
        <f>'Raw Data'!J3415</f>
        <v>high</v>
      </c>
    </row>
    <row r="3419" spans="1:9" ht="15" customHeight="1" x14ac:dyDescent="0.35">
      <c r="A3419">
        <f t="shared" si="212"/>
        <v>3415</v>
      </c>
      <c r="B3419" s="13">
        <f>'Raw Data'!B3416</f>
        <v>20.763605349999999</v>
      </c>
      <c r="C3419" t="str">
        <f t="shared" si="213"/>
        <v>Normal</v>
      </c>
      <c r="D3419" s="14">
        <f>'Raw Data'!E3416</f>
        <v>221.002309</v>
      </c>
      <c r="E3419" t="str">
        <f t="shared" si="214"/>
        <v>Borderline High</v>
      </c>
      <c r="F3419" s="15">
        <f>'Raw Data'!C3416</f>
        <v>87.434041269999994</v>
      </c>
      <c r="G3419" t="str">
        <f t="shared" si="215"/>
        <v>Normal</v>
      </c>
      <c r="H3419" t="str">
        <f>'Raw Data'!I3416</f>
        <v>smoker</v>
      </c>
      <c r="I3419" t="str">
        <f>'Raw Data'!J3416</f>
        <v>high</v>
      </c>
    </row>
    <row r="3420" spans="1:9" ht="15" customHeight="1" x14ac:dyDescent="0.35">
      <c r="A3420">
        <f t="shared" si="212"/>
        <v>3416</v>
      </c>
      <c r="B3420" s="13">
        <f>'Raw Data'!B3417</f>
        <v>26.56390369</v>
      </c>
      <c r="C3420" t="str">
        <f t="shared" si="213"/>
        <v>Overweight</v>
      </c>
      <c r="D3420" s="14">
        <f>'Raw Data'!E3417</f>
        <v>196.1711698</v>
      </c>
      <c r="E3420" t="str">
        <f t="shared" si="214"/>
        <v>Desirable</v>
      </c>
      <c r="F3420" s="15">
        <f>'Raw Data'!C3417</f>
        <v>95.249667160000001</v>
      </c>
      <c r="G3420" t="str">
        <f t="shared" si="215"/>
        <v>Normal</v>
      </c>
      <c r="H3420" t="str">
        <f>'Raw Data'!I3417</f>
        <v>non-smoker</v>
      </c>
      <c r="I3420" t="str">
        <f>'Raw Data'!J3417</f>
        <v>moderate</v>
      </c>
    </row>
    <row r="3421" spans="1:9" ht="15" customHeight="1" x14ac:dyDescent="0.35">
      <c r="A3421">
        <f t="shared" si="212"/>
        <v>3417</v>
      </c>
      <c r="B3421" s="13">
        <f>'Raw Data'!B3418</f>
        <v>22.843950400000001</v>
      </c>
      <c r="C3421" t="str">
        <f t="shared" si="213"/>
        <v>Normal</v>
      </c>
      <c r="D3421" s="14">
        <f>'Raw Data'!E3418</f>
        <v>209.2680541</v>
      </c>
      <c r="E3421" t="str">
        <f t="shared" si="214"/>
        <v>Borderline High</v>
      </c>
      <c r="F3421" s="15">
        <f>'Raw Data'!C3418</f>
        <v>109.7154506</v>
      </c>
      <c r="G3421" t="str">
        <f t="shared" si="215"/>
        <v>Normal</v>
      </c>
      <c r="H3421" t="str">
        <f>'Raw Data'!I3418</f>
        <v>smoker</v>
      </c>
      <c r="I3421" t="str">
        <f>'Raw Data'!J3418</f>
        <v>moderate</v>
      </c>
    </row>
    <row r="3422" spans="1:9" ht="15" customHeight="1" x14ac:dyDescent="0.35">
      <c r="A3422">
        <f t="shared" si="212"/>
        <v>3418</v>
      </c>
      <c r="B3422" s="13">
        <f>'Raw Data'!B3419</f>
        <v>13.190276649999999</v>
      </c>
      <c r="C3422" t="str">
        <f t="shared" si="213"/>
        <v>Underweight</v>
      </c>
      <c r="D3422" s="14">
        <f>'Raw Data'!E3419</f>
        <v>165.99687309999999</v>
      </c>
      <c r="E3422" t="str">
        <f t="shared" si="214"/>
        <v>Desirable</v>
      </c>
      <c r="F3422" s="15">
        <f>'Raw Data'!C3419</f>
        <v>110.8623304</v>
      </c>
      <c r="G3422" t="str">
        <f t="shared" si="215"/>
        <v>Normal</v>
      </c>
      <c r="H3422" t="str">
        <f>'Raw Data'!I3419</f>
        <v>non-smoker</v>
      </c>
      <c r="I3422" t="str">
        <f>'Raw Data'!J3419</f>
        <v>moderate</v>
      </c>
    </row>
    <row r="3423" spans="1:9" ht="15" customHeight="1" x14ac:dyDescent="0.35">
      <c r="A3423">
        <f t="shared" si="212"/>
        <v>3419</v>
      </c>
      <c r="B3423" s="13">
        <f>'Raw Data'!B3420</f>
        <v>27.995228839999999</v>
      </c>
      <c r="C3423" t="str">
        <f t="shared" si="213"/>
        <v>Overweight</v>
      </c>
      <c r="D3423" s="14">
        <f>'Raw Data'!E3420</f>
        <v>165.03525579999999</v>
      </c>
      <c r="E3423" t="str">
        <f t="shared" si="214"/>
        <v>Desirable</v>
      </c>
      <c r="F3423" s="15">
        <f>'Raw Data'!C3420</f>
        <v>117.373673</v>
      </c>
      <c r="G3423" t="str">
        <f t="shared" si="215"/>
        <v>Normal</v>
      </c>
      <c r="H3423" t="str">
        <f>'Raw Data'!I3420</f>
        <v>smoker</v>
      </c>
      <c r="I3423" t="str">
        <f>'Raw Data'!J3420</f>
        <v>high</v>
      </c>
    </row>
    <row r="3424" spans="1:9" ht="15" customHeight="1" x14ac:dyDescent="0.35">
      <c r="A3424">
        <f t="shared" si="212"/>
        <v>3420</v>
      </c>
      <c r="B3424" s="13">
        <f>'Raw Data'!B3421</f>
        <v>31.35118546</v>
      </c>
      <c r="C3424" t="str">
        <f t="shared" si="213"/>
        <v>Obese</v>
      </c>
      <c r="D3424" s="14">
        <f>'Raw Data'!E3421</f>
        <v>187.0850935</v>
      </c>
      <c r="E3424" t="str">
        <f t="shared" si="214"/>
        <v>Desirable</v>
      </c>
      <c r="F3424" s="15">
        <f>'Raw Data'!C3421</f>
        <v>113.248757</v>
      </c>
      <c r="G3424" t="str">
        <f t="shared" si="215"/>
        <v>Normal</v>
      </c>
      <c r="H3424" t="str">
        <f>'Raw Data'!I3421</f>
        <v>non-smoker</v>
      </c>
      <c r="I3424" t="str">
        <f>'Raw Data'!J3421</f>
        <v>low</v>
      </c>
    </row>
    <row r="3425" spans="1:9" ht="15" customHeight="1" x14ac:dyDescent="0.35">
      <c r="A3425">
        <f t="shared" si="212"/>
        <v>3421</v>
      </c>
      <c r="B3425" s="13">
        <f>'Raw Data'!B3422</f>
        <v>26.88820681</v>
      </c>
      <c r="C3425" t="str">
        <f t="shared" si="213"/>
        <v>Overweight</v>
      </c>
      <c r="D3425" s="14">
        <f>'Raw Data'!E3422</f>
        <v>190.62202189999999</v>
      </c>
      <c r="E3425" t="str">
        <f t="shared" si="214"/>
        <v>Desirable</v>
      </c>
      <c r="F3425" s="15">
        <f>'Raw Data'!C3422</f>
        <v>106.79403979999999</v>
      </c>
      <c r="G3425" t="str">
        <f t="shared" si="215"/>
        <v>Normal</v>
      </c>
      <c r="H3425" t="str">
        <f>'Raw Data'!I3422</f>
        <v>non-smoker</v>
      </c>
      <c r="I3425" t="str">
        <f>'Raw Data'!J3422</f>
        <v>moderate</v>
      </c>
    </row>
    <row r="3426" spans="1:9" ht="15" customHeight="1" x14ac:dyDescent="0.35">
      <c r="A3426">
        <f t="shared" si="212"/>
        <v>3422</v>
      </c>
      <c r="B3426" s="13">
        <f>'Raw Data'!B3423</f>
        <v>32.215991580000001</v>
      </c>
      <c r="C3426" t="str">
        <f t="shared" si="213"/>
        <v>Obese</v>
      </c>
      <c r="D3426" s="14">
        <f>'Raw Data'!E3423</f>
        <v>203.84783160000001</v>
      </c>
      <c r="E3426" t="str">
        <f t="shared" si="214"/>
        <v>Borderline High</v>
      </c>
      <c r="F3426" s="15">
        <f>'Raw Data'!C3423</f>
        <v>103.1145372</v>
      </c>
      <c r="G3426" t="str">
        <f t="shared" si="215"/>
        <v>Normal</v>
      </c>
      <c r="H3426" t="str">
        <f>'Raw Data'!I3423</f>
        <v>non-smoker</v>
      </c>
      <c r="I3426" t="str">
        <f>'Raw Data'!J3423</f>
        <v>moderate</v>
      </c>
    </row>
    <row r="3427" spans="1:9" ht="15" customHeight="1" x14ac:dyDescent="0.35">
      <c r="A3427">
        <f t="shared" si="212"/>
        <v>3423</v>
      </c>
      <c r="B3427" s="13">
        <f>'Raw Data'!B3424</f>
        <v>30.220129490000001</v>
      </c>
      <c r="C3427" t="str">
        <f t="shared" si="213"/>
        <v>Obese</v>
      </c>
      <c r="D3427" s="14">
        <f>'Raw Data'!E3424</f>
        <v>197.44817159999999</v>
      </c>
      <c r="E3427" t="str">
        <f t="shared" si="214"/>
        <v>Desirable</v>
      </c>
      <c r="F3427" s="15">
        <f>'Raw Data'!C3424</f>
        <v>105.5742559</v>
      </c>
      <c r="G3427" t="str">
        <f t="shared" si="215"/>
        <v>Normal</v>
      </c>
      <c r="H3427" t="str">
        <f>'Raw Data'!I3424</f>
        <v>non-smoker</v>
      </c>
      <c r="I3427" t="str">
        <f>'Raw Data'!J3424</f>
        <v>low</v>
      </c>
    </row>
    <row r="3428" spans="1:9" ht="15" customHeight="1" x14ac:dyDescent="0.35">
      <c r="A3428">
        <f t="shared" si="212"/>
        <v>3424</v>
      </c>
      <c r="B3428" s="13">
        <f>'Raw Data'!B3425</f>
        <v>22.725501659999999</v>
      </c>
      <c r="C3428" t="str">
        <f t="shared" si="213"/>
        <v>Normal</v>
      </c>
      <c r="D3428" s="14">
        <f>'Raw Data'!E3425</f>
        <v>193.24558970000001</v>
      </c>
      <c r="E3428" t="str">
        <f t="shared" si="214"/>
        <v>Desirable</v>
      </c>
      <c r="F3428" s="15">
        <f>'Raw Data'!C3425</f>
        <v>123.90337340000001</v>
      </c>
      <c r="G3428" t="str">
        <f t="shared" si="215"/>
        <v>Elevated</v>
      </c>
      <c r="H3428" t="str">
        <f>'Raw Data'!I3425</f>
        <v>smoker</v>
      </c>
      <c r="I3428" t="str">
        <f>'Raw Data'!J3425</f>
        <v>moderate</v>
      </c>
    </row>
    <row r="3429" spans="1:9" ht="15" customHeight="1" x14ac:dyDescent="0.35">
      <c r="A3429">
        <f t="shared" si="212"/>
        <v>3425</v>
      </c>
      <c r="B3429" s="13">
        <f>'Raw Data'!B3426</f>
        <v>37.247534399999999</v>
      </c>
      <c r="C3429" t="str">
        <f t="shared" si="213"/>
        <v>Obese</v>
      </c>
      <c r="D3429" s="14">
        <f>'Raw Data'!E3426</f>
        <v>208.06684630000001</v>
      </c>
      <c r="E3429" t="str">
        <f t="shared" si="214"/>
        <v>Borderline High</v>
      </c>
      <c r="F3429" s="15">
        <f>'Raw Data'!C3426</f>
        <v>108.73375489999999</v>
      </c>
      <c r="G3429" t="str">
        <f t="shared" si="215"/>
        <v>Normal</v>
      </c>
      <c r="H3429" t="str">
        <f>'Raw Data'!I3426</f>
        <v>non-smoker</v>
      </c>
      <c r="I3429" t="str">
        <f>'Raw Data'!J3426</f>
        <v>low</v>
      </c>
    </row>
    <row r="3430" spans="1:9" ht="15" customHeight="1" x14ac:dyDescent="0.35">
      <c r="A3430">
        <f t="shared" si="212"/>
        <v>3426</v>
      </c>
      <c r="B3430" s="13">
        <f>'Raw Data'!B3427</f>
        <v>28.605717909999999</v>
      </c>
      <c r="C3430" t="str">
        <f t="shared" si="213"/>
        <v>Overweight</v>
      </c>
      <c r="D3430" s="14">
        <f>'Raw Data'!E3427</f>
        <v>189.04571329999999</v>
      </c>
      <c r="E3430" t="str">
        <f t="shared" si="214"/>
        <v>Desirable</v>
      </c>
      <c r="F3430" s="15">
        <f>'Raw Data'!C3427</f>
        <v>111.06569260000001</v>
      </c>
      <c r="G3430" t="str">
        <f t="shared" si="215"/>
        <v>Normal</v>
      </c>
      <c r="H3430" t="str">
        <f>'Raw Data'!I3427</f>
        <v>non-smoker</v>
      </c>
      <c r="I3430" t="str">
        <f>'Raw Data'!J3427</f>
        <v>moderate</v>
      </c>
    </row>
    <row r="3431" spans="1:9" ht="15" customHeight="1" x14ac:dyDescent="0.35">
      <c r="A3431">
        <f t="shared" si="212"/>
        <v>3427</v>
      </c>
      <c r="B3431" s="13">
        <f>'Raw Data'!B3428</f>
        <v>29.139014540000002</v>
      </c>
      <c r="C3431" t="str">
        <f t="shared" si="213"/>
        <v>Overweight</v>
      </c>
      <c r="D3431" s="14">
        <f>'Raw Data'!E3428</f>
        <v>201.01041090000001</v>
      </c>
      <c r="E3431" t="str">
        <f t="shared" si="214"/>
        <v>Borderline High</v>
      </c>
      <c r="F3431" s="15">
        <f>'Raw Data'!C3428</f>
        <v>105.6378162</v>
      </c>
      <c r="G3431" t="str">
        <f t="shared" si="215"/>
        <v>Normal</v>
      </c>
      <c r="H3431" t="str">
        <f>'Raw Data'!I3428</f>
        <v>non-smoker</v>
      </c>
      <c r="I3431" t="str">
        <f>'Raw Data'!J3428</f>
        <v>high</v>
      </c>
    </row>
    <row r="3432" spans="1:9" ht="15" customHeight="1" x14ac:dyDescent="0.35">
      <c r="A3432">
        <f t="shared" si="212"/>
        <v>3428</v>
      </c>
      <c r="B3432" s="13">
        <f>'Raw Data'!B3429</f>
        <v>22.032661910000002</v>
      </c>
      <c r="C3432" t="str">
        <f t="shared" si="213"/>
        <v>Normal</v>
      </c>
      <c r="D3432" s="14">
        <f>'Raw Data'!E3429</f>
        <v>170.15542020000001</v>
      </c>
      <c r="E3432" t="str">
        <f t="shared" si="214"/>
        <v>Desirable</v>
      </c>
      <c r="F3432" s="15">
        <f>'Raw Data'!C3429</f>
        <v>109.270708</v>
      </c>
      <c r="G3432" t="str">
        <f t="shared" si="215"/>
        <v>Normal</v>
      </c>
      <c r="H3432" t="str">
        <f>'Raw Data'!I3429</f>
        <v>non-smoker</v>
      </c>
      <c r="I3432" t="str">
        <f>'Raw Data'!J3429</f>
        <v>moderate</v>
      </c>
    </row>
    <row r="3433" spans="1:9" ht="15" customHeight="1" x14ac:dyDescent="0.35">
      <c r="A3433">
        <f t="shared" si="212"/>
        <v>3429</v>
      </c>
      <c r="B3433" s="13">
        <f>'Raw Data'!B3430</f>
        <v>19.270757320000001</v>
      </c>
      <c r="C3433" t="str">
        <f t="shared" si="213"/>
        <v>Normal</v>
      </c>
      <c r="D3433" s="14">
        <f>'Raw Data'!E3430</f>
        <v>166.4943055</v>
      </c>
      <c r="E3433" t="str">
        <f t="shared" si="214"/>
        <v>Desirable</v>
      </c>
      <c r="F3433" s="15">
        <f>'Raw Data'!C3430</f>
        <v>92.087034270000004</v>
      </c>
      <c r="G3433" t="str">
        <f t="shared" si="215"/>
        <v>Normal</v>
      </c>
      <c r="H3433" t="str">
        <f>'Raw Data'!I3430</f>
        <v>non-smoker</v>
      </c>
      <c r="I3433" t="str">
        <f>'Raw Data'!J3430</f>
        <v>moderate</v>
      </c>
    </row>
    <row r="3434" spans="1:9" ht="15" customHeight="1" x14ac:dyDescent="0.35">
      <c r="A3434">
        <f t="shared" si="212"/>
        <v>3430</v>
      </c>
      <c r="B3434" s="13">
        <f>'Raw Data'!B3431</f>
        <v>21.583030310000002</v>
      </c>
      <c r="C3434" t="str">
        <f t="shared" si="213"/>
        <v>Normal</v>
      </c>
      <c r="D3434" s="14">
        <f>'Raw Data'!E3431</f>
        <v>197.62274410000001</v>
      </c>
      <c r="E3434" t="str">
        <f t="shared" si="214"/>
        <v>Desirable</v>
      </c>
      <c r="F3434" s="15">
        <f>'Raw Data'!C3431</f>
        <v>102.8327821</v>
      </c>
      <c r="G3434" t="str">
        <f t="shared" si="215"/>
        <v>Normal</v>
      </c>
      <c r="H3434" t="str">
        <f>'Raw Data'!I3431</f>
        <v>non-smoker</v>
      </c>
      <c r="I3434" t="str">
        <f>'Raw Data'!J3431</f>
        <v>high</v>
      </c>
    </row>
    <row r="3435" spans="1:9" ht="15" customHeight="1" x14ac:dyDescent="0.35">
      <c r="A3435">
        <f t="shared" si="212"/>
        <v>3431</v>
      </c>
      <c r="B3435" s="13">
        <f>'Raw Data'!B3432</f>
        <v>31.600506070000002</v>
      </c>
      <c r="C3435" t="str">
        <f t="shared" si="213"/>
        <v>Obese</v>
      </c>
      <c r="D3435" s="14">
        <f>'Raw Data'!E3432</f>
        <v>207.67285150000001</v>
      </c>
      <c r="E3435" t="str">
        <f t="shared" si="214"/>
        <v>Borderline High</v>
      </c>
      <c r="F3435" s="15">
        <f>'Raw Data'!C3432</f>
        <v>114.8301982</v>
      </c>
      <c r="G3435" t="str">
        <f t="shared" si="215"/>
        <v>Normal</v>
      </c>
      <c r="H3435" t="str">
        <f>'Raw Data'!I3432</f>
        <v>smoker</v>
      </c>
      <c r="I3435" t="str">
        <f>'Raw Data'!J3432</f>
        <v>high</v>
      </c>
    </row>
    <row r="3436" spans="1:9" ht="15" customHeight="1" x14ac:dyDescent="0.35">
      <c r="A3436">
        <f t="shared" si="212"/>
        <v>3432</v>
      </c>
      <c r="B3436" s="13">
        <f>'Raw Data'!B3433</f>
        <v>35.552491879999998</v>
      </c>
      <c r="C3436" t="str">
        <f t="shared" si="213"/>
        <v>Obese</v>
      </c>
      <c r="D3436" s="14">
        <f>'Raw Data'!E3433</f>
        <v>215.874583</v>
      </c>
      <c r="E3436" t="str">
        <f t="shared" si="214"/>
        <v>Borderline High</v>
      </c>
      <c r="F3436" s="15">
        <f>'Raw Data'!C3433</f>
        <v>109.68658809999999</v>
      </c>
      <c r="G3436" t="str">
        <f t="shared" si="215"/>
        <v>Normal</v>
      </c>
      <c r="H3436" t="str">
        <f>'Raw Data'!I3433</f>
        <v>smoker</v>
      </c>
      <c r="I3436" t="str">
        <f>'Raw Data'!J3433</f>
        <v>moderate</v>
      </c>
    </row>
    <row r="3437" spans="1:9" ht="15" customHeight="1" x14ac:dyDescent="0.35">
      <c r="A3437">
        <f t="shared" si="212"/>
        <v>3433</v>
      </c>
      <c r="B3437" s="13">
        <f>'Raw Data'!B3434</f>
        <v>28.443755360000001</v>
      </c>
      <c r="C3437" t="str">
        <f t="shared" si="213"/>
        <v>Overweight</v>
      </c>
      <c r="D3437" s="14">
        <f>'Raw Data'!E3434</f>
        <v>204.5633684</v>
      </c>
      <c r="E3437" t="str">
        <f t="shared" si="214"/>
        <v>Borderline High</v>
      </c>
      <c r="F3437" s="15">
        <f>'Raw Data'!C3434</f>
        <v>118.5581533</v>
      </c>
      <c r="G3437" t="str">
        <f t="shared" si="215"/>
        <v>Normal</v>
      </c>
      <c r="H3437" t="str">
        <f>'Raw Data'!I3434</f>
        <v>non-smoker</v>
      </c>
      <c r="I3437" t="str">
        <f>'Raw Data'!J3434</f>
        <v>high</v>
      </c>
    </row>
    <row r="3438" spans="1:9" ht="15" customHeight="1" x14ac:dyDescent="0.35">
      <c r="A3438">
        <f t="shared" si="212"/>
        <v>3434</v>
      </c>
      <c r="B3438" s="13">
        <f>'Raw Data'!B3435</f>
        <v>27.462624869999999</v>
      </c>
      <c r="C3438" t="str">
        <f t="shared" si="213"/>
        <v>Overweight</v>
      </c>
      <c r="D3438" s="14">
        <f>'Raw Data'!E3435</f>
        <v>186.6859503</v>
      </c>
      <c r="E3438" t="str">
        <f t="shared" si="214"/>
        <v>Desirable</v>
      </c>
      <c r="F3438" s="15">
        <f>'Raw Data'!C3435</f>
        <v>114.0030766</v>
      </c>
      <c r="G3438" t="str">
        <f t="shared" si="215"/>
        <v>Normal</v>
      </c>
      <c r="H3438" t="str">
        <f>'Raw Data'!I3435</f>
        <v>non-smoker</v>
      </c>
      <c r="I3438" t="str">
        <f>'Raw Data'!J3435</f>
        <v>low</v>
      </c>
    </row>
    <row r="3439" spans="1:9" ht="15" customHeight="1" x14ac:dyDescent="0.35">
      <c r="A3439">
        <f t="shared" si="212"/>
        <v>3435</v>
      </c>
      <c r="B3439" s="13">
        <f>'Raw Data'!B3436</f>
        <v>31.836198159999999</v>
      </c>
      <c r="C3439" t="str">
        <f t="shared" si="213"/>
        <v>Obese</v>
      </c>
      <c r="D3439" s="14">
        <f>'Raw Data'!E3436</f>
        <v>227.4062476</v>
      </c>
      <c r="E3439" t="str">
        <f t="shared" si="214"/>
        <v>Borderline High</v>
      </c>
      <c r="F3439" s="15">
        <f>'Raw Data'!C3436</f>
        <v>113.85166719999999</v>
      </c>
      <c r="G3439" t="str">
        <f t="shared" si="215"/>
        <v>Normal</v>
      </c>
      <c r="H3439" t="str">
        <f>'Raw Data'!I3436</f>
        <v>non-smoker</v>
      </c>
      <c r="I3439" t="str">
        <f>'Raw Data'!J3436</f>
        <v>moderate</v>
      </c>
    </row>
    <row r="3440" spans="1:9" ht="15" customHeight="1" x14ac:dyDescent="0.35">
      <c r="A3440">
        <f t="shared" si="212"/>
        <v>3436</v>
      </c>
      <c r="B3440" s="13">
        <f>'Raw Data'!B3437</f>
        <v>33.90584217</v>
      </c>
      <c r="C3440" t="str">
        <f t="shared" si="213"/>
        <v>Obese</v>
      </c>
      <c r="D3440" s="14">
        <f>'Raw Data'!E3437</f>
        <v>189.5746374</v>
      </c>
      <c r="E3440" t="str">
        <f t="shared" si="214"/>
        <v>Desirable</v>
      </c>
      <c r="F3440" s="15">
        <f>'Raw Data'!C3437</f>
        <v>111.5026831</v>
      </c>
      <c r="G3440" t="str">
        <f t="shared" si="215"/>
        <v>Normal</v>
      </c>
      <c r="H3440" t="str">
        <f>'Raw Data'!I3437</f>
        <v>non-smoker</v>
      </c>
      <c r="I3440" t="str">
        <f>'Raw Data'!J3437</f>
        <v>moderate</v>
      </c>
    </row>
    <row r="3441" spans="1:9" ht="15" customHeight="1" x14ac:dyDescent="0.35">
      <c r="A3441">
        <f t="shared" si="212"/>
        <v>3437</v>
      </c>
      <c r="B3441" s="13">
        <f>'Raw Data'!B3438</f>
        <v>19.739669859999999</v>
      </c>
      <c r="C3441" t="str">
        <f t="shared" si="213"/>
        <v>Normal</v>
      </c>
      <c r="D3441" s="14">
        <f>'Raw Data'!E3438</f>
        <v>167.87224950000001</v>
      </c>
      <c r="E3441" t="str">
        <f t="shared" si="214"/>
        <v>Desirable</v>
      </c>
      <c r="F3441" s="15">
        <f>'Raw Data'!C3438</f>
        <v>101.625721</v>
      </c>
      <c r="G3441" t="str">
        <f t="shared" si="215"/>
        <v>Normal</v>
      </c>
      <c r="H3441" t="str">
        <f>'Raw Data'!I3438</f>
        <v>non-smoker</v>
      </c>
      <c r="I3441" t="str">
        <f>'Raw Data'!J3438</f>
        <v>moderate</v>
      </c>
    </row>
    <row r="3442" spans="1:9" ht="15" customHeight="1" x14ac:dyDescent="0.35">
      <c r="A3442">
        <f t="shared" si="212"/>
        <v>3438</v>
      </c>
      <c r="B3442" s="13">
        <f>'Raw Data'!B3439</f>
        <v>35.139669859999998</v>
      </c>
      <c r="C3442" t="str">
        <f t="shared" si="213"/>
        <v>Obese</v>
      </c>
      <c r="D3442" s="14">
        <f>'Raw Data'!E3439</f>
        <v>206.63206220000001</v>
      </c>
      <c r="E3442" t="str">
        <f t="shared" si="214"/>
        <v>Borderline High</v>
      </c>
      <c r="F3442" s="15">
        <f>'Raw Data'!C3439</f>
        <v>124.3585113</v>
      </c>
      <c r="G3442" t="str">
        <f t="shared" si="215"/>
        <v>Elevated</v>
      </c>
      <c r="H3442" t="str">
        <f>'Raw Data'!I3439</f>
        <v>smoker</v>
      </c>
      <c r="I3442" t="str">
        <f>'Raw Data'!J3439</f>
        <v>moderate</v>
      </c>
    </row>
    <row r="3443" spans="1:9" ht="15" customHeight="1" x14ac:dyDescent="0.35">
      <c r="A3443">
        <f t="shared" si="212"/>
        <v>3439</v>
      </c>
      <c r="B3443" s="13">
        <f>'Raw Data'!B3440</f>
        <v>25.097534240000002</v>
      </c>
      <c r="C3443" t="str">
        <f t="shared" si="213"/>
        <v>Overweight</v>
      </c>
      <c r="D3443" s="14">
        <f>'Raw Data'!E3440</f>
        <v>193.665098</v>
      </c>
      <c r="E3443" t="str">
        <f t="shared" si="214"/>
        <v>Desirable</v>
      </c>
      <c r="F3443" s="15">
        <f>'Raw Data'!C3440</f>
        <v>116.030021</v>
      </c>
      <c r="G3443" t="str">
        <f t="shared" si="215"/>
        <v>Normal</v>
      </c>
      <c r="H3443" t="str">
        <f>'Raw Data'!I3440</f>
        <v>non-smoker</v>
      </c>
      <c r="I3443" t="str">
        <f>'Raw Data'!J3440</f>
        <v>high</v>
      </c>
    </row>
    <row r="3444" spans="1:9" ht="15" customHeight="1" x14ac:dyDescent="0.35">
      <c r="A3444">
        <f t="shared" si="212"/>
        <v>3440</v>
      </c>
      <c r="B3444" s="13">
        <f>'Raw Data'!B3441</f>
        <v>32.419897570000003</v>
      </c>
      <c r="C3444" t="str">
        <f t="shared" si="213"/>
        <v>Obese</v>
      </c>
      <c r="D3444" s="14">
        <f>'Raw Data'!E3441</f>
        <v>175.07263119999999</v>
      </c>
      <c r="E3444" t="str">
        <f t="shared" si="214"/>
        <v>Desirable</v>
      </c>
      <c r="F3444" s="15">
        <f>'Raw Data'!C3441</f>
        <v>128.32016400000001</v>
      </c>
      <c r="G3444" t="str">
        <f t="shared" si="215"/>
        <v>Elevated</v>
      </c>
      <c r="H3444" t="str">
        <f>'Raw Data'!I3441</f>
        <v>non-smoker</v>
      </c>
      <c r="I3444" t="str">
        <f>'Raw Data'!J3441</f>
        <v>moderate</v>
      </c>
    </row>
    <row r="3445" spans="1:9" ht="15" customHeight="1" x14ac:dyDescent="0.35">
      <c r="A3445">
        <f t="shared" si="212"/>
        <v>3441</v>
      </c>
      <c r="B3445" s="13">
        <f>'Raw Data'!B3442</f>
        <v>21.661841469999999</v>
      </c>
      <c r="C3445" t="str">
        <f t="shared" si="213"/>
        <v>Normal</v>
      </c>
      <c r="D3445" s="14">
        <f>'Raw Data'!E3442</f>
        <v>170.005628</v>
      </c>
      <c r="E3445" t="str">
        <f t="shared" si="214"/>
        <v>Desirable</v>
      </c>
      <c r="F3445" s="15">
        <f>'Raw Data'!C3442</f>
        <v>93.972237370000002</v>
      </c>
      <c r="G3445" t="str">
        <f t="shared" si="215"/>
        <v>Normal</v>
      </c>
      <c r="H3445" t="str">
        <f>'Raw Data'!I3442</f>
        <v>non-smoker</v>
      </c>
      <c r="I3445" t="str">
        <f>'Raw Data'!J3442</f>
        <v>moderate</v>
      </c>
    </row>
    <row r="3446" spans="1:9" ht="15" customHeight="1" x14ac:dyDescent="0.35">
      <c r="A3446">
        <f t="shared" si="212"/>
        <v>3442</v>
      </c>
      <c r="B3446" s="13">
        <f>'Raw Data'!B3443</f>
        <v>32.167509899999999</v>
      </c>
      <c r="C3446" t="str">
        <f t="shared" si="213"/>
        <v>Obese</v>
      </c>
      <c r="D3446" s="14">
        <f>'Raw Data'!E3443</f>
        <v>216.6731068</v>
      </c>
      <c r="E3446" t="str">
        <f t="shared" si="214"/>
        <v>Borderline High</v>
      </c>
      <c r="F3446" s="15">
        <f>'Raw Data'!C3443</f>
        <v>100.200239</v>
      </c>
      <c r="G3446" t="str">
        <f t="shared" si="215"/>
        <v>Normal</v>
      </c>
      <c r="H3446" t="str">
        <f>'Raw Data'!I3443</f>
        <v>non-smoker</v>
      </c>
      <c r="I3446" t="str">
        <f>'Raw Data'!J3443</f>
        <v>high</v>
      </c>
    </row>
    <row r="3447" spans="1:9" ht="15" customHeight="1" x14ac:dyDescent="0.35">
      <c r="A3447">
        <f t="shared" si="212"/>
        <v>3443</v>
      </c>
      <c r="B3447" s="13">
        <f>'Raw Data'!B3444</f>
        <v>19.831524389999998</v>
      </c>
      <c r="C3447" t="str">
        <f t="shared" si="213"/>
        <v>Normal</v>
      </c>
      <c r="D3447" s="14">
        <f>'Raw Data'!E3444</f>
        <v>210.51604620000001</v>
      </c>
      <c r="E3447" t="str">
        <f t="shared" si="214"/>
        <v>Borderline High</v>
      </c>
      <c r="F3447" s="15">
        <f>'Raw Data'!C3444</f>
        <v>101.37514179999999</v>
      </c>
      <c r="G3447" t="str">
        <f t="shared" si="215"/>
        <v>Normal</v>
      </c>
      <c r="H3447" t="str">
        <f>'Raw Data'!I3444</f>
        <v>non-smoker</v>
      </c>
      <c r="I3447" t="str">
        <f>'Raw Data'!J3444</f>
        <v>moderate</v>
      </c>
    </row>
    <row r="3448" spans="1:9" ht="15" customHeight="1" x14ac:dyDescent="0.35">
      <c r="A3448">
        <f t="shared" si="212"/>
        <v>3444</v>
      </c>
      <c r="B3448" s="13">
        <f>'Raw Data'!B3445</f>
        <v>32.606565099999997</v>
      </c>
      <c r="C3448" t="str">
        <f t="shared" si="213"/>
        <v>Obese</v>
      </c>
      <c r="D3448" s="14">
        <f>'Raw Data'!E3445</f>
        <v>196.44371369999999</v>
      </c>
      <c r="E3448" t="str">
        <f t="shared" si="214"/>
        <v>Desirable</v>
      </c>
      <c r="F3448" s="15">
        <f>'Raw Data'!C3445</f>
        <v>107.03656239999999</v>
      </c>
      <c r="G3448" t="str">
        <f t="shared" si="215"/>
        <v>Normal</v>
      </c>
      <c r="H3448" t="str">
        <f>'Raw Data'!I3445</f>
        <v>non-smoker</v>
      </c>
      <c r="I3448" t="str">
        <f>'Raw Data'!J3445</f>
        <v>low</v>
      </c>
    </row>
    <row r="3449" spans="1:9" ht="15" customHeight="1" x14ac:dyDescent="0.35">
      <c r="A3449">
        <f t="shared" si="212"/>
        <v>3445</v>
      </c>
      <c r="B3449" s="13">
        <f>'Raw Data'!B3446</f>
        <v>30.216731639999999</v>
      </c>
      <c r="C3449" t="str">
        <f t="shared" si="213"/>
        <v>Obese</v>
      </c>
      <c r="D3449" s="14">
        <f>'Raw Data'!E3446</f>
        <v>190.3278042</v>
      </c>
      <c r="E3449" t="str">
        <f t="shared" si="214"/>
        <v>Desirable</v>
      </c>
      <c r="F3449" s="15">
        <f>'Raw Data'!C3446</f>
        <v>111.3962057</v>
      </c>
      <c r="G3449" t="str">
        <f t="shared" si="215"/>
        <v>Normal</v>
      </c>
      <c r="H3449" t="str">
        <f>'Raw Data'!I3446</f>
        <v>smoker</v>
      </c>
      <c r="I3449" t="str">
        <f>'Raw Data'!J3446</f>
        <v>moderate</v>
      </c>
    </row>
    <row r="3450" spans="1:9" ht="15" customHeight="1" x14ac:dyDescent="0.35">
      <c r="A3450">
        <f t="shared" si="212"/>
        <v>3446</v>
      </c>
      <c r="B3450" s="13">
        <f>'Raw Data'!B3447</f>
        <v>19.13978556</v>
      </c>
      <c r="C3450" t="str">
        <f t="shared" si="213"/>
        <v>Normal</v>
      </c>
      <c r="D3450" s="14">
        <f>'Raw Data'!E3447</f>
        <v>188.64042359999999</v>
      </c>
      <c r="E3450" t="str">
        <f t="shared" si="214"/>
        <v>Desirable</v>
      </c>
      <c r="F3450" s="15">
        <f>'Raw Data'!C3447</f>
        <v>117.18056420000001</v>
      </c>
      <c r="G3450" t="str">
        <f t="shared" si="215"/>
        <v>Normal</v>
      </c>
      <c r="H3450" t="str">
        <f>'Raw Data'!I3447</f>
        <v>smoker</v>
      </c>
      <c r="I3450" t="str">
        <f>'Raw Data'!J3447</f>
        <v>moderate</v>
      </c>
    </row>
    <row r="3451" spans="1:9" ht="15" customHeight="1" x14ac:dyDescent="0.35">
      <c r="A3451">
        <f t="shared" si="212"/>
        <v>3447</v>
      </c>
      <c r="B3451" s="13">
        <f>'Raw Data'!B3448</f>
        <v>33.377068850000001</v>
      </c>
      <c r="C3451" t="str">
        <f t="shared" si="213"/>
        <v>Obese</v>
      </c>
      <c r="D3451" s="14">
        <f>'Raw Data'!E3448</f>
        <v>198.358541</v>
      </c>
      <c r="E3451" t="str">
        <f t="shared" si="214"/>
        <v>Desirable</v>
      </c>
      <c r="F3451" s="15">
        <f>'Raw Data'!C3448</f>
        <v>113.1504688</v>
      </c>
      <c r="G3451" t="str">
        <f t="shared" si="215"/>
        <v>Normal</v>
      </c>
      <c r="H3451" t="str">
        <f>'Raw Data'!I3448</f>
        <v>smoker</v>
      </c>
      <c r="I3451" t="str">
        <f>'Raw Data'!J3448</f>
        <v>high</v>
      </c>
    </row>
    <row r="3452" spans="1:9" ht="15" customHeight="1" x14ac:dyDescent="0.35">
      <c r="A3452">
        <f t="shared" si="212"/>
        <v>3448</v>
      </c>
      <c r="B3452" s="13">
        <f>'Raw Data'!B3449</f>
        <v>22.120106450000002</v>
      </c>
      <c r="C3452" t="str">
        <f t="shared" si="213"/>
        <v>Normal</v>
      </c>
      <c r="D3452" s="14">
        <f>'Raw Data'!E3449</f>
        <v>174.50865630000001</v>
      </c>
      <c r="E3452" t="str">
        <f t="shared" si="214"/>
        <v>Desirable</v>
      </c>
      <c r="F3452" s="15">
        <f>'Raw Data'!C3449</f>
        <v>106.8593498</v>
      </c>
      <c r="G3452" t="str">
        <f t="shared" si="215"/>
        <v>Normal</v>
      </c>
      <c r="H3452" t="str">
        <f>'Raw Data'!I3449</f>
        <v>smoker</v>
      </c>
      <c r="I3452" t="str">
        <f>'Raw Data'!J3449</f>
        <v>high</v>
      </c>
    </row>
    <row r="3453" spans="1:9" ht="15" customHeight="1" x14ac:dyDescent="0.35">
      <c r="A3453">
        <f t="shared" si="212"/>
        <v>3449</v>
      </c>
      <c r="B3453" s="13">
        <f>'Raw Data'!B3450</f>
        <v>32.714577980000001</v>
      </c>
      <c r="C3453" t="str">
        <f t="shared" si="213"/>
        <v>Obese</v>
      </c>
      <c r="D3453" s="14">
        <f>'Raw Data'!E3450</f>
        <v>222.20476289999999</v>
      </c>
      <c r="E3453" t="str">
        <f t="shared" si="214"/>
        <v>Borderline High</v>
      </c>
      <c r="F3453" s="15">
        <f>'Raw Data'!C3450</f>
        <v>107.9369363</v>
      </c>
      <c r="G3453" t="str">
        <f t="shared" si="215"/>
        <v>Normal</v>
      </c>
      <c r="H3453" t="str">
        <f>'Raw Data'!I3450</f>
        <v>non-smoker</v>
      </c>
      <c r="I3453" t="str">
        <f>'Raw Data'!J3450</f>
        <v>high</v>
      </c>
    </row>
    <row r="3454" spans="1:9" ht="15" customHeight="1" x14ac:dyDescent="0.35">
      <c r="A3454">
        <f t="shared" si="212"/>
        <v>3450</v>
      </c>
      <c r="B3454" s="13">
        <f>'Raw Data'!B3451</f>
        <v>27.722391460000001</v>
      </c>
      <c r="C3454" t="str">
        <f t="shared" si="213"/>
        <v>Overweight</v>
      </c>
      <c r="D3454" s="14">
        <f>'Raw Data'!E3451</f>
        <v>188.0178444</v>
      </c>
      <c r="E3454" t="str">
        <f t="shared" si="214"/>
        <v>Desirable</v>
      </c>
      <c r="F3454" s="15">
        <f>'Raw Data'!C3451</f>
        <v>106.10068269999999</v>
      </c>
      <c r="G3454" t="str">
        <f t="shared" si="215"/>
        <v>Normal</v>
      </c>
      <c r="H3454" t="str">
        <f>'Raw Data'!I3451</f>
        <v>non-smoker</v>
      </c>
      <c r="I3454" t="str">
        <f>'Raw Data'!J3451</f>
        <v>moderate</v>
      </c>
    </row>
    <row r="3455" spans="1:9" ht="15" customHeight="1" x14ac:dyDescent="0.35">
      <c r="A3455">
        <f t="shared" si="212"/>
        <v>3451</v>
      </c>
      <c r="B3455" s="13">
        <f>'Raw Data'!B3452</f>
        <v>20.768645039999999</v>
      </c>
      <c r="C3455" t="str">
        <f t="shared" si="213"/>
        <v>Normal</v>
      </c>
      <c r="D3455" s="14">
        <f>'Raw Data'!E3452</f>
        <v>202.30192969999999</v>
      </c>
      <c r="E3455" t="str">
        <f t="shared" si="214"/>
        <v>Borderline High</v>
      </c>
      <c r="F3455" s="15">
        <f>'Raw Data'!C3452</f>
        <v>106.42224210000001</v>
      </c>
      <c r="G3455" t="str">
        <f t="shared" si="215"/>
        <v>Normal</v>
      </c>
      <c r="H3455" t="str">
        <f>'Raw Data'!I3452</f>
        <v>non-smoker</v>
      </c>
      <c r="I3455" t="str">
        <f>'Raw Data'!J3452</f>
        <v>high</v>
      </c>
    </row>
    <row r="3456" spans="1:9" ht="15" customHeight="1" x14ac:dyDescent="0.35">
      <c r="A3456">
        <f t="shared" si="212"/>
        <v>3452</v>
      </c>
      <c r="B3456" s="13">
        <f>'Raw Data'!B3453</f>
        <v>21.933903399999998</v>
      </c>
      <c r="C3456" t="str">
        <f t="shared" si="213"/>
        <v>Normal</v>
      </c>
      <c r="D3456" s="14">
        <f>'Raw Data'!E3453</f>
        <v>218.38827860000001</v>
      </c>
      <c r="E3456" t="str">
        <f t="shared" si="214"/>
        <v>Borderline High</v>
      </c>
      <c r="F3456" s="15">
        <f>'Raw Data'!C3453</f>
        <v>103.62121019999999</v>
      </c>
      <c r="G3456" t="str">
        <f t="shared" si="215"/>
        <v>Normal</v>
      </c>
      <c r="H3456" t="str">
        <f>'Raw Data'!I3453</f>
        <v>smoker</v>
      </c>
      <c r="I3456" t="str">
        <f>'Raw Data'!J3453</f>
        <v>low</v>
      </c>
    </row>
    <row r="3457" spans="1:9" ht="15" customHeight="1" x14ac:dyDescent="0.35">
      <c r="A3457">
        <f t="shared" si="212"/>
        <v>3453</v>
      </c>
      <c r="B3457" s="13">
        <f>'Raw Data'!B3454</f>
        <v>46.513993589999998</v>
      </c>
      <c r="C3457" t="str">
        <f t="shared" si="213"/>
        <v>Obese</v>
      </c>
      <c r="D3457" s="14">
        <f>'Raw Data'!E3454</f>
        <v>233.63609890000001</v>
      </c>
      <c r="E3457" t="str">
        <f t="shared" si="214"/>
        <v>Borderline High</v>
      </c>
      <c r="F3457" s="15">
        <f>'Raw Data'!C3454</f>
        <v>122.922883</v>
      </c>
      <c r="G3457" t="str">
        <f t="shared" si="215"/>
        <v>Elevated</v>
      </c>
      <c r="H3457" t="str">
        <f>'Raw Data'!I3454</f>
        <v>smoker</v>
      </c>
      <c r="I3457" t="str">
        <f>'Raw Data'!J3454</f>
        <v>moderate</v>
      </c>
    </row>
    <row r="3458" spans="1:9" ht="15" customHeight="1" x14ac:dyDescent="0.35">
      <c r="A3458">
        <f t="shared" si="212"/>
        <v>3454</v>
      </c>
      <c r="B3458" s="13">
        <f>'Raw Data'!B3455</f>
        <v>38.53673508</v>
      </c>
      <c r="C3458" t="str">
        <f t="shared" si="213"/>
        <v>Obese</v>
      </c>
      <c r="D3458" s="14">
        <f>'Raw Data'!E3455</f>
        <v>190.65089</v>
      </c>
      <c r="E3458" t="str">
        <f t="shared" si="214"/>
        <v>Desirable</v>
      </c>
      <c r="F3458" s="15">
        <f>'Raw Data'!C3455</f>
        <v>120.824962</v>
      </c>
      <c r="G3458" t="str">
        <f t="shared" si="215"/>
        <v>Elevated</v>
      </c>
      <c r="H3458" t="str">
        <f>'Raw Data'!I3455</f>
        <v>non-smoker</v>
      </c>
      <c r="I3458" t="str">
        <f>'Raw Data'!J3455</f>
        <v>high</v>
      </c>
    </row>
    <row r="3459" spans="1:9" ht="15" customHeight="1" x14ac:dyDescent="0.35">
      <c r="A3459">
        <f t="shared" si="212"/>
        <v>3455</v>
      </c>
      <c r="B3459" s="13">
        <f>'Raw Data'!B3456</f>
        <v>25.946609049999999</v>
      </c>
      <c r="C3459" t="str">
        <f t="shared" si="213"/>
        <v>Overweight</v>
      </c>
      <c r="D3459" s="14">
        <f>'Raw Data'!E3456</f>
        <v>183.06947489999999</v>
      </c>
      <c r="E3459" t="str">
        <f t="shared" si="214"/>
        <v>Desirable</v>
      </c>
      <c r="F3459" s="15">
        <f>'Raw Data'!C3456</f>
        <v>114.6621619</v>
      </c>
      <c r="G3459" t="str">
        <f t="shared" si="215"/>
        <v>Normal</v>
      </c>
      <c r="H3459" t="str">
        <f>'Raw Data'!I3456</f>
        <v>non-smoker</v>
      </c>
      <c r="I3459" t="str">
        <f>'Raw Data'!J3456</f>
        <v>high</v>
      </c>
    </row>
    <row r="3460" spans="1:9" ht="15" customHeight="1" x14ac:dyDescent="0.35">
      <c r="A3460">
        <f t="shared" si="212"/>
        <v>3456</v>
      </c>
      <c r="B3460" s="13">
        <f>'Raw Data'!B3457</f>
        <v>29.123191439999999</v>
      </c>
      <c r="C3460" t="str">
        <f t="shared" si="213"/>
        <v>Overweight</v>
      </c>
      <c r="D3460" s="14">
        <f>'Raw Data'!E3457</f>
        <v>189.36827729999999</v>
      </c>
      <c r="E3460" t="str">
        <f t="shared" si="214"/>
        <v>Desirable</v>
      </c>
      <c r="F3460" s="15">
        <f>'Raw Data'!C3457</f>
        <v>121.6638112</v>
      </c>
      <c r="G3460" t="str">
        <f t="shared" si="215"/>
        <v>Elevated</v>
      </c>
      <c r="H3460" t="str">
        <f>'Raw Data'!I3457</f>
        <v>non-smoker</v>
      </c>
      <c r="I3460" t="str">
        <f>'Raw Data'!J3457</f>
        <v>moderate</v>
      </c>
    </row>
    <row r="3461" spans="1:9" ht="15" customHeight="1" x14ac:dyDescent="0.35">
      <c r="A3461">
        <f t="shared" ref="A3461:A3524" si="216">ROW()-4</f>
        <v>3457</v>
      </c>
      <c r="B3461" s="13">
        <f>'Raw Data'!B3458</f>
        <v>33.015169329999999</v>
      </c>
      <c r="C3461" t="str">
        <f t="shared" ref="C3461:C3524" si="217">IF(B3461&lt;18.5,"Underweight",IF(B3461&lt;=24.9,"Normal",IF(B3461&lt;=29.9,"Overweight","Obese")))</f>
        <v>Obese</v>
      </c>
      <c r="D3461" s="14">
        <f>'Raw Data'!E3458</f>
        <v>198.69284870000001</v>
      </c>
      <c r="E3461" t="str">
        <f t="shared" ref="E3461:E3524" si="218">IF(D3461&lt;200,"Desirable",IF(D3461&lt;=239,"Borderline High","High"))</f>
        <v>Desirable</v>
      </c>
      <c r="F3461" s="15">
        <f>'Raw Data'!C3458</f>
        <v>114.7934788</v>
      </c>
      <c r="G3461" t="str">
        <f t="shared" ref="G3461:G3524" si="219">IF(F3461&lt;120,"Normal",IF(F3461&lt;=129,"Elevated",IF(F3461&lt;=139,"Stage 1 Hypertension","Stage 2 Hypertension")))</f>
        <v>Normal</v>
      </c>
      <c r="H3461" t="str">
        <f>'Raw Data'!I3458</f>
        <v>non-smoker</v>
      </c>
      <c r="I3461" t="str">
        <f>'Raw Data'!J3458</f>
        <v>moderate</v>
      </c>
    </row>
    <row r="3462" spans="1:9" ht="15" customHeight="1" x14ac:dyDescent="0.35">
      <c r="A3462">
        <f t="shared" si="216"/>
        <v>3458</v>
      </c>
      <c r="B3462" s="13">
        <f>'Raw Data'!B3459</f>
        <v>20.54061432</v>
      </c>
      <c r="C3462" t="str">
        <f t="shared" si="217"/>
        <v>Normal</v>
      </c>
      <c r="D3462" s="14">
        <f>'Raw Data'!E3459</f>
        <v>190.6406432</v>
      </c>
      <c r="E3462" t="str">
        <f t="shared" si="218"/>
        <v>Desirable</v>
      </c>
      <c r="F3462" s="15">
        <f>'Raw Data'!C3459</f>
        <v>116.2786186</v>
      </c>
      <c r="G3462" t="str">
        <f t="shared" si="219"/>
        <v>Normal</v>
      </c>
      <c r="H3462" t="str">
        <f>'Raw Data'!I3459</f>
        <v>smoker</v>
      </c>
      <c r="I3462" t="str">
        <f>'Raw Data'!J3459</f>
        <v>high</v>
      </c>
    </row>
    <row r="3463" spans="1:9" ht="15" customHeight="1" x14ac:dyDescent="0.35">
      <c r="A3463">
        <f t="shared" si="216"/>
        <v>3459</v>
      </c>
      <c r="B3463" s="13">
        <f>'Raw Data'!B3460</f>
        <v>30.449680900000001</v>
      </c>
      <c r="C3463" t="str">
        <f t="shared" si="217"/>
        <v>Obese</v>
      </c>
      <c r="D3463" s="14">
        <f>'Raw Data'!E3460</f>
        <v>208.27281550000001</v>
      </c>
      <c r="E3463" t="str">
        <f t="shared" si="218"/>
        <v>Borderline High</v>
      </c>
      <c r="F3463" s="15">
        <f>'Raw Data'!C3460</f>
        <v>116.7497307</v>
      </c>
      <c r="G3463" t="str">
        <f t="shared" si="219"/>
        <v>Normal</v>
      </c>
      <c r="H3463" t="str">
        <f>'Raw Data'!I3460</f>
        <v>smoker</v>
      </c>
      <c r="I3463" t="str">
        <f>'Raw Data'!J3460</f>
        <v>high</v>
      </c>
    </row>
    <row r="3464" spans="1:9" ht="15" customHeight="1" x14ac:dyDescent="0.35">
      <c r="A3464">
        <f t="shared" si="216"/>
        <v>3460</v>
      </c>
      <c r="B3464" s="13">
        <f>'Raw Data'!B3461</f>
        <v>31.935840970000001</v>
      </c>
      <c r="C3464" t="str">
        <f t="shared" si="217"/>
        <v>Obese</v>
      </c>
      <c r="D3464" s="14">
        <f>'Raw Data'!E3461</f>
        <v>205.36964470000001</v>
      </c>
      <c r="E3464" t="str">
        <f t="shared" si="218"/>
        <v>Borderline High</v>
      </c>
      <c r="F3464" s="15">
        <f>'Raw Data'!C3461</f>
        <v>100.44342810000001</v>
      </c>
      <c r="G3464" t="str">
        <f t="shared" si="219"/>
        <v>Normal</v>
      </c>
      <c r="H3464" t="str">
        <f>'Raw Data'!I3461</f>
        <v>non-smoker</v>
      </c>
      <c r="I3464" t="str">
        <f>'Raw Data'!J3461</f>
        <v>moderate</v>
      </c>
    </row>
    <row r="3465" spans="1:9" ht="15" customHeight="1" x14ac:dyDescent="0.35">
      <c r="A3465">
        <f t="shared" si="216"/>
        <v>3461</v>
      </c>
      <c r="B3465" s="13">
        <f>'Raw Data'!B3462</f>
        <v>28.809223719999999</v>
      </c>
      <c r="C3465" t="str">
        <f t="shared" si="217"/>
        <v>Overweight</v>
      </c>
      <c r="D3465" s="14">
        <f>'Raw Data'!E3462</f>
        <v>206.69002269999999</v>
      </c>
      <c r="E3465" t="str">
        <f t="shared" si="218"/>
        <v>Borderline High</v>
      </c>
      <c r="F3465" s="15">
        <f>'Raw Data'!C3462</f>
        <v>95.850674260000005</v>
      </c>
      <c r="G3465" t="str">
        <f t="shared" si="219"/>
        <v>Normal</v>
      </c>
      <c r="H3465" t="str">
        <f>'Raw Data'!I3462</f>
        <v>smoker</v>
      </c>
      <c r="I3465" t="str">
        <f>'Raw Data'!J3462</f>
        <v>moderate</v>
      </c>
    </row>
    <row r="3466" spans="1:9" ht="15" customHeight="1" x14ac:dyDescent="0.35">
      <c r="A3466">
        <f t="shared" si="216"/>
        <v>3462</v>
      </c>
      <c r="B3466" s="13">
        <f>'Raw Data'!B3463</f>
        <v>33.954727740000003</v>
      </c>
      <c r="C3466" t="str">
        <f t="shared" si="217"/>
        <v>Obese</v>
      </c>
      <c r="D3466" s="14">
        <f>'Raw Data'!E3463</f>
        <v>212.91245810000001</v>
      </c>
      <c r="E3466" t="str">
        <f t="shared" si="218"/>
        <v>Borderline High</v>
      </c>
      <c r="F3466" s="15">
        <f>'Raw Data'!C3463</f>
        <v>129.37508600000001</v>
      </c>
      <c r="G3466" t="str">
        <f t="shared" si="219"/>
        <v>Stage 1 Hypertension</v>
      </c>
      <c r="H3466" t="str">
        <f>'Raw Data'!I3463</f>
        <v>non-smoker</v>
      </c>
      <c r="I3466" t="str">
        <f>'Raw Data'!J3463</f>
        <v>moderate</v>
      </c>
    </row>
    <row r="3467" spans="1:9" ht="15" customHeight="1" x14ac:dyDescent="0.35">
      <c r="A3467">
        <f t="shared" si="216"/>
        <v>3463</v>
      </c>
      <c r="B3467" s="13">
        <f>'Raw Data'!B3464</f>
        <v>27.763219790000001</v>
      </c>
      <c r="C3467" t="str">
        <f t="shared" si="217"/>
        <v>Overweight</v>
      </c>
      <c r="D3467" s="14">
        <f>'Raw Data'!E3464</f>
        <v>171.42951830000001</v>
      </c>
      <c r="E3467" t="str">
        <f t="shared" si="218"/>
        <v>Desirable</v>
      </c>
      <c r="F3467" s="15">
        <f>'Raw Data'!C3464</f>
        <v>102.7100275</v>
      </c>
      <c r="G3467" t="str">
        <f t="shared" si="219"/>
        <v>Normal</v>
      </c>
      <c r="H3467" t="str">
        <f>'Raw Data'!I3464</f>
        <v>non-smoker</v>
      </c>
      <c r="I3467" t="str">
        <f>'Raw Data'!J3464</f>
        <v>moderate</v>
      </c>
    </row>
    <row r="3468" spans="1:9" ht="15" customHeight="1" x14ac:dyDescent="0.35">
      <c r="A3468">
        <f t="shared" si="216"/>
        <v>3464</v>
      </c>
      <c r="B3468" s="13">
        <f>'Raw Data'!B3465</f>
        <v>32.52648439</v>
      </c>
      <c r="C3468" t="str">
        <f t="shared" si="217"/>
        <v>Obese</v>
      </c>
      <c r="D3468" s="14">
        <f>'Raw Data'!E3465</f>
        <v>227.3673124</v>
      </c>
      <c r="E3468" t="str">
        <f t="shared" si="218"/>
        <v>Borderline High</v>
      </c>
      <c r="F3468" s="15">
        <f>'Raw Data'!C3465</f>
        <v>123.3856196</v>
      </c>
      <c r="G3468" t="str">
        <f t="shared" si="219"/>
        <v>Elevated</v>
      </c>
      <c r="H3468" t="str">
        <f>'Raw Data'!I3465</f>
        <v>non-smoker</v>
      </c>
      <c r="I3468" t="str">
        <f>'Raw Data'!J3465</f>
        <v>moderate</v>
      </c>
    </row>
    <row r="3469" spans="1:9" ht="15" customHeight="1" x14ac:dyDescent="0.35">
      <c r="A3469">
        <f t="shared" si="216"/>
        <v>3465</v>
      </c>
      <c r="B3469" s="13">
        <f>'Raw Data'!B3466</f>
        <v>28.181501430000001</v>
      </c>
      <c r="C3469" t="str">
        <f t="shared" si="217"/>
        <v>Overweight</v>
      </c>
      <c r="D3469" s="14">
        <f>'Raw Data'!E3466</f>
        <v>183.75130619999999</v>
      </c>
      <c r="E3469" t="str">
        <f t="shared" si="218"/>
        <v>Desirable</v>
      </c>
      <c r="F3469" s="15">
        <f>'Raw Data'!C3466</f>
        <v>124.8028157</v>
      </c>
      <c r="G3469" t="str">
        <f t="shared" si="219"/>
        <v>Elevated</v>
      </c>
      <c r="H3469" t="str">
        <f>'Raw Data'!I3466</f>
        <v>non-smoker</v>
      </c>
      <c r="I3469" t="str">
        <f>'Raw Data'!J3466</f>
        <v>low</v>
      </c>
    </row>
    <row r="3470" spans="1:9" ht="15" customHeight="1" x14ac:dyDescent="0.35">
      <c r="A3470">
        <f t="shared" si="216"/>
        <v>3466</v>
      </c>
      <c r="B3470" s="13">
        <f>'Raw Data'!B3467</f>
        <v>19.331511939999999</v>
      </c>
      <c r="C3470" t="str">
        <f t="shared" si="217"/>
        <v>Normal</v>
      </c>
      <c r="D3470" s="14">
        <f>'Raw Data'!E3467</f>
        <v>198.9189417</v>
      </c>
      <c r="E3470" t="str">
        <f t="shared" si="218"/>
        <v>Desirable</v>
      </c>
      <c r="F3470" s="15">
        <f>'Raw Data'!C3467</f>
        <v>99.006317969999998</v>
      </c>
      <c r="G3470" t="str">
        <f t="shared" si="219"/>
        <v>Normal</v>
      </c>
      <c r="H3470" t="str">
        <f>'Raw Data'!I3467</f>
        <v>smoker</v>
      </c>
      <c r="I3470" t="str">
        <f>'Raw Data'!J3467</f>
        <v>high</v>
      </c>
    </row>
    <row r="3471" spans="1:9" ht="15" customHeight="1" x14ac:dyDescent="0.35">
      <c r="A3471">
        <f t="shared" si="216"/>
        <v>3467</v>
      </c>
      <c r="B3471" s="13">
        <f>'Raw Data'!B3468</f>
        <v>31.69480914</v>
      </c>
      <c r="C3471" t="str">
        <f t="shared" si="217"/>
        <v>Obese</v>
      </c>
      <c r="D3471" s="14">
        <f>'Raw Data'!E3468</f>
        <v>213.02099340000001</v>
      </c>
      <c r="E3471" t="str">
        <f t="shared" si="218"/>
        <v>Borderline High</v>
      </c>
      <c r="F3471" s="15">
        <f>'Raw Data'!C3468</f>
        <v>103.30896679999999</v>
      </c>
      <c r="G3471" t="str">
        <f t="shared" si="219"/>
        <v>Normal</v>
      </c>
      <c r="H3471" t="str">
        <f>'Raw Data'!I3468</f>
        <v>non-smoker</v>
      </c>
      <c r="I3471" t="str">
        <f>'Raw Data'!J3468</f>
        <v>moderate</v>
      </c>
    </row>
    <row r="3472" spans="1:9" ht="15" customHeight="1" x14ac:dyDescent="0.35">
      <c r="A3472">
        <f t="shared" si="216"/>
        <v>3468</v>
      </c>
      <c r="B3472" s="13">
        <f>'Raw Data'!B3469</f>
        <v>33.509734299999998</v>
      </c>
      <c r="C3472" t="str">
        <f t="shared" si="217"/>
        <v>Obese</v>
      </c>
      <c r="D3472" s="14">
        <f>'Raw Data'!E3469</f>
        <v>192.53021039999999</v>
      </c>
      <c r="E3472" t="str">
        <f t="shared" si="218"/>
        <v>Desirable</v>
      </c>
      <c r="F3472" s="15">
        <f>'Raw Data'!C3469</f>
        <v>122.6357221</v>
      </c>
      <c r="G3472" t="str">
        <f t="shared" si="219"/>
        <v>Elevated</v>
      </c>
      <c r="H3472" t="str">
        <f>'Raw Data'!I3469</f>
        <v>non-smoker</v>
      </c>
      <c r="I3472" t="str">
        <f>'Raw Data'!J3469</f>
        <v>moderate</v>
      </c>
    </row>
    <row r="3473" spans="1:9" ht="15" customHeight="1" x14ac:dyDescent="0.35">
      <c r="A3473">
        <f t="shared" si="216"/>
        <v>3469</v>
      </c>
      <c r="B3473" s="13">
        <f>'Raw Data'!B3470</f>
        <v>26.24398708</v>
      </c>
      <c r="C3473" t="str">
        <f t="shared" si="217"/>
        <v>Overweight</v>
      </c>
      <c r="D3473" s="14">
        <f>'Raw Data'!E3470</f>
        <v>184.3732904</v>
      </c>
      <c r="E3473" t="str">
        <f t="shared" si="218"/>
        <v>Desirable</v>
      </c>
      <c r="F3473" s="15">
        <f>'Raw Data'!C3470</f>
        <v>114.0786939</v>
      </c>
      <c r="G3473" t="str">
        <f t="shared" si="219"/>
        <v>Normal</v>
      </c>
      <c r="H3473" t="str">
        <f>'Raw Data'!I3470</f>
        <v>smoker</v>
      </c>
      <c r="I3473" t="str">
        <f>'Raw Data'!J3470</f>
        <v>high</v>
      </c>
    </row>
    <row r="3474" spans="1:9" ht="15" customHeight="1" x14ac:dyDescent="0.35">
      <c r="A3474">
        <f t="shared" si="216"/>
        <v>3470</v>
      </c>
      <c r="B3474" s="13">
        <f>'Raw Data'!B3471</f>
        <v>20.30453623</v>
      </c>
      <c r="C3474" t="str">
        <f t="shared" si="217"/>
        <v>Normal</v>
      </c>
      <c r="D3474" s="14">
        <f>'Raw Data'!E3471</f>
        <v>179.25207520000001</v>
      </c>
      <c r="E3474" t="str">
        <f t="shared" si="218"/>
        <v>Desirable</v>
      </c>
      <c r="F3474" s="15">
        <f>'Raw Data'!C3471</f>
        <v>106.4049517</v>
      </c>
      <c r="G3474" t="str">
        <f t="shared" si="219"/>
        <v>Normal</v>
      </c>
      <c r="H3474" t="str">
        <f>'Raw Data'!I3471</f>
        <v>non-smoker</v>
      </c>
      <c r="I3474" t="str">
        <f>'Raw Data'!J3471</f>
        <v>moderate</v>
      </c>
    </row>
    <row r="3475" spans="1:9" ht="15" customHeight="1" x14ac:dyDescent="0.35">
      <c r="A3475">
        <f t="shared" si="216"/>
        <v>3471</v>
      </c>
      <c r="B3475" s="13">
        <f>'Raw Data'!B3472</f>
        <v>31.34037279</v>
      </c>
      <c r="C3475" t="str">
        <f t="shared" si="217"/>
        <v>Obese</v>
      </c>
      <c r="D3475" s="14">
        <f>'Raw Data'!E3472</f>
        <v>194.3342853</v>
      </c>
      <c r="E3475" t="str">
        <f t="shared" si="218"/>
        <v>Desirable</v>
      </c>
      <c r="F3475" s="15">
        <f>'Raw Data'!C3472</f>
        <v>110.714399</v>
      </c>
      <c r="G3475" t="str">
        <f t="shared" si="219"/>
        <v>Normal</v>
      </c>
      <c r="H3475" t="str">
        <f>'Raw Data'!I3472</f>
        <v>non-smoker</v>
      </c>
      <c r="I3475" t="str">
        <f>'Raw Data'!J3472</f>
        <v>low</v>
      </c>
    </row>
    <row r="3476" spans="1:9" ht="15" customHeight="1" x14ac:dyDescent="0.35">
      <c r="A3476">
        <f t="shared" si="216"/>
        <v>3472</v>
      </c>
      <c r="B3476" s="13">
        <f>'Raw Data'!B3473</f>
        <v>28.58238412</v>
      </c>
      <c r="C3476" t="str">
        <f t="shared" si="217"/>
        <v>Overweight</v>
      </c>
      <c r="D3476" s="14">
        <f>'Raw Data'!E3473</f>
        <v>179.60964010000001</v>
      </c>
      <c r="E3476" t="str">
        <f t="shared" si="218"/>
        <v>Desirable</v>
      </c>
      <c r="F3476" s="15">
        <f>'Raw Data'!C3473</f>
        <v>114.44764309999999</v>
      </c>
      <c r="G3476" t="str">
        <f t="shared" si="219"/>
        <v>Normal</v>
      </c>
      <c r="H3476" t="str">
        <f>'Raw Data'!I3473</f>
        <v>non-smoker</v>
      </c>
      <c r="I3476" t="str">
        <f>'Raw Data'!J3473</f>
        <v>high</v>
      </c>
    </row>
    <row r="3477" spans="1:9" ht="15" customHeight="1" x14ac:dyDescent="0.35">
      <c r="A3477">
        <f t="shared" si="216"/>
        <v>3473</v>
      </c>
      <c r="B3477" s="13">
        <f>'Raw Data'!B3474</f>
        <v>28.485063069999999</v>
      </c>
      <c r="C3477" t="str">
        <f t="shared" si="217"/>
        <v>Overweight</v>
      </c>
      <c r="D3477" s="14">
        <f>'Raw Data'!E3474</f>
        <v>173.85342</v>
      </c>
      <c r="E3477" t="str">
        <f t="shared" si="218"/>
        <v>Desirable</v>
      </c>
      <c r="F3477" s="15">
        <f>'Raw Data'!C3474</f>
        <v>117.9847525</v>
      </c>
      <c r="G3477" t="str">
        <f t="shared" si="219"/>
        <v>Normal</v>
      </c>
      <c r="H3477" t="str">
        <f>'Raw Data'!I3474</f>
        <v>non-smoker</v>
      </c>
      <c r="I3477" t="str">
        <f>'Raw Data'!J3474</f>
        <v>low</v>
      </c>
    </row>
    <row r="3478" spans="1:9" ht="15" customHeight="1" x14ac:dyDescent="0.35">
      <c r="A3478">
        <f t="shared" si="216"/>
        <v>3474</v>
      </c>
      <c r="B3478" s="13">
        <f>'Raw Data'!B3475</f>
        <v>27.945097329999999</v>
      </c>
      <c r="C3478" t="str">
        <f t="shared" si="217"/>
        <v>Overweight</v>
      </c>
      <c r="D3478" s="14">
        <f>'Raw Data'!E3475</f>
        <v>179.91070329999999</v>
      </c>
      <c r="E3478" t="str">
        <f t="shared" si="218"/>
        <v>Desirable</v>
      </c>
      <c r="F3478" s="15">
        <f>'Raw Data'!C3475</f>
        <v>120.6190457</v>
      </c>
      <c r="G3478" t="str">
        <f t="shared" si="219"/>
        <v>Elevated</v>
      </c>
      <c r="H3478" t="str">
        <f>'Raw Data'!I3475</f>
        <v>non-smoker</v>
      </c>
      <c r="I3478" t="str">
        <f>'Raw Data'!J3475</f>
        <v>moderate</v>
      </c>
    </row>
    <row r="3479" spans="1:9" ht="15" customHeight="1" x14ac:dyDescent="0.35">
      <c r="A3479">
        <f t="shared" si="216"/>
        <v>3475</v>
      </c>
      <c r="B3479" s="13">
        <f>'Raw Data'!B3476</f>
        <v>32.038552019999997</v>
      </c>
      <c r="C3479" t="str">
        <f t="shared" si="217"/>
        <v>Obese</v>
      </c>
      <c r="D3479" s="14">
        <f>'Raw Data'!E3476</f>
        <v>233.95836449999999</v>
      </c>
      <c r="E3479" t="str">
        <f t="shared" si="218"/>
        <v>Borderline High</v>
      </c>
      <c r="F3479" s="15">
        <f>'Raw Data'!C3476</f>
        <v>103.755061</v>
      </c>
      <c r="G3479" t="str">
        <f t="shared" si="219"/>
        <v>Normal</v>
      </c>
      <c r="H3479" t="str">
        <f>'Raw Data'!I3476</f>
        <v>smoker</v>
      </c>
      <c r="I3479" t="str">
        <f>'Raw Data'!J3476</f>
        <v>moderate</v>
      </c>
    </row>
    <row r="3480" spans="1:9" ht="15" customHeight="1" x14ac:dyDescent="0.35">
      <c r="A3480">
        <f t="shared" si="216"/>
        <v>3476</v>
      </c>
      <c r="B3480" s="13">
        <f>'Raw Data'!B3477</f>
        <v>28.43968134</v>
      </c>
      <c r="C3480" t="str">
        <f t="shared" si="217"/>
        <v>Overweight</v>
      </c>
      <c r="D3480" s="14">
        <f>'Raw Data'!E3477</f>
        <v>220.3812231</v>
      </c>
      <c r="E3480" t="str">
        <f t="shared" si="218"/>
        <v>Borderline High</v>
      </c>
      <c r="F3480" s="15">
        <f>'Raw Data'!C3477</f>
        <v>121.66068</v>
      </c>
      <c r="G3480" t="str">
        <f t="shared" si="219"/>
        <v>Elevated</v>
      </c>
      <c r="H3480" t="str">
        <f>'Raw Data'!I3477</f>
        <v>non-smoker</v>
      </c>
      <c r="I3480" t="str">
        <f>'Raw Data'!J3477</f>
        <v>moderate</v>
      </c>
    </row>
    <row r="3481" spans="1:9" ht="15" customHeight="1" x14ac:dyDescent="0.35">
      <c r="A3481">
        <f t="shared" si="216"/>
        <v>3477</v>
      </c>
      <c r="B3481" s="13">
        <f>'Raw Data'!B3478</f>
        <v>24.625395839999999</v>
      </c>
      <c r="C3481" t="str">
        <f t="shared" si="217"/>
        <v>Normal</v>
      </c>
      <c r="D3481" s="14">
        <f>'Raw Data'!E3478</f>
        <v>185.76859669999999</v>
      </c>
      <c r="E3481" t="str">
        <f t="shared" si="218"/>
        <v>Desirable</v>
      </c>
      <c r="F3481" s="15">
        <f>'Raw Data'!C3478</f>
        <v>125.8742245</v>
      </c>
      <c r="G3481" t="str">
        <f t="shared" si="219"/>
        <v>Elevated</v>
      </c>
      <c r="H3481" t="str">
        <f>'Raw Data'!I3478</f>
        <v>smoker</v>
      </c>
      <c r="I3481" t="str">
        <f>'Raw Data'!J3478</f>
        <v>moderate</v>
      </c>
    </row>
    <row r="3482" spans="1:9" ht="15" customHeight="1" x14ac:dyDescent="0.35">
      <c r="A3482">
        <f t="shared" si="216"/>
        <v>3478</v>
      </c>
      <c r="B3482" s="13">
        <f>'Raw Data'!B3479</f>
        <v>18.92369661</v>
      </c>
      <c r="C3482" t="str">
        <f t="shared" si="217"/>
        <v>Normal</v>
      </c>
      <c r="D3482" s="14">
        <f>'Raw Data'!E3479</f>
        <v>199.2675538</v>
      </c>
      <c r="E3482" t="str">
        <f t="shared" si="218"/>
        <v>Desirable</v>
      </c>
      <c r="F3482" s="15">
        <f>'Raw Data'!C3479</f>
        <v>109.1428279</v>
      </c>
      <c r="G3482" t="str">
        <f t="shared" si="219"/>
        <v>Normal</v>
      </c>
      <c r="H3482" t="str">
        <f>'Raw Data'!I3479</f>
        <v>non-smoker</v>
      </c>
      <c r="I3482" t="str">
        <f>'Raw Data'!J3479</f>
        <v>moderate</v>
      </c>
    </row>
    <row r="3483" spans="1:9" ht="15" customHeight="1" x14ac:dyDescent="0.35">
      <c r="A3483">
        <f t="shared" si="216"/>
        <v>3479</v>
      </c>
      <c r="B3483" s="13">
        <f>'Raw Data'!B3480</f>
        <v>24.6923675</v>
      </c>
      <c r="C3483" t="str">
        <f t="shared" si="217"/>
        <v>Normal</v>
      </c>
      <c r="D3483" s="14">
        <f>'Raw Data'!E3480</f>
        <v>176.7989834</v>
      </c>
      <c r="E3483" t="str">
        <f t="shared" si="218"/>
        <v>Desirable</v>
      </c>
      <c r="F3483" s="15">
        <f>'Raw Data'!C3480</f>
        <v>123.7313473</v>
      </c>
      <c r="G3483" t="str">
        <f t="shared" si="219"/>
        <v>Elevated</v>
      </c>
      <c r="H3483" t="str">
        <f>'Raw Data'!I3480</f>
        <v>non-smoker</v>
      </c>
      <c r="I3483" t="str">
        <f>'Raw Data'!J3480</f>
        <v>moderate</v>
      </c>
    </row>
    <row r="3484" spans="1:9" ht="15" customHeight="1" x14ac:dyDescent="0.35">
      <c r="A3484">
        <f t="shared" si="216"/>
        <v>3480</v>
      </c>
      <c r="B3484" s="13">
        <f>'Raw Data'!B3481</f>
        <v>31.54779417</v>
      </c>
      <c r="C3484" t="str">
        <f t="shared" si="217"/>
        <v>Obese</v>
      </c>
      <c r="D3484" s="14">
        <f>'Raw Data'!E3481</f>
        <v>230.47142830000001</v>
      </c>
      <c r="E3484" t="str">
        <f t="shared" si="218"/>
        <v>Borderline High</v>
      </c>
      <c r="F3484" s="15">
        <f>'Raw Data'!C3481</f>
        <v>111.19252520000001</v>
      </c>
      <c r="G3484" t="str">
        <f t="shared" si="219"/>
        <v>Normal</v>
      </c>
      <c r="H3484" t="str">
        <f>'Raw Data'!I3481</f>
        <v>non-smoker</v>
      </c>
      <c r="I3484" t="str">
        <f>'Raw Data'!J3481</f>
        <v>moderate</v>
      </c>
    </row>
    <row r="3485" spans="1:9" ht="15" customHeight="1" x14ac:dyDescent="0.35">
      <c r="A3485">
        <f t="shared" si="216"/>
        <v>3481</v>
      </c>
      <c r="B3485" s="13">
        <f>'Raw Data'!B3482</f>
        <v>25.326192320000001</v>
      </c>
      <c r="C3485" t="str">
        <f t="shared" si="217"/>
        <v>Overweight</v>
      </c>
      <c r="D3485" s="14">
        <f>'Raw Data'!E3482</f>
        <v>175.58199819999999</v>
      </c>
      <c r="E3485" t="str">
        <f t="shared" si="218"/>
        <v>Desirable</v>
      </c>
      <c r="F3485" s="15">
        <f>'Raw Data'!C3482</f>
        <v>110.2389257</v>
      </c>
      <c r="G3485" t="str">
        <f t="shared" si="219"/>
        <v>Normal</v>
      </c>
      <c r="H3485" t="str">
        <f>'Raw Data'!I3482</f>
        <v>smoker</v>
      </c>
      <c r="I3485" t="str">
        <f>'Raw Data'!J3482</f>
        <v>moderate</v>
      </c>
    </row>
    <row r="3486" spans="1:9" ht="15" customHeight="1" x14ac:dyDescent="0.35">
      <c r="A3486">
        <f t="shared" si="216"/>
        <v>3482</v>
      </c>
      <c r="B3486" s="13">
        <f>'Raw Data'!B3483</f>
        <v>31.539246689999999</v>
      </c>
      <c r="C3486" t="str">
        <f t="shared" si="217"/>
        <v>Obese</v>
      </c>
      <c r="D3486" s="14">
        <f>'Raw Data'!E3483</f>
        <v>210.9083732</v>
      </c>
      <c r="E3486" t="str">
        <f t="shared" si="218"/>
        <v>Borderline High</v>
      </c>
      <c r="F3486" s="15">
        <f>'Raw Data'!C3483</f>
        <v>115.5876777</v>
      </c>
      <c r="G3486" t="str">
        <f t="shared" si="219"/>
        <v>Normal</v>
      </c>
      <c r="H3486" t="str">
        <f>'Raw Data'!I3483</f>
        <v>non-smoker</v>
      </c>
      <c r="I3486" t="str">
        <f>'Raw Data'!J3483</f>
        <v>moderate</v>
      </c>
    </row>
    <row r="3487" spans="1:9" ht="15" customHeight="1" x14ac:dyDescent="0.35">
      <c r="A3487">
        <f t="shared" si="216"/>
        <v>3483</v>
      </c>
      <c r="B3487" s="13">
        <f>'Raw Data'!B3484</f>
        <v>19.928758989999999</v>
      </c>
      <c r="C3487" t="str">
        <f t="shared" si="217"/>
        <v>Normal</v>
      </c>
      <c r="D3487" s="14">
        <f>'Raw Data'!E3484</f>
        <v>175.47395169999999</v>
      </c>
      <c r="E3487" t="str">
        <f t="shared" si="218"/>
        <v>Desirable</v>
      </c>
      <c r="F3487" s="15">
        <f>'Raw Data'!C3484</f>
        <v>105.46825680000001</v>
      </c>
      <c r="G3487" t="str">
        <f t="shared" si="219"/>
        <v>Normal</v>
      </c>
      <c r="H3487" t="str">
        <f>'Raw Data'!I3484</f>
        <v>non-smoker</v>
      </c>
      <c r="I3487" t="str">
        <f>'Raw Data'!J3484</f>
        <v>high</v>
      </c>
    </row>
    <row r="3488" spans="1:9" ht="15" customHeight="1" x14ac:dyDescent="0.35">
      <c r="A3488">
        <f t="shared" si="216"/>
        <v>3484</v>
      </c>
      <c r="B3488" s="13">
        <f>'Raw Data'!B3485</f>
        <v>21.94169913</v>
      </c>
      <c r="C3488" t="str">
        <f t="shared" si="217"/>
        <v>Normal</v>
      </c>
      <c r="D3488" s="14">
        <f>'Raw Data'!E3485</f>
        <v>166.38419519999999</v>
      </c>
      <c r="E3488" t="str">
        <f t="shared" si="218"/>
        <v>Desirable</v>
      </c>
      <c r="F3488" s="15">
        <f>'Raw Data'!C3485</f>
        <v>99.810888469999995</v>
      </c>
      <c r="G3488" t="str">
        <f t="shared" si="219"/>
        <v>Normal</v>
      </c>
      <c r="H3488" t="str">
        <f>'Raw Data'!I3485</f>
        <v>smoker</v>
      </c>
      <c r="I3488" t="str">
        <f>'Raw Data'!J3485</f>
        <v>moderate</v>
      </c>
    </row>
    <row r="3489" spans="1:9" ht="15" customHeight="1" x14ac:dyDescent="0.35">
      <c r="A3489">
        <f t="shared" si="216"/>
        <v>3485</v>
      </c>
      <c r="B3489" s="13">
        <f>'Raw Data'!B3486</f>
        <v>21.651494599999999</v>
      </c>
      <c r="C3489" t="str">
        <f t="shared" si="217"/>
        <v>Normal</v>
      </c>
      <c r="D3489" s="14">
        <f>'Raw Data'!E3486</f>
        <v>168.06832370000001</v>
      </c>
      <c r="E3489" t="str">
        <f t="shared" si="218"/>
        <v>Desirable</v>
      </c>
      <c r="F3489" s="15">
        <f>'Raw Data'!C3486</f>
        <v>97.069488399999997</v>
      </c>
      <c r="G3489" t="str">
        <f t="shared" si="219"/>
        <v>Normal</v>
      </c>
      <c r="H3489" t="str">
        <f>'Raw Data'!I3486</f>
        <v>smoker</v>
      </c>
      <c r="I3489" t="str">
        <f>'Raw Data'!J3486</f>
        <v>low</v>
      </c>
    </row>
    <row r="3490" spans="1:9" ht="15" customHeight="1" x14ac:dyDescent="0.35">
      <c r="A3490">
        <f t="shared" si="216"/>
        <v>3486</v>
      </c>
      <c r="B3490" s="13">
        <f>'Raw Data'!B3487</f>
        <v>27.676878339999998</v>
      </c>
      <c r="C3490" t="str">
        <f t="shared" si="217"/>
        <v>Overweight</v>
      </c>
      <c r="D3490" s="14">
        <f>'Raw Data'!E3487</f>
        <v>187.21435199999999</v>
      </c>
      <c r="E3490" t="str">
        <f t="shared" si="218"/>
        <v>Desirable</v>
      </c>
      <c r="F3490" s="15">
        <f>'Raw Data'!C3487</f>
        <v>117.37126379999999</v>
      </c>
      <c r="G3490" t="str">
        <f t="shared" si="219"/>
        <v>Normal</v>
      </c>
      <c r="H3490" t="str">
        <f>'Raw Data'!I3487</f>
        <v>non-smoker</v>
      </c>
      <c r="I3490" t="str">
        <f>'Raw Data'!J3487</f>
        <v>moderate</v>
      </c>
    </row>
    <row r="3491" spans="1:9" ht="15" customHeight="1" x14ac:dyDescent="0.35">
      <c r="A3491">
        <f t="shared" si="216"/>
        <v>3487</v>
      </c>
      <c r="B3491" s="13">
        <f>'Raw Data'!B3488</f>
        <v>35.960066820000002</v>
      </c>
      <c r="C3491" t="str">
        <f t="shared" si="217"/>
        <v>Obese</v>
      </c>
      <c r="D3491" s="14">
        <f>'Raw Data'!E3488</f>
        <v>195.13972290000001</v>
      </c>
      <c r="E3491" t="str">
        <f t="shared" si="218"/>
        <v>Desirable</v>
      </c>
      <c r="F3491" s="15">
        <f>'Raw Data'!C3488</f>
        <v>120.56047409999999</v>
      </c>
      <c r="G3491" t="str">
        <f t="shared" si="219"/>
        <v>Elevated</v>
      </c>
      <c r="H3491" t="str">
        <f>'Raw Data'!I3488</f>
        <v>non-smoker</v>
      </c>
      <c r="I3491" t="str">
        <f>'Raw Data'!J3488</f>
        <v>high</v>
      </c>
    </row>
    <row r="3492" spans="1:9" ht="15" customHeight="1" x14ac:dyDescent="0.35">
      <c r="A3492">
        <f t="shared" si="216"/>
        <v>3488</v>
      </c>
      <c r="B3492" s="13">
        <f>'Raw Data'!B3489</f>
        <v>38.221501459999999</v>
      </c>
      <c r="C3492" t="str">
        <f t="shared" si="217"/>
        <v>Obese</v>
      </c>
      <c r="D3492" s="14">
        <f>'Raw Data'!E3489</f>
        <v>224.88548460000001</v>
      </c>
      <c r="E3492" t="str">
        <f t="shared" si="218"/>
        <v>Borderline High</v>
      </c>
      <c r="F3492" s="15">
        <f>'Raw Data'!C3489</f>
        <v>100.63010679999999</v>
      </c>
      <c r="G3492" t="str">
        <f t="shared" si="219"/>
        <v>Normal</v>
      </c>
      <c r="H3492" t="str">
        <f>'Raw Data'!I3489</f>
        <v>non-smoker</v>
      </c>
      <c r="I3492" t="str">
        <f>'Raw Data'!J3489</f>
        <v>low</v>
      </c>
    </row>
    <row r="3493" spans="1:9" ht="15" customHeight="1" x14ac:dyDescent="0.35">
      <c r="A3493">
        <f t="shared" si="216"/>
        <v>3489</v>
      </c>
      <c r="B3493" s="13">
        <f>'Raw Data'!B3490</f>
        <v>32.287692700000001</v>
      </c>
      <c r="C3493" t="str">
        <f t="shared" si="217"/>
        <v>Obese</v>
      </c>
      <c r="D3493" s="14">
        <f>'Raw Data'!E3490</f>
        <v>195.36471159999999</v>
      </c>
      <c r="E3493" t="str">
        <f t="shared" si="218"/>
        <v>Desirable</v>
      </c>
      <c r="F3493" s="15">
        <f>'Raw Data'!C3490</f>
        <v>117.87191129999999</v>
      </c>
      <c r="G3493" t="str">
        <f t="shared" si="219"/>
        <v>Normal</v>
      </c>
      <c r="H3493" t="str">
        <f>'Raw Data'!I3490</f>
        <v>smoker</v>
      </c>
      <c r="I3493" t="str">
        <f>'Raw Data'!J3490</f>
        <v>high</v>
      </c>
    </row>
    <row r="3494" spans="1:9" ht="15" customHeight="1" x14ac:dyDescent="0.35">
      <c r="A3494">
        <f t="shared" si="216"/>
        <v>3490</v>
      </c>
      <c r="B3494" s="13">
        <f>'Raw Data'!B3491</f>
        <v>17.210447469999998</v>
      </c>
      <c r="C3494" t="str">
        <f t="shared" si="217"/>
        <v>Underweight</v>
      </c>
      <c r="D3494" s="14">
        <f>'Raw Data'!E3491</f>
        <v>200.92048120000001</v>
      </c>
      <c r="E3494" t="str">
        <f t="shared" si="218"/>
        <v>Borderline High</v>
      </c>
      <c r="F3494" s="15">
        <f>'Raw Data'!C3491</f>
        <v>109.5241492</v>
      </c>
      <c r="G3494" t="str">
        <f t="shared" si="219"/>
        <v>Normal</v>
      </c>
      <c r="H3494" t="str">
        <f>'Raw Data'!I3491</f>
        <v>non-smoker</v>
      </c>
      <c r="I3494" t="str">
        <f>'Raw Data'!J3491</f>
        <v>moderate</v>
      </c>
    </row>
    <row r="3495" spans="1:9" ht="15" customHeight="1" x14ac:dyDescent="0.35">
      <c r="A3495">
        <f t="shared" si="216"/>
        <v>3491</v>
      </c>
      <c r="B3495" s="13">
        <f>'Raw Data'!B3492</f>
        <v>23.239594839999999</v>
      </c>
      <c r="C3495" t="str">
        <f t="shared" si="217"/>
        <v>Normal</v>
      </c>
      <c r="D3495" s="14">
        <f>'Raw Data'!E3492</f>
        <v>203.0017296</v>
      </c>
      <c r="E3495" t="str">
        <f t="shared" si="218"/>
        <v>Borderline High</v>
      </c>
      <c r="F3495" s="15">
        <f>'Raw Data'!C3492</f>
        <v>101.4689401</v>
      </c>
      <c r="G3495" t="str">
        <f t="shared" si="219"/>
        <v>Normal</v>
      </c>
      <c r="H3495" t="str">
        <f>'Raw Data'!I3492</f>
        <v>smoker</v>
      </c>
      <c r="I3495" t="str">
        <f>'Raw Data'!J3492</f>
        <v>moderate</v>
      </c>
    </row>
    <row r="3496" spans="1:9" ht="15" customHeight="1" x14ac:dyDescent="0.35">
      <c r="A3496">
        <f t="shared" si="216"/>
        <v>3492</v>
      </c>
      <c r="B3496" s="13">
        <f>'Raw Data'!B3493</f>
        <v>11.805745829999999</v>
      </c>
      <c r="C3496" t="str">
        <f t="shared" si="217"/>
        <v>Underweight</v>
      </c>
      <c r="D3496" s="14">
        <f>'Raw Data'!E3493</f>
        <v>165.9966215</v>
      </c>
      <c r="E3496" t="str">
        <f t="shared" si="218"/>
        <v>Desirable</v>
      </c>
      <c r="F3496" s="15">
        <f>'Raw Data'!C3493</f>
        <v>103.56887089999999</v>
      </c>
      <c r="G3496" t="str">
        <f t="shared" si="219"/>
        <v>Normal</v>
      </c>
      <c r="H3496" t="str">
        <f>'Raw Data'!I3493</f>
        <v>smoker</v>
      </c>
      <c r="I3496" t="str">
        <f>'Raw Data'!J3493</f>
        <v>high</v>
      </c>
    </row>
    <row r="3497" spans="1:9" ht="15" customHeight="1" x14ac:dyDescent="0.35">
      <c r="A3497">
        <f t="shared" si="216"/>
        <v>3493</v>
      </c>
      <c r="B3497" s="13">
        <f>'Raw Data'!B3494</f>
        <v>27.826013790000001</v>
      </c>
      <c r="C3497" t="str">
        <f t="shared" si="217"/>
        <v>Overweight</v>
      </c>
      <c r="D3497" s="14">
        <f>'Raw Data'!E3494</f>
        <v>229.3107722</v>
      </c>
      <c r="E3497" t="str">
        <f t="shared" si="218"/>
        <v>Borderline High</v>
      </c>
      <c r="F3497" s="15">
        <f>'Raw Data'!C3494</f>
        <v>102.8203353</v>
      </c>
      <c r="G3497" t="str">
        <f t="shared" si="219"/>
        <v>Normal</v>
      </c>
      <c r="H3497" t="str">
        <f>'Raw Data'!I3494</f>
        <v>non-smoker</v>
      </c>
      <c r="I3497" t="str">
        <f>'Raw Data'!J3494</f>
        <v>moderate</v>
      </c>
    </row>
    <row r="3498" spans="1:9" ht="15" customHeight="1" x14ac:dyDescent="0.35">
      <c r="A3498">
        <f t="shared" si="216"/>
        <v>3494</v>
      </c>
      <c r="B3498" s="13">
        <f>'Raw Data'!B3495</f>
        <v>35.12440539</v>
      </c>
      <c r="C3498" t="str">
        <f t="shared" si="217"/>
        <v>Obese</v>
      </c>
      <c r="D3498" s="14">
        <f>'Raw Data'!E3495</f>
        <v>187.17392459999999</v>
      </c>
      <c r="E3498" t="str">
        <f t="shared" si="218"/>
        <v>Desirable</v>
      </c>
      <c r="F3498" s="15">
        <f>'Raw Data'!C3495</f>
        <v>105.7566309</v>
      </c>
      <c r="G3498" t="str">
        <f t="shared" si="219"/>
        <v>Normal</v>
      </c>
      <c r="H3498" t="str">
        <f>'Raw Data'!I3495</f>
        <v>non-smoker</v>
      </c>
      <c r="I3498" t="str">
        <f>'Raw Data'!J3495</f>
        <v>high</v>
      </c>
    </row>
    <row r="3499" spans="1:9" ht="15" customHeight="1" x14ac:dyDescent="0.35">
      <c r="A3499">
        <f t="shared" si="216"/>
        <v>3495</v>
      </c>
      <c r="B3499" s="13">
        <f>'Raw Data'!B3496</f>
        <v>31.077536689999999</v>
      </c>
      <c r="C3499" t="str">
        <f t="shared" si="217"/>
        <v>Obese</v>
      </c>
      <c r="D3499" s="14">
        <f>'Raw Data'!E3496</f>
        <v>200.779359</v>
      </c>
      <c r="E3499" t="str">
        <f t="shared" si="218"/>
        <v>Borderline High</v>
      </c>
      <c r="F3499" s="15">
        <f>'Raw Data'!C3496</f>
        <v>101.8154907</v>
      </c>
      <c r="G3499" t="str">
        <f t="shared" si="219"/>
        <v>Normal</v>
      </c>
      <c r="H3499" t="str">
        <f>'Raw Data'!I3496</f>
        <v>smoker</v>
      </c>
      <c r="I3499" t="str">
        <f>'Raw Data'!J3496</f>
        <v>moderate</v>
      </c>
    </row>
    <row r="3500" spans="1:9" ht="15" customHeight="1" x14ac:dyDescent="0.35">
      <c r="A3500">
        <f t="shared" si="216"/>
        <v>3496</v>
      </c>
      <c r="B3500" s="13">
        <f>'Raw Data'!B3497</f>
        <v>18.172662460000002</v>
      </c>
      <c r="C3500" t="str">
        <f t="shared" si="217"/>
        <v>Underweight</v>
      </c>
      <c r="D3500" s="14">
        <f>'Raw Data'!E3497</f>
        <v>175.80202080000001</v>
      </c>
      <c r="E3500" t="str">
        <f t="shared" si="218"/>
        <v>Desirable</v>
      </c>
      <c r="F3500" s="15">
        <f>'Raw Data'!C3497</f>
        <v>110.7231488</v>
      </c>
      <c r="G3500" t="str">
        <f t="shared" si="219"/>
        <v>Normal</v>
      </c>
      <c r="H3500" t="str">
        <f>'Raw Data'!I3497</f>
        <v>smoker</v>
      </c>
      <c r="I3500" t="str">
        <f>'Raw Data'!J3497</f>
        <v>moderate</v>
      </c>
    </row>
    <row r="3501" spans="1:9" ht="15" customHeight="1" x14ac:dyDescent="0.35">
      <c r="A3501">
        <f t="shared" si="216"/>
        <v>3497</v>
      </c>
      <c r="B3501" s="13">
        <f>'Raw Data'!B3498</f>
        <v>33.943612229999999</v>
      </c>
      <c r="C3501" t="str">
        <f t="shared" si="217"/>
        <v>Obese</v>
      </c>
      <c r="D3501" s="14">
        <f>'Raw Data'!E3498</f>
        <v>188.58443729999999</v>
      </c>
      <c r="E3501" t="str">
        <f t="shared" si="218"/>
        <v>Desirable</v>
      </c>
      <c r="F3501" s="15">
        <f>'Raw Data'!C3498</f>
        <v>110.3475445</v>
      </c>
      <c r="G3501" t="str">
        <f t="shared" si="219"/>
        <v>Normal</v>
      </c>
      <c r="H3501" t="str">
        <f>'Raw Data'!I3498</f>
        <v>smoker</v>
      </c>
      <c r="I3501" t="str">
        <f>'Raw Data'!J3498</f>
        <v>moderate</v>
      </c>
    </row>
    <row r="3502" spans="1:9" ht="15" customHeight="1" x14ac:dyDescent="0.35">
      <c r="A3502">
        <f t="shared" si="216"/>
        <v>3498</v>
      </c>
      <c r="B3502" s="13">
        <f>'Raw Data'!B3499</f>
        <v>33.021397839999999</v>
      </c>
      <c r="C3502" t="str">
        <f t="shared" si="217"/>
        <v>Obese</v>
      </c>
      <c r="D3502" s="14">
        <f>'Raw Data'!E3499</f>
        <v>195.87075469999999</v>
      </c>
      <c r="E3502" t="str">
        <f t="shared" si="218"/>
        <v>Desirable</v>
      </c>
      <c r="F3502" s="15">
        <f>'Raw Data'!C3499</f>
        <v>110.44792870000001</v>
      </c>
      <c r="G3502" t="str">
        <f t="shared" si="219"/>
        <v>Normal</v>
      </c>
      <c r="H3502" t="str">
        <f>'Raw Data'!I3499</f>
        <v>non-smoker</v>
      </c>
      <c r="I3502" t="str">
        <f>'Raw Data'!J3499</f>
        <v>moderate</v>
      </c>
    </row>
    <row r="3503" spans="1:9" ht="15" customHeight="1" x14ac:dyDescent="0.35">
      <c r="A3503">
        <f t="shared" si="216"/>
        <v>3499</v>
      </c>
      <c r="B3503" s="13">
        <f>'Raw Data'!B3500</f>
        <v>34.715640919999998</v>
      </c>
      <c r="C3503" t="str">
        <f t="shared" si="217"/>
        <v>Obese</v>
      </c>
      <c r="D3503" s="14">
        <f>'Raw Data'!E3500</f>
        <v>197.42092500000001</v>
      </c>
      <c r="E3503" t="str">
        <f t="shared" si="218"/>
        <v>Desirable</v>
      </c>
      <c r="F3503" s="15">
        <f>'Raw Data'!C3500</f>
        <v>108.0119887</v>
      </c>
      <c r="G3503" t="str">
        <f t="shared" si="219"/>
        <v>Normal</v>
      </c>
      <c r="H3503" t="str">
        <f>'Raw Data'!I3500</f>
        <v>non-smoker</v>
      </c>
      <c r="I3503" t="str">
        <f>'Raw Data'!J3500</f>
        <v>high</v>
      </c>
    </row>
    <row r="3504" spans="1:9" ht="15" customHeight="1" x14ac:dyDescent="0.35">
      <c r="A3504">
        <f t="shared" si="216"/>
        <v>3500</v>
      </c>
      <c r="B3504" s="13">
        <f>'Raw Data'!B3501</f>
        <v>32.545542560000001</v>
      </c>
      <c r="C3504" t="str">
        <f t="shared" si="217"/>
        <v>Obese</v>
      </c>
      <c r="D3504" s="14">
        <f>'Raw Data'!E3501</f>
        <v>196.70738919999999</v>
      </c>
      <c r="E3504" t="str">
        <f t="shared" si="218"/>
        <v>Desirable</v>
      </c>
      <c r="F3504" s="15">
        <f>'Raw Data'!C3501</f>
        <v>121.35046010000001</v>
      </c>
      <c r="G3504" t="str">
        <f t="shared" si="219"/>
        <v>Elevated</v>
      </c>
      <c r="H3504" t="str">
        <f>'Raw Data'!I3501</f>
        <v>non-smoker</v>
      </c>
      <c r="I3504" t="str">
        <f>'Raw Data'!J3501</f>
        <v>high</v>
      </c>
    </row>
    <row r="3505" spans="1:9" ht="15" customHeight="1" x14ac:dyDescent="0.35">
      <c r="A3505">
        <f t="shared" si="216"/>
        <v>3501</v>
      </c>
      <c r="B3505" s="13">
        <f>'Raw Data'!B3502</f>
        <v>24.369320810000001</v>
      </c>
      <c r="C3505" t="str">
        <f t="shared" si="217"/>
        <v>Normal</v>
      </c>
      <c r="D3505" s="14">
        <f>'Raw Data'!E3502</f>
        <v>209.1132116</v>
      </c>
      <c r="E3505" t="str">
        <f t="shared" si="218"/>
        <v>Borderline High</v>
      </c>
      <c r="F3505" s="15">
        <f>'Raw Data'!C3502</f>
        <v>110.3399848</v>
      </c>
      <c r="G3505" t="str">
        <f t="shared" si="219"/>
        <v>Normal</v>
      </c>
      <c r="H3505" t="str">
        <f>'Raw Data'!I3502</f>
        <v>non-smoker</v>
      </c>
      <c r="I3505" t="str">
        <f>'Raw Data'!J3502</f>
        <v>high</v>
      </c>
    </row>
    <row r="3506" spans="1:9" ht="15" customHeight="1" x14ac:dyDescent="0.35">
      <c r="A3506">
        <f t="shared" si="216"/>
        <v>3502</v>
      </c>
      <c r="B3506" s="13">
        <f>'Raw Data'!B3503</f>
        <v>17.725426880000001</v>
      </c>
      <c r="C3506" t="str">
        <f t="shared" si="217"/>
        <v>Underweight</v>
      </c>
      <c r="D3506" s="14">
        <f>'Raw Data'!E3503</f>
        <v>185.77869419999999</v>
      </c>
      <c r="E3506" t="str">
        <f t="shared" si="218"/>
        <v>Desirable</v>
      </c>
      <c r="F3506" s="15">
        <f>'Raw Data'!C3503</f>
        <v>99.870231090000004</v>
      </c>
      <c r="G3506" t="str">
        <f t="shared" si="219"/>
        <v>Normal</v>
      </c>
      <c r="H3506" t="str">
        <f>'Raw Data'!I3503</f>
        <v>non-smoker</v>
      </c>
      <c r="I3506" t="str">
        <f>'Raw Data'!J3503</f>
        <v>moderate</v>
      </c>
    </row>
    <row r="3507" spans="1:9" ht="15" customHeight="1" x14ac:dyDescent="0.35">
      <c r="A3507">
        <f t="shared" si="216"/>
        <v>3503</v>
      </c>
      <c r="B3507" s="13">
        <f>'Raw Data'!B3504</f>
        <v>32.854630989999997</v>
      </c>
      <c r="C3507" t="str">
        <f t="shared" si="217"/>
        <v>Obese</v>
      </c>
      <c r="D3507" s="14">
        <f>'Raw Data'!E3504</f>
        <v>246.78831500000001</v>
      </c>
      <c r="E3507" t="str">
        <f t="shared" si="218"/>
        <v>High</v>
      </c>
      <c r="F3507" s="15">
        <f>'Raw Data'!C3504</f>
        <v>119.3615248</v>
      </c>
      <c r="G3507" t="str">
        <f t="shared" si="219"/>
        <v>Normal</v>
      </c>
      <c r="H3507" t="str">
        <f>'Raw Data'!I3504</f>
        <v>non-smoker</v>
      </c>
      <c r="I3507" t="str">
        <f>'Raw Data'!J3504</f>
        <v>low</v>
      </c>
    </row>
    <row r="3508" spans="1:9" ht="15" customHeight="1" x14ac:dyDescent="0.35">
      <c r="A3508">
        <f t="shared" si="216"/>
        <v>3504</v>
      </c>
      <c r="B3508" s="13">
        <f>'Raw Data'!B3505</f>
        <v>30.882997329999998</v>
      </c>
      <c r="C3508" t="str">
        <f t="shared" si="217"/>
        <v>Obese</v>
      </c>
      <c r="D3508" s="14">
        <f>'Raw Data'!E3505</f>
        <v>202.48978550000001</v>
      </c>
      <c r="E3508" t="str">
        <f t="shared" si="218"/>
        <v>Borderline High</v>
      </c>
      <c r="F3508" s="15">
        <f>'Raw Data'!C3505</f>
        <v>87.302764949999997</v>
      </c>
      <c r="G3508" t="str">
        <f t="shared" si="219"/>
        <v>Normal</v>
      </c>
      <c r="H3508" t="str">
        <f>'Raw Data'!I3505</f>
        <v>non-smoker</v>
      </c>
      <c r="I3508" t="str">
        <f>'Raw Data'!J3505</f>
        <v>low</v>
      </c>
    </row>
    <row r="3509" spans="1:9" ht="15" customHeight="1" x14ac:dyDescent="0.35">
      <c r="A3509">
        <f t="shared" si="216"/>
        <v>3505</v>
      </c>
      <c r="B3509" s="13">
        <f>'Raw Data'!B3506</f>
        <v>17.14034393</v>
      </c>
      <c r="C3509" t="str">
        <f t="shared" si="217"/>
        <v>Underweight</v>
      </c>
      <c r="D3509" s="14">
        <f>'Raw Data'!E3506</f>
        <v>161.42231240000001</v>
      </c>
      <c r="E3509" t="str">
        <f t="shared" si="218"/>
        <v>Desirable</v>
      </c>
      <c r="F3509" s="15">
        <f>'Raw Data'!C3506</f>
        <v>94.538414299999999</v>
      </c>
      <c r="G3509" t="str">
        <f t="shared" si="219"/>
        <v>Normal</v>
      </c>
      <c r="H3509" t="str">
        <f>'Raw Data'!I3506</f>
        <v>non-smoker</v>
      </c>
      <c r="I3509" t="str">
        <f>'Raw Data'!J3506</f>
        <v>moderate</v>
      </c>
    </row>
    <row r="3510" spans="1:9" ht="15" customHeight="1" x14ac:dyDescent="0.35">
      <c r="A3510">
        <f t="shared" si="216"/>
        <v>3506</v>
      </c>
      <c r="B3510" s="13">
        <f>'Raw Data'!B3507</f>
        <v>22.178508709999999</v>
      </c>
      <c r="C3510" t="str">
        <f t="shared" si="217"/>
        <v>Normal</v>
      </c>
      <c r="D3510" s="14">
        <f>'Raw Data'!E3507</f>
        <v>165.18581040000001</v>
      </c>
      <c r="E3510" t="str">
        <f t="shared" si="218"/>
        <v>Desirable</v>
      </c>
      <c r="F3510" s="15">
        <f>'Raw Data'!C3507</f>
        <v>115.8261746</v>
      </c>
      <c r="G3510" t="str">
        <f t="shared" si="219"/>
        <v>Normal</v>
      </c>
      <c r="H3510" t="str">
        <f>'Raw Data'!I3507</f>
        <v>smoker</v>
      </c>
      <c r="I3510" t="str">
        <f>'Raw Data'!J3507</f>
        <v>high</v>
      </c>
    </row>
    <row r="3511" spans="1:9" ht="15" customHeight="1" x14ac:dyDescent="0.35">
      <c r="A3511">
        <f t="shared" si="216"/>
        <v>3507</v>
      </c>
      <c r="B3511" s="13">
        <f>'Raw Data'!B3508</f>
        <v>22.318961470000001</v>
      </c>
      <c r="C3511" t="str">
        <f t="shared" si="217"/>
        <v>Normal</v>
      </c>
      <c r="D3511" s="14">
        <f>'Raw Data'!E3508</f>
        <v>192.13536439999999</v>
      </c>
      <c r="E3511" t="str">
        <f t="shared" si="218"/>
        <v>Desirable</v>
      </c>
      <c r="F3511" s="15">
        <f>'Raw Data'!C3508</f>
        <v>105.8545275</v>
      </c>
      <c r="G3511" t="str">
        <f t="shared" si="219"/>
        <v>Normal</v>
      </c>
      <c r="H3511" t="str">
        <f>'Raw Data'!I3508</f>
        <v>non-smoker</v>
      </c>
      <c r="I3511" t="str">
        <f>'Raw Data'!J3508</f>
        <v>high</v>
      </c>
    </row>
    <row r="3512" spans="1:9" ht="15" customHeight="1" x14ac:dyDescent="0.35">
      <c r="A3512">
        <f t="shared" si="216"/>
        <v>3508</v>
      </c>
      <c r="B3512" s="13">
        <f>'Raw Data'!B3509</f>
        <v>30.63735591</v>
      </c>
      <c r="C3512" t="str">
        <f t="shared" si="217"/>
        <v>Obese</v>
      </c>
      <c r="D3512" s="14">
        <f>'Raw Data'!E3509</f>
        <v>218.75422789999999</v>
      </c>
      <c r="E3512" t="str">
        <f t="shared" si="218"/>
        <v>Borderline High</v>
      </c>
      <c r="F3512" s="15">
        <f>'Raw Data'!C3509</f>
        <v>101.5722164</v>
      </c>
      <c r="G3512" t="str">
        <f t="shared" si="219"/>
        <v>Normal</v>
      </c>
      <c r="H3512" t="str">
        <f>'Raw Data'!I3509</f>
        <v>non-smoker</v>
      </c>
      <c r="I3512" t="str">
        <f>'Raw Data'!J3509</f>
        <v>moderate</v>
      </c>
    </row>
    <row r="3513" spans="1:9" ht="15" customHeight="1" x14ac:dyDescent="0.35">
      <c r="A3513">
        <f t="shared" si="216"/>
        <v>3509</v>
      </c>
      <c r="B3513" s="13">
        <f>'Raw Data'!B3510</f>
        <v>26.92249863</v>
      </c>
      <c r="C3513" t="str">
        <f t="shared" si="217"/>
        <v>Overweight</v>
      </c>
      <c r="D3513" s="14">
        <f>'Raw Data'!E3510</f>
        <v>206.92261669999999</v>
      </c>
      <c r="E3513" t="str">
        <f t="shared" si="218"/>
        <v>Borderline High</v>
      </c>
      <c r="F3513" s="15">
        <f>'Raw Data'!C3510</f>
        <v>125.0051718</v>
      </c>
      <c r="G3513" t="str">
        <f t="shared" si="219"/>
        <v>Elevated</v>
      </c>
      <c r="H3513" t="str">
        <f>'Raw Data'!I3510</f>
        <v>smoker</v>
      </c>
      <c r="I3513" t="str">
        <f>'Raw Data'!J3510</f>
        <v>moderate</v>
      </c>
    </row>
    <row r="3514" spans="1:9" ht="15" customHeight="1" x14ac:dyDescent="0.35">
      <c r="A3514">
        <f t="shared" si="216"/>
        <v>3510</v>
      </c>
      <c r="B3514" s="13">
        <f>'Raw Data'!B3511</f>
        <v>25.681590190000001</v>
      </c>
      <c r="C3514" t="str">
        <f t="shared" si="217"/>
        <v>Overweight</v>
      </c>
      <c r="D3514" s="14">
        <f>'Raw Data'!E3511</f>
        <v>183.68635230000001</v>
      </c>
      <c r="E3514" t="str">
        <f t="shared" si="218"/>
        <v>Desirable</v>
      </c>
      <c r="F3514" s="15">
        <f>'Raw Data'!C3511</f>
        <v>93.369770029999998</v>
      </c>
      <c r="G3514" t="str">
        <f t="shared" si="219"/>
        <v>Normal</v>
      </c>
      <c r="H3514" t="str">
        <f>'Raw Data'!I3511</f>
        <v>smoker</v>
      </c>
      <c r="I3514" t="str">
        <f>'Raw Data'!J3511</f>
        <v>low</v>
      </c>
    </row>
    <row r="3515" spans="1:9" ht="15" customHeight="1" x14ac:dyDescent="0.35">
      <c r="A3515">
        <f t="shared" si="216"/>
        <v>3511</v>
      </c>
      <c r="B3515" s="13">
        <f>'Raw Data'!B3512</f>
        <v>24.90260421</v>
      </c>
      <c r="C3515" t="str">
        <f t="shared" si="217"/>
        <v>Overweight</v>
      </c>
      <c r="D3515" s="14">
        <f>'Raw Data'!E3512</f>
        <v>181.78714170000001</v>
      </c>
      <c r="E3515" t="str">
        <f t="shared" si="218"/>
        <v>Desirable</v>
      </c>
      <c r="F3515" s="15">
        <f>'Raw Data'!C3512</f>
        <v>96.720855090000001</v>
      </c>
      <c r="G3515" t="str">
        <f t="shared" si="219"/>
        <v>Normal</v>
      </c>
      <c r="H3515" t="str">
        <f>'Raw Data'!I3512</f>
        <v>non-smoker</v>
      </c>
      <c r="I3515" t="str">
        <f>'Raw Data'!J3512</f>
        <v>moderate</v>
      </c>
    </row>
    <row r="3516" spans="1:9" ht="15" customHeight="1" x14ac:dyDescent="0.35">
      <c r="A3516">
        <f t="shared" si="216"/>
        <v>3512</v>
      </c>
      <c r="B3516" s="13">
        <f>'Raw Data'!B3513</f>
        <v>21.371662019999999</v>
      </c>
      <c r="C3516" t="str">
        <f t="shared" si="217"/>
        <v>Normal</v>
      </c>
      <c r="D3516" s="14">
        <f>'Raw Data'!E3513</f>
        <v>183.27339309999999</v>
      </c>
      <c r="E3516" t="str">
        <f t="shared" si="218"/>
        <v>Desirable</v>
      </c>
      <c r="F3516" s="15">
        <f>'Raw Data'!C3513</f>
        <v>95.756660100000005</v>
      </c>
      <c r="G3516" t="str">
        <f t="shared" si="219"/>
        <v>Normal</v>
      </c>
      <c r="H3516" t="str">
        <f>'Raw Data'!I3513</f>
        <v>non-smoker</v>
      </c>
      <c r="I3516" t="str">
        <f>'Raw Data'!J3513</f>
        <v>moderate</v>
      </c>
    </row>
    <row r="3517" spans="1:9" ht="15" customHeight="1" x14ac:dyDescent="0.35">
      <c r="A3517">
        <f t="shared" si="216"/>
        <v>3513</v>
      </c>
      <c r="B3517" s="13">
        <f>'Raw Data'!B3514</f>
        <v>31.826909409999999</v>
      </c>
      <c r="C3517" t="str">
        <f t="shared" si="217"/>
        <v>Obese</v>
      </c>
      <c r="D3517" s="14">
        <f>'Raw Data'!E3514</f>
        <v>215.4173705</v>
      </c>
      <c r="E3517" t="str">
        <f t="shared" si="218"/>
        <v>Borderline High</v>
      </c>
      <c r="F3517" s="15">
        <f>'Raw Data'!C3514</f>
        <v>102.5454185</v>
      </c>
      <c r="G3517" t="str">
        <f t="shared" si="219"/>
        <v>Normal</v>
      </c>
      <c r="H3517" t="str">
        <f>'Raw Data'!I3514</f>
        <v>smoker</v>
      </c>
      <c r="I3517" t="str">
        <f>'Raw Data'!J3514</f>
        <v>low</v>
      </c>
    </row>
    <row r="3518" spans="1:9" ht="15" customHeight="1" x14ac:dyDescent="0.35">
      <c r="A3518">
        <f t="shared" si="216"/>
        <v>3514</v>
      </c>
      <c r="B3518" s="13">
        <f>'Raw Data'!B3515</f>
        <v>23.365552260000001</v>
      </c>
      <c r="C3518" t="str">
        <f t="shared" si="217"/>
        <v>Normal</v>
      </c>
      <c r="D3518" s="14">
        <f>'Raw Data'!E3515</f>
        <v>189.0671375</v>
      </c>
      <c r="E3518" t="str">
        <f t="shared" si="218"/>
        <v>Desirable</v>
      </c>
      <c r="F3518" s="15">
        <f>'Raw Data'!C3515</f>
        <v>119.9509032</v>
      </c>
      <c r="G3518" t="str">
        <f t="shared" si="219"/>
        <v>Normal</v>
      </c>
      <c r="H3518" t="str">
        <f>'Raw Data'!I3515</f>
        <v>non-smoker</v>
      </c>
      <c r="I3518" t="str">
        <f>'Raw Data'!J3515</f>
        <v>low</v>
      </c>
    </row>
    <row r="3519" spans="1:9" ht="15" customHeight="1" x14ac:dyDescent="0.35">
      <c r="A3519">
        <f t="shared" si="216"/>
        <v>3515</v>
      </c>
      <c r="B3519" s="13">
        <f>'Raw Data'!B3516</f>
        <v>32.81188109</v>
      </c>
      <c r="C3519" t="str">
        <f t="shared" si="217"/>
        <v>Obese</v>
      </c>
      <c r="D3519" s="14">
        <f>'Raw Data'!E3516</f>
        <v>206.97024289999999</v>
      </c>
      <c r="E3519" t="str">
        <f t="shared" si="218"/>
        <v>Borderline High</v>
      </c>
      <c r="F3519" s="15">
        <f>'Raw Data'!C3516</f>
        <v>108.67472359999999</v>
      </c>
      <c r="G3519" t="str">
        <f t="shared" si="219"/>
        <v>Normal</v>
      </c>
      <c r="H3519" t="str">
        <f>'Raw Data'!I3516</f>
        <v>non-smoker</v>
      </c>
      <c r="I3519" t="str">
        <f>'Raw Data'!J3516</f>
        <v>low</v>
      </c>
    </row>
    <row r="3520" spans="1:9" ht="15" customHeight="1" x14ac:dyDescent="0.35">
      <c r="A3520">
        <f t="shared" si="216"/>
        <v>3516</v>
      </c>
      <c r="B3520" s="13">
        <f>'Raw Data'!B3517</f>
        <v>20.03480901</v>
      </c>
      <c r="C3520" t="str">
        <f t="shared" si="217"/>
        <v>Normal</v>
      </c>
      <c r="D3520" s="14">
        <f>'Raw Data'!E3517</f>
        <v>174.82240110000001</v>
      </c>
      <c r="E3520" t="str">
        <f t="shared" si="218"/>
        <v>Desirable</v>
      </c>
      <c r="F3520" s="15">
        <f>'Raw Data'!C3517</f>
        <v>127.76354120000001</v>
      </c>
      <c r="G3520" t="str">
        <f t="shared" si="219"/>
        <v>Elevated</v>
      </c>
      <c r="H3520" t="str">
        <f>'Raw Data'!I3517</f>
        <v>non-smoker</v>
      </c>
      <c r="I3520" t="str">
        <f>'Raw Data'!J3517</f>
        <v>moderate</v>
      </c>
    </row>
    <row r="3521" spans="1:9" ht="15" customHeight="1" x14ac:dyDescent="0.35">
      <c r="A3521">
        <f t="shared" si="216"/>
        <v>3517</v>
      </c>
      <c r="B3521" s="13">
        <f>'Raw Data'!B3518</f>
        <v>24.540141729999998</v>
      </c>
      <c r="C3521" t="str">
        <f t="shared" si="217"/>
        <v>Normal</v>
      </c>
      <c r="D3521" s="14">
        <f>'Raw Data'!E3518</f>
        <v>186.53402589999999</v>
      </c>
      <c r="E3521" t="str">
        <f t="shared" si="218"/>
        <v>Desirable</v>
      </c>
      <c r="F3521" s="15">
        <f>'Raw Data'!C3518</f>
        <v>91.060096770000001</v>
      </c>
      <c r="G3521" t="str">
        <f t="shared" si="219"/>
        <v>Normal</v>
      </c>
      <c r="H3521" t="str">
        <f>'Raw Data'!I3518</f>
        <v>non-smoker</v>
      </c>
      <c r="I3521" t="str">
        <f>'Raw Data'!J3518</f>
        <v>low</v>
      </c>
    </row>
    <row r="3522" spans="1:9" ht="15" customHeight="1" x14ac:dyDescent="0.35">
      <c r="A3522">
        <f t="shared" si="216"/>
        <v>3518</v>
      </c>
      <c r="B3522" s="13">
        <f>'Raw Data'!B3519</f>
        <v>36.82416628</v>
      </c>
      <c r="C3522" t="str">
        <f t="shared" si="217"/>
        <v>Obese</v>
      </c>
      <c r="D3522" s="14">
        <f>'Raw Data'!E3519</f>
        <v>218.67065400000001</v>
      </c>
      <c r="E3522" t="str">
        <f t="shared" si="218"/>
        <v>Borderline High</v>
      </c>
      <c r="F3522" s="15">
        <f>'Raw Data'!C3519</f>
        <v>124.6741675</v>
      </c>
      <c r="G3522" t="str">
        <f t="shared" si="219"/>
        <v>Elevated</v>
      </c>
      <c r="H3522" t="str">
        <f>'Raw Data'!I3519</f>
        <v>non-smoker</v>
      </c>
      <c r="I3522" t="str">
        <f>'Raw Data'!J3519</f>
        <v>moderate</v>
      </c>
    </row>
    <row r="3523" spans="1:9" ht="15" customHeight="1" x14ac:dyDescent="0.35">
      <c r="A3523">
        <f t="shared" si="216"/>
        <v>3519</v>
      </c>
      <c r="B3523" s="13">
        <f>'Raw Data'!B3520</f>
        <v>28.173111559999999</v>
      </c>
      <c r="C3523" t="str">
        <f t="shared" si="217"/>
        <v>Overweight</v>
      </c>
      <c r="D3523" s="14">
        <f>'Raw Data'!E3520</f>
        <v>179.57631029999999</v>
      </c>
      <c r="E3523" t="str">
        <f t="shared" si="218"/>
        <v>Desirable</v>
      </c>
      <c r="F3523" s="15">
        <f>'Raw Data'!C3520</f>
        <v>108.6270669</v>
      </c>
      <c r="G3523" t="str">
        <f t="shared" si="219"/>
        <v>Normal</v>
      </c>
      <c r="H3523" t="str">
        <f>'Raw Data'!I3520</f>
        <v>non-smoker</v>
      </c>
      <c r="I3523" t="str">
        <f>'Raw Data'!J3520</f>
        <v>moderate</v>
      </c>
    </row>
    <row r="3524" spans="1:9" ht="15" customHeight="1" x14ac:dyDescent="0.35">
      <c r="A3524">
        <f t="shared" si="216"/>
        <v>3520</v>
      </c>
      <c r="B3524" s="13">
        <f>'Raw Data'!B3521</f>
        <v>24.547265710000001</v>
      </c>
      <c r="C3524" t="str">
        <f t="shared" si="217"/>
        <v>Normal</v>
      </c>
      <c r="D3524" s="14">
        <f>'Raw Data'!E3521</f>
        <v>203.04602109999999</v>
      </c>
      <c r="E3524" t="str">
        <f t="shared" si="218"/>
        <v>Borderline High</v>
      </c>
      <c r="F3524" s="15">
        <f>'Raw Data'!C3521</f>
        <v>100.7246507</v>
      </c>
      <c r="G3524" t="str">
        <f t="shared" si="219"/>
        <v>Normal</v>
      </c>
      <c r="H3524" t="str">
        <f>'Raw Data'!I3521</f>
        <v>smoker</v>
      </c>
      <c r="I3524" t="str">
        <f>'Raw Data'!J3521</f>
        <v>high</v>
      </c>
    </row>
    <row r="3525" spans="1:9" ht="15" customHeight="1" x14ac:dyDescent="0.35">
      <c r="A3525">
        <f t="shared" ref="A3525:A3588" si="220">ROW()-4</f>
        <v>3521</v>
      </c>
      <c r="B3525" s="13">
        <f>'Raw Data'!B3522</f>
        <v>23.85956706</v>
      </c>
      <c r="C3525" t="str">
        <f t="shared" ref="C3525:C3588" si="221">IF(B3525&lt;18.5,"Underweight",IF(B3525&lt;=24.9,"Normal",IF(B3525&lt;=29.9,"Overweight","Obese")))</f>
        <v>Normal</v>
      </c>
      <c r="D3525" s="14">
        <f>'Raw Data'!E3522</f>
        <v>212.09052120000001</v>
      </c>
      <c r="E3525" t="str">
        <f t="shared" ref="E3525:E3588" si="222">IF(D3525&lt;200,"Desirable",IF(D3525&lt;=239,"Borderline High","High"))</f>
        <v>Borderline High</v>
      </c>
      <c r="F3525" s="15">
        <f>'Raw Data'!C3522</f>
        <v>103.87122549999999</v>
      </c>
      <c r="G3525" t="str">
        <f t="shared" ref="G3525:G3588" si="223">IF(F3525&lt;120,"Normal",IF(F3525&lt;=129,"Elevated",IF(F3525&lt;=139,"Stage 1 Hypertension","Stage 2 Hypertension")))</f>
        <v>Normal</v>
      </c>
      <c r="H3525" t="str">
        <f>'Raw Data'!I3522</f>
        <v>non-smoker</v>
      </c>
      <c r="I3525" t="str">
        <f>'Raw Data'!J3522</f>
        <v>moderate</v>
      </c>
    </row>
    <row r="3526" spans="1:9" ht="15" customHeight="1" x14ac:dyDescent="0.35">
      <c r="A3526">
        <f t="shared" si="220"/>
        <v>3522</v>
      </c>
      <c r="B3526" s="13">
        <f>'Raw Data'!B3523</f>
        <v>22.65302973</v>
      </c>
      <c r="C3526" t="str">
        <f t="shared" si="221"/>
        <v>Normal</v>
      </c>
      <c r="D3526" s="14">
        <f>'Raw Data'!E3523</f>
        <v>174.91316599999999</v>
      </c>
      <c r="E3526" t="str">
        <f t="shared" si="222"/>
        <v>Desirable</v>
      </c>
      <c r="F3526" s="15">
        <f>'Raw Data'!C3523</f>
        <v>101.04179259999999</v>
      </c>
      <c r="G3526" t="str">
        <f t="shared" si="223"/>
        <v>Normal</v>
      </c>
      <c r="H3526" t="str">
        <f>'Raw Data'!I3523</f>
        <v>smoker</v>
      </c>
      <c r="I3526" t="str">
        <f>'Raw Data'!J3523</f>
        <v>low</v>
      </c>
    </row>
    <row r="3527" spans="1:9" ht="15" customHeight="1" x14ac:dyDescent="0.35">
      <c r="A3527">
        <f t="shared" si="220"/>
        <v>3523</v>
      </c>
      <c r="B3527" s="13">
        <f>'Raw Data'!B3524</f>
        <v>29.268484870000002</v>
      </c>
      <c r="C3527" t="str">
        <f t="shared" si="221"/>
        <v>Overweight</v>
      </c>
      <c r="D3527" s="14">
        <f>'Raw Data'!E3524</f>
        <v>178.8781366</v>
      </c>
      <c r="E3527" t="str">
        <f t="shared" si="222"/>
        <v>Desirable</v>
      </c>
      <c r="F3527" s="15">
        <f>'Raw Data'!C3524</f>
        <v>118.84519419999999</v>
      </c>
      <c r="G3527" t="str">
        <f t="shared" si="223"/>
        <v>Normal</v>
      </c>
      <c r="H3527" t="str">
        <f>'Raw Data'!I3524</f>
        <v>non-smoker</v>
      </c>
      <c r="I3527" t="str">
        <f>'Raw Data'!J3524</f>
        <v>low</v>
      </c>
    </row>
    <row r="3528" spans="1:9" ht="15" customHeight="1" x14ac:dyDescent="0.35">
      <c r="A3528">
        <f t="shared" si="220"/>
        <v>3524</v>
      </c>
      <c r="B3528" s="13">
        <f>'Raw Data'!B3525</f>
        <v>31.492982250000001</v>
      </c>
      <c r="C3528" t="str">
        <f t="shared" si="221"/>
        <v>Obese</v>
      </c>
      <c r="D3528" s="14">
        <f>'Raw Data'!E3525</f>
        <v>196.81446009999999</v>
      </c>
      <c r="E3528" t="str">
        <f t="shared" si="222"/>
        <v>Desirable</v>
      </c>
      <c r="F3528" s="15">
        <f>'Raw Data'!C3525</f>
        <v>100.985129</v>
      </c>
      <c r="G3528" t="str">
        <f t="shared" si="223"/>
        <v>Normal</v>
      </c>
      <c r="H3528" t="str">
        <f>'Raw Data'!I3525</f>
        <v>non-smoker</v>
      </c>
      <c r="I3528" t="str">
        <f>'Raw Data'!J3525</f>
        <v>moderate</v>
      </c>
    </row>
    <row r="3529" spans="1:9" ht="15" customHeight="1" x14ac:dyDescent="0.35">
      <c r="A3529">
        <f t="shared" si="220"/>
        <v>3525</v>
      </c>
      <c r="B3529" s="13">
        <f>'Raw Data'!B3526</f>
        <v>28.256486209999998</v>
      </c>
      <c r="C3529" t="str">
        <f t="shared" si="221"/>
        <v>Overweight</v>
      </c>
      <c r="D3529" s="14">
        <f>'Raw Data'!E3526</f>
        <v>177.32518519999999</v>
      </c>
      <c r="E3529" t="str">
        <f t="shared" si="222"/>
        <v>Desirable</v>
      </c>
      <c r="F3529" s="15">
        <f>'Raw Data'!C3526</f>
        <v>106.8607406</v>
      </c>
      <c r="G3529" t="str">
        <f t="shared" si="223"/>
        <v>Normal</v>
      </c>
      <c r="H3529" t="str">
        <f>'Raw Data'!I3526</f>
        <v>smoker</v>
      </c>
      <c r="I3529" t="str">
        <f>'Raw Data'!J3526</f>
        <v>high</v>
      </c>
    </row>
    <row r="3530" spans="1:9" ht="15" customHeight="1" x14ac:dyDescent="0.35">
      <c r="A3530">
        <f t="shared" si="220"/>
        <v>3526</v>
      </c>
      <c r="B3530" s="13">
        <f>'Raw Data'!B3527</f>
        <v>26.703912559999999</v>
      </c>
      <c r="C3530" t="str">
        <f t="shared" si="221"/>
        <v>Overweight</v>
      </c>
      <c r="D3530" s="14">
        <f>'Raw Data'!E3527</f>
        <v>209.39412780000001</v>
      </c>
      <c r="E3530" t="str">
        <f t="shared" si="222"/>
        <v>Borderline High</v>
      </c>
      <c r="F3530" s="15">
        <f>'Raw Data'!C3527</f>
        <v>119.5886751</v>
      </c>
      <c r="G3530" t="str">
        <f t="shared" si="223"/>
        <v>Normal</v>
      </c>
      <c r="H3530" t="str">
        <f>'Raw Data'!I3527</f>
        <v>smoker</v>
      </c>
      <c r="I3530" t="str">
        <f>'Raw Data'!J3527</f>
        <v>high</v>
      </c>
    </row>
    <row r="3531" spans="1:9" ht="15" customHeight="1" x14ac:dyDescent="0.35">
      <c r="A3531">
        <f t="shared" si="220"/>
        <v>3527</v>
      </c>
      <c r="B3531" s="13">
        <f>'Raw Data'!B3528</f>
        <v>30.00784355</v>
      </c>
      <c r="C3531" t="str">
        <f t="shared" si="221"/>
        <v>Obese</v>
      </c>
      <c r="D3531" s="14">
        <f>'Raw Data'!E3528</f>
        <v>195.50691950000001</v>
      </c>
      <c r="E3531" t="str">
        <f t="shared" si="222"/>
        <v>Desirable</v>
      </c>
      <c r="F3531" s="15">
        <f>'Raw Data'!C3528</f>
        <v>90.213570730000001</v>
      </c>
      <c r="G3531" t="str">
        <f t="shared" si="223"/>
        <v>Normal</v>
      </c>
      <c r="H3531" t="str">
        <f>'Raw Data'!I3528</f>
        <v>non-smoker</v>
      </c>
      <c r="I3531" t="str">
        <f>'Raw Data'!J3528</f>
        <v>high</v>
      </c>
    </row>
    <row r="3532" spans="1:9" ht="15" customHeight="1" x14ac:dyDescent="0.35">
      <c r="A3532">
        <f t="shared" si="220"/>
        <v>3528</v>
      </c>
      <c r="B3532" s="13">
        <f>'Raw Data'!B3529</f>
        <v>19.977209479999999</v>
      </c>
      <c r="C3532" t="str">
        <f t="shared" si="221"/>
        <v>Normal</v>
      </c>
      <c r="D3532" s="14">
        <f>'Raw Data'!E3529</f>
        <v>189.16868550000001</v>
      </c>
      <c r="E3532" t="str">
        <f t="shared" si="222"/>
        <v>Desirable</v>
      </c>
      <c r="F3532" s="15">
        <f>'Raw Data'!C3529</f>
        <v>125.3776742</v>
      </c>
      <c r="G3532" t="str">
        <f t="shared" si="223"/>
        <v>Elevated</v>
      </c>
      <c r="H3532" t="str">
        <f>'Raw Data'!I3529</f>
        <v>non-smoker</v>
      </c>
      <c r="I3532" t="str">
        <f>'Raw Data'!J3529</f>
        <v>moderate</v>
      </c>
    </row>
    <row r="3533" spans="1:9" ht="15" customHeight="1" x14ac:dyDescent="0.35">
      <c r="A3533">
        <f t="shared" si="220"/>
        <v>3529</v>
      </c>
      <c r="B3533" s="13">
        <f>'Raw Data'!B3530</f>
        <v>28.890410339999999</v>
      </c>
      <c r="C3533" t="str">
        <f t="shared" si="221"/>
        <v>Overweight</v>
      </c>
      <c r="D3533" s="14">
        <f>'Raw Data'!E3530</f>
        <v>190.97355930000001</v>
      </c>
      <c r="E3533" t="str">
        <f t="shared" si="222"/>
        <v>Desirable</v>
      </c>
      <c r="F3533" s="15">
        <f>'Raw Data'!C3530</f>
        <v>121.616714</v>
      </c>
      <c r="G3533" t="str">
        <f t="shared" si="223"/>
        <v>Elevated</v>
      </c>
      <c r="H3533" t="str">
        <f>'Raw Data'!I3530</f>
        <v>non-smoker</v>
      </c>
      <c r="I3533" t="str">
        <f>'Raw Data'!J3530</f>
        <v>moderate</v>
      </c>
    </row>
    <row r="3534" spans="1:9" ht="15" customHeight="1" x14ac:dyDescent="0.35">
      <c r="A3534">
        <f t="shared" si="220"/>
        <v>3530</v>
      </c>
      <c r="B3534" s="13">
        <f>'Raw Data'!B3531</f>
        <v>29.173271769999999</v>
      </c>
      <c r="C3534" t="str">
        <f t="shared" si="221"/>
        <v>Overweight</v>
      </c>
      <c r="D3534" s="14">
        <f>'Raw Data'!E3531</f>
        <v>196.1898103</v>
      </c>
      <c r="E3534" t="str">
        <f t="shared" si="222"/>
        <v>Desirable</v>
      </c>
      <c r="F3534" s="15">
        <f>'Raw Data'!C3531</f>
        <v>111.87349450000001</v>
      </c>
      <c r="G3534" t="str">
        <f t="shared" si="223"/>
        <v>Normal</v>
      </c>
      <c r="H3534" t="str">
        <f>'Raw Data'!I3531</f>
        <v>smoker</v>
      </c>
      <c r="I3534" t="str">
        <f>'Raw Data'!J3531</f>
        <v>moderate</v>
      </c>
    </row>
    <row r="3535" spans="1:9" ht="15" customHeight="1" x14ac:dyDescent="0.35">
      <c r="A3535">
        <f t="shared" si="220"/>
        <v>3531</v>
      </c>
      <c r="B3535" s="13">
        <f>'Raw Data'!B3532</f>
        <v>28.336765159999999</v>
      </c>
      <c r="C3535" t="str">
        <f t="shared" si="221"/>
        <v>Overweight</v>
      </c>
      <c r="D3535" s="14">
        <f>'Raw Data'!E3532</f>
        <v>187.8272374</v>
      </c>
      <c r="E3535" t="str">
        <f t="shared" si="222"/>
        <v>Desirable</v>
      </c>
      <c r="F3535" s="15">
        <f>'Raw Data'!C3532</f>
        <v>114.77318390000001</v>
      </c>
      <c r="G3535" t="str">
        <f t="shared" si="223"/>
        <v>Normal</v>
      </c>
      <c r="H3535" t="str">
        <f>'Raw Data'!I3532</f>
        <v>non-smoker</v>
      </c>
      <c r="I3535" t="str">
        <f>'Raw Data'!J3532</f>
        <v>moderate</v>
      </c>
    </row>
    <row r="3536" spans="1:9" ht="15" customHeight="1" x14ac:dyDescent="0.35">
      <c r="A3536">
        <f t="shared" si="220"/>
        <v>3532</v>
      </c>
      <c r="B3536" s="13">
        <f>'Raw Data'!B3533</f>
        <v>24.223852579999999</v>
      </c>
      <c r="C3536" t="str">
        <f t="shared" si="221"/>
        <v>Normal</v>
      </c>
      <c r="D3536" s="14">
        <f>'Raw Data'!E3533</f>
        <v>201.42911960000001</v>
      </c>
      <c r="E3536" t="str">
        <f t="shared" si="222"/>
        <v>Borderline High</v>
      </c>
      <c r="F3536" s="15">
        <f>'Raw Data'!C3533</f>
        <v>110.1688403</v>
      </c>
      <c r="G3536" t="str">
        <f t="shared" si="223"/>
        <v>Normal</v>
      </c>
      <c r="H3536" t="str">
        <f>'Raw Data'!I3533</f>
        <v>non-smoker</v>
      </c>
      <c r="I3536" t="str">
        <f>'Raw Data'!J3533</f>
        <v>low</v>
      </c>
    </row>
    <row r="3537" spans="1:9" ht="15" customHeight="1" x14ac:dyDescent="0.35">
      <c r="A3537">
        <f t="shared" si="220"/>
        <v>3533</v>
      </c>
      <c r="B3537" s="13">
        <f>'Raw Data'!B3534</f>
        <v>23.124784030000001</v>
      </c>
      <c r="C3537" t="str">
        <f t="shared" si="221"/>
        <v>Normal</v>
      </c>
      <c r="D3537" s="14">
        <f>'Raw Data'!E3534</f>
        <v>189.40724130000001</v>
      </c>
      <c r="E3537" t="str">
        <f t="shared" si="222"/>
        <v>Desirable</v>
      </c>
      <c r="F3537" s="15">
        <f>'Raw Data'!C3534</f>
        <v>99.053682660000007</v>
      </c>
      <c r="G3537" t="str">
        <f t="shared" si="223"/>
        <v>Normal</v>
      </c>
      <c r="H3537" t="str">
        <f>'Raw Data'!I3534</f>
        <v>smoker</v>
      </c>
      <c r="I3537" t="str">
        <f>'Raw Data'!J3534</f>
        <v>low</v>
      </c>
    </row>
    <row r="3538" spans="1:9" ht="15" customHeight="1" x14ac:dyDescent="0.35">
      <c r="A3538">
        <f t="shared" si="220"/>
        <v>3534</v>
      </c>
      <c r="B3538" s="13">
        <f>'Raw Data'!B3535</f>
        <v>20.495855939999998</v>
      </c>
      <c r="C3538" t="str">
        <f t="shared" si="221"/>
        <v>Normal</v>
      </c>
      <c r="D3538" s="14">
        <f>'Raw Data'!E3535</f>
        <v>166.62998329999999</v>
      </c>
      <c r="E3538" t="str">
        <f t="shared" si="222"/>
        <v>Desirable</v>
      </c>
      <c r="F3538" s="15">
        <f>'Raw Data'!C3535</f>
        <v>113.3722511</v>
      </c>
      <c r="G3538" t="str">
        <f t="shared" si="223"/>
        <v>Normal</v>
      </c>
      <c r="H3538" t="str">
        <f>'Raw Data'!I3535</f>
        <v>smoker</v>
      </c>
      <c r="I3538" t="str">
        <f>'Raw Data'!J3535</f>
        <v>moderate</v>
      </c>
    </row>
    <row r="3539" spans="1:9" ht="15" customHeight="1" x14ac:dyDescent="0.35">
      <c r="A3539">
        <f t="shared" si="220"/>
        <v>3535</v>
      </c>
      <c r="B3539" s="13">
        <f>'Raw Data'!B3536</f>
        <v>34.352907860000002</v>
      </c>
      <c r="C3539" t="str">
        <f t="shared" si="221"/>
        <v>Obese</v>
      </c>
      <c r="D3539" s="14">
        <f>'Raw Data'!E3536</f>
        <v>192.55224029999999</v>
      </c>
      <c r="E3539" t="str">
        <f t="shared" si="222"/>
        <v>Desirable</v>
      </c>
      <c r="F3539" s="15">
        <f>'Raw Data'!C3536</f>
        <v>112.49760860000001</v>
      </c>
      <c r="G3539" t="str">
        <f t="shared" si="223"/>
        <v>Normal</v>
      </c>
      <c r="H3539" t="str">
        <f>'Raw Data'!I3536</f>
        <v>smoker</v>
      </c>
      <c r="I3539" t="str">
        <f>'Raw Data'!J3536</f>
        <v>moderate</v>
      </c>
    </row>
    <row r="3540" spans="1:9" ht="15" customHeight="1" x14ac:dyDescent="0.35">
      <c r="A3540">
        <f t="shared" si="220"/>
        <v>3536</v>
      </c>
      <c r="B3540" s="13">
        <f>'Raw Data'!B3537</f>
        <v>26.721613439999999</v>
      </c>
      <c r="C3540" t="str">
        <f t="shared" si="221"/>
        <v>Overweight</v>
      </c>
      <c r="D3540" s="14">
        <f>'Raw Data'!E3537</f>
        <v>181.06758199999999</v>
      </c>
      <c r="E3540" t="str">
        <f t="shared" si="222"/>
        <v>Desirable</v>
      </c>
      <c r="F3540" s="15">
        <f>'Raw Data'!C3537</f>
        <v>100.22008390000001</v>
      </c>
      <c r="G3540" t="str">
        <f t="shared" si="223"/>
        <v>Normal</v>
      </c>
      <c r="H3540" t="str">
        <f>'Raw Data'!I3537</f>
        <v>non-smoker</v>
      </c>
      <c r="I3540" t="str">
        <f>'Raw Data'!J3537</f>
        <v>moderate</v>
      </c>
    </row>
    <row r="3541" spans="1:9" ht="15" customHeight="1" x14ac:dyDescent="0.35">
      <c r="A3541">
        <f t="shared" si="220"/>
        <v>3537</v>
      </c>
      <c r="B3541" s="13">
        <f>'Raw Data'!B3538</f>
        <v>24.88101859</v>
      </c>
      <c r="C3541" t="str">
        <f t="shared" si="221"/>
        <v>Normal</v>
      </c>
      <c r="D3541" s="14">
        <f>'Raw Data'!E3538</f>
        <v>196.49638340000001</v>
      </c>
      <c r="E3541" t="str">
        <f t="shared" si="222"/>
        <v>Desirable</v>
      </c>
      <c r="F3541" s="15">
        <f>'Raw Data'!C3538</f>
        <v>120.55141380000001</v>
      </c>
      <c r="G3541" t="str">
        <f t="shared" si="223"/>
        <v>Elevated</v>
      </c>
      <c r="H3541" t="str">
        <f>'Raw Data'!I3538</f>
        <v>smoker</v>
      </c>
      <c r="I3541" t="str">
        <f>'Raw Data'!J3538</f>
        <v>high</v>
      </c>
    </row>
    <row r="3542" spans="1:9" ht="15" customHeight="1" x14ac:dyDescent="0.35">
      <c r="A3542">
        <f t="shared" si="220"/>
        <v>3538</v>
      </c>
      <c r="B3542" s="13">
        <f>'Raw Data'!B3539</f>
        <v>24.393850610000001</v>
      </c>
      <c r="C3542" t="str">
        <f t="shared" si="221"/>
        <v>Normal</v>
      </c>
      <c r="D3542" s="14">
        <f>'Raw Data'!E3539</f>
        <v>219.56222600000001</v>
      </c>
      <c r="E3542" t="str">
        <f t="shared" si="222"/>
        <v>Borderline High</v>
      </c>
      <c r="F3542" s="15">
        <f>'Raw Data'!C3539</f>
        <v>97.828989550000003</v>
      </c>
      <c r="G3542" t="str">
        <f t="shared" si="223"/>
        <v>Normal</v>
      </c>
      <c r="H3542" t="str">
        <f>'Raw Data'!I3539</f>
        <v>smoker</v>
      </c>
      <c r="I3542" t="str">
        <f>'Raw Data'!J3539</f>
        <v>moderate</v>
      </c>
    </row>
    <row r="3543" spans="1:9" ht="15" customHeight="1" x14ac:dyDescent="0.35">
      <c r="A3543">
        <f t="shared" si="220"/>
        <v>3539</v>
      </c>
      <c r="B3543" s="13">
        <f>'Raw Data'!B3540</f>
        <v>22.217535789999999</v>
      </c>
      <c r="C3543" t="str">
        <f t="shared" si="221"/>
        <v>Normal</v>
      </c>
      <c r="D3543" s="14">
        <f>'Raw Data'!E3540</f>
        <v>170.5283857</v>
      </c>
      <c r="E3543" t="str">
        <f t="shared" si="222"/>
        <v>Desirable</v>
      </c>
      <c r="F3543" s="15">
        <f>'Raw Data'!C3540</f>
        <v>114.6892295</v>
      </c>
      <c r="G3543" t="str">
        <f t="shared" si="223"/>
        <v>Normal</v>
      </c>
      <c r="H3543" t="str">
        <f>'Raw Data'!I3540</f>
        <v>non-smoker</v>
      </c>
      <c r="I3543" t="str">
        <f>'Raw Data'!J3540</f>
        <v>moderate</v>
      </c>
    </row>
    <row r="3544" spans="1:9" ht="15" customHeight="1" x14ac:dyDescent="0.35">
      <c r="A3544">
        <f t="shared" si="220"/>
        <v>3540</v>
      </c>
      <c r="B3544" s="13">
        <f>'Raw Data'!B3541</f>
        <v>24.32148033</v>
      </c>
      <c r="C3544" t="str">
        <f t="shared" si="221"/>
        <v>Normal</v>
      </c>
      <c r="D3544" s="14">
        <f>'Raw Data'!E3541</f>
        <v>176.6106278</v>
      </c>
      <c r="E3544" t="str">
        <f t="shared" si="222"/>
        <v>Desirable</v>
      </c>
      <c r="F3544" s="15">
        <f>'Raw Data'!C3541</f>
        <v>103.8584309</v>
      </c>
      <c r="G3544" t="str">
        <f t="shared" si="223"/>
        <v>Normal</v>
      </c>
      <c r="H3544" t="str">
        <f>'Raw Data'!I3541</f>
        <v>non-smoker</v>
      </c>
      <c r="I3544" t="str">
        <f>'Raw Data'!J3541</f>
        <v>low</v>
      </c>
    </row>
    <row r="3545" spans="1:9" ht="15" customHeight="1" x14ac:dyDescent="0.35">
      <c r="A3545">
        <f t="shared" si="220"/>
        <v>3541</v>
      </c>
      <c r="B3545" s="13">
        <f>'Raw Data'!B3542</f>
        <v>33.056148360000002</v>
      </c>
      <c r="C3545" t="str">
        <f t="shared" si="221"/>
        <v>Obese</v>
      </c>
      <c r="D3545" s="14">
        <f>'Raw Data'!E3542</f>
        <v>216.3847944</v>
      </c>
      <c r="E3545" t="str">
        <f t="shared" si="222"/>
        <v>Borderline High</v>
      </c>
      <c r="F3545" s="15">
        <f>'Raw Data'!C3542</f>
        <v>114.4503035</v>
      </c>
      <c r="G3545" t="str">
        <f t="shared" si="223"/>
        <v>Normal</v>
      </c>
      <c r="H3545" t="str">
        <f>'Raw Data'!I3542</f>
        <v>non-smoker</v>
      </c>
      <c r="I3545" t="str">
        <f>'Raw Data'!J3542</f>
        <v>moderate</v>
      </c>
    </row>
    <row r="3546" spans="1:9" ht="15" customHeight="1" x14ac:dyDescent="0.35">
      <c r="A3546">
        <f t="shared" si="220"/>
        <v>3542</v>
      </c>
      <c r="B3546" s="13">
        <f>'Raw Data'!B3543</f>
        <v>29.908556359999999</v>
      </c>
      <c r="C3546" t="str">
        <f t="shared" si="221"/>
        <v>Obese</v>
      </c>
      <c r="D3546" s="14">
        <f>'Raw Data'!E3543</f>
        <v>208.14949300000001</v>
      </c>
      <c r="E3546" t="str">
        <f t="shared" si="222"/>
        <v>Borderline High</v>
      </c>
      <c r="F3546" s="15">
        <f>'Raw Data'!C3543</f>
        <v>99.88191458</v>
      </c>
      <c r="G3546" t="str">
        <f t="shared" si="223"/>
        <v>Normal</v>
      </c>
      <c r="H3546" t="str">
        <f>'Raw Data'!I3543</f>
        <v>smoker</v>
      </c>
      <c r="I3546" t="str">
        <f>'Raw Data'!J3543</f>
        <v>high</v>
      </c>
    </row>
    <row r="3547" spans="1:9" ht="15" customHeight="1" x14ac:dyDescent="0.35">
      <c r="A3547">
        <f t="shared" si="220"/>
        <v>3543</v>
      </c>
      <c r="B3547" s="13">
        <f>'Raw Data'!B3544</f>
        <v>31.14246705</v>
      </c>
      <c r="C3547" t="str">
        <f t="shared" si="221"/>
        <v>Obese</v>
      </c>
      <c r="D3547" s="14">
        <f>'Raw Data'!E3544</f>
        <v>215.43850470000001</v>
      </c>
      <c r="E3547" t="str">
        <f t="shared" si="222"/>
        <v>Borderline High</v>
      </c>
      <c r="F3547" s="15">
        <f>'Raw Data'!C3544</f>
        <v>100.1376739</v>
      </c>
      <c r="G3547" t="str">
        <f t="shared" si="223"/>
        <v>Normal</v>
      </c>
      <c r="H3547" t="str">
        <f>'Raw Data'!I3544</f>
        <v>smoker</v>
      </c>
      <c r="I3547" t="str">
        <f>'Raw Data'!J3544</f>
        <v>moderate</v>
      </c>
    </row>
    <row r="3548" spans="1:9" ht="15" customHeight="1" x14ac:dyDescent="0.35">
      <c r="A3548">
        <f t="shared" si="220"/>
        <v>3544</v>
      </c>
      <c r="B3548" s="13">
        <f>'Raw Data'!B3545</f>
        <v>31.796432039999999</v>
      </c>
      <c r="C3548" t="str">
        <f t="shared" si="221"/>
        <v>Obese</v>
      </c>
      <c r="D3548" s="14">
        <f>'Raw Data'!E3545</f>
        <v>187.66238759999999</v>
      </c>
      <c r="E3548" t="str">
        <f t="shared" si="222"/>
        <v>Desirable</v>
      </c>
      <c r="F3548" s="15">
        <f>'Raw Data'!C3545</f>
        <v>117.215345</v>
      </c>
      <c r="G3548" t="str">
        <f t="shared" si="223"/>
        <v>Normal</v>
      </c>
      <c r="H3548" t="str">
        <f>'Raw Data'!I3545</f>
        <v>smoker</v>
      </c>
      <c r="I3548" t="str">
        <f>'Raw Data'!J3545</f>
        <v>low</v>
      </c>
    </row>
    <row r="3549" spans="1:9" ht="15" customHeight="1" x14ac:dyDescent="0.35">
      <c r="A3549">
        <f t="shared" si="220"/>
        <v>3545</v>
      </c>
      <c r="B3549" s="13">
        <f>'Raw Data'!B3546</f>
        <v>37.999150669999999</v>
      </c>
      <c r="C3549" t="str">
        <f t="shared" si="221"/>
        <v>Obese</v>
      </c>
      <c r="D3549" s="14">
        <f>'Raw Data'!E3546</f>
        <v>218.9971749</v>
      </c>
      <c r="E3549" t="str">
        <f t="shared" si="222"/>
        <v>Borderline High</v>
      </c>
      <c r="F3549" s="15">
        <f>'Raw Data'!C3546</f>
        <v>127.8807702</v>
      </c>
      <c r="G3549" t="str">
        <f t="shared" si="223"/>
        <v>Elevated</v>
      </c>
      <c r="H3549" t="str">
        <f>'Raw Data'!I3546</f>
        <v>non-smoker</v>
      </c>
      <c r="I3549" t="str">
        <f>'Raw Data'!J3546</f>
        <v>moderate</v>
      </c>
    </row>
    <row r="3550" spans="1:9" ht="15" customHeight="1" x14ac:dyDescent="0.35">
      <c r="A3550">
        <f t="shared" si="220"/>
        <v>3546</v>
      </c>
      <c r="B3550" s="13">
        <f>'Raw Data'!B3547</f>
        <v>27.138600910000001</v>
      </c>
      <c r="C3550" t="str">
        <f t="shared" si="221"/>
        <v>Overweight</v>
      </c>
      <c r="D3550" s="14">
        <f>'Raw Data'!E3547</f>
        <v>227.94583080000001</v>
      </c>
      <c r="E3550" t="str">
        <f t="shared" si="222"/>
        <v>Borderline High</v>
      </c>
      <c r="F3550" s="15">
        <f>'Raw Data'!C3547</f>
        <v>121.6946279</v>
      </c>
      <c r="G3550" t="str">
        <f t="shared" si="223"/>
        <v>Elevated</v>
      </c>
      <c r="H3550" t="str">
        <f>'Raw Data'!I3547</f>
        <v>non-smoker</v>
      </c>
      <c r="I3550" t="str">
        <f>'Raw Data'!J3547</f>
        <v>moderate</v>
      </c>
    </row>
    <row r="3551" spans="1:9" ht="15" customHeight="1" x14ac:dyDescent="0.35">
      <c r="A3551">
        <f t="shared" si="220"/>
        <v>3547</v>
      </c>
      <c r="B3551" s="13">
        <f>'Raw Data'!B3548</f>
        <v>24.86006034</v>
      </c>
      <c r="C3551" t="str">
        <f t="shared" si="221"/>
        <v>Normal</v>
      </c>
      <c r="D3551" s="14">
        <f>'Raw Data'!E3548</f>
        <v>204.37119089999999</v>
      </c>
      <c r="E3551" t="str">
        <f t="shared" si="222"/>
        <v>Borderline High</v>
      </c>
      <c r="F3551" s="15">
        <f>'Raw Data'!C3548</f>
        <v>111.55920089999999</v>
      </c>
      <c r="G3551" t="str">
        <f t="shared" si="223"/>
        <v>Normal</v>
      </c>
      <c r="H3551" t="str">
        <f>'Raw Data'!I3548</f>
        <v>non-smoker</v>
      </c>
      <c r="I3551" t="str">
        <f>'Raw Data'!J3548</f>
        <v>moderate</v>
      </c>
    </row>
    <row r="3552" spans="1:9" ht="15" customHeight="1" x14ac:dyDescent="0.35">
      <c r="A3552">
        <f t="shared" si="220"/>
        <v>3548</v>
      </c>
      <c r="B3552" s="13">
        <f>'Raw Data'!B3549</f>
        <v>29.185886369999999</v>
      </c>
      <c r="C3552" t="str">
        <f t="shared" si="221"/>
        <v>Overweight</v>
      </c>
      <c r="D3552" s="14">
        <f>'Raw Data'!E3549</f>
        <v>214.4830292</v>
      </c>
      <c r="E3552" t="str">
        <f t="shared" si="222"/>
        <v>Borderline High</v>
      </c>
      <c r="F3552" s="15">
        <f>'Raw Data'!C3549</f>
        <v>99.467095430000001</v>
      </c>
      <c r="G3552" t="str">
        <f t="shared" si="223"/>
        <v>Normal</v>
      </c>
      <c r="H3552" t="str">
        <f>'Raw Data'!I3549</f>
        <v>non-smoker</v>
      </c>
      <c r="I3552" t="str">
        <f>'Raw Data'!J3549</f>
        <v>high</v>
      </c>
    </row>
    <row r="3553" spans="1:9" ht="15" customHeight="1" x14ac:dyDescent="0.35">
      <c r="A3553">
        <f t="shared" si="220"/>
        <v>3549</v>
      </c>
      <c r="B3553" s="13">
        <f>'Raw Data'!B3550</f>
        <v>30.243383040000001</v>
      </c>
      <c r="C3553" t="str">
        <f t="shared" si="221"/>
        <v>Obese</v>
      </c>
      <c r="D3553" s="14">
        <f>'Raw Data'!E3550</f>
        <v>172.76189070000001</v>
      </c>
      <c r="E3553" t="str">
        <f t="shared" si="222"/>
        <v>Desirable</v>
      </c>
      <c r="F3553" s="15">
        <f>'Raw Data'!C3550</f>
        <v>90.207199540000005</v>
      </c>
      <c r="G3553" t="str">
        <f t="shared" si="223"/>
        <v>Normal</v>
      </c>
      <c r="H3553" t="str">
        <f>'Raw Data'!I3550</f>
        <v>smoker</v>
      </c>
      <c r="I3553" t="str">
        <f>'Raw Data'!J3550</f>
        <v>low</v>
      </c>
    </row>
    <row r="3554" spans="1:9" ht="15" customHeight="1" x14ac:dyDescent="0.35">
      <c r="A3554">
        <f t="shared" si="220"/>
        <v>3550</v>
      </c>
      <c r="B3554" s="13">
        <f>'Raw Data'!B3551</f>
        <v>26.82977086</v>
      </c>
      <c r="C3554" t="str">
        <f t="shared" si="221"/>
        <v>Overweight</v>
      </c>
      <c r="D3554" s="14">
        <f>'Raw Data'!E3551</f>
        <v>224.37410729999999</v>
      </c>
      <c r="E3554" t="str">
        <f t="shared" si="222"/>
        <v>Borderline High</v>
      </c>
      <c r="F3554" s="15">
        <f>'Raw Data'!C3551</f>
        <v>128.10064410000001</v>
      </c>
      <c r="G3554" t="str">
        <f t="shared" si="223"/>
        <v>Elevated</v>
      </c>
      <c r="H3554" t="str">
        <f>'Raw Data'!I3551</f>
        <v>non-smoker</v>
      </c>
      <c r="I3554" t="str">
        <f>'Raw Data'!J3551</f>
        <v>high</v>
      </c>
    </row>
    <row r="3555" spans="1:9" ht="15" customHeight="1" x14ac:dyDescent="0.35">
      <c r="A3555">
        <f t="shared" si="220"/>
        <v>3551</v>
      </c>
      <c r="B3555" s="13">
        <f>'Raw Data'!B3552</f>
        <v>22.530179069999999</v>
      </c>
      <c r="C3555" t="str">
        <f t="shared" si="221"/>
        <v>Normal</v>
      </c>
      <c r="D3555" s="14">
        <f>'Raw Data'!E3552</f>
        <v>199.22341059999999</v>
      </c>
      <c r="E3555" t="str">
        <f t="shared" si="222"/>
        <v>Desirable</v>
      </c>
      <c r="F3555" s="15">
        <f>'Raw Data'!C3552</f>
        <v>101.4934251</v>
      </c>
      <c r="G3555" t="str">
        <f t="shared" si="223"/>
        <v>Normal</v>
      </c>
      <c r="H3555" t="str">
        <f>'Raw Data'!I3552</f>
        <v>non-smoker</v>
      </c>
      <c r="I3555" t="str">
        <f>'Raw Data'!J3552</f>
        <v>moderate</v>
      </c>
    </row>
    <row r="3556" spans="1:9" ht="15" customHeight="1" x14ac:dyDescent="0.35">
      <c r="A3556">
        <f t="shared" si="220"/>
        <v>3552</v>
      </c>
      <c r="B3556" s="13">
        <f>'Raw Data'!B3553</f>
        <v>27.929983880000002</v>
      </c>
      <c r="C3556" t="str">
        <f t="shared" si="221"/>
        <v>Overweight</v>
      </c>
      <c r="D3556" s="14">
        <f>'Raw Data'!E3553</f>
        <v>198.45852120000001</v>
      </c>
      <c r="E3556" t="str">
        <f t="shared" si="222"/>
        <v>Desirable</v>
      </c>
      <c r="F3556" s="15">
        <f>'Raw Data'!C3553</f>
        <v>121.2820115</v>
      </c>
      <c r="G3556" t="str">
        <f t="shared" si="223"/>
        <v>Elevated</v>
      </c>
      <c r="H3556" t="str">
        <f>'Raw Data'!I3553</f>
        <v>non-smoker</v>
      </c>
      <c r="I3556" t="str">
        <f>'Raw Data'!J3553</f>
        <v>high</v>
      </c>
    </row>
    <row r="3557" spans="1:9" ht="15" customHeight="1" x14ac:dyDescent="0.35">
      <c r="A3557">
        <f t="shared" si="220"/>
        <v>3553</v>
      </c>
      <c r="B3557" s="13">
        <f>'Raw Data'!B3554</f>
        <v>29.722451660000001</v>
      </c>
      <c r="C3557" t="str">
        <f t="shared" si="221"/>
        <v>Overweight</v>
      </c>
      <c r="D3557" s="14">
        <f>'Raw Data'!E3554</f>
        <v>207.27388540000001</v>
      </c>
      <c r="E3557" t="str">
        <f t="shared" si="222"/>
        <v>Borderline High</v>
      </c>
      <c r="F3557" s="15">
        <f>'Raw Data'!C3554</f>
        <v>117.62932429999999</v>
      </c>
      <c r="G3557" t="str">
        <f t="shared" si="223"/>
        <v>Normal</v>
      </c>
      <c r="H3557" t="str">
        <f>'Raw Data'!I3554</f>
        <v>non-smoker</v>
      </c>
      <c r="I3557" t="str">
        <f>'Raw Data'!J3554</f>
        <v>moderate</v>
      </c>
    </row>
    <row r="3558" spans="1:9" ht="15" customHeight="1" x14ac:dyDescent="0.35">
      <c r="A3558">
        <f t="shared" si="220"/>
        <v>3554</v>
      </c>
      <c r="B3558" s="13">
        <f>'Raw Data'!B3555</f>
        <v>28.736940870000002</v>
      </c>
      <c r="C3558" t="str">
        <f t="shared" si="221"/>
        <v>Overweight</v>
      </c>
      <c r="D3558" s="14">
        <f>'Raw Data'!E3555</f>
        <v>194.43017829999999</v>
      </c>
      <c r="E3558" t="str">
        <f t="shared" si="222"/>
        <v>Desirable</v>
      </c>
      <c r="F3558" s="15">
        <f>'Raw Data'!C3555</f>
        <v>91.019983839999995</v>
      </c>
      <c r="G3558" t="str">
        <f t="shared" si="223"/>
        <v>Normal</v>
      </c>
      <c r="H3558" t="str">
        <f>'Raw Data'!I3555</f>
        <v>non-smoker</v>
      </c>
      <c r="I3558" t="str">
        <f>'Raw Data'!J3555</f>
        <v>high</v>
      </c>
    </row>
    <row r="3559" spans="1:9" ht="15" customHeight="1" x14ac:dyDescent="0.35">
      <c r="A3559">
        <f t="shared" si="220"/>
        <v>3555</v>
      </c>
      <c r="B3559" s="13">
        <f>'Raw Data'!B3556</f>
        <v>17.811803489999999</v>
      </c>
      <c r="C3559" t="str">
        <f t="shared" si="221"/>
        <v>Underweight</v>
      </c>
      <c r="D3559" s="14">
        <f>'Raw Data'!E3556</f>
        <v>185.5403575</v>
      </c>
      <c r="E3559" t="str">
        <f t="shared" si="222"/>
        <v>Desirable</v>
      </c>
      <c r="F3559" s="15">
        <f>'Raw Data'!C3556</f>
        <v>105.2798712</v>
      </c>
      <c r="G3559" t="str">
        <f t="shared" si="223"/>
        <v>Normal</v>
      </c>
      <c r="H3559" t="str">
        <f>'Raw Data'!I3556</f>
        <v>non-smoker</v>
      </c>
      <c r="I3559" t="str">
        <f>'Raw Data'!J3556</f>
        <v>low</v>
      </c>
    </row>
    <row r="3560" spans="1:9" ht="15" customHeight="1" x14ac:dyDescent="0.35">
      <c r="A3560">
        <f t="shared" si="220"/>
        <v>3556</v>
      </c>
      <c r="B3560" s="13">
        <f>'Raw Data'!B3557</f>
        <v>19.049552500000001</v>
      </c>
      <c r="C3560" t="str">
        <f t="shared" si="221"/>
        <v>Normal</v>
      </c>
      <c r="D3560" s="14">
        <f>'Raw Data'!E3557</f>
        <v>206.82265989999999</v>
      </c>
      <c r="E3560" t="str">
        <f t="shared" si="222"/>
        <v>Borderline High</v>
      </c>
      <c r="F3560" s="15">
        <f>'Raw Data'!C3557</f>
        <v>112.76236470000001</v>
      </c>
      <c r="G3560" t="str">
        <f t="shared" si="223"/>
        <v>Normal</v>
      </c>
      <c r="H3560" t="str">
        <f>'Raw Data'!I3557</f>
        <v>non-smoker</v>
      </c>
      <c r="I3560" t="str">
        <f>'Raw Data'!J3557</f>
        <v>low</v>
      </c>
    </row>
    <row r="3561" spans="1:9" ht="15" customHeight="1" x14ac:dyDescent="0.35">
      <c r="A3561">
        <f t="shared" si="220"/>
        <v>3557</v>
      </c>
      <c r="B3561" s="13">
        <f>'Raw Data'!B3558</f>
        <v>30.583921409999999</v>
      </c>
      <c r="C3561" t="str">
        <f t="shared" si="221"/>
        <v>Obese</v>
      </c>
      <c r="D3561" s="14">
        <f>'Raw Data'!E3558</f>
        <v>223.44949980000001</v>
      </c>
      <c r="E3561" t="str">
        <f t="shared" si="222"/>
        <v>Borderline High</v>
      </c>
      <c r="F3561" s="15">
        <f>'Raw Data'!C3558</f>
        <v>94.607461749999999</v>
      </c>
      <c r="G3561" t="str">
        <f t="shared" si="223"/>
        <v>Normal</v>
      </c>
      <c r="H3561" t="str">
        <f>'Raw Data'!I3558</f>
        <v>non-smoker</v>
      </c>
      <c r="I3561" t="str">
        <f>'Raw Data'!J3558</f>
        <v>moderate</v>
      </c>
    </row>
    <row r="3562" spans="1:9" ht="15" customHeight="1" x14ac:dyDescent="0.35">
      <c r="A3562">
        <f t="shared" si="220"/>
        <v>3558</v>
      </c>
      <c r="B3562" s="13">
        <f>'Raw Data'!B3559</f>
        <v>25.138445829999998</v>
      </c>
      <c r="C3562" t="str">
        <f t="shared" si="221"/>
        <v>Overweight</v>
      </c>
      <c r="D3562" s="14">
        <f>'Raw Data'!E3559</f>
        <v>154.50622190000001</v>
      </c>
      <c r="E3562" t="str">
        <f t="shared" si="222"/>
        <v>Desirable</v>
      </c>
      <c r="F3562" s="15">
        <f>'Raw Data'!C3559</f>
        <v>105.1657969</v>
      </c>
      <c r="G3562" t="str">
        <f t="shared" si="223"/>
        <v>Normal</v>
      </c>
      <c r="H3562" t="str">
        <f>'Raw Data'!I3559</f>
        <v>smoker</v>
      </c>
      <c r="I3562" t="str">
        <f>'Raw Data'!J3559</f>
        <v>moderate</v>
      </c>
    </row>
    <row r="3563" spans="1:9" ht="15" customHeight="1" x14ac:dyDescent="0.35">
      <c r="A3563">
        <f t="shared" si="220"/>
        <v>3559</v>
      </c>
      <c r="B3563" s="13">
        <f>'Raw Data'!B3560</f>
        <v>38.122862910000002</v>
      </c>
      <c r="C3563" t="str">
        <f t="shared" si="221"/>
        <v>Obese</v>
      </c>
      <c r="D3563" s="14">
        <f>'Raw Data'!E3560</f>
        <v>193.1916181</v>
      </c>
      <c r="E3563" t="str">
        <f t="shared" si="222"/>
        <v>Desirable</v>
      </c>
      <c r="F3563" s="15">
        <f>'Raw Data'!C3560</f>
        <v>103.38443239999999</v>
      </c>
      <c r="G3563" t="str">
        <f t="shared" si="223"/>
        <v>Normal</v>
      </c>
      <c r="H3563" t="str">
        <f>'Raw Data'!I3560</f>
        <v>non-smoker</v>
      </c>
      <c r="I3563" t="str">
        <f>'Raw Data'!J3560</f>
        <v>moderate</v>
      </c>
    </row>
    <row r="3564" spans="1:9" ht="15" customHeight="1" x14ac:dyDescent="0.35">
      <c r="A3564">
        <f t="shared" si="220"/>
        <v>3560</v>
      </c>
      <c r="B3564" s="13">
        <f>'Raw Data'!B3561</f>
        <v>33.705803660000001</v>
      </c>
      <c r="C3564" t="str">
        <f t="shared" si="221"/>
        <v>Obese</v>
      </c>
      <c r="D3564" s="14">
        <f>'Raw Data'!E3561</f>
        <v>211.4735451</v>
      </c>
      <c r="E3564" t="str">
        <f t="shared" si="222"/>
        <v>Borderline High</v>
      </c>
      <c r="F3564" s="15">
        <f>'Raw Data'!C3561</f>
        <v>126.79478760000001</v>
      </c>
      <c r="G3564" t="str">
        <f t="shared" si="223"/>
        <v>Elevated</v>
      </c>
      <c r="H3564" t="str">
        <f>'Raw Data'!I3561</f>
        <v>non-smoker</v>
      </c>
      <c r="I3564" t="str">
        <f>'Raw Data'!J3561</f>
        <v>low</v>
      </c>
    </row>
    <row r="3565" spans="1:9" ht="15" customHeight="1" x14ac:dyDescent="0.35">
      <c r="A3565">
        <f t="shared" si="220"/>
        <v>3561</v>
      </c>
      <c r="B3565" s="13">
        <f>'Raw Data'!B3562</f>
        <v>20.659350249999999</v>
      </c>
      <c r="C3565" t="str">
        <f t="shared" si="221"/>
        <v>Normal</v>
      </c>
      <c r="D3565" s="14">
        <f>'Raw Data'!E3562</f>
        <v>199.57750129999999</v>
      </c>
      <c r="E3565" t="str">
        <f t="shared" si="222"/>
        <v>Desirable</v>
      </c>
      <c r="F3565" s="15">
        <f>'Raw Data'!C3562</f>
        <v>99.984590139999995</v>
      </c>
      <c r="G3565" t="str">
        <f t="shared" si="223"/>
        <v>Normal</v>
      </c>
      <c r="H3565" t="str">
        <f>'Raw Data'!I3562</f>
        <v>non-smoker</v>
      </c>
      <c r="I3565" t="str">
        <f>'Raw Data'!J3562</f>
        <v>moderate</v>
      </c>
    </row>
    <row r="3566" spans="1:9" ht="15" customHeight="1" x14ac:dyDescent="0.35">
      <c r="A3566">
        <f t="shared" si="220"/>
        <v>3562</v>
      </c>
      <c r="B3566" s="13">
        <f>'Raw Data'!B3563</f>
        <v>32.132576419999999</v>
      </c>
      <c r="C3566" t="str">
        <f t="shared" si="221"/>
        <v>Obese</v>
      </c>
      <c r="D3566" s="14">
        <f>'Raw Data'!E3563</f>
        <v>191.06734760000001</v>
      </c>
      <c r="E3566" t="str">
        <f t="shared" si="222"/>
        <v>Desirable</v>
      </c>
      <c r="F3566" s="15">
        <f>'Raw Data'!C3563</f>
        <v>117.1963662</v>
      </c>
      <c r="G3566" t="str">
        <f t="shared" si="223"/>
        <v>Normal</v>
      </c>
      <c r="H3566" t="str">
        <f>'Raw Data'!I3563</f>
        <v>smoker</v>
      </c>
      <c r="I3566" t="str">
        <f>'Raw Data'!J3563</f>
        <v>high</v>
      </c>
    </row>
    <row r="3567" spans="1:9" ht="15" customHeight="1" x14ac:dyDescent="0.35">
      <c r="A3567">
        <f t="shared" si="220"/>
        <v>3563</v>
      </c>
      <c r="B3567" s="13">
        <f>'Raw Data'!B3564</f>
        <v>35.002884350000002</v>
      </c>
      <c r="C3567" t="str">
        <f t="shared" si="221"/>
        <v>Obese</v>
      </c>
      <c r="D3567" s="14">
        <f>'Raw Data'!E3564</f>
        <v>224.11701500000001</v>
      </c>
      <c r="E3567" t="str">
        <f t="shared" si="222"/>
        <v>Borderline High</v>
      </c>
      <c r="F3567" s="15">
        <f>'Raw Data'!C3564</f>
        <v>107.6169508</v>
      </c>
      <c r="G3567" t="str">
        <f t="shared" si="223"/>
        <v>Normal</v>
      </c>
      <c r="H3567" t="str">
        <f>'Raw Data'!I3564</f>
        <v>smoker</v>
      </c>
      <c r="I3567" t="str">
        <f>'Raw Data'!J3564</f>
        <v>high</v>
      </c>
    </row>
    <row r="3568" spans="1:9" ht="15" customHeight="1" x14ac:dyDescent="0.35">
      <c r="A3568">
        <f t="shared" si="220"/>
        <v>3564</v>
      </c>
      <c r="B3568" s="13">
        <f>'Raw Data'!B3565</f>
        <v>24.77363184</v>
      </c>
      <c r="C3568" t="str">
        <f t="shared" si="221"/>
        <v>Normal</v>
      </c>
      <c r="D3568" s="14">
        <f>'Raw Data'!E3565</f>
        <v>172.97256089999999</v>
      </c>
      <c r="E3568" t="str">
        <f t="shared" si="222"/>
        <v>Desirable</v>
      </c>
      <c r="F3568" s="15">
        <f>'Raw Data'!C3565</f>
        <v>103.6230857</v>
      </c>
      <c r="G3568" t="str">
        <f t="shared" si="223"/>
        <v>Normal</v>
      </c>
      <c r="H3568" t="str">
        <f>'Raw Data'!I3565</f>
        <v>non-smoker</v>
      </c>
      <c r="I3568" t="str">
        <f>'Raw Data'!J3565</f>
        <v>moderate</v>
      </c>
    </row>
    <row r="3569" spans="1:9" ht="15" customHeight="1" x14ac:dyDescent="0.35">
      <c r="A3569">
        <f t="shared" si="220"/>
        <v>3565</v>
      </c>
      <c r="B3569" s="13">
        <f>'Raw Data'!B3566</f>
        <v>26.569111899999999</v>
      </c>
      <c r="C3569" t="str">
        <f t="shared" si="221"/>
        <v>Overweight</v>
      </c>
      <c r="D3569" s="14">
        <f>'Raw Data'!E3566</f>
        <v>179.25753649999999</v>
      </c>
      <c r="E3569" t="str">
        <f t="shared" si="222"/>
        <v>Desirable</v>
      </c>
      <c r="F3569" s="15">
        <f>'Raw Data'!C3566</f>
        <v>109.18901409999999</v>
      </c>
      <c r="G3569" t="str">
        <f t="shared" si="223"/>
        <v>Normal</v>
      </c>
      <c r="H3569" t="str">
        <f>'Raw Data'!I3566</f>
        <v>non-smoker</v>
      </c>
      <c r="I3569" t="str">
        <f>'Raw Data'!J3566</f>
        <v>low</v>
      </c>
    </row>
    <row r="3570" spans="1:9" ht="15" customHeight="1" x14ac:dyDescent="0.35">
      <c r="A3570">
        <f t="shared" si="220"/>
        <v>3566</v>
      </c>
      <c r="B3570" s="13">
        <f>'Raw Data'!B3567</f>
        <v>24.259814760000001</v>
      </c>
      <c r="C3570" t="str">
        <f t="shared" si="221"/>
        <v>Normal</v>
      </c>
      <c r="D3570" s="14">
        <f>'Raw Data'!E3567</f>
        <v>188.01306149999999</v>
      </c>
      <c r="E3570" t="str">
        <f t="shared" si="222"/>
        <v>Desirable</v>
      </c>
      <c r="F3570" s="15">
        <f>'Raw Data'!C3567</f>
        <v>108.2083011</v>
      </c>
      <c r="G3570" t="str">
        <f t="shared" si="223"/>
        <v>Normal</v>
      </c>
      <c r="H3570" t="str">
        <f>'Raw Data'!I3567</f>
        <v>smoker</v>
      </c>
      <c r="I3570" t="str">
        <f>'Raw Data'!J3567</f>
        <v>low</v>
      </c>
    </row>
    <row r="3571" spans="1:9" ht="15" customHeight="1" x14ac:dyDescent="0.35">
      <c r="A3571">
        <f t="shared" si="220"/>
        <v>3567</v>
      </c>
      <c r="B3571" s="13">
        <f>'Raw Data'!B3568</f>
        <v>21.38671781</v>
      </c>
      <c r="C3571" t="str">
        <f t="shared" si="221"/>
        <v>Normal</v>
      </c>
      <c r="D3571" s="14">
        <f>'Raw Data'!E3568</f>
        <v>180.63095029999999</v>
      </c>
      <c r="E3571" t="str">
        <f t="shared" si="222"/>
        <v>Desirable</v>
      </c>
      <c r="F3571" s="15">
        <f>'Raw Data'!C3568</f>
        <v>104.4918548</v>
      </c>
      <c r="G3571" t="str">
        <f t="shared" si="223"/>
        <v>Normal</v>
      </c>
      <c r="H3571" t="str">
        <f>'Raw Data'!I3568</f>
        <v>non-smoker</v>
      </c>
      <c r="I3571" t="str">
        <f>'Raw Data'!J3568</f>
        <v>moderate</v>
      </c>
    </row>
    <row r="3572" spans="1:9" ht="15" customHeight="1" x14ac:dyDescent="0.35">
      <c r="A3572">
        <f t="shared" si="220"/>
        <v>3568</v>
      </c>
      <c r="B3572" s="13">
        <f>'Raw Data'!B3569</f>
        <v>34.884889739999998</v>
      </c>
      <c r="C3572" t="str">
        <f t="shared" si="221"/>
        <v>Obese</v>
      </c>
      <c r="D3572" s="14">
        <f>'Raw Data'!E3569</f>
        <v>210.6034172</v>
      </c>
      <c r="E3572" t="str">
        <f t="shared" si="222"/>
        <v>Borderline High</v>
      </c>
      <c r="F3572" s="15">
        <f>'Raw Data'!C3569</f>
        <v>97.210479809999995</v>
      </c>
      <c r="G3572" t="str">
        <f t="shared" si="223"/>
        <v>Normal</v>
      </c>
      <c r="H3572" t="str">
        <f>'Raw Data'!I3569</f>
        <v>smoker</v>
      </c>
      <c r="I3572" t="str">
        <f>'Raw Data'!J3569</f>
        <v>high</v>
      </c>
    </row>
    <row r="3573" spans="1:9" ht="15" customHeight="1" x14ac:dyDescent="0.35">
      <c r="A3573">
        <f t="shared" si="220"/>
        <v>3569</v>
      </c>
      <c r="B3573" s="13">
        <f>'Raw Data'!B3570</f>
        <v>14.050130859999999</v>
      </c>
      <c r="C3573" t="str">
        <f t="shared" si="221"/>
        <v>Underweight</v>
      </c>
      <c r="D3573" s="14">
        <f>'Raw Data'!E3570</f>
        <v>180.32043519999999</v>
      </c>
      <c r="E3573" t="str">
        <f t="shared" si="222"/>
        <v>Desirable</v>
      </c>
      <c r="F3573" s="15">
        <f>'Raw Data'!C3570</f>
        <v>108.9222867</v>
      </c>
      <c r="G3573" t="str">
        <f t="shared" si="223"/>
        <v>Normal</v>
      </c>
      <c r="H3573" t="str">
        <f>'Raw Data'!I3570</f>
        <v>non-smoker</v>
      </c>
      <c r="I3573" t="str">
        <f>'Raw Data'!J3570</f>
        <v>moderate</v>
      </c>
    </row>
    <row r="3574" spans="1:9" ht="15" customHeight="1" x14ac:dyDescent="0.35">
      <c r="A3574">
        <f t="shared" si="220"/>
        <v>3570</v>
      </c>
      <c r="B3574" s="13">
        <f>'Raw Data'!B3571</f>
        <v>23.62709413</v>
      </c>
      <c r="C3574" t="str">
        <f t="shared" si="221"/>
        <v>Normal</v>
      </c>
      <c r="D3574" s="14">
        <f>'Raw Data'!E3571</f>
        <v>185.96702110000001</v>
      </c>
      <c r="E3574" t="str">
        <f t="shared" si="222"/>
        <v>Desirable</v>
      </c>
      <c r="F3574" s="15">
        <f>'Raw Data'!C3571</f>
        <v>122.7915635</v>
      </c>
      <c r="G3574" t="str">
        <f t="shared" si="223"/>
        <v>Elevated</v>
      </c>
      <c r="H3574" t="str">
        <f>'Raw Data'!I3571</f>
        <v>non-smoker</v>
      </c>
      <c r="I3574" t="str">
        <f>'Raw Data'!J3571</f>
        <v>high</v>
      </c>
    </row>
    <row r="3575" spans="1:9" ht="15" customHeight="1" x14ac:dyDescent="0.35">
      <c r="A3575">
        <f t="shared" si="220"/>
        <v>3571</v>
      </c>
      <c r="B3575" s="13">
        <f>'Raw Data'!B3572</f>
        <v>24.88770332</v>
      </c>
      <c r="C3575" t="str">
        <f t="shared" si="221"/>
        <v>Normal</v>
      </c>
      <c r="D3575" s="14">
        <f>'Raw Data'!E3572</f>
        <v>204.85450320000001</v>
      </c>
      <c r="E3575" t="str">
        <f t="shared" si="222"/>
        <v>Borderline High</v>
      </c>
      <c r="F3575" s="15">
        <f>'Raw Data'!C3572</f>
        <v>107.8975859</v>
      </c>
      <c r="G3575" t="str">
        <f t="shared" si="223"/>
        <v>Normal</v>
      </c>
      <c r="H3575" t="str">
        <f>'Raw Data'!I3572</f>
        <v>non-smoker</v>
      </c>
      <c r="I3575" t="str">
        <f>'Raw Data'!J3572</f>
        <v>high</v>
      </c>
    </row>
    <row r="3576" spans="1:9" ht="15" customHeight="1" x14ac:dyDescent="0.35">
      <c r="A3576">
        <f t="shared" si="220"/>
        <v>3572</v>
      </c>
      <c r="B3576" s="13">
        <f>'Raw Data'!B3573</f>
        <v>27.78593978</v>
      </c>
      <c r="C3576" t="str">
        <f t="shared" si="221"/>
        <v>Overweight</v>
      </c>
      <c r="D3576" s="14">
        <f>'Raw Data'!E3573</f>
        <v>187.01986009999999</v>
      </c>
      <c r="E3576" t="str">
        <f t="shared" si="222"/>
        <v>Desirable</v>
      </c>
      <c r="F3576" s="15">
        <f>'Raw Data'!C3573</f>
        <v>107.9122239</v>
      </c>
      <c r="G3576" t="str">
        <f t="shared" si="223"/>
        <v>Normal</v>
      </c>
      <c r="H3576" t="str">
        <f>'Raw Data'!I3573</f>
        <v>non-smoker</v>
      </c>
      <c r="I3576" t="str">
        <f>'Raw Data'!J3573</f>
        <v>moderate</v>
      </c>
    </row>
    <row r="3577" spans="1:9" ht="15" customHeight="1" x14ac:dyDescent="0.35">
      <c r="A3577">
        <f t="shared" si="220"/>
        <v>3573</v>
      </c>
      <c r="B3577" s="13">
        <f>'Raw Data'!B3574</f>
        <v>20.801518730000002</v>
      </c>
      <c r="C3577" t="str">
        <f t="shared" si="221"/>
        <v>Normal</v>
      </c>
      <c r="D3577" s="14">
        <f>'Raw Data'!E3574</f>
        <v>201.28273669999999</v>
      </c>
      <c r="E3577" t="str">
        <f t="shared" si="222"/>
        <v>Borderline High</v>
      </c>
      <c r="F3577" s="15">
        <f>'Raw Data'!C3574</f>
        <v>119.05985219999999</v>
      </c>
      <c r="G3577" t="str">
        <f t="shared" si="223"/>
        <v>Normal</v>
      </c>
      <c r="H3577" t="str">
        <f>'Raw Data'!I3574</f>
        <v>non-smoker</v>
      </c>
      <c r="I3577" t="str">
        <f>'Raw Data'!J3574</f>
        <v>low</v>
      </c>
    </row>
    <row r="3578" spans="1:9" ht="15" customHeight="1" x14ac:dyDescent="0.35">
      <c r="A3578">
        <f t="shared" si="220"/>
        <v>3574</v>
      </c>
      <c r="B3578" s="13">
        <f>'Raw Data'!B3575</f>
        <v>33.774671939999998</v>
      </c>
      <c r="C3578" t="str">
        <f t="shared" si="221"/>
        <v>Obese</v>
      </c>
      <c r="D3578" s="14">
        <f>'Raw Data'!E3575</f>
        <v>192.2441839</v>
      </c>
      <c r="E3578" t="str">
        <f t="shared" si="222"/>
        <v>Desirable</v>
      </c>
      <c r="F3578" s="15">
        <f>'Raw Data'!C3575</f>
        <v>120.4251067</v>
      </c>
      <c r="G3578" t="str">
        <f t="shared" si="223"/>
        <v>Elevated</v>
      </c>
      <c r="H3578" t="str">
        <f>'Raw Data'!I3575</f>
        <v>non-smoker</v>
      </c>
      <c r="I3578" t="str">
        <f>'Raw Data'!J3575</f>
        <v>moderate</v>
      </c>
    </row>
    <row r="3579" spans="1:9" ht="15" customHeight="1" x14ac:dyDescent="0.35">
      <c r="A3579">
        <f t="shared" si="220"/>
        <v>3575</v>
      </c>
      <c r="B3579" s="13">
        <f>'Raw Data'!B3576</f>
        <v>17.820501480000001</v>
      </c>
      <c r="C3579" t="str">
        <f t="shared" si="221"/>
        <v>Underweight</v>
      </c>
      <c r="D3579" s="14">
        <f>'Raw Data'!E3576</f>
        <v>169.2926855</v>
      </c>
      <c r="E3579" t="str">
        <f t="shared" si="222"/>
        <v>Desirable</v>
      </c>
      <c r="F3579" s="15">
        <f>'Raw Data'!C3576</f>
        <v>105.1837877</v>
      </c>
      <c r="G3579" t="str">
        <f t="shared" si="223"/>
        <v>Normal</v>
      </c>
      <c r="H3579" t="str">
        <f>'Raw Data'!I3576</f>
        <v>non-smoker</v>
      </c>
      <c r="I3579" t="str">
        <f>'Raw Data'!J3576</f>
        <v>high</v>
      </c>
    </row>
    <row r="3580" spans="1:9" ht="15" customHeight="1" x14ac:dyDescent="0.35">
      <c r="A3580">
        <f t="shared" si="220"/>
        <v>3576</v>
      </c>
      <c r="B3580" s="13">
        <f>'Raw Data'!B3577</f>
        <v>17.893637510000001</v>
      </c>
      <c r="C3580" t="str">
        <f t="shared" si="221"/>
        <v>Underweight</v>
      </c>
      <c r="D3580" s="14">
        <f>'Raw Data'!E3577</f>
        <v>173.81277990000001</v>
      </c>
      <c r="E3580" t="str">
        <f t="shared" si="222"/>
        <v>Desirable</v>
      </c>
      <c r="F3580" s="15">
        <f>'Raw Data'!C3577</f>
        <v>96.637859789999993</v>
      </c>
      <c r="G3580" t="str">
        <f t="shared" si="223"/>
        <v>Normal</v>
      </c>
      <c r="H3580" t="str">
        <f>'Raw Data'!I3577</f>
        <v>smoker</v>
      </c>
      <c r="I3580" t="str">
        <f>'Raw Data'!J3577</f>
        <v>moderate</v>
      </c>
    </row>
    <row r="3581" spans="1:9" ht="15" customHeight="1" x14ac:dyDescent="0.35">
      <c r="A3581">
        <f t="shared" si="220"/>
        <v>3577</v>
      </c>
      <c r="B3581" s="13">
        <f>'Raw Data'!B3578</f>
        <v>27.290265550000001</v>
      </c>
      <c r="C3581" t="str">
        <f t="shared" si="221"/>
        <v>Overweight</v>
      </c>
      <c r="D3581" s="14">
        <f>'Raw Data'!E3578</f>
        <v>175.53235050000001</v>
      </c>
      <c r="E3581" t="str">
        <f t="shared" si="222"/>
        <v>Desirable</v>
      </c>
      <c r="F3581" s="15">
        <f>'Raw Data'!C3578</f>
        <v>112.1992815</v>
      </c>
      <c r="G3581" t="str">
        <f t="shared" si="223"/>
        <v>Normal</v>
      </c>
      <c r="H3581" t="str">
        <f>'Raw Data'!I3578</f>
        <v>smoker</v>
      </c>
      <c r="I3581" t="str">
        <f>'Raw Data'!J3578</f>
        <v>high</v>
      </c>
    </row>
    <row r="3582" spans="1:9" ht="15" customHeight="1" x14ac:dyDescent="0.35">
      <c r="A3582">
        <f t="shared" si="220"/>
        <v>3578</v>
      </c>
      <c r="B3582" s="13">
        <f>'Raw Data'!B3579</f>
        <v>20.565234589999999</v>
      </c>
      <c r="C3582" t="str">
        <f t="shared" si="221"/>
        <v>Normal</v>
      </c>
      <c r="D3582" s="14">
        <f>'Raw Data'!E3579</f>
        <v>175.12528309999999</v>
      </c>
      <c r="E3582" t="str">
        <f t="shared" si="222"/>
        <v>Desirable</v>
      </c>
      <c r="F3582" s="15">
        <f>'Raw Data'!C3579</f>
        <v>85.078999999999994</v>
      </c>
      <c r="G3582" t="str">
        <f t="shared" si="223"/>
        <v>Normal</v>
      </c>
      <c r="H3582" t="str">
        <f>'Raw Data'!I3579</f>
        <v>smoker</v>
      </c>
      <c r="I3582" t="str">
        <f>'Raw Data'!J3579</f>
        <v>moderate</v>
      </c>
    </row>
    <row r="3583" spans="1:9" ht="15" customHeight="1" x14ac:dyDescent="0.35">
      <c r="A3583">
        <f t="shared" si="220"/>
        <v>3579</v>
      </c>
      <c r="B3583" s="13">
        <f>'Raw Data'!B3580</f>
        <v>28.038789770000001</v>
      </c>
      <c r="C3583" t="str">
        <f t="shared" si="221"/>
        <v>Overweight</v>
      </c>
      <c r="D3583" s="14">
        <f>'Raw Data'!E3580</f>
        <v>211.00967309999999</v>
      </c>
      <c r="E3583" t="str">
        <f t="shared" si="222"/>
        <v>Borderline High</v>
      </c>
      <c r="F3583" s="15">
        <f>'Raw Data'!C3580</f>
        <v>113.6727303</v>
      </c>
      <c r="G3583" t="str">
        <f t="shared" si="223"/>
        <v>Normal</v>
      </c>
      <c r="H3583" t="str">
        <f>'Raw Data'!I3580</f>
        <v>non-smoker</v>
      </c>
      <c r="I3583" t="str">
        <f>'Raw Data'!J3580</f>
        <v>high</v>
      </c>
    </row>
    <row r="3584" spans="1:9" ht="15" customHeight="1" x14ac:dyDescent="0.35">
      <c r="A3584">
        <f t="shared" si="220"/>
        <v>3580</v>
      </c>
      <c r="B3584" s="13">
        <f>'Raw Data'!B3581</f>
        <v>23.299531519999999</v>
      </c>
      <c r="C3584" t="str">
        <f t="shared" si="221"/>
        <v>Normal</v>
      </c>
      <c r="D3584" s="14">
        <f>'Raw Data'!E3581</f>
        <v>172.81832130000001</v>
      </c>
      <c r="E3584" t="str">
        <f t="shared" si="222"/>
        <v>Desirable</v>
      </c>
      <c r="F3584" s="15">
        <f>'Raw Data'!C3581</f>
        <v>118.9564982</v>
      </c>
      <c r="G3584" t="str">
        <f t="shared" si="223"/>
        <v>Normal</v>
      </c>
      <c r="H3584" t="str">
        <f>'Raw Data'!I3581</f>
        <v>non-smoker</v>
      </c>
      <c r="I3584" t="str">
        <f>'Raw Data'!J3581</f>
        <v>moderate</v>
      </c>
    </row>
    <row r="3585" spans="1:9" ht="15" customHeight="1" x14ac:dyDescent="0.35">
      <c r="A3585">
        <f t="shared" si="220"/>
        <v>3581</v>
      </c>
      <c r="B3585" s="13">
        <f>'Raw Data'!B3582</f>
        <v>31.036977619999998</v>
      </c>
      <c r="C3585" t="str">
        <f t="shared" si="221"/>
        <v>Obese</v>
      </c>
      <c r="D3585" s="14">
        <f>'Raw Data'!E3582</f>
        <v>201.7299313</v>
      </c>
      <c r="E3585" t="str">
        <f t="shared" si="222"/>
        <v>Borderline High</v>
      </c>
      <c r="F3585" s="15">
        <f>'Raw Data'!C3582</f>
        <v>90.523814939999994</v>
      </c>
      <c r="G3585" t="str">
        <f t="shared" si="223"/>
        <v>Normal</v>
      </c>
      <c r="H3585" t="str">
        <f>'Raw Data'!I3582</f>
        <v>non-smoker</v>
      </c>
      <c r="I3585" t="str">
        <f>'Raw Data'!J3582</f>
        <v>high</v>
      </c>
    </row>
    <row r="3586" spans="1:9" ht="15" customHeight="1" x14ac:dyDescent="0.35">
      <c r="A3586">
        <f t="shared" si="220"/>
        <v>3582</v>
      </c>
      <c r="B3586" s="13">
        <f>'Raw Data'!B3583</f>
        <v>22.360656970000001</v>
      </c>
      <c r="C3586" t="str">
        <f t="shared" si="221"/>
        <v>Normal</v>
      </c>
      <c r="D3586" s="14">
        <f>'Raw Data'!E3583</f>
        <v>208.75878940000001</v>
      </c>
      <c r="E3586" t="str">
        <f t="shared" si="222"/>
        <v>Borderline High</v>
      </c>
      <c r="F3586" s="15">
        <f>'Raw Data'!C3583</f>
        <v>88.571443040000005</v>
      </c>
      <c r="G3586" t="str">
        <f t="shared" si="223"/>
        <v>Normal</v>
      </c>
      <c r="H3586" t="str">
        <f>'Raw Data'!I3583</f>
        <v>non-smoker</v>
      </c>
      <c r="I3586" t="str">
        <f>'Raw Data'!J3583</f>
        <v>high</v>
      </c>
    </row>
    <row r="3587" spans="1:9" ht="15" customHeight="1" x14ac:dyDescent="0.35">
      <c r="A3587">
        <f t="shared" si="220"/>
        <v>3583</v>
      </c>
      <c r="B3587" s="13">
        <f>'Raw Data'!B3584</f>
        <v>34.222753859999997</v>
      </c>
      <c r="C3587" t="str">
        <f t="shared" si="221"/>
        <v>Obese</v>
      </c>
      <c r="D3587" s="14">
        <f>'Raw Data'!E3584</f>
        <v>205.72047699999999</v>
      </c>
      <c r="E3587" t="str">
        <f t="shared" si="222"/>
        <v>Borderline High</v>
      </c>
      <c r="F3587" s="15">
        <f>'Raw Data'!C3584</f>
        <v>120.1546218</v>
      </c>
      <c r="G3587" t="str">
        <f t="shared" si="223"/>
        <v>Elevated</v>
      </c>
      <c r="H3587" t="str">
        <f>'Raw Data'!I3584</f>
        <v>smoker</v>
      </c>
      <c r="I3587" t="str">
        <f>'Raw Data'!J3584</f>
        <v>high</v>
      </c>
    </row>
    <row r="3588" spans="1:9" ht="15" customHeight="1" x14ac:dyDescent="0.35">
      <c r="A3588">
        <f t="shared" si="220"/>
        <v>3584</v>
      </c>
      <c r="B3588" s="13">
        <f>'Raw Data'!B3585</f>
        <v>30.147037569999998</v>
      </c>
      <c r="C3588" t="str">
        <f t="shared" si="221"/>
        <v>Obese</v>
      </c>
      <c r="D3588" s="14">
        <f>'Raw Data'!E3585</f>
        <v>211.8870603</v>
      </c>
      <c r="E3588" t="str">
        <f t="shared" si="222"/>
        <v>Borderline High</v>
      </c>
      <c r="F3588" s="15">
        <f>'Raw Data'!C3585</f>
        <v>134.11861619999999</v>
      </c>
      <c r="G3588" t="str">
        <f t="shared" si="223"/>
        <v>Stage 1 Hypertension</v>
      </c>
      <c r="H3588" t="str">
        <f>'Raw Data'!I3585</f>
        <v>smoker</v>
      </c>
      <c r="I3588" t="str">
        <f>'Raw Data'!J3585</f>
        <v>moderate</v>
      </c>
    </row>
    <row r="3589" spans="1:9" ht="15" customHeight="1" x14ac:dyDescent="0.35">
      <c r="A3589">
        <f t="shared" ref="A3589:A3652" si="224">ROW()-4</f>
        <v>3585</v>
      </c>
      <c r="B3589" s="13">
        <f>'Raw Data'!B3586</f>
        <v>23.209523529999998</v>
      </c>
      <c r="C3589" t="str">
        <f t="shared" ref="C3589:C3652" si="225">IF(B3589&lt;18.5,"Underweight",IF(B3589&lt;=24.9,"Normal",IF(B3589&lt;=29.9,"Overweight","Obese")))</f>
        <v>Normal</v>
      </c>
      <c r="D3589" s="14">
        <f>'Raw Data'!E3586</f>
        <v>198.806816</v>
      </c>
      <c r="E3589" t="str">
        <f t="shared" ref="E3589:E3652" si="226">IF(D3589&lt;200,"Desirable",IF(D3589&lt;=239,"Borderline High","High"))</f>
        <v>Desirable</v>
      </c>
      <c r="F3589" s="15">
        <f>'Raw Data'!C3586</f>
        <v>127.1142384</v>
      </c>
      <c r="G3589" t="str">
        <f t="shared" ref="G3589:G3652" si="227">IF(F3589&lt;120,"Normal",IF(F3589&lt;=129,"Elevated",IF(F3589&lt;=139,"Stage 1 Hypertension","Stage 2 Hypertension")))</f>
        <v>Elevated</v>
      </c>
      <c r="H3589" t="str">
        <f>'Raw Data'!I3586</f>
        <v>non-smoker</v>
      </c>
      <c r="I3589" t="str">
        <f>'Raw Data'!J3586</f>
        <v>high</v>
      </c>
    </row>
    <row r="3590" spans="1:9" ht="15" customHeight="1" x14ac:dyDescent="0.35">
      <c r="A3590">
        <f t="shared" si="224"/>
        <v>3586</v>
      </c>
      <c r="B3590" s="13">
        <f>'Raw Data'!B3587</f>
        <v>30.121232020000001</v>
      </c>
      <c r="C3590" t="str">
        <f t="shared" si="225"/>
        <v>Obese</v>
      </c>
      <c r="D3590" s="14">
        <f>'Raw Data'!E3587</f>
        <v>184.64729980000001</v>
      </c>
      <c r="E3590" t="str">
        <f t="shared" si="226"/>
        <v>Desirable</v>
      </c>
      <c r="F3590" s="15">
        <f>'Raw Data'!C3587</f>
        <v>105.6680266</v>
      </c>
      <c r="G3590" t="str">
        <f t="shared" si="227"/>
        <v>Normal</v>
      </c>
      <c r="H3590" t="str">
        <f>'Raw Data'!I3587</f>
        <v>smoker</v>
      </c>
      <c r="I3590" t="str">
        <f>'Raw Data'!J3587</f>
        <v>moderate</v>
      </c>
    </row>
    <row r="3591" spans="1:9" ht="15" customHeight="1" x14ac:dyDescent="0.35">
      <c r="A3591">
        <f t="shared" si="224"/>
        <v>3587</v>
      </c>
      <c r="B3591" s="13">
        <f>'Raw Data'!B3588</f>
        <v>27.730079709999998</v>
      </c>
      <c r="C3591" t="str">
        <f t="shared" si="225"/>
        <v>Overweight</v>
      </c>
      <c r="D3591" s="14">
        <f>'Raw Data'!E3588</f>
        <v>195.5020605</v>
      </c>
      <c r="E3591" t="str">
        <f t="shared" si="226"/>
        <v>Desirable</v>
      </c>
      <c r="F3591" s="15">
        <f>'Raw Data'!C3588</f>
        <v>117.9280471</v>
      </c>
      <c r="G3591" t="str">
        <f t="shared" si="227"/>
        <v>Normal</v>
      </c>
      <c r="H3591" t="str">
        <f>'Raw Data'!I3588</f>
        <v>non-smoker</v>
      </c>
      <c r="I3591" t="str">
        <f>'Raw Data'!J3588</f>
        <v>high</v>
      </c>
    </row>
    <row r="3592" spans="1:9" ht="15" customHeight="1" x14ac:dyDescent="0.35">
      <c r="A3592">
        <f t="shared" si="224"/>
        <v>3588</v>
      </c>
      <c r="B3592" s="13">
        <f>'Raw Data'!B3589</f>
        <v>30.927552630000001</v>
      </c>
      <c r="C3592" t="str">
        <f t="shared" si="225"/>
        <v>Obese</v>
      </c>
      <c r="D3592" s="14">
        <f>'Raw Data'!E3589</f>
        <v>187.29664349999999</v>
      </c>
      <c r="E3592" t="str">
        <f t="shared" si="226"/>
        <v>Desirable</v>
      </c>
      <c r="F3592" s="15">
        <f>'Raw Data'!C3589</f>
        <v>125.5997747</v>
      </c>
      <c r="G3592" t="str">
        <f t="shared" si="227"/>
        <v>Elevated</v>
      </c>
      <c r="H3592" t="str">
        <f>'Raw Data'!I3589</f>
        <v>non-smoker</v>
      </c>
      <c r="I3592" t="str">
        <f>'Raw Data'!J3589</f>
        <v>moderate</v>
      </c>
    </row>
    <row r="3593" spans="1:9" ht="15" customHeight="1" x14ac:dyDescent="0.35">
      <c r="A3593">
        <f t="shared" si="224"/>
        <v>3589</v>
      </c>
      <c r="B3593" s="13">
        <f>'Raw Data'!B3590</f>
        <v>29.997218320000002</v>
      </c>
      <c r="C3593" t="str">
        <f t="shared" si="225"/>
        <v>Obese</v>
      </c>
      <c r="D3593" s="14">
        <f>'Raw Data'!E3590</f>
        <v>202.9948287</v>
      </c>
      <c r="E3593" t="str">
        <f t="shared" si="226"/>
        <v>Borderline High</v>
      </c>
      <c r="F3593" s="15">
        <f>'Raw Data'!C3590</f>
        <v>92.857909419999999</v>
      </c>
      <c r="G3593" t="str">
        <f t="shared" si="227"/>
        <v>Normal</v>
      </c>
      <c r="H3593" t="str">
        <f>'Raw Data'!I3590</f>
        <v>smoker</v>
      </c>
      <c r="I3593" t="str">
        <f>'Raw Data'!J3590</f>
        <v>moderate</v>
      </c>
    </row>
    <row r="3594" spans="1:9" ht="15" customHeight="1" x14ac:dyDescent="0.35">
      <c r="A3594">
        <f t="shared" si="224"/>
        <v>3590</v>
      </c>
      <c r="B3594" s="13">
        <f>'Raw Data'!B3591</f>
        <v>28.796434309999999</v>
      </c>
      <c r="C3594" t="str">
        <f t="shared" si="225"/>
        <v>Overweight</v>
      </c>
      <c r="D3594" s="14">
        <f>'Raw Data'!E3591</f>
        <v>162.91623010000001</v>
      </c>
      <c r="E3594" t="str">
        <f t="shared" si="226"/>
        <v>Desirable</v>
      </c>
      <c r="F3594" s="15">
        <f>'Raw Data'!C3591</f>
        <v>94.398631480000006</v>
      </c>
      <c r="G3594" t="str">
        <f t="shared" si="227"/>
        <v>Normal</v>
      </c>
      <c r="H3594" t="str">
        <f>'Raw Data'!I3591</f>
        <v>non-smoker</v>
      </c>
      <c r="I3594" t="str">
        <f>'Raw Data'!J3591</f>
        <v>moderate</v>
      </c>
    </row>
    <row r="3595" spans="1:9" ht="15" customHeight="1" x14ac:dyDescent="0.35">
      <c r="A3595">
        <f t="shared" si="224"/>
        <v>3591</v>
      </c>
      <c r="B3595" s="13">
        <f>'Raw Data'!B3592</f>
        <v>27.323260269999999</v>
      </c>
      <c r="C3595" t="str">
        <f t="shared" si="225"/>
        <v>Overweight</v>
      </c>
      <c r="D3595" s="14">
        <f>'Raw Data'!E3592</f>
        <v>189.59265980000001</v>
      </c>
      <c r="E3595" t="str">
        <f t="shared" si="226"/>
        <v>Desirable</v>
      </c>
      <c r="F3595" s="15">
        <f>'Raw Data'!C3592</f>
        <v>109.3120105</v>
      </c>
      <c r="G3595" t="str">
        <f t="shared" si="227"/>
        <v>Normal</v>
      </c>
      <c r="H3595" t="str">
        <f>'Raw Data'!I3592</f>
        <v>non-smoker</v>
      </c>
      <c r="I3595" t="str">
        <f>'Raw Data'!J3592</f>
        <v>moderate</v>
      </c>
    </row>
    <row r="3596" spans="1:9" ht="15" customHeight="1" x14ac:dyDescent="0.35">
      <c r="A3596">
        <f t="shared" si="224"/>
        <v>3592</v>
      </c>
      <c r="B3596" s="13">
        <f>'Raw Data'!B3593</f>
        <v>31.522369940000001</v>
      </c>
      <c r="C3596" t="str">
        <f t="shared" si="225"/>
        <v>Obese</v>
      </c>
      <c r="D3596" s="14">
        <f>'Raw Data'!E3593</f>
        <v>208.5911117</v>
      </c>
      <c r="E3596" t="str">
        <f t="shared" si="226"/>
        <v>Borderline High</v>
      </c>
      <c r="F3596" s="15">
        <f>'Raw Data'!C3593</f>
        <v>104.7716167</v>
      </c>
      <c r="G3596" t="str">
        <f t="shared" si="227"/>
        <v>Normal</v>
      </c>
      <c r="H3596" t="str">
        <f>'Raw Data'!I3593</f>
        <v>non-smoker</v>
      </c>
      <c r="I3596" t="str">
        <f>'Raw Data'!J3593</f>
        <v>moderate</v>
      </c>
    </row>
    <row r="3597" spans="1:9" ht="15" customHeight="1" x14ac:dyDescent="0.35">
      <c r="A3597">
        <f t="shared" si="224"/>
        <v>3593</v>
      </c>
      <c r="B3597" s="13">
        <f>'Raw Data'!B3594</f>
        <v>32.852982959999999</v>
      </c>
      <c r="C3597" t="str">
        <f t="shared" si="225"/>
        <v>Obese</v>
      </c>
      <c r="D3597" s="14">
        <f>'Raw Data'!E3594</f>
        <v>196.0586978</v>
      </c>
      <c r="E3597" t="str">
        <f t="shared" si="226"/>
        <v>Desirable</v>
      </c>
      <c r="F3597" s="15">
        <f>'Raw Data'!C3594</f>
        <v>115.6199439</v>
      </c>
      <c r="G3597" t="str">
        <f t="shared" si="227"/>
        <v>Normal</v>
      </c>
      <c r="H3597" t="str">
        <f>'Raw Data'!I3594</f>
        <v>smoker</v>
      </c>
      <c r="I3597" t="str">
        <f>'Raw Data'!J3594</f>
        <v>moderate</v>
      </c>
    </row>
    <row r="3598" spans="1:9" ht="15" customHeight="1" x14ac:dyDescent="0.35">
      <c r="A3598">
        <f t="shared" si="224"/>
        <v>3594</v>
      </c>
      <c r="B3598" s="13">
        <f>'Raw Data'!B3595</f>
        <v>27.682835000000001</v>
      </c>
      <c r="C3598" t="str">
        <f t="shared" si="225"/>
        <v>Overweight</v>
      </c>
      <c r="D3598" s="14">
        <f>'Raw Data'!E3595</f>
        <v>220.67439820000001</v>
      </c>
      <c r="E3598" t="str">
        <f t="shared" si="226"/>
        <v>Borderline High</v>
      </c>
      <c r="F3598" s="15">
        <f>'Raw Data'!C3595</f>
        <v>105.83288640000001</v>
      </c>
      <c r="G3598" t="str">
        <f t="shared" si="227"/>
        <v>Normal</v>
      </c>
      <c r="H3598" t="str">
        <f>'Raw Data'!I3595</f>
        <v>non-smoker</v>
      </c>
      <c r="I3598" t="str">
        <f>'Raw Data'!J3595</f>
        <v>low</v>
      </c>
    </row>
    <row r="3599" spans="1:9" ht="15" customHeight="1" x14ac:dyDescent="0.35">
      <c r="A3599">
        <f t="shared" si="224"/>
        <v>3595</v>
      </c>
      <c r="B3599" s="13">
        <f>'Raw Data'!B3596</f>
        <v>30.030742830000001</v>
      </c>
      <c r="C3599" t="str">
        <f t="shared" si="225"/>
        <v>Obese</v>
      </c>
      <c r="D3599" s="14">
        <f>'Raw Data'!E3596</f>
        <v>209.07137349999999</v>
      </c>
      <c r="E3599" t="str">
        <f t="shared" si="226"/>
        <v>Borderline High</v>
      </c>
      <c r="F3599" s="15">
        <f>'Raw Data'!C3596</f>
        <v>128.99212069999999</v>
      </c>
      <c r="G3599" t="str">
        <f t="shared" si="227"/>
        <v>Elevated</v>
      </c>
      <c r="H3599" t="str">
        <f>'Raw Data'!I3596</f>
        <v>non-smoker</v>
      </c>
      <c r="I3599" t="str">
        <f>'Raw Data'!J3596</f>
        <v>moderate</v>
      </c>
    </row>
    <row r="3600" spans="1:9" ht="15" customHeight="1" x14ac:dyDescent="0.35">
      <c r="A3600">
        <f t="shared" si="224"/>
        <v>3596</v>
      </c>
      <c r="B3600" s="13">
        <f>'Raw Data'!B3597</f>
        <v>31.686291059999999</v>
      </c>
      <c r="C3600" t="str">
        <f t="shared" si="225"/>
        <v>Obese</v>
      </c>
      <c r="D3600" s="14">
        <f>'Raw Data'!E3597</f>
        <v>185.8603785</v>
      </c>
      <c r="E3600" t="str">
        <f t="shared" si="226"/>
        <v>Desirable</v>
      </c>
      <c r="F3600" s="15">
        <f>'Raw Data'!C3597</f>
        <v>116.7161073</v>
      </c>
      <c r="G3600" t="str">
        <f t="shared" si="227"/>
        <v>Normal</v>
      </c>
      <c r="H3600" t="str">
        <f>'Raw Data'!I3597</f>
        <v>non-smoker</v>
      </c>
      <c r="I3600" t="str">
        <f>'Raw Data'!J3597</f>
        <v>low</v>
      </c>
    </row>
    <row r="3601" spans="1:9" ht="15" customHeight="1" x14ac:dyDescent="0.35">
      <c r="A3601">
        <f t="shared" si="224"/>
        <v>3597</v>
      </c>
      <c r="B3601" s="13">
        <f>'Raw Data'!B3598</f>
        <v>35.034635129999998</v>
      </c>
      <c r="C3601" t="str">
        <f t="shared" si="225"/>
        <v>Obese</v>
      </c>
      <c r="D3601" s="14">
        <f>'Raw Data'!E3598</f>
        <v>229.72475460000001</v>
      </c>
      <c r="E3601" t="str">
        <f t="shared" si="226"/>
        <v>Borderline High</v>
      </c>
      <c r="F3601" s="15">
        <f>'Raw Data'!C3598</f>
        <v>114.24671789999999</v>
      </c>
      <c r="G3601" t="str">
        <f t="shared" si="227"/>
        <v>Normal</v>
      </c>
      <c r="H3601" t="str">
        <f>'Raw Data'!I3598</f>
        <v>non-smoker</v>
      </c>
      <c r="I3601" t="str">
        <f>'Raw Data'!J3598</f>
        <v>low</v>
      </c>
    </row>
    <row r="3602" spans="1:9" ht="15" customHeight="1" x14ac:dyDescent="0.35">
      <c r="A3602">
        <f t="shared" si="224"/>
        <v>3598</v>
      </c>
      <c r="B3602" s="13">
        <f>'Raw Data'!B3599</f>
        <v>34.160617270000003</v>
      </c>
      <c r="C3602" t="str">
        <f t="shared" si="225"/>
        <v>Obese</v>
      </c>
      <c r="D3602" s="14">
        <f>'Raw Data'!E3599</f>
        <v>198.7344358</v>
      </c>
      <c r="E3602" t="str">
        <f t="shared" si="226"/>
        <v>Desirable</v>
      </c>
      <c r="F3602" s="15">
        <f>'Raw Data'!C3599</f>
        <v>90.738292520000002</v>
      </c>
      <c r="G3602" t="str">
        <f t="shared" si="227"/>
        <v>Normal</v>
      </c>
      <c r="H3602" t="str">
        <f>'Raw Data'!I3599</f>
        <v>non-smoker</v>
      </c>
      <c r="I3602" t="str">
        <f>'Raw Data'!J3599</f>
        <v>moderate</v>
      </c>
    </row>
    <row r="3603" spans="1:9" ht="15" customHeight="1" x14ac:dyDescent="0.35">
      <c r="A3603">
        <f t="shared" si="224"/>
        <v>3599</v>
      </c>
      <c r="B3603" s="13">
        <f>'Raw Data'!B3600</f>
        <v>32.149284229999999</v>
      </c>
      <c r="C3603" t="str">
        <f t="shared" si="225"/>
        <v>Obese</v>
      </c>
      <c r="D3603" s="14">
        <f>'Raw Data'!E3600</f>
        <v>204.64469500000001</v>
      </c>
      <c r="E3603" t="str">
        <f t="shared" si="226"/>
        <v>Borderline High</v>
      </c>
      <c r="F3603" s="15">
        <f>'Raw Data'!C3600</f>
        <v>113.7335099</v>
      </c>
      <c r="G3603" t="str">
        <f t="shared" si="227"/>
        <v>Normal</v>
      </c>
      <c r="H3603" t="str">
        <f>'Raw Data'!I3600</f>
        <v>non-smoker</v>
      </c>
      <c r="I3603" t="str">
        <f>'Raw Data'!J3600</f>
        <v>moderate</v>
      </c>
    </row>
    <row r="3604" spans="1:9" ht="15" customHeight="1" x14ac:dyDescent="0.35">
      <c r="A3604">
        <f t="shared" si="224"/>
        <v>3600</v>
      </c>
      <c r="B3604" s="13">
        <f>'Raw Data'!B3601</f>
        <v>24.92938779</v>
      </c>
      <c r="C3604" t="str">
        <f t="shared" si="225"/>
        <v>Overweight</v>
      </c>
      <c r="D3604" s="14">
        <f>'Raw Data'!E3601</f>
        <v>187.6161199</v>
      </c>
      <c r="E3604" t="str">
        <f t="shared" si="226"/>
        <v>Desirable</v>
      </c>
      <c r="F3604" s="15">
        <f>'Raw Data'!C3601</f>
        <v>113.3445294</v>
      </c>
      <c r="G3604" t="str">
        <f t="shared" si="227"/>
        <v>Normal</v>
      </c>
      <c r="H3604" t="str">
        <f>'Raw Data'!I3601</f>
        <v>non-smoker</v>
      </c>
      <c r="I3604" t="str">
        <f>'Raw Data'!J3601</f>
        <v>high</v>
      </c>
    </row>
    <row r="3605" spans="1:9" ht="15" customHeight="1" x14ac:dyDescent="0.35">
      <c r="A3605">
        <f t="shared" si="224"/>
        <v>3601</v>
      </c>
      <c r="B3605" s="13">
        <f>'Raw Data'!B3602</f>
        <v>20.43562841</v>
      </c>
      <c r="C3605" t="str">
        <f t="shared" si="225"/>
        <v>Normal</v>
      </c>
      <c r="D3605" s="14">
        <f>'Raw Data'!E3602</f>
        <v>200.6966922</v>
      </c>
      <c r="E3605" t="str">
        <f t="shared" si="226"/>
        <v>Borderline High</v>
      </c>
      <c r="F3605" s="15">
        <f>'Raw Data'!C3602</f>
        <v>105.65145800000001</v>
      </c>
      <c r="G3605" t="str">
        <f t="shared" si="227"/>
        <v>Normal</v>
      </c>
      <c r="H3605" t="str">
        <f>'Raw Data'!I3602</f>
        <v>smoker</v>
      </c>
      <c r="I3605" t="str">
        <f>'Raw Data'!J3602</f>
        <v>low</v>
      </c>
    </row>
    <row r="3606" spans="1:9" ht="15" customHeight="1" x14ac:dyDescent="0.35">
      <c r="A3606">
        <f t="shared" si="224"/>
        <v>3602</v>
      </c>
      <c r="B3606" s="13">
        <f>'Raw Data'!B3603</f>
        <v>29.796485449999999</v>
      </c>
      <c r="C3606" t="str">
        <f t="shared" si="225"/>
        <v>Overweight</v>
      </c>
      <c r="D3606" s="14">
        <f>'Raw Data'!E3603</f>
        <v>208.09899229999999</v>
      </c>
      <c r="E3606" t="str">
        <f t="shared" si="226"/>
        <v>Borderline High</v>
      </c>
      <c r="F3606" s="15">
        <f>'Raw Data'!C3603</f>
        <v>101.5688195</v>
      </c>
      <c r="G3606" t="str">
        <f t="shared" si="227"/>
        <v>Normal</v>
      </c>
      <c r="H3606" t="str">
        <f>'Raw Data'!I3603</f>
        <v>smoker</v>
      </c>
      <c r="I3606" t="str">
        <f>'Raw Data'!J3603</f>
        <v>moderate</v>
      </c>
    </row>
    <row r="3607" spans="1:9" ht="15" customHeight="1" x14ac:dyDescent="0.35">
      <c r="A3607">
        <f t="shared" si="224"/>
        <v>3603</v>
      </c>
      <c r="B3607" s="13">
        <f>'Raw Data'!B3604</f>
        <v>29.758635089999999</v>
      </c>
      <c r="C3607" t="str">
        <f t="shared" si="225"/>
        <v>Overweight</v>
      </c>
      <c r="D3607" s="14">
        <f>'Raw Data'!E3604</f>
        <v>209.2648207</v>
      </c>
      <c r="E3607" t="str">
        <f t="shared" si="226"/>
        <v>Borderline High</v>
      </c>
      <c r="F3607" s="15">
        <f>'Raw Data'!C3604</f>
        <v>102.24656109999999</v>
      </c>
      <c r="G3607" t="str">
        <f t="shared" si="227"/>
        <v>Normal</v>
      </c>
      <c r="H3607" t="str">
        <f>'Raw Data'!I3604</f>
        <v>non-smoker</v>
      </c>
      <c r="I3607" t="str">
        <f>'Raw Data'!J3604</f>
        <v>moderate</v>
      </c>
    </row>
    <row r="3608" spans="1:9" ht="15" customHeight="1" x14ac:dyDescent="0.35">
      <c r="A3608">
        <f t="shared" si="224"/>
        <v>3604</v>
      </c>
      <c r="B3608" s="13">
        <f>'Raw Data'!B3605</f>
        <v>25.01528905</v>
      </c>
      <c r="C3608" t="str">
        <f t="shared" si="225"/>
        <v>Overweight</v>
      </c>
      <c r="D3608" s="14">
        <f>'Raw Data'!E3605</f>
        <v>175.75519879999999</v>
      </c>
      <c r="E3608" t="str">
        <f t="shared" si="226"/>
        <v>Desirable</v>
      </c>
      <c r="F3608" s="15">
        <f>'Raw Data'!C3605</f>
        <v>125.5745567</v>
      </c>
      <c r="G3608" t="str">
        <f t="shared" si="227"/>
        <v>Elevated</v>
      </c>
      <c r="H3608" t="str">
        <f>'Raw Data'!I3605</f>
        <v>smoker</v>
      </c>
      <c r="I3608" t="str">
        <f>'Raw Data'!J3605</f>
        <v>high</v>
      </c>
    </row>
    <row r="3609" spans="1:9" ht="15" customHeight="1" x14ac:dyDescent="0.35">
      <c r="A3609">
        <f t="shared" si="224"/>
        <v>3605</v>
      </c>
      <c r="B3609" s="13">
        <f>'Raw Data'!B3606</f>
        <v>20.328759770000001</v>
      </c>
      <c r="C3609" t="str">
        <f t="shared" si="225"/>
        <v>Normal</v>
      </c>
      <c r="D3609" s="14">
        <f>'Raw Data'!E3606</f>
        <v>185.62996100000001</v>
      </c>
      <c r="E3609" t="str">
        <f t="shared" si="226"/>
        <v>Desirable</v>
      </c>
      <c r="F3609" s="15">
        <f>'Raw Data'!C3606</f>
        <v>121.1852576</v>
      </c>
      <c r="G3609" t="str">
        <f t="shared" si="227"/>
        <v>Elevated</v>
      </c>
      <c r="H3609" t="str">
        <f>'Raw Data'!I3606</f>
        <v>non-smoker</v>
      </c>
      <c r="I3609" t="str">
        <f>'Raw Data'!J3606</f>
        <v>moderate</v>
      </c>
    </row>
    <row r="3610" spans="1:9" ht="15" customHeight="1" x14ac:dyDescent="0.35">
      <c r="A3610">
        <f t="shared" si="224"/>
        <v>3606</v>
      </c>
      <c r="B3610" s="13">
        <f>'Raw Data'!B3607</f>
        <v>35.278967559999998</v>
      </c>
      <c r="C3610" t="str">
        <f t="shared" si="225"/>
        <v>Obese</v>
      </c>
      <c r="D3610" s="14">
        <f>'Raw Data'!E3607</f>
        <v>213.71304000000001</v>
      </c>
      <c r="E3610" t="str">
        <f t="shared" si="226"/>
        <v>Borderline High</v>
      </c>
      <c r="F3610" s="15">
        <f>'Raw Data'!C3607</f>
        <v>113.1298615</v>
      </c>
      <c r="G3610" t="str">
        <f t="shared" si="227"/>
        <v>Normal</v>
      </c>
      <c r="H3610" t="str">
        <f>'Raw Data'!I3607</f>
        <v>non-smoker</v>
      </c>
      <c r="I3610" t="str">
        <f>'Raw Data'!J3607</f>
        <v>moderate</v>
      </c>
    </row>
    <row r="3611" spans="1:9" ht="15" customHeight="1" x14ac:dyDescent="0.35">
      <c r="A3611">
        <f t="shared" si="224"/>
        <v>3607</v>
      </c>
      <c r="B3611" s="13">
        <f>'Raw Data'!B3608</f>
        <v>29.127969589999999</v>
      </c>
      <c r="C3611" t="str">
        <f t="shared" si="225"/>
        <v>Overweight</v>
      </c>
      <c r="D3611" s="14">
        <f>'Raw Data'!E3608</f>
        <v>174.95629</v>
      </c>
      <c r="E3611" t="str">
        <f t="shared" si="226"/>
        <v>Desirable</v>
      </c>
      <c r="F3611" s="15">
        <f>'Raw Data'!C3608</f>
        <v>110.95077379999999</v>
      </c>
      <c r="G3611" t="str">
        <f t="shared" si="227"/>
        <v>Normal</v>
      </c>
      <c r="H3611" t="str">
        <f>'Raw Data'!I3608</f>
        <v>smoker</v>
      </c>
      <c r="I3611" t="str">
        <f>'Raw Data'!J3608</f>
        <v>high</v>
      </c>
    </row>
    <row r="3612" spans="1:9" ht="15" customHeight="1" x14ac:dyDescent="0.35">
      <c r="A3612">
        <f t="shared" si="224"/>
        <v>3608</v>
      </c>
      <c r="B3612" s="13">
        <f>'Raw Data'!B3609</f>
        <v>20.95876977</v>
      </c>
      <c r="C3612" t="str">
        <f t="shared" si="225"/>
        <v>Normal</v>
      </c>
      <c r="D3612" s="14">
        <f>'Raw Data'!E3609</f>
        <v>185.4027476</v>
      </c>
      <c r="E3612" t="str">
        <f t="shared" si="226"/>
        <v>Desirable</v>
      </c>
      <c r="F3612" s="15">
        <f>'Raw Data'!C3609</f>
        <v>112.92742320000001</v>
      </c>
      <c r="G3612" t="str">
        <f t="shared" si="227"/>
        <v>Normal</v>
      </c>
      <c r="H3612" t="str">
        <f>'Raw Data'!I3609</f>
        <v>smoker</v>
      </c>
      <c r="I3612" t="str">
        <f>'Raw Data'!J3609</f>
        <v>low</v>
      </c>
    </row>
    <row r="3613" spans="1:9" ht="15" customHeight="1" x14ac:dyDescent="0.35">
      <c r="A3613">
        <f t="shared" si="224"/>
        <v>3609</v>
      </c>
      <c r="B3613" s="13">
        <f>'Raw Data'!B3610</f>
        <v>26.365102530000001</v>
      </c>
      <c r="C3613" t="str">
        <f t="shared" si="225"/>
        <v>Overweight</v>
      </c>
      <c r="D3613" s="14">
        <f>'Raw Data'!E3610</f>
        <v>166.03213589999999</v>
      </c>
      <c r="E3613" t="str">
        <f t="shared" si="226"/>
        <v>Desirable</v>
      </c>
      <c r="F3613" s="15">
        <f>'Raw Data'!C3610</f>
        <v>92.921413880000003</v>
      </c>
      <c r="G3613" t="str">
        <f t="shared" si="227"/>
        <v>Normal</v>
      </c>
      <c r="H3613" t="str">
        <f>'Raw Data'!I3610</f>
        <v>non-smoker</v>
      </c>
      <c r="I3613" t="str">
        <f>'Raw Data'!J3610</f>
        <v>moderate</v>
      </c>
    </row>
    <row r="3614" spans="1:9" ht="15" customHeight="1" x14ac:dyDescent="0.35">
      <c r="A3614">
        <f t="shared" si="224"/>
        <v>3610</v>
      </c>
      <c r="B3614" s="13">
        <f>'Raw Data'!B3611</f>
        <v>20.281575780000001</v>
      </c>
      <c r="C3614" t="str">
        <f t="shared" si="225"/>
        <v>Normal</v>
      </c>
      <c r="D3614" s="14">
        <f>'Raw Data'!E3611</f>
        <v>210.59804679999999</v>
      </c>
      <c r="E3614" t="str">
        <f t="shared" si="226"/>
        <v>Borderline High</v>
      </c>
      <c r="F3614" s="15">
        <f>'Raw Data'!C3611</f>
        <v>99.087269899999995</v>
      </c>
      <c r="G3614" t="str">
        <f t="shared" si="227"/>
        <v>Normal</v>
      </c>
      <c r="H3614" t="str">
        <f>'Raw Data'!I3611</f>
        <v>smoker</v>
      </c>
      <c r="I3614" t="str">
        <f>'Raw Data'!J3611</f>
        <v>low</v>
      </c>
    </row>
    <row r="3615" spans="1:9" ht="15" customHeight="1" x14ac:dyDescent="0.35">
      <c r="A3615">
        <f t="shared" si="224"/>
        <v>3611</v>
      </c>
      <c r="B3615" s="13">
        <f>'Raw Data'!B3612</f>
        <v>30.408921169999999</v>
      </c>
      <c r="C3615" t="str">
        <f t="shared" si="225"/>
        <v>Obese</v>
      </c>
      <c r="D3615" s="14">
        <f>'Raw Data'!E3612</f>
        <v>187.8240136</v>
      </c>
      <c r="E3615" t="str">
        <f t="shared" si="226"/>
        <v>Desirable</v>
      </c>
      <c r="F3615" s="15">
        <f>'Raw Data'!C3612</f>
        <v>120.7946347</v>
      </c>
      <c r="G3615" t="str">
        <f t="shared" si="227"/>
        <v>Elevated</v>
      </c>
      <c r="H3615" t="str">
        <f>'Raw Data'!I3612</f>
        <v>non-smoker</v>
      </c>
      <c r="I3615" t="str">
        <f>'Raw Data'!J3612</f>
        <v>moderate</v>
      </c>
    </row>
    <row r="3616" spans="1:9" ht="15" customHeight="1" x14ac:dyDescent="0.35">
      <c r="A3616">
        <f t="shared" si="224"/>
        <v>3612</v>
      </c>
      <c r="B3616" s="13">
        <f>'Raw Data'!B3613</f>
        <v>36.250407410000001</v>
      </c>
      <c r="C3616" t="str">
        <f t="shared" si="225"/>
        <v>Obese</v>
      </c>
      <c r="D3616" s="14">
        <f>'Raw Data'!E3613</f>
        <v>206.4153269</v>
      </c>
      <c r="E3616" t="str">
        <f t="shared" si="226"/>
        <v>Borderline High</v>
      </c>
      <c r="F3616" s="15">
        <f>'Raw Data'!C3613</f>
        <v>103.95230309999999</v>
      </c>
      <c r="G3616" t="str">
        <f t="shared" si="227"/>
        <v>Normal</v>
      </c>
      <c r="H3616" t="str">
        <f>'Raw Data'!I3613</f>
        <v>non-smoker</v>
      </c>
      <c r="I3616" t="str">
        <f>'Raw Data'!J3613</f>
        <v>low</v>
      </c>
    </row>
    <row r="3617" spans="1:9" ht="15" customHeight="1" x14ac:dyDescent="0.35">
      <c r="A3617">
        <f t="shared" si="224"/>
        <v>3613</v>
      </c>
      <c r="B3617" s="13">
        <f>'Raw Data'!B3614</f>
        <v>26.069884890000001</v>
      </c>
      <c r="C3617" t="str">
        <f t="shared" si="225"/>
        <v>Overweight</v>
      </c>
      <c r="D3617" s="14">
        <f>'Raw Data'!E3614</f>
        <v>184.40384950000001</v>
      </c>
      <c r="E3617" t="str">
        <f t="shared" si="226"/>
        <v>Desirable</v>
      </c>
      <c r="F3617" s="15">
        <f>'Raw Data'!C3614</f>
        <v>102.460961</v>
      </c>
      <c r="G3617" t="str">
        <f t="shared" si="227"/>
        <v>Normal</v>
      </c>
      <c r="H3617" t="str">
        <f>'Raw Data'!I3614</f>
        <v>non-smoker</v>
      </c>
      <c r="I3617" t="str">
        <f>'Raw Data'!J3614</f>
        <v>high</v>
      </c>
    </row>
    <row r="3618" spans="1:9" ht="15" customHeight="1" x14ac:dyDescent="0.35">
      <c r="A3618">
        <f t="shared" si="224"/>
        <v>3614</v>
      </c>
      <c r="B3618" s="13">
        <f>'Raw Data'!B3615</f>
        <v>26.537571270000001</v>
      </c>
      <c r="C3618" t="str">
        <f t="shared" si="225"/>
        <v>Overweight</v>
      </c>
      <c r="D3618" s="14">
        <f>'Raw Data'!E3615</f>
        <v>173.81215639999999</v>
      </c>
      <c r="E3618" t="str">
        <f t="shared" si="226"/>
        <v>Desirable</v>
      </c>
      <c r="F3618" s="15">
        <f>'Raw Data'!C3615</f>
        <v>103.8944798</v>
      </c>
      <c r="G3618" t="str">
        <f t="shared" si="227"/>
        <v>Normal</v>
      </c>
      <c r="H3618" t="str">
        <f>'Raw Data'!I3615</f>
        <v>smoker</v>
      </c>
      <c r="I3618" t="str">
        <f>'Raw Data'!J3615</f>
        <v>moderate</v>
      </c>
    </row>
    <row r="3619" spans="1:9" ht="15" customHeight="1" x14ac:dyDescent="0.35">
      <c r="A3619">
        <f t="shared" si="224"/>
        <v>3615</v>
      </c>
      <c r="B3619" s="13">
        <f>'Raw Data'!B3616</f>
        <v>25.618565820000001</v>
      </c>
      <c r="C3619" t="str">
        <f t="shared" si="225"/>
        <v>Overweight</v>
      </c>
      <c r="D3619" s="14">
        <f>'Raw Data'!E3616</f>
        <v>205.9070567</v>
      </c>
      <c r="E3619" t="str">
        <f t="shared" si="226"/>
        <v>Borderline High</v>
      </c>
      <c r="F3619" s="15">
        <f>'Raw Data'!C3616</f>
        <v>104.79998139999999</v>
      </c>
      <c r="G3619" t="str">
        <f t="shared" si="227"/>
        <v>Normal</v>
      </c>
      <c r="H3619" t="str">
        <f>'Raw Data'!I3616</f>
        <v>smoker</v>
      </c>
      <c r="I3619" t="str">
        <f>'Raw Data'!J3616</f>
        <v>moderate</v>
      </c>
    </row>
    <row r="3620" spans="1:9" ht="15" customHeight="1" x14ac:dyDescent="0.35">
      <c r="A3620">
        <f t="shared" si="224"/>
        <v>3616</v>
      </c>
      <c r="B3620" s="13">
        <f>'Raw Data'!B3617</f>
        <v>25.878017400000001</v>
      </c>
      <c r="C3620" t="str">
        <f t="shared" si="225"/>
        <v>Overweight</v>
      </c>
      <c r="D3620" s="14">
        <f>'Raw Data'!E3617</f>
        <v>183.02612300000001</v>
      </c>
      <c r="E3620" t="str">
        <f t="shared" si="226"/>
        <v>Desirable</v>
      </c>
      <c r="F3620" s="15">
        <f>'Raw Data'!C3617</f>
        <v>102.854928</v>
      </c>
      <c r="G3620" t="str">
        <f t="shared" si="227"/>
        <v>Normal</v>
      </c>
      <c r="H3620" t="str">
        <f>'Raw Data'!I3617</f>
        <v>non-smoker</v>
      </c>
      <c r="I3620" t="str">
        <f>'Raw Data'!J3617</f>
        <v>high</v>
      </c>
    </row>
    <row r="3621" spans="1:9" ht="15" customHeight="1" x14ac:dyDescent="0.35">
      <c r="A3621">
        <f t="shared" si="224"/>
        <v>3617</v>
      </c>
      <c r="B3621" s="13">
        <f>'Raw Data'!B3618</f>
        <v>23.120373390000001</v>
      </c>
      <c r="C3621" t="str">
        <f t="shared" si="225"/>
        <v>Normal</v>
      </c>
      <c r="D3621" s="14">
        <f>'Raw Data'!E3618</f>
        <v>208.77540519999999</v>
      </c>
      <c r="E3621" t="str">
        <f t="shared" si="226"/>
        <v>Borderline High</v>
      </c>
      <c r="F3621" s="15">
        <f>'Raw Data'!C3618</f>
        <v>106.7494342</v>
      </c>
      <c r="G3621" t="str">
        <f t="shared" si="227"/>
        <v>Normal</v>
      </c>
      <c r="H3621" t="str">
        <f>'Raw Data'!I3618</f>
        <v>non-smoker</v>
      </c>
      <c r="I3621" t="str">
        <f>'Raw Data'!J3618</f>
        <v>moderate</v>
      </c>
    </row>
    <row r="3622" spans="1:9" ht="15" customHeight="1" x14ac:dyDescent="0.35">
      <c r="A3622">
        <f t="shared" si="224"/>
        <v>3618</v>
      </c>
      <c r="B3622" s="13">
        <f>'Raw Data'!B3619</f>
        <v>33.9102143</v>
      </c>
      <c r="C3622" t="str">
        <f t="shared" si="225"/>
        <v>Obese</v>
      </c>
      <c r="D3622" s="14">
        <f>'Raw Data'!E3619</f>
        <v>171.3253843</v>
      </c>
      <c r="E3622" t="str">
        <f t="shared" si="226"/>
        <v>Desirable</v>
      </c>
      <c r="F3622" s="15">
        <f>'Raw Data'!C3619</f>
        <v>94.349560530000005</v>
      </c>
      <c r="G3622" t="str">
        <f t="shared" si="227"/>
        <v>Normal</v>
      </c>
      <c r="H3622" t="str">
        <f>'Raw Data'!I3619</f>
        <v>non-smoker</v>
      </c>
      <c r="I3622" t="str">
        <f>'Raw Data'!J3619</f>
        <v>low</v>
      </c>
    </row>
    <row r="3623" spans="1:9" ht="15" customHeight="1" x14ac:dyDescent="0.35">
      <c r="A3623">
        <f t="shared" si="224"/>
        <v>3619</v>
      </c>
      <c r="B3623" s="13">
        <f>'Raw Data'!B3620</f>
        <v>27.975140010000001</v>
      </c>
      <c r="C3623" t="str">
        <f t="shared" si="225"/>
        <v>Overweight</v>
      </c>
      <c r="D3623" s="14">
        <f>'Raw Data'!E3620</f>
        <v>170.9472141</v>
      </c>
      <c r="E3623" t="str">
        <f t="shared" si="226"/>
        <v>Desirable</v>
      </c>
      <c r="F3623" s="15">
        <f>'Raw Data'!C3620</f>
        <v>115.85882530000001</v>
      </c>
      <c r="G3623" t="str">
        <f t="shared" si="227"/>
        <v>Normal</v>
      </c>
      <c r="H3623" t="str">
        <f>'Raw Data'!I3620</f>
        <v>non-smoker</v>
      </c>
      <c r="I3623" t="str">
        <f>'Raw Data'!J3620</f>
        <v>low</v>
      </c>
    </row>
    <row r="3624" spans="1:9" ht="15" customHeight="1" x14ac:dyDescent="0.35">
      <c r="A3624">
        <f t="shared" si="224"/>
        <v>3620</v>
      </c>
      <c r="B3624" s="13">
        <f>'Raw Data'!B3621</f>
        <v>27.316914539999999</v>
      </c>
      <c r="C3624" t="str">
        <f t="shared" si="225"/>
        <v>Overweight</v>
      </c>
      <c r="D3624" s="14">
        <f>'Raw Data'!E3621</f>
        <v>204.3521485</v>
      </c>
      <c r="E3624" t="str">
        <f t="shared" si="226"/>
        <v>Borderline High</v>
      </c>
      <c r="F3624" s="15">
        <f>'Raw Data'!C3621</f>
        <v>111.4057372</v>
      </c>
      <c r="G3624" t="str">
        <f t="shared" si="227"/>
        <v>Normal</v>
      </c>
      <c r="H3624" t="str">
        <f>'Raw Data'!I3621</f>
        <v>non-smoker</v>
      </c>
      <c r="I3624" t="str">
        <f>'Raw Data'!J3621</f>
        <v>moderate</v>
      </c>
    </row>
    <row r="3625" spans="1:9" ht="15" customHeight="1" x14ac:dyDescent="0.35">
      <c r="A3625">
        <f t="shared" si="224"/>
        <v>3621</v>
      </c>
      <c r="B3625" s="13">
        <f>'Raw Data'!B3622</f>
        <v>25.86973222</v>
      </c>
      <c r="C3625" t="str">
        <f t="shared" si="225"/>
        <v>Overweight</v>
      </c>
      <c r="D3625" s="14">
        <f>'Raw Data'!E3622</f>
        <v>192.29778339999999</v>
      </c>
      <c r="E3625" t="str">
        <f t="shared" si="226"/>
        <v>Desirable</v>
      </c>
      <c r="F3625" s="15">
        <f>'Raw Data'!C3622</f>
        <v>97.461117920000007</v>
      </c>
      <c r="G3625" t="str">
        <f t="shared" si="227"/>
        <v>Normal</v>
      </c>
      <c r="H3625" t="str">
        <f>'Raw Data'!I3622</f>
        <v>non-smoker</v>
      </c>
      <c r="I3625" t="str">
        <f>'Raw Data'!J3622</f>
        <v>high</v>
      </c>
    </row>
    <row r="3626" spans="1:9" ht="15" customHeight="1" x14ac:dyDescent="0.35">
      <c r="A3626">
        <f t="shared" si="224"/>
        <v>3622</v>
      </c>
      <c r="B3626" s="13">
        <f>'Raw Data'!B3623</f>
        <v>20.63551773</v>
      </c>
      <c r="C3626" t="str">
        <f t="shared" si="225"/>
        <v>Normal</v>
      </c>
      <c r="D3626" s="14">
        <f>'Raw Data'!E3623</f>
        <v>207.3271269</v>
      </c>
      <c r="E3626" t="str">
        <f t="shared" si="226"/>
        <v>Borderline High</v>
      </c>
      <c r="F3626" s="15">
        <f>'Raw Data'!C3623</f>
        <v>96.463140460000005</v>
      </c>
      <c r="G3626" t="str">
        <f t="shared" si="227"/>
        <v>Normal</v>
      </c>
      <c r="H3626" t="str">
        <f>'Raw Data'!I3623</f>
        <v>smoker</v>
      </c>
      <c r="I3626" t="str">
        <f>'Raw Data'!J3623</f>
        <v>moderate</v>
      </c>
    </row>
    <row r="3627" spans="1:9" ht="15" customHeight="1" x14ac:dyDescent="0.35">
      <c r="A3627">
        <f t="shared" si="224"/>
        <v>3623</v>
      </c>
      <c r="B3627" s="13">
        <f>'Raw Data'!B3624</f>
        <v>31.691910799999999</v>
      </c>
      <c r="C3627" t="str">
        <f t="shared" si="225"/>
        <v>Obese</v>
      </c>
      <c r="D3627" s="14">
        <f>'Raw Data'!E3624</f>
        <v>232.63081080000001</v>
      </c>
      <c r="E3627" t="str">
        <f t="shared" si="226"/>
        <v>Borderline High</v>
      </c>
      <c r="F3627" s="15">
        <f>'Raw Data'!C3624</f>
        <v>93.086733800000005</v>
      </c>
      <c r="G3627" t="str">
        <f t="shared" si="227"/>
        <v>Normal</v>
      </c>
      <c r="H3627" t="str">
        <f>'Raw Data'!I3624</f>
        <v>smoker</v>
      </c>
      <c r="I3627" t="str">
        <f>'Raw Data'!J3624</f>
        <v>moderate</v>
      </c>
    </row>
    <row r="3628" spans="1:9" ht="15" customHeight="1" x14ac:dyDescent="0.35">
      <c r="A3628">
        <f t="shared" si="224"/>
        <v>3624</v>
      </c>
      <c r="B3628" s="13">
        <f>'Raw Data'!B3625</f>
        <v>34.114793419999998</v>
      </c>
      <c r="C3628" t="str">
        <f t="shared" si="225"/>
        <v>Obese</v>
      </c>
      <c r="D3628" s="14">
        <f>'Raw Data'!E3625</f>
        <v>203.73556060000001</v>
      </c>
      <c r="E3628" t="str">
        <f t="shared" si="226"/>
        <v>Borderline High</v>
      </c>
      <c r="F3628" s="15">
        <f>'Raw Data'!C3625</f>
        <v>98.701831740000003</v>
      </c>
      <c r="G3628" t="str">
        <f t="shared" si="227"/>
        <v>Normal</v>
      </c>
      <c r="H3628" t="str">
        <f>'Raw Data'!I3625</f>
        <v>smoker</v>
      </c>
      <c r="I3628" t="str">
        <f>'Raw Data'!J3625</f>
        <v>low</v>
      </c>
    </row>
    <row r="3629" spans="1:9" ht="15" customHeight="1" x14ac:dyDescent="0.35">
      <c r="A3629">
        <f t="shared" si="224"/>
        <v>3625</v>
      </c>
      <c r="B3629" s="13">
        <f>'Raw Data'!B3626</f>
        <v>17.69266081</v>
      </c>
      <c r="C3629" t="str">
        <f t="shared" si="225"/>
        <v>Underweight</v>
      </c>
      <c r="D3629" s="14">
        <f>'Raw Data'!E3626</f>
        <v>175.15815449999999</v>
      </c>
      <c r="E3629" t="str">
        <f t="shared" si="226"/>
        <v>Desirable</v>
      </c>
      <c r="F3629" s="15">
        <f>'Raw Data'!C3626</f>
        <v>89.556114710000003</v>
      </c>
      <c r="G3629" t="str">
        <f t="shared" si="227"/>
        <v>Normal</v>
      </c>
      <c r="H3629" t="str">
        <f>'Raw Data'!I3626</f>
        <v>non-smoker</v>
      </c>
      <c r="I3629" t="str">
        <f>'Raw Data'!J3626</f>
        <v>low</v>
      </c>
    </row>
    <row r="3630" spans="1:9" ht="15" customHeight="1" x14ac:dyDescent="0.35">
      <c r="A3630">
        <f t="shared" si="224"/>
        <v>3626</v>
      </c>
      <c r="B3630" s="13">
        <f>'Raw Data'!B3627</f>
        <v>30.54723598</v>
      </c>
      <c r="C3630" t="str">
        <f t="shared" si="225"/>
        <v>Obese</v>
      </c>
      <c r="D3630" s="14">
        <f>'Raw Data'!E3627</f>
        <v>202.85729029999999</v>
      </c>
      <c r="E3630" t="str">
        <f t="shared" si="226"/>
        <v>Borderline High</v>
      </c>
      <c r="F3630" s="15">
        <f>'Raw Data'!C3627</f>
        <v>132.8008572</v>
      </c>
      <c r="G3630" t="str">
        <f t="shared" si="227"/>
        <v>Stage 1 Hypertension</v>
      </c>
      <c r="H3630" t="str">
        <f>'Raw Data'!I3627</f>
        <v>non-smoker</v>
      </c>
      <c r="I3630" t="str">
        <f>'Raw Data'!J3627</f>
        <v>high</v>
      </c>
    </row>
    <row r="3631" spans="1:9" ht="15" customHeight="1" x14ac:dyDescent="0.35">
      <c r="A3631">
        <f t="shared" si="224"/>
        <v>3627</v>
      </c>
      <c r="B3631" s="13">
        <f>'Raw Data'!B3628</f>
        <v>31.312253760000001</v>
      </c>
      <c r="C3631" t="str">
        <f t="shared" si="225"/>
        <v>Obese</v>
      </c>
      <c r="D3631" s="14">
        <f>'Raw Data'!E3628</f>
        <v>207.613867</v>
      </c>
      <c r="E3631" t="str">
        <f t="shared" si="226"/>
        <v>Borderline High</v>
      </c>
      <c r="F3631" s="15">
        <f>'Raw Data'!C3628</f>
        <v>115.89813270000001</v>
      </c>
      <c r="G3631" t="str">
        <f t="shared" si="227"/>
        <v>Normal</v>
      </c>
      <c r="H3631" t="str">
        <f>'Raw Data'!I3628</f>
        <v>non-smoker</v>
      </c>
      <c r="I3631" t="str">
        <f>'Raw Data'!J3628</f>
        <v>moderate</v>
      </c>
    </row>
    <row r="3632" spans="1:9" ht="15" customHeight="1" x14ac:dyDescent="0.35">
      <c r="A3632">
        <f t="shared" si="224"/>
        <v>3628</v>
      </c>
      <c r="B3632" s="13">
        <f>'Raw Data'!B3629</f>
        <v>33.421025929999999</v>
      </c>
      <c r="C3632" t="str">
        <f t="shared" si="225"/>
        <v>Obese</v>
      </c>
      <c r="D3632" s="14">
        <f>'Raw Data'!E3629</f>
        <v>201.9579962</v>
      </c>
      <c r="E3632" t="str">
        <f t="shared" si="226"/>
        <v>Borderline High</v>
      </c>
      <c r="F3632" s="15">
        <f>'Raw Data'!C3629</f>
        <v>111.2859902</v>
      </c>
      <c r="G3632" t="str">
        <f t="shared" si="227"/>
        <v>Normal</v>
      </c>
      <c r="H3632" t="str">
        <f>'Raw Data'!I3629</f>
        <v>smoker</v>
      </c>
      <c r="I3632" t="str">
        <f>'Raw Data'!J3629</f>
        <v>high</v>
      </c>
    </row>
    <row r="3633" spans="1:9" ht="15" customHeight="1" x14ac:dyDescent="0.35">
      <c r="A3633">
        <f t="shared" si="224"/>
        <v>3629</v>
      </c>
      <c r="B3633" s="13">
        <f>'Raw Data'!B3630</f>
        <v>33.027326109999997</v>
      </c>
      <c r="C3633" t="str">
        <f t="shared" si="225"/>
        <v>Obese</v>
      </c>
      <c r="D3633" s="14">
        <f>'Raw Data'!E3630</f>
        <v>168.1268116</v>
      </c>
      <c r="E3633" t="str">
        <f t="shared" si="226"/>
        <v>Desirable</v>
      </c>
      <c r="F3633" s="15">
        <f>'Raw Data'!C3630</f>
        <v>101.6035574</v>
      </c>
      <c r="G3633" t="str">
        <f t="shared" si="227"/>
        <v>Normal</v>
      </c>
      <c r="H3633" t="str">
        <f>'Raw Data'!I3630</f>
        <v>non-smoker</v>
      </c>
      <c r="I3633" t="str">
        <f>'Raw Data'!J3630</f>
        <v>low</v>
      </c>
    </row>
    <row r="3634" spans="1:9" ht="15" customHeight="1" x14ac:dyDescent="0.35">
      <c r="A3634">
        <f t="shared" si="224"/>
        <v>3630</v>
      </c>
      <c r="B3634" s="13">
        <f>'Raw Data'!B3631</f>
        <v>40.179013259999998</v>
      </c>
      <c r="C3634" t="str">
        <f t="shared" si="225"/>
        <v>Obese</v>
      </c>
      <c r="D3634" s="14">
        <f>'Raw Data'!E3631</f>
        <v>240.50285969999999</v>
      </c>
      <c r="E3634" t="str">
        <f t="shared" si="226"/>
        <v>High</v>
      </c>
      <c r="F3634" s="15">
        <f>'Raw Data'!C3631</f>
        <v>116.9047405</v>
      </c>
      <c r="G3634" t="str">
        <f t="shared" si="227"/>
        <v>Normal</v>
      </c>
      <c r="H3634" t="str">
        <f>'Raw Data'!I3631</f>
        <v>non-smoker</v>
      </c>
      <c r="I3634" t="str">
        <f>'Raw Data'!J3631</f>
        <v>moderate</v>
      </c>
    </row>
    <row r="3635" spans="1:9" ht="15" customHeight="1" x14ac:dyDescent="0.35">
      <c r="A3635">
        <f t="shared" si="224"/>
        <v>3631</v>
      </c>
      <c r="B3635" s="13">
        <f>'Raw Data'!B3632</f>
        <v>29.001303119999999</v>
      </c>
      <c r="C3635" t="str">
        <f t="shared" si="225"/>
        <v>Overweight</v>
      </c>
      <c r="D3635" s="14">
        <f>'Raw Data'!E3632</f>
        <v>203.89893319999999</v>
      </c>
      <c r="E3635" t="str">
        <f t="shared" si="226"/>
        <v>Borderline High</v>
      </c>
      <c r="F3635" s="15">
        <f>'Raw Data'!C3632</f>
        <v>114.0639633</v>
      </c>
      <c r="G3635" t="str">
        <f t="shared" si="227"/>
        <v>Normal</v>
      </c>
      <c r="H3635" t="str">
        <f>'Raw Data'!I3632</f>
        <v>smoker</v>
      </c>
      <c r="I3635" t="str">
        <f>'Raw Data'!J3632</f>
        <v>moderate</v>
      </c>
    </row>
    <row r="3636" spans="1:9" ht="15" customHeight="1" x14ac:dyDescent="0.35">
      <c r="A3636">
        <f t="shared" si="224"/>
        <v>3632</v>
      </c>
      <c r="B3636" s="13">
        <f>'Raw Data'!B3633</f>
        <v>31.963390950000001</v>
      </c>
      <c r="C3636" t="str">
        <f t="shared" si="225"/>
        <v>Obese</v>
      </c>
      <c r="D3636" s="14">
        <f>'Raw Data'!E3633</f>
        <v>211.01438899999999</v>
      </c>
      <c r="E3636" t="str">
        <f t="shared" si="226"/>
        <v>Borderline High</v>
      </c>
      <c r="F3636" s="15">
        <f>'Raw Data'!C3633</f>
        <v>121.9940637</v>
      </c>
      <c r="G3636" t="str">
        <f t="shared" si="227"/>
        <v>Elevated</v>
      </c>
      <c r="H3636" t="str">
        <f>'Raw Data'!I3633</f>
        <v>non-smoker</v>
      </c>
      <c r="I3636" t="str">
        <f>'Raw Data'!J3633</f>
        <v>low</v>
      </c>
    </row>
    <row r="3637" spans="1:9" ht="15" customHeight="1" x14ac:dyDescent="0.35">
      <c r="A3637">
        <f t="shared" si="224"/>
        <v>3633</v>
      </c>
      <c r="B3637" s="13">
        <f>'Raw Data'!B3634</f>
        <v>27.062161239999998</v>
      </c>
      <c r="C3637" t="str">
        <f t="shared" si="225"/>
        <v>Overweight</v>
      </c>
      <c r="D3637" s="14">
        <f>'Raw Data'!E3634</f>
        <v>184.38454469999999</v>
      </c>
      <c r="E3637" t="str">
        <f t="shared" si="226"/>
        <v>Desirable</v>
      </c>
      <c r="F3637" s="15">
        <f>'Raw Data'!C3634</f>
        <v>105.8238676</v>
      </c>
      <c r="G3637" t="str">
        <f t="shared" si="227"/>
        <v>Normal</v>
      </c>
      <c r="H3637" t="str">
        <f>'Raw Data'!I3634</f>
        <v>non-smoker</v>
      </c>
      <c r="I3637" t="str">
        <f>'Raw Data'!J3634</f>
        <v>high</v>
      </c>
    </row>
    <row r="3638" spans="1:9" ht="15" customHeight="1" x14ac:dyDescent="0.35">
      <c r="A3638">
        <f t="shared" si="224"/>
        <v>3634</v>
      </c>
      <c r="B3638" s="13">
        <f>'Raw Data'!B3635</f>
        <v>22.98582579</v>
      </c>
      <c r="C3638" t="str">
        <f t="shared" si="225"/>
        <v>Normal</v>
      </c>
      <c r="D3638" s="14">
        <f>'Raw Data'!E3635</f>
        <v>174.0161215</v>
      </c>
      <c r="E3638" t="str">
        <f t="shared" si="226"/>
        <v>Desirable</v>
      </c>
      <c r="F3638" s="15">
        <f>'Raw Data'!C3635</f>
        <v>99.848259619999993</v>
      </c>
      <c r="G3638" t="str">
        <f t="shared" si="227"/>
        <v>Normal</v>
      </c>
      <c r="H3638" t="str">
        <f>'Raw Data'!I3635</f>
        <v>non-smoker</v>
      </c>
      <c r="I3638" t="str">
        <f>'Raw Data'!J3635</f>
        <v>moderate</v>
      </c>
    </row>
    <row r="3639" spans="1:9" ht="15" customHeight="1" x14ac:dyDescent="0.35">
      <c r="A3639">
        <f t="shared" si="224"/>
        <v>3635</v>
      </c>
      <c r="B3639" s="13">
        <f>'Raw Data'!B3636</f>
        <v>30.541367210000001</v>
      </c>
      <c r="C3639" t="str">
        <f t="shared" si="225"/>
        <v>Obese</v>
      </c>
      <c r="D3639" s="14">
        <f>'Raw Data'!E3636</f>
        <v>204.06280870000001</v>
      </c>
      <c r="E3639" t="str">
        <f t="shared" si="226"/>
        <v>Borderline High</v>
      </c>
      <c r="F3639" s="15">
        <f>'Raw Data'!C3636</f>
        <v>106.3694935</v>
      </c>
      <c r="G3639" t="str">
        <f t="shared" si="227"/>
        <v>Normal</v>
      </c>
      <c r="H3639" t="str">
        <f>'Raw Data'!I3636</f>
        <v>non-smoker</v>
      </c>
      <c r="I3639" t="str">
        <f>'Raw Data'!J3636</f>
        <v>low</v>
      </c>
    </row>
    <row r="3640" spans="1:9" ht="15" customHeight="1" x14ac:dyDescent="0.35">
      <c r="A3640">
        <f t="shared" si="224"/>
        <v>3636</v>
      </c>
      <c r="B3640" s="13">
        <f>'Raw Data'!B3637</f>
        <v>31.968969999999999</v>
      </c>
      <c r="C3640" t="str">
        <f t="shared" si="225"/>
        <v>Obese</v>
      </c>
      <c r="D3640" s="14">
        <f>'Raw Data'!E3637</f>
        <v>189.8966925</v>
      </c>
      <c r="E3640" t="str">
        <f t="shared" si="226"/>
        <v>Desirable</v>
      </c>
      <c r="F3640" s="15">
        <f>'Raw Data'!C3637</f>
        <v>109.91994390000001</v>
      </c>
      <c r="G3640" t="str">
        <f t="shared" si="227"/>
        <v>Normal</v>
      </c>
      <c r="H3640" t="str">
        <f>'Raw Data'!I3637</f>
        <v>smoker</v>
      </c>
      <c r="I3640" t="str">
        <f>'Raw Data'!J3637</f>
        <v>moderate</v>
      </c>
    </row>
    <row r="3641" spans="1:9" ht="15" customHeight="1" x14ac:dyDescent="0.35">
      <c r="A3641">
        <f t="shared" si="224"/>
        <v>3637</v>
      </c>
      <c r="B3641" s="13">
        <f>'Raw Data'!B3638</f>
        <v>28.70892486</v>
      </c>
      <c r="C3641" t="str">
        <f t="shared" si="225"/>
        <v>Overweight</v>
      </c>
      <c r="D3641" s="14">
        <f>'Raw Data'!E3638</f>
        <v>186.2504955</v>
      </c>
      <c r="E3641" t="str">
        <f t="shared" si="226"/>
        <v>Desirable</v>
      </c>
      <c r="F3641" s="15">
        <f>'Raw Data'!C3638</f>
        <v>111.00418519999999</v>
      </c>
      <c r="G3641" t="str">
        <f t="shared" si="227"/>
        <v>Normal</v>
      </c>
      <c r="H3641" t="str">
        <f>'Raw Data'!I3638</f>
        <v>smoker</v>
      </c>
      <c r="I3641" t="str">
        <f>'Raw Data'!J3638</f>
        <v>high</v>
      </c>
    </row>
    <row r="3642" spans="1:9" ht="15" customHeight="1" x14ac:dyDescent="0.35">
      <c r="A3642">
        <f t="shared" si="224"/>
        <v>3638</v>
      </c>
      <c r="B3642" s="13">
        <f>'Raw Data'!B3639</f>
        <v>18.698773840000001</v>
      </c>
      <c r="C3642" t="str">
        <f t="shared" si="225"/>
        <v>Normal</v>
      </c>
      <c r="D3642" s="14">
        <f>'Raw Data'!E3639</f>
        <v>186.89753680000001</v>
      </c>
      <c r="E3642" t="str">
        <f t="shared" si="226"/>
        <v>Desirable</v>
      </c>
      <c r="F3642" s="15">
        <f>'Raw Data'!C3639</f>
        <v>119.79388179999999</v>
      </c>
      <c r="G3642" t="str">
        <f t="shared" si="227"/>
        <v>Normal</v>
      </c>
      <c r="H3642" t="str">
        <f>'Raw Data'!I3639</f>
        <v>non-smoker</v>
      </c>
      <c r="I3642" t="str">
        <f>'Raw Data'!J3639</f>
        <v>low</v>
      </c>
    </row>
    <row r="3643" spans="1:9" ht="15" customHeight="1" x14ac:dyDescent="0.35">
      <c r="A3643">
        <f t="shared" si="224"/>
        <v>3639</v>
      </c>
      <c r="B3643" s="13">
        <f>'Raw Data'!B3640</f>
        <v>19.755217389999999</v>
      </c>
      <c r="C3643" t="str">
        <f t="shared" si="225"/>
        <v>Normal</v>
      </c>
      <c r="D3643" s="14">
        <f>'Raw Data'!E3640</f>
        <v>173.18564430000001</v>
      </c>
      <c r="E3643" t="str">
        <f t="shared" si="226"/>
        <v>Desirable</v>
      </c>
      <c r="F3643" s="15">
        <f>'Raw Data'!C3640</f>
        <v>114.7056424</v>
      </c>
      <c r="G3643" t="str">
        <f t="shared" si="227"/>
        <v>Normal</v>
      </c>
      <c r="H3643" t="str">
        <f>'Raw Data'!I3640</f>
        <v>smoker</v>
      </c>
      <c r="I3643" t="str">
        <f>'Raw Data'!J3640</f>
        <v>high</v>
      </c>
    </row>
    <row r="3644" spans="1:9" ht="15" customHeight="1" x14ac:dyDescent="0.35">
      <c r="A3644">
        <f t="shared" si="224"/>
        <v>3640</v>
      </c>
      <c r="B3644" s="13">
        <f>'Raw Data'!B3641</f>
        <v>30.836474989999999</v>
      </c>
      <c r="C3644" t="str">
        <f t="shared" si="225"/>
        <v>Obese</v>
      </c>
      <c r="D3644" s="14">
        <f>'Raw Data'!E3641</f>
        <v>207.81589719999999</v>
      </c>
      <c r="E3644" t="str">
        <f t="shared" si="226"/>
        <v>Borderline High</v>
      </c>
      <c r="F3644" s="15">
        <f>'Raw Data'!C3641</f>
        <v>108.8674013</v>
      </c>
      <c r="G3644" t="str">
        <f t="shared" si="227"/>
        <v>Normal</v>
      </c>
      <c r="H3644" t="str">
        <f>'Raw Data'!I3641</f>
        <v>smoker</v>
      </c>
      <c r="I3644" t="str">
        <f>'Raw Data'!J3641</f>
        <v>low</v>
      </c>
    </row>
    <row r="3645" spans="1:9" ht="15" customHeight="1" x14ac:dyDescent="0.35">
      <c r="A3645">
        <f t="shared" si="224"/>
        <v>3641</v>
      </c>
      <c r="B3645" s="13">
        <f>'Raw Data'!B3642</f>
        <v>25.171314410000001</v>
      </c>
      <c r="C3645" t="str">
        <f t="shared" si="225"/>
        <v>Overweight</v>
      </c>
      <c r="D3645" s="14">
        <f>'Raw Data'!E3642</f>
        <v>201.4308671</v>
      </c>
      <c r="E3645" t="str">
        <f t="shared" si="226"/>
        <v>Borderline High</v>
      </c>
      <c r="F3645" s="15">
        <f>'Raw Data'!C3642</f>
        <v>134.26801829999999</v>
      </c>
      <c r="G3645" t="str">
        <f t="shared" si="227"/>
        <v>Stage 1 Hypertension</v>
      </c>
      <c r="H3645" t="str">
        <f>'Raw Data'!I3642</f>
        <v>non-smoker</v>
      </c>
      <c r="I3645" t="str">
        <f>'Raw Data'!J3642</f>
        <v>moderate</v>
      </c>
    </row>
    <row r="3646" spans="1:9" ht="15" customHeight="1" x14ac:dyDescent="0.35">
      <c r="A3646">
        <f t="shared" si="224"/>
        <v>3642</v>
      </c>
      <c r="B3646" s="13">
        <f>'Raw Data'!B3643</f>
        <v>28.78046646</v>
      </c>
      <c r="C3646" t="str">
        <f t="shared" si="225"/>
        <v>Overweight</v>
      </c>
      <c r="D3646" s="14">
        <f>'Raw Data'!E3643</f>
        <v>194.68814019999999</v>
      </c>
      <c r="E3646" t="str">
        <f t="shared" si="226"/>
        <v>Desirable</v>
      </c>
      <c r="F3646" s="15">
        <f>'Raw Data'!C3643</f>
        <v>116.97530690000001</v>
      </c>
      <c r="G3646" t="str">
        <f t="shared" si="227"/>
        <v>Normal</v>
      </c>
      <c r="H3646" t="str">
        <f>'Raw Data'!I3643</f>
        <v>non-smoker</v>
      </c>
      <c r="I3646" t="str">
        <f>'Raw Data'!J3643</f>
        <v>moderate</v>
      </c>
    </row>
    <row r="3647" spans="1:9" ht="15" customHeight="1" x14ac:dyDescent="0.35">
      <c r="A3647">
        <f t="shared" si="224"/>
        <v>3643</v>
      </c>
      <c r="B3647" s="13">
        <f>'Raw Data'!B3644</f>
        <v>29.41345609</v>
      </c>
      <c r="C3647" t="str">
        <f t="shared" si="225"/>
        <v>Overweight</v>
      </c>
      <c r="D3647" s="14">
        <f>'Raw Data'!E3644</f>
        <v>177.400138</v>
      </c>
      <c r="E3647" t="str">
        <f t="shared" si="226"/>
        <v>Desirable</v>
      </c>
      <c r="F3647" s="15">
        <f>'Raw Data'!C3644</f>
        <v>116.19134270000001</v>
      </c>
      <c r="G3647" t="str">
        <f t="shared" si="227"/>
        <v>Normal</v>
      </c>
      <c r="H3647" t="str">
        <f>'Raw Data'!I3644</f>
        <v>non-smoker</v>
      </c>
      <c r="I3647" t="str">
        <f>'Raw Data'!J3644</f>
        <v>moderate</v>
      </c>
    </row>
    <row r="3648" spans="1:9" ht="15" customHeight="1" x14ac:dyDescent="0.35">
      <c r="A3648">
        <f t="shared" si="224"/>
        <v>3644</v>
      </c>
      <c r="B3648" s="13">
        <f>'Raw Data'!B3645</f>
        <v>26.427915299999999</v>
      </c>
      <c r="C3648" t="str">
        <f t="shared" si="225"/>
        <v>Overweight</v>
      </c>
      <c r="D3648" s="14">
        <f>'Raw Data'!E3645</f>
        <v>222.60995199999999</v>
      </c>
      <c r="E3648" t="str">
        <f t="shared" si="226"/>
        <v>Borderline High</v>
      </c>
      <c r="F3648" s="15">
        <f>'Raw Data'!C3645</f>
        <v>119.4129856</v>
      </c>
      <c r="G3648" t="str">
        <f t="shared" si="227"/>
        <v>Normal</v>
      </c>
      <c r="H3648" t="str">
        <f>'Raw Data'!I3645</f>
        <v>non-smoker</v>
      </c>
      <c r="I3648" t="str">
        <f>'Raw Data'!J3645</f>
        <v>moderate</v>
      </c>
    </row>
    <row r="3649" spans="1:9" ht="15" customHeight="1" x14ac:dyDescent="0.35">
      <c r="A3649">
        <f t="shared" si="224"/>
        <v>3645</v>
      </c>
      <c r="B3649" s="13">
        <f>'Raw Data'!B3646</f>
        <v>25.71957875</v>
      </c>
      <c r="C3649" t="str">
        <f t="shared" si="225"/>
        <v>Overweight</v>
      </c>
      <c r="D3649" s="14">
        <f>'Raw Data'!E3646</f>
        <v>186.12731460000001</v>
      </c>
      <c r="E3649" t="str">
        <f t="shared" si="226"/>
        <v>Desirable</v>
      </c>
      <c r="F3649" s="15">
        <f>'Raw Data'!C3646</f>
        <v>118.2639336</v>
      </c>
      <c r="G3649" t="str">
        <f t="shared" si="227"/>
        <v>Normal</v>
      </c>
      <c r="H3649" t="str">
        <f>'Raw Data'!I3646</f>
        <v>non-smoker</v>
      </c>
      <c r="I3649" t="str">
        <f>'Raw Data'!J3646</f>
        <v>moderate</v>
      </c>
    </row>
    <row r="3650" spans="1:9" ht="15" customHeight="1" x14ac:dyDescent="0.35">
      <c r="A3650">
        <f t="shared" si="224"/>
        <v>3646</v>
      </c>
      <c r="B3650" s="13">
        <f>'Raw Data'!B3647</f>
        <v>26.348665189999998</v>
      </c>
      <c r="C3650" t="str">
        <f t="shared" si="225"/>
        <v>Overweight</v>
      </c>
      <c r="D3650" s="14">
        <f>'Raw Data'!E3647</f>
        <v>145.78624350000001</v>
      </c>
      <c r="E3650" t="str">
        <f t="shared" si="226"/>
        <v>Desirable</v>
      </c>
      <c r="F3650" s="15">
        <f>'Raw Data'!C3647</f>
        <v>115.4496003</v>
      </c>
      <c r="G3650" t="str">
        <f t="shared" si="227"/>
        <v>Normal</v>
      </c>
      <c r="H3650" t="str">
        <f>'Raw Data'!I3647</f>
        <v>non-smoker</v>
      </c>
      <c r="I3650" t="str">
        <f>'Raw Data'!J3647</f>
        <v>low</v>
      </c>
    </row>
    <row r="3651" spans="1:9" ht="15" customHeight="1" x14ac:dyDescent="0.35">
      <c r="A3651">
        <f t="shared" si="224"/>
        <v>3647</v>
      </c>
      <c r="B3651" s="13">
        <f>'Raw Data'!B3648</f>
        <v>29.957451209999999</v>
      </c>
      <c r="C3651" t="str">
        <f t="shared" si="225"/>
        <v>Obese</v>
      </c>
      <c r="D3651" s="14">
        <f>'Raw Data'!E3648</f>
        <v>184.02627269999999</v>
      </c>
      <c r="E3651" t="str">
        <f t="shared" si="226"/>
        <v>Desirable</v>
      </c>
      <c r="F3651" s="15">
        <f>'Raw Data'!C3648</f>
        <v>104.671313</v>
      </c>
      <c r="G3651" t="str">
        <f t="shared" si="227"/>
        <v>Normal</v>
      </c>
      <c r="H3651" t="str">
        <f>'Raw Data'!I3648</f>
        <v>non-smoker</v>
      </c>
      <c r="I3651" t="str">
        <f>'Raw Data'!J3648</f>
        <v>low</v>
      </c>
    </row>
    <row r="3652" spans="1:9" ht="15" customHeight="1" x14ac:dyDescent="0.35">
      <c r="A3652">
        <f t="shared" si="224"/>
        <v>3648</v>
      </c>
      <c r="B3652" s="13">
        <f>'Raw Data'!B3649</f>
        <v>29.39998975</v>
      </c>
      <c r="C3652" t="str">
        <f t="shared" si="225"/>
        <v>Overweight</v>
      </c>
      <c r="D3652" s="14">
        <f>'Raw Data'!E3649</f>
        <v>195.5894863</v>
      </c>
      <c r="E3652" t="str">
        <f t="shared" si="226"/>
        <v>Desirable</v>
      </c>
      <c r="F3652" s="15">
        <f>'Raw Data'!C3649</f>
        <v>106.8893704</v>
      </c>
      <c r="G3652" t="str">
        <f t="shared" si="227"/>
        <v>Normal</v>
      </c>
      <c r="H3652" t="str">
        <f>'Raw Data'!I3649</f>
        <v>smoker</v>
      </c>
      <c r="I3652" t="str">
        <f>'Raw Data'!J3649</f>
        <v>low</v>
      </c>
    </row>
    <row r="3653" spans="1:9" ht="15" customHeight="1" x14ac:dyDescent="0.35">
      <c r="A3653">
        <f t="shared" ref="A3653:A3716" si="228">ROW()-4</f>
        <v>3649</v>
      </c>
      <c r="B3653" s="13">
        <f>'Raw Data'!B3650</f>
        <v>23.005127009999999</v>
      </c>
      <c r="C3653" t="str">
        <f t="shared" ref="C3653:C3716" si="229">IF(B3653&lt;18.5,"Underweight",IF(B3653&lt;=24.9,"Normal",IF(B3653&lt;=29.9,"Overweight","Obese")))</f>
        <v>Normal</v>
      </c>
      <c r="D3653" s="14">
        <f>'Raw Data'!E3650</f>
        <v>198.81988749999999</v>
      </c>
      <c r="E3653" t="str">
        <f t="shared" ref="E3653:E3716" si="230">IF(D3653&lt;200,"Desirable",IF(D3653&lt;=239,"Borderline High","High"))</f>
        <v>Desirable</v>
      </c>
      <c r="F3653" s="15">
        <f>'Raw Data'!C3650</f>
        <v>92.42624678</v>
      </c>
      <c r="G3653" t="str">
        <f t="shared" ref="G3653:G3716" si="231">IF(F3653&lt;120,"Normal",IF(F3653&lt;=129,"Elevated",IF(F3653&lt;=139,"Stage 1 Hypertension","Stage 2 Hypertension")))</f>
        <v>Normal</v>
      </c>
      <c r="H3653" t="str">
        <f>'Raw Data'!I3650</f>
        <v>non-smoker</v>
      </c>
      <c r="I3653" t="str">
        <f>'Raw Data'!J3650</f>
        <v>low</v>
      </c>
    </row>
    <row r="3654" spans="1:9" ht="15" customHeight="1" x14ac:dyDescent="0.35">
      <c r="A3654">
        <f t="shared" si="228"/>
        <v>3650</v>
      </c>
      <c r="B3654" s="13">
        <f>'Raw Data'!B3651</f>
        <v>26.925819879999999</v>
      </c>
      <c r="C3654" t="str">
        <f t="shared" si="229"/>
        <v>Overweight</v>
      </c>
      <c r="D3654" s="14">
        <f>'Raw Data'!E3651</f>
        <v>198.34832259999999</v>
      </c>
      <c r="E3654" t="str">
        <f t="shared" si="230"/>
        <v>Desirable</v>
      </c>
      <c r="F3654" s="15">
        <f>'Raw Data'!C3651</f>
        <v>115.0305317</v>
      </c>
      <c r="G3654" t="str">
        <f t="shared" si="231"/>
        <v>Normal</v>
      </c>
      <c r="H3654" t="str">
        <f>'Raw Data'!I3651</f>
        <v>non-smoker</v>
      </c>
      <c r="I3654" t="str">
        <f>'Raw Data'!J3651</f>
        <v>high</v>
      </c>
    </row>
    <row r="3655" spans="1:9" ht="15" customHeight="1" x14ac:dyDescent="0.35">
      <c r="A3655">
        <f t="shared" si="228"/>
        <v>3651</v>
      </c>
      <c r="B3655" s="13">
        <f>'Raw Data'!B3652</f>
        <v>21.696465570000001</v>
      </c>
      <c r="C3655" t="str">
        <f t="shared" si="229"/>
        <v>Normal</v>
      </c>
      <c r="D3655" s="14">
        <f>'Raw Data'!E3652</f>
        <v>163.58498990000001</v>
      </c>
      <c r="E3655" t="str">
        <f t="shared" si="230"/>
        <v>Desirable</v>
      </c>
      <c r="F3655" s="15">
        <f>'Raw Data'!C3652</f>
        <v>112.76875870000001</v>
      </c>
      <c r="G3655" t="str">
        <f t="shared" si="231"/>
        <v>Normal</v>
      </c>
      <c r="H3655" t="str">
        <f>'Raw Data'!I3652</f>
        <v>non-smoker</v>
      </c>
      <c r="I3655" t="str">
        <f>'Raw Data'!J3652</f>
        <v>moderate</v>
      </c>
    </row>
    <row r="3656" spans="1:9" ht="15" customHeight="1" x14ac:dyDescent="0.35">
      <c r="A3656">
        <f t="shared" si="228"/>
        <v>3652</v>
      </c>
      <c r="B3656" s="13">
        <f>'Raw Data'!B3653</f>
        <v>29.57177875</v>
      </c>
      <c r="C3656" t="str">
        <f t="shared" si="229"/>
        <v>Overweight</v>
      </c>
      <c r="D3656" s="14">
        <f>'Raw Data'!E3653</f>
        <v>217.54414199999999</v>
      </c>
      <c r="E3656" t="str">
        <f t="shared" si="230"/>
        <v>Borderline High</v>
      </c>
      <c r="F3656" s="15">
        <f>'Raw Data'!C3653</f>
        <v>120.9589927</v>
      </c>
      <c r="G3656" t="str">
        <f t="shared" si="231"/>
        <v>Elevated</v>
      </c>
      <c r="H3656" t="str">
        <f>'Raw Data'!I3653</f>
        <v>smoker</v>
      </c>
      <c r="I3656" t="str">
        <f>'Raw Data'!J3653</f>
        <v>moderate</v>
      </c>
    </row>
    <row r="3657" spans="1:9" ht="15" customHeight="1" x14ac:dyDescent="0.35">
      <c r="A3657">
        <f t="shared" si="228"/>
        <v>3653</v>
      </c>
      <c r="B3657" s="13">
        <f>'Raw Data'!B3654</f>
        <v>24.67228892</v>
      </c>
      <c r="C3657" t="str">
        <f t="shared" si="229"/>
        <v>Normal</v>
      </c>
      <c r="D3657" s="14">
        <f>'Raw Data'!E3654</f>
        <v>170.81024199999999</v>
      </c>
      <c r="E3657" t="str">
        <f t="shared" si="230"/>
        <v>Desirable</v>
      </c>
      <c r="F3657" s="15">
        <f>'Raw Data'!C3654</f>
        <v>113.5939011</v>
      </c>
      <c r="G3657" t="str">
        <f t="shared" si="231"/>
        <v>Normal</v>
      </c>
      <c r="H3657" t="str">
        <f>'Raw Data'!I3654</f>
        <v>non-smoker</v>
      </c>
      <c r="I3657" t="str">
        <f>'Raw Data'!J3654</f>
        <v>high</v>
      </c>
    </row>
    <row r="3658" spans="1:9" ht="15" customHeight="1" x14ac:dyDescent="0.35">
      <c r="A3658">
        <f t="shared" si="228"/>
        <v>3654</v>
      </c>
      <c r="B3658" s="13">
        <f>'Raw Data'!B3655</f>
        <v>30.598860640000002</v>
      </c>
      <c r="C3658" t="str">
        <f t="shared" si="229"/>
        <v>Obese</v>
      </c>
      <c r="D3658" s="14">
        <f>'Raw Data'!E3655</f>
        <v>199.69993969999999</v>
      </c>
      <c r="E3658" t="str">
        <f t="shared" si="230"/>
        <v>Desirable</v>
      </c>
      <c r="F3658" s="15">
        <f>'Raw Data'!C3655</f>
        <v>116.57612469999999</v>
      </c>
      <c r="G3658" t="str">
        <f t="shared" si="231"/>
        <v>Normal</v>
      </c>
      <c r="H3658" t="str">
        <f>'Raw Data'!I3655</f>
        <v>non-smoker</v>
      </c>
      <c r="I3658" t="str">
        <f>'Raw Data'!J3655</f>
        <v>moderate</v>
      </c>
    </row>
    <row r="3659" spans="1:9" ht="15" customHeight="1" x14ac:dyDescent="0.35">
      <c r="A3659">
        <f t="shared" si="228"/>
        <v>3655</v>
      </c>
      <c r="B3659" s="13">
        <f>'Raw Data'!B3656</f>
        <v>25.79785407</v>
      </c>
      <c r="C3659" t="str">
        <f t="shared" si="229"/>
        <v>Overweight</v>
      </c>
      <c r="D3659" s="14">
        <f>'Raw Data'!E3656</f>
        <v>184.84950190000001</v>
      </c>
      <c r="E3659" t="str">
        <f t="shared" si="230"/>
        <v>Desirable</v>
      </c>
      <c r="F3659" s="15">
        <f>'Raw Data'!C3656</f>
        <v>94.009840600000004</v>
      </c>
      <c r="G3659" t="str">
        <f t="shared" si="231"/>
        <v>Normal</v>
      </c>
      <c r="H3659" t="str">
        <f>'Raw Data'!I3656</f>
        <v>non-smoker</v>
      </c>
      <c r="I3659" t="str">
        <f>'Raw Data'!J3656</f>
        <v>moderate</v>
      </c>
    </row>
    <row r="3660" spans="1:9" ht="15" customHeight="1" x14ac:dyDescent="0.35">
      <c r="A3660">
        <f t="shared" si="228"/>
        <v>3656</v>
      </c>
      <c r="B3660" s="13">
        <f>'Raw Data'!B3657</f>
        <v>32.720030129999998</v>
      </c>
      <c r="C3660" t="str">
        <f t="shared" si="229"/>
        <v>Obese</v>
      </c>
      <c r="D3660" s="14">
        <f>'Raw Data'!E3657</f>
        <v>224.70899220000001</v>
      </c>
      <c r="E3660" t="str">
        <f t="shared" si="230"/>
        <v>Borderline High</v>
      </c>
      <c r="F3660" s="15">
        <f>'Raw Data'!C3657</f>
        <v>106.8606685</v>
      </c>
      <c r="G3660" t="str">
        <f t="shared" si="231"/>
        <v>Normal</v>
      </c>
      <c r="H3660" t="str">
        <f>'Raw Data'!I3657</f>
        <v>non-smoker</v>
      </c>
      <c r="I3660" t="str">
        <f>'Raw Data'!J3657</f>
        <v>high</v>
      </c>
    </row>
    <row r="3661" spans="1:9" ht="15" customHeight="1" x14ac:dyDescent="0.35">
      <c r="A3661">
        <f t="shared" si="228"/>
        <v>3657</v>
      </c>
      <c r="B3661" s="13">
        <f>'Raw Data'!B3658</f>
        <v>33.665298909999997</v>
      </c>
      <c r="C3661" t="str">
        <f t="shared" si="229"/>
        <v>Obese</v>
      </c>
      <c r="D3661" s="14">
        <f>'Raw Data'!E3658</f>
        <v>223.33768649999999</v>
      </c>
      <c r="E3661" t="str">
        <f t="shared" si="230"/>
        <v>Borderline High</v>
      </c>
      <c r="F3661" s="15">
        <f>'Raw Data'!C3658</f>
        <v>107.2153641</v>
      </c>
      <c r="G3661" t="str">
        <f t="shared" si="231"/>
        <v>Normal</v>
      </c>
      <c r="H3661" t="str">
        <f>'Raw Data'!I3658</f>
        <v>non-smoker</v>
      </c>
      <c r="I3661" t="str">
        <f>'Raw Data'!J3658</f>
        <v>moderate</v>
      </c>
    </row>
    <row r="3662" spans="1:9" ht="15" customHeight="1" x14ac:dyDescent="0.35">
      <c r="A3662">
        <f t="shared" si="228"/>
        <v>3658</v>
      </c>
      <c r="B3662" s="13">
        <f>'Raw Data'!B3659</f>
        <v>29.2210067</v>
      </c>
      <c r="C3662" t="str">
        <f t="shared" si="229"/>
        <v>Overweight</v>
      </c>
      <c r="D3662" s="14">
        <f>'Raw Data'!E3659</f>
        <v>207.2886226</v>
      </c>
      <c r="E3662" t="str">
        <f t="shared" si="230"/>
        <v>Borderline High</v>
      </c>
      <c r="F3662" s="15">
        <f>'Raw Data'!C3659</f>
        <v>122.3382297</v>
      </c>
      <c r="G3662" t="str">
        <f t="shared" si="231"/>
        <v>Elevated</v>
      </c>
      <c r="H3662" t="str">
        <f>'Raw Data'!I3659</f>
        <v>non-smoker</v>
      </c>
      <c r="I3662" t="str">
        <f>'Raw Data'!J3659</f>
        <v>moderate</v>
      </c>
    </row>
    <row r="3663" spans="1:9" ht="15" customHeight="1" x14ac:dyDescent="0.35">
      <c r="A3663">
        <f t="shared" si="228"/>
        <v>3659</v>
      </c>
      <c r="B3663" s="13">
        <f>'Raw Data'!B3660</f>
        <v>25.163783599999999</v>
      </c>
      <c r="C3663" t="str">
        <f t="shared" si="229"/>
        <v>Overweight</v>
      </c>
      <c r="D3663" s="14">
        <f>'Raw Data'!E3660</f>
        <v>188.15039730000001</v>
      </c>
      <c r="E3663" t="str">
        <f t="shared" si="230"/>
        <v>Desirable</v>
      </c>
      <c r="F3663" s="15">
        <f>'Raw Data'!C3660</f>
        <v>111.0283481</v>
      </c>
      <c r="G3663" t="str">
        <f t="shared" si="231"/>
        <v>Normal</v>
      </c>
      <c r="H3663" t="str">
        <f>'Raw Data'!I3660</f>
        <v>smoker</v>
      </c>
      <c r="I3663" t="str">
        <f>'Raw Data'!J3660</f>
        <v>moderate</v>
      </c>
    </row>
    <row r="3664" spans="1:9" ht="15" customHeight="1" x14ac:dyDescent="0.35">
      <c r="A3664">
        <f t="shared" si="228"/>
        <v>3660</v>
      </c>
      <c r="B3664" s="13">
        <f>'Raw Data'!B3661</f>
        <v>22.313514040000001</v>
      </c>
      <c r="C3664" t="str">
        <f t="shared" si="229"/>
        <v>Normal</v>
      </c>
      <c r="D3664" s="14">
        <f>'Raw Data'!E3661</f>
        <v>195.28211150000001</v>
      </c>
      <c r="E3664" t="str">
        <f t="shared" si="230"/>
        <v>Desirable</v>
      </c>
      <c r="F3664" s="15">
        <f>'Raw Data'!C3661</f>
        <v>110.6387423</v>
      </c>
      <c r="G3664" t="str">
        <f t="shared" si="231"/>
        <v>Normal</v>
      </c>
      <c r="H3664" t="str">
        <f>'Raw Data'!I3661</f>
        <v>non-smoker</v>
      </c>
      <c r="I3664" t="str">
        <f>'Raw Data'!J3661</f>
        <v>high</v>
      </c>
    </row>
    <row r="3665" spans="1:9" ht="15" customHeight="1" x14ac:dyDescent="0.35">
      <c r="A3665">
        <f t="shared" si="228"/>
        <v>3661</v>
      </c>
      <c r="B3665" s="13">
        <f>'Raw Data'!B3662</f>
        <v>31.80816046</v>
      </c>
      <c r="C3665" t="str">
        <f t="shared" si="229"/>
        <v>Obese</v>
      </c>
      <c r="D3665" s="14">
        <f>'Raw Data'!E3662</f>
        <v>191.21183500000001</v>
      </c>
      <c r="E3665" t="str">
        <f t="shared" si="230"/>
        <v>Desirable</v>
      </c>
      <c r="F3665" s="15">
        <f>'Raw Data'!C3662</f>
        <v>96.602919959999994</v>
      </c>
      <c r="G3665" t="str">
        <f t="shared" si="231"/>
        <v>Normal</v>
      </c>
      <c r="H3665" t="str">
        <f>'Raw Data'!I3662</f>
        <v>non-smoker</v>
      </c>
      <c r="I3665" t="str">
        <f>'Raw Data'!J3662</f>
        <v>low</v>
      </c>
    </row>
    <row r="3666" spans="1:9" ht="15" customHeight="1" x14ac:dyDescent="0.35">
      <c r="A3666">
        <f t="shared" si="228"/>
        <v>3662</v>
      </c>
      <c r="B3666" s="13">
        <f>'Raw Data'!B3663</f>
        <v>26.669032940000001</v>
      </c>
      <c r="C3666" t="str">
        <f t="shared" si="229"/>
        <v>Overweight</v>
      </c>
      <c r="D3666" s="14">
        <f>'Raw Data'!E3663</f>
        <v>190.3722501</v>
      </c>
      <c r="E3666" t="str">
        <f t="shared" si="230"/>
        <v>Desirable</v>
      </c>
      <c r="F3666" s="15">
        <f>'Raw Data'!C3663</f>
        <v>96.892827120000007</v>
      </c>
      <c r="G3666" t="str">
        <f t="shared" si="231"/>
        <v>Normal</v>
      </c>
      <c r="H3666" t="str">
        <f>'Raw Data'!I3663</f>
        <v>non-smoker</v>
      </c>
      <c r="I3666" t="str">
        <f>'Raw Data'!J3663</f>
        <v>high</v>
      </c>
    </row>
    <row r="3667" spans="1:9" ht="15" customHeight="1" x14ac:dyDescent="0.35">
      <c r="A3667">
        <f t="shared" si="228"/>
        <v>3663</v>
      </c>
      <c r="B3667" s="13">
        <f>'Raw Data'!B3664</f>
        <v>27.240750049999999</v>
      </c>
      <c r="C3667" t="str">
        <f t="shared" si="229"/>
        <v>Overweight</v>
      </c>
      <c r="D3667" s="14">
        <f>'Raw Data'!E3664</f>
        <v>179.6504118</v>
      </c>
      <c r="E3667" t="str">
        <f t="shared" si="230"/>
        <v>Desirable</v>
      </c>
      <c r="F3667" s="15">
        <f>'Raw Data'!C3664</f>
        <v>105.0937332</v>
      </c>
      <c r="G3667" t="str">
        <f t="shared" si="231"/>
        <v>Normal</v>
      </c>
      <c r="H3667" t="str">
        <f>'Raw Data'!I3664</f>
        <v>smoker</v>
      </c>
      <c r="I3667" t="str">
        <f>'Raw Data'!J3664</f>
        <v>low</v>
      </c>
    </row>
    <row r="3668" spans="1:9" ht="15" customHeight="1" x14ac:dyDescent="0.35">
      <c r="A3668">
        <f t="shared" si="228"/>
        <v>3664</v>
      </c>
      <c r="B3668" s="13">
        <f>'Raw Data'!B3665</f>
        <v>25.057983530000001</v>
      </c>
      <c r="C3668" t="str">
        <f t="shared" si="229"/>
        <v>Overweight</v>
      </c>
      <c r="D3668" s="14">
        <f>'Raw Data'!E3665</f>
        <v>223.29218700000001</v>
      </c>
      <c r="E3668" t="str">
        <f t="shared" si="230"/>
        <v>Borderline High</v>
      </c>
      <c r="F3668" s="15">
        <f>'Raw Data'!C3665</f>
        <v>118.58566279999999</v>
      </c>
      <c r="G3668" t="str">
        <f t="shared" si="231"/>
        <v>Normal</v>
      </c>
      <c r="H3668" t="str">
        <f>'Raw Data'!I3665</f>
        <v>smoker</v>
      </c>
      <c r="I3668" t="str">
        <f>'Raw Data'!J3665</f>
        <v>low</v>
      </c>
    </row>
    <row r="3669" spans="1:9" ht="15" customHeight="1" x14ac:dyDescent="0.35">
      <c r="A3669">
        <f t="shared" si="228"/>
        <v>3665</v>
      </c>
      <c r="B3669" s="13">
        <f>'Raw Data'!B3666</f>
        <v>20.086032240000002</v>
      </c>
      <c r="C3669" t="str">
        <f t="shared" si="229"/>
        <v>Normal</v>
      </c>
      <c r="D3669" s="14">
        <f>'Raw Data'!E3666</f>
        <v>188.7545652</v>
      </c>
      <c r="E3669" t="str">
        <f t="shared" si="230"/>
        <v>Desirable</v>
      </c>
      <c r="F3669" s="15">
        <f>'Raw Data'!C3666</f>
        <v>93.632313530000005</v>
      </c>
      <c r="G3669" t="str">
        <f t="shared" si="231"/>
        <v>Normal</v>
      </c>
      <c r="H3669" t="str">
        <f>'Raw Data'!I3666</f>
        <v>non-smoker</v>
      </c>
      <c r="I3669" t="str">
        <f>'Raw Data'!J3666</f>
        <v>high</v>
      </c>
    </row>
    <row r="3670" spans="1:9" ht="15" customHeight="1" x14ac:dyDescent="0.35">
      <c r="A3670">
        <f t="shared" si="228"/>
        <v>3666</v>
      </c>
      <c r="B3670" s="13">
        <f>'Raw Data'!B3667</f>
        <v>32.372415089999997</v>
      </c>
      <c r="C3670" t="str">
        <f t="shared" si="229"/>
        <v>Obese</v>
      </c>
      <c r="D3670" s="14">
        <f>'Raw Data'!E3667</f>
        <v>182.67282900000001</v>
      </c>
      <c r="E3670" t="str">
        <f t="shared" si="230"/>
        <v>Desirable</v>
      </c>
      <c r="F3670" s="15">
        <f>'Raw Data'!C3667</f>
        <v>124.4298314</v>
      </c>
      <c r="G3670" t="str">
        <f t="shared" si="231"/>
        <v>Elevated</v>
      </c>
      <c r="H3670" t="str">
        <f>'Raw Data'!I3667</f>
        <v>non-smoker</v>
      </c>
      <c r="I3670" t="str">
        <f>'Raw Data'!J3667</f>
        <v>moderate</v>
      </c>
    </row>
    <row r="3671" spans="1:9" ht="15" customHeight="1" x14ac:dyDescent="0.35">
      <c r="A3671">
        <f t="shared" si="228"/>
        <v>3667</v>
      </c>
      <c r="B3671" s="13">
        <f>'Raw Data'!B3668</f>
        <v>26.576427549999998</v>
      </c>
      <c r="C3671" t="str">
        <f t="shared" si="229"/>
        <v>Overweight</v>
      </c>
      <c r="D3671" s="14">
        <f>'Raw Data'!E3668</f>
        <v>199.25113820000001</v>
      </c>
      <c r="E3671" t="str">
        <f t="shared" si="230"/>
        <v>Desirable</v>
      </c>
      <c r="F3671" s="15">
        <f>'Raw Data'!C3668</f>
        <v>99.481147539999995</v>
      </c>
      <c r="G3671" t="str">
        <f t="shared" si="231"/>
        <v>Normal</v>
      </c>
      <c r="H3671" t="str">
        <f>'Raw Data'!I3668</f>
        <v>non-smoker</v>
      </c>
      <c r="I3671" t="str">
        <f>'Raw Data'!J3668</f>
        <v>moderate</v>
      </c>
    </row>
    <row r="3672" spans="1:9" ht="15" customHeight="1" x14ac:dyDescent="0.35">
      <c r="A3672">
        <f t="shared" si="228"/>
        <v>3668</v>
      </c>
      <c r="B3672" s="13">
        <f>'Raw Data'!B3669</f>
        <v>17.688751629999999</v>
      </c>
      <c r="C3672" t="str">
        <f t="shared" si="229"/>
        <v>Underweight</v>
      </c>
      <c r="D3672" s="14">
        <f>'Raw Data'!E3669</f>
        <v>178.7540492</v>
      </c>
      <c r="E3672" t="str">
        <f t="shared" si="230"/>
        <v>Desirable</v>
      </c>
      <c r="F3672" s="15">
        <f>'Raw Data'!C3669</f>
        <v>109.3054581</v>
      </c>
      <c r="G3672" t="str">
        <f t="shared" si="231"/>
        <v>Normal</v>
      </c>
      <c r="H3672" t="str">
        <f>'Raw Data'!I3669</f>
        <v>smoker</v>
      </c>
      <c r="I3672" t="str">
        <f>'Raw Data'!J3669</f>
        <v>high</v>
      </c>
    </row>
    <row r="3673" spans="1:9" ht="15" customHeight="1" x14ac:dyDescent="0.35">
      <c r="A3673">
        <f t="shared" si="228"/>
        <v>3669</v>
      </c>
      <c r="B3673" s="13">
        <f>'Raw Data'!B3670</f>
        <v>26.309857010000002</v>
      </c>
      <c r="C3673" t="str">
        <f t="shared" si="229"/>
        <v>Overweight</v>
      </c>
      <c r="D3673" s="14">
        <f>'Raw Data'!E3670</f>
        <v>195.8639441</v>
      </c>
      <c r="E3673" t="str">
        <f t="shared" si="230"/>
        <v>Desirable</v>
      </c>
      <c r="F3673" s="15">
        <f>'Raw Data'!C3670</f>
        <v>101.1778387</v>
      </c>
      <c r="G3673" t="str">
        <f t="shared" si="231"/>
        <v>Normal</v>
      </c>
      <c r="H3673" t="str">
        <f>'Raw Data'!I3670</f>
        <v>smoker</v>
      </c>
      <c r="I3673" t="str">
        <f>'Raw Data'!J3670</f>
        <v>low</v>
      </c>
    </row>
    <row r="3674" spans="1:9" ht="15" customHeight="1" x14ac:dyDescent="0.35">
      <c r="A3674">
        <f t="shared" si="228"/>
        <v>3670</v>
      </c>
      <c r="B3674" s="13">
        <f>'Raw Data'!B3671</f>
        <v>20.226530660000002</v>
      </c>
      <c r="C3674" t="str">
        <f t="shared" si="229"/>
        <v>Normal</v>
      </c>
      <c r="D3674" s="14">
        <f>'Raw Data'!E3671</f>
        <v>175.9766521</v>
      </c>
      <c r="E3674" t="str">
        <f t="shared" si="230"/>
        <v>Desirable</v>
      </c>
      <c r="F3674" s="15">
        <f>'Raw Data'!C3671</f>
        <v>117.6101243</v>
      </c>
      <c r="G3674" t="str">
        <f t="shared" si="231"/>
        <v>Normal</v>
      </c>
      <c r="H3674" t="str">
        <f>'Raw Data'!I3671</f>
        <v>non-smoker</v>
      </c>
      <c r="I3674" t="str">
        <f>'Raw Data'!J3671</f>
        <v>moderate</v>
      </c>
    </row>
    <row r="3675" spans="1:9" ht="15" customHeight="1" x14ac:dyDescent="0.35">
      <c r="A3675">
        <f t="shared" si="228"/>
        <v>3671</v>
      </c>
      <c r="B3675" s="13">
        <f>'Raw Data'!B3672</f>
        <v>29.951893080000001</v>
      </c>
      <c r="C3675" t="str">
        <f t="shared" si="229"/>
        <v>Obese</v>
      </c>
      <c r="D3675" s="14">
        <f>'Raw Data'!E3672</f>
        <v>214.76743920000001</v>
      </c>
      <c r="E3675" t="str">
        <f t="shared" si="230"/>
        <v>Borderline High</v>
      </c>
      <c r="F3675" s="15">
        <f>'Raw Data'!C3672</f>
        <v>130.18464270000001</v>
      </c>
      <c r="G3675" t="str">
        <f t="shared" si="231"/>
        <v>Stage 1 Hypertension</v>
      </c>
      <c r="H3675" t="str">
        <f>'Raw Data'!I3672</f>
        <v>smoker</v>
      </c>
      <c r="I3675" t="str">
        <f>'Raw Data'!J3672</f>
        <v>moderate</v>
      </c>
    </row>
    <row r="3676" spans="1:9" ht="15" customHeight="1" x14ac:dyDescent="0.35">
      <c r="A3676">
        <f t="shared" si="228"/>
        <v>3672</v>
      </c>
      <c r="B3676" s="13">
        <f>'Raw Data'!B3673</f>
        <v>29.26501622</v>
      </c>
      <c r="C3676" t="str">
        <f t="shared" si="229"/>
        <v>Overweight</v>
      </c>
      <c r="D3676" s="14">
        <f>'Raw Data'!E3673</f>
        <v>192.55180240000001</v>
      </c>
      <c r="E3676" t="str">
        <f t="shared" si="230"/>
        <v>Desirable</v>
      </c>
      <c r="F3676" s="15">
        <f>'Raw Data'!C3673</f>
        <v>113.6173738</v>
      </c>
      <c r="G3676" t="str">
        <f t="shared" si="231"/>
        <v>Normal</v>
      </c>
      <c r="H3676" t="str">
        <f>'Raw Data'!I3673</f>
        <v>smoker</v>
      </c>
      <c r="I3676" t="str">
        <f>'Raw Data'!J3673</f>
        <v>low</v>
      </c>
    </row>
    <row r="3677" spans="1:9" ht="15" customHeight="1" x14ac:dyDescent="0.35">
      <c r="A3677">
        <f t="shared" si="228"/>
        <v>3673</v>
      </c>
      <c r="B3677" s="13">
        <f>'Raw Data'!B3674</f>
        <v>34.541273189999998</v>
      </c>
      <c r="C3677" t="str">
        <f t="shared" si="229"/>
        <v>Obese</v>
      </c>
      <c r="D3677" s="14">
        <f>'Raw Data'!E3674</f>
        <v>216.15319199999999</v>
      </c>
      <c r="E3677" t="str">
        <f t="shared" si="230"/>
        <v>Borderline High</v>
      </c>
      <c r="F3677" s="15">
        <f>'Raw Data'!C3674</f>
        <v>106.4105869</v>
      </c>
      <c r="G3677" t="str">
        <f t="shared" si="231"/>
        <v>Normal</v>
      </c>
      <c r="H3677" t="str">
        <f>'Raw Data'!I3674</f>
        <v>non-smoker</v>
      </c>
      <c r="I3677" t="str">
        <f>'Raw Data'!J3674</f>
        <v>moderate</v>
      </c>
    </row>
    <row r="3678" spans="1:9" ht="15" customHeight="1" x14ac:dyDescent="0.35">
      <c r="A3678">
        <f t="shared" si="228"/>
        <v>3674</v>
      </c>
      <c r="B3678" s="13">
        <f>'Raw Data'!B3675</f>
        <v>19.617078249999999</v>
      </c>
      <c r="C3678" t="str">
        <f t="shared" si="229"/>
        <v>Normal</v>
      </c>
      <c r="D3678" s="14">
        <f>'Raw Data'!E3675</f>
        <v>178.43270680000001</v>
      </c>
      <c r="E3678" t="str">
        <f t="shared" si="230"/>
        <v>Desirable</v>
      </c>
      <c r="F3678" s="15">
        <f>'Raw Data'!C3675</f>
        <v>96.193938320000001</v>
      </c>
      <c r="G3678" t="str">
        <f t="shared" si="231"/>
        <v>Normal</v>
      </c>
      <c r="H3678" t="str">
        <f>'Raw Data'!I3675</f>
        <v>non-smoker</v>
      </c>
      <c r="I3678" t="str">
        <f>'Raw Data'!J3675</f>
        <v>moderate</v>
      </c>
    </row>
    <row r="3679" spans="1:9" ht="15" customHeight="1" x14ac:dyDescent="0.35">
      <c r="A3679">
        <f t="shared" si="228"/>
        <v>3675</v>
      </c>
      <c r="B3679" s="13">
        <f>'Raw Data'!B3676</f>
        <v>34.1860407</v>
      </c>
      <c r="C3679" t="str">
        <f t="shared" si="229"/>
        <v>Obese</v>
      </c>
      <c r="D3679" s="14">
        <f>'Raw Data'!E3676</f>
        <v>181.82237330000001</v>
      </c>
      <c r="E3679" t="str">
        <f t="shared" si="230"/>
        <v>Desirable</v>
      </c>
      <c r="F3679" s="15">
        <f>'Raw Data'!C3676</f>
        <v>104.5589782</v>
      </c>
      <c r="G3679" t="str">
        <f t="shared" si="231"/>
        <v>Normal</v>
      </c>
      <c r="H3679" t="str">
        <f>'Raw Data'!I3676</f>
        <v>non-smoker</v>
      </c>
      <c r="I3679" t="str">
        <f>'Raw Data'!J3676</f>
        <v>low</v>
      </c>
    </row>
    <row r="3680" spans="1:9" ht="15" customHeight="1" x14ac:dyDescent="0.35">
      <c r="A3680">
        <f t="shared" si="228"/>
        <v>3676</v>
      </c>
      <c r="B3680" s="13">
        <f>'Raw Data'!B3677</f>
        <v>29.59667374</v>
      </c>
      <c r="C3680" t="str">
        <f t="shared" si="229"/>
        <v>Overweight</v>
      </c>
      <c r="D3680" s="14">
        <f>'Raw Data'!E3677</f>
        <v>180.3994711</v>
      </c>
      <c r="E3680" t="str">
        <f t="shared" si="230"/>
        <v>Desirable</v>
      </c>
      <c r="F3680" s="15">
        <f>'Raw Data'!C3677</f>
        <v>103.0532374</v>
      </c>
      <c r="G3680" t="str">
        <f t="shared" si="231"/>
        <v>Normal</v>
      </c>
      <c r="H3680" t="str">
        <f>'Raw Data'!I3677</f>
        <v>smoker</v>
      </c>
      <c r="I3680" t="str">
        <f>'Raw Data'!J3677</f>
        <v>moderate</v>
      </c>
    </row>
    <row r="3681" spans="1:9" ht="15" customHeight="1" x14ac:dyDescent="0.35">
      <c r="A3681">
        <f t="shared" si="228"/>
        <v>3677</v>
      </c>
      <c r="B3681" s="13">
        <f>'Raw Data'!B3678</f>
        <v>20.165434149999999</v>
      </c>
      <c r="C3681" t="str">
        <f t="shared" si="229"/>
        <v>Normal</v>
      </c>
      <c r="D3681" s="14">
        <f>'Raw Data'!E3678</f>
        <v>192.94731139999999</v>
      </c>
      <c r="E3681" t="str">
        <f t="shared" si="230"/>
        <v>Desirable</v>
      </c>
      <c r="F3681" s="15">
        <f>'Raw Data'!C3678</f>
        <v>100.0539339</v>
      </c>
      <c r="G3681" t="str">
        <f t="shared" si="231"/>
        <v>Normal</v>
      </c>
      <c r="H3681" t="str">
        <f>'Raw Data'!I3678</f>
        <v>non-smoker</v>
      </c>
      <c r="I3681" t="str">
        <f>'Raw Data'!J3678</f>
        <v>high</v>
      </c>
    </row>
    <row r="3682" spans="1:9" ht="15" customHeight="1" x14ac:dyDescent="0.35">
      <c r="A3682">
        <f t="shared" si="228"/>
        <v>3678</v>
      </c>
      <c r="B3682" s="13">
        <f>'Raw Data'!B3679</f>
        <v>36.135087560000002</v>
      </c>
      <c r="C3682" t="str">
        <f t="shared" si="229"/>
        <v>Obese</v>
      </c>
      <c r="D3682" s="14">
        <f>'Raw Data'!E3679</f>
        <v>188.8337975</v>
      </c>
      <c r="E3682" t="str">
        <f t="shared" si="230"/>
        <v>Desirable</v>
      </c>
      <c r="F3682" s="15">
        <f>'Raw Data'!C3679</f>
        <v>127.4230824</v>
      </c>
      <c r="G3682" t="str">
        <f t="shared" si="231"/>
        <v>Elevated</v>
      </c>
      <c r="H3682" t="str">
        <f>'Raw Data'!I3679</f>
        <v>non-smoker</v>
      </c>
      <c r="I3682" t="str">
        <f>'Raw Data'!J3679</f>
        <v>moderate</v>
      </c>
    </row>
    <row r="3683" spans="1:9" ht="15" customHeight="1" x14ac:dyDescent="0.35">
      <c r="A3683">
        <f t="shared" si="228"/>
        <v>3679</v>
      </c>
      <c r="B3683" s="13">
        <f>'Raw Data'!B3680</f>
        <v>26.37770415</v>
      </c>
      <c r="C3683" t="str">
        <f t="shared" si="229"/>
        <v>Overweight</v>
      </c>
      <c r="D3683" s="14">
        <f>'Raw Data'!E3680</f>
        <v>185.23950909999999</v>
      </c>
      <c r="E3683" t="str">
        <f t="shared" si="230"/>
        <v>Desirable</v>
      </c>
      <c r="F3683" s="15">
        <f>'Raw Data'!C3680</f>
        <v>108.03894510000001</v>
      </c>
      <c r="G3683" t="str">
        <f t="shared" si="231"/>
        <v>Normal</v>
      </c>
      <c r="H3683" t="str">
        <f>'Raw Data'!I3680</f>
        <v>smoker</v>
      </c>
      <c r="I3683" t="str">
        <f>'Raw Data'!J3680</f>
        <v>moderate</v>
      </c>
    </row>
    <row r="3684" spans="1:9" ht="15" customHeight="1" x14ac:dyDescent="0.35">
      <c r="A3684">
        <f t="shared" si="228"/>
        <v>3680</v>
      </c>
      <c r="B3684" s="13">
        <f>'Raw Data'!B3681</f>
        <v>21.043826370000001</v>
      </c>
      <c r="C3684" t="str">
        <f t="shared" si="229"/>
        <v>Normal</v>
      </c>
      <c r="D3684" s="14">
        <f>'Raw Data'!E3681</f>
        <v>178.34192580000001</v>
      </c>
      <c r="E3684" t="str">
        <f t="shared" si="230"/>
        <v>Desirable</v>
      </c>
      <c r="F3684" s="15">
        <f>'Raw Data'!C3681</f>
        <v>109.3619588</v>
      </c>
      <c r="G3684" t="str">
        <f t="shared" si="231"/>
        <v>Normal</v>
      </c>
      <c r="H3684" t="str">
        <f>'Raw Data'!I3681</f>
        <v>smoker</v>
      </c>
      <c r="I3684" t="str">
        <f>'Raw Data'!J3681</f>
        <v>moderate</v>
      </c>
    </row>
    <row r="3685" spans="1:9" ht="15" customHeight="1" x14ac:dyDescent="0.35">
      <c r="A3685">
        <f t="shared" si="228"/>
        <v>3681</v>
      </c>
      <c r="B3685" s="13">
        <f>'Raw Data'!B3682</f>
        <v>32.197915379999998</v>
      </c>
      <c r="C3685" t="str">
        <f t="shared" si="229"/>
        <v>Obese</v>
      </c>
      <c r="D3685" s="14">
        <f>'Raw Data'!E3682</f>
        <v>204.40496529999999</v>
      </c>
      <c r="E3685" t="str">
        <f t="shared" si="230"/>
        <v>Borderline High</v>
      </c>
      <c r="F3685" s="15">
        <f>'Raw Data'!C3682</f>
        <v>98.255465720000004</v>
      </c>
      <c r="G3685" t="str">
        <f t="shared" si="231"/>
        <v>Normal</v>
      </c>
      <c r="H3685" t="str">
        <f>'Raw Data'!I3682</f>
        <v>non-smoker</v>
      </c>
      <c r="I3685" t="str">
        <f>'Raw Data'!J3682</f>
        <v>low</v>
      </c>
    </row>
    <row r="3686" spans="1:9" ht="15" customHeight="1" x14ac:dyDescent="0.35">
      <c r="A3686">
        <f t="shared" si="228"/>
        <v>3682</v>
      </c>
      <c r="B3686" s="13">
        <f>'Raw Data'!B3683</f>
        <v>21.555467830000001</v>
      </c>
      <c r="C3686" t="str">
        <f t="shared" si="229"/>
        <v>Normal</v>
      </c>
      <c r="D3686" s="14">
        <f>'Raw Data'!E3683</f>
        <v>170.13519640000001</v>
      </c>
      <c r="E3686" t="str">
        <f t="shared" si="230"/>
        <v>Desirable</v>
      </c>
      <c r="F3686" s="15">
        <f>'Raw Data'!C3683</f>
        <v>101.62036620000001</v>
      </c>
      <c r="G3686" t="str">
        <f t="shared" si="231"/>
        <v>Normal</v>
      </c>
      <c r="H3686" t="str">
        <f>'Raw Data'!I3683</f>
        <v>smoker</v>
      </c>
      <c r="I3686" t="str">
        <f>'Raw Data'!J3683</f>
        <v>moderate</v>
      </c>
    </row>
    <row r="3687" spans="1:9" ht="15" customHeight="1" x14ac:dyDescent="0.35">
      <c r="A3687">
        <f t="shared" si="228"/>
        <v>3683</v>
      </c>
      <c r="B3687" s="13">
        <f>'Raw Data'!B3684</f>
        <v>32.781105490000002</v>
      </c>
      <c r="C3687" t="str">
        <f t="shared" si="229"/>
        <v>Obese</v>
      </c>
      <c r="D3687" s="14">
        <f>'Raw Data'!E3684</f>
        <v>211.61235389999999</v>
      </c>
      <c r="E3687" t="str">
        <f t="shared" si="230"/>
        <v>Borderline High</v>
      </c>
      <c r="F3687" s="15">
        <f>'Raw Data'!C3684</f>
        <v>121.5685526</v>
      </c>
      <c r="G3687" t="str">
        <f t="shared" si="231"/>
        <v>Elevated</v>
      </c>
      <c r="H3687" t="str">
        <f>'Raw Data'!I3684</f>
        <v>non-smoker</v>
      </c>
      <c r="I3687" t="str">
        <f>'Raw Data'!J3684</f>
        <v>moderate</v>
      </c>
    </row>
    <row r="3688" spans="1:9" ht="15" customHeight="1" x14ac:dyDescent="0.35">
      <c r="A3688">
        <f t="shared" si="228"/>
        <v>3684</v>
      </c>
      <c r="B3688" s="13">
        <f>'Raw Data'!B3685</f>
        <v>26.04021766</v>
      </c>
      <c r="C3688" t="str">
        <f t="shared" si="229"/>
        <v>Overweight</v>
      </c>
      <c r="D3688" s="14">
        <f>'Raw Data'!E3685</f>
        <v>190.56129899999999</v>
      </c>
      <c r="E3688" t="str">
        <f t="shared" si="230"/>
        <v>Desirable</v>
      </c>
      <c r="F3688" s="15">
        <f>'Raw Data'!C3685</f>
        <v>101.3215263</v>
      </c>
      <c r="G3688" t="str">
        <f t="shared" si="231"/>
        <v>Normal</v>
      </c>
      <c r="H3688" t="str">
        <f>'Raw Data'!I3685</f>
        <v>smoker</v>
      </c>
      <c r="I3688" t="str">
        <f>'Raw Data'!J3685</f>
        <v>moderate</v>
      </c>
    </row>
    <row r="3689" spans="1:9" ht="15" customHeight="1" x14ac:dyDescent="0.35">
      <c r="A3689">
        <f t="shared" si="228"/>
        <v>3685</v>
      </c>
      <c r="B3689" s="13">
        <f>'Raw Data'!B3686</f>
        <v>25.253884750000001</v>
      </c>
      <c r="C3689" t="str">
        <f t="shared" si="229"/>
        <v>Overweight</v>
      </c>
      <c r="D3689" s="14">
        <f>'Raw Data'!E3686</f>
        <v>182.23413489999999</v>
      </c>
      <c r="E3689" t="str">
        <f t="shared" si="230"/>
        <v>Desirable</v>
      </c>
      <c r="F3689" s="15">
        <f>'Raw Data'!C3686</f>
        <v>112.2793257</v>
      </c>
      <c r="G3689" t="str">
        <f t="shared" si="231"/>
        <v>Normal</v>
      </c>
      <c r="H3689" t="str">
        <f>'Raw Data'!I3686</f>
        <v>non-smoker</v>
      </c>
      <c r="I3689" t="str">
        <f>'Raw Data'!J3686</f>
        <v>high</v>
      </c>
    </row>
    <row r="3690" spans="1:9" ht="15" customHeight="1" x14ac:dyDescent="0.35">
      <c r="A3690">
        <f t="shared" si="228"/>
        <v>3686</v>
      </c>
      <c r="B3690" s="13">
        <f>'Raw Data'!B3687</f>
        <v>20.491794299999999</v>
      </c>
      <c r="C3690" t="str">
        <f t="shared" si="229"/>
        <v>Normal</v>
      </c>
      <c r="D3690" s="14">
        <f>'Raw Data'!E3687</f>
        <v>202.20964530000001</v>
      </c>
      <c r="E3690" t="str">
        <f t="shared" si="230"/>
        <v>Borderline High</v>
      </c>
      <c r="F3690" s="15">
        <f>'Raw Data'!C3687</f>
        <v>101.3203949</v>
      </c>
      <c r="G3690" t="str">
        <f t="shared" si="231"/>
        <v>Normal</v>
      </c>
      <c r="H3690" t="str">
        <f>'Raw Data'!I3687</f>
        <v>non-smoker</v>
      </c>
      <c r="I3690" t="str">
        <f>'Raw Data'!J3687</f>
        <v>low</v>
      </c>
    </row>
    <row r="3691" spans="1:9" ht="15" customHeight="1" x14ac:dyDescent="0.35">
      <c r="A3691">
        <f t="shared" si="228"/>
        <v>3687</v>
      </c>
      <c r="B3691" s="13">
        <f>'Raw Data'!B3688</f>
        <v>21.782046640000001</v>
      </c>
      <c r="C3691" t="str">
        <f t="shared" si="229"/>
        <v>Normal</v>
      </c>
      <c r="D3691" s="14">
        <f>'Raw Data'!E3688</f>
        <v>194.42757090000001</v>
      </c>
      <c r="E3691" t="str">
        <f t="shared" si="230"/>
        <v>Desirable</v>
      </c>
      <c r="F3691" s="15">
        <f>'Raw Data'!C3688</f>
        <v>120.8482482</v>
      </c>
      <c r="G3691" t="str">
        <f t="shared" si="231"/>
        <v>Elevated</v>
      </c>
      <c r="H3691" t="str">
        <f>'Raw Data'!I3688</f>
        <v>non-smoker</v>
      </c>
      <c r="I3691" t="str">
        <f>'Raw Data'!J3688</f>
        <v>moderate</v>
      </c>
    </row>
    <row r="3692" spans="1:9" ht="15" customHeight="1" x14ac:dyDescent="0.35">
      <c r="A3692">
        <f t="shared" si="228"/>
        <v>3688</v>
      </c>
      <c r="B3692" s="13">
        <f>'Raw Data'!B3689</f>
        <v>27.802326359999999</v>
      </c>
      <c r="C3692" t="str">
        <f t="shared" si="229"/>
        <v>Overweight</v>
      </c>
      <c r="D3692" s="14">
        <f>'Raw Data'!E3689</f>
        <v>184.12282189999999</v>
      </c>
      <c r="E3692" t="str">
        <f t="shared" si="230"/>
        <v>Desirable</v>
      </c>
      <c r="F3692" s="15">
        <f>'Raw Data'!C3689</f>
        <v>107.74580640000001</v>
      </c>
      <c r="G3692" t="str">
        <f t="shared" si="231"/>
        <v>Normal</v>
      </c>
      <c r="H3692" t="str">
        <f>'Raw Data'!I3689</f>
        <v>non-smoker</v>
      </c>
      <c r="I3692" t="str">
        <f>'Raw Data'!J3689</f>
        <v>high</v>
      </c>
    </row>
    <row r="3693" spans="1:9" ht="15" customHeight="1" x14ac:dyDescent="0.35">
      <c r="A3693">
        <f t="shared" si="228"/>
        <v>3689</v>
      </c>
      <c r="B3693" s="13">
        <f>'Raw Data'!B3690</f>
        <v>18.80399667</v>
      </c>
      <c r="C3693" t="str">
        <f t="shared" si="229"/>
        <v>Normal</v>
      </c>
      <c r="D3693" s="14">
        <f>'Raw Data'!E3690</f>
        <v>197.41273380000001</v>
      </c>
      <c r="E3693" t="str">
        <f t="shared" si="230"/>
        <v>Desirable</v>
      </c>
      <c r="F3693" s="15">
        <f>'Raw Data'!C3690</f>
        <v>101.8025536</v>
      </c>
      <c r="G3693" t="str">
        <f t="shared" si="231"/>
        <v>Normal</v>
      </c>
      <c r="H3693" t="str">
        <f>'Raw Data'!I3690</f>
        <v>non-smoker</v>
      </c>
      <c r="I3693" t="str">
        <f>'Raw Data'!J3690</f>
        <v>moderate</v>
      </c>
    </row>
    <row r="3694" spans="1:9" ht="15" customHeight="1" x14ac:dyDescent="0.35">
      <c r="A3694">
        <f t="shared" si="228"/>
        <v>3690</v>
      </c>
      <c r="B3694" s="13">
        <f>'Raw Data'!B3691</f>
        <v>30.44612652</v>
      </c>
      <c r="C3694" t="str">
        <f t="shared" si="229"/>
        <v>Obese</v>
      </c>
      <c r="D3694" s="14">
        <f>'Raw Data'!E3691</f>
        <v>208.3771735</v>
      </c>
      <c r="E3694" t="str">
        <f t="shared" si="230"/>
        <v>Borderline High</v>
      </c>
      <c r="F3694" s="15">
        <f>'Raw Data'!C3691</f>
        <v>114.1091222</v>
      </c>
      <c r="G3694" t="str">
        <f t="shared" si="231"/>
        <v>Normal</v>
      </c>
      <c r="H3694" t="str">
        <f>'Raw Data'!I3691</f>
        <v>non-smoker</v>
      </c>
      <c r="I3694" t="str">
        <f>'Raw Data'!J3691</f>
        <v>moderate</v>
      </c>
    </row>
    <row r="3695" spans="1:9" ht="15" customHeight="1" x14ac:dyDescent="0.35">
      <c r="A3695">
        <f t="shared" si="228"/>
        <v>3691</v>
      </c>
      <c r="B3695" s="13">
        <f>'Raw Data'!B3692</f>
        <v>24.375930700000001</v>
      </c>
      <c r="C3695" t="str">
        <f t="shared" si="229"/>
        <v>Normal</v>
      </c>
      <c r="D3695" s="14">
        <f>'Raw Data'!E3692</f>
        <v>196.8867516</v>
      </c>
      <c r="E3695" t="str">
        <f t="shared" si="230"/>
        <v>Desirable</v>
      </c>
      <c r="F3695" s="15">
        <f>'Raw Data'!C3692</f>
        <v>111.7994685</v>
      </c>
      <c r="G3695" t="str">
        <f t="shared" si="231"/>
        <v>Normal</v>
      </c>
      <c r="H3695" t="str">
        <f>'Raw Data'!I3692</f>
        <v>smoker</v>
      </c>
      <c r="I3695" t="str">
        <f>'Raw Data'!J3692</f>
        <v>low</v>
      </c>
    </row>
    <row r="3696" spans="1:9" ht="15" customHeight="1" x14ac:dyDescent="0.35">
      <c r="A3696">
        <f t="shared" si="228"/>
        <v>3692</v>
      </c>
      <c r="B3696" s="13">
        <f>'Raw Data'!B3693</f>
        <v>25.018055109999999</v>
      </c>
      <c r="C3696" t="str">
        <f t="shared" si="229"/>
        <v>Overweight</v>
      </c>
      <c r="D3696" s="14">
        <f>'Raw Data'!E3693</f>
        <v>212.33035390000001</v>
      </c>
      <c r="E3696" t="str">
        <f t="shared" si="230"/>
        <v>Borderline High</v>
      </c>
      <c r="F3696" s="15">
        <f>'Raw Data'!C3693</f>
        <v>120.3959529</v>
      </c>
      <c r="G3696" t="str">
        <f t="shared" si="231"/>
        <v>Elevated</v>
      </c>
      <c r="H3696" t="str">
        <f>'Raw Data'!I3693</f>
        <v>smoker</v>
      </c>
      <c r="I3696" t="str">
        <f>'Raw Data'!J3693</f>
        <v>moderate</v>
      </c>
    </row>
    <row r="3697" spans="1:9" ht="15" customHeight="1" x14ac:dyDescent="0.35">
      <c r="A3697">
        <f t="shared" si="228"/>
        <v>3693</v>
      </c>
      <c r="B3697" s="13">
        <f>'Raw Data'!B3694</f>
        <v>29.915824350000001</v>
      </c>
      <c r="C3697" t="str">
        <f t="shared" si="229"/>
        <v>Obese</v>
      </c>
      <c r="D3697" s="14">
        <f>'Raw Data'!E3694</f>
        <v>199.0808691</v>
      </c>
      <c r="E3697" t="str">
        <f t="shared" si="230"/>
        <v>Desirable</v>
      </c>
      <c r="F3697" s="15">
        <f>'Raw Data'!C3694</f>
        <v>97.411288859999999</v>
      </c>
      <c r="G3697" t="str">
        <f t="shared" si="231"/>
        <v>Normal</v>
      </c>
      <c r="H3697" t="str">
        <f>'Raw Data'!I3694</f>
        <v>non-smoker</v>
      </c>
      <c r="I3697" t="str">
        <f>'Raw Data'!J3694</f>
        <v>moderate</v>
      </c>
    </row>
    <row r="3698" spans="1:9" ht="15" customHeight="1" x14ac:dyDescent="0.35">
      <c r="A3698">
        <f t="shared" si="228"/>
        <v>3694</v>
      </c>
      <c r="B3698" s="13">
        <f>'Raw Data'!B3695</f>
        <v>25.979636639999999</v>
      </c>
      <c r="C3698" t="str">
        <f t="shared" si="229"/>
        <v>Overweight</v>
      </c>
      <c r="D3698" s="14">
        <f>'Raw Data'!E3695</f>
        <v>213.2582519</v>
      </c>
      <c r="E3698" t="str">
        <f t="shared" si="230"/>
        <v>Borderline High</v>
      </c>
      <c r="F3698" s="15">
        <f>'Raw Data'!C3695</f>
        <v>100.47217120000001</v>
      </c>
      <c r="G3698" t="str">
        <f t="shared" si="231"/>
        <v>Normal</v>
      </c>
      <c r="H3698" t="str">
        <f>'Raw Data'!I3695</f>
        <v>non-smoker</v>
      </c>
      <c r="I3698" t="str">
        <f>'Raw Data'!J3695</f>
        <v>high</v>
      </c>
    </row>
    <row r="3699" spans="1:9" ht="15" customHeight="1" x14ac:dyDescent="0.35">
      <c r="A3699">
        <f t="shared" si="228"/>
        <v>3695</v>
      </c>
      <c r="B3699" s="13">
        <f>'Raw Data'!B3696</f>
        <v>33.152881309999998</v>
      </c>
      <c r="C3699" t="str">
        <f t="shared" si="229"/>
        <v>Obese</v>
      </c>
      <c r="D3699" s="14">
        <f>'Raw Data'!E3696</f>
        <v>179.62750869999999</v>
      </c>
      <c r="E3699" t="str">
        <f t="shared" si="230"/>
        <v>Desirable</v>
      </c>
      <c r="F3699" s="15">
        <f>'Raw Data'!C3696</f>
        <v>111.9960887</v>
      </c>
      <c r="G3699" t="str">
        <f t="shared" si="231"/>
        <v>Normal</v>
      </c>
      <c r="H3699" t="str">
        <f>'Raw Data'!I3696</f>
        <v>non-smoker</v>
      </c>
      <c r="I3699" t="str">
        <f>'Raw Data'!J3696</f>
        <v>moderate</v>
      </c>
    </row>
    <row r="3700" spans="1:9" ht="15" customHeight="1" x14ac:dyDescent="0.35">
      <c r="A3700">
        <f t="shared" si="228"/>
        <v>3696</v>
      </c>
      <c r="B3700" s="13">
        <f>'Raw Data'!B3697</f>
        <v>16.748223800000002</v>
      </c>
      <c r="C3700" t="str">
        <f t="shared" si="229"/>
        <v>Underweight</v>
      </c>
      <c r="D3700" s="14">
        <f>'Raw Data'!E3697</f>
        <v>174.49529949999999</v>
      </c>
      <c r="E3700" t="str">
        <f t="shared" si="230"/>
        <v>Desirable</v>
      </c>
      <c r="F3700" s="15">
        <f>'Raw Data'!C3697</f>
        <v>94.756354459999997</v>
      </c>
      <c r="G3700" t="str">
        <f t="shared" si="231"/>
        <v>Normal</v>
      </c>
      <c r="H3700" t="str">
        <f>'Raw Data'!I3697</f>
        <v>smoker</v>
      </c>
      <c r="I3700" t="str">
        <f>'Raw Data'!J3697</f>
        <v>moderate</v>
      </c>
    </row>
    <row r="3701" spans="1:9" ht="15" customHeight="1" x14ac:dyDescent="0.35">
      <c r="A3701">
        <f t="shared" si="228"/>
        <v>3697</v>
      </c>
      <c r="B3701" s="13">
        <f>'Raw Data'!B3698</f>
        <v>31.002261350000001</v>
      </c>
      <c r="C3701" t="str">
        <f t="shared" si="229"/>
        <v>Obese</v>
      </c>
      <c r="D3701" s="14">
        <f>'Raw Data'!E3698</f>
        <v>191.20445760000001</v>
      </c>
      <c r="E3701" t="str">
        <f t="shared" si="230"/>
        <v>Desirable</v>
      </c>
      <c r="F3701" s="15">
        <f>'Raw Data'!C3698</f>
        <v>112.11114120000001</v>
      </c>
      <c r="G3701" t="str">
        <f t="shared" si="231"/>
        <v>Normal</v>
      </c>
      <c r="H3701" t="str">
        <f>'Raw Data'!I3698</f>
        <v>non-smoker</v>
      </c>
      <c r="I3701" t="str">
        <f>'Raw Data'!J3698</f>
        <v>moderate</v>
      </c>
    </row>
    <row r="3702" spans="1:9" ht="15" customHeight="1" x14ac:dyDescent="0.35">
      <c r="A3702">
        <f t="shared" si="228"/>
        <v>3698</v>
      </c>
      <c r="B3702" s="13">
        <f>'Raw Data'!B3699</f>
        <v>27.120444710000001</v>
      </c>
      <c r="C3702" t="str">
        <f t="shared" si="229"/>
        <v>Overweight</v>
      </c>
      <c r="D3702" s="14">
        <f>'Raw Data'!E3699</f>
        <v>197.12686540000001</v>
      </c>
      <c r="E3702" t="str">
        <f t="shared" si="230"/>
        <v>Desirable</v>
      </c>
      <c r="F3702" s="15">
        <f>'Raw Data'!C3699</f>
        <v>112.51265549999999</v>
      </c>
      <c r="G3702" t="str">
        <f t="shared" si="231"/>
        <v>Normal</v>
      </c>
      <c r="H3702" t="str">
        <f>'Raw Data'!I3699</f>
        <v>smoker</v>
      </c>
      <c r="I3702" t="str">
        <f>'Raw Data'!J3699</f>
        <v>high</v>
      </c>
    </row>
    <row r="3703" spans="1:9" ht="15" customHeight="1" x14ac:dyDescent="0.35">
      <c r="A3703">
        <f t="shared" si="228"/>
        <v>3699</v>
      </c>
      <c r="B3703" s="13">
        <f>'Raw Data'!B3700</f>
        <v>23.710592680000001</v>
      </c>
      <c r="C3703" t="str">
        <f t="shared" si="229"/>
        <v>Normal</v>
      </c>
      <c r="D3703" s="14">
        <f>'Raw Data'!E3700</f>
        <v>216.49254529999999</v>
      </c>
      <c r="E3703" t="str">
        <f t="shared" si="230"/>
        <v>Borderline High</v>
      </c>
      <c r="F3703" s="15">
        <f>'Raw Data'!C3700</f>
        <v>99.316537120000007</v>
      </c>
      <c r="G3703" t="str">
        <f t="shared" si="231"/>
        <v>Normal</v>
      </c>
      <c r="H3703" t="str">
        <f>'Raw Data'!I3700</f>
        <v>non-smoker</v>
      </c>
      <c r="I3703" t="str">
        <f>'Raw Data'!J3700</f>
        <v>moderate</v>
      </c>
    </row>
    <row r="3704" spans="1:9" ht="15" customHeight="1" x14ac:dyDescent="0.35">
      <c r="A3704">
        <f t="shared" si="228"/>
        <v>3700</v>
      </c>
      <c r="B3704" s="13">
        <f>'Raw Data'!B3701</f>
        <v>31.74495563</v>
      </c>
      <c r="C3704" t="str">
        <f t="shared" si="229"/>
        <v>Obese</v>
      </c>
      <c r="D3704" s="14">
        <f>'Raw Data'!E3701</f>
        <v>192.42982660000001</v>
      </c>
      <c r="E3704" t="str">
        <f t="shared" si="230"/>
        <v>Desirable</v>
      </c>
      <c r="F3704" s="15">
        <f>'Raw Data'!C3701</f>
        <v>115.3027977</v>
      </c>
      <c r="G3704" t="str">
        <f t="shared" si="231"/>
        <v>Normal</v>
      </c>
      <c r="H3704" t="str">
        <f>'Raw Data'!I3701</f>
        <v>non-smoker</v>
      </c>
      <c r="I3704" t="str">
        <f>'Raw Data'!J3701</f>
        <v>moderate</v>
      </c>
    </row>
    <row r="3705" spans="1:9" ht="15" customHeight="1" x14ac:dyDescent="0.35">
      <c r="A3705">
        <f t="shared" si="228"/>
        <v>3701</v>
      </c>
      <c r="B3705" s="13">
        <f>'Raw Data'!B3702</f>
        <v>29.934118850000001</v>
      </c>
      <c r="C3705" t="str">
        <f t="shared" si="229"/>
        <v>Obese</v>
      </c>
      <c r="D3705" s="14">
        <f>'Raw Data'!E3702</f>
        <v>206.30815219999999</v>
      </c>
      <c r="E3705" t="str">
        <f t="shared" si="230"/>
        <v>Borderline High</v>
      </c>
      <c r="F3705" s="15">
        <f>'Raw Data'!C3702</f>
        <v>107.7700299</v>
      </c>
      <c r="G3705" t="str">
        <f t="shared" si="231"/>
        <v>Normal</v>
      </c>
      <c r="H3705" t="str">
        <f>'Raw Data'!I3702</f>
        <v>smoker</v>
      </c>
      <c r="I3705" t="str">
        <f>'Raw Data'!J3702</f>
        <v>low</v>
      </c>
    </row>
    <row r="3706" spans="1:9" ht="15" customHeight="1" x14ac:dyDescent="0.35">
      <c r="A3706">
        <f t="shared" si="228"/>
        <v>3702</v>
      </c>
      <c r="B3706" s="13">
        <f>'Raw Data'!B3703</f>
        <v>28.141696289999999</v>
      </c>
      <c r="C3706" t="str">
        <f t="shared" si="229"/>
        <v>Overweight</v>
      </c>
      <c r="D3706" s="14">
        <f>'Raw Data'!E3703</f>
        <v>181.4770632</v>
      </c>
      <c r="E3706" t="str">
        <f t="shared" si="230"/>
        <v>Desirable</v>
      </c>
      <c r="F3706" s="15">
        <f>'Raw Data'!C3703</f>
        <v>96.094657720000001</v>
      </c>
      <c r="G3706" t="str">
        <f t="shared" si="231"/>
        <v>Normal</v>
      </c>
      <c r="H3706" t="str">
        <f>'Raw Data'!I3703</f>
        <v>smoker</v>
      </c>
      <c r="I3706" t="str">
        <f>'Raw Data'!J3703</f>
        <v>high</v>
      </c>
    </row>
    <row r="3707" spans="1:9" ht="15" customHeight="1" x14ac:dyDescent="0.35">
      <c r="A3707">
        <f t="shared" si="228"/>
        <v>3703</v>
      </c>
      <c r="B3707" s="13">
        <f>'Raw Data'!B3704</f>
        <v>25.734601399999999</v>
      </c>
      <c r="C3707" t="str">
        <f t="shared" si="229"/>
        <v>Overweight</v>
      </c>
      <c r="D3707" s="14">
        <f>'Raw Data'!E3704</f>
        <v>215.60185799999999</v>
      </c>
      <c r="E3707" t="str">
        <f t="shared" si="230"/>
        <v>Borderline High</v>
      </c>
      <c r="F3707" s="15">
        <f>'Raw Data'!C3704</f>
        <v>107.3519869</v>
      </c>
      <c r="G3707" t="str">
        <f t="shared" si="231"/>
        <v>Normal</v>
      </c>
      <c r="H3707" t="str">
        <f>'Raw Data'!I3704</f>
        <v>non-smoker</v>
      </c>
      <c r="I3707" t="str">
        <f>'Raw Data'!J3704</f>
        <v>high</v>
      </c>
    </row>
    <row r="3708" spans="1:9" ht="15" customHeight="1" x14ac:dyDescent="0.35">
      <c r="A3708">
        <f t="shared" si="228"/>
        <v>3704</v>
      </c>
      <c r="B3708" s="13">
        <f>'Raw Data'!B3705</f>
        <v>23.472669969999998</v>
      </c>
      <c r="C3708" t="str">
        <f t="shared" si="229"/>
        <v>Normal</v>
      </c>
      <c r="D3708" s="14">
        <f>'Raw Data'!E3705</f>
        <v>189.7439091</v>
      </c>
      <c r="E3708" t="str">
        <f t="shared" si="230"/>
        <v>Desirable</v>
      </c>
      <c r="F3708" s="15">
        <f>'Raw Data'!C3705</f>
        <v>103.24013119999999</v>
      </c>
      <c r="G3708" t="str">
        <f t="shared" si="231"/>
        <v>Normal</v>
      </c>
      <c r="H3708" t="str">
        <f>'Raw Data'!I3705</f>
        <v>smoker</v>
      </c>
      <c r="I3708" t="str">
        <f>'Raw Data'!J3705</f>
        <v>low</v>
      </c>
    </row>
    <row r="3709" spans="1:9" ht="15" customHeight="1" x14ac:dyDescent="0.35">
      <c r="A3709">
        <f t="shared" si="228"/>
        <v>3705</v>
      </c>
      <c r="B3709" s="13">
        <f>'Raw Data'!B3706</f>
        <v>21.605289689999999</v>
      </c>
      <c r="C3709" t="str">
        <f t="shared" si="229"/>
        <v>Normal</v>
      </c>
      <c r="D3709" s="14">
        <f>'Raw Data'!E3706</f>
        <v>180.8486278</v>
      </c>
      <c r="E3709" t="str">
        <f t="shared" si="230"/>
        <v>Desirable</v>
      </c>
      <c r="F3709" s="15">
        <f>'Raw Data'!C3706</f>
        <v>98.771757739999998</v>
      </c>
      <c r="G3709" t="str">
        <f t="shared" si="231"/>
        <v>Normal</v>
      </c>
      <c r="H3709" t="str">
        <f>'Raw Data'!I3706</f>
        <v>non-smoker</v>
      </c>
      <c r="I3709" t="str">
        <f>'Raw Data'!J3706</f>
        <v>moderate</v>
      </c>
    </row>
    <row r="3710" spans="1:9" ht="15" customHeight="1" x14ac:dyDescent="0.35">
      <c r="A3710">
        <f t="shared" si="228"/>
        <v>3706</v>
      </c>
      <c r="B3710" s="13">
        <f>'Raw Data'!B3707</f>
        <v>33.829675870000003</v>
      </c>
      <c r="C3710" t="str">
        <f t="shared" si="229"/>
        <v>Obese</v>
      </c>
      <c r="D3710" s="14">
        <f>'Raw Data'!E3707</f>
        <v>215.85984110000001</v>
      </c>
      <c r="E3710" t="str">
        <f t="shared" si="230"/>
        <v>Borderline High</v>
      </c>
      <c r="F3710" s="15">
        <f>'Raw Data'!C3707</f>
        <v>111.4040736</v>
      </c>
      <c r="G3710" t="str">
        <f t="shared" si="231"/>
        <v>Normal</v>
      </c>
      <c r="H3710" t="str">
        <f>'Raw Data'!I3707</f>
        <v>non-smoker</v>
      </c>
      <c r="I3710" t="str">
        <f>'Raw Data'!J3707</f>
        <v>moderate</v>
      </c>
    </row>
    <row r="3711" spans="1:9" ht="15" customHeight="1" x14ac:dyDescent="0.35">
      <c r="A3711">
        <f t="shared" si="228"/>
        <v>3707</v>
      </c>
      <c r="B3711" s="13">
        <f>'Raw Data'!B3708</f>
        <v>31.133679239999999</v>
      </c>
      <c r="C3711" t="str">
        <f t="shared" si="229"/>
        <v>Obese</v>
      </c>
      <c r="D3711" s="14">
        <f>'Raw Data'!E3708</f>
        <v>204.29541499999999</v>
      </c>
      <c r="E3711" t="str">
        <f t="shared" si="230"/>
        <v>Borderline High</v>
      </c>
      <c r="F3711" s="15">
        <f>'Raw Data'!C3708</f>
        <v>119.3235507</v>
      </c>
      <c r="G3711" t="str">
        <f t="shared" si="231"/>
        <v>Normal</v>
      </c>
      <c r="H3711" t="str">
        <f>'Raw Data'!I3708</f>
        <v>non-smoker</v>
      </c>
      <c r="I3711" t="str">
        <f>'Raw Data'!J3708</f>
        <v>moderate</v>
      </c>
    </row>
    <row r="3712" spans="1:9" ht="15" customHeight="1" x14ac:dyDescent="0.35">
      <c r="A3712">
        <f t="shared" si="228"/>
        <v>3708</v>
      </c>
      <c r="B3712" s="13">
        <f>'Raw Data'!B3709</f>
        <v>29.843268479999999</v>
      </c>
      <c r="C3712" t="str">
        <f t="shared" si="229"/>
        <v>Overweight</v>
      </c>
      <c r="D3712" s="14">
        <f>'Raw Data'!E3709</f>
        <v>204.45643720000001</v>
      </c>
      <c r="E3712" t="str">
        <f t="shared" si="230"/>
        <v>Borderline High</v>
      </c>
      <c r="F3712" s="15">
        <f>'Raw Data'!C3709</f>
        <v>102.3940114</v>
      </c>
      <c r="G3712" t="str">
        <f t="shared" si="231"/>
        <v>Normal</v>
      </c>
      <c r="H3712" t="str">
        <f>'Raw Data'!I3709</f>
        <v>smoker</v>
      </c>
      <c r="I3712" t="str">
        <f>'Raw Data'!J3709</f>
        <v>low</v>
      </c>
    </row>
    <row r="3713" spans="1:9" ht="15" customHeight="1" x14ac:dyDescent="0.35">
      <c r="A3713">
        <f t="shared" si="228"/>
        <v>3709</v>
      </c>
      <c r="B3713" s="13">
        <f>'Raw Data'!B3710</f>
        <v>24.865013359999999</v>
      </c>
      <c r="C3713" t="str">
        <f t="shared" si="229"/>
        <v>Normal</v>
      </c>
      <c r="D3713" s="14">
        <f>'Raw Data'!E3710</f>
        <v>202.12955959999999</v>
      </c>
      <c r="E3713" t="str">
        <f t="shared" si="230"/>
        <v>Borderline High</v>
      </c>
      <c r="F3713" s="15">
        <f>'Raw Data'!C3710</f>
        <v>119.5641624</v>
      </c>
      <c r="G3713" t="str">
        <f t="shared" si="231"/>
        <v>Normal</v>
      </c>
      <c r="H3713" t="str">
        <f>'Raw Data'!I3710</f>
        <v>non-smoker</v>
      </c>
      <c r="I3713" t="str">
        <f>'Raw Data'!J3710</f>
        <v>high</v>
      </c>
    </row>
    <row r="3714" spans="1:9" ht="15" customHeight="1" x14ac:dyDescent="0.35">
      <c r="A3714">
        <f t="shared" si="228"/>
        <v>3710</v>
      </c>
      <c r="B3714" s="13">
        <f>'Raw Data'!B3711</f>
        <v>37.169464580000003</v>
      </c>
      <c r="C3714" t="str">
        <f t="shared" si="229"/>
        <v>Obese</v>
      </c>
      <c r="D3714" s="14">
        <f>'Raw Data'!E3711</f>
        <v>210.00886850000001</v>
      </c>
      <c r="E3714" t="str">
        <f t="shared" si="230"/>
        <v>Borderline High</v>
      </c>
      <c r="F3714" s="15">
        <f>'Raw Data'!C3711</f>
        <v>103.48958709999999</v>
      </c>
      <c r="G3714" t="str">
        <f t="shared" si="231"/>
        <v>Normal</v>
      </c>
      <c r="H3714" t="str">
        <f>'Raw Data'!I3711</f>
        <v>non-smoker</v>
      </c>
      <c r="I3714" t="str">
        <f>'Raw Data'!J3711</f>
        <v>high</v>
      </c>
    </row>
    <row r="3715" spans="1:9" ht="15" customHeight="1" x14ac:dyDescent="0.35">
      <c r="A3715">
        <f t="shared" si="228"/>
        <v>3711</v>
      </c>
      <c r="B3715" s="13">
        <f>'Raw Data'!B3712</f>
        <v>23.527759939999999</v>
      </c>
      <c r="C3715" t="str">
        <f t="shared" si="229"/>
        <v>Normal</v>
      </c>
      <c r="D3715" s="14">
        <f>'Raw Data'!E3712</f>
        <v>229.63557800000001</v>
      </c>
      <c r="E3715" t="str">
        <f t="shared" si="230"/>
        <v>Borderline High</v>
      </c>
      <c r="F3715" s="15">
        <f>'Raw Data'!C3712</f>
        <v>102.8228512</v>
      </c>
      <c r="G3715" t="str">
        <f t="shared" si="231"/>
        <v>Normal</v>
      </c>
      <c r="H3715" t="str">
        <f>'Raw Data'!I3712</f>
        <v>non-smoker</v>
      </c>
      <c r="I3715" t="str">
        <f>'Raw Data'!J3712</f>
        <v>high</v>
      </c>
    </row>
    <row r="3716" spans="1:9" ht="15" customHeight="1" x14ac:dyDescent="0.35">
      <c r="A3716">
        <f t="shared" si="228"/>
        <v>3712</v>
      </c>
      <c r="B3716" s="13">
        <f>'Raw Data'!B3713</f>
        <v>25.109640859999999</v>
      </c>
      <c r="C3716" t="str">
        <f t="shared" si="229"/>
        <v>Overweight</v>
      </c>
      <c r="D3716" s="14">
        <f>'Raw Data'!E3713</f>
        <v>199.77250129999999</v>
      </c>
      <c r="E3716" t="str">
        <f t="shared" si="230"/>
        <v>Desirable</v>
      </c>
      <c r="F3716" s="15">
        <f>'Raw Data'!C3713</f>
        <v>125.8526348</v>
      </c>
      <c r="G3716" t="str">
        <f t="shared" si="231"/>
        <v>Elevated</v>
      </c>
      <c r="H3716" t="str">
        <f>'Raw Data'!I3713</f>
        <v>non-smoker</v>
      </c>
      <c r="I3716" t="str">
        <f>'Raw Data'!J3713</f>
        <v>moderate</v>
      </c>
    </row>
    <row r="3717" spans="1:9" ht="15" customHeight="1" x14ac:dyDescent="0.35">
      <c r="A3717">
        <f t="shared" ref="A3717:A3780" si="232">ROW()-4</f>
        <v>3713</v>
      </c>
      <c r="B3717" s="13">
        <f>'Raw Data'!B3714</f>
        <v>36.064771469999997</v>
      </c>
      <c r="C3717" t="str">
        <f t="shared" ref="C3717:C3780" si="233">IF(B3717&lt;18.5,"Underweight",IF(B3717&lt;=24.9,"Normal",IF(B3717&lt;=29.9,"Overweight","Obese")))</f>
        <v>Obese</v>
      </c>
      <c r="D3717" s="14">
        <f>'Raw Data'!E3714</f>
        <v>206.57846889999999</v>
      </c>
      <c r="E3717" t="str">
        <f t="shared" ref="E3717:E3780" si="234">IF(D3717&lt;200,"Desirable",IF(D3717&lt;=239,"Borderline High","High"))</f>
        <v>Borderline High</v>
      </c>
      <c r="F3717" s="15">
        <f>'Raw Data'!C3714</f>
        <v>102.5835337</v>
      </c>
      <c r="G3717" t="str">
        <f t="shared" ref="G3717:G3780" si="235">IF(F3717&lt;120,"Normal",IF(F3717&lt;=129,"Elevated",IF(F3717&lt;=139,"Stage 1 Hypertension","Stage 2 Hypertension")))</f>
        <v>Normal</v>
      </c>
      <c r="H3717" t="str">
        <f>'Raw Data'!I3714</f>
        <v>non-smoker</v>
      </c>
      <c r="I3717" t="str">
        <f>'Raw Data'!J3714</f>
        <v>moderate</v>
      </c>
    </row>
    <row r="3718" spans="1:9" ht="15" customHeight="1" x14ac:dyDescent="0.35">
      <c r="A3718">
        <f t="shared" si="232"/>
        <v>3714</v>
      </c>
      <c r="B3718" s="13">
        <f>'Raw Data'!B3715</f>
        <v>26.737955360000001</v>
      </c>
      <c r="C3718" t="str">
        <f t="shared" si="233"/>
        <v>Overweight</v>
      </c>
      <c r="D3718" s="14">
        <f>'Raw Data'!E3715</f>
        <v>172.31717380000001</v>
      </c>
      <c r="E3718" t="str">
        <f t="shared" si="234"/>
        <v>Desirable</v>
      </c>
      <c r="F3718" s="15">
        <f>'Raw Data'!C3715</f>
        <v>110.7318642</v>
      </c>
      <c r="G3718" t="str">
        <f t="shared" si="235"/>
        <v>Normal</v>
      </c>
      <c r="H3718" t="str">
        <f>'Raw Data'!I3715</f>
        <v>non-smoker</v>
      </c>
      <c r="I3718" t="str">
        <f>'Raw Data'!J3715</f>
        <v>low</v>
      </c>
    </row>
    <row r="3719" spans="1:9" ht="15" customHeight="1" x14ac:dyDescent="0.35">
      <c r="A3719">
        <f t="shared" si="232"/>
        <v>3715</v>
      </c>
      <c r="B3719" s="13">
        <f>'Raw Data'!B3716</f>
        <v>35.690548560000003</v>
      </c>
      <c r="C3719" t="str">
        <f t="shared" si="233"/>
        <v>Obese</v>
      </c>
      <c r="D3719" s="14">
        <f>'Raw Data'!E3716</f>
        <v>181.09868560000001</v>
      </c>
      <c r="E3719" t="str">
        <f t="shared" si="234"/>
        <v>Desirable</v>
      </c>
      <c r="F3719" s="15">
        <f>'Raw Data'!C3716</f>
        <v>106.82303829999999</v>
      </c>
      <c r="G3719" t="str">
        <f t="shared" si="235"/>
        <v>Normal</v>
      </c>
      <c r="H3719" t="str">
        <f>'Raw Data'!I3716</f>
        <v>smoker</v>
      </c>
      <c r="I3719" t="str">
        <f>'Raw Data'!J3716</f>
        <v>moderate</v>
      </c>
    </row>
    <row r="3720" spans="1:9" ht="15" customHeight="1" x14ac:dyDescent="0.35">
      <c r="A3720">
        <f t="shared" si="232"/>
        <v>3716</v>
      </c>
      <c r="B3720" s="13">
        <f>'Raw Data'!B3717</f>
        <v>28.892976059999999</v>
      </c>
      <c r="C3720" t="str">
        <f t="shared" si="233"/>
        <v>Overweight</v>
      </c>
      <c r="D3720" s="14">
        <f>'Raw Data'!E3717</f>
        <v>196.967117</v>
      </c>
      <c r="E3720" t="str">
        <f t="shared" si="234"/>
        <v>Desirable</v>
      </c>
      <c r="F3720" s="15">
        <f>'Raw Data'!C3717</f>
        <v>125.9311658</v>
      </c>
      <c r="G3720" t="str">
        <f t="shared" si="235"/>
        <v>Elevated</v>
      </c>
      <c r="H3720" t="str">
        <f>'Raw Data'!I3717</f>
        <v>non-smoker</v>
      </c>
      <c r="I3720" t="str">
        <f>'Raw Data'!J3717</f>
        <v>moderate</v>
      </c>
    </row>
    <row r="3721" spans="1:9" ht="15" customHeight="1" x14ac:dyDescent="0.35">
      <c r="A3721">
        <f t="shared" si="232"/>
        <v>3717</v>
      </c>
      <c r="B3721" s="13">
        <f>'Raw Data'!B3718</f>
        <v>24.42611007</v>
      </c>
      <c r="C3721" t="str">
        <f t="shared" si="233"/>
        <v>Normal</v>
      </c>
      <c r="D3721" s="14">
        <f>'Raw Data'!E3718</f>
        <v>183.29311770000001</v>
      </c>
      <c r="E3721" t="str">
        <f t="shared" si="234"/>
        <v>Desirable</v>
      </c>
      <c r="F3721" s="15">
        <f>'Raw Data'!C3718</f>
        <v>101.9534767</v>
      </c>
      <c r="G3721" t="str">
        <f t="shared" si="235"/>
        <v>Normal</v>
      </c>
      <c r="H3721" t="str">
        <f>'Raw Data'!I3718</f>
        <v>non-smoker</v>
      </c>
      <c r="I3721" t="str">
        <f>'Raw Data'!J3718</f>
        <v>moderate</v>
      </c>
    </row>
    <row r="3722" spans="1:9" ht="15" customHeight="1" x14ac:dyDescent="0.35">
      <c r="A3722">
        <f t="shared" si="232"/>
        <v>3718</v>
      </c>
      <c r="B3722" s="13">
        <f>'Raw Data'!B3719</f>
        <v>26.020954360000001</v>
      </c>
      <c r="C3722" t="str">
        <f t="shared" si="233"/>
        <v>Overweight</v>
      </c>
      <c r="D3722" s="14">
        <f>'Raw Data'!E3719</f>
        <v>184.97061909999999</v>
      </c>
      <c r="E3722" t="str">
        <f t="shared" si="234"/>
        <v>Desirable</v>
      </c>
      <c r="F3722" s="15">
        <f>'Raw Data'!C3719</f>
        <v>127.794009</v>
      </c>
      <c r="G3722" t="str">
        <f t="shared" si="235"/>
        <v>Elevated</v>
      </c>
      <c r="H3722" t="str">
        <f>'Raw Data'!I3719</f>
        <v>smoker</v>
      </c>
      <c r="I3722" t="str">
        <f>'Raw Data'!J3719</f>
        <v>high</v>
      </c>
    </row>
    <row r="3723" spans="1:9" ht="15" customHeight="1" x14ac:dyDescent="0.35">
      <c r="A3723">
        <f t="shared" si="232"/>
        <v>3719</v>
      </c>
      <c r="B3723" s="13">
        <f>'Raw Data'!B3720</f>
        <v>23.41597239</v>
      </c>
      <c r="C3723" t="str">
        <f t="shared" si="233"/>
        <v>Normal</v>
      </c>
      <c r="D3723" s="14">
        <f>'Raw Data'!E3720</f>
        <v>173.88633279999999</v>
      </c>
      <c r="E3723" t="str">
        <f t="shared" si="234"/>
        <v>Desirable</v>
      </c>
      <c r="F3723" s="15">
        <f>'Raw Data'!C3720</f>
        <v>115.9445599</v>
      </c>
      <c r="G3723" t="str">
        <f t="shared" si="235"/>
        <v>Normal</v>
      </c>
      <c r="H3723" t="str">
        <f>'Raw Data'!I3720</f>
        <v>non-smoker</v>
      </c>
      <c r="I3723" t="str">
        <f>'Raw Data'!J3720</f>
        <v>low</v>
      </c>
    </row>
    <row r="3724" spans="1:9" ht="15" customHeight="1" x14ac:dyDescent="0.35">
      <c r="A3724">
        <f t="shared" si="232"/>
        <v>3720</v>
      </c>
      <c r="B3724" s="13">
        <f>'Raw Data'!B3721</f>
        <v>30.466664430000002</v>
      </c>
      <c r="C3724" t="str">
        <f t="shared" si="233"/>
        <v>Obese</v>
      </c>
      <c r="D3724" s="14">
        <f>'Raw Data'!E3721</f>
        <v>226.0786769</v>
      </c>
      <c r="E3724" t="str">
        <f t="shared" si="234"/>
        <v>Borderline High</v>
      </c>
      <c r="F3724" s="15">
        <f>'Raw Data'!C3721</f>
        <v>115.40945259999999</v>
      </c>
      <c r="G3724" t="str">
        <f t="shared" si="235"/>
        <v>Normal</v>
      </c>
      <c r="H3724" t="str">
        <f>'Raw Data'!I3721</f>
        <v>non-smoker</v>
      </c>
      <c r="I3724" t="str">
        <f>'Raw Data'!J3721</f>
        <v>moderate</v>
      </c>
    </row>
    <row r="3725" spans="1:9" ht="15" customHeight="1" x14ac:dyDescent="0.35">
      <c r="A3725">
        <f t="shared" si="232"/>
        <v>3721</v>
      </c>
      <c r="B3725" s="13">
        <f>'Raw Data'!B3722</f>
        <v>33.114445349999997</v>
      </c>
      <c r="C3725" t="str">
        <f t="shared" si="233"/>
        <v>Obese</v>
      </c>
      <c r="D3725" s="14">
        <f>'Raw Data'!E3722</f>
        <v>205.7692322</v>
      </c>
      <c r="E3725" t="str">
        <f t="shared" si="234"/>
        <v>Borderline High</v>
      </c>
      <c r="F3725" s="15">
        <f>'Raw Data'!C3722</f>
        <v>119.39118740000001</v>
      </c>
      <c r="G3725" t="str">
        <f t="shared" si="235"/>
        <v>Normal</v>
      </c>
      <c r="H3725" t="str">
        <f>'Raw Data'!I3722</f>
        <v>non-smoker</v>
      </c>
      <c r="I3725" t="str">
        <f>'Raw Data'!J3722</f>
        <v>moderate</v>
      </c>
    </row>
    <row r="3726" spans="1:9" ht="15" customHeight="1" x14ac:dyDescent="0.35">
      <c r="A3726">
        <f t="shared" si="232"/>
        <v>3722</v>
      </c>
      <c r="B3726" s="13">
        <f>'Raw Data'!B3723</f>
        <v>29.336627010000001</v>
      </c>
      <c r="C3726" t="str">
        <f t="shared" si="233"/>
        <v>Overweight</v>
      </c>
      <c r="D3726" s="14">
        <f>'Raw Data'!E3723</f>
        <v>205.7386084</v>
      </c>
      <c r="E3726" t="str">
        <f t="shared" si="234"/>
        <v>Borderline High</v>
      </c>
      <c r="F3726" s="15">
        <f>'Raw Data'!C3723</f>
        <v>126.2566592</v>
      </c>
      <c r="G3726" t="str">
        <f t="shared" si="235"/>
        <v>Elevated</v>
      </c>
      <c r="H3726" t="str">
        <f>'Raw Data'!I3723</f>
        <v>non-smoker</v>
      </c>
      <c r="I3726" t="str">
        <f>'Raw Data'!J3723</f>
        <v>high</v>
      </c>
    </row>
    <row r="3727" spans="1:9" ht="15" customHeight="1" x14ac:dyDescent="0.35">
      <c r="A3727">
        <f t="shared" si="232"/>
        <v>3723</v>
      </c>
      <c r="B3727" s="13">
        <f>'Raw Data'!B3724</f>
        <v>28.418148330000001</v>
      </c>
      <c r="C3727" t="str">
        <f t="shared" si="233"/>
        <v>Overweight</v>
      </c>
      <c r="D3727" s="14">
        <f>'Raw Data'!E3724</f>
        <v>223.38597240000001</v>
      </c>
      <c r="E3727" t="str">
        <f t="shared" si="234"/>
        <v>Borderline High</v>
      </c>
      <c r="F3727" s="15">
        <f>'Raw Data'!C3724</f>
        <v>103.4876014</v>
      </c>
      <c r="G3727" t="str">
        <f t="shared" si="235"/>
        <v>Normal</v>
      </c>
      <c r="H3727" t="str">
        <f>'Raw Data'!I3724</f>
        <v>smoker</v>
      </c>
      <c r="I3727" t="str">
        <f>'Raw Data'!J3724</f>
        <v>high</v>
      </c>
    </row>
    <row r="3728" spans="1:9" ht="15" customHeight="1" x14ac:dyDescent="0.35">
      <c r="A3728">
        <f t="shared" si="232"/>
        <v>3724</v>
      </c>
      <c r="B3728" s="13">
        <f>'Raw Data'!B3725</f>
        <v>21.803827049999999</v>
      </c>
      <c r="C3728" t="str">
        <f t="shared" si="233"/>
        <v>Normal</v>
      </c>
      <c r="D3728" s="14">
        <f>'Raw Data'!E3725</f>
        <v>176.1767079</v>
      </c>
      <c r="E3728" t="str">
        <f t="shared" si="234"/>
        <v>Desirable</v>
      </c>
      <c r="F3728" s="15">
        <f>'Raw Data'!C3725</f>
        <v>107.45214369999999</v>
      </c>
      <c r="G3728" t="str">
        <f t="shared" si="235"/>
        <v>Normal</v>
      </c>
      <c r="H3728" t="str">
        <f>'Raw Data'!I3725</f>
        <v>non-smoker</v>
      </c>
      <c r="I3728" t="str">
        <f>'Raw Data'!J3725</f>
        <v>high</v>
      </c>
    </row>
    <row r="3729" spans="1:9" ht="15" customHeight="1" x14ac:dyDescent="0.35">
      <c r="A3729">
        <f t="shared" si="232"/>
        <v>3725</v>
      </c>
      <c r="B3729" s="13">
        <f>'Raw Data'!B3726</f>
        <v>32.466962510000002</v>
      </c>
      <c r="C3729" t="str">
        <f t="shared" si="233"/>
        <v>Obese</v>
      </c>
      <c r="D3729" s="14">
        <f>'Raw Data'!E3726</f>
        <v>220.33697670000001</v>
      </c>
      <c r="E3729" t="str">
        <f t="shared" si="234"/>
        <v>Borderline High</v>
      </c>
      <c r="F3729" s="15">
        <f>'Raw Data'!C3726</f>
        <v>110.4789948</v>
      </c>
      <c r="G3729" t="str">
        <f t="shared" si="235"/>
        <v>Normal</v>
      </c>
      <c r="H3729" t="str">
        <f>'Raw Data'!I3726</f>
        <v>non-smoker</v>
      </c>
      <c r="I3729" t="str">
        <f>'Raw Data'!J3726</f>
        <v>moderate</v>
      </c>
    </row>
    <row r="3730" spans="1:9" ht="15" customHeight="1" x14ac:dyDescent="0.35">
      <c r="A3730">
        <f t="shared" si="232"/>
        <v>3726</v>
      </c>
      <c r="B3730" s="13">
        <f>'Raw Data'!B3727</f>
        <v>31.199484429999998</v>
      </c>
      <c r="C3730" t="str">
        <f t="shared" si="233"/>
        <v>Obese</v>
      </c>
      <c r="D3730" s="14">
        <f>'Raw Data'!E3727</f>
        <v>171.13071619999999</v>
      </c>
      <c r="E3730" t="str">
        <f t="shared" si="234"/>
        <v>Desirable</v>
      </c>
      <c r="F3730" s="15">
        <f>'Raw Data'!C3727</f>
        <v>101.1395993</v>
      </c>
      <c r="G3730" t="str">
        <f t="shared" si="235"/>
        <v>Normal</v>
      </c>
      <c r="H3730" t="str">
        <f>'Raw Data'!I3727</f>
        <v>non-smoker</v>
      </c>
      <c r="I3730" t="str">
        <f>'Raw Data'!J3727</f>
        <v>high</v>
      </c>
    </row>
    <row r="3731" spans="1:9" ht="15" customHeight="1" x14ac:dyDescent="0.35">
      <c r="A3731">
        <f t="shared" si="232"/>
        <v>3727</v>
      </c>
      <c r="B3731" s="13">
        <f>'Raw Data'!B3728</f>
        <v>28.3904608</v>
      </c>
      <c r="C3731" t="str">
        <f t="shared" si="233"/>
        <v>Overweight</v>
      </c>
      <c r="D3731" s="14">
        <f>'Raw Data'!E3728</f>
        <v>211.85930619999999</v>
      </c>
      <c r="E3731" t="str">
        <f t="shared" si="234"/>
        <v>Borderline High</v>
      </c>
      <c r="F3731" s="15">
        <f>'Raw Data'!C3728</f>
        <v>104.3266732</v>
      </c>
      <c r="G3731" t="str">
        <f t="shared" si="235"/>
        <v>Normal</v>
      </c>
      <c r="H3731" t="str">
        <f>'Raw Data'!I3728</f>
        <v>non-smoker</v>
      </c>
      <c r="I3731" t="str">
        <f>'Raw Data'!J3728</f>
        <v>moderate</v>
      </c>
    </row>
    <row r="3732" spans="1:9" ht="15" customHeight="1" x14ac:dyDescent="0.35">
      <c r="A3732">
        <f t="shared" si="232"/>
        <v>3728</v>
      </c>
      <c r="B3732" s="13">
        <f>'Raw Data'!B3729</f>
        <v>25.493136230000001</v>
      </c>
      <c r="C3732" t="str">
        <f t="shared" si="233"/>
        <v>Overweight</v>
      </c>
      <c r="D3732" s="14">
        <f>'Raw Data'!E3729</f>
        <v>189.01961410000001</v>
      </c>
      <c r="E3732" t="str">
        <f t="shared" si="234"/>
        <v>Desirable</v>
      </c>
      <c r="F3732" s="15">
        <f>'Raw Data'!C3729</f>
        <v>112.7435031</v>
      </c>
      <c r="G3732" t="str">
        <f t="shared" si="235"/>
        <v>Normal</v>
      </c>
      <c r="H3732" t="str">
        <f>'Raw Data'!I3729</f>
        <v>smoker</v>
      </c>
      <c r="I3732" t="str">
        <f>'Raw Data'!J3729</f>
        <v>low</v>
      </c>
    </row>
    <row r="3733" spans="1:9" ht="15" customHeight="1" x14ac:dyDescent="0.35">
      <c r="A3733">
        <f t="shared" si="232"/>
        <v>3729</v>
      </c>
      <c r="B3733" s="13">
        <f>'Raw Data'!B3730</f>
        <v>27.219524369999998</v>
      </c>
      <c r="C3733" t="str">
        <f t="shared" si="233"/>
        <v>Overweight</v>
      </c>
      <c r="D3733" s="14">
        <f>'Raw Data'!E3730</f>
        <v>190.50824879999999</v>
      </c>
      <c r="E3733" t="str">
        <f t="shared" si="234"/>
        <v>Desirable</v>
      </c>
      <c r="F3733" s="15">
        <f>'Raw Data'!C3730</f>
        <v>130.6890023</v>
      </c>
      <c r="G3733" t="str">
        <f t="shared" si="235"/>
        <v>Stage 1 Hypertension</v>
      </c>
      <c r="H3733" t="str">
        <f>'Raw Data'!I3730</f>
        <v>non-smoker</v>
      </c>
      <c r="I3733" t="str">
        <f>'Raw Data'!J3730</f>
        <v>high</v>
      </c>
    </row>
    <row r="3734" spans="1:9" ht="15" customHeight="1" x14ac:dyDescent="0.35">
      <c r="A3734">
        <f t="shared" si="232"/>
        <v>3730</v>
      </c>
      <c r="B3734" s="13">
        <f>'Raw Data'!B3731</f>
        <v>22.450536190000001</v>
      </c>
      <c r="C3734" t="str">
        <f t="shared" si="233"/>
        <v>Normal</v>
      </c>
      <c r="D3734" s="14">
        <f>'Raw Data'!E3731</f>
        <v>211.35739340000001</v>
      </c>
      <c r="E3734" t="str">
        <f t="shared" si="234"/>
        <v>Borderline High</v>
      </c>
      <c r="F3734" s="15">
        <f>'Raw Data'!C3731</f>
        <v>97.841455670000002</v>
      </c>
      <c r="G3734" t="str">
        <f t="shared" si="235"/>
        <v>Normal</v>
      </c>
      <c r="H3734" t="str">
        <f>'Raw Data'!I3731</f>
        <v>non-smoker</v>
      </c>
      <c r="I3734" t="str">
        <f>'Raw Data'!J3731</f>
        <v>low</v>
      </c>
    </row>
    <row r="3735" spans="1:9" ht="15" customHeight="1" x14ac:dyDescent="0.35">
      <c r="A3735">
        <f t="shared" si="232"/>
        <v>3731</v>
      </c>
      <c r="B3735" s="13">
        <f>'Raw Data'!B3732</f>
        <v>19.628410580000001</v>
      </c>
      <c r="C3735" t="str">
        <f t="shared" si="233"/>
        <v>Normal</v>
      </c>
      <c r="D3735" s="14">
        <f>'Raw Data'!E3732</f>
        <v>195.3307293</v>
      </c>
      <c r="E3735" t="str">
        <f t="shared" si="234"/>
        <v>Desirable</v>
      </c>
      <c r="F3735" s="15">
        <f>'Raw Data'!C3732</f>
        <v>107.8340804</v>
      </c>
      <c r="G3735" t="str">
        <f t="shared" si="235"/>
        <v>Normal</v>
      </c>
      <c r="H3735" t="str">
        <f>'Raw Data'!I3732</f>
        <v>non-smoker</v>
      </c>
      <c r="I3735" t="str">
        <f>'Raw Data'!J3732</f>
        <v>moderate</v>
      </c>
    </row>
    <row r="3736" spans="1:9" ht="15" customHeight="1" x14ac:dyDescent="0.35">
      <c r="A3736">
        <f t="shared" si="232"/>
        <v>3732</v>
      </c>
      <c r="B3736" s="13">
        <f>'Raw Data'!B3733</f>
        <v>25.500763809999999</v>
      </c>
      <c r="C3736" t="str">
        <f t="shared" si="233"/>
        <v>Overweight</v>
      </c>
      <c r="D3736" s="14">
        <f>'Raw Data'!E3733</f>
        <v>199.83466920000001</v>
      </c>
      <c r="E3736" t="str">
        <f t="shared" si="234"/>
        <v>Desirable</v>
      </c>
      <c r="F3736" s="15">
        <f>'Raw Data'!C3733</f>
        <v>104.8751025</v>
      </c>
      <c r="G3736" t="str">
        <f t="shared" si="235"/>
        <v>Normal</v>
      </c>
      <c r="H3736" t="str">
        <f>'Raw Data'!I3733</f>
        <v>non-smoker</v>
      </c>
      <c r="I3736" t="str">
        <f>'Raw Data'!J3733</f>
        <v>moderate</v>
      </c>
    </row>
    <row r="3737" spans="1:9" ht="15" customHeight="1" x14ac:dyDescent="0.35">
      <c r="A3737">
        <f t="shared" si="232"/>
        <v>3733</v>
      </c>
      <c r="B3737" s="13">
        <f>'Raw Data'!B3734</f>
        <v>22.699878080000001</v>
      </c>
      <c r="C3737" t="str">
        <f t="shared" si="233"/>
        <v>Normal</v>
      </c>
      <c r="D3737" s="14">
        <f>'Raw Data'!E3734</f>
        <v>179.12744760000001</v>
      </c>
      <c r="E3737" t="str">
        <f t="shared" si="234"/>
        <v>Desirable</v>
      </c>
      <c r="F3737" s="15">
        <f>'Raw Data'!C3734</f>
        <v>113.8331166</v>
      </c>
      <c r="G3737" t="str">
        <f t="shared" si="235"/>
        <v>Normal</v>
      </c>
      <c r="H3737" t="str">
        <f>'Raw Data'!I3734</f>
        <v>non-smoker</v>
      </c>
      <c r="I3737" t="str">
        <f>'Raw Data'!J3734</f>
        <v>high</v>
      </c>
    </row>
    <row r="3738" spans="1:9" ht="15" customHeight="1" x14ac:dyDescent="0.35">
      <c r="A3738">
        <f t="shared" si="232"/>
        <v>3734</v>
      </c>
      <c r="B3738" s="13">
        <f>'Raw Data'!B3735</f>
        <v>24.461821260000001</v>
      </c>
      <c r="C3738" t="str">
        <f t="shared" si="233"/>
        <v>Normal</v>
      </c>
      <c r="D3738" s="14">
        <f>'Raw Data'!E3735</f>
        <v>201.79554060000001</v>
      </c>
      <c r="E3738" t="str">
        <f t="shared" si="234"/>
        <v>Borderline High</v>
      </c>
      <c r="F3738" s="15">
        <f>'Raw Data'!C3735</f>
        <v>116.85661039999999</v>
      </c>
      <c r="G3738" t="str">
        <f t="shared" si="235"/>
        <v>Normal</v>
      </c>
      <c r="H3738" t="str">
        <f>'Raw Data'!I3735</f>
        <v>smoker</v>
      </c>
      <c r="I3738" t="str">
        <f>'Raw Data'!J3735</f>
        <v>moderate</v>
      </c>
    </row>
    <row r="3739" spans="1:9" ht="15" customHeight="1" x14ac:dyDescent="0.35">
      <c r="A3739">
        <f t="shared" si="232"/>
        <v>3735</v>
      </c>
      <c r="B3739" s="13">
        <f>'Raw Data'!B3736</f>
        <v>24.560244040000001</v>
      </c>
      <c r="C3739" t="str">
        <f t="shared" si="233"/>
        <v>Normal</v>
      </c>
      <c r="D3739" s="14">
        <f>'Raw Data'!E3736</f>
        <v>188.22972519999999</v>
      </c>
      <c r="E3739" t="str">
        <f t="shared" si="234"/>
        <v>Desirable</v>
      </c>
      <c r="F3739" s="15">
        <f>'Raw Data'!C3736</f>
        <v>93.655964350000005</v>
      </c>
      <c r="G3739" t="str">
        <f t="shared" si="235"/>
        <v>Normal</v>
      </c>
      <c r="H3739" t="str">
        <f>'Raw Data'!I3736</f>
        <v>non-smoker</v>
      </c>
      <c r="I3739" t="str">
        <f>'Raw Data'!J3736</f>
        <v>high</v>
      </c>
    </row>
    <row r="3740" spans="1:9" ht="15" customHeight="1" x14ac:dyDescent="0.35">
      <c r="A3740">
        <f t="shared" si="232"/>
        <v>3736</v>
      </c>
      <c r="B3740" s="13">
        <f>'Raw Data'!B3737</f>
        <v>26.609872500000002</v>
      </c>
      <c r="C3740" t="str">
        <f t="shared" si="233"/>
        <v>Overweight</v>
      </c>
      <c r="D3740" s="14">
        <f>'Raw Data'!E3737</f>
        <v>184.6838382</v>
      </c>
      <c r="E3740" t="str">
        <f t="shared" si="234"/>
        <v>Desirable</v>
      </c>
      <c r="F3740" s="15">
        <f>'Raw Data'!C3737</f>
        <v>108.64602189999999</v>
      </c>
      <c r="G3740" t="str">
        <f t="shared" si="235"/>
        <v>Normal</v>
      </c>
      <c r="H3740" t="str">
        <f>'Raw Data'!I3737</f>
        <v>non-smoker</v>
      </c>
      <c r="I3740" t="str">
        <f>'Raw Data'!J3737</f>
        <v>moderate</v>
      </c>
    </row>
    <row r="3741" spans="1:9" ht="15" customHeight="1" x14ac:dyDescent="0.35">
      <c r="A3741">
        <f t="shared" si="232"/>
        <v>3737</v>
      </c>
      <c r="B3741" s="13">
        <f>'Raw Data'!B3738</f>
        <v>26.281524409999999</v>
      </c>
      <c r="C3741" t="str">
        <f t="shared" si="233"/>
        <v>Overweight</v>
      </c>
      <c r="D3741" s="14">
        <f>'Raw Data'!E3738</f>
        <v>201.91286030000001</v>
      </c>
      <c r="E3741" t="str">
        <f t="shared" si="234"/>
        <v>Borderline High</v>
      </c>
      <c r="F3741" s="15">
        <f>'Raw Data'!C3738</f>
        <v>90.673730719999995</v>
      </c>
      <c r="G3741" t="str">
        <f t="shared" si="235"/>
        <v>Normal</v>
      </c>
      <c r="H3741" t="str">
        <f>'Raw Data'!I3738</f>
        <v>non-smoker</v>
      </c>
      <c r="I3741" t="str">
        <f>'Raw Data'!J3738</f>
        <v>low</v>
      </c>
    </row>
    <row r="3742" spans="1:9" ht="15" customHeight="1" x14ac:dyDescent="0.35">
      <c r="A3742">
        <f t="shared" si="232"/>
        <v>3738</v>
      </c>
      <c r="B3742" s="13">
        <f>'Raw Data'!B3739</f>
        <v>11.73423318</v>
      </c>
      <c r="C3742" t="str">
        <f t="shared" si="233"/>
        <v>Underweight</v>
      </c>
      <c r="D3742" s="14">
        <f>'Raw Data'!E3739</f>
        <v>166.81205209999999</v>
      </c>
      <c r="E3742" t="str">
        <f t="shared" si="234"/>
        <v>Desirable</v>
      </c>
      <c r="F3742" s="15">
        <f>'Raw Data'!C3739</f>
        <v>112.9838841</v>
      </c>
      <c r="G3742" t="str">
        <f t="shared" si="235"/>
        <v>Normal</v>
      </c>
      <c r="H3742" t="str">
        <f>'Raw Data'!I3739</f>
        <v>non-smoker</v>
      </c>
      <c r="I3742" t="str">
        <f>'Raw Data'!J3739</f>
        <v>low</v>
      </c>
    </row>
    <row r="3743" spans="1:9" ht="15" customHeight="1" x14ac:dyDescent="0.35">
      <c r="A3743">
        <f t="shared" si="232"/>
        <v>3739</v>
      </c>
      <c r="B3743" s="13">
        <f>'Raw Data'!B3740</f>
        <v>28.73948773</v>
      </c>
      <c r="C3743" t="str">
        <f t="shared" si="233"/>
        <v>Overweight</v>
      </c>
      <c r="D3743" s="14">
        <f>'Raw Data'!E3740</f>
        <v>211.17926019999999</v>
      </c>
      <c r="E3743" t="str">
        <f t="shared" si="234"/>
        <v>Borderline High</v>
      </c>
      <c r="F3743" s="15">
        <f>'Raw Data'!C3740</f>
        <v>111.1115349</v>
      </c>
      <c r="G3743" t="str">
        <f t="shared" si="235"/>
        <v>Normal</v>
      </c>
      <c r="H3743" t="str">
        <f>'Raw Data'!I3740</f>
        <v>non-smoker</v>
      </c>
      <c r="I3743" t="str">
        <f>'Raw Data'!J3740</f>
        <v>high</v>
      </c>
    </row>
    <row r="3744" spans="1:9" ht="15" customHeight="1" x14ac:dyDescent="0.35">
      <c r="A3744">
        <f t="shared" si="232"/>
        <v>3740</v>
      </c>
      <c r="B3744" s="13">
        <f>'Raw Data'!B3741</f>
        <v>27.657482699999999</v>
      </c>
      <c r="C3744" t="str">
        <f t="shared" si="233"/>
        <v>Overweight</v>
      </c>
      <c r="D3744" s="14">
        <f>'Raw Data'!E3741</f>
        <v>193.1916181</v>
      </c>
      <c r="E3744" t="str">
        <f t="shared" si="234"/>
        <v>Desirable</v>
      </c>
      <c r="F3744" s="15">
        <f>'Raw Data'!C3741</f>
        <v>97.908171609999997</v>
      </c>
      <c r="G3744" t="str">
        <f t="shared" si="235"/>
        <v>Normal</v>
      </c>
      <c r="H3744" t="str">
        <f>'Raw Data'!I3741</f>
        <v>non-smoker</v>
      </c>
      <c r="I3744" t="str">
        <f>'Raw Data'!J3741</f>
        <v>high</v>
      </c>
    </row>
    <row r="3745" spans="1:9" ht="15" customHeight="1" x14ac:dyDescent="0.35">
      <c r="A3745">
        <f t="shared" si="232"/>
        <v>3741</v>
      </c>
      <c r="B3745" s="13">
        <f>'Raw Data'!B3742</f>
        <v>31.805738290000001</v>
      </c>
      <c r="C3745" t="str">
        <f t="shared" si="233"/>
        <v>Obese</v>
      </c>
      <c r="D3745" s="14">
        <f>'Raw Data'!E3742</f>
        <v>193.1916181</v>
      </c>
      <c r="E3745" t="str">
        <f t="shared" si="234"/>
        <v>Desirable</v>
      </c>
      <c r="F3745" s="15">
        <f>'Raw Data'!C3742</f>
        <v>112.2945048</v>
      </c>
      <c r="G3745" t="str">
        <f t="shared" si="235"/>
        <v>Normal</v>
      </c>
      <c r="H3745" t="str">
        <f>'Raw Data'!I3742</f>
        <v>smoker</v>
      </c>
      <c r="I3745" t="str">
        <f>'Raw Data'!J3742</f>
        <v>high</v>
      </c>
    </row>
    <row r="3746" spans="1:9" ht="15" customHeight="1" x14ac:dyDescent="0.35">
      <c r="A3746">
        <f t="shared" si="232"/>
        <v>3742</v>
      </c>
      <c r="B3746" s="13">
        <f>'Raw Data'!B3743</f>
        <v>25.930949500000001</v>
      </c>
      <c r="C3746" t="str">
        <f t="shared" si="233"/>
        <v>Overweight</v>
      </c>
      <c r="D3746" s="14">
        <f>'Raw Data'!E3743</f>
        <v>173.91788990000001</v>
      </c>
      <c r="E3746" t="str">
        <f t="shared" si="234"/>
        <v>Desirable</v>
      </c>
      <c r="F3746" s="15">
        <f>'Raw Data'!C3743</f>
        <v>99.212040790000003</v>
      </c>
      <c r="G3746" t="str">
        <f t="shared" si="235"/>
        <v>Normal</v>
      </c>
      <c r="H3746" t="str">
        <f>'Raw Data'!I3743</f>
        <v>smoker</v>
      </c>
      <c r="I3746" t="str">
        <f>'Raw Data'!J3743</f>
        <v>moderate</v>
      </c>
    </row>
    <row r="3747" spans="1:9" ht="15" customHeight="1" x14ac:dyDescent="0.35">
      <c r="A3747">
        <f t="shared" si="232"/>
        <v>3743</v>
      </c>
      <c r="B3747" s="13">
        <f>'Raw Data'!B3744</f>
        <v>32.422167880000003</v>
      </c>
      <c r="C3747" t="str">
        <f t="shared" si="233"/>
        <v>Obese</v>
      </c>
      <c r="D3747" s="14">
        <f>'Raw Data'!E3744</f>
        <v>200.0796756</v>
      </c>
      <c r="E3747" t="str">
        <f t="shared" si="234"/>
        <v>Borderline High</v>
      </c>
      <c r="F3747" s="15">
        <f>'Raw Data'!C3744</f>
        <v>116.93058910000001</v>
      </c>
      <c r="G3747" t="str">
        <f t="shared" si="235"/>
        <v>Normal</v>
      </c>
      <c r="H3747" t="str">
        <f>'Raw Data'!I3744</f>
        <v>smoker</v>
      </c>
      <c r="I3747" t="str">
        <f>'Raw Data'!J3744</f>
        <v>high</v>
      </c>
    </row>
    <row r="3748" spans="1:9" ht="15" customHeight="1" x14ac:dyDescent="0.35">
      <c r="A3748">
        <f t="shared" si="232"/>
        <v>3744</v>
      </c>
      <c r="B3748" s="13">
        <f>'Raw Data'!B3745</f>
        <v>26.234846189999999</v>
      </c>
      <c r="C3748" t="str">
        <f t="shared" si="233"/>
        <v>Overweight</v>
      </c>
      <c r="D3748" s="14">
        <f>'Raw Data'!E3745</f>
        <v>185.7684141</v>
      </c>
      <c r="E3748" t="str">
        <f t="shared" si="234"/>
        <v>Desirable</v>
      </c>
      <c r="F3748" s="15">
        <f>'Raw Data'!C3745</f>
        <v>127.5223337</v>
      </c>
      <c r="G3748" t="str">
        <f t="shared" si="235"/>
        <v>Elevated</v>
      </c>
      <c r="H3748" t="str">
        <f>'Raw Data'!I3745</f>
        <v>non-smoker</v>
      </c>
      <c r="I3748" t="str">
        <f>'Raw Data'!J3745</f>
        <v>low</v>
      </c>
    </row>
    <row r="3749" spans="1:9" ht="15" customHeight="1" x14ac:dyDescent="0.35">
      <c r="A3749">
        <f t="shared" si="232"/>
        <v>3745</v>
      </c>
      <c r="B3749" s="13">
        <f>'Raw Data'!B3746</f>
        <v>28.700392959999999</v>
      </c>
      <c r="C3749" t="str">
        <f t="shared" si="233"/>
        <v>Overweight</v>
      </c>
      <c r="D3749" s="14">
        <f>'Raw Data'!E3746</f>
        <v>214.26934869999999</v>
      </c>
      <c r="E3749" t="str">
        <f t="shared" si="234"/>
        <v>Borderline High</v>
      </c>
      <c r="F3749" s="15">
        <f>'Raw Data'!C3746</f>
        <v>119.7742982</v>
      </c>
      <c r="G3749" t="str">
        <f t="shared" si="235"/>
        <v>Normal</v>
      </c>
      <c r="H3749" t="str">
        <f>'Raw Data'!I3746</f>
        <v>smoker</v>
      </c>
      <c r="I3749" t="str">
        <f>'Raw Data'!J3746</f>
        <v>high</v>
      </c>
    </row>
    <row r="3750" spans="1:9" ht="15" customHeight="1" x14ac:dyDescent="0.35">
      <c r="A3750">
        <f t="shared" si="232"/>
        <v>3746</v>
      </c>
      <c r="B3750" s="13">
        <f>'Raw Data'!B3747</f>
        <v>22.414325309999999</v>
      </c>
      <c r="C3750" t="str">
        <f t="shared" si="233"/>
        <v>Normal</v>
      </c>
      <c r="D3750" s="14">
        <f>'Raw Data'!E3747</f>
        <v>191.0005037</v>
      </c>
      <c r="E3750" t="str">
        <f t="shared" si="234"/>
        <v>Desirable</v>
      </c>
      <c r="F3750" s="15">
        <f>'Raw Data'!C3747</f>
        <v>103.7814462</v>
      </c>
      <c r="G3750" t="str">
        <f t="shared" si="235"/>
        <v>Normal</v>
      </c>
      <c r="H3750" t="str">
        <f>'Raw Data'!I3747</f>
        <v>non-smoker</v>
      </c>
      <c r="I3750" t="str">
        <f>'Raw Data'!J3747</f>
        <v>low</v>
      </c>
    </row>
    <row r="3751" spans="1:9" ht="15" customHeight="1" x14ac:dyDescent="0.35">
      <c r="A3751">
        <f t="shared" si="232"/>
        <v>3747</v>
      </c>
      <c r="B3751" s="13">
        <f>'Raw Data'!B3748</f>
        <v>32.68040122</v>
      </c>
      <c r="C3751" t="str">
        <f t="shared" si="233"/>
        <v>Obese</v>
      </c>
      <c r="D3751" s="14">
        <f>'Raw Data'!E3748</f>
        <v>208.42767860000001</v>
      </c>
      <c r="E3751" t="str">
        <f t="shared" si="234"/>
        <v>Borderline High</v>
      </c>
      <c r="F3751" s="15">
        <f>'Raw Data'!C3748</f>
        <v>107.5506053</v>
      </c>
      <c r="G3751" t="str">
        <f t="shared" si="235"/>
        <v>Normal</v>
      </c>
      <c r="H3751" t="str">
        <f>'Raw Data'!I3748</f>
        <v>non-smoker</v>
      </c>
      <c r="I3751" t="str">
        <f>'Raw Data'!J3748</f>
        <v>moderate</v>
      </c>
    </row>
    <row r="3752" spans="1:9" ht="15" customHeight="1" x14ac:dyDescent="0.35">
      <c r="A3752">
        <f t="shared" si="232"/>
        <v>3748</v>
      </c>
      <c r="B3752" s="13">
        <f>'Raw Data'!B3749</f>
        <v>33.499988039999998</v>
      </c>
      <c r="C3752" t="str">
        <f t="shared" si="233"/>
        <v>Obese</v>
      </c>
      <c r="D3752" s="14">
        <f>'Raw Data'!E3749</f>
        <v>206.14486350000001</v>
      </c>
      <c r="E3752" t="str">
        <f t="shared" si="234"/>
        <v>Borderline High</v>
      </c>
      <c r="F3752" s="15">
        <f>'Raw Data'!C3749</f>
        <v>101.6488593</v>
      </c>
      <c r="G3752" t="str">
        <f t="shared" si="235"/>
        <v>Normal</v>
      </c>
      <c r="H3752" t="str">
        <f>'Raw Data'!I3749</f>
        <v>non-smoker</v>
      </c>
      <c r="I3752" t="str">
        <f>'Raw Data'!J3749</f>
        <v>high</v>
      </c>
    </row>
    <row r="3753" spans="1:9" ht="15" customHeight="1" x14ac:dyDescent="0.35">
      <c r="A3753">
        <f t="shared" si="232"/>
        <v>3749</v>
      </c>
      <c r="B3753" s="13">
        <f>'Raw Data'!B3750</f>
        <v>36.416578440000002</v>
      </c>
      <c r="C3753" t="str">
        <f t="shared" si="233"/>
        <v>Obese</v>
      </c>
      <c r="D3753" s="14">
        <f>'Raw Data'!E3750</f>
        <v>199.9591207</v>
      </c>
      <c r="E3753" t="str">
        <f t="shared" si="234"/>
        <v>Desirable</v>
      </c>
      <c r="F3753" s="15">
        <f>'Raw Data'!C3750</f>
        <v>125.2154003</v>
      </c>
      <c r="G3753" t="str">
        <f t="shared" si="235"/>
        <v>Elevated</v>
      </c>
      <c r="H3753" t="str">
        <f>'Raw Data'!I3750</f>
        <v>non-smoker</v>
      </c>
      <c r="I3753" t="str">
        <f>'Raw Data'!J3750</f>
        <v>moderate</v>
      </c>
    </row>
    <row r="3754" spans="1:9" ht="15" customHeight="1" x14ac:dyDescent="0.35">
      <c r="A3754">
        <f t="shared" si="232"/>
        <v>3750</v>
      </c>
      <c r="B3754" s="13">
        <f>'Raw Data'!B3751</f>
        <v>24.287792840000002</v>
      </c>
      <c r="C3754" t="str">
        <f t="shared" si="233"/>
        <v>Normal</v>
      </c>
      <c r="D3754" s="14">
        <f>'Raw Data'!E3751</f>
        <v>214.21289680000001</v>
      </c>
      <c r="E3754" t="str">
        <f t="shared" si="234"/>
        <v>Borderline High</v>
      </c>
      <c r="F3754" s="15">
        <f>'Raw Data'!C3751</f>
        <v>115.4609209</v>
      </c>
      <c r="G3754" t="str">
        <f t="shared" si="235"/>
        <v>Normal</v>
      </c>
      <c r="H3754" t="str">
        <f>'Raw Data'!I3751</f>
        <v>non-smoker</v>
      </c>
      <c r="I3754" t="str">
        <f>'Raw Data'!J3751</f>
        <v>moderate</v>
      </c>
    </row>
    <row r="3755" spans="1:9" ht="15" customHeight="1" x14ac:dyDescent="0.35">
      <c r="A3755">
        <f t="shared" si="232"/>
        <v>3751</v>
      </c>
      <c r="B3755" s="13">
        <f>'Raw Data'!B3752</f>
        <v>29.64842818</v>
      </c>
      <c r="C3755" t="str">
        <f t="shared" si="233"/>
        <v>Overweight</v>
      </c>
      <c r="D3755" s="14">
        <f>'Raw Data'!E3752</f>
        <v>166.60514259999999</v>
      </c>
      <c r="E3755" t="str">
        <f t="shared" si="234"/>
        <v>Desirable</v>
      </c>
      <c r="F3755" s="15">
        <f>'Raw Data'!C3752</f>
        <v>99.054314790000006</v>
      </c>
      <c r="G3755" t="str">
        <f t="shared" si="235"/>
        <v>Normal</v>
      </c>
      <c r="H3755" t="str">
        <f>'Raw Data'!I3752</f>
        <v>non-smoker</v>
      </c>
      <c r="I3755" t="str">
        <f>'Raw Data'!J3752</f>
        <v>high</v>
      </c>
    </row>
    <row r="3756" spans="1:9" ht="15" customHeight="1" x14ac:dyDescent="0.35">
      <c r="A3756">
        <f t="shared" si="232"/>
        <v>3752</v>
      </c>
      <c r="B3756" s="13">
        <f>'Raw Data'!B3753</f>
        <v>19.801007989999999</v>
      </c>
      <c r="C3756" t="str">
        <f t="shared" si="233"/>
        <v>Normal</v>
      </c>
      <c r="D3756" s="14">
        <f>'Raw Data'!E3753</f>
        <v>190.3304388</v>
      </c>
      <c r="E3756" t="str">
        <f t="shared" si="234"/>
        <v>Desirable</v>
      </c>
      <c r="F3756" s="15">
        <f>'Raw Data'!C3753</f>
        <v>107.0369043</v>
      </c>
      <c r="G3756" t="str">
        <f t="shared" si="235"/>
        <v>Normal</v>
      </c>
      <c r="H3756" t="str">
        <f>'Raw Data'!I3753</f>
        <v>non-smoker</v>
      </c>
      <c r="I3756" t="str">
        <f>'Raw Data'!J3753</f>
        <v>moderate</v>
      </c>
    </row>
    <row r="3757" spans="1:9" ht="15" customHeight="1" x14ac:dyDescent="0.35">
      <c r="A3757">
        <f t="shared" si="232"/>
        <v>3753</v>
      </c>
      <c r="B3757" s="13">
        <f>'Raw Data'!B3754</f>
        <v>17.56383087</v>
      </c>
      <c r="C3757" t="str">
        <f t="shared" si="233"/>
        <v>Underweight</v>
      </c>
      <c r="D3757" s="14">
        <f>'Raw Data'!E3754</f>
        <v>179.96837350000001</v>
      </c>
      <c r="E3757" t="str">
        <f t="shared" si="234"/>
        <v>Desirable</v>
      </c>
      <c r="F3757" s="15">
        <f>'Raw Data'!C3754</f>
        <v>93.084412090000001</v>
      </c>
      <c r="G3757" t="str">
        <f t="shared" si="235"/>
        <v>Normal</v>
      </c>
      <c r="H3757" t="str">
        <f>'Raw Data'!I3754</f>
        <v>non-smoker</v>
      </c>
      <c r="I3757" t="str">
        <f>'Raw Data'!J3754</f>
        <v>low</v>
      </c>
    </row>
    <row r="3758" spans="1:9" ht="15" customHeight="1" x14ac:dyDescent="0.35">
      <c r="A3758">
        <f t="shared" si="232"/>
        <v>3754</v>
      </c>
      <c r="B3758" s="13">
        <f>'Raw Data'!B3755</f>
        <v>29.8171781</v>
      </c>
      <c r="C3758" t="str">
        <f t="shared" si="233"/>
        <v>Overweight</v>
      </c>
      <c r="D3758" s="14">
        <f>'Raw Data'!E3755</f>
        <v>209.2582726</v>
      </c>
      <c r="E3758" t="str">
        <f t="shared" si="234"/>
        <v>Borderline High</v>
      </c>
      <c r="F3758" s="15">
        <f>'Raw Data'!C3755</f>
        <v>115.9405993</v>
      </c>
      <c r="G3758" t="str">
        <f t="shared" si="235"/>
        <v>Normal</v>
      </c>
      <c r="H3758" t="str">
        <f>'Raw Data'!I3755</f>
        <v>non-smoker</v>
      </c>
      <c r="I3758" t="str">
        <f>'Raw Data'!J3755</f>
        <v>moderate</v>
      </c>
    </row>
    <row r="3759" spans="1:9" ht="15" customHeight="1" x14ac:dyDescent="0.35">
      <c r="A3759">
        <f t="shared" si="232"/>
        <v>3755</v>
      </c>
      <c r="B3759" s="13">
        <f>'Raw Data'!B3756</f>
        <v>26.43579926</v>
      </c>
      <c r="C3759" t="str">
        <f t="shared" si="233"/>
        <v>Overweight</v>
      </c>
      <c r="D3759" s="14">
        <f>'Raw Data'!E3756</f>
        <v>188.58989489999999</v>
      </c>
      <c r="E3759" t="str">
        <f t="shared" si="234"/>
        <v>Desirable</v>
      </c>
      <c r="F3759" s="15">
        <f>'Raw Data'!C3756</f>
        <v>121.38415310000001</v>
      </c>
      <c r="G3759" t="str">
        <f t="shared" si="235"/>
        <v>Elevated</v>
      </c>
      <c r="H3759" t="str">
        <f>'Raw Data'!I3756</f>
        <v>non-smoker</v>
      </c>
      <c r="I3759" t="str">
        <f>'Raw Data'!J3756</f>
        <v>high</v>
      </c>
    </row>
    <row r="3760" spans="1:9" ht="15" customHeight="1" x14ac:dyDescent="0.35">
      <c r="A3760">
        <f t="shared" si="232"/>
        <v>3756</v>
      </c>
      <c r="B3760" s="13">
        <f>'Raw Data'!B3757</f>
        <v>20.57454976</v>
      </c>
      <c r="C3760" t="str">
        <f t="shared" si="233"/>
        <v>Normal</v>
      </c>
      <c r="D3760" s="14">
        <f>'Raw Data'!E3757</f>
        <v>157.21264790000001</v>
      </c>
      <c r="E3760" t="str">
        <f t="shared" si="234"/>
        <v>Desirable</v>
      </c>
      <c r="F3760" s="15">
        <f>'Raw Data'!C3757</f>
        <v>114.88605579999999</v>
      </c>
      <c r="G3760" t="str">
        <f t="shared" si="235"/>
        <v>Normal</v>
      </c>
      <c r="H3760" t="str">
        <f>'Raw Data'!I3757</f>
        <v>non-smoker</v>
      </c>
      <c r="I3760" t="str">
        <f>'Raw Data'!J3757</f>
        <v>moderate</v>
      </c>
    </row>
    <row r="3761" spans="1:9" ht="15" customHeight="1" x14ac:dyDescent="0.35">
      <c r="A3761">
        <f t="shared" si="232"/>
        <v>3757</v>
      </c>
      <c r="B3761" s="13">
        <f>'Raw Data'!B3758</f>
        <v>27.89565301</v>
      </c>
      <c r="C3761" t="str">
        <f t="shared" si="233"/>
        <v>Overweight</v>
      </c>
      <c r="D3761" s="14">
        <f>'Raw Data'!E3758</f>
        <v>197.85758989999999</v>
      </c>
      <c r="E3761" t="str">
        <f t="shared" si="234"/>
        <v>Desirable</v>
      </c>
      <c r="F3761" s="15">
        <f>'Raw Data'!C3758</f>
        <v>113.3723944</v>
      </c>
      <c r="G3761" t="str">
        <f t="shared" si="235"/>
        <v>Normal</v>
      </c>
      <c r="H3761" t="str">
        <f>'Raw Data'!I3758</f>
        <v>non-smoker</v>
      </c>
      <c r="I3761" t="str">
        <f>'Raw Data'!J3758</f>
        <v>high</v>
      </c>
    </row>
    <row r="3762" spans="1:9" ht="15" customHeight="1" x14ac:dyDescent="0.35">
      <c r="A3762">
        <f t="shared" si="232"/>
        <v>3758</v>
      </c>
      <c r="B3762" s="13">
        <f>'Raw Data'!B3759</f>
        <v>31.668204249999999</v>
      </c>
      <c r="C3762" t="str">
        <f t="shared" si="233"/>
        <v>Obese</v>
      </c>
      <c r="D3762" s="14">
        <f>'Raw Data'!E3759</f>
        <v>204.54163750000001</v>
      </c>
      <c r="E3762" t="str">
        <f t="shared" si="234"/>
        <v>Borderline High</v>
      </c>
      <c r="F3762" s="15">
        <f>'Raw Data'!C3759</f>
        <v>122.6252566</v>
      </c>
      <c r="G3762" t="str">
        <f t="shared" si="235"/>
        <v>Elevated</v>
      </c>
      <c r="H3762" t="str">
        <f>'Raw Data'!I3759</f>
        <v>non-smoker</v>
      </c>
      <c r="I3762" t="str">
        <f>'Raw Data'!J3759</f>
        <v>moderate</v>
      </c>
    </row>
    <row r="3763" spans="1:9" ht="15" customHeight="1" x14ac:dyDescent="0.35">
      <c r="A3763">
        <f t="shared" si="232"/>
        <v>3759</v>
      </c>
      <c r="B3763" s="13">
        <f>'Raw Data'!B3760</f>
        <v>27.315493929999999</v>
      </c>
      <c r="C3763" t="str">
        <f t="shared" si="233"/>
        <v>Overweight</v>
      </c>
      <c r="D3763" s="14">
        <f>'Raw Data'!E3760</f>
        <v>215.70251479999999</v>
      </c>
      <c r="E3763" t="str">
        <f t="shared" si="234"/>
        <v>Borderline High</v>
      </c>
      <c r="F3763" s="15">
        <f>'Raw Data'!C3760</f>
        <v>107.5772156</v>
      </c>
      <c r="G3763" t="str">
        <f t="shared" si="235"/>
        <v>Normal</v>
      </c>
      <c r="H3763" t="str">
        <f>'Raw Data'!I3760</f>
        <v>non-smoker</v>
      </c>
      <c r="I3763" t="str">
        <f>'Raw Data'!J3760</f>
        <v>moderate</v>
      </c>
    </row>
    <row r="3764" spans="1:9" ht="15" customHeight="1" x14ac:dyDescent="0.35">
      <c r="A3764">
        <f t="shared" si="232"/>
        <v>3760</v>
      </c>
      <c r="B3764" s="13">
        <f>'Raw Data'!B3761</f>
        <v>33.142387020000001</v>
      </c>
      <c r="C3764" t="str">
        <f t="shared" si="233"/>
        <v>Obese</v>
      </c>
      <c r="D3764" s="14">
        <f>'Raw Data'!E3761</f>
        <v>202.8929947</v>
      </c>
      <c r="E3764" t="str">
        <f t="shared" si="234"/>
        <v>Borderline High</v>
      </c>
      <c r="F3764" s="15">
        <f>'Raw Data'!C3761</f>
        <v>91.18915045</v>
      </c>
      <c r="G3764" t="str">
        <f t="shared" si="235"/>
        <v>Normal</v>
      </c>
      <c r="H3764" t="str">
        <f>'Raw Data'!I3761</f>
        <v>smoker</v>
      </c>
      <c r="I3764" t="str">
        <f>'Raw Data'!J3761</f>
        <v>high</v>
      </c>
    </row>
    <row r="3765" spans="1:9" ht="15" customHeight="1" x14ac:dyDescent="0.35">
      <c r="A3765">
        <f t="shared" si="232"/>
        <v>3761</v>
      </c>
      <c r="B3765" s="13">
        <f>'Raw Data'!B3762</f>
        <v>23.69621957</v>
      </c>
      <c r="C3765" t="str">
        <f t="shared" si="233"/>
        <v>Normal</v>
      </c>
      <c r="D3765" s="14">
        <f>'Raw Data'!E3762</f>
        <v>172.74303230000001</v>
      </c>
      <c r="E3765" t="str">
        <f t="shared" si="234"/>
        <v>Desirable</v>
      </c>
      <c r="F3765" s="15">
        <f>'Raw Data'!C3762</f>
        <v>119.4648504</v>
      </c>
      <c r="G3765" t="str">
        <f t="shared" si="235"/>
        <v>Normal</v>
      </c>
      <c r="H3765" t="str">
        <f>'Raw Data'!I3762</f>
        <v>non-smoker</v>
      </c>
      <c r="I3765" t="str">
        <f>'Raw Data'!J3762</f>
        <v>moderate</v>
      </c>
    </row>
    <row r="3766" spans="1:9" ht="15" customHeight="1" x14ac:dyDescent="0.35">
      <c r="A3766">
        <f t="shared" si="232"/>
        <v>3762</v>
      </c>
      <c r="B3766" s="13">
        <f>'Raw Data'!B3763</f>
        <v>32.413718369999998</v>
      </c>
      <c r="C3766" t="str">
        <f t="shared" si="233"/>
        <v>Obese</v>
      </c>
      <c r="D3766" s="14">
        <f>'Raw Data'!E3763</f>
        <v>218.05739349999999</v>
      </c>
      <c r="E3766" t="str">
        <f t="shared" si="234"/>
        <v>Borderline High</v>
      </c>
      <c r="F3766" s="15">
        <f>'Raw Data'!C3763</f>
        <v>123.2023978</v>
      </c>
      <c r="G3766" t="str">
        <f t="shared" si="235"/>
        <v>Elevated</v>
      </c>
      <c r="H3766" t="str">
        <f>'Raw Data'!I3763</f>
        <v>non-smoker</v>
      </c>
      <c r="I3766" t="str">
        <f>'Raw Data'!J3763</f>
        <v>high</v>
      </c>
    </row>
    <row r="3767" spans="1:9" ht="15" customHeight="1" x14ac:dyDescent="0.35">
      <c r="A3767">
        <f t="shared" si="232"/>
        <v>3763</v>
      </c>
      <c r="B3767" s="13">
        <f>'Raw Data'!B3764</f>
        <v>25.081146090000001</v>
      </c>
      <c r="C3767" t="str">
        <f t="shared" si="233"/>
        <v>Overweight</v>
      </c>
      <c r="D3767" s="14">
        <f>'Raw Data'!E3764</f>
        <v>186.6719047</v>
      </c>
      <c r="E3767" t="str">
        <f t="shared" si="234"/>
        <v>Desirable</v>
      </c>
      <c r="F3767" s="15">
        <f>'Raw Data'!C3764</f>
        <v>114.37330609999999</v>
      </c>
      <c r="G3767" t="str">
        <f t="shared" si="235"/>
        <v>Normal</v>
      </c>
      <c r="H3767" t="str">
        <f>'Raw Data'!I3764</f>
        <v>non-smoker</v>
      </c>
      <c r="I3767" t="str">
        <f>'Raw Data'!J3764</f>
        <v>low</v>
      </c>
    </row>
    <row r="3768" spans="1:9" ht="15" customHeight="1" x14ac:dyDescent="0.35">
      <c r="A3768">
        <f t="shared" si="232"/>
        <v>3764</v>
      </c>
      <c r="B3768" s="13">
        <f>'Raw Data'!B3765</f>
        <v>33.150827990000003</v>
      </c>
      <c r="C3768" t="str">
        <f t="shared" si="233"/>
        <v>Obese</v>
      </c>
      <c r="D3768" s="14">
        <f>'Raw Data'!E3765</f>
        <v>196.44319049999999</v>
      </c>
      <c r="E3768" t="str">
        <f t="shared" si="234"/>
        <v>Desirable</v>
      </c>
      <c r="F3768" s="15">
        <f>'Raw Data'!C3765</f>
        <v>109.65183039999999</v>
      </c>
      <c r="G3768" t="str">
        <f t="shared" si="235"/>
        <v>Normal</v>
      </c>
      <c r="H3768" t="str">
        <f>'Raw Data'!I3765</f>
        <v>non-smoker</v>
      </c>
      <c r="I3768" t="str">
        <f>'Raw Data'!J3765</f>
        <v>high</v>
      </c>
    </row>
    <row r="3769" spans="1:9" ht="15" customHeight="1" x14ac:dyDescent="0.35">
      <c r="A3769">
        <f t="shared" si="232"/>
        <v>3765</v>
      </c>
      <c r="B3769" s="13">
        <f>'Raw Data'!B3766</f>
        <v>20.644045729999998</v>
      </c>
      <c r="C3769" t="str">
        <f t="shared" si="233"/>
        <v>Normal</v>
      </c>
      <c r="D3769" s="14">
        <f>'Raw Data'!E3766</f>
        <v>179.47883680000001</v>
      </c>
      <c r="E3769" t="str">
        <f t="shared" si="234"/>
        <v>Desirable</v>
      </c>
      <c r="F3769" s="15">
        <f>'Raw Data'!C3766</f>
        <v>115.7344544</v>
      </c>
      <c r="G3769" t="str">
        <f t="shared" si="235"/>
        <v>Normal</v>
      </c>
      <c r="H3769" t="str">
        <f>'Raw Data'!I3766</f>
        <v>smoker</v>
      </c>
      <c r="I3769" t="str">
        <f>'Raw Data'!J3766</f>
        <v>moderate</v>
      </c>
    </row>
    <row r="3770" spans="1:9" ht="15" customHeight="1" x14ac:dyDescent="0.35">
      <c r="A3770">
        <f t="shared" si="232"/>
        <v>3766</v>
      </c>
      <c r="B3770" s="13">
        <f>'Raw Data'!B3767</f>
        <v>28.15367732</v>
      </c>
      <c r="C3770" t="str">
        <f t="shared" si="233"/>
        <v>Overweight</v>
      </c>
      <c r="D3770" s="14">
        <f>'Raw Data'!E3767</f>
        <v>206.0184754</v>
      </c>
      <c r="E3770" t="str">
        <f t="shared" si="234"/>
        <v>Borderline High</v>
      </c>
      <c r="F3770" s="15">
        <f>'Raw Data'!C3767</f>
        <v>120.4755972</v>
      </c>
      <c r="G3770" t="str">
        <f t="shared" si="235"/>
        <v>Elevated</v>
      </c>
      <c r="H3770" t="str">
        <f>'Raw Data'!I3767</f>
        <v>non-smoker</v>
      </c>
      <c r="I3770" t="str">
        <f>'Raw Data'!J3767</f>
        <v>moderate</v>
      </c>
    </row>
    <row r="3771" spans="1:9" ht="15" customHeight="1" x14ac:dyDescent="0.35">
      <c r="A3771">
        <f t="shared" si="232"/>
        <v>3767</v>
      </c>
      <c r="B3771" s="13">
        <f>'Raw Data'!B3768</f>
        <v>28.143099429999999</v>
      </c>
      <c r="C3771" t="str">
        <f t="shared" si="233"/>
        <v>Overweight</v>
      </c>
      <c r="D3771" s="14">
        <f>'Raw Data'!E3768</f>
        <v>204.24755099999999</v>
      </c>
      <c r="E3771" t="str">
        <f t="shared" si="234"/>
        <v>Borderline High</v>
      </c>
      <c r="F3771" s="15">
        <f>'Raw Data'!C3768</f>
        <v>108.14173460000001</v>
      </c>
      <c r="G3771" t="str">
        <f t="shared" si="235"/>
        <v>Normal</v>
      </c>
      <c r="H3771" t="str">
        <f>'Raw Data'!I3768</f>
        <v>non-smoker</v>
      </c>
      <c r="I3771" t="str">
        <f>'Raw Data'!J3768</f>
        <v>high</v>
      </c>
    </row>
    <row r="3772" spans="1:9" ht="15" customHeight="1" x14ac:dyDescent="0.35">
      <c r="A3772">
        <f t="shared" si="232"/>
        <v>3768</v>
      </c>
      <c r="B3772" s="13">
        <f>'Raw Data'!B3769</f>
        <v>29.385579530000001</v>
      </c>
      <c r="C3772" t="str">
        <f t="shared" si="233"/>
        <v>Overweight</v>
      </c>
      <c r="D3772" s="14">
        <f>'Raw Data'!E3769</f>
        <v>196.7824028</v>
      </c>
      <c r="E3772" t="str">
        <f t="shared" si="234"/>
        <v>Desirable</v>
      </c>
      <c r="F3772" s="15">
        <f>'Raw Data'!C3769</f>
        <v>125.4478314</v>
      </c>
      <c r="G3772" t="str">
        <f t="shared" si="235"/>
        <v>Elevated</v>
      </c>
      <c r="H3772" t="str">
        <f>'Raw Data'!I3769</f>
        <v>non-smoker</v>
      </c>
      <c r="I3772" t="str">
        <f>'Raw Data'!J3769</f>
        <v>moderate</v>
      </c>
    </row>
    <row r="3773" spans="1:9" ht="15" customHeight="1" x14ac:dyDescent="0.35">
      <c r="A3773">
        <f t="shared" si="232"/>
        <v>3769</v>
      </c>
      <c r="B3773" s="13">
        <f>'Raw Data'!B3770</f>
        <v>25.24290049</v>
      </c>
      <c r="C3773" t="str">
        <f t="shared" si="233"/>
        <v>Overweight</v>
      </c>
      <c r="D3773" s="14">
        <f>'Raw Data'!E3770</f>
        <v>219.29128059999999</v>
      </c>
      <c r="E3773" t="str">
        <f t="shared" si="234"/>
        <v>Borderline High</v>
      </c>
      <c r="F3773" s="15">
        <f>'Raw Data'!C3770</f>
        <v>117.61861690000001</v>
      </c>
      <c r="G3773" t="str">
        <f t="shared" si="235"/>
        <v>Normal</v>
      </c>
      <c r="H3773" t="str">
        <f>'Raw Data'!I3770</f>
        <v>smoker</v>
      </c>
      <c r="I3773" t="str">
        <f>'Raw Data'!J3770</f>
        <v>moderate</v>
      </c>
    </row>
    <row r="3774" spans="1:9" ht="15" customHeight="1" x14ac:dyDescent="0.35">
      <c r="A3774">
        <f t="shared" si="232"/>
        <v>3770</v>
      </c>
      <c r="B3774" s="13">
        <f>'Raw Data'!B3771</f>
        <v>29.158382629999998</v>
      </c>
      <c r="C3774" t="str">
        <f t="shared" si="233"/>
        <v>Overweight</v>
      </c>
      <c r="D3774" s="14">
        <f>'Raw Data'!E3771</f>
        <v>219.17700060000001</v>
      </c>
      <c r="E3774" t="str">
        <f t="shared" si="234"/>
        <v>Borderline High</v>
      </c>
      <c r="F3774" s="15">
        <f>'Raw Data'!C3771</f>
        <v>106.6590729</v>
      </c>
      <c r="G3774" t="str">
        <f t="shared" si="235"/>
        <v>Normal</v>
      </c>
      <c r="H3774" t="str">
        <f>'Raw Data'!I3771</f>
        <v>non-smoker</v>
      </c>
      <c r="I3774" t="str">
        <f>'Raw Data'!J3771</f>
        <v>low</v>
      </c>
    </row>
    <row r="3775" spans="1:9" ht="15" customHeight="1" x14ac:dyDescent="0.35">
      <c r="A3775">
        <f t="shared" si="232"/>
        <v>3771</v>
      </c>
      <c r="B3775" s="13">
        <f>'Raw Data'!B3772</f>
        <v>26.008562529999999</v>
      </c>
      <c r="C3775" t="str">
        <f t="shared" si="233"/>
        <v>Overweight</v>
      </c>
      <c r="D3775" s="14">
        <f>'Raw Data'!E3772</f>
        <v>192.40395760000001</v>
      </c>
      <c r="E3775" t="str">
        <f t="shared" si="234"/>
        <v>Desirable</v>
      </c>
      <c r="F3775" s="15">
        <f>'Raw Data'!C3772</f>
        <v>128.23661089999999</v>
      </c>
      <c r="G3775" t="str">
        <f t="shared" si="235"/>
        <v>Elevated</v>
      </c>
      <c r="H3775" t="str">
        <f>'Raw Data'!I3772</f>
        <v>non-smoker</v>
      </c>
      <c r="I3775" t="str">
        <f>'Raw Data'!J3772</f>
        <v>moderate</v>
      </c>
    </row>
    <row r="3776" spans="1:9" ht="15" customHeight="1" x14ac:dyDescent="0.35">
      <c r="A3776">
        <f t="shared" si="232"/>
        <v>3772</v>
      </c>
      <c r="B3776" s="13">
        <f>'Raw Data'!B3773</f>
        <v>24.367086499999999</v>
      </c>
      <c r="C3776" t="str">
        <f t="shared" si="233"/>
        <v>Normal</v>
      </c>
      <c r="D3776" s="14">
        <f>'Raw Data'!E3773</f>
        <v>184.57597079999999</v>
      </c>
      <c r="E3776" t="str">
        <f t="shared" si="234"/>
        <v>Desirable</v>
      </c>
      <c r="F3776" s="15">
        <f>'Raw Data'!C3773</f>
        <v>102.1523376</v>
      </c>
      <c r="G3776" t="str">
        <f t="shared" si="235"/>
        <v>Normal</v>
      </c>
      <c r="H3776" t="str">
        <f>'Raw Data'!I3773</f>
        <v>non-smoker</v>
      </c>
      <c r="I3776" t="str">
        <f>'Raw Data'!J3773</f>
        <v>moderate</v>
      </c>
    </row>
    <row r="3777" spans="1:9" ht="15" customHeight="1" x14ac:dyDescent="0.35">
      <c r="A3777">
        <f t="shared" si="232"/>
        <v>3773</v>
      </c>
      <c r="B3777" s="13">
        <f>'Raw Data'!B3774</f>
        <v>34.070463680000003</v>
      </c>
      <c r="C3777" t="str">
        <f t="shared" si="233"/>
        <v>Obese</v>
      </c>
      <c r="D3777" s="14">
        <f>'Raw Data'!E3774</f>
        <v>212.79648900000001</v>
      </c>
      <c r="E3777" t="str">
        <f t="shared" si="234"/>
        <v>Borderline High</v>
      </c>
      <c r="F3777" s="15">
        <f>'Raw Data'!C3774</f>
        <v>92.26947878</v>
      </c>
      <c r="G3777" t="str">
        <f t="shared" si="235"/>
        <v>Normal</v>
      </c>
      <c r="H3777" t="str">
        <f>'Raw Data'!I3774</f>
        <v>non-smoker</v>
      </c>
      <c r="I3777" t="str">
        <f>'Raw Data'!J3774</f>
        <v>high</v>
      </c>
    </row>
    <row r="3778" spans="1:9" ht="15" customHeight="1" x14ac:dyDescent="0.35">
      <c r="A3778">
        <f t="shared" si="232"/>
        <v>3774</v>
      </c>
      <c r="B3778" s="13">
        <f>'Raw Data'!B3775</f>
        <v>27.390162700000001</v>
      </c>
      <c r="C3778" t="str">
        <f t="shared" si="233"/>
        <v>Overweight</v>
      </c>
      <c r="D3778" s="14">
        <f>'Raw Data'!E3775</f>
        <v>190.5319408</v>
      </c>
      <c r="E3778" t="str">
        <f t="shared" si="234"/>
        <v>Desirable</v>
      </c>
      <c r="F3778" s="15">
        <f>'Raw Data'!C3775</f>
        <v>92.409251510000004</v>
      </c>
      <c r="G3778" t="str">
        <f t="shared" si="235"/>
        <v>Normal</v>
      </c>
      <c r="H3778" t="str">
        <f>'Raw Data'!I3775</f>
        <v>non-smoker</v>
      </c>
      <c r="I3778" t="str">
        <f>'Raw Data'!J3775</f>
        <v>low</v>
      </c>
    </row>
    <row r="3779" spans="1:9" ht="15" customHeight="1" x14ac:dyDescent="0.35">
      <c r="A3779">
        <f t="shared" si="232"/>
        <v>3775</v>
      </c>
      <c r="B3779" s="13">
        <f>'Raw Data'!B3776</f>
        <v>19.430843190000001</v>
      </c>
      <c r="C3779" t="str">
        <f t="shared" si="233"/>
        <v>Normal</v>
      </c>
      <c r="D3779" s="14">
        <f>'Raw Data'!E3776</f>
        <v>180.77312230000001</v>
      </c>
      <c r="E3779" t="str">
        <f t="shared" si="234"/>
        <v>Desirable</v>
      </c>
      <c r="F3779" s="15">
        <f>'Raw Data'!C3776</f>
        <v>119.58235879999999</v>
      </c>
      <c r="G3779" t="str">
        <f t="shared" si="235"/>
        <v>Normal</v>
      </c>
      <c r="H3779" t="str">
        <f>'Raw Data'!I3776</f>
        <v>non-smoker</v>
      </c>
      <c r="I3779" t="str">
        <f>'Raw Data'!J3776</f>
        <v>low</v>
      </c>
    </row>
    <row r="3780" spans="1:9" ht="15" customHeight="1" x14ac:dyDescent="0.35">
      <c r="A3780">
        <f t="shared" si="232"/>
        <v>3776</v>
      </c>
      <c r="B3780" s="13">
        <f>'Raw Data'!B3777</f>
        <v>23.634849760000002</v>
      </c>
      <c r="C3780" t="str">
        <f t="shared" si="233"/>
        <v>Normal</v>
      </c>
      <c r="D3780" s="14">
        <f>'Raw Data'!E3777</f>
        <v>212.00891910000001</v>
      </c>
      <c r="E3780" t="str">
        <f t="shared" si="234"/>
        <v>Borderline High</v>
      </c>
      <c r="F3780" s="15">
        <f>'Raw Data'!C3777</f>
        <v>120.81259</v>
      </c>
      <c r="G3780" t="str">
        <f t="shared" si="235"/>
        <v>Elevated</v>
      </c>
      <c r="H3780" t="str">
        <f>'Raw Data'!I3777</f>
        <v>non-smoker</v>
      </c>
      <c r="I3780" t="str">
        <f>'Raw Data'!J3777</f>
        <v>moderate</v>
      </c>
    </row>
    <row r="3781" spans="1:9" ht="15" customHeight="1" x14ac:dyDescent="0.35">
      <c r="A3781">
        <f t="shared" ref="A3781:A3844" si="236">ROW()-4</f>
        <v>3777</v>
      </c>
      <c r="B3781" s="13">
        <f>'Raw Data'!B3778</f>
        <v>34.257436470000002</v>
      </c>
      <c r="C3781" t="str">
        <f t="shared" ref="C3781:C3844" si="237">IF(B3781&lt;18.5,"Underweight",IF(B3781&lt;=24.9,"Normal",IF(B3781&lt;=29.9,"Overweight","Obese")))</f>
        <v>Obese</v>
      </c>
      <c r="D3781" s="14">
        <f>'Raw Data'!E3778</f>
        <v>197.12636639999999</v>
      </c>
      <c r="E3781" t="str">
        <f t="shared" ref="E3781:E3844" si="238">IF(D3781&lt;200,"Desirable",IF(D3781&lt;=239,"Borderline High","High"))</f>
        <v>Desirable</v>
      </c>
      <c r="F3781" s="15">
        <f>'Raw Data'!C3778</f>
        <v>100.1662334</v>
      </c>
      <c r="G3781" t="str">
        <f t="shared" ref="G3781:G3844" si="239">IF(F3781&lt;120,"Normal",IF(F3781&lt;=129,"Elevated",IF(F3781&lt;=139,"Stage 1 Hypertension","Stage 2 Hypertension")))</f>
        <v>Normal</v>
      </c>
      <c r="H3781" t="str">
        <f>'Raw Data'!I3778</f>
        <v>smoker</v>
      </c>
      <c r="I3781" t="str">
        <f>'Raw Data'!J3778</f>
        <v>low</v>
      </c>
    </row>
    <row r="3782" spans="1:9" ht="15" customHeight="1" x14ac:dyDescent="0.35">
      <c r="A3782">
        <f t="shared" si="236"/>
        <v>3778</v>
      </c>
      <c r="B3782" s="13">
        <f>'Raw Data'!B3779</f>
        <v>22.456964230000001</v>
      </c>
      <c r="C3782" t="str">
        <f t="shared" si="237"/>
        <v>Normal</v>
      </c>
      <c r="D3782" s="14">
        <f>'Raw Data'!E3779</f>
        <v>192.1966664</v>
      </c>
      <c r="E3782" t="str">
        <f t="shared" si="238"/>
        <v>Desirable</v>
      </c>
      <c r="F3782" s="15">
        <f>'Raw Data'!C3779</f>
        <v>100.1567299</v>
      </c>
      <c r="G3782" t="str">
        <f t="shared" si="239"/>
        <v>Normal</v>
      </c>
      <c r="H3782" t="str">
        <f>'Raw Data'!I3779</f>
        <v>non-smoker</v>
      </c>
      <c r="I3782" t="str">
        <f>'Raw Data'!J3779</f>
        <v>moderate</v>
      </c>
    </row>
    <row r="3783" spans="1:9" ht="15" customHeight="1" x14ac:dyDescent="0.35">
      <c r="A3783">
        <f t="shared" si="236"/>
        <v>3779</v>
      </c>
      <c r="B3783" s="13">
        <f>'Raw Data'!B3780</f>
        <v>29.704224360000001</v>
      </c>
      <c r="C3783" t="str">
        <f t="shared" si="237"/>
        <v>Overweight</v>
      </c>
      <c r="D3783" s="14">
        <f>'Raw Data'!E3780</f>
        <v>211.94560820000001</v>
      </c>
      <c r="E3783" t="str">
        <f t="shared" si="238"/>
        <v>Borderline High</v>
      </c>
      <c r="F3783" s="15">
        <f>'Raw Data'!C3780</f>
        <v>106.88509910000001</v>
      </c>
      <c r="G3783" t="str">
        <f t="shared" si="239"/>
        <v>Normal</v>
      </c>
      <c r="H3783" t="str">
        <f>'Raw Data'!I3780</f>
        <v>non-smoker</v>
      </c>
      <c r="I3783" t="str">
        <f>'Raw Data'!J3780</f>
        <v>moderate</v>
      </c>
    </row>
    <row r="3784" spans="1:9" ht="15" customHeight="1" x14ac:dyDescent="0.35">
      <c r="A3784">
        <f t="shared" si="236"/>
        <v>3780</v>
      </c>
      <c r="B3784" s="13">
        <f>'Raw Data'!B3781</f>
        <v>23.5272899</v>
      </c>
      <c r="C3784" t="str">
        <f t="shared" si="237"/>
        <v>Normal</v>
      </c>
      <c r="D3784" s="14">
        <f>'Raw Data'!E3781</f>
        <v>185.04238409999999</v>
      </c>
      <c r="E3784" t="str">
        <f t="shared" si="238"/>
        <v>Desirable</v>
      </c>
      <c r="F3784" s="15">
        <f>'Raw Data'!C3781</f>
        <v>116.83121939999999</v>
      </c>
      <c r="G3784" t="str">
        <f t="shared" si="239"/>
        <v>Normal</v>
      </c>
      <c r="H3784" t="str">
        <f>'Raw Data'!I3781</f>
        <v>non-smoker</v>
      </c>
      <c r="I3784" t="str">
        <f>'Raw Data'!J3781</f>
        <v>moderate</v>
      </c>
    </row>
    <row r="3785" spans="1:9" ht="15" customHeight="1" x14ac:dyDescent="0.35">
      <c r="A3785">
        <f t="shared" si="236"/>
        <v>3781</v>
      </c>
      <c r="B3785" s="13">
        <f>'Raw Data'!B3782</f>
        <v>19.808976680000001</v>
      </c>
      <c r="C3785" t="str">
        <f t="shared" si="237"/>
        <v>Normal</v>
      </c>
      <c r="D3785" s="14">
        <f>'Raw Data'!E3782</f>
        <v>177.51700070000001</v>
      </c>
      <c r="E3785" t="str">
        <f t="shared" si="238"/>
        <v>Desirable</v>
      </c>
      <c r="F3785" s="15">
        <f>'Raw Data'!C3782</f>
        <v>92.356860269999999</v>
      </c>
      <c r="G3785" t="str">
        <f t="shared" si="239"/>
        <v>Normal</v>
      </c>
      <c r="H3785" t="str">
        <f>'Raw Data'!I3782</f>
        <v>non-smoker</v>
      </c>
      <c r="I3785" t="str">
        <f>'Raw Data'!J3782</f>
        <v>high</v>
      </c>
    </row>
    <row r="3786" spans="1:9" ht="15" customHeight="1" x14ac:dyDescent="0.35">
      <c r="A3786">
        <f t="shared" si="236"/>
        <v>3782</v>
      </c>
      <c r="B3786" s="13">
        <f>'Raw Data'!B3783</f>
        <v>29.402274429999999</v>
      </c>
      <c r="C3786" t="str">
        <f t="shared" si="237"/>
        <v>Overweight</v>
      </c>
      <c r="D3786" s="14">
        <f>'Raw Data'!E3783</f>
        <v>225.36062720000001</v>
      </c>
      <c r="E3786" t="str">
        <f t="shared" si="238"/>
        <v>Borderline High</v>
      </c>
      <c r="F3786" s="15">
        <f>'Raw Data'!C3783</f>
        <v>119.8679558</v>
      </c>
      <c r="G3786" t="str">
        <f t="shared" si="239"/>
        <v>Normal</v>
      </c>
      <c r="H3786" t="str">
        <f>'Raw Data'!I3783</f>
        <v>non-smoker</v>
      </c>
      <c r="I3786" t="str">
        <f>'Raw Data'!J3783</f>
        <v>high</v>
      </c>
    </row>
    <row r="3787" spans="1:9" ht="15" customHeight="1" x14ac:dyDescent="0.35">
      <c r="A3787">
        <f t="shared" si="236"/>
        <v>3783</v>
      </c>
      <c r="B3787" s="13">
        <f>'Raw Data'!B3784</f>
        <v>25.357070459999999</v>
      </c>
      <c r="C3787" t="str">
        <f t="shared" si="237"/>
        <v>Overweight</v>
      </c>
      <c r="D3787" s="14">
        <f>'Raw Data'!E3784</f>
        <v>195.4133908</v>
      </c>
      <c r="E3787" t="str">
        <f t="shared" si="238"/>
        <v>Desirable</v>
      </c>
      <c r="F3787" s="15">
        <f>'Raw Data'!C3784</f>
        <v>107.0950283</v>
      </c>
      <c r="G3787" t="str">
        <f t="shared" si="239"/>
        <v>Normal</v>
      </c>
      <c r="H3787" t="str">
        <f>'Raw Data'!I3784</f>
        <v>smoker</v>
      </c>
      <c r="I3787" t="str">
        <f>'Raw Data'!J3784</f>
        <v>high</v>
      </c>
    </row>
    <row r="3788" spans="1:9" ht="15" customHeight="1" x14ac:dyDescent="0.35">
      <c r="A3788">
        <f t="shared" si="236"/>
        <v>3784</v>
      </c>
      <c r="B3788" s="13">
        <f>'Raw Data'!B3785</f>
        <v>34.942642169999999</v>
      </c>
      <c r="C3788" t="str">
        <f t="shared" si="237"/>
        <v>Obese</v>
      </c>
      <c r="D3788" s="14">
        <f>'Raw Data'!E3785</f>
        <v>206.58312699999999</v>
      </c>
      <c r="E3788" t="str">
        <f t="shared" si="238"/>
        <v>Borderline High</v>
      </c>
      <c r="F3788" s="15">
        <f>'Raw Data'!C3785</f>
        <v>109.5611858</v>
      </c>
      <c r="G3788" t="str">
        <f t="shared" si="239"/>
        <v>Normal</v>
      </c>
      <c r="H3788" t="str">
        <f>'Raw Data'!I3785</f>
        <v>non-smoker</v>
      </c>
      <c r="I3788" t="str">
        <f>'Raw Data'!J3785</f>
        <v>moderate</v>
      </c>
    </row>
    <row r="3789" spans="1:9" ht="15" customHeight="1" x14ac:dyDescent="0.35">
      <c r="A3789">
        <f t="shared" si="236"/>
        <v>3785</v>
      </c>
      <c r="B3789" s="13">
        <f>'Raw Data'!B3786</f>
        <v>32.62771944</v>
      </c>
      <c r="C3789" t="str">
        <f t="shared" si="237"/>
        <v>Obese</v>
      </c>
      <c r="D3789" s="14">
        <f>'Raw Data'!E3786</f>
        <v>178.91439919999999</v>
      </c>
      <c r="E3789" t="str">
        <f t="shared" si="238"/>
        <v>Desirable</v>
      </c>
      <c r="F3789" s="15">
        <f>'Raw Data'!C3786</f>
        <v>108.13042780000001</v>
      </c>
      <c r="G3789" t="str">
        <f t="shared" si="239"/>
        <v>Normal</v>
      </c>
      <c r="H3789" t="str">
        <f>'Raw Data'!I3786</f>
        <v>non-smoker</v>
      </c>
      <c r="I3789" t="str">
        <f>'Raw Data'!J3786</f>
        <v>moderate</v>
      </c>
    </row>
    <row r="3790" spans="1:9" ht="15" customHeight="1" x14ac:dyDescent="0.35">
      <c r="A3790">
        <f t="shared" si="236"/>
        <v>3786</v>
      </c>
      <c r="B3790" s="13">
        <f>'Raw Data'!B3787</f>
        <v>33.326289590000002</v>
      </c>
      <c r="C3790" t="str">
        <f t="shared" si="237"/>
        <v>Obese</v>
      </c>
      <c r="D3790" s="14">
        <f>'Raw Data'!E3787</f>
        <v>184.90358140000001</v>
      </c>
      <c r="E3790" t="str">
        <f t="shared" si="238"/>
        <v>Desirable</v>
      </c>
      <c r="F3790" s="15">
        <f>'Raw Data'!C3787</f>
        <v>112.2782756</v>
      </c>
      <c r="G3790" t="str">
        <f t="shared" si="239"/>
        <v>Normal</v>
      </c>
      <c r="H3790" t="str">
        <f>'Raw Data'!I3787</f>
        <v>non-smoker</v>
      </c>
      <c r="I3790" t="str">
        <f>'Raw Data'!J3787</f>
        <v>moderate</v>
      </c>
    </row>
    <row r="3791" spans="1:9" ht="15" customHeight="1" x14ac:dyDescent="0.35">
      <c r="A3791">
        <f t="shared" si="236"/>
        <v>3787</v>
      </c>
      <c r="B3791" s="13">
        <f>'Raw Data'!B3788</f>
        <v>32.330433650000003</v>
      </c>
      <c r="C3791" t="str">
        <f t="shared" si="237"/>
        <v>Obese</v>
      </c>
      <c r="D3791" s="14">
        <f>'Raw Data'!E3788</f>
        <v>208.46224570000001</v>
      </c>
      <c r="E3791" t="str">
        <f t="shared" si="238"/>
        <v>Borderline High</v>
      </c>
      <c r="F3791" s="15">
        <f>'Raw Data'!C3788</f>
        <v>109.6830107</v>
      </c>
      <c r="G3791" t="str">
        <f t="shared" si="239"/>
        <v>Normal</v>
      </c>
      <c r="H3791" t="str">
        <f>'Raw Data'!I3788</f>
        <v>non-smoker</v>
      </c>
      <c r="I3791" t="str">
        <f>'Raw Data'!J3788</f>
        <v>moderate</v>
      </c>
    </row>
    <row r="3792" spans="1:9" ht="15" customHeight="1" x14ac:dyDescent="0.35">
      <c r="A3792">
        <f t="shared" si="236"/>
        <v>3788</v>
      </c>
      <c r="B3792" s="13">
        <f>'Raw Data'!B3789</f>
        <v>30.447561499999999</v>
      </c>
      <c r="C3792" t="str">
        <f t="shared" si="237"/>
        <v>Obese</v>
      </c>
      <c r="D3792" s="14">
        <f>'Raw Data'!E3789</f>
        <v>199.1410928</v>
      </c>
      <c r="E3792" t="str">
        <f t="shared" si="238"/>
        <v>Desirable</v>
      </c>
      <c r="F3792" s="15">
        <f>'Raw Data'!C3789</f>
        <v>105.8928107</v>
      </c>
      <c r="G3792" t="str">
        <f t="shared" si="239"/>
        <v>Normal</v>
      </c>
      <c r="H3792" t="str">
        <f>'Raw Data'!I3789</f>
        <v>smoker</v>
      </c>
      <c r="I3792" t="str">
        <f>'Raw Data'!J3789</f>
        <v>moderate</v>
      </c>
    </row>
    <row r="3793" spans="1:9" ht="15" customHeight="1" x14ac:dyDescent="0.35">
      <c r="A3793">
        <f t="shared" si="236"/>
        <v>3789</v>
      </c>
      <c r="B3793" s="13">
        <f>'Raw Data'!B3790</f>
        <v>20.1709788</v>
      </c>
      <c r="C3793" t="str">
        <f t="shared" si="237"/>
        <v>Normal</v>
      </c>
      <c r="D3793" s="14">
        <f>'Raw Data'!E3790</f>
        <v>196.35963369999999</v>
      </c>
      <c r="E3793" t="str">
        <f t="shared" si="238"/>
        <v>Desirable</v>
      </c>
      <c r="F3793" s="15">
        <f>'Raw Data'!C3790</f>
        <v>129.1786931</v>
      </c>
      <c r="G3793" t="str">
        <f t="shared" si="239"/>
        <v>Stage 1 Hypertension</v>
      </c>
      <c r="H3793" t="str">
        <f>'Raw Data'!I3790</f>
        <v>smoker</v>
      </c>
      <c r="I3793" t="str">
        <f>'Raw Data'!J3790</f>
        <v>moderate</v>
      </c>
    </row>
    <row r="3794" spans="1:9" ht="15" customHeight="1" x14ac:dyDescent="0.35">
      <c r="A3794">
        <f t="shared" si="236"/>
        <v>3790</v>
      </c>
      <c r="B3794" s="13">
        <f>'Raw Data'!B3791</f>
        <v>25.830228129999998</v>
      </c>
      <c r="C3794" t="str">
        <f t="shared" si="237"/>
        <v>Overweight</v>
      </c>
      <c r="D3794" s="14">
        <f>'Raw Data'!E3791</f>
        <v>194.7395894</v>
      </c>
      <c r="E3794" t="str">
        <f t="shared" si="238"/>
        <v>Desirable</v>
      </c>
      <c r="F3794" s="15">
        <f>'Raw Data'!C3791</f>
        <v>114.8032664</v>
      </c>
      <c r="G3794" t="str">
        <f t="shared" si="239"/>
        <v>Normal</v>
      </c>
      <c r="H3794" t="str">
        <f>'Raw Data'!I3791</f>
        <v>non-smoker</v>
      </c>
      <c r="I3794" t="str">
        <f>'Raw Data'!J3791</f>
        <v>moderate</v>
      </c>
    </row>
    <row r="3795" spans="1:9" ht="15" customHeight="1" x14ac:dyDescent="0.35">
      <c r="A3795">
        <f t="shared" si="236"/>
        <v>3791</v>
      </c>
      <c r="B3795" s="13">
        <f>'Raw Data'!B3792</f>
        <v>30.35437056</v>
      </c>
      <c r="C3795" t="str">
        <f t="shared" si="237"/>
        <v>Obese</v>
      </c>
      <c r="D3795" s="14">
        <f>'Raw Data'!E3792</f>
        <v>207.14316049999999</v>
      </c>
      <c r="E3795" t="str">
        <f t="shared" si="238"/>
        <v>Borderline High</v>
      </c>
      <c r="F3795" s="15">
        <f>'Raw Data'!C3792</f>
        <v>118.9004221</v>
      </c>
      <c r="G3795" t="str">
        <f t="shared" si="239"/>
        <v>Normal</v>
      </c>
      <c r="H3795" t="str">
        <f>'Raw Data'!I3792</f>
        <v>non-smoker</v>
      </c>
      <c r="I3795" t="str">
        <f>'Raw Data'!J3792</f>
        <v>high</v>
      </c>
    </row>
    <row r="3796" spans="1:9" ht="15" customHeight="1" x14ac:dyDescent="0.35">
      <c r="A3796">
        <f t="shared" si="236"/>
        <v>3792</v>
      </c>
      <c r="B3796" s="13">
        <f>'Raw Data'!B3793</f>
        <v>25.5479728</v>
      </c>
      <c r="C3796" t="str">
        <f t="shared" si="237"/>
        <v>Overweight</v>
      </c>
      <c r="D3796" s="14">
        <f>'Raw Data'!E3793</f>
        <v>204.1668875</v>
      </c>
      <c r="E3796" t="str">
        <f t="shared" si="238"/>
        <v>Borderline High</v>
      </c>
      <c r="F3796" s="15">
        <f>'Raw Data'!C3793</f>
        <v>111.9220763</v>
      </c>
      <c r="G3796" t="str">
        <f t="shared" si="239"/>
        <v>Normal</v>
      </c>
      <c r="H3796" t="str">
        <f>'Raw Data'!I3793</f>
        <v>non-smoker</v>
      </c>
      <c r="I3796" t="str">
        <f>'Raw Data'!J3793</f>
        <v>high</v>
      </c>
    </row>
    <row r="3797" spans="1:9" ht="15" customHeight="1" x14ac:dyDescent="0.35">
      <c r="A3797">
        <f t="shared" si="236"/>
        <v>3793</v>
      </c>
      <c r="B3797" s="13">
        <f>'Raw Data'!B3794</f>
        <v>26.850008429999999</v>
      </c>
      <c r="C3797" t="str">
        <f t="shared" si="237"/>
        <v>Overweight</v>
      </c>
      <c r="D3797" s="14">
        <f>'Raw Data'!E3794</f>
        <v>228.18288129999999</v>
      </c>
      <c r="E3797" t="str">
        <f t="shared" si="238"/>
        <v>Borderline High</v>
      </c>
      <c r="F3797" s="15">
        <f>'Raw Data'!C3794</f>
        <v>115.16058339999999</v>
      </c>
      <c r="G3797" t="str">
        <f t="shared" si="239"/>
        <v>Normal</v>
      </c>
      <c r="H3797" t="str">
        <f>'Raw Data'!I3794</f>
        <v>non-smoker</v>
      </c>
      <c r="I3797" t="str">
        <f>'Raw Data'!J3794</f>
        <v>moderate</v>
      </c>
    </row>
    <row r="3798" spans="1:9" ht="15" customHeight="1" x14ac:dyDescent="0.35">
      <c r="A3798">
        <f t="shared" si="236"/>
        <v>3794</v>
      </c>
      <c r="B3798" s="13">
        <f>'Raw Data'!B3795</f>
        <v>30.62305855</v>
      </c>
      <c r="C3798" t="str">
        <f t="shared" si="237"/>
        <v>Obese</v>
      </c>
      <c r="D3798" s="14">
        <f>'Raw Data'!E3795</f>
        <v>195.52041819999999</v>
      </c>
      <c r="E3798" t="str">
        <f t="shared" si="238"/>
        <v>Desirable</v>
      </c>
      <c r="F3798" s="15">
        <f>'Raw Data'!C3795</f>
        <v>104.8201682</v>
      </c>
      <c r="G3798" t="str">
        <f t="shared" si="239"/>
        <v>Normal</v>
      </c>
      <c r="H3798" t="str">
        <f>'Raw Data'!I3795</f>
        <v>non-smoker</v>
      </c>
      <c r="I3798" t="str">
        <f>'Raw Data'!J3795</f>
        <v>moderate</v>
      </c>
    </row>
    <row r="3799" spans="1:9" ht="15" customHeight="1" x14ac:dyDescent="0.35">
      <c r="A3799">
        <f t="shared" si="236"/>
        <v>3795</v>
      </c>
      <c r="B3799" s="13">
        <f>'Raw Data'!B3796</f>
        <v>32.280285120000002</v>
      </c>
      <c r="C3799" t="str">
        <f t="shared" si="237"/>
        <v>Obese</v>
      </c>
      <c r="D3799" s="14">
        <f>'Raw Data'!E3796</f>
        <v>186.8309232</v>
      </c>
      <c r="E3799" t="str">
        <f t="shared" si="238"/>
        <v>Desirable</v>
      </c>
      <c r="F3799" s="15">
        <f>'Raw Data'!C3796</f>
        <v>119.7875919</v>
      </c>
      <c r="G3799" t="str">
        <f t="shared" si="239"/>
        <v>Normal</v>
      </c>
      <c r="H3799" t="str">
        <f>'Raw Data'!I3796</f>
        <v>non-smoker</v>
      </c>
      <c r="I3799" t="str">
        <f>'Raw Data'!J3796</f>
        <v>moderate</v>
      </c>
    </row>
    <row r="3800" spans="1:9" ht="15" customHeight="1" x14ac:dyDescent="0.35">
      <c r="A3800">
        <f t="shared" si="236"/>
        <v>3796</v>
      </c>
      <c r="B3800" s="13">
        <f>'Raw Data'!B3797</f>
        <v>22.38703684</v>
      </c>
      <c r="C3800" t="str">
        <f t="shared" si="237"/>
        <v>Normal</v>
      </c>
      <c r="D3800" s="14">
        <f>'Raw Data'!E3797</f>
        <v>182.82764399999999</v>
      </c>
      <c r="E3800" t="str">
        <f t="shared" si="238"/>
        <v>Desirable</v>
      </c>
      <c r="F3800" s="15">
        <f>'Raw Data'!C3797</f>
        <v>106.6818707</v>
      </c>
      <c r="G3800" t="str">
        <f t="shared" si="239"/>
        <v>Normal</v>
      </c>
      <c r="H3800" t="str">
        <f>'Raw Data'!I3797</f>
        <v>non-smoker</v>
      </c>
      <c r="I3800" t="str">
        <f>'Raw Data'!J3797</f>
        <v>moderate</v>
      </c>
    </row>
    <row r="3801" spans="1:9" ht="15" customHeight="1" x14ac:dyDescent="0.35">
      <c r="A3801">
        <f t="shared" si="236"/>
        <v>3797</v>
      </c>
      <c r="B3801" s="13">
        <f>'Raw Data'!B3798</f>
        <v>30.35020505</v>
      </c>
      <c r="C3801" t="str">
        <f t="shared" si="237"/>
        <v>Obese</v>
      </c>
      <c r="D3801" s="14">
        <f>'Raw Data'!E3798</f>
        <v>199.72904109999999</v>
      </c>
      <c r="E3801" t="str">
        <f t="shared" si="238"/>
        <v>Desirable</v>
      </c>
      <c r="F3801" s="15">
        <f>'Raw Data'!C3798</f>
        <v>106.05308960000001</v>
      </c>
      <c r="G3801" t="str">
        <f t="shared" si="239"/>
        <v>Normal</v>
      </c>
      <c r="H3801" t="str">
        <f>'Raw Data'!I3798</f>
        <v>smoker</v>
      </c>
      <c r="I3801" t="str">
        <f>'Raw Data'!J3798</f>
        <v>low</v>
      </c>
    </row>
    <row r="3802" spans="1:9" ht="15" customHeight="1" x14ac:dyDescent="0.35">
      <c r="A3802">
        <f t="shared" si="236"/>
        <v>3798</v>
      </c>
      <c r="B3802" s="13">
        <f>'Raw Data'!B3799</f>
        <v>29.824806110000001</v>
      </c>
      <c r="C3802" t="str">
        <f t="shared" si="237"/>
        <v>Overweight</v>
      </c>
      <c r="D3802" s="14">
        <f>'Raw Data'!E3799</f>
        <v>181.710703</v>
      </c>
      <c r="E3802" t="str">
        <f t="shared" si="238"/>
        <v>Desirable</v>
      </c>
      <c r="F3802" s="15">
        <f>'Raw Data'!C3799</f>
        <v>87.517941550000003</v>
      </c>
      <c r="G3802" t="str">
        <f t="shared" si="239"/>
        <v>Normal</v>
      </c>
      <c r="H3802" t="str">
        <f>'Raw Data'!I3799</f>
        <v>non-smoker</v>
      </c>
      <c r="I3802" t="str">
        <f>'Raw Data'!J3799</f>
        <v>moderate</v>
      </c>
    </row>
    <row r="3803" spans="1:9" ht="15" customHeight="1" x14ac:dyDescent="0.35">
      <c r="A3803">
        <f t="shared" si="236"/>
        <v>3799</v>
      </c>
      <c r="B3803" s="13">
        <f>'Raw Data'!B3800</f>
        <v>22.05565713</v>
      </c>
      <c r="C3803" t="str">
        <f t="shared" si="237"/>
        <v>Normal</v>
      </c>
      <c r="D3803" s="14">
        <f>'Raw Data'!E3800</f>
        <v>182.03959699999999</v>
      </c>
      <c r="E3803" t="str">
        <f t="shared" si="238"/>
        <v>Desirable</v>
      </c>
      <c r="F3803" s="15">
        <f>'Raw Data'!C3800</f>
        <v>95.62970163</v>
      </c>
      <c r="G3803" t="str">
        <f t="shared" si="239"/>
        <v>Normal</v>
      </c>
      <c r="H3803" t="str">
        <f>'Raw Data'!I3800</f>
        <v>non-smoker</v>
      </c>
      <c r="I3803" t="str">
        <f>'Raw Data'!J3800</f>
        <v>low</v>
      </c>
    </row>
    <row r="3804" spans="1:9" ht="15" customHeight="1" x14ac:dyDescent="0.35">
      <c r="A3804">
        <f t="shared" si="236"/>
        <v>3800</v>
      </c>
      <c r="B3804" s="13">
        <f>'Raw Data'!B3801</f>
        <v>24.96758367</v>
      </c>
      <c r="C3804" t="str">
        <f t="shared" si="237"/>
        <v>Overweight</v>
      </c>
      <c r="D3804" s="14">
        <f>'Raw Data'!E3801</f>
        <v>188.843299</v>
      </c>
      <c r="E3804" t="str">
        <f t="shared" si="238"/>
        <v>Desirable</v>
      </c>
      <c r="F3804" s="15">
        <f>'Raw Data'!C3801</f>
        <v>102.8093523</v>
      </c>
      <c r="G3804" t="str">
        <f t="shared" si="239"/>
        <v>Normal</v>
      </c>
      <c r="H3804" t="str">
        <f>'Raw Data'!I3801</f>
        <v>smoker</v>
      </c>
      <c r="I3804" t="str">
        <f>'Raw Data'!J3801</f>
        <v>high</v>
      </c>
    </row>
    <row r="3805" spans="1:9" ht="15" customHeight="1" x14ac:dyDescent="0.35">
      <c r="A3805">
        <f t="shared" si="236"/>
        <v>3801</v>
      </c>
      <c r="B3805" s="13">
        <f>'Raw Data'!B3802</f>
        <v>27.7484258</v>
      </c>
      <c r="C3805" t="str">
        <f t="shared" si="237"/>
        <v>Overweight</v>
      </c>
      <c r="D3805" s="14">
        <f>'Raw Data'!E3802</f>
        <v>188.51036329999999</v>
      </c>
      <c r="E3805" t="str">
        <f t="shared" si="238"/>
        <v>Desirable</v>
      </c>
      <c r="F3805" s="15">
        <f>'Raw Data'!C3802</f>
        <v>108.2504675</v>
      </c>
      <c r="G3805" t="str">
        <f t="shared" si="239"/>
        <v>Normal</v>
      </c>
      <c r="H3805" t="str">
        <f>'Raw Data'!I3802</f>
        <v>smoker</v>
      </c>
      <c r="I3805" t="str">
        <f>'Raw Data'!J3802</f>
        <v>moderate</v>
      </c>
    </row>
    <row r="3806" spans="1:9" ht="15" customHeight="1" x14ac:dyDescent="0.35">
      <c r="A3806">
        <f t="shared" si="236"/>
        <v>3802</v>
      </c>
      <c r="B3806" s="13">
        <f>'Raw Data'!B3803</f>
        <v>33.949741469999999</v>
      </c>
      <c r="C3806" t="str">
        <f t="shared" si="237"/>
        <v>Obese</v>
      </c>
      <c r="D3806" s="14">
        <f>'Raw Data'!E3803</f>
        <v>209.4737279</v>
      </c>
      <c r="E3806" t="str">
        <f t="shared" si="238"/>
        <v>Borderline High</v>
      </c>
      <c r="F3806" s="15">
        <f>'Raw Data'!C3803</f>
        <v>103.4050981</v>
      </c>
      <c r="G3806" t="str">
        <f t="shared" si="239"/>
        <v>Normal</v>
      </c>
      <c r="H3806" t="str">
        <f>'Raw Data'!I3803</f>
        <v>non-smoker</v>
      </c>
      <c r="I3806" t="str">
        <f>'Raw Data'!J3803</f>
        <v>moderate</v>
      </c>
    </row>
    <row r="3807" spans="1:9" ht="15" customHeight="1" x14ac:dyDescent="0.35">
      <c r="A3807">
        <f t="shared" si="236"/>
        <v>3803</v>
      </c>
      <c r="B3807" s="13">
        <f>'Raw Data'!B3804</f>
        <v>24.926238949999998</v>
      </c>
      <c r="C3807" t="str">
        <f t="shared" si="237"/>
        <v>Overweight</v>
      </c>
      <c r="D3807" s="14">
        <f>'Raw Data'!E3804</f>
        <v>154.7212839</v>
      </c>
      <c r="E3807" t="str">
        <f t="shared" si="238"/>
        <v>Desirable</v>
      </c>
      <c r="F3807" s="15">
        <f>'Raw Data'!C3804</f>
        <v>86.282470119999999</v>
      </c>
      <c r="G3807" t="str">
        <f t="shared" si="239"/>
        <v>Normal</v>
      </c>
      <c r="H3807" t="str">
        <f>'Raw Data'!I3804</f>
        <v>non-smoker</v>
      </c>
      <c r="I3807" t="str">
        <f>'Raw Data'!J3804</f>
        <v>moderate</v>
      </c>
    </row>
    <row r="3808" spans="1:9" ht="15" customHeight="1" x14ac:dyDescent="0.35">
      <c r="A3808">
        <f t="shared" si="236"/>
        <v>3804</v>
      </c>
      <c r="B3808" s="13">
        <f>'Raw Data'!B3805</f>
        <v>29.088274779999999</v>
      </c>
      <c r="C3808" t="str">
        <f t="shared" si="237"/>
        <v>Overweight</v>
      </c>
      <c r="D3808" s="14">
        <f>'Raw Data'!E3805</f>
        <v>203.6464459</v>
      </c>
      <c r="E3808" t="str">
        <f t="shared" si="238"/>
        <v>Borderline High</v>
      </c>
      <c r="F3808" s="15">
        <f>'Raw Data'!C3805</f>
        <v>134.59660930000001</v>
      </c>
      <c r="G3808" t="str">
        <f t="shared" si="239"/>
        <v>Stage 1 Hypertension</v>
      </c>
      <c r="H3808" t="str">
        <f>'Raw Data'!I3805</f>
        <v>smoker</v>
      </c>
      <c r="I3808" t="str">
        <f>'Raw Data'!J3805</f>
        <v>high</v>
      </c>
    </row>
    <row r="3809" spans="1:9" ht="15" customHeight="1" x14ac:dyDescent="0.35">
      <c r="A3809">
        <f t="shared" si="236"/>
        <v>3805</v>
      </c>
      <c r="B3809" s="13">
        <f>'Raw Data'!B3806</f>
        <v>32.843832319999997</v>
      </c>
      <c r="C3809" t="str">
        <f t="shared" si="237"/>
        <v>Obese</v>
      </c>
      <c r="D3809" s="14">
        <f>'Raw Data'!E3806</f>
        <v>189.73879869999999</v>
      </c>
      <c r="E3809" t="str">
        <f t="shared" si="238"/>
        <v>Desirable</v>
      </c>
      <c r="F3809" s="15">
        <f>'Raw Data'!C3806</f>
        <v>112.3588072</v>
      </c>
      <c r="G3809" t="str">
        <f t="shared" si="239"/>
        <v>Normal</v>
      </c>
      <c r="H3809" t="str">
        <f>'Raw Data'!I3806</f>
        <v>non-smoker</v>
      </c>
      <c r="I3809" t="str">
        <f>'Raw Data'!J3806</f>
        <v>high</v>
      </c>
    </row>
    <row r="3810" spans="1:9" ht="15" customHeight="1" x14ac:dyDescent="0.35">
      <c r="A3810">
        <f t="shared" si="236"/>
        <v>3806</v>
      </c>
      <c r="B3810" s="13">
        <f>'Raw Data'!B3807</f>
        <v>36.273403879999996</v>
      </c>
      <c r="C3810" t="str">
        <f t="shared" si="237"/>
        <v>Obese</v>
      </c>
      <c r="D3810" s="14">
        <f>'Raw Data'!E3807</f>
        <v>219.40668149999999</v>
      </c>
      <c r="E3810" t="str">
        <f t="shared" si="238"/>
        <v>Borderline High</v>
      </c>
      <c r="F3810" s="15">
        <f>'Raw Data'!C3807</f>
        <v>110.8144743</v>
      </c>
      <c r="G3810" t="str">
        <f t="shared" si="239"/>
        <v>Normal</v>
      </c>
      <c r="H3810" t="str">
        <f>'Raw Data'!I3807</f>
        <v>smoker</v>
      </c>
      <c r="I3810" t="str">
        <f>'Raw Data'!J3807</f>
        <v>moderate</v>
      </c>
    </row>
    <row r="3811" spans="1:9" ht="15" customHeight="1" x14ac:dyDescent="0.35">
      <c r="A3811">
        <f t="shared" si="236"/>
        <v>3807</v>
      </c>
      <c r="B3811" s="13">
        <f>'Raw Data'!B3808</f>
        <v>28.134139210000001</v>
      </c>
      <c r="C3811" t="str">
        <f t="shared" si="237"/>
        <v>Overweight</v>
      </c>
      <c r="D3811" s="14">
        <f>'Raw Data'!E3808</f>
        <v>190.7228891</v>
      </c>
      <c r="E3811" t="str">
        <f t="shared" si="238"/>
        <v>Desirable</v>
      </c>
      <c r="F3811" s="15">
        <f>'Raw Data'!C3808</f>
        <v>113.8042121</v>
      </c>
      <c r="G3811" t="str">
        <f t="shared" si="239"/>
        <v>Normal</v>
      </c>
      <c r="H3811" t="str">
        <f>'Raw Data'!I3808</f>
        <v>non-smoker</v>
      </c>
      <c r="I3811" t="str">
        <f>'Raw Data'!J3808</f>
        <v>moderate</v>
      </c>
    </row>
    <row r="3812" spans="1:9" ht="15" customHeight="1" x14ac:dyDescent="0.35">
      <c r="A3812">
        <f t="shared" si="236"/>
        <v>3808</v>
      </c>
      <c r="B3812" s="13">
        <f>'Raw Data'!B3809</f>
        <v>16.401671879999999</v>
      </c>
      <c r="C3812" t="str">
        <f t="shared" si="237"/>
        <v>Underweight</v>
      </c>
      <c r="D3812" s="14">
        <f>'Raw Data'!E3809</f>
        <v>193.5741711</v>
      </c>
      <c r="E3812" t="str">
        <f t="shared" si="238"/>
        <v>Desirable</v>
      </c>
      <c r="F3812" s="15">
        <f>'Raw Data'!C3809</f>
        <v>90.510905589999993</v>
      </c>
      <c r="G3812" t="str">
        <f t="shared" si="239"/>
        <v>Normal</v>
      </c>
      <c r="H3812" t="str">
        <f>'Raw Data'!I3809</f>
        <v>non-smoker</v>
      </c>
      <c r="I3812" t="str">
        <f>'Raw Data'!J3809</f>
        <v>low</v>
      </c>
    </row>
    <row r="3813" spans="1:9" ht="15" customHeight="1" x14ac:dyDescent="0.35">
      <c r="A3813">
        <f t="shared" si="236"/>
        <v>3809</v>
      </c>
      <c r="B3813" s="13">
        <f>'Raw Data'!B3810</f>
        <v>31.617076319999999</v>
      </c>
      <c r="C3813" t="str">
        <f t="shared" si="237"/>
        <v>Obese</v>
      </c>
      <c r="D3813" s="14">
        <f>'Raw Data'!E3810</f>
        <v>180.45085570000001</v>
      </c>
      <c r="E3813" t="str">
        <f t="shared" si="238"/>
        <v>Desirable</v>
      </c>
      <c r="F3813" s="15">
        <f>'Raw Data'!C3810</f>
        <v>119.5322741</v>
      </c>
      <c r="G3813" t="str">
        <f t="shared" si="239"/>
        <v>Normal</v>
      </c>
      <c r="H3813" t="str">
        <f>'Raw Data'!I3810</f>
        <v>non-smoker</v>
      </c>
      <c r="I3813" t="str">
        <f>'Raw Data'!J3810</f>
        <v>moderate</v>
      </c>
    </row>
    <row r="3814" spans="1:9" ht="15" customHeight="1" x14ac:dyDescent="0.35">
      <c r="A3814">
        <f t="shared" si="236"/>
        <v>3810</v>
      </c>
      <c r="B3814" s="13">
        <f>'Raw Data'!B3811</f>
        <v>28.055352509999999</v>
      </c>
      <c r="C3814" t="str">
        <f t="shared" si="237"/>
        <v>Overweight</v>
      </c>
      <c r="D3814" s="14">
        <f>'Raw Data'!E3811</f>
        <v>170.74477150000001</v>
      </c>
      <c r="E3814" t="str">
        <f t="shared" si="238"/>
        <v>Desirable</v>
      </c>
      <c r="F3814" s="15">
        <f>'Raw Data'!C3811</f>
        <v>106.3349743</v>
      </c>
      <c r="G3814" t="str">
        <f t="shared" si="239"/>
        <v>Normal</v>
      </c>
      <c r="H3814" t="str">
        <f>'Raw Data'!I3811</f>
        <v>non-smoker</v>
      </c>
      <c r="I3814" t="str">
        <f>'Raw Data'!J3811</f>
        <v>high</v>
      </c>
    </row>
    <row r="3815" spans="1:9" ht="15" customHeight="1" x14ac:dyDescent="0.35">
      <c r="A3815">
        <f t="shared" si="236"/>
        <v>3811</v>
      </c>
      <c r="B3815" s="13">
        <f>'Raw Data'!B3812</f>
        <v>22.775421260000002</v>
      </c>
      <c r="C3815" t="str">
        <f t="shared" si="237"/>
        <v>Normal</v>
      </c>
      <c r="D3815" s="14">
        <f>'Raw Data'!E3812</f>
        <v>183.3296647</v>
      </c>
      <c r="E3815" t="str">
        <f t="shared" si="238"/>
        <v>Desirable</v>
      </c>
      <c r="F3815" s="15">
        <f>'Raw Data'!C3812</f>
        <v>97.438123259999998</v>
      </c>
      <c r="G3815" t="str">
        <f t="shared" si="239"/>
        <v>Normal</v>
      </c>
      <c r="H3815" t="str">
        <f>'Raw Data'!I3812</f>
        <v>smoker</v>
      </c>
      <c r="I3815" t="str">
        <f>'Raw Data'!J3812</f>
        <v>moderate</v>
      </c>
    </row>
    <row r="3816" spans="1:9" ht="15" customHeight="1" x14ac:dyDescent="0.35">
      <c r="A3816">
        <f t="shared" si="236"/>
        <v>3812</v>
      </c>
      <c r="B3816" s="13">
        <f>'Raw Data'!B3813</f>
        <v>30.555317859999999</v>
      </c>
      <c r="C3816" t="str">
        <f t="shared" si="237"/>
        <v>Obese</v>
      </c>
      <c r="D3816" s="14">
        <f>'Raw Data'!E3813</f>
        <v>203.06266239999999</v>
      </c>
      <c r="E3816" t="str">
        <f t="shared" si="238"/>
        <v>Borderline High</v>
      </c>
      <c r="F3816" s="15">
        <f>'Raw Data'!C3813</f>
        <v>101.83806439999999</v>
      </c>
      <c r="G3816" t="str">
        <f t="shared" si="239"/>
        <v>Normal</v>
      </c>
      <c r="H3816" t="str">
        <f>'Raw Data'!I3813</f>
        <v>non-smoker</v>
      </c>
      <c r="I3816" t="str">
        <f>'Raw Data'!J3813</f>
        <v>low</v>
      </c>
    </row>
    <row r="3817" spans="1:9" ht="15" customHeight="1" x14ac:dyDescent="0.35">
      <c r="A3817">
        <f t="shared" si="236"/>
        <v>3813</v>
      </c>
      <c r="B3817" s="13">
        <f>'Raw Data'!B3814</f>
        <v>36.326656880000002</v>
      </c>
      <c r="C3817" t="str">
        <f t="shared" si="237"/>
        <v>Obese</v>
      </c>
      <c r="D3817" s="14">
        <f>'Raw Data'!E3814</f>
        <v>209.69989129999999</v>
      </c>
      <c r="E3817" t="str">
        <f t="shared" si="238"/>
        <v>Borderline High</v>
      </c>
      <c r="F3817" s="15">
        <f>'Raw Data'!C3814</f>
        <v>109.0240586</v>
      </c>
      <c r="G3817" t="str">
        <f t="shared" si="239"/>
        <v>Normal</v>
      </c>
      <c r="H3817" t="str">
        <f>'Raw Data'!I3814</f>
        <v>non-smoker</v>
      </c>
      <c r="I3817" t="str">
        <f>'Raw Data'!J3814</f>
        <v>high</v>
      </c>
    </row>
    <row r="3818" spans="1:9" ht="15" customHeight="1" x14ac:dyDescent="0.35">
      <c r="A3818">
        <f t="shared" si="236"/>
        <v>3814</v>
      </c>
      <c r="B3818" s="13">
        <f>'Raw Data'!B3815</f>
        <v>28.044946289999999</v>
      </c>
      <c r="C3818" t="str">
        <f t="shared" si="237"/>
        <v>Overweight</v>
      </c>
      <c r="D3818" s="14">
        <f>'Raw Data'!E3815</f>
        <v>228.8733599</v>
      </c>
      <c r="E3818" t="str">
        <f t="shared" si="238"/>
        <v>Borderline High</v>
      </c>
      <c r="F3818" s="15">
        <f>'Raw Data'!C3815</f>
        <v>100.1591066</v>
      </c>
      <c r="G3818" t="str">
        <f t="shared" si="239"/>
        <v>Normal</v>
      </c>
      <c r="H3818" t="str">
        <f>'Raw Data'!I3815</f>
        <v>non-smoker</v>
      </c>
      <c r="I3818" t="str">
        <f>'Raw Data'!J3815</f>
        <v>moderate</v>
      </c>
    </row>
    <row r="3819" spans="1:9" ht="15" customHeight="1" x14ac:dyDescent="0.35">
      <c r="A3819">
        <f t="shared" si="236"/>
        <v>3815</v>
      </c>
      <c r="B3819" s="13">
        <f>'Raw Data'!B3816</f>
        <v>18.89094107</v>
      </c>
      <c r="C3819" t="str">
        <f t="shared" si="237"/>
        <v>Normal</v>
      </c>
      <c r="D3819" s="14">
        <f>'Raw Data'!E3816</f>
        <v>170.37483700000001</v>
      </c>
      <c r="E3819" t="str">
        <f t="shared" si="238"/>
        <v>Desirable</v>
      </c>
      <c r="F3819" s="15">
        <f>'Raw Data'!C3816</f>
        <v>109.5561606</v>
      </c>
      <c r="G3819" t="str">
        <f t="shared" si="239"/>
        <v>Normal</v>
      </c>
      <c r="H3819" t="str">
        <f>'Raw Data'!I3816</f>
        <v>smoker</v>
      </c>
      <c r="I3819" t="str">
        <f>'Raw Data'!J3816</f>
        <v>moderate</v>
      </c>
    </row>
    <row r="3820" spans="1:9" ht="15" customHeight="1" x14ac:dyDescent="0.35">
      <c r="A3820">
        <f t="shared" si="236"/>
        <v>3816</v>
      </c>
      <c r="B3820" s="13">
        <f>'Raw Data'!B3817</f>
        <v>34.220460490000001</v>
      </c>
      <c r="C3820" t="str">
        <f t="shared" si="237"/>
        <v>Obese</v>
      </c>
      <c r="D3820" s="14">
        <f>'Raw Data'!E3817</f>
        <v>218.4233194</v>
      </c>
      <c r="E3820" t="str">
        <f t="shared" si="238"/>
        <v>Borderline High</v>
      </c>
      <c r="F3820" s="15">
        <f>'Raw Data'!C3817</f>
        <v>120.53968519999999</v>
      </c>
      <c r="G3820" t="str">
        <f t="shared" si="239"/>
        <v>Elevated</v>
      </c>
      <c r="H3820" t="str">
        <f>'Raw Data'!I3817</f>
        <v>smoker</v>
      </c>
      <c r="I3820" t="str">
        <f>'Raw Data'!J3817</f>
        <v>low</v>
      </c>
    </row>
    <row r="3821" spans="1:9" ht="15" customHeight="1" x14ac:dyDescent="0.35">
      <c r="A3821">
        <f t="shared" si="236"/>
        <v>3817</v>
      </c>
      <c r="B3821" s="13">
        <f>'Raw Data'!B3818</f>
        <v>27.113222180000001</v>
      </c>
      <c r="C3821" t="str">
        <f t="shared" si="237"/>
        <v>Overweight</v>
      </c>
      <c r="D3821" s="14">
        <f>'Raw Data'!E3818</f>
        <v>202.42586900000001</v>
      </c>
      <c r="E3821" t="str">
        <f t="shared" si="238"/>
        <v>Borderline High</v>
      </c>
      <c r="F3821" s="15">
        <f>'Raw Data'!C3818</f>
        <v>92.305523780000001</v>
      </c>
      <c r="G3821" t="str">
        <f t="shared" si="239"/>
        <v>Normal</v>
      </c>
      <c r="H3821" t="str">
        <f>'Raw Data'!I3818</f>
        <v>non-smoker</v>
      </c>
      <c r="I3821" t="str">
        <f>'Raw Data'!J3818</f>
        <v>low</v>
      </c>
    </row>
    <row r="3822" spans="1:9" ht="15" customHeight="1" x14ac:dyDescent="0.35">
      <c r="A3822">
        <f t="shared" si="236"/>
        <v>3818</v>
      </c>
      <c r="B3822" s="13">
        <f>'Raw Data'!B3819</f>
        <v>30.56274316</v>
      </c>
      <c r="C3822" t="str">
        <f t="shared" si="237"/>
        <v>Obese</v>
      </c>
      <c r="D3822" s="14">
        <f>'Raw Data'!E3819</f>
        <v>202.52084189999999</v>
      </c>
      <c r="E3822" t="str">
        <f t="shared" si="238"/>
        <v>Borderline High</v>
      </c>
      <c r="F3822" s="15">
        <f>'Raw Data'!C3819</f>
        <v>105.2588181</v>
      </c>
      <c r="G3822" t="str">
        <f t="shared" si="239"/>
        <v>Normal</v>
      </c>
      <c r="H3822" t="str">
        <f>'Raw Data'!I3819</f>
        <v>non-smoker</v>
      </c>
      <c r="I3822" t="str">
        <f>'Raw Data'!J3819</f>
        <v>high</v>
      </c>
    </row>
    <row r="3823" spans="1:9" ht="15" customHeight="1" x14ac:dyDescent="0.35">
      <c r="A3823">
        <f t="shared" si="236"/>
        <v>3819</v>
      </c>
      <c r="B3823" s="13">
        <f>'Raw Data'!B3820</f>
        <v>27.310061489999999</v>
      </c>
      <c r="C3823" t="str">
        <f t="shared" si="237"/>
        <v>Overweight</v>
      </c>
      <c r="D3823" s="14">
        <f>'Raw Data'!E3820</f>
        <v>183.08702049999999</v>
      </c>
      <c r="E3823" t="str">
        <f t="shared" si="238"/>
        <v>Desirable</v>
      </c>
      <c r="F3823" s="15">
        <f>'Raw Data'!C3820</f>
        <v>111.0909867</v>
      </c>
      <c r="G3823" t="str">
        <f t="shared" si="239"/>
        <v>Normal</v>
      </c>
      <c r="H3823" t="str">
        <f>'Raw Data'!I3820</f>
        <v>non-smoker</v>
      </c>
      <c r="I3823" t="str">
        <f>'Raw Data'!J3820</f>
        <v>low</v>
      </c>
    </row>
    <row r="3824" spans="1:9" ht="15" customHeight="1" x14ac:dyDescent="0.35">
      <c r="A3824">
        <f t="shared" si="236"/>
        <v>3820</v>
      </c>
      <c r="B3824" s="13">
        <f>'Raw Data'!B3821</f>
        <v>29.280843130000001</v>
      </c>
      <c r="C3824" t="str">
        <f t="shared" si="237"/>
        <v>Overweight</v>
      </c>
      <c r="D3824" s="14">
        <f>'Raw Data'!E3821</f>
        <v>195.15671080000001</v>
      </c>
      <c r="E3824" t="str">
        <f t="shared" si="238"/>
        <v>Desirable</v>
      </c>
      <c r="F3824" s="15">
        <f>'Raw Data'!C3821</f>
        <v>102.35438600000001</v>
      </c>
      <c r="G3824" t="str">
        <f t="shared" si="239"/>
        <v>Normal</v>
      </c>
      <c r="H3824" t="str">
        <f>'Raw Data'!I3821</f>
        <v>non-smoker</v>
      </c>
      <c r="I3824" t="str">
        <f>'Raw Data'!J3821</f>
        <v>moderate</v>
      </c>
    </row>
    <row r="3825" spans="1:9" ht="15" customHeight="1" x14ac:dyDescent="0.35">
      <c r="A3825">
        <f t="shared" si="236"/>
        <v>3821</v>
      </c>
      <c r="B3825" s="13">
        <f>'Raw Data'!B3822</f>
        <v>30.32841526</v>
      </c>
      <c r="C3825" t="str">
        <f t="shared" si="237"/>
        <v>Obese</v>
      </c>
      <c r="D3825" s="14">
        <f>'Raw Data'!E3822</f>
        <v>194.49703239999999</v>
      </c>
      <c r="E3825" t="str">
        <f t="shared" si="238"/>
        <v>Desirable</v>
      </c>
      <c r="F3825" s="15">
        <f>'Raw Data'!C3822</f>
        <v>115.0590515</v>
      </c>
      <c r="G3825" t="str">
        <f t="shared" si="239"/>
        <v>Normal</v>
      </c>
      <c r="H3825" t="str">
        <f>'Raw Data'!I3822</f>
        <v>non-smoker</v>
      </c>
      <c r="I3825" t="str">
        <f>'Raw Data'!J3822</f>
        <v>moderate</v>
      </c>
    </row>
    <row r="3826" spans="1:9" ht="15" customHeight="1" x14ac:dyDescent="0.35">
      <c r="A3826">
        <f t="shared" si="236"/>
        <v>3822</v>
      </c>
      <c r="B3826" s="13">
        <f>'Raw Data'!B3823</f>
        <v>31.034746800000001</v>
      </c>
      <c r="C3826" t="str">
        <f t="shared" si="237"/>
        <v>Obese</v>
      </c>
      <c r="D3826" s="14">
        <f>'Raw Data'!E3823</f>
        <v>186.60599959999999</v>
      </c>
      <c r="E3826" t="str">
        <f t="shared" si="238"/>
        <v>Desirable</v>
      </c>
      <c r="F3826" s="15">
        <f>'Raw Data'!C3823</f>
        <v>127.7908657</v>
      </c>
      <c r="G3826" t="str">
        <f t="shared" si="239"/>
        <v>Elevated</v>
      </c>
      <c r="H3826" t="str">
        <f>'Raw Data'!I3823</f>
        <v>non-smoker</v>
      </c>
      <c r="I3826" t="str">
        <f>'Raw Data'!J3823</f>
        <v>high</v>
      </c>
    </row>
    <row r="3827" spans="1:9" ht="15" customHeight="1" x14ac:dyDescent="0.35">
      <c r="A3827">
        <f t="shared" si="236"/>
        <v>3823</v>
      </c>
      <c r="B3827" s="13">
        <f>'Raw Data'!B3824</f>
        <v>27.733309460000001</v>
      </c>
      <c r="C3827" t="str">
        <f t="shared" si="237"/>
        <v>Overweight</v>
      </c>
      <c r="D3827" s="14">
        <f>'Raw Data'!E3824</f>
        <v>170.77703310000001</v>
      </c>
      <c r="E3827" t="str">
        <f t="shared" si="238"/>
        <v>Desirable</v>
      </c>
      <c r="F3827" s="15">
        <f>'Raw Data'!C3824</f>
        <v>111.49102689999999</v>
      </c>
      <c r="G3827" t="str">
        <f t="shared" si="239"/>
        <v>Normal</v>
      </c>
      <c r="H3827" t="str">
        <f>'Raw Data'!I3824</f>
        <v>smoker</v>
      </c>
      <c r="I3827" t="str">
        <f>'Raw Data'!J3824</f>
        <v>moderate</v>
      </c>
    </row>
    <row r="3828" spans="1:9" ht="15" customHeight="1" x14ac:dyDescent="0.35">
      <c r="A3828">
        <f t="shared" si="236"/>
        <v>3824</v>
      </c>
      <c r="B3828" s="13">
        <f>'Raw Data'!B3825</f>
        <v>23.197117160000001</v>
      </c>
      <c r="C3828" t="str">
        <f t="shared" si="237"/>
        <v>Normal</v>
      </c>
      <c r="D3828" s="14">
        <f>'Raw Data'!E3825</f>
        <v>196.93</v>
      </c>
      <c r="E3828" t="str">
        <f t="shared" si="238"/>
        <v>Desirable</v>
      </c>
      <c r="F3828" s="15">
        <f>'Raw Data'!C3825</f>
        <v>105.61108969999999</v>
      </c>
      <c r="G3828" t="str">
        <f t="shared" si="239"/>
        <v>Normal</v>
      </c>
      <c r="H3828" t="str">
        <f>'Raw Data'!I3825</f>
        <v>non-smoker</v>
      </c>
      <c r="I3828" t="str">
        <f>'Raw Data'!J3825</f>
        <v>moderate</v>
      </c>
    </row>
    <row r="3829" spans="1:9" ht="15" customHeight="1" x14ac:dyDescent="0.35">
      <c r="A3829">
        <f t="shared" si="236"/>
        <v>3825</v>
      </c>
      <c r="B3829" s="13">
        <f>'Raw Data'!B3826</f>
        <v>27.968401759999999</v>
      </c>
      <c r="C3829" t="str">
        <f t="shared" si="237"/>
        <v>Overweight</v>
      </c>
      <c r="D3829" s="14">
        <f>'Raw Data'!E3826</f>
        <v>200.59526489999999</v>
      </c>
      <c r="E3829" t="str">
        <f t="shared" si="238"/>
        <v>Borderline High</v>
      </c>
      <c r="F3829" s="15">
        <f>'Raw Data'!C3826</f>
        <v>99.82684716</v>
      </c>
      <c r="G3829" t="str">
        <f t="shared" si="239"/>
        <v>Normal</v>
      </c>
      <c r="H3829" t="str">
        <f>'Raw Data'!I3826</f>
        <v>non-smoker</v>
      </c>
      <c r="I3829" t="str">
        <f>'Raw Data'!J3826</f>
        <v>low</v>
      </c>
    </row>
    <row r="3830" spans="1:9" ht="15" customHeight="1" x14ac:dyDescent="0.35">
      <c r="A3830">
        <f t="shared" si="236"/>
        <v>3826</v>
      </c>
      <c r="B3830" s="13">
        <f>'Raw Data'!B3827</f>
        <v>30.942686179999999</v>
      </c>
      <c r="C3830" t="str">
        <f t="shared" si="237"/>
        <v>Obese</v>
      </c>
      <c r="D3830" s="14">
        <f>'Raw Data'!E3827</f>
        <v>200.640714</v>
      </c>
      <c r="E3830" t="str">
        <f t="shared" si="238"/>
        <v>Borderline High</v>
      </c>
      <c r="F3830" s="15">
        <f>'Raw Data'!C3827</f>
        <v>98.713560040000004</v>
      </c>
      <c r="G3830" t="str">
        <f t="shared" si="239"/>
        <v>Normal</v>
      </c>
      <c r="H3830" t="str">
        <f>'Raw Data'!I3827</f>
        <v>non-smoker</v>
      </c>
      <c r="I3830" t="str">
        <f>'Raw Data'!J3827</f>
        <v>low</v>
      </c>
    </row>
    <row r="3831" spans="1:9" ht="15" customHeight="1" x14ac:dyDescent="0.35">
      <c r="A3831">
        <f t="shared" si="236"/>
        <v>3827</v>
      </c>
      <c r="B3831" s="13">
        <f>'Raw Data'!B3828</f>
        <v>23.231969280000001</v>
      </c>
      <c r="C3831" t="str">
        <f t="shared" si="237"/>
        <v>Normal</v>
      </c>
      <c r="D3831" s="14">
        <f>'Raw Data'!E3828</f>
        <v>201.7693859</v>
      </c>
      <c r="E3831" t="str">
        <f t="shared" si="238"/>
        <v>Borderline High</v>
      </c>
      <c r="F3831" s="15">
        <f>'Raw Data'!C3828</f>
        <v>101.52661740000001</v>
      </c>
      <c r="G3831" t="str">
        <f t="shared" si="239"/>
        <v>Normal</v>
      </c>
      <c r="H3831" t="str">
        <f>'Raw Data'!I3828</f>
        <v>non-smoker</v>
      </c>
      <c r="I3831" t="str">
        <f>'Raw Data'!J3828</f>
        <v>moderate</v>
      </c>
    </row>
    <row r="3832" spans="1:9" ht="15" customHeight="1" x14ac:dyDescent="0.35">
      <c r="A3832">
        <f t="shared" si="236"/>
        <v>3828</v>
      </c>
      <c r="B3832" s="13">
        <f>'Raw Data'!B3829</f>
        <v>21.46675741</v>
      </c>
      <c r="C3832" t="str">
        <f t="shared" si="237"/>
        <v>Normal</v>
      </c>
      <c r="D3832" s="14">
        <f>'Raw Data'!E3829</f>
        <v>200.832244</v>
      </c>
      <c r="E3832" t="str">
        <f t="shared" si="238"/>
        <v>Borderline High</v>
      </c>
      <c r="F3832" s="15">
        <f>'Raw Data'!C3829</f>
        <v>113.6269169</v>
      </c>
      <c r="G3832" t="str">
        <f t="shared" si="239"/>
        <v>Normal</v>
      </c>
      <c r="H3832" t="str">
        <f>'Raw Data'!I3829</f>
        <v>non-smoker</v>
      </c>
      <c r="I3832" t="str">
        <f>'Raw Data'!J3829</f>
        <v>moderate</v>
      </c>
    </row>
    <row r="3833" spans="1:9" ht="15" customHeight="1" x14ac:dyDescent="0.35">
      <c r="A3833">
        <f t="shared" si="236"/>
        <v>3829</v>
      </c>
      <c r="B3833" s="13">
        <f>'Raw Data'!B3830</f>
        <v>33.665138990000003</v>
      </c>
      <c r="C3833" t="str">
        <f t="shared" si="237"/>
        <v>Obese</v>
      </c>
      <c r="D3833" s="14">
        <f>'Raw Data'!E3830</f>
        <v>243.09884149999999</v>
      </c>
      <c r="E3833" t="str">
        <f t="shared" si="238"/>
        <v>High</v>
      </c>
      <c r="F3833" s="15">
        <f>'Raw Data'!C3830</f>
        <v>105.3954743</v>
      </c>
      <c r="G3833" t="str">
        <f t="shared" si="239"/>
        <v>Normal</v>
      </c>
      <c r="H3833" t="str">
        <f>'Raw Data'!I3830</f>
        <v>smoker</v>
      </c>
      <c r="I3833" t="str">
        <f>'Raw Data'!J3830</f>
        <v>moderate</v>
      </c>
    </row>
    <row r="3834" spans="1:9" ht="15" customHeight="1" x14ac:dyDescent="0.35">
      <c r="A3834">
        <f t="shared" si="236"/>
        <v>3830</v>
      </c>
      <c r="B3834" s="13">
        <f>'Raw Data'!B3831</f>
        <v>35.45790736</v>
      </c>
      <c r="C3834" t="str">
        <f t="shared" si="237"/>
        <v>Obese</v>
      </c>
      <c r="D3834" s="14">
        <f>'Raw Data'!E3831</f>
        <v>217.0601566</v>
      </c>
      <c r="E3834" t="str">
        <f t="shared" si="238"/>
        <v>Borderline High</v>
      </c>
      <c r="F3834" s="15">
        <f>'Raw Data'!C3831</f>
        <v>125.556945</v>
      </c>
      <c r="G3834" t="str">
        <f t="shared" si="239"/>
        <v>Elevated</v>
      </c>
      <c r="H3834" t="str">
        <f>'Raw Data'!I3831</f>
        <v>non-smoker</v>
      </c>
      <c r="I3834" t="str">
        <f>'Raw Data'!J3831</f>
        <v>high</v>
      </c>
    </row>
    <row r="3835" spans="1:9" ht="15" customHeight="1" x14ac:dyDescent="0.35">
      <c r="A3835">
        <f t="shared" si="236"/>
        <v>3831</v>
      </c>
      <c r="B3835" s="13">
        <f>'Raw Data'!B3832</f>
        <v>27.191859839999999</v>
      </c>
      <c r="C3835" t="str">
        <f t="shared" si="237"/>
        <v>Overweight</v>
      </c>
      <c r="D3835" s="14">
        <f>'Raw Data'!E3832</f>
        <v>205.70739209999999</v>
      </c>
      <c r="E3835" t="str">
        <f t="shared" si="238"/>
        <v>Borderline High</v>
      </c>
      <c r="F3835" s="15">
        <f>'Raw Data'!C3832</f>
        <v>108.1183655</v>
      </c>
      <c r="G3835" t="str">
        <f t="shared" si="239"/>
        <v>Normal</v>
      </c>
      <c r="H3835" t="str">
        <f>'Raw Data'!I3832</f>
        <v>smoker</v>
      </c>
      <c r="I3835" t="str">
        <f>'Raw Data'!J3832</f>
        <v>moderate</v>
      </c>
    </row>
    <row r="3836" spans="1:9" ht="15" customHeight="1" x14ac:dyDescent="0.35">
      <c r="A3836">
        <f t="shared" si="236"/>
        <v>3832</v>
      </c>
      <c r="B3836" s="13">
        <f>'Raw Data'!B3833</f>
        <v>30.00609927</v>
      </c>
      <c r="C3836" t="str">
        <f t="shared" si="237"/>
        <v>Obese</v>
      </c>
      <c r="D3836" s="14">
        <f>'Raw Data'!E3833</f>
        <v>187.06742080000001</v>
      </c>
      <c r="E3836" t="str">
        <f t="shared" si="238"/>
        <v>Desirable</v>
      </c>
      <c r="F3836" s="15">
        <f>'Raw Data'!C3833</f>
        <v>101.4238514</v>
      </c>
      <c r="G3836" t="str">
        <f t="shared" si="239"/>
        <v>Normal</v>
      </c>
      <c r="H3836" t="str">
        <f>'Raw Data'!I3833</f>
        <v>smoker</v>
      </c>
      <c r="I3836" t="str">
        <f>'Raw Data'!J3833</f>
        <v>low</v>
      </c>
    </row>
    <row r="3837" spans="1:9" ht="15" customHeight="1" x14ac:dyDescent="0.35">
      <c r="A3837">
        <f t="shared" si="236"/>
        <v>3833</v>
      </c>
      <c r="B3837" s="13">
        <f>'Raw Data'!B3834</f>
        <v>28.878905639999999</v>
      </c>
      <c r="C3837" t="str">
        <f t="shared" si="237"/>
        <v>Overweight</v>
      </c>
      <c r="D3837" s="14">
        <f>'Raw Data'!E3834</f>
        <v>177.4064103</v>
      </c>
      <c r="E3837" t="str">
        <f t="shared" si="238"/>
        <v>Desirable</v>
      </c>
      <c r="F3837" s="15">
        <f>'Raw Data'!C3834</f>
        <v>108.4423243</v>
      </c>
      <c r="G3837" t="str">
        <f t="shared" si="239"/>
        <v>Normal</v>
      </c>
      <c r="H3837" t="str">
        <f>'Raw Data'!I3834</f>
        <v>smoker</v>
      </c>
      <c r="I3837" t="str">
        <f>'Raw Data'!J3834</f>
        <v>high</v>
      </c>
    </row>
    <row r="3838" spans="1:9" ht="15" customHeight="1" x14ac:dyDescent="0.35">
      <c r="A3838">
        <f t="shared" si="236"/>
        <v>3834</v>
      </c>
      <c r="B3838" s="13">
        <f>'Raw Data'!B3835</f>
        <v>16.10030776</v>
      </c>
      <c r="C3838" t="str">
        <f t="shared" si="237"/>
        <v>Underweight</v>
      </c>
      <c r="D3838" s="14">
        <f>'Raw Data'!E3835</f>
        <v>164.26828800000001</v>
      </c>
      <c r="E3838" t="str">
        <f t="shared" si="238"/>
        <v>Desirable</v>
      </c>
      <c r="F3838" s="15">
        <f>'Raw Data'!C3835</f>
        <v>95.508885239999998</v>
      </c>
      <c r="G3838" t="str">
        <f t="shared" si="239"/>
        <v>Normal</v>
      </c>
      <c r="H3838" t="str">
        <f>'Raw Data'!I3835</f>
        <v>non-smoker</v>
      </c>
      <c r="I3838" t="str">
        <f>'Raw Data'!J3835</f>
        <v>low</v>
      </c>
    </row>
    <row r="3839" spans="1:9" ht="15" customHeight="1" x14ac:dyDescent="0.35">
      <c r="A3839">
        <f t="shared" si="236"/>
        <v>3835</v>
      </c>
      <c r="B3839" s="13">
        <f>'Raw Data'!B3836</f>
        <v>28.033634240000001</v>
      </c>
      <c r="C3839" t="str">
        <f t="shared" si="237"/>
        <v>Overweight</v>
      </c>
      <c r="D3839" s="14">
        <f>'Raw Data'!E3836</f>
        <v>195.19173269999999</v>
      </c>
      <c r="E3839" t="str">
        <f t="shared" si="238"/>
        <v>Desirable</v>
      </c>
      <c r="F3839" s="15">
        <f>'Raw Data'!C3836</f>
        <v>117.1281858</v>
      </c>
      <c r="G3839" t="str">
        <f t="shared" si="239"/>
        <v>Normal</v>
      </c>
      <c r="H3839" t="str">
        <f>'Raw Data'!I3836</f>
        <v>non-smoker</v>
      </c>
      <c r="I3839" t="str">
        <f>'Raw Data'!J3836</f>
        <v>high</v>
      </c>
    </row>
    <row r="3840" spans="1:9" ht="15" customHeight="1" x14ac:dyDescent="0.35">
      <c r="A3840">
        <f t="shared" si="236"/>
        <v>3836</v>
      </c>
      <c r="B3840" s="13">
        <f>'Raw Data'!B3837</f>
        <v>34.329864929999999</v>
      </c>
      <c r="C3840" t="str">
        <f t="shared" si="237"/>
        <v>Obese</v>
      </c>
      <c r="D3840" s="14">
        <f>'Raw Data'!E3837</f>
        <v>190.5212526</v>
      </c>
      <c r="E3840" t="str">
        <f t="shared" si="238"/>
        <v>Desirable</v>
      </c>
      <c r="F3840" s="15">
        <f>'Raw Data'!C3837</f>
        <v>102.80781930000001</v>
      </c>
      <c r="G3840" t="str">
        <f t="shared" si="239"/>
        <v>Normal</v>
      </c>
      <c r="H3840" t="str">
        <f>'Raw Data'!I3837</f>
        <v>smoker</v>
      </c>
      <c r="I3840" t="str">
        <f>'Raw Data'!J3837</f>
        <v>moderate</v>
      </c>
    </row>
    <row r="3841" spans="1:9" ht="15" customHeight="1" x14ac:dyDescent="0.35">
      <c r="A3841">
        <f t="shared" si="236"/>
        <v>3837</v>
      </c>
      <c r="B3841" s="13">
        <f>'Raw Data'!B3838</f>
        <v>21.1281249</v>
      </c>
      <c r="C3841" t="str">
        <f t="shared" si="237"/>
        <v>Normal</v>
      </c>
      <c r="D3841" s="14">
        <f>'Raw Data'!E3838</f>
        <v>202.03321260000001</v>
      </c>
      <c r="E3841" t="str">
        <f t="shared" si="238"/>
        <v>Borderline High</v>
      </c>
      <c r="F3841" s="15">
        <f>'Raw Data'!C3838</f>
        <v>83.25245778</v>
      </c>
      <c r="G3841" t="str">
        <f t="shared" si="239"/>
        <v>Normal</v>
      </c>
      <c r="H3841" t="str">
        <f>'Raw Data'!I3838</f>
        <v>non-smoker</v>
      </c>
      <c r="I3841" t="str">
        <f>'Raw Data'!J3838</f>
        <v>moderate</v>
      </c>
    </row>
    <row r="3842" spans="1:9" ht="15" customHeight="1" x14ac:dyDescent="0.35">
      <c r="A3842">
        <f t="shared" si="236"/>
        <v>3838</v>
      </c>
      <c r="B3842" s="13">
        <f>'Raw Data'!B3839</f>
        <v>20.670812049999999</v>
      </c>
      <c r="C3842" t="str">
        <f t="shared" si="237"/>
        <v>Normal</v>
      </c>
      <c r="D3842" s="14">
        <f>'Raw Data'!E3839</f>
        <v>188.72175540000001</v>
      </c>
      <c r="E3842" t="str">
        <f t="shared" si="238"/>
        <v>Desirable</v>
      </c>
      <c r="F3842" s="15">
        <f>'Raw Data'!C3839</f>
        <v>99.477991419999995</v>
      </c>
      <c r="G3842" t="str">
        <f t="shared" si="239"/>
        <v>Normal</v>
      </c>
      <c r="H3842" t="str">
        <f>'Raw Data'!I3839</f>
        <v>non-smoker</v>
      </c>
      <c r="I3842" t="str">
        <f>'Raw Data'!J3839</f>
        <v>high</v>
      </c>
    </row>
    <row r="3843" spans="1:9" ht="15" customHeight="1" x14ac:dyDescent="0.35">
      <c r="A3843">
        <f t="shared" si="236"/>
        <v>3839</v>
      </c>
      <c r="B3843" s="13">
        <f>'Raw Data'!B3840</f>
        <v>23.348255930000001</v>
      </c>
      <c r="C3843" t="str">
        <f t="shared" si="237"/>
        <v>Normal</v>
      </c>
      <c r="D3843" s="14">
        <f>'Raw Data'!E3840</f>
        <v>213.6293014</v>
      </c>
      <c r="E3843" t="str">
        <f t="shared" si="238"/>
        <v>Borderline High</v>
      </c>
      <c r="F3843" s="15">
        <f>'Raw Data'!C3840</f>
        <v>88.234479210000003</v>
      </c>
      <c r="G3843" t="str">
        <f t="shared" si="239"/>
        <v>Normal</v>
      </c>
      <c r="H3843" t="str">
        <f>'Raw Data'!I3840</f>
        <v>smoker</v>
      </c>
      <c r="I3843" t="str">
        <f>'Raw Data'!J3840</f>
        <v>moderate</v>
      </c>
    </row>
    <row r="3844" spans="1:9" ht="15" customHeight="1" x14ac:dyDescent="0.35">
      <c r="A3844">
        <f t="shared" si="236"/>
        <v>3840</v>
      </c>
      <c r="B3844" s="13">
        <f>'Raw Data'!B3841</f>
        <v>24.62932219</v>
      </c>
      <c r="C3844" t="str">
        <f t="shared" si="237"/>
        <v>Normal</v>
      </c>
      <c r="D3844" s="14">
        <f>'Raw Data'!E3841</f>
        <v>185.2159978</v>
      </c>
      <c r="E3844" t="str">
        <f t="shared" si="238"/>
        <v>Desirable</v>
      </c>
      <c r="F3844" s="15">
        <f>'Raw Data'!C3841</f>
        <v>113.9942633</v>
      </c>
      <c r="G3844" t="str">
        <f t="shared" si="239"/>
        <v>Normal</v>
      </c>
      <c r="H3844" t="str">
        <f>'Raw Data'!I3841</f>
        <v>non-smoker</v>
      </c>
      <c r="I3844" t="str">
        <f>'Raw Data'!J3841</f>
        <v>moderate</v>
      </c>
    </row>
    <row r="3845" spans="1:9" ht="15" customHeight="1" x14ac:dyDescent="0.35">
      <c r="A3845">
        <f t="shared" ref="A3845:A3908" si="240">ROW()-4</f>
        <v>3841</v>
      </c>
      <c r="B3845" s="13">
        <f>'Raw Data'!B3842</f>
        <v>30.33571285</v>
      </c>
      <c r="C3845" t="str">
        <f t="shared" ref="C3845:C3908" si="241">IF(B3845&lt;18.5,"Underweight",IF(B3845&lt;=24.9,"Normal",IF(B3845&lt;=29.9,"Overweight","Obese")))</f>
        <v>Obese</v>
      </c>
      <c r="D3845" s="14">
        <f>'Raw Data'!E3842</f>
        <v>198.76253679999999</v>
      </c>
      <c r="E3845" t="str">
        <f t="shared" ref="E3845:E3908" si="242">IF(D3845&lt;200,"Desirable",IF(D3845&lt;=239,"Borderline High","High"))</f>
        <v>Desirable</v>
      </c>
      <c r="F3845" s="15">
        <f>'Raw Data'!C3842</f>
        <v>122.56406749999999</v>
      </c>
      <c r="G3845" t="str">
        <f t="shared" ref="G3845:G3908" si="243">IF(F3845&lt;120,"Normal",IF(F3845&lt;=129,"Elevated",IF(F3845&lt;=139,"Stage 1 Hypertension","Stage 2 Hypertension")))</f>
        <v>Elevated</v>
      </c>
      <c r="H3845" t="str">
        <f>'Raw Data'!I3842</f>
        <v>non-smoker</v>
      </c>
      <c r="I3845" t="str">
        <f>'Raw Data'!J3842</f>
        <v>high</v>
      </c>
    </row>
    <row r="3846" spans="1:9" ht="15" customHeight="1" x14ac:dyDescent="0.35">
      <c r="A3846">
        <f t="shared" si="240"/>
        <v>3842</v>
      </c>
      <c r="B3846" s="13">
        <f>'Raw Data'!B3843</f>
        <v>33.603202019999998</v>
      </c>
      <c r="C3846" t="str">
        <f t="shared" si="241"/>
        <v>Obese</v>
      </c>
      <c r="D3846" s="14">
        <f>'Raw Data'!E3843</f>
        <v>202.95871840000001</v>
      </c>
      <c r="E3846" t="str">
        <f t="shared" si="242"/>
        <v>Borderline High</v>
      </c>
      <c r="F3846" s="15">
        <f>'Raw Data'!C3843</f>
        <v>103.0892245</v>
      </c>
      <c r="G3846" t="str">
        <f t="shared" si="243"/>
        <v>Normal</v>
      </c>
      <c r="H3846" t="str">
        <f>'Raw Data'!I3843</f>
        <v>non-smoker</v>
      </c>
      <c r="I3846" t="str">
        <f>'Raw Data'!J3843</f>
        <v>moderate</v>
      </c>
    </row>
    <row r="3847" spans="1:9" ht="15" customHeight="1" x14ac:dyDescent="0.35">
      <c r="A3847">
        <f t="shared" si="240"/>
        <v>3843</v>
      </c>
      <c r="B3847" s="13">
        <f>'Raw Data'!B3844</f>
        <v>33.485903620000002</v>
      </c>
      <c r="C3847" t="str">
        <f t="shared" si="241"/>
        <v>Obese</v>
      </c>
      <c r="D3847" s="14">
        <f>'Raw Data'!E3844</f>
        <v>207.10587039999999</v>
      </c>
      <c r="E3847" t="str">
        <f t="shared" si="242"/>
        <v>Borderline High</v>
      </c>
      <c r="F3847" s="15">
        <f>'Raw Data'!C3844</f>
        <v>126.3344171</v>
      </c>
      <c r="G3847" t="str">
        <f t="shared" si="243"/>
        <v>Elevated</v>
      </c>
      <c r="H3847" t="str">
        <f>'Raw Data'!I3844</f>
        <v>non-smoker</v>
      </c>
      <c r="I3847" t="str">
        <f>'Raw Data'!J3844</f>
        <v>moderate</v>
      </c>
    </row>
    <row r="3848" spans="1:9" ht="15" customHeight="1" x14ac:dyDescent="0.35">
      <c r="A3848">
        <f t="shared" si="240"/>
        <v>3844</v>
      </c>
      <c r="B3848" s="13">
        <f>'Raw Data'!B3845</f>
        <v>30.269736349999999</v>
      </c>
      <c r="C3848" t="str">
        <f t="shared" si="241"/>
        <v>Obese</v>
      </c>
      <c r="D3848" s="14">
        <f>'Raw Data'!E3845</f>
        <v>153.1280941</v>
      </c>
      <c r="E3848" t="str">
        <f t="shared" si="242"/>
        <v>Desirable</v>
      </c>
      <c r="F3848" s="15">
        <f>'Raw Data'!C3845</f>
        <v>105.4065246</v>
      </c>
      <c r="G3848" t="str">
        <f t="shared" si="243"/>
        <v>Normal</v>
      </c>
      <c r="H3848" t="str">
        <f>'Raw Data'!I3845</f>
        <v>non-smoker</v>
      </c>
      <c r="I3848" t="str">
        <f>'Raw Data'!J3845</f>
        <v>moderate</v>
      </c>
    </row>
    <row r="3849" spans="1:9" ht="15" customHeight="1" x14ac:dyDescent="0.35">
      <c r="A3849">
        <f t="shared" si="240"/>
        <v>3845</v>
      </c>
      <c r="B3849" s="13">
        <f>'Raw Data'!B3846</f>
        <v>19.044567570000002</v>
      </c>
      <c r="C3849" t="str">
        <f t="shared" si="241"/>
        <v>Normal</v>
      </c>
      <c r="D3849" s="14">
        <f>'Raw Data'!E3846</f>
        <v>158.3296746</v>
      </c>
      <c r="E3849" t="str">
        <f t="shared" si="242"/>
        <v>Desirable</v>
      </c>
      <c r="F3849" s="15">
        <f>'Raw Data'!C3846</f>
        <v>101.381108</v>
      </c>
      <c r="G3849" t="str">
        <f t="shared" si="243"/>
        <v>Normal</v>
      </c>
      <c r="H3849" t="str">
        <f>'Raw Data'!I3846</f>
        <v>smoker</v>
      </c>
      <c r="I3849" t="str">
        <f>'Raw Data'!J3846</f>
        <v>moderate</v>
      </c>
    </row>
    <row r="3850" spans="1:9" ht="15" customHeight="1" x14ac:dyDescent="0.35">
      <c r="A3850">
        <f t="shared" si="240"/>
        <v>3846</v>
      </c>
      <c r="B3850" s="13">
        <f>'Raw Data'!B3847</f>
        <v>19.024097789999999</v>
      </c>
      <c r="C3850" t="str">
        <f t="shared" si="241"/>
        <v>Normal</v>
      </c>
      <c r="D3850" s="14">
        <f>'Raw Data'!E3847</f>
        <v>185.58021790000001</v>
      </c>
      <c r="E3850" t="str">
        <f t="shared" si="242"/>
        <v>Desirable</v>
      </c>
      <c r="F3850" s="15">
        <f>'Raw Data'!C3847</f>
        <v>93.169714600000006</v>
      </c>
      <c r="G3850" t="str">
        <f t="shared" si="243"/>
        <v>Normal</v>
      </c>
      <c r="H3850" t="str">
        <f>'Raw Data'!I3847</f>
        <v>non-smoker</v>
      </c>
      <c r="I3850" t="str">
        <f>'Raw Data'!J3847</f>
        <v>moderate</v>
      </c>
    </row>
    <row r="3851" spans="1:9" ht="15" customHeight="1" x14ac:dyDescent="0.35">
      <c r="A3851">
        <f t="shared" si="240"/>
        <v>3847</v>
      </c>
      <c r="B3851" s="13">
        <f>'Raw Data'!B3848</f>
        <v>30.67090116</v>
      </c>
      <c r="C3851" t="str">
        <f t="shared" si="241"/>
        <v>Obese</v>
      </c>
      <c r="D3851" s="14">
        <f>'Raw Data'!E3848</f>
        <v>183.34609929999999</v>
      </c>
      <c r="E3851" t="str">
        <f t="shared" si="242"/>
        <v>Desirable</v>
      </c>
      <c r="F3851" s="15">
        <f>'Raw Data'!C3848</f>
        <v>91.037404940000002</v>
      </c>
      <c r="G3851" t="str">
        <f t="shared" si="243"/>
        <v>Normal</v>
      </c>
      <c r="H3851" t="str">
        <f>'Raw Data'!I3848</f>
        <v>non-smoker</v>
      </c>
      <c r="I3851" t="str">
        <f>'Raw Data'!J3848</f>
        <v>high</v>
      </c>
    </row>
    <row r="3852" spans="1:9" ht="15" customHeight="1" x14ac:dyDescent="0.35">
      <c r="A3852">
        <f t="shared" si="240"/>
        <v>3848</v>
      </c>
      <c r="B3852" s="13">
        <f>'Raw Data'!B3849</f>
        <v>19.065065000000001</v>
      </c>
      <c r="C3852" t="str">
        <f t="shared" si="241"/>
        <v>Normal</v>
      </c>
      <c r="D3852" s="14">
        <f>'Raw Data'!E3849</f>
        <v>156.15464650000001</v>
      </c>
      <c r="E3852" t="str">
        <f t="shared" si="242"/>
        <v>Desirable</v>
      </c>
      <c r="F3852" s="15">
        <f>'Raw Data'!C3849</f>
        <v>105.0805139</v>
      </c>
      <c r="G3852" t="str">
        <f t="shared" si="243"/>
        <v>Normal</v>
      </c>
      <c r="H3852" t="str">
        <f>'Raw Data'!I3849</f>
        <v>non-smoker</v>
      </c>
      <c r="I3852" t="str">
        <f>'Raw Data'!J3849</f>
        <v>moderate</v>
      </c>
    </row>
    <row r="3853" spans="1:9" ht="15" customHeight="1" x14ac:dyDescent="0.35">
      <c r="A3853">
        <f t="shared" si="240"/>
        <v>3849</v>
      </c>
      <c r="B3853" s="13">
        <f>'Raw Data'!B3850</f>
        <v>29.776774639999999</v>
      </c>
      <c r="C3853" t="str">
        <f t="shared" si="241"/>
        <v>Overweight</v>
      </c>
      <c r="D3853" s="14">
        <f>'Raw Data'!E3850</f>
        <v>200.18066680000001</v>
      </c>
      <c r="E3853" t="str">
        <f t="shared" si="242"/>
        <v>Borderline High</v>
      </c>
      <c r="F3853" s="15">
        <f>'Raw Data'!C3850</f>
        <v>125.2556405</v>
      </c>
      <c r="G3853" t="str">
        <f t="shared" si="243"/>
        <v>Elevated</v>
      </c>
      <c r="H3853" t="str">
        <f>'Raw Data'!I3850</f>
        <v>smoker</v>
      </c>
      <c r="I3853" t="str">
        <f>'Raw Data'!J3850</f>
        <v>high</v>
      </c>
    </row>
    <row r="3854" spans="1:9" ht="15" customHeight="1" x14ac:dyDescent="0.35">
      <c r="A3854">
        <f t="shared" si="240"/>
        <v>3850</v>
      </c>
      <c r="B3854" s="13">
        <f>'Raw Data'!B3851</f>
        <v>28.38748348</v>
      </c>
      <c r="C3854" t="str">
        <f t="shared" si="241"/>
        <v>Overweight</v>
      </c>
      <c r="D3854" s="14">
        <f>'Raw Data'!E3851</f>
        <v>204.19791939999999</v>
      </c>
      <c r="E3854" t="str">
        <f t="shared" si="242"/>
        <v>Borderline High</v>
      </c>
      <c r="F3854" s="15">
        <f>'Raw Data'!C3851</f>
        <v>107.6775627</v>
      </c>
      <c r="G3854" t="str">
        <f t="shared" si="243"/>
        <v>Normal</v>
      </c>
      <c r="H3854" t="str">
        <f>'Raw Data'!I3851</f>
        <v>non-smoker</v>
      </c>
      <c r="I3854" t="str">
        <f>'Raw Data'!J3851</f>
        <v>moderate</v>
      </c>
    </row>
    <row r="3855" spans="1:9" ht="15" customHeight="1" x14ac:dyDescent="0.35">
      <c r="A3855">
        <f t="shared" si="240"/>
        <v>3851</v>
      </c>
      <c r="B3855" s="13">
        <f>'Raw Data'!B3852</f>
        <v>24.68269557</v>
      </c>
      <c r="C3855" t="str">
        <f t="shared" si="241"/>
        <v>Normal</v>
      </c>
      <c r="D3855" s="14">
        <f>'Raw Data'!E3852</f>
        <v>184.7951395</v>
      </c>
      <c r="E3855" t="str">
        <f t="shared" si="242"/>
        <v>Desirable</v>
      </c>
      <c r="F3855" s="15">
        <f>'Raw Data'!C3852</f>
        <v>106.2690695</v>
      </c>
      <c r="G3855" t="str">
        <f t="shared" si="243"/>
        <v>Normal</v>
      </c>
      <c r="H3855" t="str">
        <f>'Raw Data'!I3852</f>
        <v>non-smoker</v>
      </c>
      <c r="I3855" t="str">
        <f>'Raw Data'!J3852</f>
        <v>low</v>
      </c>
    </row>
    <row r="3856" spans="1:9" ht="15" customHeight="1" x14ac:dyDescent="0.35">
      <c r="A3856">
        <f t="shared" si="240"/>
        <v>3852</v>
      </c>
      <c r="B3856" s="13">
        <f>'Raw Data'!B3853</f>
        <v>14.26808902</v>
      </c>
      <c r="C3856" t="str">
        <f t="shared" si="241"/>
        <v>Underweight</v>
      </c>
      <c r="D3856" s="14">
        <f>'Raw Data'!E3853</f>
        <v>183.32671329999999</v>
      </c>
      <c r="E3856" t="str">
        <f t="shared" si="242"/>
        <v>Desirable</v>
      </c>
      <c r="F3856" s="15">
        <f>'Raw Data'!C3853</f>
        <v>93.342550520000003</v>
      </c>
      <c r="G3856" t="str">
        <f t="shared" si="243"/>
        <v>Normal</v>
      </c>
      <c r="H3856" t="str">
        <f>'Raw Data'!I3853</f>
        <v>non-smoker</v>
      </c>
      <c r="I3856" t="str">
        <f>'Raw Data'!J3853</f>
        <v>low</v>
      </c>
    </row>
    <row r="3857" spans="1:9" ht="15" customHeight="1" x14ac:dyDescent="0.35">
      <c r="A3857">
        <f t="shared" si="240"/>
        <v>3853</v>
      </c>
      <c r="B3857" s="13">
        <f>'Raw Data'!B3854</f>
        <v>28.00890888</v>
      </c>
      <c r="C3857" t="str">
        <f t="shared" si="241"/>
        <v>Overweight</v>
      </c>
      <c r="D3857" s="14">
        <f>'Raw Data'!E3854</f>
        <v>178.83509240000001</v>
      </c>
      <c r="E3857" t="str">
        <f t="shared" si="242"/>
        <v>Desirable</v>
      </c>
      <c r="F3857" s="15">
        <f>'Raw Data'!C3854</f>
        <v>102.0104176</v>
      </c>
      <c r="G3857" t="str">
        <f t="shared" si="243"/>
        <v>Normal</v>
      </c>
      <c r="H3857" t="str">
        <f>'Raw Data'!I3854</f>
        <v>non-smoker</v>
      </c>
      <c r="I3857" t="str">
        <f>'Raw Data'!J3854</f>
        <v>moderate</v>
      </c>
    </row>
    <row r="3858" spans="1:9" ht="15" customHeight="1" x14ac:dyDescent="0.35">
      <c r="A3858">
        <f t="shared" si="240"/>
        <v>3854</v>
      </c>
      <c r="B3858" s="13">
        <f>'Raw Data'!B3855</f>
        <v>29.55928394</v>
      </c>
      <c r="C3858" t="str">
        <f t="shared" si="241"/>
        <v>Overweight</v>
      </c>
      <c r="D3858" s="14">
        <f>'Raw Data'!E3855</f>
        <v>192.61621260000001</v>
      </c>
      <c r="E3858" t="str">
        <f t="shared" si="242"/>
        <v>Desirable</v>
      </c>
      <c r="F3858" s="15">
        <f>'Raw Data'!C3855</f>
        <v>94.602884939999996</v>
      </c>
      <c r="G3858" t="str">
        <f t="shared" si="243"/>
        <v>Normal</v>
      </c>
      <c r="H3858" t="str">
        <f>'Raw Data'!I3855</f>
        <v>smoker</v>
      </c>
      <c r="I3858" t="str">
        <f>'Raw Data'!J3855</f>
        <v>low</v>
      </c>
    </row>
    <row r="3859" spans="1:9" ht="15" customHeight="1" x14ac:dyDescent="0.35">
      <c r="A3859">
        <f t="shared" si="240"/>
        <v>3855</v>
      </c>
      <c r="B3859" s="13">
        <f>'Raw Data'!B3856</f>
        <v>24.219466199999999</v>
      </c>
      <c r="C3859" t="str">
        <f t="shared" si="241"/>
        <v>Normal</v>
      </c>
      <c r="D3859" s="14">
        <f>'Raw Data'!E3856</f>
        <v>195.39405249999999</v>
      </c>
      <c r="E3859" t="str">
        <f t="shared" si="242"/>
        <v>Desirable</v>
      </c>
      <c r="F3859" s="15">
        <f>'Raw Data'!C3856</f>
        <v>119.2780585</v>
      </c>
      <c r="G3859" t="str">
        <f t="shared" si="243"/>
        <v>Normal</v>
      </c>
      <c r="H3859" t="str">
        <f>'Raw Data'!I3856</f>
        <v>non-smoker</v>
      </c>
      <c r="I3859" t="str">
        <f>'Raw Data'!J3856</f>
        <v>high</v>
      </c>
    </row>
    <row r="3860" spans="1:9" ht="15" customHeight="1" x14ac:dyDescent="0.35">
      <c r="A3860">
        <f t="shared" si="240"/>
        <v>3856</v>
      </c>
      <c r="B3860" s="13">
        <f>'Raw Data'!B3857</f>
        <v>21.540322700000001</v>
      </c>
      <c r="C3860" t="str">
        <f t="shared" si="241"/>
        <v>Normal</v>
      </c>
      <c r="D3860" s="14">
        <f>'Raw Data'!E3857</f>
        <v>178.7824172</v>
      </c>
      <c r="E3860" t="str">
        <f t="shared" si="242"/>
        <v>Desirable</v>
      </c>
      <c r="F3860" s="15">
        <f>'Raw Data'!C3857</f>
        <v>96.462731079999998</v>
      </c>
      <c r="G3860" t="str">
        <f t="shared" si="243"/>
        <v>Normal</v>
      </c>
      <c r="H3860" t="str">
        <f>'Raw Data'!I3857</f>
        <v>non-smoker</v>
      </c>
      <c r="I3860" t="str">
        <f>'Raw Data'!J3857</f>
        <v>moderate</v>
      </c>
    </row>
    <row r="3861" spans="1:9" ht="15" customHeight="1" x14ac:dyDescent="0.35">
      <c r="A3861">
        <f t="shared" si="240"/>
        <v>3857</v>
      </c>
      <c r="B3861" s="13">
        <f>'Raw Data'!B3858</f>
        <v>28.466676289999999</v>
      </c>
      <c r="C3861" t="str">
        <f t="shared" si="241"/>
        <v>Overweight</v>
      </c>
      <c r="D3861" s="14">
        <f>'Raw Data'!E3858</f>
        <v>195.53887710000001</v>
      </c>
      <c r="E3861" t="str">
        <f t="shared" si="242"/>
        <v>Desirable</v>
      </c>
      <c r="F3861" s="15">
        <f>'Raw Data'!C3858</f>
        <v>110.5177927</v>
      </c>
      <c r="G3861" t="str">
        <f t="shared" si="243"/>
        <v>Normal</v>
      </c>
      <c r="H3861" t="str">
        <f>'Raw Data'!I3858</f>
        <v>non-smoker</v>
      </c>
      <c r="I3861" t="str">
        <f>'Raw Data'!J3858</f>
        <v>low</v>
      </c>
    </row>
    <row r="3862" spans="1:9" ht="15" customHeight="1" x14ac:dyDescent="0.35">
      <c r="A3862">
        <f t="shared" si="240"/>
        <v>3858</v>
      </c>
      <c r="B3862" s="13">
        <f>'Raw Data'!B3859</f>
        <v>19.738668239999999</v>
      </c>
      <c r="C3862" t="str">
        <f t="shared" si="241"/>
        <v>Normal</v>
      </c>
      <c r="D3862" s="14">
        <f>'Raw Data'!E3859</f>
        <v>177.51896540000001</v>
      </c>
      <c r="E3862" t="str">
        <f t="shared" si="242"/>
        <v>Desirable</v>
      </c>
      <c r="F3862" s="15">
        <f>'Raw Data'!C3859</f>
        <v>122.40258609999999</v>
      </c>
      <c r="G3862" t="str">
        <f t="shared" si="243"/>
        <v>Elevated</v>
      </c>
      <c r="H3862" t="str">
        <f>'Raw Data'!I3859</f>
        <v>non-smoker</v>
      </c>
      <c r="I3862" t="str">
        <f>'Raw Data'!J3859</f>
        <v>moderate</v>
      </c>
    </row>
    <row r="3863" spans="1:9" ht="15" customHeight="1" x14ac:dyDescent="0.35">
      <c r="A3863">
        <f t="shared" si="240"/>
        <v>3859</v>
      </c>
      <c r="B3863" s="13">
        <f>'Raw Data'!B3860</f>
        <v>30.084302180000002</v>
      </c>
      <c r="C3863" t="str">
        <f t="shared" si="241"/>
        <v>Obese</v>
      </c>
      <c r="D3863" s="14">
        <f>'Raw Data'!E3860</f>
        <v>194.30839219999999</v>
      </c>
      <c r="E3863" t="str">
        <f t="shared" si="242"/>
        <v>Desirable</v>
      </c>
      <c r="F3863" s="15">
        <f>'Raw Data'!C3860</f>
        <v>112.6849704</v>
      </c>
      <c r="G3863" t="str">
        <f t="shared" si="243"/>
        <v>Normal</v>
      </c>
      <c r="H3863" t="str">
        <f>'Raw Data'!I3860</f>
        <v>smoker</v>
      </c>
      <c r="I3863" t="str">
        <f>'Raw Data'!J3860</f>
        <v>high</v>
      </c>
    </row>
    <row r="3864" spans="1:9" ht="15" customHeight="1" x14ac:dyDescent="0.35">
      <c r="A3864">
        <f t="shared" si="240"/>
        <v>3860</v>
      </c>
      <c r="B3864" s="13">
        <f>'Raw Data'!B3861</f>
        <v>32.279214549999999</v>
      </c>
      <c r="C3864" t="str">
        <f t="shared" si="241"/>
        <v>Obese</v>
      </c>
      <c r="D3864" s="14">
        <f>'Raw Data'!E3861</f>
        <v>173.01775889999999</v>
      </c>
      <c r="E3864" t="str">
        <f t="shared" si="242"/>
        <v>Desirable</v>
      </c>
      <c r="F3864" s="15">
        <f>'Raw Data'!C3861</f>
        <v>107.40594729999999</v>
      </c>
      <c r="G3864" t="str">
        <f t="shared" si="243"/>
        <v>Normal</v>
      </c>
      <c r="H3864" t="str">
        <f>'Raw Data'!I3861</f>
        <v>non-smoker</v>
      </c>
      <c r="I3864" t="str">
        <f>'Raw Data'!J3861</f>
        <v>moderate</v>
      </c>
    </row>
    <row r="3865" spans="1:9" ht="15" customHeight="1" x14ac:dyDescent="0.35">
      <c r="A3865">
        <f t="shared" si="240"/>
        <v>3861</v>
      </c>
      <c r="B3865" s="13">
        <f>'Raw Data'!B3862</f>
        <v>17.199305280000001</v>
      </c>
      <c r="C3865" t="str">
        <f t="shared" si="241"/>
        <v>Underweight</v>
      </c>
      <c r="D3865" s="14">
        <f>'Raw Data'!E3862</f>
        <v>187.98135189999999</v>
      </c>
      <c r="E3865" t="str">
        <f t="shared" si="242"/>
        <v>Desirable</v>
      </c>
      <c r="F3865" s="15">
        <f>'Raw Data'!C3862</f>
        <v>109.1009651</v>
      </c>
      <c r="G3865" t="str">
        <f t="shared" si="243"/>
        <v>Normal</v>
      </c>
      <c r="H3865" t="str">
        <f>'Raw Data'!I3862</f>
        <v>non-smoker</v>
      </c>
      <c r="I3865" t="str">
        <f>'Raw Data'!J3862</f>
        <v>high</v>
      </c>
    </row>
    <row r="3866" spans="1:9" ht="15" customHeight="1" x14ac:dyDescent="0.35">
      <c r="A3866">
        <f t="shared" si="240"/>
        <v>3862</v>
      </c>
      <c r="B3866" s="13">
        <f>'Raw Data'!B3863</f>
        <v>24.359316119999999</v>
      </c>
      <c r="C3866" t="str">
        <f t="shared" si="241"/>
        <v>Normal</v>
      </c>
      <c r="D3866" s="14">
        <f>'Raw Data'!E3863</f>
        <v>197.76104900000001</v>
      </c>
      <c r="E3866" t="str">
        <f t="shared" si="242"/>
        <v>Desirable</v>
      </c>
      <c r="F3866" s="15">
        <f>'Raw Data'!C3863</f>
        <v>96.974588359999998</v>
      </c>
      <c r="G3866" t="str">
        <f t="shared" si="243"/>
        <v>Normal</v>
      </c>
      <c r="H3866" t="str">
        <f>'Raw Data'!I3863</f>
        <v>non-smoker</v>
      </c>
      <c r="I3866" t="str">
        <f>'Raw Data'!J3863</f>
        <v>moderate</v>
      </c>
    </row>
    <row r="3867" spans="1:9" ht="15" customHeight="1" x14ac:dyDescent="0.35">
      <c r="A3867">
        <f t="shared" si="240"/>
        <v>3863</v>
      </c>
      <c r="B3867" s="13">
        <f>'Raw Data'!B3864</f>
        <v>26.756156900000001</v>
      </c>
      <c r="C3867" t="str">
        <f t="shared" si="241"/>
        <v>Overweight</v>
      </c>
      <c r="D3867" s="14">
        <f>'Raw Data'!E3864</f>
        <v>174.35241690000001</v>
      </c>
      <c r="E3867" t="str">
        <f t="shared" si="242"/>
        <v>Desirable</v>
      </c>
      <c r="F3867" s="15">
        <f>'Raw Data'!C3864</f>
        <v>89.757126040000003</v>
      </c>
      <c r="G3867" t="str">
        <f t="shared" si="243"/>
        <v>Normal</v>
      </c>
      <c r="H3867" t="str">
        <f>'Raw Data'!I3864</f>
        <v>non-smoker</v>
      </c>
      <c r="I3867" t="str">
        <f>'Raw Data'!J3864</f>
        <v>high</v>
      </c>
    </row>
    <row r="3868" spans="1:9" ht="15" customHeight="1" x14ac:dyDescent="0.35">
      <c r="A3868">
        <f t="shared" si="240"/>
        <v>3864</v>
      </c>
      <c r="B3868" s="13">
        <f>'Raw Data'!B3865</f>
        <v>26.903000420000001</v>
      </c>
      <c r="C3868" t="str">
        <f t="shared" si="241"/>
        <v>Overweight</v>
      </c>
      <c r="D3868" s="14">
        <f>'Raw Data'!E3865</f>
        <v>195.50085960000001</v>
      </c>
      <c r="E3868" t="str">
        <f t="shared" si="242"/>
        <v>Desirable</v>
      </c>
      <c r="F3868" s="15">
        <f>'Raw Data'!C3865</f>
        <v>114.5833245</v>
      </c>
      <c r="G3868" t="str">
        <f t="shared" si="243"/>
        <v>Normal</v>
      </c>
      <c r="H3868" t="str">
        <f>'Raw Data'!I3865</f>
        <v>non-smoker</v>
      </c>
      <c r="I3868" t="str">
        <f>'Raw Data'!J3865</f>
        <v>moderate</v>
      </c>
    </row>
    <row r="3869" spans="1:9" ht="15" customHeight="1" x14ac:dyDescent="0.35">
      <c r="A3869">
        <f t="shared" si="240"/>
        <v>3865</v>
      </c>
      <c r="B3869" s="13">
        <f>'Raw Data'!B3866</f>
        <v>22.60503495</v>
      </c>
      <c r="C3869" t="str">
        <f t="shared" si="241"/>
        <v>Normal</v>
      </c>
      <c r="D3869" s="14">
        <f>'Raw Data'!E3866</f>
        <v>183.9114233</v>
      </c>
      <c r="E3869" t="str">
        <f t="shared" si="242"/>
        <v>Desirable</v>
      </c>
      <c r="F3869" s="15">
        <f>'Raw Data'!C3866</f>
        <v>106.0192242</v>
      </c>
      <c r="G3869" t="str">
        <f t="shared" si="243"/>
        <v>Normal</v>
      </c>
      <c r="H3869" t="str">
        <f>'Raw Data'!I3866</f>
        <v>non-smoker</v>
      </c>
      <c r="I3869" t="str">
        <f>'Raw Data'!J3866</f>
        <v>moderate</v>
      </c>
    </row>
    <row r="3870" spans="1:9" ht="15" customHeight="1" x14ac:dyDescent="0.35">
      <c r="A3870">
        <f t="shared" si="240"/>
        <v>3866</v>
      </c>
      <c r="B3870" s="13">
        <f>'Raw Data'!B3867</f>
        <v>20.318689670000001</v>
      </c>
      <c r="C3870" t="str">
        <f t="shared" si="241"/>
        <v>Normal</v>
      </c>
      <c r="D3870" s="14">
        <f>'Raw Data'!E3867</f>
        <v>186.86630719999999</v>
      </c>
      <c r="E3870" t="str">
        <f t="shared" si="242"/>
        <v>Desirable</v>
      </c>
      <c r="F3870" s="15">
        <f>'Raw Data'!C3867</f>
        <v>105.17883500000001</v>
      </c>
      <c r="G3870" t="str">
        <f t="shared" si="243"/>
        <v>Normal</v>
      </c>
      <c r="H3870" t="str">
        <f>'Raw Data'!I3867</f>
        <v>non-smoker</v>
      </c>
      <c r="I3870" t="str">
        <f>'Raw Data'!J3867</f>
        <v>high</v>
      </c>
    </row>
    <row r="3871" spans="1:9" ht="15" customHeight="1" x14ac:dyDescent="0.35">
      <c r="A3871">
        <f t="shared" si="240"/>
        <v>3867</v>
      </c>
      <c r="B3871" s="13">
        <f>'Raw Data'!B3868</f>
        <v>24.699300560000001</v>
      </c>
      <c r="C3871" t="str">
        <f t="shared" si="241"/>
        <v>Normal</v>
      </c>
      <c r="D3871" s="14">
        <f>'Raw Data'!E3868</f>
        <v>178.06222260000001</v>
      </c>
      <c r="E3871" t="str">
        <f t="shared" si="242"/>
        <v>Desirable</v>
      </c>
      <c r="F3871" s="15">
        <f>'Raw Data'!C3868</f>
        <v>79.524234719999995</v>
      </c>
      <c r="G3871" t="str">
        <f t="shared" si="243"/>
        <v>Normal</v>
      </c>
      <c r="H3871" t="str">
        <f>'Raw Data'!I3868</f>
        <v>non-smoker</v>
      </c>
      <c r="I3871" t="str">
        <f>'Raw Data'!J3868</f>
        <v>high</v>
      </c>
    </row>
    <row r="3872" spans="1:9" ht="15" customHeight="1" x14ac:dyDescent="0.35">
      <c r="A3872">
        <f t="shared" si="240"/>
        <v>3868</v>
      </c>
      <c r="B3872" s="13">
        <f>'Raw Data'!B3869</f>
        <v>30.22059059</v>
      </c>
      <c r="C3872" t="str">
        <f t="shared" si="241"/>
        <v>Obese</v>
      </c>
      <c r="D3872" s="14">
        <f>'Raw Data'!E3869</f>
        <v>191.27025420000001</v>
      </c>
      <c r="E3872" t="str">
        <f t="shared" si="242"/>
        <v>Desirable</v>
      </c>
      <c r="F3872" s="15">
        <f>'Raw Data'!C3869</f>
        <v>98.757940750000003</v>
      </c>
      <c r="G3872" t="str">
        <f t="shared" si="243"/>
        <v>Normal</v>
      </c>
      <c r="H3872" t="str">
        <f>'Raw Data'!I3869</f>
        <v>smoker</v>
      </c>
      <c r="I3872" t="str">
        <f>'Raw Data'!J3869</f>
        <v>moderate</v>
      </c>
    </row>
    <row r="3873" spans="1:9" ht="15" customHeight="1" x14ac:dyDescent="0.35">
      <c r="A3873">
        <f t="shared" si="240"/>
        <v>3869</v>
      </c>
      <c r="B3873" s="13">
        <f>'Raw Data'!B3870</f>
        <v>29.852390199999999</v>
      </c>
      <c r="C3873" t="str">
        <f t="shared" si="241"/>
        <v>Overweight</v>
      </c>
      <c r="D3873" s="14">
        <f>'Raw Data'!E3870</f>
        <v>189.53088969999999</v>
      </c>
      <c r="E3873" t="str">
        <f t="shared" si="242"/>
        <v>Desirable</v>
      </c>
      <c r="F3873" s="15">
        <f>'Raw Data'!C3870</f>
        <v>111.58067920000001</v>
      </c>
      <c r="G3873" t="str">
        <f t="shared" si="243"/>
        <v>Normal</v>
      </c>
      <c r="H3873" t="str">
        <f>'Raw Data'!I3870</f>
        <v>smoker</v>
      </c>
      <c r="I3873" t="str">
        <f>'Raw Data'!J3870</f>
        <v>moderate</v>
      </c>
    </row>
    <row r="3874" spans="1:9" ht="15" customHeight="1" x14ac:dyDescent="0.35">
      <c r="A3874">
        <f t="shared" si="240"/>
        <v>3870</v>
      </c>
      <c r="B3874" s="13">
        <f>'Raw Data'!B3871</f>
        <v>29.913509220000002</v>
      </c>
      <c r="C3874" t="str">
        <f t="shared" si="241"/>
        <v>Obese</v>
      </c>
      <c r="D3874" s="14">
        <f>'Raw Data'!E3871</f>
        <v>207.2754611</v>
      </c>
      <c r="E3874" t="str">
        <f t="shared" si="242"/>
        <v>Borderline High</v>
      </c>
      <c r="F3874" s="15">
        <f>'Raw Data'!C3871</f>
        <v>109.78045830000001</v>
      </c>
      <c r="G3874" t="str">
        <f t="shared" si="243"/>
        <v>Normal</v>
      </c>
      <c r="H3874" t="str">
        <f>'Raw Data'!I3871</f>
        <v>smoker</v>
      </c>
      <c r="I3874" t="str">
        <f>'Raw Data'!J3871</f>
        <v>moderate</v>
      </c>
    </row>
    <row r="3875" spans="1:9" ht="15" customHeight="1" x14ac:dyDescent="0.35">
      <c r="A3875">
        <f t="shared" si="240"/>
        <v>3871</v>
      </c>
      <c r="B3875" s="13">
        <f>'Raw Data'!B3872</f>
        <v>33.254949140000001</v>
      </c>
      <c r="C3875" t="str">
        <f t="shared" si="241"/>
        <v>Obese</v>
      </c>
      <c r="D3875" s="14">
        <f>'Raw Data'!E3872</f>
        <v>194.50159880000001</v>
      </c>
      <c r="E3875" t="str">
        <f t="shared" si="242"/>
        <v>Desirable</v>
      </c>
      <c r="F3875" s="15">
        <f>'Raw Data'!C3872</f>
        <v>120.0901478</v>
      </c>
      <c r="G3875" t="str">
        <f t="shared" si="243"/>
        <v>Elevated</v>
      </c>
      <c r="H3875" t="str">
        <f>'Raw Data'!I3872</f>
        <v>non-smoker</v>
      </c>
      <c r="I3875" t="str">
        <f>'Raw Data'!J3872</f>
        <v>moderate</v>
      </c>
    </row>
    <row r="3876" spans="1:9" ht="15" customHeight="1" x14ac:dyDescent="0.35">
      <c r="A3876">
        <f t="shared" si="240"/>
        <v>3872</v>
      </c>
      <c r="B3876" s="13">
        <f>'Raw Data'!B3873</f>
        <v>21.763296960000002</v>
      </c>
      <c r="C3876" t="str">
        <f t="shared" si="241"/>
        <v>Normal</v>
      </c>
      <c r="D3876" s="14">
        <f>'Raw Data'!E3873</f>
        <v>174.70658330000001</v>
      </c>
      <c r="E3876" t="str">
        <f t="shared" si="242"/>
        <v>Desirable</v>
      </c>
      <c r="F3876" s="15">
        <f>'Raw Data'!C3873</f>
        <v>107.5929237</v>
      </c>
      <c r="G3876" t="str">
        <f t="shared" si="243"/>
        <v>Normal</v>
      </c>
      <c r="H3876" t="str">
        <f>'Raw Data'!I3873</f>
        <v>non-smoker</v>
      </c>
      <c r="I3876" t="str">
        <f>'Raw Data'!J3873</f>
        <v>moderate</v>
      </c>
    </row>
    <row r="3877" spans="1:9" ht="15" customHeight="1" x14ac:dyDescent="0.35">
      <c r="A3877">
        <f t="shared" si="240"/>
        <v>3873</v>
      </c>
      <c r="B3877" s="13">
        <f>'Raw Data'!B3874</f>
        <v>25.110117500000001</v>
      </c>
      <c r="C3877" t="str">
        <f t="shared" si="241"/>
        <v>Overweight</v>
      </c>
      <c r="D3877" s="14">
        <f>'Raw Data'!E3874</f>
        <v>176.39751089999999</v>
      </c>
      <c r="E3877" t="str">
        <f t="shared" si="242"/>
        <v>Desirable</v>
      </c>
      <c r="F3877" s="15">
        <f>'Raw Data'!C3874</f>
        <v>117.3859142</v>
      </c>
      <c r="G3877" t="str">
        <f t="shared" si="243"/>
        <v>Normal</v>
      </c>
      <c r="H3877" t="str">
        <f>'Raw Data'!I3874</f>
        <v>smoker</v>
      </c>
      <c r="I3877" t="str">
        <f>'Raw Data'!J3874</f>
        <v>low</v>
      </c>
    </row>
    <row r="3878" spans="1:9" ht="15" customHeight="1" x14ac:dyDescent="0.35">
      <c r="A3878">
        <f t="shared" si="240"/>
        <v>3874</v>
      </c>
      <c r="B3878" s="13">
        <f>'Raw Data'!B3875</f>
        <v>26.075815609999999</v>
      </c>
      <c r="C3878" t="str">
        <f t="shared" si="241"/>
        <v>Overweight</v>
      </c>
      <c r="D3878" s="14">
        <f>'Raw Data'!E3875</f>
        <v>215.16947909999999</v>
      </c>
      <c r="E3878" t="str">
        <f t="shared" si="242"/>
        <v>Borderline High</v>
      </c>
      <c r="F3878" s="15">
        <f>'Raw Data'!C3875</f>
        <v>120.3275843</v>
      </c>
      <c r="G3878" t="str">
        <f t="shared" si="243"/>
        <v>Elevated</v>
      </c>
      <c r="H3878" t="str">
        <f>'Raw Data'!I3875</f>
        <v>non-smoker</v>
      </c>
      <c r="I3878" t="str">
        <f>'Raw Data'!J3875</f>
        <v>high</v>
      </c>
    </row>
    <row r="3879" spans="1:9" ht="15" customHeight="1" x14ac:dyDescent="0.35">
      <c r="A3879">
        <f t="shared" si="240"/>
        <v>3875</v>
      </c>
      <c r="B3879" s="13">
        <f>'Raw Data'!B3876</f>
        <v>12.58759382</v>
      </c>
      <c r="C3879" t="str">
        <f t="shared" si="241"/>
        <v>Underweight</v>
      </c>
      <c r="D3879" s="14">
        <f>'Raw Data'!E3876</f>
        <v>189.6008057</v>
      </c>
      <c r="E3879" t="str">
        <f t="shared" si="242"/>
        <v>Desirable</v>
      </c>
      <c r="F3879" s="15">
        <f>'Raw Data'!C3876</f>
        <v>110.21290860000001</v>
      </c>
      <c r="G3879" t="str">
        <f t="shared" si="243"/>
        <v>Normal</v>
      </c>
      <c r="H3879" t="str">
        <f>'Raw Data'!I3876</f>
        <v>non-smoker</v>
      </c>
      <c r="I3879" t="str">
        <f>'Raw Data'!J3876</f>
        <v>moderate</v>
      </c>
    </row>
    <row r="3880" spans="1:9" ht="15" customHeight="1" x14ac:dyDescent="0.35">
      <c r="A3880">
        <f t="shared" si="240"/>
        <v>3876</v>
      </c>
      <c r="B3880" s="13">
        <f>'Raw Data'!B3877</f>
        <v>28.121209879999999</v>
      </c>
      <c r="C3880" t="str">
        <f t="shared" si="241"/>
        <v>Overweight</v>
      </c>
      <c r="D3880" s="14">
        <f>'Raw Data'!E3877</f>
        <v>193.87314549999999</v>
      </c>
      <c r="E3880" t="str">
        <f t="shared" si="242"/>
        <v>Desirable</v>
      </c>
      <c r="F3880" s="15">
        <f>'Raw Data'!C3877</f>
        <v>107.7352554</v>
      </c>
      <c r="G3880" t="str">
        <f t="shared" si="243"/>
        <v>Normal</v>
      </c>
      <c r="H3880" t="str">
        <f>'Raw Data'!I3877</f>
        <v>non-smoker</v>
      </c>
      <c r="I3880" t="str">
        <f>'Raw Data'!J3877</f>
        <v>moderate</v>
      </c>
    </row>
    <row r="3881" spans="1:9" ht="15" customHeight="1" x14ac:dyDescent="0.35">
      <c r="A3881">
        <f t="shared" si="240"/>
        <v>3877</v>
      </c>
      <c r="B3881" s="13">
        <f>'Raw Data'!B3878</f>
        <v>26.851667129999999</v>
      </c>
      <c r="C3881" t="str">
        <f t="shared" si="241"/>
        <v>Overweight</v>
      </c>
      <c r="D3881" s="14">
        <f>'Raw Data'!E3878</f>
        <v>199.91343069999999</v>
      </c>
      <c r="E3881" t="str">
        <f t="shared" si="242"/>
        <v>Desirable</v>
      </c>
      <c r="F3881" s="15">
        <f>'Raw Data'!C3878</f>
        <v>114.48518679999999</v>
      </c>
      <c r="G3881" t="str">
        <f t="shared" si="243"/>
        <v>Normal</v>
      </c>
      <c r="H3881" t="str">
        <f>'Raw Data'!I3878</f>
        <v>non-smoker</v>
      </c>
      <c r="I3881" t="str">
        <f>'Raw Data'!J3878</f>
        <v>high</v>
      </c>
    </row>
    <row r="3882" spans="1:9" ht="15" customHeight="1" x14ac:dyDescent="0.35">
      <c r="A3882">
        <f t="shared" si="240"/>
        <v>3878</v>
      </c>
      <c r="B3882" s="13">
        <f>'Raw Data'!B3879</f>
        <v>21.31822476</v>
      </c>
      <c r="C3882" t="str">
        <f t="shared" si="241"/>
        <v>Normal</v>
      </c>
      <c r="D3882" s="14">
        <f>'Raw Data'!E3879</f>
        <v>200.9697275</v>
      </c>
      <c r="E3882" t="str">
        <f t="shared" si="242"/>
        <v>Borderline High</v>
      </c>
      <c r="F3882" s="15">
        <f>'Raw Data'!C3879</f>
        <v>113.3353413</v>
      </c>
      <c r="G3882" t="str">
        <f t="shared" si="243"/>
        <v>Normal</v>
      </c>
      <c r="H3882" t="str">
        <f>'Raw Data'!I3879</f>
        <v>smoker</v>
      </c>
      <c r="I3882" t="str">
        <f>'Raw Data'!J3879</f>
        <v>low</v>
      </c>
    </row>
    <row r="3883" spans="1:9" ht="15" customHeight="1" x14ac:dyDescent="0.35">
      <c r="A3883">
        <f t="shared" si="240"/>
        <v>3879</v>
      </c>
      <c r="B3883" s="13">
        <f>'Raw Data'!B3880</f>
        <v>31.356464540000001</v>
      </c>
      <c r="C3883" t="str">
        <f t="shared" si="241"/>
        <v>Obese</v>
      </c>
      <c r="D3883" s="14">
        <f>'Raw Data'!E3880</f>
        <v>164.22336469999999</v>
      </c>
      <c r="E3883" t="str">
        <f t="shared" si="242"/>
        <v>Desirable</v>
      </c>
      <c r="F3883" s="15">
        <f>'Raw Data'!C3880</f>
        <v>122.87173249999999</v>
      </c>
      <c r="G3883" t="str">
        <f t="shared" si="243"/>
        <v>Elevated</v>
      </c>
      <c r="H3883" t="str">
        <f>'Raw Data'!I3880</f>
        <v>non-smoker</v>
      </c>
      <c r="I3883" t="str">
        <f>'Raw Data'!J3880</f>
        <v>moderate</v>
      </c>
    </row>
    <row r="3884" spans="1:9" ht="15" customHeight="1" x14ac:dyDescent="0.35">
      <c r="A3884">
        <f t="shared" si="240"/>
        <v>3880</v>
      </c>
      <c r="B3884" s="13">
        <f>'Raw Data'!B3881</f>
        <v>31.040518479999999</v>
      </c>
      <c r="C3884" t="str">
        <f t="shared" si="241"/>
        <v>Obese</v>
      </c>
      <c r="D3884" s="14">
        <f>'Raw Data'!E3881</f>
        <v>175.3679971</v>
      </c>
      <c r="E3884" t="str">
        <f t="shared" si="242"/>
        <v>Desirable</v>
      </c>
      <c r="F3884" s="15">
        <f>'Raw Data'!C3881</f>
        <v>105.165493</v>
      </c>
      <c r="G3884" t="str">
        <f t="shared" si="243"/>
        <v>Normal</v>
      </c>
      <c r="H3884" t="str">
        <f>'Raw Data'!I3881</f>
        <v>non-smoker</v>
      </c>
      <c r="I3884" t="str">
        <f>'Raw Data'!J3881</f>
        <v>high</v>
      </c>
    </row>
    <row r="3885" spans="1:9" ht="15" customHeight="1" x14ac:dyDescent="0.35">
      <c r="A3885">
        <f t="shared" si="240"/>
        <v>3881</v>
      </c>
      <c r="B3885" s="13">
        <f>'Raw Data'!B3882</f>
        <v>28.999144139999999</v>
      </c>
      <c r="C3885" t="str">
        <f t="shared" si="241"/>
        <v>Overweight</v>
      </c>
      <c r="D3885" s="14">
        <f>'Raw Data'!E3882</f>
        <v>184.49188710000001</v>
      </c>
      <c r="E3885" t="str">
        <f t="shared" si="242"/>
        <v>Desirable</v>
      </c>
      <c r="F3885" s="15">
        <f>'Raw Data'!C3882</f>
        <v>112.0260882</v>
      </c>
      <c r="G3885" t="str">
        <f t="shared" si="243"/>
        <v>Normal</v>
      </c>
      <c r="H3885" t="str">
        <f>'Raw Data'!I3882</f>
        <v>non-smoker</v>
      </c>
      <c r="I3885" t="str">
        <f>'Raw Data'!J3882</f>
        <v>high</v>
      </c>
    </row>
    <row r="3886" spans="1:9" ht="15" customHeight="1" x14ac:dyDescent="0.35">
      <c r="A3886">
        <f t="shared" si="240"/>
        <v>3882</v>
      </c>
      <c r="B3886" s="13">
        <f>'Raw Data'!B3883</f>
        <v>18.455853040000001</v>
      </c>
      <c r="C3886" t="str">
        <f t="shared" si="241"/>
        <v>Underweight</v>
      </c>
      <c r="D3886" s="14">
        <f>'Raw Data'!E3883</f>
        <v>177.1279706</v>
      </c>
      <c r="E3886" t="str">
        <f t="shared" si="242"/>
        <v>Desirable</v>
      </c>
      <c r="F3886" s="15">
        <f>'Raw Data'!C3883</f>
        <v>88.28790549</v>
      </c>
      <c r="G3886" t="str">
        <f t="shared" si="243"/>
        <v>Normal</v>
      </c>
      <c r="H3886" t="str">
        <f>'Raw Data'!I3883</f>
        <v>smoker</v>
      </c>
      <c r="I3886" t="str">
        <f>'Raw Data'!J3883</f>
        <v>moderate</v>
      </c>
    </row>
    <row r="3887" spans="1:9" ht="15" customHeight="1" x14ac:dyDescent="0.35">
      <c r="A3887">
        <f t="shared" si="240"/>
        <v>3883</v>
      </c>
      <c r="B3887" s="13">
        <f>'Raw Data'!B3884</f>
        <v>22.13495644</v>
      </c>
      <c r="C3887" t="str">
        <f t="shared" si="241"/>
        <v>Normal</v>
      </c>
      <c r="D3887" s="14">
        <f>'Raw Data'!E3884</f>
        <v>169.6732705</v>
      </c>
      <c r="E3887" t="str">
        <f t="shared" si="242"/>
        <v>Desirable</v>
      </c>
      <c r="F3887" s="15">
        <f>'Raw Data'!C3884</f>
        <v>102.47008719999999</v>
      </c>
      <c r="G3887" t="str">
        <f t="shared" si="243"/>
        <v>Normal</v>
      </c>
      <c r="H3887" t="str">
        <f>'Raw Data'!I3884</f>
        <v>non-smoker</v>
      </c>
      <c r="I3887" t="str">
        <f>'Raw Data'!J3884</f>
        <v>low</v>
      </c>
    </row>
    <row r="3888" spans="1:9" ht="15" customHeight="1" x14ac:dyDescent="0.35">
      <c r="A3888">
        <f t="shared" si="240"/>
        <v>3884</v>
      </c>
      <c r="B3888" s="13">
        <f>'Raw Data'!B3885</f>
        <v>28.52017743</v>
      </c>
      <c r="C3888" t="str">
        <f t="shared" si="241"/>
        <v>Overweight</v>
      </c>
      <c r="D3888" s="14">
        <f>'Raw Data'!E3885</f>
        <v>216.29913379999999</v>
      </c>
      <c r="E3888" t="str">
        <f t="shared" si="242"/>
        <v>Borderline High</v>
      </c>
      <c r="F3888" s="15">
        <f>'Raw Data'!C3885</f>
        <v>114.1514509</v>
      </c>
      <c r="G3888" t="str">
        <f t="shared" si="243"/>
        <v>Normal</v>
      </c>
      <c r="H3888" t="str">
        <f>'Raw Data'!I3885</f>
        <v>non-smoker</v>
      </c>
      <c r="I3888" t="str">
        <f>'Raw Data'!J3885</f>
        <v>moderate</v>
      </c>
    </row>
    <row r="3889" spans="1:9" ht="15" customHeight="1" x14ac:dyDescent="0.35">
      <c r="A3889">
        <f t="shared" si="240"/>
        <v>3885</v>
      </c>
      <c r="B3889" s="13">
        <f>'Raw Data'!B3886</f>
        <v>24.31522043</v>
      </c>
      <c r="C3889" t="str">
        <f t="shared" si="241"/>
        <v>Normal</v>
      </c>
      <c r="D3889" s="14">
        <f>'Raw Data'!E3886</f>
        <v>203.4391238</v>
      </c>
      <c r="E3889" t="str">
        <f t="shared" si="242"/>
        <v>Borderline High</v>
      </c>
      <c r="F3889" s="15">
        <f>'Raw Data'!C3886</f>
        <v>109.74341200000001</v>
      </c>
      <c r="G3889" t="str">
        <f t="shared" si="243"/>
        <v>Normal</v>
      </c>
      <c r="H3889" t="str">
        <f>'Raw Data'!I3886</f>
        <v>smoker</v>
      </c>
      <c r="I3889" t="str">
        <f>'Raw Data'!J3886</f>
        <v>moderate</v>
      </c>
    </row>
    <row r="3890" spans="1:9" ht="15" customHeight="1" x14ac:dyDescent="0.35">
      <c r="A3890">
        <f t="shared" si="240"/>
        <v>3886</v>
      </c>
      <c r="B3890" s="13">
        <f>'Raw Data'!B3887</f>
        <v>25.845862090000001</v>
      </c>
      <c r="C3890" t="str">
        <f t="shared" si="241"/>
        <v>Overweight</v>
      </c>
      <c r="D3890" s="14">
        <f>'Raw Data'!E3887</f>
        <v>185.42241240000001</v>
      </c>
      <c r="E3890" t="str">
        <f t="shared" si="242"/>
        <v>Desirable</v>
      </c>
      <c r="F3890" s="15">
        <f>'Raw Data'!C3887</f>
        <v>116.25383909999999</v>
      </c>
      <c r="G3890" t="str">
        <f t="shared" si="243"/>
        <v>Normal</v>
      </c>
      <c r="H3890" t="str">
        <f>'Raw Data'!I3887</f>
        <v>non-smoker</v>
      </c>
      <c r="I3890" t="str">
        <f>'Raw Data'!J3887</f>
        <v>high</v>
      </c>
    </row>
    <row r="3891" spans="1:9" ht="15" customHeight="1" x14ac:dyDescent="0.35">
      <c r="A3891">
        <f t="shared" si="240"/>
        <v>3887</v>
      </c>
      <c r="B3891" s="13">
        <f>'Raw Data'!B3888</f>
        <v>21.494238620000001</v>
      </c>
      <c r="C3891" t="str">
        <f t="shared" si="241"/>
        <v>Normal</v>
      </c>
      <c r="D3891" s="14">
        <f>'Raw Data'!E3888</f>
        <v>195.3950676</v>
      </c>
      <c r="E3891" t="str">
        <f t="shared" si="242"/>
        <v>Desirable</v>
      </c>
      <c r="F3891" s="15">
        <f>'Raw Data'!C3888</f>
        <v>98.244664749999998</v>
      </c>
      <c r="G3891" t="str">
        <f t="shared" si="243"/>
        <v>Normal</v>
      </c>
      <c r="H3891" t="str">
        <f>'Raw Data'!I3888</f>
        <v>smoker</v>
      </c>
      <c r="I3891" t="str">
        <f>'Raw Data'!J3888</f>
        <v>moderate</v>
      </c>
    </row>
    <row r="3892" spans="1:9" ht="15" customHeight="1" x14ac:dyDescent="0.35">
      <c r="A3892">
        <f t="shared" si="240"/>
        <v>3888</v>
      </c>
      <c r="B3892" s="13">
        <f>'Raw Data'!B3889</f>
        <v>27.959533780000001</v>
      </c>
      <c r="C3892" t="str">
        <f t="shared" si="241"/>
        <v>Overweight</v>
      </c>
      <c r="D3892" s="14">
        <f>'Raw Data'!E3889</f>
        <v>209.8022369</v>
      </c>
      <c r="E3892" t="str">
        <f t="shared" si="242"/>
        <v>Borderline High</v>
      </c>
      <c r="F3892" s="15">
        <f>'Raw Data'!C3889</f>
        <v>111.027513</v>
      </c>
      <c r="G3892" t="str">
        <f t="shared" si="243"/>
        <v>Normal</v>
      </c>
      <c r="H3892" t="str">
        <f>'Raw Data'!I3889</f>
        <v>smoker</v>
      </c>
      <c r="I3892" t="str">
        <f>'Raw Data'!J3889</f>
        <v>moderate</v>
      </c>
    </row>
    <row r="3893" spans="1:9" ht="15" customHeight="1" x14ac:dyDescent="0.35">
      <c r="A3893">
        <f t="shared" si="240"/>
        <v>3889</v>
      </c>
      <c r="B3893" s="13">
        <f>'Raw Data'!B3890</f>
        <v>34.523952919999999</v>
      </c>
      <c r="C3893" t="str">
        <f t="shared" si="241"/>
        <v>Obese</v>
      </c>
      <c r="D3893" s="14">
        <f>'Raw Data'!E3890</f>
        <v>184.70439640000001</v>
      </c>
      <c r="E3893" t="str">
        <f t="shared" si="242"/>
        <v>Desirable</v>
      </c>
      <c r="F3893" s="15">
        <f>'Raw Data'!C3890</f>
        <v>107.472403</v>
      </c>
      <c r="G3893" t="str">
        <f t="shared" si="243"/>
        <v>Normal</v>
      </c>
      <c r="H3893" t="str">
        <f>'Raw Data'!I3890</f>
        <v>non-smoker</v>
      </c>
      <c r="I3893" t="str">
        <f>'Raw Data'!J3890</f>
        <v>moderate</v>
      </c>
    </row>
    <row r="3894" spans="1:9" ht="15" customHeight="1" x14ac:dyDescent="0.35">
      <c r="A3894">
        <f t="shared" si="240"/>
        <v>3890</v>
      </c>
      <c r="B3894" s="13">
        <f>'Raw Data'!B3891</f>
        <v>28.618693319999998</v>
      </c>
      <c r="C3894" t="str">
        <f t="shared" si="241"/>
        <v>Overweight</v>
      </c>
      <c r="D3894" s="14">
        <f>'Raw Data'!E3891</f>
        <v>203.04526910000001</v>
      </c>
      <c r="E3894" t="str">
        <f t="shared" si="242"/>
        <v>Borderline High</v>
      </c>
      <c r="F3894" s="15">
        <f>'Raw Data'!C3891</f>
        <v>128.2089119</v>
      </c>
      <c r="G3894" t="str">
        <f t="shared" si="243"/>
        <v>Elevated</v>
      </c>
      <c r="H3894" t="str">
        <f>'Raw Data'!I3891</f>
        <v>smoker</v>
      </c>
      <c r="I3894" t="str">
        <f>'Raw Data'!J3891</f>
        <v>high</v>
      </c>
    </row>
    <row r="3895" spans="1:9" ht="15" customHeight="1" x14ac:dyDescent="0.35">
      <c r="A3895">
        <f t="shared" si="240"/>
        <v>3891</v>
      </c>
      <c r="B3895" s="13">
        <f>'Raw Data'!B3892</f>
        <v>31.856227189999998</v>
      </c>
      <c r="C3895" t="str">
        <f t="shared" si="241"/>
        <v>Obese</v>
      </c>
      <c r="D3895" s="14">
        <f>'Raw Data'!E3892</f>
        <v>231.7855035</v>
      </c>
      <c r="E3895" t="str">
        <f t="shared" si="242"/>
        <v>Borderline High</v>
      </c>
      <c r="F3895" s="15">
        <f>'Raw Data'!C3892</f>
        <v>95.664427759999995</v>
      </c>
      <c r="G3895" t="str">
        <f t="shared" si="243"/>
        <v>Normal</v>
      </c>
      <c r="H3895" t="str">
        <f>'Raw Data'!I3892</f>
        <v>non-smoker</v>
      </c>
      <c r="I3895" t="str">
        <f>'Raw Data'!J3892</f>
        <v>moderate</v>
      </c>
    </row>
    <row r="3896" spans="1:9" ht="15" customHeight="1" x14ac:dyDescent="0.35">
      <c r="A3896">
        <f t="shared" si="240"/>
        <v>3892</v>
      </c>
      <c r="B3896" s="13">
        <f>'Raw Data'!B3893</f>
        <v>31.388065019999999</v>
      </c>
      <c r="C3896" t="str">
        <f t="shared" si="241"/>
        <v>Obese</v>
      </c>
      <c r="D3896" s="14">
        <f>'Raw Data'!E3893</f>
        <v>210.76231780000001</v>
      </c>
      <c r="E3896" t="str">
        <f t="shared" si="242"/>
        <v>Borderline High</v>
      </c>
      <c r="F3896" s="15">
        <f>'Raw Data'!C3893</f>
        <v>131.05033560000001</v>
      </c>
      <c r="G3896" t="str">
        <f t="shared" si="243"/>
        <v>Stage 1 Hypertension</v>
      </c>
      <c r="H3896" t="str">
        <f>'Raw Data'!I3893</f>
        <v>non-smoker</v>
      </c>
      <c r="I3896" t="str">
        <f>'Raw Data'!J3893</f>
        <v>moderate</v>
      </c>
    </row>
    <row r="3897" spans="1:9" ht="15" customHeight="1" x14ac:dyDescent="0.35">
      <c r="A3897">
        <f t="shared" si="240"/>
        <v>3893</v>
      </c>
      <c r="B3897" s="13">
        <f>'Raw Data'!B3894</f>
        <v>25.2090475</v>
      </c>
      <c r="C3897" t="str">
        <f t="shared" si="241"/>
        <v>Overweight</v>
      </c>
      <c r="D3897" s="14">
        <f>'Raw Data'!E3894</f>
        <v>195.47779449999999</v>
      </c>
      <c r="E3897" t="str">
        <f t="shared" si="242"/>
        <v>Desirable</v>
      </c>
      <c r="F3897" s="15">
        <f>'Raw Data'!C3894</f>
        <v>115.95809509999999</v>
      </c>
      <c r="G3897" t="str">
        <f t="shared" si="243"/>
        <v>Normal</v>
      </c>
      <c r="H3897" t="str">
        <f>'Raw Data'!I3894</f>
        <v>non-smoker</v>
      </c>
      <c r="I3897" t="str">
        <f>'Raw Data'!J3894</f>
        <v>moderate</v>
      </c>
    </row>
    <row r="3898" spans="1:9" ht="15" customHeight="1" x14ac:dyDescent="0.35">
      <c r="A3898">
        <f t="shared" si="240"/>
        <v>3894</v>
      </c>
      <c r="B3898" s="13">
        <f>'Raw Data'!B3895</f>
        <v>26.072193349999999</v>
      </c>
      <c r="C3898" t="str">
        <f t="shared" si="241"/>
        <v>Overweight</v>
      </c>
      <c r="D3898" s="14">
        <f>'Raw Data'!E3895</f>
        <v>196.28952169999999</v>
      </c>
      <c r="E3898" t="str">
        <f t="shared" si="242"/>
        <v>Desirable</v>
      </c>
      <c r="F3898" s="15">
        <f>'Raw Data'!C3895</f>
        <v>80.961648060000002</v>
      </c>
      <c r="G3898" t="str">
        <f t="shared" si="243"/>
        <v>Normal</v>
      </c>
      <c r="H3898" t="str">
        <f>'Raw Data'!I3895</f>
        <v>smoker</v>
      </c>
      <c r="I3898" t="str">
        <f>'Raw Data'!J3895</f>
        <v>low</v>
      </c>
    </row>
    <row r="3899" spans="1:9" ht="15" customHeight="1" x14ac:dyDescent="0.35">
      <c r="A3899">
        <f t="shared" si="240"/>
        <v>3895</v>
      </c>
      <c r="B3899" s="13">
        <f>'Raw Data'!B3896</f>
        <v>34.353514830000002</v>
      </c>
      <c r="C3899" t="str">
        <f t="shared" si="241"/>
        <v>Obese</v>
      </c>
      <c r="D3899" s="14">
        <f>'Raw Data'!E3896</f>
        <v>206.7200244</v>
      </c>
      <c r="E3899" t="str">
        <f t="shared" si="242"/>
        <v>Borderline High</v>
      </c>
      <c r="F3899" s="15">
        <f>'Raw Data'!C3896</f>
        <v>109.3942897</v>
      </c>
      <c r="G3899" t="str">
        <f t="shared" si="243"/>
        <v>Normal</v>
      </c>
      <c r="H3899" t="str">
        <f>'Raw Data'!I3896</f>
        <v>smoker</v>
      </c>
      <c r="I3899" t="str">
        <f>'Raw Data'!J3896</f>
        <v>moderate</v>
      </c>
    </row>
    <row r="3900" spans="1:9" ht="15" customHeight="1" x14ac:dyDescent="0.35">
      <c r="A3900">
        <f t="shared" si="240"/>
        <v>3896</v>
      </c>
      <c r="B3900" s="13">
        <f>'Raw Data'!B3897</f>
        <v>30.66269518</v>
      </c>
      <c r="C3900" t="str">
        <f t="shared" si="241"/>
        <v>Obese</v>
      </c>
      <c r="D3900" s="14">
        <f>'Raw Data'!E3897</f>
        <v>202.98462430000001</v>
      </c>
      <c r="E3900" t="str">
        <f t="shared" si="242"/>
        <v>Borderline High</v>
      </c>
      <c r="F3900" s="15">
        <f>'Raw Data'!C3897</f>
        <v>115.2880979</v>
      </c>
      <c r="G3900" t="str">
        <f t="shared" si="243"/>
        <v>Normal</v>
      </c>
      <c r="H3900" t="str">
        <f>'Raw Data'!I3897</f>
        <v>non-smoker</v>
      </c>
      <c r="I3900" t="str">
        <f>'Raw Data'!J3897</f>
        <v>moderate</v>
      </c>
    </row>
    <row r="3901" spans="1:9" ht="15" customHeight="1" x14ac:dyDescent="0.35">
      <c r="A3901">
        <f t="shared" si="240"/>
        <v>3897</v>
      </c>
      <c r="B3901" s="13">
        <f>'Raw Data'!B3898</f>
        <v>31.80435327</v>
      </c>
      <c r="C3901" t="str">
        <f t="shared" si="241"/>
        <v>Obese</v>
      </c>
      <c r="D3901" s="14">
        <f>'Raw Data'!E3898</f>
        <v>181.80347739999999</v>
      </c>
      <c r="E3901" t="str">
        <f t="shared" si="242"/>
        <v>Desirable</v>
      </c>
      <c r="F3901" s="15">
        <f>'Raw Data'!C3898</f>
        <v>107.4152</v>
      </c>
      <c r="G3901" t="str">
        <f t="shared" si="243"/>
        <v>Normal</v>
      </c>
      <c r="H3901" t="str">
        <f>'Raw Data'!I3898</f>
        <v>non-smoker</v>
      </c>
      <c r="I3901" t="str">
        <f>'Raw Data'!J3898</f>
        <v>moderate</v>
      </c>
    </row>
    <row r="3902" spans="1:9" ht="15" customHeight="1" x14ac:dyDescent="0.35">
      <c r="A3902">
        <f t="shared" si="240"/>
        <v>3898</v>
      </c>
      <c r="B3902" s="13">
        <f>'Raw Data'!B3899</f>
        <v>27.833016740000001</v>
      </c>
      <c r="C3902" t="str">
        <f t="shared" si="241"/>
        <v>Overweight</v>
      </c>
      <c r="D3902" s="14">
        <f>'Raw Data'!E3899</f>
        <v>220.42285870000001</v>
      </c>
      <c r="E3902" t="str">
        <f t="shared" si="242"/>
        <v>Borderline High</v>
      </c>
      <c r="F3902" s="15">
        <f>'Raw Data'!C3899</f>
        <v>96.369529779999993</v>
      </c>
      <c r="G3902" t="str">
        <f t="shared" si="243"/>
        <v>Normal</v>
      </c>
      <c r="H3902" t="str">
        <f>'Raw Data'!I3899</f>
        <v>smoker</v>
      </c>
      <c r="I3902" t="str">
        <f>'Raw Data'!J3899</f>
        <v>moderate</v>
      </c>
    </row>
    <row r="3903" spans="1:9" ht="15" customHeight="1" x14ac:dyDescent="0.35">
      <c r="A3903">
        <f t="shared" si="240"/>
        <v>3899</v>
      </c>
      <c r="B3903" s="13">
        <f>'Raw Data'!B3900</f>
        <v>25.040218580000001</v>
      </c>
      <c r="C3903" t="str">
        <f t="shared" si="241"/>
        <v>Overweight</v>
      </c>
      <c r="D3903" s="14">
        <f>'Raw Data'!E3900</f>
        <v>190.47643540000001</v>
      </c>
      <c r="E3903" t="str">
        <f t="shared" si="242"/>
        <v>Desirable</v>
      </c>
      <c r="F3903" s="15">
        <f>'Raw Data'!C3900</f>
        <v>93.865036140000001</v>
      </c>
      <c r="G3903" t="str">
        <f t="shared" si="243"/>
        <v>Normal</v>
      </c>
      <c r="H3903" t="str">
        <f>'Raw Data'!I3900</f>
        <v>smoker</v>
      </c>
      <c r="I3903" t="str">
        <f>'Raw Data'!J3900</f>
        <v>high</v>
      </c>
    </row>
    <row r="3904" spans="1:9" ht="15" customHeight="1" x14ac:dyDescent="0.35">
      <c r="A3904">
        <f t="shared" si="240"/>
        <v>3900</v>
      </c>
      <c r="B3904" s="13">
        <f>'Raw Data'!B3901</f>
        <v>25.648755220000002</v>
      </c>
      <c r="C3904" t="str">
        <f t="shared" si="241"/>
        <v>Overweight</v>
      </c>
      <c r="D3904" s="14">
        <f>'Raw Data'!E3901</f>
        <v>196.5550638</v>
      </c>
      <c r="E3904" t="str">
        <f t="shared" si="242"/>
        <v>Desirable</v>
      </c>
      <c r="F3904" s="15">
        <f>'Raw Data'!C3901</f>
        <v>108.2174979</v>
      </c>
      <c r="G3904" t="str">
        <f t="shared" si="243"/>
        <v>Normal</v>
      </c>
      <c r="H3904" t="str">
        <f>'Raw Data'!I3901</f>
        <v>non-smoker</v>
      </c>
      <c r="I3904" t="str">
        <f>'Raw Data'!J3901</f>
        <v>high</v>
      </c>
    </row>
    <row r="3905" spans="1:9" ht="15" customHeight="1" x14ac:dyDescent="0.35">
      <c r="A3905">
        <f t="shared" si="240"/>
        <v>3901</v>
      </c>
      <c r="B3905" s="13">
        <f>'Raw Data'!B3902</f>
        <v>33.886401450000001</v>
      </c>
      <c r="C3905" t="str">
        <f t="shared" si="241"/>
        <v>Obese</v>
      </c>
      <c r="D3905" s="14">
        <f>'Raw Data'!E3902</f>
        <v>197.66700839999999</v>
      </c>
      <c r="E3905" t="str">
        <f t="shared" si="242"/>
        <v>Desirable</v>
      </c>
      <c r="F3905" s="15">
        <f>'Raw Data'!C3902</f>
        <v>101.545461</v>
      </c>
      <c r="G3905" t="str">
        <f t="shared" si="243"/>
        <v>Normal</v>
      </c>
      <c r="H3905" t="str">
        <f>'Raw Data'!I3902</f>
        <v>non-smoker</v>
      </c>
      <c r="I3905" t="str">
        <f>'Raw Data'!J3902</f>
        <v>high</v>
      </c>
    </row>
    <row r="3906" spans="1:9" ht="15" customHeight="1" x14ac:dyDescent="0.35">
      <c r="A3906">
        <f t="shared" si="240"/>
        <v>3902</v>
      </c>
      <c r="B3906" s="13">
        <f>'Raw Data'!B3903</f>
        <v>26.99594888</v>
      </c>
      <c r="C3906" t="str">
        <f t="shared" si="241"/>
        <v>Overweight</v>
      </c>
      <c r="D3906" s="14">
        <f>'Raw Data'!E3903</f>
        <v>204.310585</v>
      </c>
      <c r="E3906" t="str">
        <f t="shared" si="242"/>
        <v>Borderline High</v>
      </c>
      <c r="F3906" s="15">
        <f>'Raw Data'!C3903</f>
        <v>119.6510755</v>
      </c>
      <c r="G3906" t="str">
        <f t="shared" si="243"/>
        <v>Normal</v>
      </c>
      <c r="H3906" t="str">
        <f>'Raw Data'!I3903</f>
        <v>non-smoker</v>
      </c>
      <c r="I3906" t="str">
        <f>'Raw Data'!J3903</f>
        <v>low</v>
      </c>
    </row>
    <row r="3907" spans="1:9" ht="15" customHeight="1" x14ac:dyDescent="0.35">
      <c r="A3907">
        <f t="shared" si="240"/>
        <v>3903</v>
      </c>
      <c r="B3907" s="13">
        <f>'Raw Data'!B3904</f>
        <v>33.238245460000002</v>
      </c>
      <c r="C3907" t="str">
        <f t="shared" si="241"/>
        <v>Obese</v>
      </c>
      <c r="D3907" s="14">
        <f>'Raw Data'!E3904</f>
        <v>215.61118579999999</v>
      </c>
      <c r="E3907" t="str">
        <f t="shared" si="242"/>
        <v>Borderline High</v>
      </c>
      <c r="F3907" s="15">
        <f>'Raw Data'!C3904</f>
        <v>108.5542849</v>
      </c>
      <c r="G3907" t="str">
        <f t="shared" si="243"/>
        <v>Normal</v>
      </c>
      <c r="H3907" t="str">
        <f>'Raw Data'!I3904</f>
        <v>smoker</v>
      </c>
      <c r="I3907" t="str">
        <f>'Raw Data'!J3904</f>
        <v>low</v>
      </c>
    </row>
    <row r="3908" spans="1:9" ht="15" customHeight="1" x14ac:dyDescent="0.35">
      <c r="A3908">
        <f t="shared" si="240"/>
        <v>3904</v>
      </c>
      <c r="B3908" s="13">
        <f>'Raw Data'!B3905</f>
        <v>34.02567784</v>
      </c>
      <c r="C3908" t="str">
        <f t="shared" si="241"/>
        <v>Obese</v>
      </c>
      <c r="D3908" s="14">
        <f>'Raw Data'!E3905</f>
        <v>180.28206489999999</v>
      </c>
      <c r="E3908" t="str">
        <f t="shared" si="242"/>
        <v>Desirable</v>
      </c>
      <c r="F3908" s="15">
        <f>'Raw Data'!C3905</f>
        <v>116.53139419999999</v>
      </c>
      <c r="G3908" t="str">
        <f t="shared" si="243"/>
        <v>Normal</v>
      </c>
      <c r="H3908" t="str">
        <f>'Raw Data'!I3905</f>
        <v>smoker</v>
      </c>
      <c r="I3908" t="str">
        <f>'Raw Data'!J3905</f>
        <v>low</v>
      </c>
    </row>
    <row r="3909" spans="1:9" ht="15" customHeight="1" x14ac:dyDescent="0.35">
      <c r="A3909">
        <f t="shared" ref="A3909:A3972" si="244">ROW()-4</f>
        <v>3905</v>
      </c>
      <c r="B3909" s="13">
        <f>'Raw Data'!B3906</f>
        <v>31.603045470000001</v>
      </c>
      <c r="C3909" t="str">
        <f t="shared" ref="C3909:C3972" si="245">IF(B3909&lt;18.5,"Underweight",IF(B3909&lt;=24.9,"Normal",IF(B3909&lt;=29.9,"Overweight","Obese")))</f>
        <v>Obese</v>
      </c>
      <c r="D3909" s="14">
        <f>'Raw Data'!E3906</f>
        <v>206.27230180000001</v>
      </c>
      <c r="E3909" t="str">
        <f t="shared" ref="E3909:E3972" si="246">IF(D3909&lt;200,"Desirable",IF(D3909&lt;=239,"Borderline High","High"))</f>
        <v>Borderline High</v>
      </c>
      <c r="F3909" s="15">
        <f>'Raw Data'!C3906</f>
        <v>100.77287870000001</v>
      </c>
      <c r="G3909" t="str">
        <f t="shared" ref="G3909:G3972" si="247">IF(F3909&lt;120,"Normal",IF(F3909&lt;=129,"Elevated",IF(F3909&lt;=139,"Stage 1 Hypertension","Stage 2 Hypertension")))</f>
        <v>Normal</v>
      </c>
      <c r="H3909" t="str">
        <f>'Raw Data'!I3906</f>
        <v>non-smoker</v>
      </c>
      <c r="I3909" t="str">
        <f>'Raw Data'!J3906</f>
        <v>high</v>
      </c>
    </row>
    <row r="3910" spans="1:9" ht="15" customHeight="1" x14ac:dyDescent="0.35">
      <c r="A3910">
        <f t="shared" si="244"/>
        <v>3906</v>
      </c>
      <c r="B3910" s="13">
        <f>'Raw Data'!B3907</f>
        <v>31.018233389999999</v>
      </c>
      <c r="C3910" t="str">
        <f t="shared" si="245"/>
        <v>Obese</v>
      </c>
      <c r="D3910" s="14">
        <f>'Raw Data'!E3907</f>
        <v>195.66649140000001</v>
      </c>
      <c r="E3910" t="str">
        <f t="shared" si="246"/>
        <v>Desirable</v>
      </c>
      <c r="F3910" s="15">
        <f>'Raw Data'!C3907</f>
        <v>100.2542479</v>
      </c>
      <c r="G3910" t="str">
        <f t="shared" si="247"/>
        <v>Normal</v>
      </c>
      <c r="H3910" t="str">
        <f>'Raw Data'!I3907</f>
        <v>non-smoker</v>
      </c>
      <c r="I3910" t="str">
        <f>'Raw Data'!J3907</f>
        <v>low</v>
      </c>
    </row>
    <row r="3911" spans="1:9" ht="15" customHeight="1" x14ac:dyDescent="0.35">
      <c r="A3911">
        <f t="shared" si="244"/>
        <v>3907</v>
      </c>
      <c r="B3911" s="13">
        <f>'Raw Data'!B3908</f>
        <v>35.484522669999997</v>
      </c>
      <c r="C3911" t="str">
        <f t="shared" si="245"/>
        <v>Obese</v>
      </c>
      <c r="D3911" s="14">
        <f>'Raw Data'!E3908</f>
        <v>196.30173740000001</v>
      </c>
      <c r="E3911" t="str">
        <f t="shared" si="246"/>
        <v>Desirable</v>
      </c>
      <c r="F3911" s="15">
        <f>'Raw Data'!C3908</f>
        <v>125.8719634</v>
      </c>
      <c r="G3911" t="str">
        <f t="shared" si="247"/>
        <v>Elevated</v>
      </c>
      <c r="H3911" t="str">
        <f>'Raw Data'!I3908</f>
        <v>non-smoker</v>
      </c>
      <c r="I3911" t="str">
        <f>'Raw Data'!J3908</f>
        <v>moderate</v>
      </c>
    </row>
    <row r="3912" spans="1:9" ht="15" customHeight="1" x14ac:dyDescent="0.35">
      <c r="A3912">
        <f t="shared" si="244"/>
        <v>3908</v>
      </c>
      <c r="B3912" s="13">
        <f>'Raw Data'!B3909</f>
        <v>22.771937829999999</v>
      </c>
      <c r="C3912" t="str">
        <f t="shared" si="245"/>
        <v>Normal</v>
      </c>
      <c r="D3912" s="14">
        <f>'Raw Data'!E3909</f>
        <v>190.58243010000001</v>
      </c>
      <c r="E3912" t="str">
        <f t="shared" si="246"/>
        <v>Desirable</v>
      </c>
      <c r="F3912" s="15">
        <f>'Raw Data'!C3909</f>
        <v>106.73123959999999</v>
      </c>
      <c r="G3912" t="str">
        <f t="shared" si="247"/>
        <v>Normal</v>
      </c>
      <c r="H3912" t="str">
        <f>'Raw Data'!I3909</f>
        <v>non-smoker</v>
      </c>
      <c r="I3912" t="str">
        <f>'Raw Data'!J3909</f>
        <v>high</v>
      </c>
    </row>
    <row r="3913" spans="1:9" ht="15" customHeight="1" x14ac:dyDescent="0.35">
      <c r="A3913">
        <f t="shared" si="244"/>
        <v>3909</v>
      </c>
      <c r="B3913" s="13">
        <f>'Raw Data'!B3910</f>
        <v>24.938578740000001</v>
      </c>
      <c r="C3913" t="str">
        <f t="shared" si="245"/>
        <v>Overweight</v>
      </c>
      <c r="D3913" s="14">
        <f>'Raw Data'!E3910</f>
        <v>171.3539323</v>
      </c>
      <c r="E3913" t="str">
        <f t="shared" si="246"/>
        <v>Desirable</v>
      </c>
      <c r="F3913" s="15">
        <f>'Raw Data'!C3910</f>
        <v>90.139307380000005</v>
      </c>
      <c r="G3913" t="str">
        <f t="shared" si="247"/>
        <v>Normal</v>
      </c>
      <c r="H3913" t="str">
        <f>'Raw Data'!I3910</f>
        <v>smoker</v>
      </c>
      <c r="I3913" t="str">
        <f>'Raw Data'!J3910</f>
        <v>low</v>
      </c>
    </row>
    <row r="3914" spans="1:9" ht="15" customHeight="1" x14ac:dyDescent="0.35">
      <c r="A3914">
        <f t="shared" si="244"/>
        <v>3910</v>
      </c>
      <c r="B3914" s="13">
        <f>'Raw Data'!B3911</f>
        <v>20.703207370000001</v>
      </c>
      <c r="C3914" t="str">
        <f t="shared" si="245"/>
        <v>Normal</v>
      </c>
      <c r="D3914" s="14">
        <f>'Raw Data'!E3911</f>
        <v>174.53618739999999</v>
      </c>
      <c r="E3914" t="str">
        <f t="shared" si="246"/>
        <v>Desirable</v>
      </c>
      <c r="F3914" s="15">
        <f>'Raw Data'!C3911</f>
        <v>95.714740419999998</v>
      </c>
      <c r="G3914" t="str">
        <f t="shared" si="247"/>
        <v>Normal</v>
      </c>
      <c r="H3914" t="str">
        <f>'Raw Data'!I3911</f>
        <v>non-smoker</v>
      </c>
      <c r="I3914" t="str">
        <f>'Raw Data'!J3911</f>
        <v>high</v>
      </c>
    </row>
    <row r="3915" spans="1:9" ht="15" customHeight="1" x14ac:dyDescent="0.35">
      <c r="A3915">
        <f t="shared" si="244"/>
        <v>3911</v>
      </c>
      <c r="B3915" s="13">
        <f>'Raw Data'!B3912</f>
        <v>19.5127755</v>
      </c>
      <c r="C3915" t="str">
        <f t="shared" si="245"/>
        <v>Normal</v>
      </c>
      <c r="D3915" s="14">
        <f>'Raw Data'!E3912</f>
        <v>181.06737989999999</v>
      </c>
      <c r="E3915" t="str">
        <f t="shared" si="246"/>
        <v>Desirable</v>
      </c>
      <c r="F3915" s="15">
        <f>'Raw Data'!C3912</f>
        <v>108.2542935</v>
      </c>
      <c r="G3915" t="str">
        <f t="shared" si="247"/>
        <v>Normal</v>
      </c>
      <c r="H3915" t="str">
        <f>'Raw Data'!I3912</f>
        <v>smoker</v>
      </c>
      <c r="I3915" t="str">
        <f>'Raw Data'!J3912</f>
        <v>low</v>
      </c>
    </row>
    <row r="3916" spans="1:9" ht="15" customHeight="1" x14ac:dyDescent="0.35">
      <c r="A3916">
        <f t="shared" si="244"/>
        <v>3912</v>
      </c>
      <c r="B3916" s="13">
        <f>'Raw Data'!B3913</f>
        <v>26.778422979999998</v>
      </c>
      <c r="C3916" t="str">
        <f t="shared" si="245"/>
        <v>Overweight</v>
      </c>
      <c r="D3916" s="14">
        <f>'Raw Data'!E3913</f>
        <v>199.06444400000001</v>
      </c>
      <c r="E3916" t="str">
        <f t="shared" si="246"/>
        <v>Desirable</v>
      </c>
      <c r="F3916" s="15">
        <f>'Raw Data'!C3913</f>
        <v>92.716914869999997</v>
      </c>
      <c r="G3916" t="str">
        <f t="shared" si="247"/>
        <v>Normal</v>
      </c>
      <c r="H3916" t="str">
        <f>'Raw Data'!I3913</f>
        <v>smoker</v>
      </c>
      <c r="I3916" t="str">
        <f>'Raw Data'!J3913</f>
        <v>high</v>
      </c>
    </row>
    <row r="3917" spans="1:9" ht="15" customHeight="1" x14ac:dyDescent="0.35">
      <c r="A3917">
        <f t="shared" si="244"/>
        <v>3913</v>
      </c>
      <c r="B3917" s="13">
        <f>'Raw Data'!B3914</f>
        <v>28.342857540000001</v>
      </c>
      <c r="C3917" t="str">
        <f t="shared" si="245"/>
        <v>Overweight</v>
      </c>
      <c r="D3917" s="14">
        <f>'Raw Data'!E3914</f>
        <v>208.8226009</v>
      </c>
      <c r="E3917" t="str">
        <f t="shared" si="246"/>
        <v>Borderline High</v>
      </c>
      <c r="F3917" s="15">
        <f>'Raw Data'!C3914</f>
        <v>78.52312526</v>
      </c>
      <c r="G3917" t="str">
        <f t="shared" si="247"/>
        <v>Normal</v>
      </c>
      <c r="H3917" t="str">
        <f>'Raw Data'!I3914</f>
        <v>non-smoker</v>
      </c>
      <c r="I3917" t="str">
        <f>'Raw Data'!J3914</f>
        <v>moderate</v>
      </c>
    </row>
    <row r="3918" spans="1:9" ht="15" customHeight="1" x14ac:dyDescent="0.35">
      <c r="A3918">
        <f t="shared" si="244"/>
        <v>3914</v>
      </c>
      <c r="B3918" s="13">
        <f>'Raw Data'!B3915</f>
        <v>29.526800900000001</v>
      </c>
      <c r="C3918" t="str">
        <f t="shared" si="245"/>
        <v>Overweight</v>
      </c>
      <c r="D3918" s="14">
        <f>'Raw Data'!E3915</f>
        <v>212.31969040000001</v>
      </c>
      <c r="E3918" t="str">
        <f t="shared" si="246"/>
        <v>Borderline High</v>
      </c>
      <c r="F3918" s="15">
        <f>'Raw Data'!C3915</f>
        <v>96.890305069999997</v>
      </c>
      <c r="G3918" t="str">
        <f t="shared" si="247"/>
        <v>Normal</v>
      </c>
      <c r="H3918" t="str">
        <f>'Raw Data'!I3915</f>
        <v>smoker</v>
      </c>
      <c r="I3918" t="str">
        <f>'Raw Data'!J3915</f>
        <v>moderate</v>
      </c>
    </row>
    <row r="3919" spans="1:9" ht="15" customHeight="1" x14ac:dyDescent="0.35">
      <c r="A3919">
        <f t="shared" si="244"/>
        <v>3915</v>
      </c>
      <c r="B3919" s="13">
        <f>'Raw Data'!B3916</f>
        <v>23.513590350000001</v>
      </c>
      <c r="C3919" t="str">
        <f t="shared" si="245"/>
        <v>Normal</v>
      </c>
      <c r="D3919" s="14">
        <f>'Raw Data'!E3916</f>
        <v>219.80426900000001</v>
      </c>
      <c r="E3919" t="str">
        <f t="shared" si="246"/>
        <v>Borderline High</v>
      </c>
      <c r="F3919" s="15">
        <f>'Raw Data'!C3916</f>
        <v>114.02614680000001</v>
      </c>
      <c r="G3919" t="str">
        <f t="shared" si="247"/>
        <v>Normal</v>
      </c>
      <c r="H3919" t="str">
        <f>'Raw Data'!I3916</f>
        <v>smoker</v>
      </c>
      <c r="I3919" t="str">
        <f>'Raw Data'!J3916</f>
        <v>low</v>
      </c>
    </row>
    <row r="3920" spans="1:9" ht="15" customHeight="1" x14ac:dyDescent="0.35">
      <c r="A3920">
        <f t="shared" si="244"/>
        <v>3916</v>
      </c>
      <c r="B3920" s="13">
        <f>'Raw Data'!B3917</f>
        <v>24.934742360000001</v>
      </c>
      <c r="C3920" t="str">
        <f t="shared" si="245"/>
        <v>Overweight</v>
      </c>
      <c r="D3920" s="14">
        <f>'Raw Data'!E3917</f>
        <v>213.11074170000001</v>
      </c>
      <c r="E3920" t="str">
        <f t="shared" si="246"/>
        <v>Borderline High</v>
      </c>
      <c r="F3920" s="15">
        <f>'Raw Data'!C3917</f>
        <v>93.639289340000005</v>
      </c>
      <c r="G3920" t="str">
        <f t="shared" si="247"/>
        <v>Normal</v>
      </c>
      <c r="H3920" t="str">
        <f>'Raw Data'!I3917</f>
        <v>non-smoker</v>
      </c>
      <c r="I3920" t="str">
        <f>'Raw Data'!J3917</f>
        <v>moderate</v>
      </c>
    </row>
    <row r="3921" spans="1:9" ht="15" customHeight="1" x14ac:dyDescent="0.35">
      <c r="A3921">
        <f t="shared" si="244"/>
        <v>3917</v>
      </c>
      <c r="B3921" s="13">
        <f>'Raw Data'!B3918</f>
        <v>31.23369533</v>
      </c>
      <c r="C3921" t="str">
        <f t="shared" si="245"/>
        <v>Obese</v>
      </c>
      <c r="D3921" s="14">
        <f>'Raw Data'!E3918</f>
        <v>200.4814385</v>
      </c>
      <c r="E3921" t="str">
        <f t="shared" si="246"/>
        <v>Borderline High</v>
      </c>
      <c r="F3921" s="15">
        <f>'Raw Data'!C3918</f>
        <v>123.1771926</v>
      </c>
      <c r="G3921" t="str">
        <f t="shared" si="247"/>
        <v>Elevated</v>
      </c>
      <c r="H3921" t="str">
        <f>'Raw Data'!I3918</f>
        <v>non-smoker</v>
      </c>
      <c r="I3921" t="str">
        <f>'Raw Data'!J3918</f>
        <v>moderate</v>
      </c>
    </row>
    <row r="3922" spans="1:9" ht="15" customHeight="1" x14ac:dyDescent="0.35">
      <c r="A3922">
        <f t="shared" si="244"/>
        <v>3918</v>
      </c>
      <c r="B3922" s="13">
        <f>'Raw Data'!B3919</f>
        <v>19.697464660000001</v>
      </c>
      <c r="C3922" t="str">
        <f t="shared" si="245"/>
        <v>Normal</v>
      </c>
      <c r="D3922" s="14">
        <f>'Raw Data'!E3919</f>
        <v>158.76071899999999</v>
      </c>
      <c r="E3922" t="str">
        <f t="shared" si="246"/>
        <v>Desirable</v>
      </c>
      <c r="F3922" s="15">
        <f>'Raw Data'!C3919</f>
        <v>110.19894600000001</v>
      </c>
      <c r="G3922" t="str">
        <f t="shared" si="247"/>
        <v>Normal</v>
      </c>
      <c r="H3922" t="str">
        <f>'Raw Data'!I3919</f>
        <v>non-smoker</v>
      </c>
      <c r="I3922" t="str">
        <f>'Raw Data'!J3919</f>
        <v>moderate</v>
      </c>
    </row>
    <row r="3923" spans="1:9" ht="15" customHeight="1" x14ac:dyDescent="0.35">
      <c r="A3923">
        <f t="shared" si="244"/>
        <v>3919</v>
      </c>
      <c r="B3923" s="13">
        <f>'Raw Data'!B3920</f>
        <v>27.063380030000001</v>
      </c>
      <c r="C3923" t="str">
        <f t="shared" si="245"/>
        <v>Overweight</v>
      </c>
      <c r="D3923" s="14">
        <f>'Raw Data'!E3920</f>
        <v>200.25854039999999</v>
      </c>
      <c r="E3923" t="str">
        <f t="shared" si="246"/>
        <v>Borderline High</v>
      </c>
      <c r="F3923" s="15">
        <f>'Raw Data'!C3920</f>
        <v>98.237242050000006</v>
      </c>
      <c r="G3923" t="str">
        <f t="shared" si="247"/>
        <v>Normal</v>
      </c>
      <c r="H3923" t="str">
        <f>'Raw Data'!I3920</f>
        <v>non-smoker</v>
      </c>
      <c r="I3923" t="str">
        <f>'Raw Data'!J3920</f>
        <v>low</v>
      </c>
    </row>
    <row r="3924" spans="1:9" ht="15" customHeight="1" x14ac:dyDescent="0.35">
      <c r="A3924">
        <f t="shared" si="244"/>
        <v>3920</v>
      </c>
      <c r="B3924" s="13">
        <f>'Raw Data'!B3921</f>
        <v>33.529707000000002</v>
      </c>
      <c r="C3924" t="str">
        <f t="shared" si="245"/>
        <v>Obese</v>
      </c>
      <c r="D3924" s="14">
        <f>'Raw Data'!E3921</f>
        <v>195.8008906</v>
      </c>
      <c r="E3924" t="str">
        <f t="shared" si="246"/>
        <v>Desirable</v>
      </c>
      <c r="F3924" s="15">
        <f>'Raw Data'!C3921</f>
        <v>125.0813048</v>
      </c>
      <c r="G3924" t="str">
        <f t="shared" si="247"/>
        <v>Elevated</v>
      </c>
      <c r="H3924" t="str">
        <f>'Raw Data'!I3921</f>
        <v>smoker</v>
      </c>
      <c r="I3924" t="str">
        <f>'Raw Data'!J3921</f>
        <v>moderate</v>
      </c>
    </row>
    <row r="3925" spans="1:9" ht="15" customHeight="1" x14ac:dyDescent="0.35">
      <c r="A3925">
        <f t="shared" si="244"/>
        <v>3921</v>
      </c>
      <c r="B3925" s="13">
        <f>'Raw Data'!B3922</f>
        <v>25.671980749999999</v>
      </c>
      <c r="C3925" t="str">
        <f t="shared" si="245"/>
        <v>Overweight</v>
      </c>
      <c r="D3925" s="14">
        <f>'Raw Data'!E3922</f>
        <v>181.38665140000001</v>
      </c>
      <c r="E3925" t="str">
        <f t="shared" si="246"/>
        <v>Desirable</v>
      </c>
      <c r="F3925" s="15">
        <f>'Raw Data'!C3922</f>
        <v>103.8116134</v>
      </c>
      <c r="G3925" t="str">
        <f t="shared" si="247"/>
        <v>Normal</v>
      </c>
      <c r="H3925" t="str">
        <f>'Raw Data'!I3922</f>
        <v>smoker</v>
      </c>
      <c r="I3925" t="str">
        <f>'Raw Data'!J3922</f>
        <v>moderate</v>
      </c>
    </row>
    <row r="3926" spans="1:9" ht="15" customHeight="1" x14ac:dyDescent="0.35">
      <c r="A3926">
        <f t="shared" si="244"/>
        <v>3922</v>
      </c>
      <c r="B3926" s="13">
        <f>'Raw Data'!B3923</f>
        <v>24.89419213</v>
      </c>
      <c r="C3926" t="str">
        <f t="shared" si="245"/>
        <v>Normal</v>
      </c>
      <c r="D3926" s="14">
        <f>'Raw Data'!E3923</f>
        <v>173.2990255</v>
      </c>
      <c r="E3926" t="str">
        <f t="shared" si="246"/>
        <v>Desirable</v>
      </c>
      <c r="F3926" s="15">
        <f>'Raw Data'!C3923</f>
        <v>99.092711789999996</v>
      </c>
      <c r="G3926" t="str">
        <f t="shared" si="247"/>
        <v>Normal</v>
      </c>
      <c r="H3926" t="str">
        <f>'Raw Data'!I3923</f>
        <v>smoker</v>
      </c>
      <c r="I3926" t="str">
        <f>'Raw Data'!J3923</f>
        <v>moderate</v>
      </c>
    </row>
    <row r="3927" spans="1:9" ht="15" customHeight="1" x14ac:dyDescent="0.35">
      <c r="A3927">
        <f t="shared" si="244"/>
        <v>3923</v>
      </c>
      <c r="B3927" s="13">
        <f>'Raw Data'!B3924</f>
        <v>33.214170009999997</v>
      </c>
      <c r="C3927" t="str">
        <f t="shared" si="245"/>
        <v>Obese</v>
      </c>
      <c r="D3927" s="14">
        <f>'Raw Data'!E3924</f>
        <v>174.5625345</v>
      </c>
      <c r="E3927" t="str">
        <f t="shared" si="246"/>
        <v>Desirable</v>
      </c>
      <c r="F3927" s="15">
        <f>'Raw Data'!C3924</f>
        <v>112.48866580000001</v>
      </c>
      <c r="G3927" t="str">
        <f t="shared" si="247"/>
        <v>Normal</v>
      </c>
      <c r="H3927" t="str">
        <f>'Raw Data'!I3924</f>
        <v>non-smoker</v>
      </c>
      <c r="I3927" t="str">
        <f>'Raw Data'!J3924</f>
        <v>moderate</v>
      </c>
    </row>
    <row r="3928" spans="1:9" ht="15" customHeight="1" x14ac:dyDescent="0.35">
      <c r="A3928">
        <f t="shared" si="244"/>
        <v>3924</v>
      </c>
      <c r="B3928" s="13">
        <f>'Raw Data'!B3925</f>
        <v>19.931331759999999</v>
      </c>
      <c r="C3928" t="str">
        <f t="shared" si="245"/>
        <v>Normal</v>
      </c>
      <c r="D3928" s="14">
        <f>'Raw Data'!E3925</f>
        <v>179.06519639999999</v>
      </c>
      <c r="E3928" t="str">
        <f t="shared" si="246"/>
        <v>Desirable</v>
      </c>
      <c r="F3928" s="15">
        <f>'Raw Data'!C3925</f>
        <v>97.433831100000006</v>
      </c>
      <c r="G3928" t="str">
        <f t="shared" si="247"/>
        <v>Normal</v>
      </c>
      <c r="H3928" t="str">
        <f>'Raw Data'!I3925</f>
        <v>non-smoker</v>
      </c>
      <c r="I3928" t="str">
        <f>'Raw Data'!J3925</f>
        <v>moderate</v>
      </c>
    </row>
    <row r="3929" spans="1:9" ht="15" customHeight="1" x14ac:dyDescent="0.35">
      <c r="A3929">
        <f t="shared" si="244"/>
        <v>3925</v>
      </c>
      <c r="B3929" s="13">
        <f>'Raw Data'!B3926</f>
        <v>22.97985731</v>
      </c>
      <c r="C3929" t="str">
        <f t="shared" si="245"/>
        <v>Normal</v>
      </c>
      <c r="D3929" s="14">
        <f>'Raw Data'!E3926</f>
        <v>192.381889</v>
      </c>
      <c r="E3929" t="str">
        <f t="shared" si="246"/>
        <v>Desirable</v>
      </c>
      <c r="F3929" s="15">
        <f>'Raw Data'!C3926</f>
        <v>107.8621181</v>
      </c>
      <c r="G3929" t="str">
        <f t="shared" si="247"/>
        <v>Normal</v>
      </c>
      <c r="H3929" t="str">
        <f>'Raw Data'!I3926</f>
        <v>non-smoker</v>
      </c>
      <c r="I3929" t="str">
        <f>'Raw Data'!J3926</f>
        <v>low</v>
      </c>
    </row>
    <row r="3930" spans="1:9" ht="15" customHeight="1" x14ac:dyDescent="0.35">
      <c r="A3930">
        <f t="shared" si="244"/>
        <v>3926</v>
      </c>
      <c r="B3930" s="13">
        <f>'Raw Data'!B3927</f>
        <v>23.171971169999999</v>
      </c>
      <c r="C3930" t="str">
        <f t="shared" si="245"/>
        <v>Normal</v>
      </c>
      <c r="D3930" s="14">
        <f>'Raw Data'!E3927</f>
        <v>191.18922649999999</v>
      </c>
      <c r="E3930" t="str">
        <f t="shared" si="246"/>
        <v>Desirable</v>
      </c>
      <c r="F3930" s="15">
        <f>'Raw Data'!C3927</f>
        <v>112.78929979999999</v>
      </c>
      <c r="G3930" t="str">
        <f t="shared" si="247"/>
        <v>Normal</v>
      </c>
      <c r="H3930" t="str">
        <f>'Raw Data'!I3927</f>
        <v>non-smoker</v>
      </c>
      <c r="I3930" t="str">
        <f>'Raw Data'!J3927</f>
        <v>moderate</v>
      </c>
    </row>
    <row r="3931" spans="1:9" ht="15" customHeight="1" x14ac:dyDescent="0.35">
      <c r="A3931">
        <f t="shared" si="244"/>
        <v>3927</v>
      </c>
      <c r="B3931" s="13">
        <f>'Raw Data'!B3928</f>
        <v>30.47107411</v>
      </c>
      <c r="C3931" t="str">
        <f t="shared" si="245"/>
        <v>Obese</v>
      </c>
      <c r="D3931" s="14">
        <f>'Raw Data'!E3928</f>
        <v>214.89609229999999</v>
      </c>
      <c r="E3931" t="str">
        <f t="shared" si="246"/>
        <v>Borderline High</v>
      </c>
      <c r="F3931" s="15">
        <f>'Raw Data'!C3928</f>
        <v>103.1959224</v>
      </c>
      <c r="G3931" t="str">
        <f t="shared" si="247"/>
        <v>Normal</v>
      </c>
      <c r="H3931" t="str">
        <f>'Raw Data'!I3928</f>
        <v>non-smoker</v>
      </c>
      <c r="I3931" t="str">
        <f>'Raw Data'!J3928</f>
        <v>moderate</v>
      </c>
    </row>
    <row r="3932" spans="1:9" ht="15" customHeight="1" x14ac:dyDescent="0.35">
      <c r="A3932">
        <f t="shared" si="244"/>
        <v>3928</v>
      </c>
      <c r="B3932" s="13">
        <f>'Raw Data'!B3929</f>
        <v>18.979716620000001</v>
      </c>
      <c r="C3932" t="str">
        <f t="shared" si="245"/>
        <v>Normal</v>
      </c>
      <c r="D3932" s="14">
        <f>'Raw Data'!E3929</f>
        <v>143.61430960000001</v>
      </c>
      <c r="E3932" t="str">
        <f t="shared" si="246"/>
        <v>Desirable</v>
      </c>
      <c r="F3932" s="15">
        <f>'Raw Data'!C3929</f>
        <v>117.3630254</v>
      </c>
      <c r="G3932" t="str">
        <f t="shared" si="247"/>
        <v>Normal</v>
      </c>
      <c r="H3932" t="str">
        <f>'Raw Data'!I3929</f>
        <v>non-smoker</v>
      </c>
      <c r="I3932" t="str">
        <f>'Raw Data'!J3929</f>
        <v>high</v>
      </c>
    </row>
    <row r="3933" spans="1:9" ht="15" customHeight="1" x14ac:dyDescent="0.35">
      <c r="A3933">
        <f t="shared" si="244"/>
        <v>3929</v>
      </c>
      <c r="B3933" s="13">
        <f>'Raw Data'!B3930</f>
        <v>33.168085060000003</v>
      </c>
      <c r="C3933" t="str">
        <f t="shared" si="245"/>
        <v>Obese</v>
      </c>
      <c r="D3933" s="14">
        <f>'Raw Data'!E3930</f>
        <v>218.19830189999999</v>
      </c>
      <c r="E3933" t="str">
        <f t="shared" si="246"/>
        <v>Borderline High</v>
      </c>
      <c r="F3933" s="15">
        <f>'Raw Data'!C3930</f>
        <v>102.06702679999999</v>
      </c>
      <c r="G3933" t="str">
        <f t="shared" si="247"/>
        <v>Normal</v>
      </c>
      <c r="H3933" t="str">
        <f>'Raw Data'!I3930</f>
        <v>smoker</v>
      </c>
      <c r="I3933" t="str">
        <f>'Raw Data'!J3930</f>
        <v>moderate</v>
      </c>
    </row>
    <row r="3934" spans="1:9" ht="15" customHeight="1" x14ac:dyDescent="0.35">
      <c r="A3934">
        <f t="shared" si="244"/>
        <v>3930</v>
      </c>
      <c r="B3934" s="13">
        <f>'Raw Data'!B3931</f>
        <v>26.866943060000001</v>
      </c>
      <c r="C3934" t="str">
        <f t="shared" si="245"/>
        <v>Overweight</v>
      </c>
      <c r="D3934" s="14">
        <f>'Raw Data'!E3931</f>
        <v>196.71969319999999</v>
      </c>
      <c r="E3934" t="str">
        <f t="shared" si="246"/>
        <v>Desirable</v>
      </c>
      <c r="F3934" s="15">
        <f>'Raw Data'!C3931</f>
        <v>103.3290861</v>
      </c>
      <c r="G3934" t="str">
        <f t="shared" si="247"/>
        <v>Normal</v>
      </c>
      <c r="H3934" t="str">
        <f>'Raw Data'!I3931</f>
        <v>non-smoker</v>
      </c>
      <c r="I3934" t="str">
        <f>'Raw Data'!J3931</f>
        <v>moderate</v>
      </c>
    </row>
    <row r="3935" spans="1:9" ht="15" customHeight="1" x14ac:dyDescent="0.35">
      <c r="A3935">
        <f t="shared" si="244"/>
        <v>3931</v>
      </c>
      <c r="B3935" s="13">
        <f>'Raw Data'!B3932</f>
        <v>32.228978439999999</v>
      </c>
      <c r="C3935" t="str">
        <f t="shared" si="245"/>
        <v>Obese</v>
      </c>
      <c r="D3935" s="14">
        <f>'Raw Data'!E3932</f>
        <v>196.48065990000001</v>
      </c>
      <c r="E3935" t="str">
        <f t="shared" si="246"/>
        <v>Desirable</v>
      </c>
      <c r="F3935" s="15">
        <f>'Raw Data'!C3932</f>
        <v>118.17648990000001</v>
      </c>
      <c r="G3935" t="str">
        <f t="shared" si="247"/>
        <v>Normal</v>
      </c>
      <c r="H3935" t="str">
        <f>'Raw Data'!I3932</f>
        <v>non-smoker</v>
      </c>
      <c r="I3935" t="str">
        <f>'Raw Data'!J3932</f>
        <v>low</v>
      </c>
    </row>
    <row r="3936" spans="1:9" ht="15" customHeight="1" x14ac:dyDescent="0.35">
      <c r="A3936">
        <f t="shared" si="244"/>
        <v>3932</v>
      </c>
      <c r="B3936" s="13">
        <f>'Raw Data'!B3933</f>
        <v>33.204125339999997</v>
      </c>
      <c r="C3936" t="str">
        <f t="shared" si="245"/>
        <v>Obese</v>
      </c>
      <c r="D3936" s="14">
        <f>'Raw Data'!E3933</f>
        <v>194.1626358</v>
      </c>
      <c r="E3936" t="str">
        <f t="shared" si="246"/>
        <v>Desirable</v>
      </c>
      <c r="F3936" s="15">
        <f>'Raw Data'!C3933</f>
        <v>108.1121175</v>
      </c>
      <c r="G3936" t="str">
        <f t="shared" si="247"/>
        <v>Normal</v>
      </c>
      <c r="H3936" t="str">
        <f>'Raw Data'!I3933</f>
        <v>non-smoker</v>
      </c>
      <c r="I3936" t="str">
        <f>'Raw Data'!J3933</f>
        <v>moderate</v>
      </c>
    </row>
    <row r="3937" spans="1:9" ht="15" customHeight="1" x14ac:dyDescent="0.35">
      <c r="A3937">
        <f t="shared" si="244"/>
        <v>3933</v>
      </c>
      <c r="B3937" s="13">
        <f>'Raw Data'!B3934</f>
        <v>23.072003080000002</v>
      </c>
      <c r="C3937" t="str">
        <f t="shared" si="245"/>
        <v>Normal</v>
      </c>
      <c r="D3937" s="14">
        <f>'Raw Data'!E3934</f>
        <v>191.70492179999999</v>
      </c>
      <c r="E3937" t="str">
        <f t="shared" si="246"/>
        <v>Desirable</v>
      </c>
      <c r="F3937" s="15">
        <f>'Raw Data'!C3934</f>
        <v>91.454533229999996</v>
      </c>
      <c r="G3937" t="str">
        <f t="shared" si="247"/>
        <v>Normal</v>
      </c>
      <c r="H3937" t="str">
        <f>'Raw Data'!I3934</f>
        <v>smoker</v>
      </c>
      <c r="I3937" t="str">
        <f>'Raw Data'!J3934</f>
        <v>moderate</v>
      </c>
    </row>
    <row r="3938" spans="1:9" ht="15" customHeight="1" x14ac:dyDescent="0.35">
      <c r="A3938">
        <f t="shared" si="244"/>
        <v>3934</v>
      </c>
      <c r="B3938" s="13">
        <f>'Raw Data'!B3935</f>
        <v>27.091688439999999</v>
      </c>
      <c r="C3938" t="str">
        <f t="shared" si="245"/>
        <v>Overweight</v>
      </c>
      <c r="D3938" s="14">
        <f>'Raw Data'!E3935</f>
        <v>203.98581870000001</v>
      </c>
      <c r="E3938" t="str">
        <f t="shared" si="246"/>
        <v>Borderline High</v>
      </c>
      <c r="F3938" s="15">
        <f>'Raw Data'!C3935</f>
        <v>110.2659091</v>
      </c>
      <c r="G3938" t="str">
        <f t="shared" si="247"/>
        <v>Normal</v>
      </c>
      <c r="H3938" t="str">
        <f>'Raw Data'!I3935</f>
        <v>smoker</v>
      </c>
      <c r="I3938" t="str">
        <f>'Raw Data'!J3935</f>
        <v>moderate</v>
      </c>
    </row>
    <row r="3939" spans="1:9" ht="15" customHeight="1" x14ac:dyDescent="0.35">
      <c r="A3939">
        <f t="shared" si="244"/>
        <v>3935</v>
      </c>
      <c r="B3939" s="13">
        <f>'Raw Data'!B3936</f>
        <v>25.8596395</v>
      </c>
      <c r="C3939" t="str">
        <f t="shared" si="245"/>
        <v>Overweight</v>
      </c>
      <c r="D3939" s="14">
        <f>'Raw Data'!E3936</f>
        <v>182.43173590000001</v>
      </c>
      <c r="E3939" t="str">
        <f t="shared" si="246"/>
        <v>Desirable</v>
      </c>
      <c r="F3939" s="15">
        <f>'Raw Data'!C3936</f>
        <v>100.16819719999999</v>
      </c>
      <c r="G3939" t="str">
        <f t="shared" si="247"/>
        <v>Normal</v>
      </c>
      <c r="H3939" t="str">
        <f>'Raw Data'!I3936</f>
        <v>non-smoker</v>
      </c>
      <c r="I3939" t="str">
        <f>'Raw Data'!J3936</f>
        <v>low</v>
      </c>
    </row>
    <row r="3940" spans="1:9" ht="15" customHeight="1" x14ac:dyDescent="0.35">
      <c r="A3940">
        <f t="shared" si="244"/>
        <v>3936</v>
      </c>
      <c r="B3940" s="13">
        <f>'Raw Data'!B3937</f>
        <v>26.672773500000002</v>
      </c>
      <c r="C3940" t="str">
        <f t="shared" si="245"/>
        <v>Overweight</v>
      </c>
      <c r="D3940" s="14">
        <f>'Raw Data'!E3937</f>
        <v>189.50840149999999</v>
      </c>
      <c r="E3940" t="str">
        <f t="shared" si="246"/>
        <v>Desirable</v>
      </c>
      <c r="F3940" s="15">
        <f>'Raw Data'!C3937</f>
        <v>124.2156257</v>
      </c>
      <c r="G3940" t="str">
        <f t="shared" si="247"/>
        <v>Elevated</v>
      </c>
      <c r="H3940" t="str">
        <f>'Raw Data'!I3937</f>
        <v>smoker</v>
      </c>
      <c r="I3940" t="str">
        <f>'Raw Data'!J3937</f>
        <v>moderate</v>
      </c>
    </row>
    <row r="3941" spans="1:9" ht="15" customHeight="1" x14ac:dyDescent="0.35">
      <c r="A3941">
        <f t="shared" si="244"/>
        <v>3937</v>
      </c>
      <c r="B3941" s="13">
        <f>'Raw Data'!B3938</f>
        <v>24.15200171</v>
      </c>
      <c r="C3941" t="str">
        <f t="shared" si="245"/>
        <v>Normal</v>
      </c>
      <c r="D3941" s="14">
        <f>'Raw Data'!E3938</f>
        <v>181.70416280000001</v>
      </c>
      <c r="E3941" t="str">
        <f t="shared" si="246"/>
        <v>Desirable</v>
      </c>
      <c r="F3941" s="15">
        <f>'Raw Data'!C3938</f>
        <v>122.3400453</v>
      </c>
      <c r="G3941" t="str">
        <f t="shared" si="247"/>
        <v>Elevated</v>
      </c>
      <c r="H3941" t="str">
        <f>'Raw Data'!I3938</f>
        <v>smoker</v>
      </c>
      <c r="I3941" t="str">
        <f>'Raw Data'!J3938</f>
        <v>moderate</v>
      </c>
    </row>
    <row r="3942" spans="1:9" ht="15" customHeight="1" x14ac:dyDescent="0.35">
      <c r="A3942">
        <f t="shared" si="244"/>
        <v>3938</v>
      </c>
      <c r="B3942" s="13">
        <f>'Raw Data'!B3939</f>
        <v>32.570828239999997</v>
      </c>
      <c r="C3942" t="str">
        <f t="shared" si="245"/>
        <v>Obese</v>
      </c>
      <c r="D3942" s="14">
        <f>'Raw Data'!E3939</f>
        <v>192.0945121</v>
      </c>
      <c r="E3942" t="str">
        <f t="shared" si="246"/>
        <v>Desirable</v>
      </c>
      <c r="F3942" s="15">
        <f>'Raw Data'!C3939</f>
        <v>109.51088110000001</v>
      </c>
      <c r="G3942" t="str">
        <f t="shared" si="247"/>
        <v>Normal</v>
      </c>
      <c r="H3942" t="str">
        <f>'Raw Data'!I3939</f>
        <v>non-smoker</v>
      </c>
      <c r="I3942" t="str">
        <f>'Raw Data'!J3939</f>
        <v>moderate</v>
      </c>
    </row>
    <row r="3943" spans="1:9" ht="15" customHeight="1" x14ac:dyDescent="0.35">
      <c r="A3943">
        <f t="shared" si="244"/>
        <v>3939</v>
      </c>
      <c r="B3943" s="13">
        <f>'Raw Data'!B3940</f>
        <v>26.069695509999999</v>
      </c>
      <c r="C3943" t="str">
        <f t="shared" si="245"/>
        <v>Overweight</v>
      </c>
      <c r="D3943" s="14">
        <f>'Raw Data'!E3940</f>
        <v>181.01055479999999</v>
      </c>
      <c r="E3943" t="str">
        <f t="shared" si="246"/>
        <v>Desirable</v>
      </c>
      <c r="F3943" s="15">
        <f>'Raw Data'!C3940</f>
        <v>105.73053299999999</v>
      </c>
      <c r="G3943" t="str">
        <f t="shared" si="247"/>
        <v>Normal</v>
      </c>
      <c r="H3943" t="str">
        <f>'Raw Data'!I3940</f>
        <v>smoker</v>
      </c>
      <c r="I3943" t="str">
        <f>'Raw Data'!J3940</f>
        <v>moderate</v>
      </c>
    </row>
    <row r="3944" spans="1:9" ht="15" customHeight="1" x14ac:dyDescent="0.35">
      <c r="A3944">
        <f t="shared" si="244"/>
        <v>3940</v>
      </c>
      <c r="B3944" s="13">
        <f>'Raw Data'!B3941</f>
        <v>25.329347949999999</v>
      </c>
      <c r="C3944" t="str">
        <f t="shared" si="245"/>
        <v>Overweight</v>
      </c>
      <c r="D3944" s="14">
        <f>'Raw Data'!E3941</f>
        <v>196.74611379999999</v>
      </c>
      <c r="E3944" t="str">
        <f t="shared" si="246"/>
        <v>Desirable</v>
      </c>
      <c r="F3944" s="15">
        <f>'Raw Data'!C3941</f>
        <v>120.8600393</v>
      </c>
      <c r="G3944" t="str">
        <f t="shared" si="247"/>
        <v>Elevated</v>
      </c>
      <c r="H3944" t="str">
        <f>'Raw Data'!I3941</f>
        <v>non-smoker</v>
      </c>
      <c r="I3944" t="str">
        <f>'Raw Data'!J3941</f>
        <v>low</v>
      </c>
    </row>
    <row r="3945" spans="1:9" ht="15" customHeight="1" x14ac:dyDescent="0.35">
      <c r="A3945">
        <f t="shared" si="244"/>
        <v>3941</v>
      </c>
      <c r="B3945" s="13">
        <f>'Raw Data'!B3942</f>
        <v>32.617733719999997</v>
      </c>
      <c r="C3945" t="str">
        <f t="shared" si="245"/>
        <v>Obese</v>
      </c>
      <c r="D3945" s="14">
        <f>'Raw Data'!E3942</f>
        <v>195.16590450000001</v>
      </c>
      <c r="E3945" t="str">
        <f t="shared" si="246"/>
        <v>Desirable</v>
      </c>
      <c r="F3945" s="15">
        <f>'Raw Data'!C3942</f>
        <v>125.2129997</v>
      </c>
      <c r="G3945" t="str">
        <f t="shared" si="247"/>
        <v>Elevated</v>
      </c>
      <c r="H3945" t="str">
        <f>'Raw Data'!I3942</f>
        <v>smoker</v>
      </c>
      <c r="I3945" t="str">
        <f>'Raw Data'!J3942</f>
        <v>moderate</v>
      </c>
    </row>
    <row r="3946" spans="1:9" ht="15" customHeight="1" x14ac:dyDescent="0.35">
      <c r="A3946">
        <f t="shared" si="244"/>
        <v>3942</v>
      </c>
      <c r="B3946" s="13">
        <f>'Raw Data'!B3943</f>
        <v>31.180861889999999</v>
      </c>
      <c r="C3946" t="str">
        <f t="shared" si="245"/>
        <v>Obese</v>
      </c>
      <c r="D3946" s="14">
        <f>'Raw Data'!E3943</f>
        <v>200.44781710000001</v>
      </c>
      <c r="E3946" t="str">
        <f t="shared" si="246"/>
        <v>Borderline High</v>
      </c>
      <c r="F3946" s="15">
        <f>'Raw Data'!C3943</f>
        <v>114.1094901</v>
      </c>
      <c r="G3946" t="str">
        <f t="shared" si="247"/>
        <v>Normal</v>
      </c>
      <c r="H3946" t="str">
        <f>'Raw Data'!I3943</f>
        <v>non-smoker</v>
      </c>
      <c r="I3946" t="str">
        <f>'Raw Data'!J3943</f>
        <v>moderate</v>
      </c>
    </row>
    <row r="3947" spans="1:9" ht="15" customHeight="1" x14ac:dyDescent="0.35">
      <c r="A3947">
        <f t="shared" si="244"/>
        <v>3943</v>
      </c>
      <c r="B3947" s="13">
        <f>'Raw Data'!B3944</f>
        <v>28.43772671</v>
      </c>
      <c r="C3947" t="str">
        <f t="shared" si="245"/>
        <v>Overweight</v>
      </c>
      <c r="D3947" s="14">
        <f>'Raw Data'!E3944</f>
        <v>179.2601836</v>
      </c>
      <c r="E3947" t="str">
        <f t="shared" si="246"/>
        <v>Desirable</v>
      </c>
      <c r="F3947" s="15">
        <f>'Raw Data'!C3944</f>
        <v>126.2983997</v>
      </c>
      <c r="G3947" t="str">
        <f t="shared" si="247"/>
        <v>Elevated</v>
      </c>
      <c r="H3947" t="str">
        <f>'Raw Data'!I3944</f>
        <v>non-smoker</v>
      </c>
      <c r="I3947" t="str">
        <f>'Raw Data'!J3944</f>
        <v>high</v>
      </c>
    </row>
    <row r="3948" spans="1:9" ht="15" customHeight="1" x14ac:dyDescent="0.35">
      <c r="A3948">
        <f t="shared" si="244"/>
        <v>3944</v>
      </c>
      <c r="B3948" s="13">
        <f>'Raw Data'!B3945</f>
        <v>25.038062100000001</v>
      </c>
      <c r="C3948" t="str">
        <f t="shared" si="245"/>
        <v>Overweight</v>
      </c>
      <c r="D3948" s="14">
        <f>'Raw Data'!E3945</f>
        <v>181.6673725</v>
      </c>
      <c r="E3948" t="str">
        <f t="shared" si="246"/>
        <v>Desirable</v>
      </c>
      <c r="F3948" s="15">
        <f>'Raw Data'!C3945</f>
        <v>114.14613319999999</v>
      </c>
      <c r="G3948" t="str">
        <f t="shared" si="247"/>
        <v>Normal</v>
      </c>
      <c r="H3948" t="str">
        <f>'Raw Data'!I3945</f>
        <v>smoker</v>
      </c>
      <c r="I3948" t="str">
        <f>'Raw Data'!J3945</f>
        <v>high</v>
      </c>
    </row>
    <row r="3949" spans="1:9" ht="15" customHeight="1" x14ac:dyDescent="0.35">
      <c r="A3949">
        <f t="shared" si="244"/>
        <v>3945</v>
      </c>
      <c r="B3949" s="13">
        <f>'Raw Data'!B3946</f>
        <v>34.323053420000001</v>
      </c>
      <c r="C3949" t="str">
        <f t="shared" si="245"/>
        <v>Obese</v>
      </c>
      <c r="D3949" s="14">
        <f>'Raw Data'!E3946</f>
        <v>220.95564469999999</v>
      </c>
      <c r="E3949" t="str">
        <f t="shared" si="246"/>
        <v>Borderline High</v>
      </c>
      <c r="F3949" s="15">
        <f>'Raw Data'!C3946</f>
        <v>117.2634529</v>
      </c>
      <c r="G3949" t="str">
        <f t="shared" si="247"/>
        <v>Normal</v>
      </c>
      <c r="H3949" t="str">
        <f>'Raw Data'!I3946</f>
        <v>non-smoker</v>
      </c>
      <c r="I3949" t="str">
        <f>'Raw Data'!J3946</f>
        <v>high</v>
      </c>
    </row>
    <row r="3950" spans="1:9" ht="15" customHeight="1" x14ac:dyDescent="0.35">
      <c r="A3950">
        <f t="shared" si="244"/>
        <v>3946</v>
      </c>
      <c r="B3950" s="13">
        <f>'Raw Data'!B3947</f>
        <v>21.715753729999999</v>
      </c>
      <c r="C3950" t="str">
        <f t="shared" si="245"/>
        <v>Normal</v>
      </c>
      <c r="D3950" s="14">
        <f>'Raw Data'!E3947</f>
        <v>192.65272100000001</v>
      </c>
      <c r="E3950" t="str">
        <f t="shared" si="246"/>
        <v>Desirable</v>
      </c>
      <c r="F3950" s="15">
        <f>'Raw Data'!C3947</f>
        <v>105.6711641</v>
      </c>
      <c r="G3950" t="str">
        <f t="shared" si="247"/>
        <v>Normal</v>
      </c>
      <c r="H3950" t="str">
        <f>'Raw Data'!I3947</f>
        <v>non-smoker</v>
      </c>
      <c r="I3950" t="str">
        <f>'Raw Data'!J3947</f>
        <v>low</v>
      </c>
    </row>
    <row r="3951" spans="1:9" ht="15" customHeight="1" x14ac:dyDescent="0.35">
      <c r="A3951">
        <f t="shared" si="244"/>
        <v>3947</v>
      </c>
      <c r="B3951" s="13">
        <f>'Raw Data'!B3948</f>
        <v>32.361915799999998</v>
      </c>
      <c r="C3951" t="str">
        <f t="shared" si="245"/>
        <v>Obese</v>
      </c>
      <c r="D3951" s="14">
        <f>'Raw Data'!E3948</f>
        <v>227.57208890000001</v>
      </c>
      <c r="E3951" t="str">
        <f t="shared" si="246"/>
        <v>Borderline High</v>
      </c>
      <c r="F3951" s="15">
        <f>'Raw Data'!C3948</f>
        <v>108.4266186</v>
      </c>
      <c r="G3951" t="str">
        <f t="shared" si="247"/>
        <v>Normal</v>
      </c>
      <c r="H3951" t="str">
        <f>'Raw Data'!I3948</f>
        <v>non-smoker</v>
      </c>
      <c r="I3951" t="str">
        <f>'Raw Data'!J3948</f>
        <v>high</v>
      </c>
    </row>
    <row r="3952" spans="1:9" ht="15" customHeight="1" x14ac:dyDescent="0.35">
      <c r="A3952">
        <f t="shared" si="244"/>
        <v>3948</v>
      </c>
      <c r="B3952" s="13">
        <f>'Raw Data'!B3949</f>
        <v>30.132265409999999</v>
      </c>
      <c r="C3952" t="str">
        <f t="shared" si="245"/>
        <v>Obese</v>
      </c>
      <c r="D3952" s="14">
        <f>'Raw Data'!E3949</f>
        <v>181.9808922</v>
      </c>
      <c r="E3952" t="str">
        <f t="shared" si="246"/>
        <v>Desirable</v>
      </c>
      <c r="F3952" s="15">
        <f>'Raw Data'!C3949</f>
        <v>115.9565735</v>
      </c>
      <c r="G3952" t="str">
        <f t="shared" si="247"/>
        <v>Normal</v>
      </c>
      <c r="H3952" t="str">
        <f>'Raw Data'!I3949</f>
        <v>non-smoker</v>
      </c>
      <c r="I3952" t="str">
        <f>'Raw Data'!J3949</f>
        <v>moderate</v>
      </c>
    </row>
    <row r="3953" spans="1:9" ht="15" customHeight="1" x14ac:dyDescent="0.35">
      <c r="A3953">
        <f t="shared" si="244"/>
        <v>3949</v>
      </c>
      <c r="B3953" s="13">
        <f>'Raw Data'!B3950</f>
        <v>20.66798421</v>
      </c>
      <c r="C3953" t="str">
        <f t="shared" si="245"/>
        <v>Normal</v>
      </c>
      <c r="D3953" s="14">
        <f>'Raw Data'!E3950</f>
        <v>135.72987069999999</v>
      </c>
      <c r="E3953" t="str">
        <f t="shared" si="246"/>
        <v>Desirable</v>
      </c>
      <c r="F3953" s="15">
        <f>'Raw Data'!C3950</f>
        <v>101.8828515</v>
      </c>
      <c r="G3953" t="str">
        <f t="shared" si="247"/>
        <v>Normal</v>
      </c>
      <c r="H3953" t="str">
        <f>'Raw Data'!I3950</f>
        <v>non-smoker</v>
      </c>
      <c r="I3953" t="str">
        <f>'Raw Data'!J3950</f>
        <v>moderate</v>
      </c>
    </row>
    <row r="3954" spans="1:9" ht="15" customHeight="1" x14ac:dyDescent="0.35">
      <c r="A3954">
        <f t="shared" si="244"/>
        <v>3950</v>
      </c>
      <c r="B3954" s="13">
        <f>'Raw Data'!B3951</f>
        <v>27.369525899999999</v>
      </c>
      <c r="C3954" t="str">
        <f t="shared" si="245"/>
        <v>Overweight</v>
      </c>
      <c r="D3954" s="14">
        <f>'Raw Data'!E3951</f>
        <v>183.30426399999999</v>
      </c>
      <c r="E3954" t="str">
        <f t="shared" si="246"/>
        <v>Desirable</v>
      </c>
      <c r="F3954" s="15">
        <f>'Raw Data'!C3951</f>
        <v>112.9885575</v>
      </c>
      <c r="G3954" t="str">
        <f t="shared" si="247"/>
        <v>Normal</v>
      </c>
      <c r="H3954" t="str">
        <f>'Raw Data'!I3951</f>
        <v>non-smoker</v>
      </c>
      <c r="I3954" t="str">
        <f>'Raw Data'!J3951</f>
        <v>moderate</v>
      </c>
    </row>
    <row r="3955" spans="1:9" ht="15" customHeight="1" x14ac:dyDescent="0.35">
      <c r="A3955">
        <f t="shared" si="244"/>
        <v>3951</v>
      </c>
      <c r="B3955" s="13">
        <f>'Raw Data'!B3952</f>
        <v>20.396278590000001</v>
      </c>
      <c r="C3955" t="str">
        <f t="shared" si="245"/>
        <v>Normal</v>
      </c>
      <c r="D3955" s="14">
        <f>'Raw Data'!E3952</f>
        <v>179.365906</v>
      </c>
      <c r="E3955" t="str">
        <f t="shared" si="246"/>
        <v>Desirable</v>
      </c>
      <c r="F3955" s="15">
        <f>'Raw Data'!C3952</f>
        <v>103.43403379999999</v>
      </c>
      <c r="G3955" t="str">
        <f t="shared" si="247"/>
        <v>Normal</v>
      </c>
      <c r="H3955" t="str">
        <f>'Raw Data'!I3952</f>
        <v>non-smoker</v>
      </c>
      <c r="I3955" t="str">
        <f>'Raw Data'!J3952</f>
        <v>high</v>
      </c>
    </row>
    <row r="3956" spans="1:9" ht="15" customHeight="1" x14ac:dyDescent="0.35">
      <c r="A3956">
        <f t="shared" si="244"/>
        <v>3952</v>
      </c>
      <c r="B3956" s="13">
        <f>'Raw Data'!B3953</f>
        <v>25.260492790000001</v>
      </c>
      <c r="C3956" t="str">
        <f t="shared" si="245"/>
        <v>Overweight</v>
      </c>
      <c r="D3956" s="14">
        <f>'Raw Data'!E3953</f>
        <v>202.50313299999999</v>
      </c>
      <c r="E3956" t="str">
        <f t="shared" si="246"/>
        <v>Borderline High</v>
      </c>
      <c r="F3956" s="15">
        <f>'Raw Data'!C3953</f>
        <v>110.10084929999999</v>
      </c>
      <c r="G3956" t="str">
        <f t="shared" si="247"/>
        <v>Normal</v>
      </c>
      <c r="H3956" t="str">
        <f>'Raw Data'!I3953</f>
        <v>non-smoker</v>
      </c>
      <c r="I3956" t="str">
        <f>'Raw Data'!J3953</f>
        <v>high</v>
      </c>
    </row>
    <row r="3957" spans="1:9" ht="15" customHeight="1" x14ac:dyDescent="0.35">
      <c r="A3957">
        <f t="shared" si="244"/>
        <v>3953</v>
      </c>
      <c r="B3957" s="13">
        <f>'Raw Data'!B3954</f>
        <v>28.400796440000001</v>
      </c>
      <c r="C3957" t="str">
        <f t="shared" si="245"/>
        <v>Overweight</v>
      </c>
      <c r="D3957" s="14">
        <f>'Raw Data'!E3954</f>
        <v>203.4181202</v>
      </c>
      <c r="E3957" t="str">
        <f t="shared" si="246"/>
        <v>Borderline High</v>
      </c>
      <c r="F3957" s="15">
        <f>'Raw Data'!C3954</f>
        <v>113.16410449999999</v>
      </c>
      <c r="G3957" t="str">
        <f t="shared" si="247"/>
        <v>Normal</v>
      </c>
      <c r="H3957" t="str">
        <f>'Raw Data'!I3954</f>
        <v>non-smoker</v>
      </c>
      <c r="I3957" t="str">
        <f>'Raw Data'!J3954</f>
        <v>high</v>
      </c>
    </row>
    <row r="3958" spans="1:9" ht="15" customHeight="1" x14ac:dyDescent="0.35">
      <c r="A3958">
        <f t="shared" si="244"/>
        <v>3954</v>
      </c>
      <c r="B3958" s="13">
        <f>'Raw Data'!B3955</f>
        <v>21.928482450000001</v>
      </c>
      <c r="C3958" t="str">
        <f t="shared" si="245"/>
        <v>Normal</v>
      </c>
      <c r="D3958" s="14">
        <f>'Raw Data'!E3955</f>
        <v>190.59892060000001</v>
      </c>
      <c r="E3958" t="str">
        <f t="shared" si="246"/>
        <v>Desirable</v>
      </c>
      <c r="F3958" s="15">
        <f>'Raw Data'!C3955</f>
        <v>114.4505683</v>
      </c>
      <c r="G3958" t="str">
        <f t="shared" si="247"/>
        <v>Normal</v>
      </c>
      <c r="H3958" t="str">
        <f>'Raw Data'!I3955</f>
        <v>non-smoker</v>
      </c>
      <c r="I3958" t="str">
        <f>'Raw Data'!J3955</f>
        <v>low</v>
      </c>
    </row>
    <row r="3959" spans="1:9" ht="15" customHeight="1" x14ac:dyDescent="0.35">
      <c r="A3959">
        <f t="shared" si="244"/>
        <v>3955</v>
      </c>
      <c r="B3959" s="13">
        <f>'Raw Data'!B3956</f>
        <v>15.261101460000001</v>
      </c>
      <c r="C3959" t="str">
        <f t="shared" si="245"/>
        <v>Underweight</v>
      </c>
      <c r="D3959" s="14">
        <f>'Raw Data'!E3956</f>
        <v>151.80832290000001</v>
      </c>
      <c r="E3959" t="str">
        <f t="shared" si="246"/>
        <v>Desirable</v>
      </c>
      <c r="F3959" s="15">
        <f>'Raw Data'!C3956</f>
        <v>98.566659490000006</v>
      </c>
      <c r="G3959" t="str">
        <f t="shared" si="247"/>
        <v>Normal</v>
      </c>
      <c r="H3959" t="str">
        <f>'Raw Data'!I3956</f>
        <v>smoker</v>
      </c>
      <c r="I3959" t="str">
        <f>'Raw Data'!J3956</f>
        <v>moderate</v>
      </c>
    </row>
    <row r="3960" spans="1:9" ht="15" customHeight="1" x14ac:dyDescent="0.35">
      <c r="A3960">
        <f t="shared" si="244"/>
        <v>3956</v>
      </c>
      <c r="B3960" s="13">
        <f>'Raw Data'!B3957</f>
        <v>26.36123152</v>
      </c>
      <c r="C3960" t="str">
        <f t="shared" si="245"/>
        <v>Overweight</v>
      </c>
      <c r="D3960" s="14">
        <f>'Raw Data'!E3957</f>
        <v>202.08860110000001</v>
      </c>
      <c r="E3960" t="str">
        <f t="shared" si="246"/>
        <v>Borderline High</v>
      </c>
      <c r="F3960" s="15">
        <f>'Raw Data'!C3957</f>
        <v>102.0373553</v>
      </c>
      <c r="G3960" t="str">
        <f t="shared" si="247"/>
        <v>Normal</v>
      </c>
      <c r="H3960" t="str">
        <f>'Raw Data'!I3957</f>
        <v>non-smoker</v>
      </c>
      <c r="I3960" t="str">
        <f>'Raw Data'!J3957</f>
        <v>moderate</v>
      </c>
    </row>
    <row r="3961" spans="1:9" ht="15" customHeight="1" x14ac:dyDescent="0.35">
      <c r="A3961">
        <f t="shared" si="244"/>
        <v>3957</v>
      </c>
      <c r="B3961" s="13">
        <f>'Raw Data'!B3958</f>
        <v>28.07278071</v>
      </c>
      <c r="C3961" t="str">
        <f t="shared" si="245"/>
        <v>Overweight</v>
      </c>
      <c r="D3961" s="14">
        <f>'Raw Data'!E3958</f>
        <v>208.4745556</v>
      </c>
      <c r="E3961" t="str">
        <f t="shared" si="246"/>
        <v>Borderline High</v>
      </c>
      <c r="F3961" s="15">
        <f>'Raw Data'!C3958</f>
        <v>118.46390649999999</v>
      </c>
      <c r="G3961" t="str">
        <f t="shared" si="247"/>
        <v>Normal</v>
      </c>
      <c r="H3961" t="str">
        <f>'Raw Data'!I3958</f>
        <v>smoker</v>
      </c>
      <c r="I3961" t="str">
        <f>'Raw Data'!J3958</f>
        <v>moderate</v>
      </c>
    </row>
    <row r="3962" spans="1:9" ht="15" customHeight="1" x14ac:dyDescent="0.35">
      <c r="A3962">
        <f t="shared" si="244"/>
        <v>3958</v>
      </c>
      <c r="B3962" s="13">
        <f>'Raw Data'!B3959</f>
        <v>25.115122580000001</v>
      </c>
      <c r="C3962" t="str">
        <f t="shared" si="245"/>
        <v>Overweight</v>
      </c>
      <c r="D3962" s="14">
        <f>'Raw Data'!E3959</f>
        <v>184.43828640000001</v>
      </c>
      <c r="E3962" t="str">
        <f t="shared" si="246"/>
        <v>Desirable</v>
      </c>
      <c r="F3962" s="15">
        <f>'Raw Data'!C3959</f>
        <v>125.3280048</v>
      </c>
      <c r="G3962" t="str">
        <f t="shared" si="247"/>
        <v>Elevated</v>
      </c>
      <c r="H3962" t="str">
        <f>'Raw Data'!I3959</f>
        <v>non-smoker</v>
      </c>
      <c r="I3962" t="str">
        <f>'Raw Data'!J3959</f>
        <v>moderate</v>
      </c>
    </row>
    <row r="3963" spans="1:9" ht="15" customHeight="1" x14ac:dyDescent="0.35">
      <c r="A3963">
        <f t="shared" si="244"/>
        <v>3959</v>
      </c>
      <c r="B3963" s="13">
        <f>'Raw Data'!B3960</f>
        <v>26.92305271</v>
      </c>
      <c r="C3963" t="str">
        <f t="shared" si="245"/>
        <v>Overweight</v>
      </c>
      <c r="D3963" s="14">
        <f>'Raw Data'!E3960</f>
        <v>173.03453150000001</v>
      </c>
      <c r="E3963" t="str">
        <f t="shared" si="246"/>
        <v>Desirable</v>
      </c>
      <c r="F3963" s="15">
        <f>'Raw Data'!C3960</f>
        <v>103.4647203</v>
      </c>
      <c r="G3963" t="str">
        <f t="shared" si="247"/>
        <v>Normal</v>
      </c>
      <c r="H3963" t="str">
        <f>'Raw Data'!I3960</f>
        <v>non-smoker</v>
      </c>
      <c r="I3963" t="str">
        <f>'Raw Data'!J3960</f>
        <v>moderate</v>
      </c>
    </row>
    <row r="3964" spans="1:9" ht="15" customHeight="1" x14ac:dyDescent="0.35">
      <c r="A3964">
        <f t="shared" si="244"/>
        <v>3960</v>
      </c>
      <c r="B3964" s="13">
        <f>'Raw Data'!B3961</f>
        <v>26.10192623</v>
      </c>
      <c r="C3964" t="str">
        <f t="shared" si="245"/>
        <v>Overweight</v>
      </c>
      <c r="D3964" s="14">
        <f>'Raw Data'!E3961</f>
        <v>182.1102286</v>
      </c>
      <c r="E3964" t="str">
        <f t="shared" si="246"/>
        <v>Desirable</v>
      </c>
      <c r="F3964" s="15">
        <f>'Raw Data'!C3961</f>
        <v>114.7981707</v>
      </c>
      <c r="G3964" t="str">
        <f t="shared" si="247"/>
        <v>Normal</v>
      </c>
      <c r="H3964" t="str">
        <f>'Raw Data'!I3961</f>
        <v>non-smoker</v>
      </c>
      <c r="I3964" t="str">
        <f>'Raw Data'!J3961</f>
        <v>moderate</v>
      </c>
    </row>
    <row r="3965" spans="1:9" ht="15" customHeight="1" x14ac:dyDescent="0.35">
      <c r="A3965">
        <f t="shared" si="244"/>
        <v>3961</v>
      </c>
      <c r="B3965" s="13">
        <f>'Raw Data'!B3962</f>
        <v>21.911663099999998</v>
      </c>
      <c r="C3965" t="str">
        <f t="shared" si="245"/>
        <v>Normal</v>
      </c>
      <c r="D3965" s="14">
        <f>'Raw Data'!E3962</f>
        <v>181.15836859999999</v>
      </c>
      <c r="E3965" t="str">
        <f t="shared" si="246"/>
        <v>Desirable</v>
      </c>
      <c r="F3965" s="15">
        <f>'Raw Data'!C3962</f>
        <v>95.776873309999999</v>
      </c>
      <c r="G3965" t="str">
        <f t="shared" si="247"/>
        <v>Normal</v>
      </c>
      <c r="H3965" t="str">
        <f>'Raw Data'!I3962</f>
        <v>non-smoker</v>
      </c>
      <c r="I3965" t="str">
        <f>'Raw Data'!J3962</f>
        <v>high</v>
      </c>
    </row>
    <row r="3966" spans="1:9" ht="15" customHeight="1" x14ac:dyDescent="0.35">
      <c r="A3966">
        <f t="shared" si="244"/>
        <v>3962</v>
      </c>
      <c r="B3966" s="13">
        <f>'Raw Data'!B3963</f>
        <v>36.735590080000001</v>
      </c>
      <c r="C3966" t="str">
        <f t="shared" si="245"/>
        <v>Obese</v>
      </c>
      <c r="D3966" s="14">
        <f>'Raw Data'!E3963</f>
        <v>215.30561359999999</v>
      </c>
      <c r="E3966" t="str">
        <f t="shared" si="246"/>
        <v>Borderline High</v>
      </c>
      <c r="F3966" s="15">
        <f>'Raw Data'!C3963</f>
        <v>108.94980889999999</v>
      </c>
      <c r="G3966" t="str">
        <f t="shared" si="247"/>
        <v>Normal</v>
      </c>
      <c r="H3966" t="str">
        <f>'Raw Data'!I3963</f>
        <v>smoker</v>
      </c>
      <c r="I3966" t="str">
        <f>'Raw Data'!J3963</f>
        <v>high</v>
      </c>
    </row>
    <row r="3967" spans="1:9" ht="15" customHeight="1" x14ac:dyDescent="0.35">
      <c r="A3967">
        <f t="shared" si="244"/>
        <v>3963</v>
      </c>
      <c r="B3967" s="13">
        <f>'Raw Data'!B3964</f>
        <v>28.584937759999999</v>
      </c>
      <c r="C3967" t="str">
        <f t="shared" si="245"/>
        <v>Overweight</v>
      </c>
      <c r="D3967" s="14">
        <f>'Raw Data'!E3964</f>
        <v>190.2851398</v>
      </c>
      <c r="E3967" t="str">
        <f t="shared" si="246"/>
        <v>Desirable</v>
      </c>
      <c r="F3967" s="15">
        <f>'Raw Data'!C3964</f>
        <v>106.6862102</v>
      </c>
      <c r="G3967" t="str">
        <f t="shared" si="247"/>
        <v>Normal</v>
      </c>
      <c r="H3967" t="str">
        <f>'Raw Data'!I3964</f>
        <v>non-smoker</v>
      </c>
      <c r="I3967" t="str">
        <f>'Raw Data'!J3964</f>
        <v>moderate</v>
      </c>
    </row>
    <row r="3968" spans="1:9" ht="15" customHeight="1" x14ac:dyDescent="0.35">
      <c r="A3968">
        <f t="shared" si="244"/>
        <v>3964</v>
      </c>
      <c r="B3968" s="13">
        <f>'Raw Data'!B3965</f>
        <v>24.870850900000001</v>
      </c>
      <c r="C3968" t="str">
        <f t="shared" si="245"/>
        <v>Normal</v>
      </c>
      <c r="D3968" s="14">
        <f>'Raw Data'!E3965</f>
        <v>195.10131670000001</v>
      </c>
      <c r="E3968" t="str">
        <f t="shared" si="246"/>
        <v>Desirable</v>
      </c>
      <c r="F3968" s="15">
        <f>'Raw Data'!C3965</f>
        <v>109.9678579</v>
      </c>
      <c r="G3968" t="str">
        <f t="shared" si="247"/>
        <v>Normal</v>
      </c>
      <c r="H3968" t="str">
        <f>'Raw Data'!I3965</f>
        <v>non-smoker</v>
      </c>
      <c r="I3968" t="str">
        <f>'Raw Data'!J3965</f>
        <v>moderate</v>
      </c>
    </row>
    <row r="3969" spans="1:9" ht="15" customHeight="1" x14ac:dyDescent="0.35">
      <c r="A3969">
        <f t="shared" si="244"/>
        <v>3965</v>
      </c>
      <c r="B3969" s="13">
        <f>'Raw Data'!B3966</f>
        <v>22.876080049999999</v>
      </c>
      <c r="C3969" t="str">
        <f t="shared" si="245"/>
        <v>Normal</v>
      </c>
      <c r="D3969" s="14">
        <f>'Raw Data'!E3966</f>
        <v>168.00687719999999</v>
      </c>
      <c r="E3969" t="str">
        <f t="shared" si="246"/>
        <v>Desirable</v>
      </c>
      <c r="F3969" s="15">
        <f>'Raw Data'!C3966</f>
        <v>111.0779</v>
      </c>
      <c r="G3969" t="str">
        <f t="shared" si="247"/>
        <v>Normal</v>
      </c>
      <c r="H3969" t="str">
        <f>'Raw Data'!I3966</f>
        <v>non-smoker</v>
      </c>
      <c r="I3969" t="str">
        <f>'Raw Data'!J3966</f>
        <v>low</v>
      </c>
    </row>
    <row r="3970" spans="1:9" ht="15" customHeight="1" x14ac:dyDescent="0.35">
      <c r="A3970">
        <f t="shared" si="244"/>
        <v>3966</v>
      </c>
      <c r="B3970" s="13">
        <f>'Raw Data'!B3967</f>
        <v>25.012177739999998</v>
      </c>
      <c r="C3970" t="str">
        <f t="shared" si="245"/>
        <v>Overweight</v>
      </c>
      <c r="D3970" s="14">
        <f>'Raw Data'!E3967</f>
        <v>207.36011010000001</v>
      </c>
      <c r="E3970" t="str">
        <f t="shared" si="246"/>
        <v>Borderline High</v>
      </c>
      <c r="F3970" s="15">
        <f>'Raw Data'!C3967</f>
        <v>103.05948290000001</v>
      </c>
      <c r="G3970" t="str">
        <f t="shared" si="247"/>
        <v>Normal</v>
      </c>
      <c r="H3970" t="str">
        <f>'Raw Data'!I3967</f>
        <v>non-smoker</v>
      </c>
      <c r="I3970" t="str">
        <f>'Raw Data'!J3967</f>
        <v>moderate</v>
      </c>
    </row>
    <row r="3971" spans="1:9" ht="15" customHeight="1" x14ac:dyDescent="0.35">
      <c r="A3971">
        <f t="shared" si="244"/>
        <v>3967</v>
      </c>
      <c r="B3971" s="13">
        <f>'Raw Data'!B3968</f>
        <v>25.17519909</v>
      </c>
      <c r="C3971" t="str">
        <f t="shared" si="245"/>
        <v>Overweight</v>
      </c>
      <c r="D3971" s="14">
        <f>'Raw Data'!E3968</f>
        <v>189.46407859999999</v>
      </c>
      <c r="E3971" t="str">
        <f t="shared" si="246"/>
        <v>Desirable</v>
      </c>
      <c r="F3971" s="15">
        <f>'Raw Data'!C3968</f>
        <v>96.326379200000005</v>
      </c>
      <c r="G3971" t="str">
        <f t="shared" si="247"/>
        <v>Normal</v>
      </c>
      <c r="H3971" t="str">
        <f>'Raw Data'!I3968</f>
        <v>smoker</v>
      </c>
      <c r="I3971" t="str">
        <f>'Raw Data'!J3968</f>
        <v>low</v>
      </c>
    </row>
    <row r="3972" spans="1:9" ht="15" customHeight="1" x14ac:dyDescent="0.35">
      <c r="A3972">
        <f t="shared" si="244"/>
        <v>3968</v>
      </c>
      <c r="B3972" s="13">
        <f>'Raw Data'!B3969</f>
        <v>27.190764720000001</v>
      </c>
      <c r="C3972" t="str">
        <f t="shared" si="245"/>
        <v>Overweight</v>
      </c>
      <c r="D3972" s="14">
        <f>'Raw Data'!E3969</f>
        <v>188.9598695</v>
      </c>
      <c r="E3972" t="str">
        <f t="shared" si="246"/>
        <v>Desirable</v>
      </c>
      <c r="F3972" s="15">
        <f>'Raw Data'!C3969</f>
        <v>96.084811189999996</v>
      </c>
      <c r="G3972" t="str">
        <f t="shared" si="247"/>
        <v>Normal</v>
      </c>
      <c r="H3972" t="str">
        <f>'Raw Data'!I3969</f>
        <v>non-smoker</v>
      </c>
      <c r="I3972" t="str">
        <f>'Raw Data'!J3969</f>
        <v>moderate</v>
      </c>
    </row>
    <row r="3973" spans="1:9" ht="15" customHeight="1" x14ac:dyDescent="0.35">
      <c r="A3973">
        <f t="shared" ref="A3973:A4036" si="248">ROW()-4</f>
        <v>3969</v>
      </c>
      <c r="B3973" s="13">
        <f>'Raw Data'!B3970</f>
        <v>32.731031129999998</v>
      </c>
      <c r="C3973" t="str">
        <f t="shared" ref="C3973:C4036" si="249">IF(B3973&lt;18.5,"Underweight",IF(B3973&lt;=24.9,"Normal",IF(B3973&lt;=29.9,"Overweight","Obese")))</f>
        <v>Obese</v>
      </c>
      <c r="D3973" s="14">
        <f>'Raw Data'!E3970</f>
        <v>193.77934590000001</v>
      </c>
      <c r="E3973" t="str">
        <f t="shared" ref="E3973:E4036" si="250">IF(D3973&lt;200,"Desirable",IF(D3973&lt;=239,"Borderline High","High"))</f>
        <v>Desirable</v>
      </c>
      <c r="F3973" s="15">
        <f>'Raw Data'!C3970</f>
        <v>126.0030484</v>
      </c>
      <c r="G3973" t="str">
        <f t="shared" ref="G3973:G4036" si="251">IF(F3973&lt;120,"Normal",IF(F3973&lt;=129,"Elevated",IF(F3973&lt;=139,"Stage 1 Hypertension","Stage 2 Hypertension")))</f>
        <v>Elevated</v>
      </c>
      <c r="H3973" t="str">
        <f>'Raw Data'!I3970</f>
        <v>non-smoker</v>
      </c>
      <c r="I3973" t="str">
        <f>'Raw Data'!J3970</f>
        <v>high</v>
      </c>
    </row>
    <row r="3974" spans="1:9" ht="15" customHeight="1" x14ac:dyDescent="0.35">
      <c r="A3974">
        <f t="shared" si="248"/>
        <v>3970</v>
      </c>
      <c r="B3974" s="13">
        <f>'Raw Data'!B3971</f>
        <v>22.977150760000001</v>
      </c>
      <c r="C3974" t="str">
        <f t="shared" si="249"/>
        <v>Normal</v>
      </c>
      <c r="D3974" s="14">
        <f>'Raw Data'!E3971</f>
        <v>195.8580268</v>
      </c>
      <c r="E3974" t="str">
        <f t="shared" si="250"/>
        <v>Desirable</v>
      </c>
      <c r="F3974" s="15">
        <f>'Raw Data'!C3971</f>
        <v>105.68602610000001</v>
      </c>
      <c r="G3974" t="str">
        <f t="shared" si="251"/>
        <v>Normal</v>
      </c>
      <c r="H3974" t="str">
        <f>'Raw Data'!I3971</f>
        <v>smoker</v>
      </c>
      <c r="I3974" t="str">
        <f>'Raw Data'!J3971</f>
        <v>high</v>
      </c>
    </row>
    <row r="3975" spans="1:9" ht="15" customHeight="1" x14ac:dyDescent="0.35">
      <c r="A3975">
        <f t="shared" si="248"/>
        <v>3971</v>
      </c>
      <c r="B3975" s="13">
        <f>'Raw Data'!B3972</f>
        <v>27.888620289999999</v>
      </c>
      <c r="C3975" t="str">
        <f t="shared" si="249"/>
        <v>Overweight</v>
      </c>
      <c r="D3975" s="14">
        <f>'Raw Data'!E3972</f>
        <v>209.90880319999999</v>
      </c>
      <c r="E3975" t="str">
        <f t="shared" si="250"/>
        <v>Borderline High</v>
      </c>
      <c r="F3975" s="15">
        <f>'Raw Data'!C3972</f>
        <v>108.8583529</v>
      </c>
      <c r="G3975" t="str">
        <f t="shared" si="251"/>
        <v>Normal</v>
      </c>
      <c r="H3975" t="str">
        <f>'Raw Data'!I3972</f>
        <v>non-smoker</v>
      </c>
      <c r="I3975" t="str">
        <f>'Raw Data'!J3972</f>
        <v>moderate</v>
      </c>
    </row>
    <row r="3976" spans="1:9" ht="15" customHeight="1" x14ac:dyDescent="0.35">
      <c r="A3976">
        <f t="shared" si="248"/>
        <v>3972</v>
      </c>
      <c r="B3976" s="13">
        <f>'Raw Data'!B3973</f>
        <v>30.998188370000001</v>
      </c>
      <c r="C3976" t="str">
        <f t="shared" si="249"/>
        <v>Obese</v>
      </c>
      <c r="D3976" s="14">
        <f>'Raw Data'!E3973</f>
        <v>197.2271021</v>
      </c>
      <c r="E3976" t="str">
        <f t="shared" si="250"/>
        <v>Desirable</v>
      </c>
      <c r="F3976" s="15">
        <f>'Raw Data'!C3973</f>
        <v>114.4558581</v>
      </c>
      <c r="G3976" t="str">
        <f t="shared" si="251"/>
        <v>Normal</v>
      </c>
      <c r="H3976" t="str">
        <f>'Raw Data'!I3973</f>
        <v>non-smoker</v>
      </c>
      <c r="I3976" t="str">
        <f>'Raw Data'!J3973</f>
        <v>high</v>
      </c>
    </row>
    <row r="3977" spans="1:9" ht="15" customHeight="1" x14ac:dyDescent="0.35">
      <c r="A3977">
        <f t="shared" si="248"/>
        <v>3973</v>
      </c>
      <c r="B3977" s="13">
        <f>'Raw Data'!B3974</f>
        <v>23.63076276</v>
      </c>
      <c r="C3977" t="str">
        <f t="shared" si="249"/>
        <v>Normal</v>
      </c>
      <c r="D3977" s="14">
        <f>'Raw Data'!E3974</f>
        <v>184.86256639999999</v>
      </c>
      <c r="E3977" t="str">
        <f t="shared" si="250"/>
        <v>Desirable</v>
      </c>
      <c r="F3977" s="15">
        <f>'Raw Data'!C3974</f>
        <v>129.2477274</v>
      </c>
      <c r="G3977" t="str">
        <f t="shared" si="251"/>
        <v>Stage 1 Hypertension</v>
      </c>
      <c r="H3977" t="str">
        <f>'Raw Data'!I3974</f>
        <v>smoker</v>
      </c>
      <c r="I3977" t="str">
        <f>'Raw Data'!J3974</f>
        <v>moderate</v>
      </c>
    </row>
    <row r="3978" spans="1:9" ht="15" customHeight="1" x14ac:dyDescent="0.35">
      <c r="A3978">
        <f t="shared" si="248"/>
        <v>3974</v>
      </c>
      <c r="B3978" s="13">
        <f>'Raw Data'!B3975</f>
        <v>23.60202117</v>
      </c>
      <c r="C3978" t="str">
        <f t="shared" si="249"/>
        <v>Normal</v>
      </c>
      <c r="D3978" s="14">
        <f>'Raw Data'!E3975</f>
        <v>208.7352526</v>
      </c>
      <c r="E3978" t="str">
        <f t="shared" si="250"/>
        <v>Borderline High</v>
      </c>
      <c r="F3978" s="15">
        <f>'Raw Data'!C3975</f>
        <v>108.00004389999999</v>
      </c>
      <c r="G3978" t="str">
        <f t="shared" si="251"/>
        <v>Normal</v>
      </c>
      <c r="H3978" t="str">
        <f>'Raw Data'!I3975</f>
        <v>non-smoker</v>
      </c>
      <c r="I3978" t="str">
        <f>'Raw Data'!J3975</f>
        <v>low</v>
      </c>
    </row>
    <row r="3979" spans="1:9" ht="15" customHeight="1" x14ac:dyDescent="0.35">
      <c r="A3979">
        <f t="shared" si="248"/>
        <v>3975</v>
      </c>
      <c r="B3979" s="13">
        <f>'Raw Data'!B3976</f>
        <v>19.45447545</v>
      </c>
      <c r="C3979" t="str">
        <f t="shared" si="249"/>
        <v>Normal</v>
      </c>
      <c r="D3979" s="14">
        <f>'Raw Data'!E3976</f>
        <v>188.32083789999999</v>
      </c>
      <c r="E3979" t="str">
        <f t="shared" si="250"/>
        <v>Desirable</v>
      </c>
      <c r="F3979" s="15">
        <f>'Raw Data'!C3976</f>
        <v>115.4257011</v>
      </c>
      <c r="G3979" t="str">
        <f t="shared" si="251"/>
        <v>Normal</v>
      </c>
      <c r="H3979" t="str">
        <f>'Raw Data'!I3976</f>
        <v>non-smoker</v>
      </c>
      <c r="I3979" t="str">
        <f>'Raw Data'!J3976</f>
        <v>moderate</v>
      </c>
    </row>
    <row r="3980" spans="1:9" ht="15" customHeight="1" x14ac:dyDescent="0.35">
      <c r="A3980">
        <f t="shared" si="248"/>
        <v>3976</v>
      </c>
      <c r="B3980" s="13">
        <f>'Raw Data'!B3977</f>
        <v>35.406054699999999</v>
      </c>
      <c r="C3980" t="str">
        <f t="shared" si="249"/>
        <v>Obese</v>
      </c>
      <c r="D3980" s="14">
        <f>'Raw Data'!E3977</f>
        <v>171.7915706</v>
      </c>
      <c r="E3980" t="str">
        <f t="shared" si="250"/>
        <v>Desirable</v>
      </c>
      <c r="F3980" s="15">
        <f>'Raw Data'!C3977</f>
        <v>103.8922097</v>
      </c>
      <c r="G3980" t="str">
        <f t="shared" si="251"/>
        <v>Normal</v>
      </c>
      <c r="H3980" t="str">
        <f>'Raw Data'!I3977</f>
        <v>non-smoker</v>
      </c>
      <c r="I3980" t="str">
        <f>'Raw Data'!J3977</f>
        <v>moderate</v>
      </c>
    </row>
    <row r="3981" spans="1:9" ht="15" customHeight="1" x14ac:dyDescent="0.35">
      <c r="A3981">
        <f t="shared" si="248"/>
        <v>3977</v>
      </c>
      <c r="B3981" s="13">
        <f>'Raw Data'!B3978</f>
        <v>29.539627769999999</v>
      </c>
      <c r="C3981" t="str">
        <f t="shared" si="249"/>
        <v>Overweight</v>
      </c>
      <c r="D3981" s="14">
        <f>'Raw Data'!E3978</f>
        <v>183.38697869999999</v>
      </c>
      <c r="E3981" t="str">
        <f t="shared" si="250"/>
        <v>Desirable</v>
      </c>
      <c r="F3981" s="15">
        <f>'Raw Data'!C3978</f>
        <v>103.5351476</v>
      </c>
      <c r="G3981" t="str">
        <f t="shared" si="251"/>
        <v>Normal</v>
      </c>
      <c r="H3981" t="str">
        <f>'Raw Data'!I3978</f>
        <v>non-smoker</v>
      </c>
      <c r="I3981" t="str">
        <f>'Raw Data'!J3978</f>
        <v>moderate</v>
      </c>
    </row>
    <row r="3982" spans="1:9" ht="15" customHeight="1" x14ac:dyDescent="0.35">
      <c r="A3982">
        <f t="shared" si="248"/>
        <v>3978</v>
      </c>
      <c r="B3982" s="13">
        <f>'Raw Data'!B3979</f>
        <v>24.148096760000001</v>
      </c>
      <c r="C3982" t="str">
        <f t="shared" si="249"/>
        <v>Normal</v>
      </c>
      <c r="D3982" s="14">
        <f>'Raw Data'!E3979</f>
        <v>198.47764369999999</v>
      </c>
      <c r="E3982" t="str">
        <f t="shared" si="250"/>
        <v>Desirable</v>
      </c>
      <c r="F3982" s="15">
        <f>'Raw Data'!C3979</f>
        <v>110.55708370000001</v>
      </c>
      <c r="G3982" t="str">
        <f t="shared" si="251"/>
        <v>Normal</v>
      </c>
      <c r="H3982" t="str">
        <f>'Raw Data'!I3979</f>
        <v>non-smoker</v>
      </c>
      <c r="I3982" t="str">
        <f>'Raw Data'!J3979</f>
        <v>high</v>
      </c>
    </row>
    <row r="3983" spans="1:9" ht="15" customHeight="1" x14ac:dyDescent="0.35">
      <c r="A3983">
        <f t="shared" si="248"/>
        <v>3979</v>
      </c>
      <c r="B3983" s="13">
        <f>'Raw Data'!B3980</f>
        <v>23.93157317</v>
      </c>
      <c r="C3983" t="str">
        <f t="shared" si="249"/>
        <v>Normal</v>
      </c>
      <c r="D3983" s="14">
        <f>'Raw Data'!E3980</f>
        <v>193.88359370000001</v>
      </c>
      <c r="E3983" t="str">
        <f t="shared" si="250"/>
        <v>Desirable</v>
      </c>
      <c r="F3983" s="15">
        <f>'Raw Data'!C3980</f>
        <v>110.66441159999999</v>
      </c>
      <c r="G3983" t="str">
        <f t="shared" si="251"/>
        <v>Normal</v>
      </c>
      <c r="H3983" t="str">
        <f>'Raw Data'!I3980</f>
        <v>non-smoker</v>
      </c>
      <c r="I3983" t="str">
        <f>'Raw Data'!J3980</f>
        <v>high</v>
      </c>
    </row>
    <row r="3984" spans="1:9" ht="15" customHeight="1" x14ac:dyDescent="0.35">
      <c r="A3984">
        <f t="shared" si="248"/>
        <v>3980</v>
      </c>
      <c r="B3984" s="13">
        <f>'Raw Data'!B3981</f>
        <v>21.843089169999999</v>
      </c>
      <c r="C3984" t="str">
        <f t="shared" si="249"/>
        <v>Normal</v>
      </c>
      <c r="D3984" s="14">
        <f>'Raw Data'!E3981</f>
        <v>190.32581010000001</v>
      </c>
      <c r="E3984" t="str">
        <f t="shared" si="250"/>
        <v>Desirable</v>
      </c>
      <c r="F3984" s="15">
        <f>'Raw Data'!C3981</f>
        <v>109.386107</v>
      </c>
      <c r="G3984" t="str">
        <f t="shared" si="251"/>
        <v>Normal</v>
      </c>
      <c r="H3984" t="str">
        <f>'Raw Data'!I3981</f>
        <v>non-smoker</v>
      </c>
      <c r="I3984" t="str">
        <f>'Raw Data'!J3981</f>
        <v>moderate</v>
      </c>
    </row>
    <row r="3985" spans="1:9" ht="15" customHeight="1" x14ac:dyDescent="0.35">
      <c r="A3985">
        <f t="shared" si="248"/>
        <v>3981</v>
      </c>
      <c r="B3985" s="13">
        <f>'Raw Data'!B3982</f>
        <v>27.78550182</v>
      </c>
      <c r="C3985" t="str">
        <f t="shared" si="249"/>
        <v>Overweight</v>
      </c>
      <c r="D3985" s="14">
        <f>'Raw Data'!E3982</f>
        <v>187.19279180000001</v>
      </c>
      <c r="E3985" t="str">
        <f t="shared" si="250"/>
        <v>Desirable</v>
      </c>
      <c r="F3985" s="15">
        <f>'Raw Data'!C3982</f>
        <v>109.9553485</v>
      </c>
      <c r="G3985" t="str">
        <f t="shared" si="251"/>
        <v>Normal</v>
      </c>
      <c r="H3985" t="str">
        <f>'Raw Data'!I3982</f>
        <v>non-smoker</v>
      </c>
      <c r="I3985" t="str">
        <f>'Raw Data'!J3982</f>
        <v>moderate</v>
      </c>
    </row>
    <row r="3986" spans="1:9" ht="15" customHeight="1" x14ac:dyDescent="0.35">
      <c r="A3986">
        <f t="shared" si="248"/>
        <v>3982</v>
      </c>
      <c r="B3986" s="13">
        <f>'Raw Data'!B3983</f>
        <v>25.289246850000001</v>
      </c>
      <c r="C3986" t="str">
        <f t="shared" si="249"/>
        <v>Overweight</v>
      </c>
      <c r="D3986" s="14">
        <f>'Raw Data'!E3983</f>
        <v>197.452551</v>
      </c>
      <c r="E3986" t="str">
        <f t="shared" si="250"/>
        <v>Desirable</v>
      </c>
      <c r="F3986" s="15">
        <f>'Raw Data'!C3983</f>
        <v>106.54779550000001</v>
      </c>
      <c r="G3986" t="str">
        <f t="shared" si="251"/>
        <v>Normal</v>
      </c>
      <c r="H3986" t="str">
        <f>'Raw Data'!I3983</f>
        <v>non-smoker</v>
      </c>
      <c r="I3986" t="str">
        <f>'Raw Data'!J3983</f>
        <v>moderate</v>
      </c>
    </row>
    <row r="3987" spans="1:9" ht="15" customHeight="1" x14ac:dyDescent="0.35">
      <c r="A3987">
        <f t="shared" si="248"/>
        <v>3983</v>
      </c>
      <c r="B3987" s="13">
        <f>'Raw Data'!B3984</f>
        <v>22.41307411</v>
      </c>
      <c r="C3987" t="str">
        <f t="shared" si="249"/>
        <v>Normal</v>
      </c>
      <c r="D3987" s="14">
        <f>'Raw Data'!E3984</f>
        <v>175.4947793</v>
      </c>
      <c r="E3987" t="str">
        <f t="shared" si="250"/>
        <v>Desirable</v>
      </c>
      <c r="F3987" s="15">
        <f>'Raw Data'!C3984</f>
        <v>121.0656828</v>
      </c>
      <c r="G3987" t="str">
        <f t="shared" si="251"/>
        <v>Elevated</v>
      </c>
      <c r="H3987" t="str">
        <f>'Raw Data'!I3984</f>
        <v>smoker</v>
      </c>
      <c r="I3987" t="str">
        <f>'Raw Data'!J3984</f>
        <v>moderate</v>
      </c>
    </row>
    <row r="3988" spans="1:9" ht="15" customHeight="1" x14ac:dyDescent="0.35">
      <c r="A3988">
        <f t="shared" si="248"/>
        <v>3984</v>
      </c>
      <c r="B3988" s="13">
        <f>'Raw Data'!B3985</f>
        <v>23.14131033</v>
      </c>
      <c r="C3988" t="str">
        <f t="shared" si="249"/>
        <v>Normal</v>
      </c>
      <c r="D3988" s="14">
        <f>'Raw Data'!E3985</f>
        <v>169.46230069999999</v>
      </c>
      <c r="E3988" t="str">
        <f t="shared" si="250"/>
        <v>Desirable</v>
      </c>
      <c r="F3988" s="15">
        <f>'Raw Data'!C3985</f>
        <v>119.81435519999999</v>
      </c>
      <c r="G3988" t="str">
        <f t="shared" si="251"/>
        <v>Normal</v>
      </c>
      <c r="H3988" t="str">
        <f>'Raw Data'!I3985</f>
        <v>non-smoker</v>
      </c>
      <c r="I3988" t="str">
        <f>'Raw Data'!J3985</f>
        <v>high</v>
      </c>
    </row>
    <row r="3989" spans="1:9" ht="15" customHeight="1" x14ac:dyDescent="0.35">
      <c r="A3989">
        <f t="shared" si="248"/>
        <v>3985</v>
      </c>
      <c r="B3989" s="13">
        <f>'Raw Data'!B3986</f>
        <v>30.628588149999999</v>
      </c>
      <c r="C3989" t="str">
        <f t="shared" si="249"/>
        <v>Obese</v>
      </c>
      <c r="D3989" s="14">
        <f>'Raw Data'!E3986</f>
        <v>185.78813919999999</v>
      </c>
      <c r="E3989" t="str">
        <f t="shared" si="250"/>
        <v>Desirable</v>
      </c>
      <c r="F3989" s="15">
        <f>'Raw Data'!C3986</f>
        <v>110.55885050000001</v>
      </c>
      <c r="G3989" t="str">
        <f t="shared" si="251"/>
        <v>Normal</v>
      </c>
      <c r="H3989" t="str">
        <f>'Raw Data'!I3986</f>
        <v>non-smoker</v>
      </c>
      <c r="I3989" t="str">
        <f>'Raw Data'!J3986</f>
        <v>moderate</v>
      </c>
    </row>
    <row r="3990" spans="1:9" ht="15" customHeight="1" x14ac:dyDescent="0.35">
      <c r="A3990">
        <f t="shared" si="248"/>
        <v>3986</v>
      </c>
      <c r="B3990" s="13">
        <f>'Raw Data'!B3987</f>
        <v>25.09282662</v>
      </c>
      <c r="C3990" t="str">
        <f t="shared" si="249"/>
        <v>Overweight</v>
      </c>
      <c r="D3990" s="14">
        <f>'Raw Data'!E3987</f>
        <v>153.8112035</v>
      </c>
      <c r="E3990" t="str">
        <f t="shared" si="250"/>
        <v>Desirable</v>
      </c>
      <c r="F3990" s="15">
        <f>'Raw Data'!C3987</f>
        <v>109.971057</v>
      </c>
      <c r="G3990" t="str">
        <f t="shared" si="251"/>
        <v>Normal</v>
      </c>
      <c r="H3990" t="str">
        <f>'Raw Data'!I3987</f>
        <v>smoker</v>
      </c>
      <c r="I3990" t="str">
        <f>'Raw Data'!J3987</f>
        <v>moderate</v>
      </c>
    </row>
    <row r="3991" spans="1:9" ht="15" customHeight="1" x14ac:dyDescent="0.35">
      <c r="A3991">
        <f t="shared" si="248"/>
        <v>3987</v>
      </c>
      <c r="B3991" s="13">
        <f>'Raw Data'!B3988</f>
        <v>20.85972744</v>
      </c>
      <c r="C3991" t="str">
        <f t="shared" si="249"/>
        <v>Normal</v>
      </c>
      <c r="D3991" s="14">
        <f>'Raw Data'!E3988</f>
        <v>191.26564429999999</v>
      </c>
      <c r="E3991" t="str">
        <f t="shared" si="250"/>
        <v>Desirable</v>
      </c>
      <c r="F3991" s="15">
        <f>'Raw Data'!C3988</f>
        <v>100.03464700000001</v>
      </c>
      <c r="G3991" t="str">
        <f t="shared" si="251"/>
        <v>Normal</v>
      </c>
      <c r="H3991" t="str">
        <f>'Raw Data'!I3988</f>
        <v>non-smoker</v>
      </c>
      <c r="I3991" t="str">
        <f>'Raw Data'!J3988</f>
        <v>moderate</v>
      </c>
    </row>
    <row r="3992" spans="1:9" ht="15" customHeight="1" x14ac:dyDescent="0.35">
      <c r="A3992">
        <f t="shared" si="248"/>
        <v>3988</v>
      </c>
      <c r="B3992" s="13">
        <f>'Raw Data'!B3989</f>
        <v>27.323396649999999</v>
      </c>
      <c r="C3992" t="str">
        <f t="shared" si="249"/>
        <v>Overweight</v>
      </c>
      <c r="D3992" s="14">
        <f>'Raw Data'!E3989</f>
        <v>188.27982040000001</v>
      </c>
      <c r="E3992" t="str">
        <f t="shared" si="250"/>
        <v>Desirable</v>
      </c>
      <c r="F3992" s="15">
        <f>'Raw Data'!C3989</f>
        <v>104.9194227</v>
      </c>
      <c r="G3992" t="str">
        <f t="shared" si="251"/>
        <v>Normal</v>
      </c>
      <c r="H3992" t="str">
        <f>'Raw Data'!I3989</f>
        <v>non-smoker</v>
      </c>
      <c r="I3992" t="str">
        <f>'Raw Data'!J3989</f>
        <v>moderate</v>
      </c>
    </row>
    <row r="3993" spans="1:9" ht="15" customHeight="1" x14ac:dyDescent="0.35">
      <c r="A3993">
        <f t="shared" si="248"/>
        <v>3989</v>
      </c>
      <c r="B3993" s="13">
        <f>'Raw Data'!B3990</f>
        <v>23.568789580000001</v>
      </c>
      <c r="C3993" t="str">
        <f t="shared" si="249"/>
        <v>Normal</v>
      </c>
      <c r="D3993" s="14">
        <f>'Raw Data'!E3990</f>
        <v>193.86743519999999</v>
      </c>
      <c r="E3993" t="str">
        <f t="shared" si="250"/>
        <v>Desirable</v>
      </c>
      <c r="F3993" s="15">
        <f>'Raw Data'!C3990</f>
        <v>117.05089940000001</v>
      </c>
      <c r="G3993" t="str">
        <f t="shared" si="251"/>
        <v>Normal</v>
      </c>
      <c r="H3993" t="str">
        <f>'Raw Data'!I3990</f>
        <v>non-smoker</v>
      </c>
      <c r="I3993" t="str">
        <f>'Raw Data'!J3990</f>
        <v>moderate</v>
      </c>
    </row>
    <row r="3994" spans="1:9" ht="15" customHeight="1" x14ac:dyDescent="0.35">
      <c r="A3994">
        <f t="shared" si="248"/>
        <v>3990</v>
      </c>
      <c r="B3994" s="13">
        <f>'Raw Data'!B3991</f>
        <v>30.230362419999999</v>
      </c>
      <c r="C3994" t="str">
        <f t="shared" si="249"/>
        <v>Obese</v>
      </c>
      <c r="D3994" s="14">
        <f>'Raw Data'!E3991</f>
        <v>189.9258973</v>
      </c>
      <c r="E3994" t="str">
        <f t="shared" si="250"/>
        <v>Desirable</v>
      </c>
      <c r="F3994" s="15">
        <f>'Raw Data'!C3991</f>
        <v>110.69498900000001</v>
      </c>
      <c r="G3994" t="str">
        <f t="shared" si="251"/>
        <v>Normal</v>
      </c>
      <c r="H3994" t="str">
        <f>'Raw Data'!I3991</f>
        <v>smoker</v>
      </c>
      <c r="I3994" t="str">
        <f>'Raw Data'!J3991</f>
        <v>high</v>
      </c>
    </row>
    <row r="3995" spans="1:9" ht="15" customHeight="1" x14ac:dyDescent="0.35">
      <c r="A3995">
        <f t="shared" si="248"/>
        <v>3991</v>
      </c>
      <c r="B3995" s="13">
        <f>'Raw Data'!B3992</f>
        <v>34.534709409999998</v>
      </c>
      <c r="C3995" t="str">
        <f t="shared" si="249"/>
        <v>Obese</v>
      </c>
      <c r="D3995" s="14">
        <f>'Raw Data'!E3992</f>
        <v>221.39075460000001</v>
      </c>
      <c r="E3995" t="str">
        <f t="shared" si="250"/>
        <v>Borderline High</v>
      </c>
      <c r="F3995" s="15">
        <f>'Raw Data'!C3992</f>
        <v>115.9139837</v>
      </c>
      <c r="G3995" t="str">
        <f t="shared" si="251"/>
        <v>Normal</v>
      </c>
      <c r="H3995" t="str">
        <f>'Raw Data'!I3992</f>
        <v>non-smoker</v>
      </c>
      <c r="I3995" t="str">
        <f>'Raw Data'!J3992</f>
        <v>high</v>
      </c>
    </row>
    <row r="3996" spans="1:9" ht="15" customHeight="1" x14ac:dyDescent="0.35">
      <c r="A3996">
        <f t="shared" si="248"/>
        <v>3992</v>
      </c>
      <c r="B3996" s="13">
        <f>'Raw Data'!B3993</f>
        <v>17.312760140000002</v>
      </c>
      <c r="C3996" t="str">
        <f t="shared" si="249"/>
        <v>Underweight</v>
      </c>
      <c r="D3996" s="14">
        <f>'Raw Data'!E3993</f>
        <v>171.61445380000001</v>
      </c>
      <c r="E3996" t="str">
        <f t="shared" si="250"/>
        <v>Desirable</v>
      </c>
      <c r="F3996" s="15">
        <f>'Raw Data'!C3993</f>
        <v>107.1451959</v>
      </c>
      <c r="G3996" t="str">
        <f t="shared" si="251"/>
        <v>Normal</v>
      </c>
      <c r="H3996" t="str">
        <f>'Raw Data'!I3993</f>
        <v>non-smoker</v>
      </c>
      <c r="I3996" t="str">
        <f>'Raw Data'!J3993</f>
        <v>moderate</v>
      </c>
    </row>
    <row r="3997" spans="1:9" ht="15" customHeight="1" x14ac:dyDescent="0.35">
      <c r="A3997">
        <f t="shared" si="248"/>
        <v>3993</v>
      </c>
      <c r="B3997" s="13">
        <f>'Raw Data'!B3994</f>
        <v>23.46529606</v>
      </c>
      <c r="C3997" t="str">
        <f t="shared" si="249"/>
        <v>Normal</v>
      </c>
      <c r="D3997" s="14">
        <f>'Raw Data'!E3994</f>
        <v>159.4846905</v>
      </c>
      <c r="E3997" t="str">
        <f t="shared" si="250"/>
        <v>Desirable</v>
      </c>
      <c r="F3997" s="15">
        <f>'Raw Data'!C3994</f>
        <v>77.210109669999994</v>
      </c>
      <c r="G3997" t="str">
        <f t="shared" si="251"/>
        <v>Normal</v>
      </c>
      <c r="H3997" t="str">
        <f>'Raw Data'!I3994</f>
        <v>non-smoker</v>
      </c>
      <c r="I3997" t="str">
        <f>'Raw Data'!J3994</f>
        <v>moderate</v>
      </c>
    </row>
    <row r="3998" spans="1:9" ht="15" customHeight="1" x14ac:dyDescent="0.35">
      <c r="A3998">
        <f t="shared" si="248"/>
        <v>3994</v>
      </c>
      <c r="B3998" s="13">
        <f>'Raw Data'!B3995</f>
        <v>27.69258224</v>
      </c>
      <c r="C3998" t="str">
        <f t="shared" si="249"/>
        <v>Overweight</v>
      </c>
      <c r="D3998" s="14">
        <f>'Raw Data'!E3995</f>
        <v>174.9728695</v>
      </c>
      <c r="E3998" t="str">
        <f t="shared" si="250"/>
        <v>Desirable</v>
      </c>
      <c r="F3998" s="15">
        <f>'Raw Data'!C3995</f>
        <v>102.7165542</v>
      </c>
      <c r="G3998" t="str">
        <f t="shared" si="251"/>
        <v>Normal</v>
      </c>
      <c r="H3998" t="str">
        <f>'Raw Data'!I3995</f>
        <v>non-smoker</v>
      </c>
      <c r="I3998" t="str">
        <f>'Raw Data'!J3995</f>
        <v>low</v>
      </c>
    </row>
    <row r="3999" spans="1:9" ht="15" customHeight="1" x14ac:dyDescent="0.35">
      <c r="A3999">
        <f t="shared" si="248"/>
        <v>3995</v>
      </c>
      <c r="B3999" s="13">
        <f>'Raw Data'!B3996</f>
        <v>26.617736300000001</v>
      </c>
      <c r="C3999" t="str">
        <f t="shared" si="249"/>
        <v>Overweight</v>
      </c>
      <c r="D3999" s="14">
        <f>'Raw Data'!E3996</f>
        <v>191.49283460000001</v>
      </c>
      <c r="E3999" t="str">
        <f t="shared" si="250"/>
        <v>Desirable</v>
      </c>
      <c r="F3999" s="15">
        <f>'Raw Data'!C3996</f>
        <v>110.9572898</v>
      </c>
      <c r="G3999" t="str">
        <f t="shared" si="251"/>
        <v>Normal</v>
      </c>
      <c r="H3999" t="str">
        <f>'Raw Data'!I3996</f>
        <v>non-smoker</v>
      </c>
      <c r="I3999" t="str">
        <f>'Raw Data'!J3996</f>
        <v>moderate</v>
      </c>
    </row>
    <row r="4000" spans="1:9" ht="15" customHeight="1" x14ac:dyDescent="0.35">
      <c r="A4000">
        <f t="shared" si="248"/>
        <v>3996</v>
      </c>
      <c r="B4000" s="13">
        <f>'Raw Data'!B3997</f>
        <v>33.259255660000001</v>
      </c>
      <c r="C4000" t="str">
        <f t="shared" si="249"/>
        <v>Obese</v>
      </c>
      <c r="D4000" s="14">
        <f>'Raw Data'!E3997</f>
        <v>208.4319041</v>
      </c>
      <c r="E4000" t="str">
        <f t="shared" si="250"/>
        <v>Borderline High</v>
      </c>
      <c r="F4000" s="15">
        <f>'Raw Data'!C3997</f>
        <v>119.3788679</v>
      </c>
      <c r="G4000" t="str">
        <f t="shared" si="251"/>
        <v>Normal</v>
      </c>
      <c r="H4000" t="str">
        <f>'Raw Data'!I3997</f>
        <v>non-smoker</v>
      </c>
      <c r="I4000" t="str">
        <f>'Raw Data'!J3997</f>
        <v>low</v>
      </c>
    </row>
    <row r="4001" spans="1:9" ht="15" customHeight="1" x14ac:dyDescent="0.35">
      <c r="A4001">
        <f t="shared" si="248"/>
        <v>3997</v>
      </c>
      <c r="B4001" s="13">
        <f>'Raw Data'!B3998</f>
        <v>26.903492620000002</v>
      </c>
      <c r="C4001" t="str">
        <f t="shared" si="249"/>
        <v>Overweight</v>
      </c>
      <c r="D4001" s="14">
        <f>'Raw Data'!E3998</f>
        <v>227.05530300000001</v>
      </c>
      <c r="E4001" t="str">
        <f t="shared" si="250"/>
        <v>Borderline High</v>
      </c>
      <c r="F4001" s="15">
        <f>'Raw Data'!C3998</f>
        <v>126.33194109999999</v>
      </c>
      <c r="G4001" t="str">
        <f t="shared" si="251"/>
        <v>Elevated</v>
      </c>
      <c r="H4001" t="str">
        <f>'Raw Data'!I3998</f>
        <v>non-smoker</v>
      </c>
      <c r="I4001" t="str">
        <f>'Raw Data'!J3998</f>
        <v>high</v>
      </c>
    </row>
    <row r="4002" spans="1:9" ht="15" customHeight="1" x14ac:dyDescent="0.35">
      <c r="A4002">
        <f t="shared" si="248"/>
        <v>3998</v>
      </c>
      <c r="B4002" s="13">
        <f>'Raw Data'!B3999</f>
        <v>28.021747149999999</v>
      </c>
      <c r="C4002" t="str">
        <f t="shared" si="249"/>
        <v>Overweight</v>
      </c>
      <c r="D4002" s="14">
        <f>'Raw Data'!E3999</f>
        <v>214.698239</v>
      </c>
      <c r="E4002" t="str">
        <f t="shared" si="250"/>
        <v>Borderline High</v>
      </c>
      <c r="F4002" s="15">
        <f>'Raw Data'!C3999</f>
        <v>106.6673716</v>
      </c>
      <c r="G4002" t="str">
        <f t="shared" si="251"/>
        <v>Normal</v>
      </c>
      <c r="H4002" t="str">
        <f>'Raw Data'!I3999</f>
        <v>non-smoker</v>
      </c>
      <c r="I4002" t="str">
        <f>'Raw Data'!J3999</f>
        <v>moderate</v>
      </c>
    </row>
    <row r="4003" spans="1:9" ht="15" customHeight="1" x14ac:dyDescent="0.35">
      <c r="A4003">
        <f t="shared" si="248"/>
        <v>3999</v>
      </c>
      <c r="B4003" s="13">
        <f>'Raw Data'!B4000</f>
        <v>29.154148849999999</v>
      </c>
      <c r="C4003" t="str">
        <f t="shared" si="249"/>
        <v>Overweight</v>
      </c>
      <c r="D4003" s="14">
        <f>'Raw Data'!E4000</f>
        <v>200.82547769999999</v>
      </c>
      <c r="E4003" t="str">
        <f t="shared" si="250"/>
        <v>Borderline High</v>
      </c>
      <c r="F4003" s="15">
        <f>'Raw Data'!C4000</f>
        <v>93.461447969999995</v>
      </c>
      <c r="G4003" t="str">
        <f t="shared" si="251"/>
        <v>Normal</v>
      </c>
      <c r="H4003" t="str">
        <f>'Raw Data'!I4000</f>
        <v>non-smoker</v>
      </c>
      <c r="I4003" t="str">
        <f>'Raw Data'!J4000</f>
        <v>high</v>
      </c>
    </row>
    <row r="4004" spans="1:9" ht="15" customHeight="1" x14ac:dyDescent="0.35">
      <c r="A4004">
        <f t="shared" si="248"/>
        <v>4000</v>
      </c>
      <c r="B4004" s="13">
        <f>'Raw Data'!B4001</f>
        <v>23.59578355</v>
      </c>
      <c r="C4004" t="str">
        <f t="shared" si="249"/>
        <v>Normal</v>
      </c>
      <c r="D4004" s="14">
        <f>'Raw Data'!E4001</f>
        <v>171.8983781</v>
      </c>
      <c r="E4004" t="str">
        <f t="shared" si="250"/>
        <v>Desirable</v>
      </c>
      <c r="F4004" s="15">
        <f>'Raw Data'!C4001</f>
        <v>114.29113099999999</v>
      </c>
      <c r="G4004" t="str">
        <f t="shared" si="251"/>
        <v>Normal</v>
      </c>
      <c r="H4004" t="str">
        <f>'Raw Data'!I4001</f>
        <v>non-smoker</v>
      </c>
      <c r="I4004" t="str">
        <f>'Raw Data'!J4001</f>
        <v>moderate</v>
      </c>
    </row>
    <row r="4005" spans="1:9" ht="15" customHeight="1" x14ac:dyDescent="0.35">
      <c r="A4005">
        <f t="shared" si="248"/>
        <v>4001</v>
      </c>
      <c r="B4005" s="13">
        <f>'Raw Data'!B4002</f>
        <v>29.575984980000001</v>
      </c>
      <c r="C4005" t="str">
        <f t="shared" si="249"/>
        <v>Overweight</v>
      </c>
      <c r="D4005" s="14">
        <f>'Raw Data'!E4002</f>
        <v>192.21973689999999</v>
      </c>
      <c r="E4005" t="str">
        <f t="shared" si="250"/>
        <v>Desirable</v>
      </c>
      <c r="F4005" s="15">
        <f>'Raw Data'!C4002</f>
        <v>106.5671655</v>
      </c>
      <c r="G4005" t="str">
        <f t="shared" si="251"/>
        <v>Normal</v>
      </c>
      <c r="H4005" t="str">
        <f>'Raw Data'!I4002</f>
        <v>smoker</v>
      </c>
      <c r="I4005" t="str">
        <f>'Raw Data'!J4002</f>
        <v>moderate</v>
      </c>
    </row>
    <row r="4006" spans="1:9" ht="15" customHeight="1" x14ac:dyDescent="0.35">
      <c r="A4006">
        <f t="shared" si="248"/>
        <v>4002</v>
      </c>
      <c r="B4006" s="13">
        <f>'Raw Data'!B4003</f>
        <v>29.027876410000001</v>
      </c>
      <c r="C4006" t="str">
        <f t="shared" si="249"/>
        <v>Overweight</v>
      </c>
      <c r="D4006" s="14">
        <f>'Raw Data'!E4003</f>
        <v>192.33630969999999</v>
      </c>
      <c r="E4006" t="str">
        <f t="shared" si="250"/>
        <v>Desirable</v>
      </c>
      <c r="F4006" s="15">
        <f>'Raw Data'!C4003</f>
        <v>131.1111588</v>
      </c>
      <c r="G4006" t="str">
        <f t="shared" si="251"/>
        <v>Stage 1 Hypertension</v>
      </c>
      <c r="H4006" t="str">
        <f>'Raw Data'!I4003</f>
        <v>non-smoker</v>
      </c>
      <c r="I4006" t="str">
        <f>'Raw Data'!J4003</f>
        <v>high</v>
      </c>
    </row>
    <row r="4007" spans="1:9" ht="15" customHeight="1" x14ac:dyDescent="0.35">
      <c r="A4007">
        <f t="shared" si="248"/>
        <v>4003</v>
      </c>
      <c r="B4007" s="13">
        <f>'Raw Data'!B4004</f>
        <v>27.515972179999999</v>
      </c>
      <c r="C4007" t="str">
        <f t="shared" si="249"/>
        <v>Overweight</v>
      </c>
      <c r="D4007" s="14">
        <f>'Raw Data'!E4004</f>
        <v>161.28830579999999</v>
      </c>
      <c r="E4007" t="str">
        <f t="shared" si="250"/>
        <v>Desirable</v>
      </c>
      <c r="F4007" s="15">
        <f>'Raw Data'!C4004</f>
        <v>119.4299513</v>
      </c>
      <c r="G4007" t="str">
        <f t="shared" si="251"/>
        <v>Normal</v>
      </c>
      <c r="H4007" t="str">
        <f>'Raw Data'!I4004</f>
        <v>non-smoker</v>
      </c>
      <c r="I4007" t="str">
        <f>'Raw Data'!J4004</f>
        <v>moderate</v>
      </c>
    </row>
    <row r="4008" spans="1:9" ht="15" customHeight="1" x14ac:dyDescent="0.35">
      <c r="A4008">
        <f t="shared" si="248"/>
        <v>4004</v>
      </c>
      <c r="B4008" s="13">
        <f>'Raw Data'!B4005</f>
        <v>17.411182</v>
      </c>
      <c r="C4008" t="str">
        <f t="shared" si="249"/>
        <v>Underweight</v>
      </c>
      <c r="D4008" s="14">
        <f>'Raw Data'!E4005</f>
        <v>200.45244550000001</v>
      </c>
      <c r="E4008" t="str">
        <f t="shared" si="250"/>
        <v>Borderline High</v>
      </c>
      <c r="F4008" s="15">
        <f>'Raw Data'!C4005</f>
        <v>93.966753850000003</v>
      </c>
      <c r="G4008" t="str">
        <f t="shared" si="251"/>
        <v>Normal</v>
      </c>
      <c r="H4008" t="str">
        <f>'Raw Data'!I4005</f>
        <v>smoker</v>
      </c>
      <c r="I4008" t="str">
        <f>'Raw Data'!J4005</f>
        <v>moderate</v>
      </c>
    </row>
    <row r="4009" spans="1:9" ht="15" customHeight="1" x14ac:dyDescent="0.35">
      <c r="A4009">
        <f t="shared" si="248"/>
        <v>4005</v>
      </c>
      <c r="B4009" s="13">
        <f>'Raw Data'!B4006</f>
        <v>23.19498668</v>
      </c>
      <c r="C4009" t="str">
        <f t="shared" si="249"/>
        <v>Normal</v>
      </c>
      <c r="D4009" s="14">
        <f>'Raw Data'!E4006</f>
        <v>187.62042080000001</v>
      </c>
      <c r="E4009" t="str">
        <f t="shared" si="250"/>
        <v>Desirable</v>
      </c>
      <c r="F4009" s="15">
        <f>'Raw Data'!C4006</f>
        <v>100.9474491</v>
      </c>
      <c r="G4009" t="str">
        <f t="shared" si="251"/>
        <v>Normal</v>
      </c>
      <c r="H4009" t="str">
        <f>'Raw Data'!I4006</f>
        <v>non-smoker</v>
      </c>
      <c r="I4009" t="str">
        <f>'Raw Data'!J4006</f>
        <v>high</v>
      </c>
    </row>
    <row r="4010" spans="1:9" ht="15" customHeight="1" x14ac:dyDescent="0.35">
      <c r="A4010">
        <f t="shared" si="248"/>
        <v>4006</v>
      </c>
      <c r="B4010" s="13">
        <f>'Raw Data'!B4007</f>
        <v>27.92862203</v>
      </c>
      <c r="C4010" t="str">
        <f t="shared" si="249"/>
        <v>Overweight</v>
      </c>
      <c r="D4010" s="14">
        <f>'Raw Data'!E4007</f>
        <v>189.54323529999999</v>
      </c>
      <c r="E4010" t="str">
        <f t="shared" si="250"/>
        <v>Desirable</v>
      </c>
      <c r="F4010" s="15">
        <f>'Raw Data'!C4007</f>
        <v>123.3527812</v>
      </c>
      <c r="G4010" t="str">
        <f t="shared" si="251"/>
        <v>Elevated</v>
      </c>
      <c r="H4010" t="str">
        <f>'Raw Data'!I4007</f>
        <v>smoker</v>
      </c>
      <c r="I4010" t="str">
        <f>'Raw Data'!J4007</f>
        <v>moderate</v>
      </c>
    </row>
    <row r="4011" spans="1:9" ht="15" customHeight="1" x14ac:dyDescent="0.35">
      <c r="A4011">
        <f t="shared" si="248"/>
        <v>4007</v>
      </c>
      <c r="B4011" s="13">
        <f>'Raw Data'!B4008</f>
        <v>26.52439163</v>
      </c>
      <c r="C4011" t="str">
        <f t="shared" si="249"/>
        <v>Overweight</v>
      </c>
      <c r="D4011" s="14">
        <f>'Raw Data'!E4008</f>
        <v>184.90309740000001</v>
      </c>
      <c r="E4011" t="str">
        <f t="shared" si="250"/>
        <v>Desirable</v>
      </c>
      <c r="F4011" s="15">
        <f>'Raw Data'!C4008</f>
        <v>107.908903</v>
      </c>
      <c r="G4011" t="str">
        <f t="shared" si="251"/>
        <v>Normal</v>
      </c>
      <c r="H4011" t="str">
        <f>'Raw Data'!I4008</f>
        <v>smoker</v>
      </c>
      <c r="I4011" t="str">
        <f>'Raw Data'!J4008</f>
        <v>moderate</v>
      </c>
    </row>
    <row r="4012" spans="1:9" ht="15" customHeight="1" x14ac:dyDescent="0.35">
      <c r="A4012">
        <f t="shared" si="248"/>
        <v>4008</v>
      </c>
      <c r="B4012" s="13">
        <f>'Raw Data'!B4009</f>
        <v>30.74491875</v>
      </c>
      <c r="C4012" t="str">
        <f t="shared" si="249"/>
        <v>Obese</v>
      </c>
      <c r="D4012" s="14">
        <f>'Raw Data'!E4009</f>
        <v>202.58606589999999</v>
      </c>
      <c r="E4012" t="str">
        <f t="shared" si="250"/>
        <v>Borderline High</v>
      </c>
      <c r="F4012" s="15">
        <f>'Raw Data'!C4009</f>
        <v>113.9308557</v>
      </c>
      <c r="G4012" t="str">
        <f t="shared" si="251"/>
        <v>Normal</v>
      </c>
      <c r="H4012" t="str">
        <f>'Raw Data'!I4009</f>
        <v>non-smoker</v>
      </c>
      <c r="I4012" t="str">
        <f>'Raw Data'!J4009</f>
        <v>low</v>
      </c>
    </row>
    <row r="4013" spans="1:9" ht="15" customHeight="1" x14ac:dyDescent="0.35">
      <c r="A4013">
        <f t="shared" si="248"/>
        <v>4009</v>
      </c>
      <c r="B4013" s="13">
        <f>'Raw Data'!B4010</f>
        <v>30.784873730000001</v>
      </c>
      <c r="C4013" t="str">
        <f t="shared" si="249"/>
        <v>Obese</v>
      </c>
      <c r="D4013" s="14">
        <f>'Raw Data'!E4010</f>
        <v>194.80421469999999</v>
      </c>
      <c r="E4013" t="str">
        <f t="shared" si="250"/>
        <v>Desirable</v>
      </c>
      <c r="F4013" s="15">
        <f>'Raw Data'!C4010</f>
        <v>109.50109860000001</v>
      </c>
      <c r="G4013" t="str">
        <f t="shared" si="251"/>
        <v>Normal</v>
      </c>
      <c r="H4013" t="str">
        <f>'Raw Data'!I4010</f>
        <v>non-smoker</v>
      </c>
      <c r="I4013" t="str">
        <f>'Raw Data'!J4010</f>
        <v>low</v>
      </c>
    </row>
    <row r="4014" spans="1:9" ht="15" customHeight="1" x14ac:dyDescent="0.35">
      <c r="A4014">
        <f t="shared" si="248"/>
        <v>4010</v>
      </c>
      <c r="B4014" s="13">
        <f>'Raw Data'!B4011</f>
        <v>28.72295514</v>
      </c>
      <c r="C4014" t="str">
        <f t="shared" si="249"/>
        <v>Overweight</v>
      </c>
      <c r="D4014" s="14">
        <f>'Raw Data'!E4011</f>
        <v>185.8798414</v>
      </c>
      <c r="E4014" t="str">
        <f t="shared" si="250"/>
        <v>Desirable</v>
      </c>
      <c r="F4014" s="15">
        <f>'Raw Data'!C4011</f>
        <v>131.1657697</v>
      </c>
      <c r="G4014" t="str">
        <f t="shared" si="251"/>
        <v>Stage 1 Hypertension</v>
      </c>
      <c r="H4014" t="str">
        <f>'Raw Data'!I4011</f>
        <v>non-smoker</v>
      </c>
      <c r="I4014" t="str">
        <f>'Raw Data'!J4011</f>
        <v>moderate</v>
      </c>
    </row>
    <row r="4015" spans="1:9" ht="15" customHeight="1" x14ac:dyDescent="0.35">
      <c r="A4015">
        <f t="shared" si="248"/>
        <v>4011</v>
      </c>
      <c r="B4015" s="13">
        <f>'Raw Data'!B4012</f>
        <v>30.785640699999998</v>
      </c>
      <c r="C4015" t="str">
        <f t="shared" si="249"/>
        <v>Obese</v>
      </c>
      <c r="D4015" s="14">
        <f>'Raw Data'!E4012</f>
        <v>219.297327</v>
      </c>
      <c r="E4015" t="str">
        <f t="shared" si="250"/>
        <v>Borderline High</v>
      </c>
      <c r="F4015" s="15">
        <f>'Raw Data'!C4012</f>
        <v>114.3459429</v>
      </c>
      <c r="G4015" t="str">
        <f t="shared" si="251"/>
        <v>Normal</v>
      </c>
      <c r="H4015" t="str">
        <f>'Raw Data'!I4012</f>
        <v>non-smoker</v>
      </c>
      <c r="I4015" t="str">
        <f>'Raw Data'!J4012</f>
        <v>moderate</v>
      </c>
    </row>
    <row r="4016" spans="1:9" ht="15" customHeight="1" x14ac:dyDescent="0.35">
      <c r="A4016">
        <f t="shared" si="248"/>
        <v>4012</v>
      </c>
      <c r="B4016" s="13">
        <f>'Raw Data'!B4013</f>
        <v>29.500470320000002</v>
      </c>
      <c r="C4016" t="str">
        <f t="shared" si="249"/>
        <v>Overweight</v>
      </c>
      <c r="D4016" s="14">
        <f>'Raw Data'!E4013</f>
        <v>176.43027169999999</v>
      </c>
      <c r="E4016" t="str">
        <f t="shared" si="250"/>
        <v>Desirable</v>
      </c>
      <c r="F4016" s="15">
        <f>'Raw Data'!C4013</f>
        <v>117.90834390000001</v>
      </c>
      <c r="G4016" t="str">
        <f t="shared" si="251"/>
        <v>Normal</v>
      </c>
      <c r="H4016" t="str">
        <f>'Raw Data'!I4013</f>
        <v>non-smoker</v>
      </c>
      <c r="I4016" t="str">
        <f>'Raw Data'!J4013</f>
        <v>moderate</v>
      </c>
    </row>
    <row r="4017" spans="1:9" ht="15" customHeight="1" x14ac:dyDescent="0.35">
      <c r="A4017">
        <f t="shared" si="248"/>
        <v>4013</v>
      </c>
      <c r="B4017" s="13">
        <f>'Raw Data'!B4014</f>
        <v>24.368501259999999</v>
      </c>
      <c r="C4017" t="str">
        <f t="shared" si="249"/>
        <v>Normal</v>
      </c>
      <c r="D4017" s="14">
        <f>'Raw Data'!E4014</f>
        <v>186.8940747</v>
      </c>
      <c r="E4017" t="str">
        <f t="shared" si="250"/>
        <v>Desirable</v>
      </c>
      <c r="F4017" s="15">
        <f>'Raw Data'!C4014</f>
        <v>91.450267179999997</v>
      </c>
      <c r="G4017" t="str">
        <f t="shared" si="251"/>
        <v>Normal</v>
      </c>
      <c r="H4017" t="str">
        <f>'Raw Data'!I4014</f>
        <v>non-smoker</v>
      </c>
      <c r="I4017" t="str">
        <f>'Raw Data'!J4014</f>
        <v>moderate</v>
      </c>
    </row>
    <row r="4018" spans="1:9" ht="15" customHeight="1" x14ac:dyDescent="0.35">
      <c r="A4018">
        <f t="shared" si="248"/>
        <v>4014</v>
      </c>
      <c r="B4018" s="13">
        <f>'Raw Data'!B4015</f>
        <v>26.97086947</v>
      </c>
      <c r="C4018" t="str">
        <f t="shared" si="249"/>
        <v>Overweight</v>
      </c>
      <c r="D4018" s="14">
        <f>'Raw Data'!E4015</f>
        <v>220.92738660000001</v>
      </c>
      <c r="E4018" t="str">
        <f t="shared" si="250"/>
        <v>Borderline High</v>
      </c>
      <c r="F4018" s="15">
        <f>'Raw Data'!C4015</f>
        <v>98.018572340000006</v>
      </c>
      <c r="G4018" t="str">
        <f t="shared" si="251"/>
        <v>Normal</v>
      </c>
      <c r="H4018" t="str">
        <f>'Raw Data'!I4015</f>
        <v>non-smoker</v>
      </c>
      <c r="I4018" t="str">
        <f>'Raw Data'!J4015</f>
        <v>moderate</v>
      </c>
    </row>
    <row r="4019" spans="1:9" ht="15" customHeight="1" x14ac:dyDescent="0.35">
      <c r="A4019">
        <f t="shared" si="248"/>
        <v>4015</v>
      </c>
      <c r="B4019" s="13">
        <f>'Raw Data'!B4016</f>
        <v>21.505714940000001</v>
      </c>
      <c r="C4019" t="str">
        <f t="shared" si="249"/>
        <v>Normal</v>
      </c>
      <c r="D4019" s="14">
        <f>'Raw Data'!E4016</f>
        <v>175.53940829999999</v>
      </c>
      <c r="E4019" t="str">
        <f t="shared" si="250"/>
        <v>Desirable</v>
      </c>
      <c r="F4019" s="15">
        <f>'Raw Data'!C4016</f>
        <v>124.1844511</v>
      </c>
      <c r="G4019" t="str">
        <f t="shared" si="251"/>
        <v>Elevated</v>
      </c>
      <c r="H4019" t="str">
        <f>'Raw Data'!I4016</f>
        <v>non-smoker</v>
      </c>
      <c r="I4019" t="str">
        <f>'Raw Data'!J4016</f>
        <v>moderate</v>
      </c>
    </row>
    <row r="4020" spans="1:9" ht="15" customHeight="1" x14ac:dyDescent="0.35">
      <c r="A4020">
        <f t="shared" si="248"/>
        <v>4016</v>
      </c>
      <c r="B4020" s="13">
        <f>'Raw Data'!B4017</f>
        <v>34.466970480000001</v>
      </c>
      <c r="C4020" t="str">
        <f t="shared" si="249"/>
        <v>Obese</v>
      </c>
      <c r="D4020" s="14">
        <f>'Raw Data'!E4017</f>
        <v>180.42030700000001</v>
      </c>
      <c r="E4020" t="str">
        <f t="shared" si="250"/>
        <v>Desirable</v>
      </c>
      <c r="F4020" s="15">
        <f>'Raw Data'!C4017</f>
        <v>100.6119571</v>
      </c>
      <c r="G4020" t="str">
        <f t="shared" si="251"/>
        <v>Normal</v>
      </c>
      <c r="H4020" t="str">
        <f>'Raw Data'!I4017</f>
        <v>smoker</v>
      </c>
      <c r="I4020" t="str">
        <f>'Raw Data'!J4017</f>
        <v>moderate</v>
      </c>
    </row>
    <row r="4021" spans="1:9" ht="15" customHeight="1" x14ac:dyDescent="0.35">
      <c r="A4021">
        <f t="shared" si="248"/>
        <v>4017</v>
      </c>
      <c r="B4021" s="13">
        <f>'Raw Data'!B4018</f>
        <v>20.72766257</v>
      </c>
      <c r="C4021" t="str">
        <f t="shared" si="249"/>
        <v>Normal</v>
      </c>
      <c r="D4021" s="14">
        <f>'Raw Data'!E4018</f>
        <v>202.05830789999999</v>
      </c>
      <c r="E4021" t="str">
        <f t="shared" si="250"/>
        <v>Borderline High</v>
      </c>
      <c r="F4021" s="15">
        <f>'Raw Data'!C4018</f>
        <v>113.43014119999999</v>
      </c>
      <c r="G4021" t="str">
        <f t="shared" si="251"/>
        <v>Normal</v>
      </c>
      <c r="H4021" t="str">
        <f>'Raw Data'!I4018</f>
        <v>non-smoker</v>
      </c>
      <c r="I4021" t="str">
        <f>'Raw Data'!J4018</f>
        <v>low</v>
      </c>
    </row>
    <row r="4022" spans="1:9" ht="15" customHeight="1" x14ac:dyDescent="0.35">
      <c r="A4022">
        <f t="shared" si="248"/>
        <v>4018</v>
      </c>
      <c r="B4022" s="13">
        <f>'Raw Data'!B4019</f>
        <v>16.579438960000001</v>
      </c>
      <c r="C4022" t="str">
        <f t="shared" si="249"/>
        <v>Underweight</v>
      </c>
      <c r="D4022" s="14">
        <f>'Raw Data'!E4019</f>
        <v>174.83934679999999</v>
      </c>
      <c r="E4022" t="str">
        <f t="shared" si="250"/>
        <v>Desirable</v>
      </c>
      <c r="F4022" s="15">
        <f>'Raw Data'!C4019</f>
        <v>110.78508979999999</v>
      </c>
      <c r="G4022" t="str">
        <f t="shared" si="251"/>
        <v>Normal</v>
      </c>
      <c r="H4022" t="str">
        <f>'Raw Data'!I4019</f>
        <v>non-smoker</v>
      </c>
      <c r="I4022" t="str">
        <f>'Raw Data'!J4019</f>
        <v>high</v>
      </c>
    </row>
    <row r="4023" spans="1:9" ht="15" customHeight="1" x14ac:dyDescent="0.35">
      <c r="A4023">
        <f t="shared" si="248"/>
        <v>4019</v>
      </c>
      <c r="B4023" s="13">
        <f>'Raw Data'!B4020</f>
        <v>37.603323410000002</v>
      </c>
      <c r="C4023" t="str">
        <f t="shared" si="249"/>
        <v>Obese</v>
      </c>
      <c r="D4023" s="14">
        <f>'Raw Data'!E4020</f>
        <v>155.23548589999999</v>
      </c>
      <c r="E4023" t="str">
        <f t="shared" si="250"/>
        <v>Desirable</v>
      </c>
      <c r="F4023" s="15">
        <f>'Raw Data'!C4020</f>
        <v>113.67995759999999</v>
      </c>
      <c r="G4023" t="str">
        <f t="shared" si="251"/>
        <v>Normal</v>
      </c>
      <c r="H4023" t="str">
        <f>'Raw Data'!I4020</f>
        <v>non-smoker</v>
      </c>
      <c r="I4023" t="str">
        <f>'Raw Data'!J4020</f>
        <v>moderate</v>
      </c>
    </row>
    <row r="4024" spans="1:9" ht="15" customHeight="1" x14ac:dyDescent="0.35">
      <c r="A4024">
        <f t="shared" si="248"/>
        <v>4020</v>
      </c>
      <c r="B4024" s="13">
        <f>'Raw Data'!B4021</f>
        <v>26.535728649999999</v>
      </c>
      <c r="C4024" t="str">
        <f t="shared" si="249"/>
        <v>Overweight</v>
      </c>
      <c r="D4024" s="14">
        <f>'Raw Data'!E4021</f>
        <v>197.2969387</v>
      </c>
      <c r="E4024" t="str">
        <f t="shared" si="250"/>
        <v>Desirable</v>
      </c>
      <c r="F4024" s="15">
        <f>'Raw Data'!C4021</f>
        <v>118.46276930000001</v>
      </c>
      <c r="G4024" t="str">
        <f t="shared" si="251"/>
        <v>Normal</v>
      </c>
      <c r="H4024" t="str">
        <f>'Raw Data'!I4021</f>
        <v>smoker</v>
      </c>
      <c r="I4024" t="str">
        <f>'Raw Data'!J4021</f>
        <v>moderate</v>
      </c>
    </row>
    <row r="4025" spans="1:9" ht="15" customHeight="1" x14ac:dyDescent="0.35">
      <c r="A4025">
        <f t="shared" si="248"/>
        <v>4021</v>
      </c>
      <c r="B4025" s="13">
        <f>'Raw Data'!B4022</f>
        <v>31.473772879999999</v>
      </c>
      <c r="C4025" t="str">
        <f t="shared" si="249"/>
        <v>Obese</v>
      </c>
      <c r="D4025" s="14">
        <f>'Raw Data'!E4022</f>
        <v>198.38039180000001</v>
      </c>
      <c r="E4025" t="str">
        <f t="shared" si="250"/>
        <v>Desirable</v>
      </c>
      <c r="F4025" s="15">
        <f>'Raw Data'!C4022</f>
        <v>93.109805390000005</v>
      </c>
      <c r="G4025" t="str">
        <f t="shared" si="251"/>
        <v>Normal</v>
      </c>
      <c r="H4025" t="str">
        <f>'Raw Data'!I4022</f>
        <v>smoker</v>
      </c>
      <c r="I4025" t="str">
        <f>'Raw Data'!J4022</f>
        <v>high</v>
      </c>
    </row>
    <row r="4026" spans="1:9" ht="15" customHeight="1" x14ac:dyDescent="0.35">
      <c r="A4026">
        <f t="shared" si="248"/>
        <v>4022</v>
      </c>
      <c r="B4026" s="13">
        <f>'Raw Data'!B4023</f>
        <v>30.664696190000001</v>
      </c>
      <c r="C4026" t="str">
        <f t="shared" si="249"/>
        <v>Obese</v>
      </c>
      <c r="D4026" s="14">
        <f>'Raw Data'!E4023</f>
        <v>193.5858662</v>
      </c>
      <c r="E4026" t="str">
        <f t="shared" si="250"/>
        <v>Desirable</v>
      </c>
      <c r="F4026" s="15">
        <f>'Raw Data'!C4023</f>
        <v>126.4015532</v>
      </c>
      <c r="G4026" t="str">
        <f t="shared" si="251"/>
        <v>Elevated</v>
      </c>
      <c r="H4026" t="str">
        <f>'Raw Data'!I4023</f>
        <v>non-smoker</v>
      </c>
      <c r="I4026" t="str">
        <f>'Raw Data'!J4023</f>
        <v>high</v>
      </c>
    </row>
    <row r="4027" spans="1:9" ht="15" customHeight="1" x14ac:dyDescent="0.35">
      <c r="A4027">
        <f t="shared" si="248"/>
        <v>4023</v>
      </c>
      <c r="B4027" s="13">
        <f>'Raw Data'!B4024</f>
        <v>32.226991050000002</v>
      </c>
      <c r="C4027" t="str">
        <f t="shared" si="249"/>
        <v>Obese</v>
      </c>
      <c r="D4027" s="14">
        <f>'Raw Data'!E4024</f>
        <v>219.85005229999999</v>
      </c>
      <c r="E4027" t="str">
        <f t="shared" si="250"/>
        <v>Borderline High</v>
      </c>
      <c r="F4027" s="15">
        <f>'Raw Data'!C4024</f>
        <v>88.167712339999994</v>
      </c>
      <c r="G4027" t="str">
        <f t="shared" si="251"/>
        <v>Normal</v>
      </c>
      <c r="H4027" t="str">
        <f>'Raw Data'!I4024</f>
        <v>non-smoker</v>
      </c>
      <c r="I4027" t="str">
        <f>'Raw Data'!J4024</f>
        <v>high</v>
      </c>
    </row>
    <row r="4028" spans="1:9" ht="15" customHeight="1" x14ac:dyDescent="0.35">
      <c r="A4028">
        <f t="shared" si="248"/>
        <v>4024</v>
      </c>
      <c r="B4028" s="13">
        <f>'Raw Data'!B4025</f>
        <v>29.955666730000001</v>
      </c>
      <c r="C4028" t="str">
        <f t="shared" si="249"/>
        <v>Obese</v>
      </c>
      <c r="D4028" s="14">
        <f>'Raw Data'!E4025</f>
        <v>188.767324</v>
      </c>
      <c r="E4028" t="str">
        <f t="shared" si="250"/>
        <v>Desirable</v>
      </c>
      <c r="F4028" s="15">
        <f>'Raw Data'!C4025</f>
        <v>120.8962101</v>
      </c>
      <c r="G4028" t="str">
        <f t="shared" si="251"/>
        <v>Elevated</v>
      </c>
      <c r="H4028" t="str">
        <f>'Raw Data'!I4025</f>
        <v>smoker</v>
      </c>
      <c r="I4028" t="str">
        <f>'Raw Data'!J4025</f>
        <v>high</v>
      </c>
    </row>
    <row r="4029" spans="1:9" ht="15" customHeight="1" x14ac:dyDescent="0.35">
      <c r="A4029">
        <f t="shared" si="248"/>
        <v>4025</v>
      </c>
      <c r="B4029" s="13">
        <f>'Raw Data'!B4026</f>
        <v>29.986917120000001</v>
      </c>
      <c r="C4029" t="str">
        <f t="shared" si="249"/>
        <v>Obese</v>
      </c>
      <c r="D4029" s="14">
        <f>'Raw Data'!E4026</f>
        <v>201.80039020000001</v>
      </c>
      <c r="E4029" t="str">
        <f t="shared" si="250"/>
        <v>Borderline High</v>
      </c>
      <c r="F4029" s="15">
        <f>'Raw Data'!C4026</f>
        <v>135.98422640000001</v>
      </c>
      <c r="G4029" t="str">
        <f t="shared" si="251"/>
        <v>Stage 1 Hypertension</v>
      </c>
      <c r="H4029" t="str">
        <f>'Raw Data'!I4026</f>
        <v>smoker</v>
      </c>
      <c r="I4029" t="str">
        <f>'Raw Data'!J4026</f>
        <v>moderate</v>
      </c>
    </row>
    <row r="4030" spans="1:9" ht="15" customHeight="1" x14ac:dyDescent="0.35">
      <c r="A4030">
        <f t="shared" si="248"/>
        <v>4026</v>
      </c>
      <c r="B4030" s="13">
        <f>'Raw Data'!B4027</f>
        <v>15.299968120000001</v>
      </c>
      <c r="C4030" t="str">
        <f t="shared" si="249"/>
        <v>Underweight</v>
      </c>
      <c r="D4030" s="14">
        <f>'Raw Data'!E4027</f>
        <v>195.6719808</v>
      </c>
      <c r="E4030" t="str">
        <f t="shared" si="250"/>
        <v>Desirable</v>
      </c>
      <c r="F4030" s="15">
        <f>'Raw Data'!C4027</f>
        <v>113.0984831</v>
      </c>
      <c r="G4030" t="str">
        <f t="shared" si="251"/>
        <v>Normal</v>
      </c>
      <c r="H4030" t="str">
        <f>'Raw Data'!I4027</f>
        <v>smoker</v>
      </c>
      <c r="I4030" t="str">
        <f>'Raw Data'!J4027</f>
        <v>high</v>
      </c>
    </row>
    <row r="4031" spans="1:9" ht="15" customHeight="1" x14ac:dyDescent="0.35">
      <c r="A4031">
        <f t="shared" si="248"/>
        <v>4027</v>
      </c>
      <c r="B4031" s="13">
        <f>'Raw Data'!B4028</f>
        <v>22.181901710000002</v>
      </c>
      <c r="C4031" t="str">
        <f t="shared" si="249"/>
        <v>Normal</v>
      </c>
      <c r="D4031" s="14">
        <f>'Raw Data'!E4028</f>
        <v>200.9407482</v>
      </c>
      <c r="E4031" t="str">
        <f t="shared" si="250"/>
        <v>Borderline High</v>
      </c>
      <c r="F4031" s="15">
        <f>'Raw Data'!C4028</f>
        <v>110.0127645</v>
      </c>
      <c r="G4031" t="str">
        <f t="shared" si="251"/>
        <v>Normal</v>
      </c>
      <c r="H4031" t="str">
        <f>'Raw Data'!I4028</f>
        <v>non-smoker</v>
      </c>
      <c r="I4031" t="str">
        <f>'Raw Data'!J4028</f>
        <v>high</v>
      </c>
    </row>
    <row r="4032" spans="1:9" ht="15" customHeight="1" x14ac:dyDescent="0.35">
      <c r="A4032">
        <f t="shared" si="248"/>
        <v>4028</v>
      </c>
      <c r="B4032" s="13">
        <f>'Raw Data'!B4029</f>
        <v>13.86076503</v>
      </c>
      <c r="C4032" t="str">
        <f t="shared" si="249"/>
        <v>Underweight</v>
      </c>
      <c r="D4032" s="14">
        <f>'Raw Data'!E4029</f>
        <v>187.0077819</v>
      </c>
      <c r="E4032" t="str">
        <f t="shared" si="250"/>
        <v>Desirable</v>
      </c>
      <c r="F4032" s="15">
        <f>'Raw Data'!C4029</f>
        <v>97.193368620000001</v>
      </c>
      <c r="G4032" t="str">
        <f t="shared" si="251"/>
        <v>Normal</v>
      </c>
      <c r="H4032" t="str">
        <f>'Raw Data'!I4029</f>
        <v>non-smoker</v>
      </c>
      <c r="I4032" t="str">
        <f>'Raw Data'!J4029</f>
        <v>high</v>
      </c>
    </row>
    <row r="4033" spans="1:9" ht="15" customHeight="1" x14ac:dyDescent="0.35">
      <c r="A4033">
        <f t="shared" si="248"/>
        <v>4029</v>
      </c>
      <c r="B4033" s="13">
        <f>'Raw Data'!B4030</f>
        <v>22.900396000000001</v>
      </c>
      <c r="C4033" t="str">
        <f t="shared" si="249"/>
        <v>Normal</v>
      </c>
      <c r="D4033" s="14">
        <f>'Raw Data'!E4030</f>
        <v>234.87460999999999</v>
      </c>
      <c r="E4033" t="str">
        <f t="shared" si="250"/>
        <v>Borderline High</v>
      </c>
      <c r="F4033" s="15">
        <f>'Raw Data'!C4030</f>
        <v>108.5924115</v>
      </c>
      <c r="G4033" t="str">
        <f t="shared" si="251"/>
        <v>Normal</v>
      </c>
      <c r="H4033" t="str">
        <f>'Raw Data'!I4030</f>
        <v>non-smoker</v>
      </c>
      <c r="I4033" t="str">
        <f>'Raw Data'!J4030</f>
        <v>high</v>
      </c>
    </row>
    <row r="4034" spans="1:9" ht="15" customHeight="1" x14ac:dyDescent="0.35">
      <c r="A4034">
        <f t="shared" si="248"/>
        <v>4030</v>
      </c>
      <c r="B4034" s="13">
        <f>'Raw Data'!B4031</f>
        <v>24.3347555</v>
      </c>
      <c r="C4034" t="str">
        <f t="shared" si="249"/>
        <v>Normal</v>
      </c>
      <c r="D4034" s="14">
        <f>'Raw Data'!E4031</f>
        <v>192.91847709999999</v>
      </c>
      <c r="E4034" t="str">
        <f t="shared" si="250"/>
        <v>Desirable</v>
      </c>
      <c r="F4034" s="15">
        <f>'Raw Data'!C4031</f>
        <v>99.100205270000004</v>
      </c>
      <c r="G4034" t="str">
        <f t="shared" si="251"/>
        <v>Normal</v>
      </c>
      <c r="H4034" t="str">
        <f>'Raw Data'!I4031</f>
        <v>non-smoker</v>
      </c>
      <c r="I4034" t="str">
        <f>'Raw Data'!J4031</f>
        <v>low</v>
      </c>
    </row>
    <row r="4035" spans="1:9" ht="15" customHeight="1" x14ac:dyDescent="0.35">
      <c r="A4035">
        <f t="shared" si="248"/>
        <v>4031</v>
      </c>
      <c r="B4035" s="13">
        <f>'Raw Data'!B4032</f>
        <v>26.417105769999999</v>
      </c>
      <c r="C4035" t="str">
        <f t="shared" si="249"/>
        <v>Overweight</v>
      </c>
      <c r="D4035" s="14">
        <f>'Raw Data'!E4032</f>
        <v>179.6215613</v>
      </c>
      <c r="E4035" t="str">
        <f t="shared" si="250"/>
        <v>Desirable</v>
      </c>
      <c r="F4035" s="15">
        <f>'Raw Data'!C4032</f>
        <v>104.08187650000001</v>
      </c>
      <c r="G4035" t="str">
        <f t="shared" si="251"/>
        <v>Normal</v>
      </c>
      <c r="H4035" t="str">
        <f>'Raw Data'!I4032</f>
        <v>non-smoker</v>
      </c>
      <c r="I4035" t="str">
        <f>'Raw Data'!J4032</f>
        <v>moderate</v>
      </c>
    </row>
    <row r="4036" spans="1:9" ht="15" customHeight="1" x14ac:dyDescent="0.35">
      <c r="A4036">
        <f t="shared" si="248"/>
        <v>4032</v>
      </c>
      <c r="B4036" s="13">
        <f>'Raw Data'!B4033</f>
        <v>22.261335849999998</v>
      </c>
      <c r="C4036" t="str">
        <f t="shared" si="249"/>
        <v>Normal</v>
      </c>
      <c r="D4036" s="14">
        <f>'Raw Data'!E4033</f>
        <v>160.09054370000001</v>
      </c>
      <c r="E4036" t="str">
        <f t="shared" si="250"/>
        <v>Desirable</v>
      </c>
      <c r="F4036" s="15">
        <f>'Raw Data'!C4033</f>
        <v>92.076449280000006</v>
      </c>
      <c r="G4036" t="str">
        <f t="shared" si="251"/>
        <v>Normal</v>
      </c>
      <c r="H4036" t="str">
        <f>'Raw Data'!I4033</f>
        <v>smoker</v>
      </c>
      <c r="I4036" t="str">
        <f>'Raw Data'!J4033</f>
        <v>high</v>
      </c>
    </row>
    <row r="4037" spans="1:9" ht="15" customHeight="1" x14ac:dyDescent="0.35">
      <c r="A4037">
        <f t="shared" ref="A4037:A4100" si="252">ROW()-4</f>
        <v>4033</v>
      </c>
      <c r="B4037" s="13">
        <f>'Raw Data'!B4034</f>
        <v>25.237861840000001</v>
      </c>
      <c r="C4037" t="str">
        <f t="shared" ref="C4037:C4100" si="253">IF(B4037&lt;18.5,"Underweight",IF(B4037&lt;=24.9,"Normal",IF(B4037&lt;=29.9,"Overweight","Obese")))</f>
        <v>Overweight</v>
      </c>
      <c r="D4037" s="14">
        <f>'Raw Data'!E4034</f>
        <v>186.4269281</v>
      </c>
      <c r="E4037" t="str">
        <f t="shared" ref="E4037:E4100" si="254">IF(D4037&lt;200,"Desirable",IF(D4037&lt;=239,"Borderline High","High"))</f>
        <v>Desirable</v>
      </c>
      <c r="F4037" s="15">
        <f>'Raw Data'!C4034</f>
        <v>98.456554629999999</v>
      </c>
      <c r="G4037" t="str">
        <f t="shared" ref="G4037:G4100" si="255">IF(F4037&lt;120,"Normal",IF(F4037&lt;=129,"Elevated",IF(F4037&lt;=139,"Stage 1 Hypertension","Stage 2 Hypertension")))</f>
        <v>Normal</v>
      </c>
      <c r="H4037" t="str">
        <f>'Raw Data'!I4034</f>
        <v>non-smoker</v>
      </c>
      <c r="I4037" t="str">
        <f>'Raw Data'!J4034</f>
        <v>moderate</v>
      </c>
    </row>
    <row r="4038" spans="1:9" ht="15" customHeight="1" x14ac:dyDescent="0.35">
      <c r="A4038">
        <f t="shared" si="252"/>
        <v>4034</v>
      </c>
      <c r="B4038" s="13">
        <f>'Raw Data'!B4035</f>
        <v>24.410540990000001</v>
      </c>
      <c r="C4038" t="str">
        <f t="shared" si="253"/>
        <v>Normal</v>
      </c>
      <c r="D4038" s="14">
        <f>'Raw Data'!E4035</f>
        <v>190.5529004</v>
      </c>
      <c r="E4038" t="str">
        <f t="shared" si="254"/>
        <v>Desirable</v>
      </c>
      <c r="F4038" s="15">
        <f>'Raw Data'!C4035</f>
        <v>117.8174459</v>
      </c>
      <c r="G4038" t="str">
        <f t="shared" si="255"/>
        <v>Normal</v>
      </c>
      <c r="H4038" t="str">
        <f>'Raw Data'!I4035</f>
        <v>non-smoker</v>
      </c>
      <c r="I4038" t="str">
        <f>'Raw Data'!J4035</f>
        <v>high</v>
      </c>
    </row>
    <row r="4039" spans="1:9" ht="15" customHeight="1" x14ac:dyDescent="0.35">
      <c r="A4039">
        <f t="shared" si="252"/>
        <v>4035</v>
      </c>
      <c r="B4039" s="13">
        <f>'Raw Data'!B4036</f>
        <v>28.72707145</v>
      </c>
      <c r="C4039" t="str">
        <f t="shared" si="253"/>
        <v>Overweight</v>
      </c>
      <c r="D4039" s="14">
        <f>'Raw Data'!E4036</f>
        <v>187.67099709999999</v>
      </c>
      <c r="E4039" t="str">
        <f t="shared" si="254"/>
        <v>Desirable</v>
      </c>
      <c r="F4039" s="15">
        <f>'Raw Data'!C4036</f>
        <v>117.7365135</v>
      </c>
      <c r="G4039" t="str">
        <f t="shared" si="255"/>
        <v>Normal</v>
      </c>
      <c r="H4039" t="str">
        <f>'Raw Data'!I4036</f>
        <v>non-smoker</v>
      </c>
      <c r="I4039" t="str">
        <f>'Raw Data'!J4036</f>
        <v>high</v>
      </c>
    </row>
    <row r="4040" spans="1:9" ht="15" customHeight="1" x14ac:dyDescent="0.35">
      <c r="A4040">
        <f t="shared" si="252"/>
        <v>4036</v>
      </c>
      <c r="B4040" s="13">
        <f>'Raw Data'!B4037</f>
        <v>30.795627710000002</v>
      </c>
      <c r="C4040" t="str">
        <f t="shared" si="253"/>
        <v>Obese</v>
      </c>
      <c r="D4040" s="14">
        <f>'Raw Data'!E4037</f>
        <v>206.72062510000001</v>
      </c>
      <c r="E4040" t="str">
        <f t="shared" si="254"/>
        <v>Borderline High</v>
      </c>
      <c r="F4040" s="15">
        <f>'Raw Data'!C4037</f>
        <v>112.5170536</v>
      </c>
      <c r="G4040" t="str">
        <f t="shared" si="255"/>
        <v>Normal</v>
      </c>
      <c r="H4040" t="str">
        <f>'Raw Data'!I4037</f>
        <v>smoker</v>
      </c>
      <c r="I4040" t="str">
        <f>'Raw Data'!J4037</f>
        <v>low</v>
      </c>
    </row>
    <row r="4041" spans="1:9" ht="15" customHeight="1" x14ac:dyDescent="0.35">
      <c r="A4041">
        <f t="shared" si="252"/>
        <v>4037</v>
      </c>
      <c r="B4041" s="13">
        <f>'Raw Data'!B4038</f>
        <v>28.07103803</v>
      </c>
      <c r="C4041" t="str">
        <f t="shared" si="253"/>
        <v>Overweight</v>
      </c>
      <c r="D4041" s="14">
        <f>'Raw Data'!E4038</f>
        <v>193.78187149999999</v>
      </c>
      <c r="E4041" t="str">
        <f t="shared" si="254"/>
        <v>Desirable</v>
      </c>
      <c r="F4041" s="15">
        <f>'Raw Data'!C4038</f>
        <v>111.0229898</v>
      </c>
      <c r="G4041" t="str">
        <f t="shared" si="255"/>
        <v>Normal</v>
      </c>
      <c r="H4041" t="str">
        <f>'Raw Data'!I4038</f>
        <v>non-smoker</v>
      </c>
      <c r="I4041" t="str">
        <f>'Raw Data'!J4038</f>
        <v>high</v>
      </c>
    </row>
    <row r="4042" spans="1:9" ht="15" customHeight="1" x14ac:dyDescent="0.35">
      <c r="A4042">
        <f t="shared" si="252"/>
        <v>4038</v>
      </c>
      <c r="B4042" s="13">
        <f>'Raw Data'!B4039</f>
        <v>30.15155421</v>
      </c>
      <c r="C4042" t="str">
        <f t="shared" si="253"/>
        <v>Obese</v>
      </c>
      <c r="D4042" s="14">
        <f>'Raw Data'!E4039</f>
        <v>191.4411121</v>
      </c>
      <c r="E4042" t="str">
        <f t="shared" si="254"/>
        <v>Desirable</v>
      </c>
      <c r="F4042" s="15">
        <f>'Raw Data'!C4039</f>
        <v>91.896581029999993</v>
      </c>
      <c r="G4042" t="str">
        <f t="shared" si="255"/>
        <v>Normal</v>
      </c>
      <c r="H4042" t="str">
        <f>'Raw Data'!I4039</f>
        <v>non-smoker</v>
      </c>
      <c r="I4042" t="str">
        <f>'Raw Data'!J4039</f>
        <v>low</v>
      </c>
    </row>
    <row r="4043" spans="1:9" ht="15" customHeight="1" x14ac:dyDescent="0.35">
      <c r="A4043">
        <f t="shared" si="252"/>
        <v>4039</v>
      </c>
      <c r="B4043" s="13">
        <f>'Raw Data'!B4040</f>
        <v>27.954199410000001</v>
      </c>
      <c r="C4043" t="str">
        <f t="shared" si="253"/>
        <v>Overweight</v>
      </c>
      <c r="D4043" s="14">
        <f>'Raw Data'!E4040</f>
        <v>175.32014319999999</v>
      </c>
      <c r="E4043" t="str">
        <f t="shared" si="254"/>
        <v>Desirable</v>
      </c>
      <c r="F4043" s="15">
        <f>'Raw Data'!C4040</f>
        <v>102.2248579</v>
      </c>
      <c r="G4043" t="str">
        <f t="shared" si="255"/>
        <v>Normal</v>
      </c>
      <c r="H4043" t="str">
        <f>'Raw Data'!I4040</f>
        <v>non-smoker</v>
      </c>
      <c r="I4043" t="str">
        <f>'Raw Data'!J4040</f>
        <v>high</v>
      </c>
    </row>
    <row r="4044" spans="1:9" ht="15" customHeight="1" x14ac:dyDescent="0.35">
      <c r="A4044">
        <f t="shared" si="252"/>
        <v>4040</v>
      </c>
      <c r="B4044" s="13">
        <f>'Raw Data'!B4041</f>
        <v>32.935013339999998</v>
      </c>
      <c r="C4044" t="str">
        <f t="shared" si="253"/>
        <v>Obese</v>
      </c>
      <c r="D4044" s="14">
        <f>'Raw Data'!E4041</f>
        <v>200.216137</v>
      </c>
      <c r="E4044" t="str">
        <f t="shared" si="254"/>
        <v>Borderline High</v>
      </c>
      <c r="F4044" s="15">
        <f>'Raw Data'!C4041</f>
        <v>113.8291936</v>
      </c>
      <c r="G4044" t="str">
        <f t="shared" si="255"/>
        <v>Normal</v>
      </c>
      <c r="H4044" t="str">
        <f>'Raw Data'!I4041</f>
        <v>non-smoker</v>
      </c>
      <c r="I4044" t="str">
        <f>'Raw Data'!J4041</f>
        <v>low</v>
      </c>
    </row>
    <row r="4045" spans="1:9" ht="15" customHeight="1" x14ac:dyDescent="0.35">
      <c r="A4045">
        <f t="shared" si="252"/>
        <v>4041</v>
      </c>
      <c r="B4045" s="13">
        <f>'Raw Data'!B4042</f>
        <v>36.32073449</v>
      </c>
      <c r="C4045" t="str">
        <f t="shared" si="253"/>
        <v>Obese</v>
      </c>
      <c r="D4045" s="14">
        <f>'Raw Data'!E4042</f>
        <v>210.9870377</v>
      </c>
      <c r="E4045" t="str">
        <f t="shared" si="254"/>
        <v>Borderline High</v>
      </c>
      <c r="F4045" s="15">
        <f>'Raw Data'!C4042</f>
        <v>97.795606370000002</v>
      </c>
      <c r="G4045" t="str">
        <f t="shared" si="255"/>
        <v>Normal</v>
      </c>
      <c r="H4045" t="str">
        <f>'Raw Data'!I4042</f>
        <v>non-smoker</v>
      </c>
      <c r="I4045" t="str">
        <f>'Raw Data'!J4042</f>
        <v>moderate</v>
      </c>
    </row>
    <row r="4046" spans="1:9" ht="15" customHeight="1" x14ac:dyDescent="0.35">
      <c r="A4046">
        <f t="shared" si="252"/>
        <v>4042</v>
      </c>
      <c r="B4046" s="13">
        <f>'Raw Data'!B4043</f>
        <v>14.768709100000001</v>
      </c>
      <c r="C4046" t="str">
        <f t="shared" si="253"/>
        <v>Underweight</v>
      </c>
      <c r="D4046" s="14">
        <f>'Raw Data'!E4043</f>
        <v>156.42456179999999</v>
      </c>
      <c r="E4046" t="str">
        <f t="shared" si="254"/>
        <v>Desirable</v>
      </c>
      <c r="F4046" s="15">
        <f>'Raw Data'!C4043</f>
        <v>87.315220319999995</v>
      </c>
      <c r="G4046" t="str">
        <f t="shared" si="255"/>
        <v>Normal</v>
      </c>
      <c r="H4046" t="str">
        <f>'Raw Data'!I4043</f>
        <v>non-smoker</v>
      </c>
      <c r="I4046" t="str">
        <f>'Raw Data'!J4043</f>
        <v>moderate</v>
      </c>
    </row>
    <row r="4047" spans="1:9" ht="15" customHeight="1" x14ac:dyDescent="0.35">
      <c r="A4047">
        <f t="shared" si="252"/>
        <v>4043</v>
      </c>
      <c r="B4047" s="13">
        <f>'Raw Data'!B4044</f>
        <v>32.666023590000002</v>
      </c>
      <c r="C4047" t="str">
        <f t="shared" si="253"/>
        <v>Obese</v>
      </c>
      <c r="D4047" s="14">
        <f>'Raw Data'!E4044</f>
        <v>201.2014212</v>
      </c>
      <c r="E4047" t="str">
        <f t="shared" si="254"/>
        <v>Borderline High</v>
      </c>
      <c r="F4047" s="15">
        <f>'Raw Data'!C4044</f>
        <v>117.8783389</v>
      </c>
      <c r="G4047" t="str">
        <f t="shared" si="255"/>
        <v>Normal</v>
      </c>
      <c r="H4047" t="str">
        <f>'Raw Data'!I4044</f>
        <v>non-smoker</v>
      </c>
      <c r="I4047" t="str">
        <f>'Raw Data'!J4044</f>
        <v>low</v>
      </c>
    </row>
    <row r="4048" spans="1:9" ht="15" customHeight="1" x14ac:dyDescent="0.35">
      <c r="A4048">
        <f t="shared" si="252"/>
        <v>4044</v>
      </c>
      <c r="B4048" s="13">
        <f>'Raw Data'!B4045</f>
        <v>20.551996129999999</v>
      </c>
      <c r="C4048" t="str">
        <f t="shared" si="253"/>
        <v>Normal</v>
      </c>
      <c r="D4048" s="14">
        <f>'Raw Data'!E4045</f>
        <v>209.39812789999999</v>
      </c>
      <c r="E4048" t="str">
        <f t="shared" si="254"/>
        <v>Borderline High</v>
      </c>
      <c r="F4048" s="15">
        <f>'Raw Data'!C4045</f>
        <v>108.284605</v>
      </c>
      <c r="G4048" t="str">
        <f t="shared" si="255"/>
        <v>Normal</v>
      </c>
      <c r="H4048" t="str">
        <f>'Raw Data'!I4045</f>
        <v>smoker</v>
      </c>
      <c r="I4048" t="str">
        <f>'Raw Data'!J4045</f>
        <v>high</v>
      </c>
    </row>
    <row r="4049" spans="1:9" ht="15" customHeight="1" x14ac:dyDescent="0.35">
      <c r="A4049">
        <f t="shared" si="252"/>
        <v>4045</v>
      </c>
      <c r="B4049" s="13">
        <f>'Raw Data'!B4046</f>
        <v>27.928993129999999</v>
      </c>
      <c r="C4049" t="str">
        <f t="shared" si="253"/>
        <v>Overweight</v>
      </c>
      <c r="D4049" s="14">
        <f>'Raw Data'!E4046</f>
        <v>181.47676100000001</v>
      </c>
      <c r="E4049" t="str">
        <f t="shared" si="254"/>
        <v>Desirable</v>
      </c>
      <c r="F4049" s="15">
        <f>'Raw Data'!C4046</f>
        <v>95.245672580000004</v>
      </c>
      <c r="G4049" t="str">
        <f t="shared" si="255"/>
        <v>Normal</v>
      </c>
      <c r="H4049" t="str">
        <f>'Raw Data'!I4046</f>
        <v>smoker</v>
      </c>
      <c r="I4049" t="str">
        <f>'Raw Data'!J4046</f>
        <v>moderate</v>
      </c>
    </row>
    <row r="4050" spans="1:9" ht="15" customHeight="1" x14ac:dyDescent="0.35">
      <c r="A4050">
        <f t="shared" si="252"/>
        <v>4046</v>
      </c>
      <c r="B4050" s="13">
        <f>'Raw Data'!B4047</f>
        <v>28.306776169999999</v>
      </c>
      <c r="C4050" t="str">
        <f t="shared" si="253"/>
        <v>Overweight</v>
      </c>
      <c r="D4050" s="14">
        <f>'Raw Data'!E4047</f>
        <v>183.02917869999999</v>
      </c>
      <c r="E4050" t="str">
        <f t="shared" si="254"/>
        <v>Desirable</v>
      </c>
      <c r="F4050" s="15">
        <f>'Raw Data'!C4047</f>
        <v>124.1428454</v>
      </c>
      <c r="G4050" t="str">
        <f t="shared" si="255"/>
        <v>Elevated</v>
      </c>
      <c r="H4050" t="str">
        <f>'Raw Data'!I4047</f>
        <v>smoker</v>
      </c>
      <c r="I4050" t="str">
        <f>'Raw Data'!J4047</f>
        <v>high</v>
      </c>
    </row>
    <row r="4051" spans="1:9" ht="15" customHeight="1" x14ac:dyDescent="0.35">
      <c r="A4051">
        <f t="shared" si="252"/>
        <v>4047</v>
      </c>
      <c r="B4051" s="13">
        <f>'Raw Data'!B4048</f>
        <v>30.042180630000001</v>
      </c>
      <c r="C4051" t="str">
        <f t="shared" si="253"/>
        <v>Obese</v>
      </c>
      <c r="D4051" s="14">
        <f>'Raw Data'!E4048</f>
        <v>194.5995475</v>
      </c>
      <c r="E4051" t="str">
        <f t="shared" si="254"/>
        <v>Desirable</v>
      </c>
      <c r="F4051" s="15">
        <f>'Raw Data'!C4048</f>
        <v>122.77789869999999</v>
      </c>
      <c r="G4051" t="str">
        <f t="shared" si="255"/>
        <v>Elevated</v>
      </c>
      <c r="H4051" t="str">
        <f>'Raw Data'!I4048</f>
        <v>non-smoker</v>
      </c>
      <c r="I4051" t="str">
        <f>'Raw Data'!J4048</f>
        <v>low</v>
      </c>
    </row>
    <row r="4052" spans="1:9" ht="15" customHeight="1" x14ac:dyDescent="0.35">
      <c r="A4052">
        <f t="shared" si="252"/>
        <v>4048</v>
      </c>
      <c r="B4052" s="13">
        <f>'Raw Data'!B4049</f>
        <v>26.745322819999998</v>
      </c>
      <c r="C4052" t="str">
        <f t="shared" si="253"/>
        <v>Overweight</v>
      </c>
      <c r="D4052" s="14">
        <f>'Raw Data'!E4049</f>
        <v>202.8502412</v>
      </c>
      <c r="E4052" t="str">
        <f t="shared" si="254"/>
        <v>Borderline High</v>
      </c>
      <c r="F4052" s="15">
        <f>'Raw Data'!C4049</f>
        <v>110.670939</v>
      </c>
      <c r="G4052" t="str">
        <f t="shared" si="255"/>
        <v>Normal</v>
      </c>
      <c r="H4052" t="str">
        <f>'Raw Data'!I4049</f>
        <v>non-smoker</v>
      </c>
      <c r="I4052" t="str">
        <f>'Raw Data'!J4049</f>
        <v>high</v>
      </c>
    </row>
    <row r="4053" spans="1:9" ht="15" customHeight="1" x14ac:dyDescent="0.35">
      <c r="A4053">
        <f t="shared" si="252"/>
        <v>4049</v>
      </c>
      <c r="B4053" s="13">
        <f>'Raw Data'!B4050</f>
        <v>26.975596280000001</v>
      </c>
      <c r="C4053" t="str">
        <f t="shared" si="253"/>
        <v>Overweight</v>
      </c>
      <c r="D4053" s="14">
        <f>'Raw Data'!E4050</f>
        <v>211.20707569999999</v>
      </c>
      <c r="E4053" t="str">
        <f t="shared" si="254"/>
        <v>Borderline High</v>
      </c>
      <c r="F4053" s="15">
        <f>'Raw Data'!C4050</f>
        <v>98.941521969999997</v>
      </c>
      <c r="G4053" t="str">
        <f t="shared" si="255"/>
        <v>Normal</v>
      </c>
      <c r="H4053" t="str">
        <f>'Raw Data'!I4050</f>
        <v>non-smoker</v>
      </c>
      <c r="I4053" t="str">
        <f>'Raw Data'!J4050</f>
        <v>moderate</v>
      </c>
    </row>
    <row r="4054" spans="1:9" ht="15" customHeight="1" x14ac:dyDescent="0.35">
      <c r="A4054">
        <f t="shared" si="252"/>
        <v>4050</v>
      </c>
      <c r="B4054" s="13">
        <f>'Raw Data'!B4051</f>
        <v>28.716982139999999</v>
      </c>
      <c r="C4054" t="str">
        <f t="shared" si="253"/>
        <v>Overweight</v>
      </c>
      <c r="D4054" s="14">
        <f>'Raw Data'!E4051</f>
        <v>196.3930948</v>
      </c>
      <c r="E4054" t="str">
        <f t="shared" si="254"/>
        <v>Desirable</v>
      </c>
      <c r="F4054" s="15">
        <f>'Raw Data'!C4051</f>
        <v>123.0160109</v>
      </c>
      <c r="G4054" t="str">
        <f t="shared" si="255"/>
        <v>Elevated</v>
      </c>
      <c r="H4054" t="str">
        <f>'Raw Data'!I4051</f>
        <v>non-smoker</v>
      </c>
      <c r="I4054" t="str">
        <f>'Raw Data'!J4051</f>
        <v>moderate</v>
      </c>
    </row>
    <row r="4055" spans="1:9" ht="15" customHeight="1" x14ac:dyDescent="0.35">
      <c r="A4055">
        <f t="shared" si="252"/>
        <v>4051</v>
      </c>
      <c r="B4055" s="13">
        <f>'Raw Data'!B4052</f>
        <v>25.269290860000002</v>
      </c>
      <c r="C4055" t="str">
        <f t="shared" si="253"/>
        <v>Overweight</v>
      </c>
      <c r="D4055" s="14">
        <f>'Raw Data'!E4052</f>
        <v>197.0597454</v>
      </c>
      <c r="E4055" t="str">
        <f t="shared" si="254"/>
        <v>Desirable</v>
      </c>
      <c r="F4055" s="15">
        <f>'Raw Data'!C4052</f>
        <v>125.13862260000001</v>
      </c>
      <c r="G4055" t="str">
        <f t="shared" si="255"/>
        <v>Elevated</v>
      </c>
      <c r="H4055" t="str">
        <f>'Raw Data'!I4052</f>
        <v>non-smoker</v>
      </c>
      <c r="I4055" t="str">
        <f>'Raw Data'!J4052</f>
        <v>moderate</v>
      </c>
    </row>
    <row r="4056" spans="1:9" ht="15" customHeight="1" x14ac:dyDescent="0.35">
      <c r="A4056">
        <f t="shared" si="252"/>
        <v>4052</v>
      </c>
      <c r="B4056" s="13">
        <f>'Raw Data'!B4053</f>
        <v>17.50272374</v>
      </c>
      <c r="C4056" t="str">
        <f t="shared" si="253"/>
        <v>Underweight</v>
      </c>
      <c r="D4056" s="14">
        <f>'Raw Data'!E4053</f>
        <v>199.83532249999999</v>
      </c>
      <c r="E4056" t="str">
        <f t="shared" si="254"/>
        <v>Desirable</v>
      </c>
      <c r="F4056" s="15">
        <f>'Raw Data'!C4053</f>
        <v>114.5130743</v>
      </c>
      <c r="G4056" t="str">
        <f t="shared" si="255"/>
        <v>Normal</v>
      </c>
      <c r="H4056" t="str">
        <f>'Raw Data'!I4053</f>
        <v>non-smoker</v>
      </c>
      <c r="I4056" t="str">
        <f>'Raw Data'!J4053</f>
        <v>high</v>
      </c>
    </row>
    <row r="4057" spans="1:9" ht="15" customHeight="1" x14ac:dyDescent="0.35">
      <c r="A4057">
        <f t="shared" si="252"/>
        <v>4053</v>
      </c>
      <c r="B4057" s="13">
        <f>'Raw Data'!B4054</f>
        <v>26.991231729999999</v>
      </c>
      <c r="C4057" t="str">
        <f t="shared" si="253"/>
        <v>Overweight</v>
      </c>
      <c r="D4057" s="14">
        <f>'Raw Data'!E4054</f>
        <v>217.6978939</v>
      </c>
      <c r="E4057" t="str">
        <f t="shared" si="254"/>
        <v>Borderline High</v>
      </c>
      <c r="F4057" s="15">
        <f>'Raw Data'!C4054</f>
        <v>120.7626946</v>
      </c>
      <c r="G4057" t="str">
        <f t="shared" si="255"/>
        <v>Elevated</v>
      </c>
      <c r="H4057" t="str">
        <f>'Raw Data'!I4054</f>
        <v>non-smoker</v>
      </c>
      <c r="I4057" t="str">
        <f>'Raw Data'!J4054</f>
        <v>moderate</v>
      </c>
    </row>
    <row r="4058" spans="1:9" ht="15" customHeight="1" x14ac:dyDescent="0.35">
      <c r="A4058">
        <f t="shared" si="252"/>
        <v>4054</v>
      </c>
      <c r="B4058" s="13">
        <f>'Raw Data'!B4055</f>
        <v>23.255856869999999</v>
      </c>
      <c r="C4058" t="str">
        <f t="shared" si="253"/>
        <v>Normal</v>
      </c>
      <c r="D4058" s="14">
        <f>'Raw Data'!E4055</f>
        <v>195.94281760000001</v>
      </c>
      <c r="E4058" t="str">
        <f t="shared" si="254"/>
        <v>Desirable</v>
      </c>
      <c r="F4058" s="15">
        <f>'Raw Data'!C4055</f>
        <v>108.7862138</v>
      </c>
      <c r="G4058" t="str">
        <f t="shared" si="255"/>
        <v>Normal</v>
      </c>
      <c r="H4058" t="str">
        <f>'Raw Data'!I4055</f>
        <v>non-smoker</v>
      </c>
      <c r="I4058" t="str">
        <f>'Raw Data'!J4055</f>
        <v>high</v>
      </c>
    </row>
    <row r="4059" spans="1:9" ht="15" customHeight="1" x14ac:dyDescent="0.35">
      <c r="A4059">
        <f t="shared" si="252"/>
        <v>4055</v>
      </c>
      <c r="B4059" s="13">
        <f>'Raw Data'!B4056</f>
        <v>22.8285816</v>
      </c>
      <c r="C4059" t="str">
        <f t="shared" si="253"/>
        <v>Normal</v>
      </c>
      <c r="D4059" s="14">
        <f>'Raw Data'!E4056</f>
        <v>197.59574660000001</v>
      </c>
      <c r="E4059" t="str">
        <f t="shared" si="254"/>
        <v>Desirable</v>
      </c>
      <c r="F4059" s="15">
        <f>'Raw Data'!C4056</f>
        <v>110.3770754</v>
      </c>
      <c r="G4059" t="str">
        <f t="shared" si="255"/>
        <v>Normal</v>
      </c>
      <c r="H4059" t="str">
        <f>'Raw Data'!I4056</f>
        <v>non-smoker</v>
      </c>
      <c r="I4059" t="str">
        <f>'Raw Data'!J4056</f>
        <v>moderate</v>
      </c>
    </row>
    <row r="4060" spans="1:9" ht="15" customHeight="1" x14ac:dyDescent="0.35">
      <c r="A4060">
        <f t="shared" si="252"/>
        <v>4056</v>
      </c>
      <c r="B4060" s="13">
        <f>'Raw Data'!B4057</f>
        <v>22.34216185</v>
      </c>
      <c r="C4060" t="str">
        <f t="shared" si="253"/>
        <v>Normal</v>
      </c>
      <c r="D4060" s="14">
        <f>'Raw Data'!E4057</f>
        <v>183.23473229999999</v>
      </c>
      <c r="E4060" t="str">
        <f t="shared" si="254"/>
        <v>Desirable</v>
      </c>
      <c r="F4060" s="15">
        <f>'Raw Data'!C4057</f>
        <v>118.18622019999999</v>
      </c>
      <c r="G4060" t="str">
        <f t="shared" si="255"/>
        <v>Normal</v>
      </c>
      <c r="H4060" t="str">
        <f>'Raw Data'!I4057</f>
        <v>non-smoker</v>
      </c>
      <c r="I4060" t="str">
        <f>'Raw Data'!J4057</f>
        <v>moderate</v>
      </c>
    </row>
    <row r="4061" spans="1:9" ht="15" customHeight="1" x14ac:dyDescent="0.35">
      <c r="A4061">
        <f t="shared" si="252"/>
        <v>4057</v>
      </c>
      <c r="B4061" s="13">
        <f>'Raw Data'!B4058</f>
        <v>17.143731450000001</v>
      </c>
      <c r="C4061" t="str">
        <f t="shared" si="253"/>
        <v>Underweight</v>
      </c>
      <c r="D4061" s="14">
        <f>'Raw Data'!E4058</f>
        <v>212.03124080000001</v>
      </c>
      <c r="E4061" t="str">
        <f t="shared" si="254"/>
        <v>Borderline High</v>
      </c>
      <c r="F4061" s="15">
        <f>'Raw Data'!C4058</f>
        <v>109.26875320000001</v>
      </c>
      <c r="G4061" t="str">
        <f t="shared" si="255"/>
        <v>Normal</v>
      </c>
      <c r="H4061" t="str">
        <f>'Raw Data'!I4058</f>
        <v>non-smoker</v>
      </c>
      <c r="I4061" t="str">
        <f>'Raw Data'!J4058</f>
        <v>moderate</v>
      </c>
    </row>
    <row r="4062" spans="1:9" ht="15" customHeight="1" x14ac:dyDescent="0.35">
      <c r="A4062">
        <f t="shared" si="252"/>
        <v>4058</v>
      </c>
      <c r="B4062" s="13">
        <f>'Raw Data'!B4059</f>
        <v>25.001642700000001</v>
      </c>
      <c r="C4062" t="str">
        <f t="shared" si="253"/>
        <v>Overweight</v>
      </c>
      <c r="D4062" s="14">
        <f>'Raw Data'!E4059</f>
        <v>190.52495479999999</v>
      </c>
      <c r="E4062" t="str">
        <f t="shared" si="254"/>
        <v>Desirable</v>
      </c>
      <c r="F4062" s="15">
        <f>'Raw Data'!C4059</f>
        <v>101.5854162</v>
      </c>
      <c r="G4062" t="str">
        <f t="shared" si="255"/>
        <v>Normal</v>
      </c>
      <c r="H4062" t="str">
        <f>'Raw Data'!I4059</f>
        <v>smoker</v>
      </c>
      <c r="I4062" t="str">
        <f>'Raw Data'!J4059</f>
        <v>high</v>
      </c>
    </row>
    <row r="4063" spans="1:9" ht="15" customHeight="1" x14ac:dyDescent="0.35">
      <c r="A4063">
        <f t="shared" si="252"/>
        <v>4059</v>
      </c>
      <c r="B4063" s="13">
        <f>'Raw Data'!B4060</f>
        <v>27.003991339999999</v>
      </c>
      <c r="C4063" t="str">
        <f t="shared" si="253"/>
        <v>Overweight</v>
      </c>
      <c r="D4063" s="14">
        <f>'Raw Data'!E4060</f>
        <v>160.77221030000001</v>
      </c>
      <c r="E4063" t="str">
        <f t="shared" si="254"/>
        <v>Desirable</v>
      </c>
      <c r="F4063" s="15">
        <f>'Raw Data'!C4060</f>
        <v>101.4076858</v>
      </c>
      <c r="G4063" t="str">
        <f t="shared" si="255"/>
        <v>Normal</v>
      </c>
      <c r="H4063" t="str">
        <f>'Raw Data'!I4060</f>
        <v>non-smoker</v>
      </c>
      <c r="I4063" t="str">
        <f>'Raw Data'!J4060</f>
        <v>high</v>
      </c>
    </row>
    <row r="4064" spans="1:9" ht="15" customHeight="1" x14ac:dyDescent="0.35">
      <c r="A4064">
        <f t="shared" si="252"/>
        <v>4060</v>
      </c>
      <c r="B4064" s="13">
        <f>'Raw Data'!B4061</f>
        <v>30.840052050000001</v>
      </c>
      <c r="C4064" t="str">
        <f t="shared" si="253"/>
        <v>Obese</v>
      </c>
      <c r="D4064" s="14">
        <f>'Raw Data'!E4061</f>
        <v>200.7699021</v>
      </c>
      <c r="E4064" t="str">
        <f t="shared" si="254"/>
        <v>Borderline High</v>
      </c>
      <c r="F4064" s="15">
        <f>'Raw Data'!C4061</f>
        <v>123.3788818</v>
      </c>
      <c r="G4064" t="str">
        <f t="shared" si="255"/>
        <v>Elevated</v>
      </c>
      <c r="H4064" t="str">
        <f>'Raw Data'!I4061</f>
        <v>non-smoker</v>
      </c>
      <c r="I4064" t="str">
        <f>'Raw Data'!J4061</f>
        <v>high</v>
      </c>
    </row>
    <row r="4065" spans="1:9" ht="15" customHeight="1" x14ac:dyDescent="0.35">
      <c r="A4065">
        <f t="shared" si="252"/>
        <v>4061</v>
      </c>
      <c r="B4065" s="13">
        <f>'Raw Data'!B4062</f>
        <v>24.04635588</v>
      </c>
      <c r="C4065" t="str">
        <f t="shared" si="253"/>
        <v>Normal</v>
      </c>
      <c r="D4065" s="14">
        <f>'Raw Data'!E4062</f>
        <v>200.95521310000001</v>
      </c>
      <c r="E4065" t="str">
        <f t="shared" si="254"/>
        <v>Borderline High</v>
      </c>
      <c r="F4065" s="15">
        <f>'Raw Data'!C4062</f>
        <v>130.4371759</v>
      </c>
      <c r="G4065" t="str">
        <f t="shared" si="255"/>
        <v>Stage 1 Hypertension</v>
      </c>
      <c r="H4065" t="str">
        <f>'Raw Data'!I4062</f>
        <v>smoker</v>
      </c>
      <c r="I4065" t="str">
        <f>'Raw Data'!J4062</f>
        <v>moderate</v>
      </c>
    </row>
    <row r="4066" spans="1:9" ht="15" customHeight="1" x14ac:dyDescent="0.35">
      <c r="A4066">
        <f t="shared" si="252"/>
        <v>4062</v>
      </c>
      <c r="B4066" s="13">
        <f>'Raw Data'!B4063</f>
        <v>34.887580759999999</v>
      </c>
      <c r="C4066" t="str">
        <f t="shared" si="253"/>
        <v>Obese</v>
      </c>
      <c r="D4066" s="14">
        <f>'Raw Data'!E4063</f>
        <v>200.9398405</v>
      </c>
      <c r="E4066" t="str">
        <f t="shared" si="254"/>
        <v>Borderline High</v>
      </c>
      <c r="F4066" s="15">
        <f>'Raw Data'!C4063</f>
        <v>115.42409840000001</v>
      </c>
      <c r="G4066" t="str">
        <f t="shared" si="255"/>
        <v>Normal</v>
      </c>
      <c r="H4066" t="str">
        <f>'Raw Data'!I4063</f>
        <v>smoker</v>
      </c>
      <c r="I4066" t="str">
        <f>'Raw Data'!J4063</f>
        <v>moderate</v>
      </c>
    </row>
    <row r="4067" spans="1:9" ht="15" customHeight="1" x14ac:dyDescent="0.35">
      <c r="A4067">
        <f t="shared" si="252"/>
        <v>4063</v>
      </c>
      <c r="B4067" s="13">
        <f>'Raw Data'!B4064</f>
        <v>29.918787940000001</v>
      </c>
      <c r="C4067" t="str">
        <f t="shared" si="253"/>
        <v>Obese</v>
      </c>
      <c r="D4067" s="14">
        <f>'Raw Data'!E4064</f>
        <v>178.87787689999999</v>
      </c>
      <c r="E4067" t="str">
        <f t="shared" si="254"/>
        <v>Desirable</v>
      </c>
      <c r="F4067" s="15">
        <f>'Raw Data'!C4064</f>
        <v>131.07570459999999</v>
      </c>
      <c r="G4067" t="str">
        <f t="shared" si="255"/>
        <v>Stage 1 Hypertension</v>
      </c>
      <c r="H4067" t="str">
        <f>'Raw Data'!I4064</f>
        <v>non-smoker</v>
      </c>
      <c r="I4067" t="str">
        <f>'Raw Data'!J4064</f>
        <v>low</v>
      </c>
    </row>
    <row r="4068" spans="1:9" ht="15" customHeight="1" x14ac:dyDescent="0.35">
      <c r="A4068">
        <f t="shared" si="252"/>
        <v>4064</v>
      </c>
      <c r="B4068" s="13">
        <f>'Raw Data'!B4065</f>
        <v>21.394570210000001</v>
      </c>
      <c r="C4068" t="str">
        <f t="shared" si="253"/>
        <v>Normal</v>
      </c>
      <c r="D4068" s="14">
        <f>'Raw Data'!E4065</f>
        <v>152.78801350000001</v>
      </c>
      <c r="E4068" t="str">
        <f t="shared" si="254"/>
        <v>Desirable</v>
      </c>
      <c r="F4068" s="15">
        <f>'Raw Data'!C4065</f>
        <v>84.009410360000004</v>
      </c>
      <c r="G4068" t="str">
        <f t="shared" si="255"/>
        <v>Normal</v>
      </c>
      <c r="H4068" t="str">
        <f>'Raw Data'!I4065</f>
        <v>non-smoker</v>
      </c>
      <c r="I4068" t="str">
        <f>'Raw Data'!J4065</f>
        <v>moderate</v>
      </c>
    </row>
    <row r="4069" spans="1:9" ht="15" customHeight="1" x14ac:dyDescent="0.35">
      <c r="A4069">
        <f t="shared" si="252"/>
        <v>4065</v>
      </c>
      <c r="B4069" s="13">
        <f>'Raw Data'!B4066</f>
        <v>24.558578279999999</v>
      </c>
      <c r="C4069" t="str">
        <f t="shared" si="253"/>
        <v>Normal</v>
      </c>
      <c r="D4069" s="14">
        <f>'Raw Data'!E4066</f>
        <v>193.2409049</v>
      </c>
      <c r="E4069" t="str">
        <f t="shared" si="254"/>
        <v>Desirable</v>
      </c>
      <c r="F4069" s="15">
        <f>'Raw Data'!C4066</f>
        <v>96.370307460000006</v>
      </c>
      <c r="G4069" t="str">
        <f t="shared" si="255"/>
        <v>Normal</v>
      </c>
      <c r="H4069" t="str">
        <f>'Raw Data'!I4066</f>
        <v>non-smoker</v>
      </c>
      <c r="I4069" t="str">
        <f>'Raw Data'!J4066</f>
        <v>moderate</v>
      </c>
    </row>
    <row r="4070" spans="1:9" ht="15" customHeight="1" x14ac:dyDescent="0.35">
      <c r="A4070">
        <f t="shared" si="252"/>
        <v>4066</v>
      </c>
      <c r="B4070" s="13">
        <f>'Raw Data'!B4067</f>
        <v>37.107718220000002</v>
      </c>
      <c r="C4070" t="str">
        <f t="shared" si="253"/>
        <v>Obese</v>
      </c>
      <c r="D4070" s="14">
        <f>'Raw Data'!E4067</f>
        <v>199.00694250000001</v>
      </c>
      <c r="E4070" t="str">
        <f t="shared" si="254"/>
        <v>Desirable</v>
      </c>
      <c r="F4070" s="15">
        <f>'Raw Data'!C4067</f>
        <v>106.946412</v>
      </c>
      <c r="G4070" t="str">
        <f t="shared" si="255"/>
        <v>Normal</v>
      </c>
      <c r="H4070" t="str">
        <f>'Raw Data'!I4067</f>
        <v>non-smoker</v>
      </c>
      <c r="I4070" t="str">
        <f>'Raw Data'!J4067</f>
        <v>moderate</v>
      </c>
    </row>
    <row r="4071" spans="1:9" ht="15" customHeight="1" x14ac:dyDescent="0.35">
      <c r="A4071">
        <f t="shared" si="252"/>
        <v>4067</v>
      </c>
      <c r="B4071" s="13">
        <f>'Raw Data'!B4068</f>
        <v>30.799762090000002</v>
      </c>
      <c r="C4071" t="str">
        <f t="shared" si="253"/>
        <v>Obese</v>
      </c>
      <c r="D4071" s="14">
        <f>'Raw Data'!E4068</f>
        <v>182.61615699999999</v>
      </c>
      <c r="E4071" t="str">
        <f t="shared" si="254"/>
        <v>Desirable</v>
      </c>
      <c r="F4071" s="15">
        <f>'Raw Data'!C4068</f>
        <v>91.201800700000007</v>
      </c>
      <c r="G4071" t="str">
        <f t="shared" si="255"/>
        <v>Normal</v>
      </c>
      <c r="H4071" t="str">
        <f>'Raw Data'!I4068</f>
        <v>non-smoker</v>
      </c>
      <c r="I4071" t="str">
        <f>'Raw Data'!J4068</f>
        <v>moderate</v>
      </c>
    </row>
    <row r="4072" spans="1:9" ht="15" customHeight="1" x14ac:dyDescent="0.35">
      <c r="A4072">
        <f t="shared" si="252"/>
        <v>4068</v>
      </c>
      <c r="B4072" s="13">
        <f>'Raw Data'!B4069</f>
        <v>24.365578320000001</v>
      </c>
      <c r="C4072" t="str">
        <f t="shared" si="253"/>
        <v>Normal</v>
      </c>
      <c r="D4072" s="14">
        <f>'Raw Data'!E4069</f>
        <v>177.29254549999999</v>
      </c>
      <c r="E4072" t="str">
        <f t="shared" si="254"/>
        <v>Desirable</v>
      </c>
      <c r="F4072" s="15">
        <f>'Raw Data'!C4069</f>
        <v>103.4042822</v>
      </c>
      <c r="G4072" t="str">
        <f t="shared" si="255"/>
        <v>Normal</v>
      </c>
      <c r="H4072" t="str">
        <f>'Raw Data'!I4069</f>
        <v>smoker</v>
      </c>
      <c r="I4072" t="str">
        <f>'Raw Data'!J4069</f>
        <v>low</v>
      </c>
    </row>
    <row r="4073" spans="1:9" ht="15" customHeight="1" x14ac:dyDescent="0.35">
      <c r="A4073">
        <f t="shared" si="252"/>
        <v>4069</v>
      </c>
      <c r="B4073" s="13">
        <f>'Raw Data'!B4070</f>
        <v>31.463280789999999</v>
      </c>
      <c r="C4073" t="str">
        <f t="shared" si="253"/>
        <v>Obese</v>
      </c>
      <c r="D4073" s="14">
        <f>'Raw Data'!E4070</f>
        <v>171.47800710000001</v>
      </c>
      <c r="E4073" t="str">
        <f t="shared" si="254"/>
        <v>Desirable</v>
      </c>
      <c r="F4073" s="15">
        <f>'Raw Data'!C4070</f>
        <v>120.72651810000001</v>
      </c>
      <c r="G4073" t="str">
        <f t="shared" si="255"/>
        <v>Elevated</v>
      </c>
      <c r="H4073" t="str">
        <f>'Raw Data'!I4070</f>
        <v>non-smoker</v>
      </c>
      <c r="I4073" t="str">
        <f>'Raw Data'!J4070</f>
        <v>moderate</v>
      </c>
    </row>
    <row r="4074" spans="1:9" ht="15" customHeight="1" x14ac:dyDescent="0.35">
      <c r="A4074">
        <f t="shared" si="252"/>
        <v>4070</v>
      </c>
      <c r="B4074" s="13">
        <f>'Raw Data'!B4071</f>
        <v>20.693917989999999</v>
      </c>
      <c r="C4074" t="str">
        <f t="shared" si="253"/>
        <v>Normal</v>
      </c>
      <c r="D4074" s="14">
        <f>'Raw Data'!E4071</f>
        <v>174.32120570000001</v>
      </c>
      <c r="E4074" t="str">
        <f t="shared" si="254"/>
        <v>Desirable</v>
      </c>
      <c r="F4074" s="15">
        <f>'Raw Data'!C4071</f>
        <v>83.195201650000001</v>
      </c>
      <c r="G4074" t="str">
        <f t="shared" si="255"/>
        <v>Normal</v>
      </c>
      <c r="H4074" t="str">
        <f>'Raw Data'!I4071</f>
        <v>non-smoker</v>
      </c>
      <c r="I4074" t="str">
        <f>'Raw Data'!J4071</f>
        <v>high</v>
      </c>
    </row>
    <row r="4075" spans="1:9" ht="15" customHeight="1" x14ac:dyDescent="0.35">
      <c r="A4075">
        <f t="shared" si="252"/>
        <v>4071</v>
      </c>
      <c r="B4075" s="13">
        <f>'Raw Data'!B4072</f>
        <v>24.236614070000002</v>
      </c>
      <c r="C4075" t="str">
        <f t="shared" si="253"/>
        <v>Normal</v>
      </c>
      <c r="D4075" s="14">
        <f>'Raw Data'!E4072</f>
        <v>182.1158145</v>
      </c>
      <c r="E4075" t="str">
        <f t="shared" si="254"/>
        <v>Desirable</v>
      </c>
      <c r="F4075" s="15">
        <f>'Raw Data'!C4072</f>
        <v>119.3471682</v>
      </c>
      <c r="G4075" t="str">
        <f t="shared" si="255"/>
        <v>Normal</v>
      </c>
      <c r="H4075" t="str">
        <f>'Raw Data'!I4072</f>
        <v>smoker</v>
      </c>
      <c r="I4075" t="str">
        <f>'Raw Data'!J4072</f>
        <v>moderate</v>
      </c>
    </row>
    <row r="4076" spans="1:9" ht="15" customHeight="1" x14ac:dyDescent="0.35">
      <c r="A4076">
        <f t="shared" si="252"/>
        <v>4072</v>
      </c>
      <c r="B4076" s="13">
        <f>'Raw Data'!B4073</f>
        <v>15.35027646</v>
      </c>
      <c r="C4076" t="str">
        <f t="shared" si="253"/>
        <v>Underweight</v>
      </c>
      <c r="D4076" s="14">
        <f>'Raw Data'!E4073</f>
        <v>169.5235595</v>
      </c>
      <c r="E4076" t="str">
        <f t="shared" si="254"/>
        <v>Desirable</v>
      </c>
      <c r="F4076" s="15">
        <f>'Raw Data'!C4073</f>
        <v>90.992616639999994</v>
      </c>
      <c r="G4076" t="str">
        <f t="shared" si="255"/>
        <v>Normal</v>
      </c>
      <c r="H4076" t="str">
        <f>'Raw Data'!I4073</f>
        <v>non-smoker</v>
      </c>
      <c r="I4076" t="str">
        <f>'Raw Data'!J4073</f>
        <v>low</v>
      </c>
    </row>
    <row r="4077" spans="1:9" ht="15" customHeight="1" x14ac:dyDescent="0.35">
      <c r="A4077">
        <f t="shared" si="252"/>
        <v>4073</v>
      </c>
      <c r="B4077" s="13">
        <f>'Raw Data'!B4074</f>
        <v>30.018524469999999</v>
      </c>
      <c r="C4077" t="str">
        <f t="shared" si="253"/>
        <v>Obese</v>
      </c>
      <c r="D4077" s="14">
        <f>'Raw Data'!E4074</f>
        <v>204.4804201</v>
      </c>
      <c r="E4077" t="str">
        <f t="shared" si="254"/>
        <v>Borderline High</v>
      </c>
      <c r="F4077" s="15">
        <f>'Raw Data'!C4074</f>
        <v>99.848615379999998</v>
      </c>
      <c r="G4077" t="str">
        <f t="shared" si="255"/>
        <v>Normal</v>
      </c>
      <c r="H4077" t="str">
        <f>'Raw Data'!I4074</f>
        <v>smoker</v>
      </c>
      <c r="I4077" t="str">
        <f>'Raw Data'!J4074</f>
        <v>moderate</v>
      </c>
    </row>
    <row r="4078" spans="1:9" ht="15" customHeight="1" x14ac:dyDescent="0.35">
      <c r="A4078">
        <f t="shared" si="252"/>
        <v>4074</v>
      </c>
      <c r="B4078" s="13">
        <f>'Raw Data'!B4075</f>
        <v>21.17220734</v>
      </c>
      <c r="C4078" t="str">
        <f t="shared" si="253"/>
        <v>Normal</v>
      </c>
      <c r="D4078" s="14">
        <f>'Raw Data'!E4075</f>
        <v>215.7358107</v>
      </c>
      <c r="E4078" t="str">
        <f t="shared" si="254"/>
        <v>Borderline High</v>
      </c>
      <c r="F4078" s="15">
        <f>'Raw Data'!C4075</f>
        <v>104.14645470000001</v>
      </c>
      <c r="G4078" t="str">
        <f t="shared" si="255"/>
        <v>Normal</v>
      </c>
      <c r="H4078" t="str">
        <f>'Raw Data'!I4075</f>
        <v>non-smoker</v>
      </c>
      <c r="I4078" t="str">
        <f>'Raw Data'!J4075</f>
        <v>high</v>
      </c>
    </row>
    <row r="4079" spans="1:9" ht="15" customHeight="1" x14ac:dyDescent="0.35">
      <c r="A4079">
        <f t="shared" si="252"/>
        <v>4075</v>
      </c>
      <c r="B4079" s="13">
        <f>'Raw Data'!B4076</f>
        <v>26.597111819999999</v>
      </c>
      <c r="C4079" t="str">
        <f t="shared" si="253"/>
        <v>Overweight</v>
      </c>
      <c r="D4079" s="14">
        <f>'Raw Data'!E4076</f>
        <v>184.32441399999999</v>
      </c>
      <c r="E4079" t="str">
        <f t="shared" si="254"/>
        <v>Desirable</v>
      </c>
      <c r="F4079" s="15">
        <f>'Raw Data'!C4076</f>
        <v>105.30965999999999</v>
      </c>
      <c r="G4079" t="str">
        <f t="shared" si="255"/>
        <v>Normal</v>
      </c>
      <c r="H4079" t="str">
        <f>'Raw Data'!I4076</f>
        <v>non-smoker</v>
      </c>
      <c r="I4079" t="str">
        <f>'Raw Data'!J4076</f>
        <v>moderate</v>
      </c>
    </row>
    <row r="4080" spans="1:9" ht="15" customHeight="1" x14ac:dyDescent="0.35">
      <c r="A4080">
        <f t="shared" si="252"/>
        <v>4076</v>
      </c>
      <c r="B4080" s="13">
        <f>'Raw Data'!B4077</f>
        <v>19.267822330000001</v>
      </c>
      <c r="C4080" t="str">
        <f t="shared" si="253"/>
        <v>Normal</v>
      </c>
      <c r="D4080" s="14">
        <f>'Raw Data'!E4077</f>
        <v>162.44092549999999</v>
      </c>
      <c r="E4080" t="str">
        <f t="shared" si="254"/>
        <v>Desirable</v>
      </c>
      <c r="F4080" s="15">
        <f>'Raw Data'!C4077</f>
        <v>115.4099954</v>
      </c>
      <c r="G4080" t="str">
        <f t="shared" si="255"/>
        <v>Normal</v>
      </c>
      <c r="H4080" t="str">
        <f>'Raw Data'!I4077</f>
        <v>non-smoker</v>
      </c>
      <c r="I4080" t="str">
        <f>'Raw Data'!J4077</f>
        <v>moderate</v>
      </c>
    </row>
    <row r="4081" spans="1:9" ht="15" customHeight="1" x14ac:dyDescent="0.35">
      <c r="A4081">
        <f t="shared" si="252"/>
        <v>4077</v>
      </c>
      <c r="B4081" s="13">
        <f>'Raw Data'!B4078</f>
        <v>28.002079559999999</v>
      </c>
      <c r="C4081" t="str">
        <f t="shared" si="253"/>
        <v>Overweight</v>
      </c>
      <c r="D4081" s="14">
        <f>'Raw Data'!E4078</f>
        <v>187.53806729999999</v>
      </c>
      <c r="E4081" t="str">
        <f t="shared" si="254"/>
        <v>Desirable</v>
      </c>
      <c r="F4081" s="15">
        <f>'Raw Data'!C4078</f>
        <v>105.7494023</v>
      </c>
      <c r="G4081" t="str">
        <f t="shared" si="255"/>
        <v>Normal</v>
      </c>
      <c r="H4081" t="str">
        <f>'Raw Data'!I4078</f>
        <v>non-smoker</v>
      </c>
      <c r="I4081" t="str">
        <f>'Raw Data'!J4078</f>
        <v>high</v>
      </c>
    </row>
    <row r="4082" spans="1:9" ht="15" customHeight="1" x14ac:dyDescent="0.35">
      <c r="A4082">
        <f t="shared" si="252"/>
        <v>4078</v>
      </c>
      <c r="B4082" s="13">
        <f>'Raw Data'!B4079</f>
        <v>26.629216540000002</v>
      </c>
      <c r="C4082" t="str">
        <f t="shared" si="253"/>
        <v>Overweight</v>
      </c>
      <c r="D4082" s="14">
        <f>'Raw Data'!E4079</f>
        <v>184.90488060000001</v>
      </c>
      <c r="E4082" t="str">
        <f t="shared" si="254"/>
        <v>Desirable</v>
      </c>
      <c r="F4082" s="15">
        <f>'Raw Data'!C4079</f>
        <v>118.23003439999999</v>
      </c>
      <c r="G4082" t="str">
        <f t="shared" si="255"/>
        <v>Normal</v>
      </c>
      <c r="H4082" t="str">
        <f>'Raw Data'!I4079</f>
        <v>non-smoker</v>
      </c>
      <c r="I4082" t="str">
        <f>'Raw Data'!J4079</f>
        <v>low</v>
      </c>
    </row>
    <row r="4083" spans="1:9" ht="15" customHeight="1" x14ac:dyDescent="0.35">
      <c r="A4083">
        <f t="shared" si="252"/>
        <v>4079</v>
      </c>
      <c r="B4083" s="13">
        <f>'Raw Data'!B4080</f>
        <v>19.630815040000002</v>
      </c>
      <c r="C4083" t="str">
        <f t="shared" si="253"/>
        <v>Normal</v>
      </c>
      <c r="D4083" s="14">
        <f>'Raw Data'!E4080</f>
        <v>193.9201774</v>
      </c>
      <c r="E4083" t="str">
        <f t="shared" si="254"/>
        <v>Desirable</v>
      </c>
      <c r="F4083" s="15">
        <f>'Raw Data'!C4080</f>
        <v>116.52452719999999</v>
      </c>
      <c r="G4083" t="str">
        <f t="shared" si="255"/>
        <v>Normal</v>
      </c>
      <c r="H4083" t="str">
        <f>'Raw Data'!I4080</f>
        <v>non-smoker</v>
      </c>
      <c r="I4083" t="str">
        <f>'Raw Data'!J4080</f>
        <v>moderate</v>
      </c>
    </row>
    <row r="4084" spans="1:9" ht="15" customHeight="1" x14ac:dyDescent="0.35">
      <c r="A4084">
        <f t="shared" si="252"/>
        <v>4080</v>
      </c>
      <c r="B4084" s="13">
        <f>'Raw Data'!B4081</f>
        <v>24.613308870000001</v>
      </c>
      <c r="C4084" t="str">
        <f t="shared" si="253"/>
        <v>Normal</v>
      </c>
      <c r="D4084" s="14">
        <f>'Raw Data'!E4081</f>
        <v>188.3787011</v>
      </c>
      <c r="E4084" t="str">
        <f t="shared" si="254"/>
        <v>Desirable</v>
      </c>
      <c r="F4084" s="15">
        <f>'Raw Data'!C4081</f>
        <v>109.01777920000001</v>
      </c>
      <c r="G4084" t="str">
        <f t="shared" si="255"/>
        <v>Normal</v>
      </c>
      <c r="H4084" t="str">
        <f>'Raw Data'!I4081</f>
        <v>non-smoker</v>
      </c>
      <c r="I4084" t="str">
        <f>'Raw Data'!J4081</f>
        <v>moderate</v>
      </c>
    </row>
    <row r="4085" spans="1:9" ht="15" customHeight="1" x14ac:dyDescent="0.35">
      <c r="A4085">
        <f t="shared" si="252"/>
        <v>4081</v>
      </c>
      <c r="B4085" s="13">
        <f>'Raw Data'!B4082</f>
        <v>27.665986279999998</v>
      </c>
      <c r="C4085" t="str">
        <f t="shared" si="253"/>
        <v>Overweight</v>
      </c>
      <c r="D4085" s="14">
        <f>'Raw Data'!E4082</f>
        <v>197.2482503</v>
      </c>
      <c r="E4085" t="str">
        <f t="shared" si="254"/>
        <v>Desirable</v>
      </c>
      <c r="F4085" s="15">
        <f>'Raw Data'!C4082</f>
        <v>133.3393715</v>
      </c>
      <c r="G4085" t="str">
        <f t="shared" si="255"/>
        <v>Stage 1 Hypertension</v>
      </c>
      <c r="H4085" t="str">
        <f>'Raw Data'!I4082</f>
        <v>smoker</v>
      </c>
      <c r="I4085" t="str">
        <f>'Raw Data'!J4082</f>
        <v>moderate</v>
      </c>
    </row>
    <row r="4086" spans="1:9" ht="15" customHeight="1" x14ac:dyDescent="0.35">
      <c r="A4086">
        <f t="shared" si="252"/>
        <v>4082</v>
      </c>
      <c r="B4086" s="13">
        <f>'Raw Data'!B4083</f>
        <v>29.22590271</v>
      </c>
      <c r="C4086" t="str">
        <f t="shared" si="253"/>
        <v>Overweight</v>
      </c>
      <c r="D4086" s="14">
        <f>'Raw Data'!E4083</f>
        <v>183.8740866</v>
      </c>
      <c r="E4086" t="str">
        <f t="shared" si="254"/>
        <v>Desirable</v>
      </c>
      <c r="F4086" s="15">
        <f>'Raw Data'!C4083</f>
        <v>107.2238931</v>
      </c>
      <c r="G4086" t="str">
        <f t="shared" si="255"/>
        <v>Normal</v>
      </c>
      <c r="H4086" t="str">
        <f>'Raw Data'!I4083</f>
        <v>non-smoker</v>
      </c>
      <c r="I4086" t="str">
        <f>'Raw Data'!J4083</f>
        <v>high</v>
      </c>
    </row>
    <row r="4087" spans="1:9" ht="15" customHeight="1" x14ac:dyDescent="0.35">
      <c r="A4087">
        <f t="shared" si="252"/>
        <v>4083</v>
      </c>
      <c r="B4087" s="13">
        <f>'Raw Data'!B4084</f>
        <v>34.916508270000001</v>
      </c>
      <c r="C4087" t="str">
        <f t="shared" si="253"/>
        <v>Obese</v>
      </c>
      <c r="D4087" s="14">
        <f>'Raw Data'!E4084</f>
        <v>207.9990952</v>
      </c>
      <c r="E4087" t="str">
        <f t="shared" si="254"/>
        <v>Borderline High</v>
      </c>
      <c r="F4087" s="15">
        <f>'Raw Data'!C4084</f>
        <v>105.8560813</v>
      </c>
      <c r="G4087" t="str">
        <f t="shared" si="255"/>
        <v>Normal</v>
      </c>
      <c r="H4087" t="str">
        <f>'Raw Data'!I4084</f>
        <v>non-smoker</v>
      </c>
      <c r="I4087" t="str">
        <f>'Raw Data'!J4084</f>
        <v>moderate</v>
      </c>
    </row>
    <row r="4088" spans="1:9" ht="15" customHeight="1" x14ac:dyDescent="0.35">
      <c r="A4088">
        <f t="shared" si="252"/>
        <v>4084</v>
      </c>
      <c r="B4088" s="13">
        <f>'Raw Data'!B4085</f>
        <v>33.089374020000001</v>
      </c>
      <c r="C4088" t="str">
        <f t="shared" si="253"/>
        <v>Obese</v>
      </c>
      <c r="D4088" s="14">
        <f>'Raw Data'!E4085</f>
        <v>192.44865859999999</v>
      </c>
      <c r="E4088" t="str">
        <f t="shared" si="254"/>
        <v>Desirable</v>
      </c>
      <c r="F4088" s="15">
        <f>'Raw Data'!C4085</f>
        <v>102.2189328</v>
      </c>
      <c r="G4088" t="str">
        <f t="shared" si="255"/>
        <v>Normal</v>
      </c>
      <c r="H4088" t="str">
        <f>'Raw Data'!I4085</f>
        <v>non-smoker</v>
      </c>
      <c r="I4088" t="str">
        <f>'Raw Data'!J4085</f>
        <v>moderate</v>
      </c>
    </row>
    <row r="4089" spans="1:9" ht="15" customHeight="1" x14ac:dyDescent="0.35">
      <c r="A4089">
        <f t="shared" si="252"/>
        <v>4085</v>
      </c>
      <c r="B4089" s="13">
        <f>'Raw Data'!B4086</f>
        <v>23.52474608</v>
      </c>
      <c r="C4089" t="str">
        <f t="shared" si="253"/>
        <v>Normal</v>
      </c>
      <c r="D4089" s="14">
        <f>'Raw Data'!E4086</f>
        <v>176.9040526</v>
      </c>
      <c r="E4089" t="str">
        <f t="shared" si="254"/>
        <v>Desirable</v>
      </c>
      <c r="F4089" s="15">
        <f>'Raw Data'!C4086</f>
        <v>127.35804589999999</v>
      </c>
      <c r="G4089" t="str">
        <f t="shared" si="255"/>
        <v>Elevated</v>
      </c>
      <c r="H4089" t="str">
        <f>'Raw Data'!I4086</f>
        <v>non-smoker</v>
      </c>
      <c r="I4089" t="str">
        <f>'Raw Data'!J4086</f>
        <v>high</v>
      </c>
    </row>
    <row r="4090" spans="1:9" ht="15" customHeight="1" x14ac:dyDescent="0.35">
      <c r="A4090">
        <f t="shared" si="252"/>
        <v>4086</v>
      </c>
      <c r="B4090" s="13">
        <f>'Raw Data'!B4087</f>
        <v>23.463761099999999</v>
      </c>
      <c r="C4090" t="str">
        <f t="shared" si="253"/>
        <v>Normal</v>
      </c>
      <c r="D4090" s="14">
        <f>'Raw Data'!E4087</f>
        <v>196.23478159999999</v>
      </c>
      <c r="E4090" t="str">
        <f t="shared" si="254"/>
        <v>Desirable</v>
      </c>
      <c r="F4090" s="15">
        <f>'Raw Data'!C4087</f>
        <v>117.3327566</v>
      </c>
      <c r="G4090" t="str">
        <f t="shared" si="255"/>
        <v>Normal</v>
      </c>
      <c r="H4090" t="str">
        <f>'Raw Data'!I4087</f>
        <v>non-smoker</v>
      </c>
      <c r="I4090" t="str">
        <f>'Raw Data'!J4087</f>
        <v>high</v>
      </c>
    </row>
    <row r="4091" spans="1:9" ht="15" customHeight="1" x14ac:dyDescent="0.35">
      <c r="A4091">
        <f t="shared" si="252"/>
        <v>4087</v>
      </c>
      <c r="B4091" s="13">
        <f>'Raw Data'!B4088</f>
        <v>19.846801679999999</v>
      </c>
      <c r="C4091" t="str">
        <f t="shared" si="253"/>
        <v>Normal</v>
      </c>
      <c r="D4091" s="14">
        <f>'Raw Data'!E4088</f>
        <v>194.0905052</v>
      </c>
      <c r="E4091" t="str">
        <f t="shared" si="254"/>
        <v>Desirable</v>
      </c>
      <c r="F4091" s="15">
        <f>'Raw Data'!C4088</f>
        <v>117.4640629</v>
      </c>
      <c r="G4091" t="str">
        <f t="shared" si="255"/>
        <v>Normal</v>
      </c>
      <c r="H4091" t="str">
        <f>'Raw Data'!I4088</f>
        <v>smoker</v>
      </c>
      <c r="I4091" t="str">
        <f>'Raw Data'!J4088</f>
        <v>high</v>
      </c>
    </row>
    <row r="4092" spans="1:9" ht="15" customHeight="1" x14ac:dyDescent="0.35">
      <c r="A4092">
        <f t="shared" si="252"/>
        <v>4088</v>
      </c>
      <c r="B4092" s="13">
        <f>'Raw Data'!B4089</f>
        <v>21.951304929999999</v>
      </c>
      <c r="C4092" t="str">
        <f t="shared" si="253"/>
        <v>Normal</v>
      </c>
      <c r="D4092" s="14">
        <f>'Raw Data'!E4089</f>
        <v>186.95236109999999</v>
      </c>
      <c r="E4092" t="str">
        <f t="shared" si="254"/>
        <v>Desirable</v>
      </c>
      <c r="F4092" s="15">
        <f>'Raw Data'!C4089</f>
        <v>116.39971180000001</v>
      </c>
      <c r="G4092" t="str">
        <f t="shared" si="255"/>
        <v>Normal</v>
      </c>
      <c r="H4092" t="str">
        <f>'Raw Data'!I4089</f>
        <v>non-smoker</v>
      </c>
      <c r="I4092" t="str">
        <f>'Raw Data'!J4089</f>
        <v>high</v>
      </c>
    </row>
    <row r="4093" spans="1:9" ht="15" customHeight="1" x14ac:dyDescent="0.35">
      <c r="A4093">
        <f t="shared" si="252"/>
        <v>4089</v>
      </c>
      <c r="B4093" s="13">
        <f>'Raw Data'!B4090</f>
        <v>31.300777050000001</v>
      </c>
      <c r="C4093" t="str">
        <f t="shared" si="253"/>
        <v>Obese</v>
      </c>
      <c r="D4093" s="14">
        <f>'Raw Data'!E4090</f>
        <v>225.81408479999999</v>
      </c>
      <c r="E4093" t="str">
        <f t="shared" si="254"/>
        <v>Borderline High</v>
      </c>
      <c r="F4093" s="15">
        <f>'Raw Data'!C4090</f>
        <v>112.321316</v>
      </c>
      <c r="G4093" t="str">
        <f t="shared" si="255"/>
        <v>Normal</v>
      </c>
      <c r="H4093" t="str">
        <f>'Raw Data'!I4090</f>
        <v>smoker</v>
      </c>
      <c r="I4093" t="str">
        <f>'Raw Data'!J4090</f>
        <v>high</v>
      </c>
    </row>
    <row r="4094" spans="1:9" ht="15" customHeight="1" x14ac:dyDescent="0.35">
      <c r="A4094">
        <f t="shared" si="252"/>
        <v>4090</v>
      </c>
      <c r="B4094" s="13">
        <f>'Raw Data'!B4091</f>
        <v>19.054417910000002</v>
      </c>
      <c r="C4094" t="str">
        <f t="shared" si="253"/>
        <v>Normal</v>
      </c>
      <c r="D4094" s="14">
        <f>'Raw Data'!E4091</f>
        <v>176.31808649999999</v>
      </c>
      <c r="E4094" t="str">
        <f t="shared" si="254"/>
        <v>Desirable</v>
      </c>
      <c r="F4094" s="15">
        <f>'Raw Data'!C4091</f>
        <v>108.9380704</v>
      </c>
      <c r="G4094" t="str">
        <f t="shared" si="255"/>
        <v>Normal</v>
      </c>
      <c r="H4094" t="str">
        <f>'Raw Data'!I4091</f>
        <v>non-smoker</v>
      </c>
      <c r="I4094" t="str">
        <f>'Raw Data'!J4091</f>
        <v>low</v>
      </c>
    </row>
    <row r="4095" spans="1:9" ht="15" customHeight="1" x14ac:dyDescent="0.35">
      <c r="A4095">
        <f t="shared" si="252"/>
        <v>4091</v>
      </c>
      <c r="B4095" s="13">
        <f>'Raw Data'!B4092</f>
        <v>26.225358979999999</v>
      </c>
      <c r="C4095" t="str">
        <f t="shared" si="253"/>
        <v>Overweight</v>
      </c>
      <c r="D4095" s="14">
        <f>'Raw Data'!E4092</f>
        <v>186.5180809</v>
      </c>
      <c r="E4095" t="str">
        <f t="shared" si="254"/>
        <v>Desirable</v>
      </c>
      <c r="F4095" s="15">
        <f>'Raw Data'!C4092</f>
        <v>96.200344400000006</v>
      </c>
      <c r="G4095" t="str">
        <f t="shared" si="255"/>
        <v>Normal</v>
      </c>
      <c r="H4095" t="str">
        <f>'Raw Data'!I4092</f>
        <v>smoker</v>
      </c>
      <c r="I4095" t="str">
        <f>'Raw Data'!J4092</f>
        <v>high</v>
      </c>
    </row>
    <row r="4096" spans="1:9" ht="15" customHeight="1" x14ac:dyDescent="0.35">
      <c r="A4096">
        <f t="shared" si="252"/>
        <v>4092</v>
      </c>
      <c r="B4096" s="13">
        <f>'Raw Data'!B4093</f>
        <v>25.492249789999999</v>
      </c>
      <c r="C4096" t="str">
        <f t="shared" si="253"/>
        <v>Overweight</v>
      </c>
      <c r="D4096" s="14">
        <f>'Raw Data'!E4093</f>
        <v>187.09257930000001</v>
      </c>
      <c r="E4096" t="str">
        <f t="shared" si="254"/>
        <v>Desirable</v>
      </c>
      <c r="F4096" s="15">
        <f>'Raw Data'!C4093</f>
        <v>125.8674494</v>
      </c>
      <c r="G4096" t="str">
        <f t="shared" si="255"/>
        <v>Elevated</v>
      </c>
      <c r="H4096" t="str">
        <f>'Raw Data'!I4093</f>
        <v>non-smoker</v>
      </c>
      <c r="I4096" t="str">
        <f>'Raw Data'!J4093</f>
        <v>low</v>
      </c>
    </row>
    <row r="4097" spans="1:9" ht="15" customHeight="1" x14ac:dyDescent="0.35">
      <c r="A4097">
        <f t="shared" si="252"/>
        <v>4093</v>
      </c>
      <c r="B4097" s="13">
        <f>'Raw Data'!B4094</f>
        <v>23.210830250000001</v>
      </c>
      <c r="C4097" t="str">
        <f t="shared" si="253"/>
        <v>Normal</v>
      </c>
      <c r="D4097" s="14">
        <f>'Raw Data'!E4094</f>
        <v>168.39976340000001</v>
      </c>
      <c r="E4097" t="str">
        <f t="shared" si="254"/>
        <v>Desirable</v>
      </c>
      <c r="F4097" s="15">
        <f>'Raw Data'!C4094</f>
        <v>108.3254596</v>
      </c>
      <c r="G4097" t="str">
        <f t="shared" si="255"/>
        <v>Normal</v>
      </c>
      <c r="H4097" t="str">
        <f>'Raw Data'!I4094</f>
        <v>smoker</v>
      </c>
      <c r="I4097" t="str">
        <f>'Raw Data'!J4094</f>
        <v>moderate</v>
      </c>
    </row>
    <row r="4098" spans="1:9" ht="15" customHeight="1" x14ac:dyDescent="0.35">
      <c r="A4098">
        <f t="shared" si="252"/>
        <v>4094</v>
      </c>
      <c r="B4098" s="13">
        <f>'Raw Data'!B4095</f>
        <v>20.488410439999999</v>
      </c>
      <c r="C4098" t="str">
        <f t="shared" si="253"/>
        <v>Normal</v>
      </c>
      <c r="D4098" s="14">
        <f>'Raw Data'!E4095</f>
        <v>173.29401369999999</v>
      </c>
      <c r="E4098" t="str">
        <f t="shared" si="254"/>
        <v>Desirable</v>
      </c>
      <c r="F4098" s="15">
        <f>'Raw Data'!C4095</f>
        <v>94.676599730000007</v>
      </c>
      <c r="G4098" t="str">
        <f t="shared" si="255"/>
        <v>Normal</v>
      </c>
      <c r="H4098" t="str">
        <f>'Raw Data'!I4095</f>
        <v>non-smoker</v>
      </c>
      <c r="I4098" t="str">
        <f>'Raw Data'!J4095</f>
        <v>moderate</v>
      </c>
    </row>
    <row r="4099" spans="1:9" ht="15" customHeight="1" x14ac:dyDescent="0.35">
      <c r="A4099">
        <f t="shared" si="252"/>
        <v>4095</v>
      </c>
      <c r="B4099" s="13">
        <f>'Raw Data'!B4096</f>
        <v>17.528244019999999</v>
      </c>
      <c r="C4099" t="str">
        <f t="shared" si="253"/>
        <v>Underweight</v>
      </c>
      <c r="D4099" s="14">
        <f>'Raw Data'!E4096</f>
        <v>198.9483367</v>
      </c>
      <c r="E4099" t="str">
        <f t="shared" si="254"/>
        <v>Desirable</v>
      </c>
      <c r="F4099" s="15">
        <f>'Raw Data'!C4096</f>
        <v>91.249605070000001</v>
      </c>
      <c r="G4099" t="str">
        <f t="shared" si="255"/>
        <v>Normal</v>
      </c>
      <c r="H4099" t="str">
        <f>'Raw Data'!I4096</f>
        <v>non-smoker</v>
      </c>
      <c r="I4099" t="str">
        <f>'Raw Data'!J4096</f>
        <v>low</v>
      </c>
    </row>
    <row r="4100" spans="1:9" ht="15" customHeight="1" x14ac:dyDescent="0.35">
      <c r="A4100">
        <f t="shared" si="252"/>
        <v>4096</v>
      </c>
      <c r="B4100" s="13">
        <f>'Raw Data'!B4097</f>
        <v>20.533367210000002</v>
      </c>
      <c r="C4100" t="str">
        <f t="shared" si="253"/>
        <v>Normal</v>
      </c>
      <c r="D4100" s="14">
        <f>'Raw Data'!E4097</f>
        <v>178.45818499999999</v>
      </c>
      <c r="E4100" t="str">
        <f t="shared" si="254"/>
        <v>Desirable</v>
      </c>
      <c r="F4100" s="15">
        <f>'Raw Data'!C4097</f>
        <v>119.6284556</v>
      </c>
      <c r="G4100" t="str">
        <f t="shared" si="255"/>
        <v>Normal</v>
      </c>
      <c r="H4100" t="str">
        <f>'Raw Data'!I4097</f>
        <v>smoker</v>
      </c>
      <c r="I4100" t="str">
        <f>'Raw Data'!J4097</f>
        <v>moderate</v>
      </c>
    </row>
    <row r="4101" spans="1:9" ht="15" customHeight="1" x14ac:dyDescent="0.35">
      <c r="A4101">
        <f t="shared" ref="A4101:A4159" si="256">ROW()-4</f>
        <v>4097</v>
      </c>
      <c r="B4101" s="13">
        <f>'Raw Data'!B4098</f>
        <v>26.584479569999999</v>
      </c>
      <c r="C4101" t="str">
        <f t="shared" ref="C4101:C4159" si="257">IF(B4101&lt;18.5,"Underweight",IF(B4101&lt;=24.9,"Normal",IF(B4101&lt;=29.9,"Overweight","Obese")))</f>
        <v>Overweight</v>
      </c>
      <c r="D4101" s="14">
        <f>'Raw Data'!E4098</f>
        <v>194.6559906</v>
      </c>
      <c r="E4101" t="str">
        <f t="shared" ref="E4101:E4159" si="258">IF(D4101&lt;200,"Desirable",IF(D4101&lt;=239,"Borderline High","High"))</f>
        <v>Desirable</v>
      </c>
      <c r="F4101" s="15">
        <f>'Raw Data'!C4098</f>
        <v>119.3861606</v>
      </c>
      <c r="G4101" t="str">
        <f t="shared" ref="G4101:G4159" si="259">IF(F4101&lt;120,"Normal",IF(F4101&lt;=129,"Elevated",IF(F4101&lt;=139,"Stage 1 Hypertension","Stage 2 Hypertension")))</f>
        <v>Normal</v>
      </c>
      <c r="H4101" t="str">
        <f>'Raw Data'!I4098</f>
        <v>smoker</v>
      </c>
      <c r="I4101" t="str">
        <f>'Raw Data'!J4098</f>
        <v>moderate</v>
      </c>
    </row>
    <row r="4102" spans="1:9" ht="15" customHeight="1" x14ac:dyDescent="0.35">
      <c r="A4102">
        <f t="shared" si="256"/>
        <v>4098</v>
      </c>
      <c r="B4102" s="13">
        <f>'Raw Data'!B4099</f>
        <v>29.988286689999999</v>
      </c>
      <c r="C4102" t="str">
        <f t="shared" si="257"/>
        <v>Obese</v>
      </c>
      <c r="D4102" s="14">
        <f>'Raw Data'!E4099</f>
        <v>182.73331450000001</v>
      </c>
      <c r="E4102" t="str">
        <f t="shared" si="258"/>
        <v>Desirable</v>
      </c>
      <c r="F4102" s="15">
        <f>'Raw Data'!C4099</f>
        <v>118.9249657</v>
      </c>
      <c r="G4102" t="str">
        <f t="shared" si="259"/>
        <v>Normal</v>
      </c>
      <c r="H4102" t="str">
        <f>'Raw Data'!I4099</f>
        <v>non-smoker</v>
      </c>
      <c r="I4102" t="str">
        <f>'Raw Data'!J4099</f>
        <v>moderate</v>
      </c>
    </row>
    <row r="4103" spans="1:9" ht="15" customHeight="1" x14ac:dyDescent="0.35">
      <c r="A4103">
        <f t="shared" si="256"/>
        <v>4099</v>
      </c>
      <c r="B4103" s="13">
        <f>'Raw Data'!B4100</f>
        <v>35.059657530000003</v>
      </c>
      <c r="C4103" t="str">
        <f t="shared" si="257"/>
        <v>Obese</v>
      </c>
      <c r="D4103" s="14">
        <f>'Raw Data'!E4100</f>
        <v>195.96246600000001</v>
      </c>
      <c r="E4103" t="str">
        <f t="shared" si="258"/>
        <v>Desirable</v>
      </c>
      <c r="F4103" s="15">
        <f>'Raw Data'!C4100</f>
        <v>93.02454505</v>
      </c>
      <c r="G4103" t="str">
        <f t="shared" si="259"/>
        <v>Normal</v>
      </c>
      <c r="H4103" t="str">
        <f>'Raw Data'!I4100</f>
        <v>non-smoker</v>
      </c>
      <c r="I4103" t="str">
        <f>'Raw Data'!J4100</f>
        <v>moderate</v>
      </c>
    </row>
    <row r="4104" spans="1:9" ht="15" customHeight="1" x14ac:dyDescent="0.35">
      <c r="A4104">
        <f t="shared" si="256"/>
        <v>4100</v>
      </c>
      <c r="B4104" s="13">
        <f>'Raw Data'!B4101</f>
        <v>28.67241671</v>
      </c>
      <c r="C4104" t="str">
        <f t="shared" si="257"/>
        <v>Overweight</v>
      </c>
      <c r="D4104" s="14">
        <f>'Raw Data'!E4101</f>
        <v>177.5563938</v>
      </c>
      <c r="E4104" t="str">
        <f t="shared" si="258"/>
        <v>Desirable</v>
      </c>
      <c r="F4104" s="15">
        <f>'Raw Data'!C4101</f>
        <v>113.20974649999999</v>
      </c>
      <c r="G4104" t="str">
        <f t="shared" si="259"/>
        <v>Normal</v>
      </c>
      <c r="H4104" t="str">
        <f>'Raw Data'!I4101</f>
        <v>non-smoker</v>
      </c>
      <c r="I4104" t="str">
        <f>'Raw Data'!J4101</f>
        <v>moderate</v>
      </c>
    </row>
    <row r="4105" spans="1:9" ht="15" customHeight="1" x14ac:dyDescent="0.35">
      <c r="A4105">
        <f t="shared" si="256"/>
        <v>4101</v>
      </c>
      <c r="B4105" s="13">
        <f>'Raw Data'!B4102</f>
        <v>29.963881820000001</v>
      </c>
      <c r="C4105" t="str">
        <f t="shared" si="257"/>
        <v>Obese</v>
      </c>
      <c r="D4105" s="14">
        <f>'Raw Data'!E4102</f>
        <v>191.754884</v>
      </c>
      <c r="E4105" t="str">
        <f t="shared" si="258"/>
        <v>Desirable</v>
      </c>
      <c r="F4105" s="15">
        <f>'Raw Data'!C4102</f>
        <v>109.97411169999999</v>
      </c>
      <c r="G4105" t="str">
        <f t="shared" si="259"/>
        <v>Normal</v>
      </c>
      <c r="H4105" t="str">
        <f>'Raw Data'!I4102</f>
        <v>non-smoker</v>
      </c>
      <c r="I4105" t="str">
        <f>'Raw Data'!J4102</f>
        <v>moderate</v>
      </c>
    </row>
    <row r="4106" spans="1:9" ht="15" customHeight="1" x14ac:dyDescent="0.35">
      <c r="A4106">
        <f t="shared" si="256"/>
        <v>4102</v>
      </c>
      <c r="B4106" s="13">
        <f>'Raw Data'!B4103</f>
        <v>35.041080229999999</v>
      </c>
      <c r="C4106" t="str">
        <f t="shared" si="257"/>
        <v>Obese</v>
      </c>
      <c r="D4106" s="14">
        <f>'Raw Data'!E4103</f>
        <v>197.73566740000001</v>
      </c>
      <c r="E4106" t="str">
        <f t="shared" si="258"/>
        <v>Desirable</v>
      </c>
      <c r="F4106" s="15">
        <f>'Raw Data'!C4103</f>
        <v>110.46222830000001</v>
      </c>
      <c r="G4106" t="str">
        <f t="shared" si="259"/>
        <v>Normal</v>
      </c>
      <c r="H4106" t="str">
        <f>'Raw Data'!I4103</f>
        <v>non-smoker</v>
      </c>
      <c r="I4106" t="str">
        <f>'Raw Data'!J4103</f>
        <v>high</v>
      </c>
    </row>
    <row r="4107" spans="1:9" ht="15" customHeight="1" x14ac:dyDescent="0.35">
      <c r="A4107">
        <f t="shared" si="256"/>
        <v>4103</v>
      </c>
      <c r="B4107" s="13">
        <f>'Raw Data'!B4104</f>
        <v>28.691646049999999</v>
      </c>
      <c r="C4107" t="str">
        <f t="shared" si="257"/>
        <v>Overweight</v>
      </c>
      <c r="D4107" s="14">
        <f>'Raw Data'!E4104</f>
        <v>220.67925120000001</v>
      </c>
      <c r="E4107" t="str">
        <f t="shared" si="258"/>
        <v>Borderline High</v>
      </c>
      <c r="F4107" s="15">
        <f>'Raw Data'!C4104</f>
        <v>123.8350229</v>
      </c>
      <c r="G4107" t="str">
        <f t="shared" si="259"/>
        <v>Elevated</v>
      </c>
      <c r="H4107" t="str">
        <f>'Raw Data'!I4104</f>
        <v>non-smoker</v>
      </c>
      <c r="I4107" t="str">
        <f>'Raw Data'!J4104</f>
        <v>low</v>
      </c>
    </row>
    <row r="4108" spans="1:9" ht="15" customHeight="1" x14ac:dyDescent="0.35">
      <c r="A4108">
        <f t="shared" si="256"/>
        <v>4104</v>
      </c>
      <c r="B4108" s="13">
        <f>'Raw Data'!B4105</f>
        <v>31.91539405</v>
      </c>
      <c r="C4108" t="str">
        <f t="shared" si="257"/>
        <v>Obese</v>
      </c>
      <c r="D4108" s="14">
        <f>'Raw Data'!E4105</f>
        <v>199.1596887</v>
      </c>
      <c r="E4108" t="str">
        <f t="shared" si="258"/>
        <v>Desirable</v>
      </c>
      <c r="F4108" s="15">
        <f>'Raw Data'!C4105</f>
        <v>99.555345880000004</v>
      </c>
      <c r="G4108" t="str">
        <f t="shared" si="259"/>
        <v>Normal</v>
      </c>
      <c r="H4108" t="str">
        <f>'Raw Data'!I4105</f>
        <v>non-smoker</v>
      </c>
      <c r="I4108" t="str">
        <f>'Raw Data'!J4105</f>
        <v>high</v>
      </c>
    </row>
    <row r="4109" spans="1:9" ht="15" customHeight="1" x14ac:dyDescent="0.35">
      <c r="A4109">
        <f t="shared" si="256"/>
        <v>4105</v>
      </c>
      <c r="B4109" s="13">
        <f>'Raw Data'!B4106</f>
        <v>25.102040580000001</v>
      </c>
      <c r="C4109" t="str">
        <f t="shared" si="257"/>
        <v>Overweight</v>
      </c>
      <c r="D4109" s="14">
        <f>'Raw Data'!E4106</f>
        <v>201.34971569999999</v>
      </c>
      <c r="E4109" t="str">
        <f t="shared" si="258"/>
        <v>Borderline High</v>
      </c>
      <c r="F4109" s="15">
        <f>'Raw Data'!C4106</f>
        <v>96.456823240000006</v>
      </c>
      <c r="G4109" t="str">
        <f t="shared" si="259"/>
        <v>Normal</v>
      </c>
      <c r="H4109" t="str">
        <f>'Raw Data'!I4106</f>
        <v>non-smoker</v>
      </c>
      <c r="I4109" t="str">
        <f>'Raw Data'!J4106</f>
        <v>moderate</v>
      </c>
    </row>
    <row r="4110" spans="1:9" ht="15" customHeight="1" x14ac:dyDescent="0.35">
      <c r="A4110">
        <f t="shared" si="256"/>
        <v>4106</v>
      </c>
      <c r="B4110" s="13">
        <f>'Raw Data'!B4107</f>
        <v>30.606255440000002</v>
      </c>
      <c r="C4110" t="str">
        <f t="shared" si="257"/>
        <v>Obese</v>
      </c>
      <c r="D4110" s="14">
        <f>'Raw Data'!E4107</f>
        <v>190.05543119999999</v>
      </c>
      <c r="E4110" t="str">
        <f t="shared" si="258"/>
        <v>Desirable</v>
      </c>
      <c r="F4110" s="15">
        <f>'Raw Data'!C4107</f>
        <v>93.17125412</v>
      </c>
      <c r="G4110" t="str">
        <f t="shared" si="259"/>
        <v>Normal</v>
      </c>
      <c r="H4110" t="str">
        <f>'Raw Data'!I4107</f>
        <v>non-smoker</v>
      </c>
      <c r="I4110" t="str">
        <f>'Raw Data'!J4107</f>
        <v>low</v>
      </c>
    </row>
    <row r="4111" spans="1:9" ht="15" customHeight="1" x14ac:dyDescent="0.35">
      <c r="A4111">
        <f t="shared" si="256"/>
        <v>4107</v>
      </c>
      <c r="B4111" s="13">
        <f>'Raw Data'!B4108</f>
        <v>28.049987430000002</v>
      </c>
      <c r="C4111" t="str">
        <f t="shared" si="257"/>
        <v>Overweight</v>
      </c>
      <c r="D4111" s="14">
        <f>'Raw Data'!E4108</f>
        <v>193.7618895</v>
      </c>
      <c r="E4111" t="str">
        <f t="shared" si="258"/>
        <v>Desirable</v>
      </c>
      <c r="F4111" s="15">
        <f>'Raw Data'!C4108</f>
        <v>96.916852860000006</v>
      </c>
      <c r="G4111" t="str">
        <f t="shared" si="259"/>
        <v>Normal</v>
      </c>
      <c r="H4111" t="str">
        <f>'Raw Data'!I4108</f>
        <v>non-smoker</v>
      </c>
      <c r="I4111" t="str">
        <f>'Raw Data'!J4108</f>
        <v>low</v>
      </c>
    </row>
    <row r="4112" spans="1:9" ht="15" customHeight="1" x14ac:dyDescent="0.35">
      <c r="A4112">
        <f t="shared" si="256"/>
        <v>4108</v>
      </c>
      <c r="B4112" s="13">
        <f>'Raw Data'!B4109</f>
        <v>25.790780040000001</v>
      </c>
      <c r="C4112" t="str">
        <f t="shared" si="257"/>
        <v>Overweight</v>
      </c>
      <c r="D4112" s="14">
        <f>'Raw Data'!E4109</f>
        <v>169.79632710000001</v>
      </c>
      <c r="E4112" t="str">
        <f t="shared" si="258"/>
        <v>Desirable</v>
      </c>
      <c r="F4112" s="15">
        <f>'Raw Data'!C4109</f>
        <v>92.878568830000006</v>
      </c>
      <c r="G4112" t="str">
        <f t="shared" si="259"/>
        <v>Normal</v>
      </c>
      <c r="H4112" t="str">
        <f>'Raw Data'!I4109</f>
        <v>non-smoker</v>
      </c>
      <c r="I4112" t="str">
        <f>'Raw Data'!J4109</f>
        <v>moderate</v>
      </c>
    </row>
    <row r="4113" spans="1:9" ht="15" customHeight="1" x14ac:dyDescent="0.35">
      <c r="A4113">
        <f t="shared" si="256"/>
        <v>4109</v>
      </c>
      <c r="B4113" s="13">
        <f>'Raw Data'!B4110</f>
        <v>34.736011079999997</v>
      </c>
      <c r="C4113" t="str">
        <f t="shared" si="257"/>
        <v>Obese</v>
      </c>
      <c r="D4113" s="14">
        <f>'Raw Data'!E4110</f>
        <v>187.75416269999999</v>
      </c>
      <c r="E4113" t="str">
        <f t="shared" si="258"/>
        <v>Desirable</v>
      </c>
      <c r="F4113" s="15">
        <f>'Raw Data'!C4110</f>
        <v>121.9539606</v>
      </c>
      <c r="G4113" t="str">
        <f t="shared" si="259"/>
        <v>Elevated</v>
      </c>
      <c r="H4113" t="str">
        <f>'Raw Data'!I4110</f>
        <v>non-smoker</v>
      </c>
      <c r="I4113" t="str">
        <f>'Raw Data'!J4110</f>
        <v>moderate</v>
      </c>
    </row>
    <row r="4114" spans="1:9" ht="15" customHeight="1" x14ac:dyDescent="0.35">
      <c r="A4114">
        <f t="shared" si="256"/>
        <v>4110</v>
      </c>
      <c r="B4114" s="13">
        <f>'Raw Data'!B4111</f>
        <v>20.984542860000001</v>
      </c>
      <c r="C4114" t="str">
        <f t="shared" si="257"/>
        <v>Normal</v>
      </c>
      <c r="D4114" s="14">
        <f>'Raw Data'!E4111</f>
        <v>198.49259620000001</v>
      </c>
      <c r="E4114" t="str">
        <f t="shared" si="258"/>
        <v>Desirable</v>
      </c>
      <c r="F4114" s="15">
        <f>'Raw Data'!C4111</f>
        <v>100.3123932</v>
      </c>
      <c r="G4114" t="str">
        <f t="shared" si="259"/>
        <v>Normal</v>
      </c>
      <c r="H4114" t="str">
        <f>'Raw Data'!I4111</f>
        <v>smoker</v>
      </c>
      <c r="I4114" t="str">
        <f>'Raw Data'!J4111</f>
        <v>high</v>
      </c>
    </row>
    <row r="4115" spans="1:9" ht="15" customHeight="1" x14ac:dyDescent="0.35">
      <c r="A4115">
        <f t="shared" si="256"/>
        <v>4111</v>
      </c>
      <c r="B4115" s="13">
        <f>'Raw Data'!B4112</f>
        <v>22.700444019999999</v>
      </c>
      <c r="C4115" t="str">
        <f t="shared" si="257"/>
        <v>Normal</v>
      </c>
      <c r="D4115" s="14">
        <f>'Raw Data'!E4112</f>
        <v>185.934596</v>
      </c>
      <c r="E4115" t="str">
        <f t="shared" si="258"/>
        <v>Desirable</v>
      </c>
      <c r="F4115" s="15">
        <f>'Raw Data'!C4112</f>
        <v>112.2488183</v>
      </c>
      <c r="G4115" t="str">
        <f t="shared" si="259"/>
        <v>Normal</v>
      </c>
      <c r="H4115" t="str">
        <f>'Raw Data'!I4112</f>
        <v>non-smoker</v>
      </c>
      <c r="I4115" t="str">
        <f>'Raw Data'!J4112</f>
        <v>high</v>
      </c>
    </row>
    <row r="4116" spans="1:9" ht="15" customHeight="1" x14ac:dyDescent="0.35">
      <c r="A4116">
        <f t="shared" si="256"/>
        <v>4112</v>
      </c>
      <c r="B4116" s="13">
        <f>'Raw Data'!B4113</f>
        <v>32.888023390000001</v>
      </c>
      <c r="C4116" t="str">
        <f t="shared" si="257"/>
        <v>Obese</v>
      </c>
      <c r="D4116" s="14">
        <f>'Raw Data'!E4113</f>
        <v>214.9237689</v>
      </c>
      <c r="E4116" t="str">
        <f t="shared" si="258"/>
        <v>Borderline High</v>
      </c>
      <c r="F4116" s="15">
        <f>'Raw Data'!C4113</f>
        <v>107.9228466</v>
      </c>
      <c r="G4116" t="str">
        <f t="shared" si="259"/>
        <v>Normal</v>
      </c>
      <c r="H4116" t="str">
        <f>'Raw Data'!I4113</f>
        <v>non-smoker</v>
      </c>
      <c r="I4116" t="str">
        <f>'Raw Data'!J4113</f>
        <v>high</v>
      </c>
    </row>
    <row r="4117" spans="1:9" ht="15" customHeight="1" x14ac:dyDescent="0.35">
      <c r="A4117">
        <f t="shared" si="256"/>
        <v>4113</v>
      </c>
      <c r="B4117" s="13">
        <f>'Raw Data'!B4114</f>
        <v>31.855745290000002</v>
      </c>
      <c r="C4117" t="str">
        <f t="shared" si="257"/>
        <v>Obese</v>
      </c>
      <c r="D4117" s="14">
        <f>'Raw Data'!E4114</f>
        <v>169.34184880000001</v>
      </c>
      <c r="E4117" t="str">
        <f t="shared" si="258"/>
        <v>Desirable</v>
      </c>
      <c r="F4117" s="15">
        <f>'Raw Data'!C4114</f>
        <v>123.1961767</v>
      </c>
      <c r="G4117" t="str">
        <f t="shared" si="259"/>
        <v>Elevated</v>
      </c>
      <c r="H4117" t="str">
        <f>'Raw Data'!I4114</f>
        <v>smoker</v>
      </c>
      <c r="I4117" t="str">
        <f>'Raw Data'!J4114</f>
        <v>moderate</v>
      </c>
    </row>
    <row r="4118" spans="1:9" ht="15" customHeight="1" x14ac:dyDescent="0.35">
      <c r="A4118">
        <f t="shared" si="256"/>
        <v>4114</v>
      </c>
      <c r="B4118" s="13">
        <f>'Raw Data'!B4115</f>
        <v>27.063485480000001</v>
      </c>
      <c r="C4118" t="str">
        <f t="shared" si="257"/>
        <v>Overweight</v>
      </c>
      <c r="D4118" s="14">
        <f>'Raw Data'!E4115</f>
        <v>177.42960410000001</v>
      </c>
      <c r="E4118" t="str">
        <f t="shared" si="258"/>
        <v>Desirable</v>
      </c>
      <c r="F4118" s="15">
        <f>'Raw Data'!C4115</f>
        <v>113.0276418</v>
      </c>
      <c r="G4118" t="str">
        <f t="shared" si="259"/>
        <v>Normal</v>
      </c>
      <c r="H4118" t="str">
        <f>'Raw Data'!I4115</f>
        <v>smoker</v>
      </c>
      <c r="I4118" t="str">
        <f>'Raw Data'!J4115</f>
        <v>moderate</v>
      </c>
    </row>
    <row r="4119" spans="1:9" ht="15" customHeight="1" x14ac:dyDescent="0.35">
      <c r="A4119">
        <f t="shared" si="256"/>
        <v>4115</v>
      </c>
      <c r="B4119" s="13">
        <f>'Raw Data'!B4116</f>
        <v>28.69846845</v>
      </c>
      <c r="C4119" t="str">
        <f t="shared" si="257"/>
        <v>Overweight</v>
      </c>
      <c r="D4119" s="14">
        <f>'Raw Data'!E4116</f>
        <v>217.27953149999999</v>
      </c>
      <c r="E4119" t="str">
        <f t="shared" si="258"/>
        <v>Borderline High</v>
      </c>
      <c r="F4119" s="15">
        <f>'Raw Data'!C4116</f>
        <v>109.7611517</v>
      </c>
      <c r="G4119" t="str">
        <f t="shared" si="259"/>
        <v>Normal</v>
      </c>
      <c r="H4119" t="str">
        <f>'Raw Data'!I4116</f>
        <v>non-smoker</v>
      </c>
      <c r="I4119" t="str">
        <f>'Raw Data'!J4116</f>
        <v>high</v>
      </c>
    </row>
    <row r="4120" spans="1:9" ht="15" customHeight="1" x14ac:dyDescent="0.35">
      <c r="A4120">
        <f t="shared" si="256"/>
        <v>4116</v>
      </c>
      <c r="B4120" s="13">
        <f>'Raw Data'!B4117</f>
        <v>29.586920060000001</v>
      </c>
      <c r="C4120" t="str">
        <f t="shared" si="257"/>
        <v>Overweight</v>
      </c>
      <c r="D4120" s="14">
        <f>'Raw Data'!E4117</f>
        <v>222.1125366</v>
      </c>
      <c r="E4120" t="str">
        <f t="shared" si="258"/>
        <v>Borderline High</v>
      </c>
      <c r="F4120" s="15">
        <f>'Raw Data'!C4117</f>
        <v>123.5244647</v>
      </c>
      <c r="G4120" t="str">
        <f t="shared" si="259"/>
        <v>Elevated</v>
      </c>
      <c r="H4120" t="str">
        <f>'Raw Data'!I4117</f>
        <v>non-smoker</v>
      </c>
      <c r="I4120" t="str">
        <f>'Raw Data'!J4117</f>
        <v>moderate</v>
      </c>
    </row>
    <row r="4121" spans="1:9" ht="15" customHeight="1" x14ac:dyDescent="0.35">
      <c r="A4121">
        <f t="shared" si="256"/>
        <v>4117</v>
      </c>
      <c r="B4121" s="13">
        <f>'Raw Data'!B4118</f>
        <v>28.825078059999999</v>
      </c>
      <c r="C4121" t="str">
        <f t="shared" si="257"/>
        <v>Overweight</v>
      </c>
      <c r="D4121" s="14">
        <f>'Raw Data'!E4118</f>
        <v>186.6175332</v>
      </c>
      <c r="E4121" t="str">
        <f t="shared" si="258"/>
        <v>Desirable</v>
      </c>
      <c r="F4121" s="15">
        <f>'Raw Data'!C4118</f>
        <v>100.7755319</v>
      </c>
      <c r="G4121" t="str">
        <f t="shared" si="259"/>
        <v>Normal</v>
      </c>
      <c r="H4121" t="str">
        <f>'Raw Data'!I4118</f>
        <v>non-smoker</v>
      </c>
      <c r="I4121" t="str">
        <f>'Raw Data'!J4118</f>
        <v>moderate</v>
      </c>
    </row>
    <row r="4122" spans="1:9" ht="15" customHeight="1" x14ac:dyDescent="0.35">
      <c r="A4122">
        <f t="shared" si="256"/>
        <v>4118</v>
      </c>
      <c r="B4122" s="13">
        <f>'Raw Data'!B4119</f>
        <v>28.205780499999999</v>
      </c>
      <c r="C4122" t="str">
        <f t="shared" si="257"/>
        <v>Overweight</v>
      </c>
      <c r="D4122" s="14">
        <f>'Raw Data'!E4119</f>
        <v>193.23349820000001</v>
      </c>
      <c r="E4122" t="str">
        <f t="shared" si="258"/>
        <v>Desirable</v>
      </c>
      <c r="F4122" s="15">
        <f>'Raw Data'!C4119</f>
        <v>108.17312029999999</v>
      </c>
      <c r="G4122" t="str">
        <f t="shared" si="259"/>
        <v>Normal</v>
      </c>
      <c r="H4122" t="str">
        <f>'Raw Data'!I4119</f>
        <v>non-smoker</v>
      </c>
      <c r="I4122" t="str">
        <f>'Raw Data'!J4119</f>
        <v>low</v>
      </c>
    </row>
    <row r="4123" spans="1:9" ht="15" customHeight="1" x14ac:dyDescent="0.35">
      <c r="A4123">
        <f t="shared" si="256"/>
        <v>4119</v>
      </c>
      <c r="B4123" s="13">
        <f>'Raw Data'!B4120</f>
        <v>22.797644600000002</v>
      </c>
      <c r="C4123" t="str">
        <f t="shared" si="257"/>
        <v>Normal</v>
      </c>
      <c r="D4123" s="14">
        <f>'Raw Data'!E4120</f>
        <v>199.17739549999999</v>
      </c>
      <c r="E4123" t="str">
        <f t="shared" si="258"/>
        <v>Desirable</v>
      </c>
      <c r="F4123" s="15">
        <f>'Raw Data'!C4120</f>
        <v>109.5687885</v>
      </c>
      <c r="G4123" t="str">
        <f t="shared" si="259"/>
        <v>Normal</v>
      </c>
      <c r="H4123" t="str">
        <f>'Raw Data'!I4120</f>
        <v>smoker</v>
      </c>
      <c r="I4123" t="str">
        <f>'Raw Data'!J4120</f>
        <v>high</v>
      </c>
    </row>
    <row r="4124" spans="1:9" ht="15" customHeight="1" x14ac:dyDescent="0.35">
      <c r="A4124">
        <f t="shared" si="256"/>
        <v>4120</v>
      </c>
      <c r="B4124" s="13">
        <f>'Raw Data'!B4121</f>
        <v>33.191159859999999</v>
      </c>
      <c r="C4124" t="str">
        <f t="shared" si="257"/>
        <v>Obese</v>
      </c>
      <c r="D4124" s="14">
        <f>'Raw Data'!E4121</f>
        <v>207.18604070000001</v>
      </c>
      <c r="E4124" t="str">
        <f t="shared" si="258"/>
        <v>Borderline High</v>
      </c>
      <c r="F4124" s="15">
        <f>'Raw Data'!C4121</f>
        <v>120.53929789999999</v>
      </c>
      <c r="G4124" t="str">
        <f t="shared" si="259"/>
        <v>Elevated</v>
      </c>
      <c r="H4124" t="str">
        <f>'Raw Data'!I4121</f>
        <v>non-smoker</v>
      </c>
      <c r="I4124" t="str">
        <f>'Raw Data'!J4121</f>
        <v>moderate</v>
      </c>
    </row>
    <row r="4125" spans="1:9" ht="15" customHeight="1" x14ac:dyDescent="0.35">
      <c r="A4125">
        <f t="shared" si="256"/>
        <v>4121</v>
      </c>
      <c r="B4125" s="13">
        <f>'Raw Data'!B4122</f>
        <v>25.97974301</v>
      </c>
      <c r="C4125" t="str">
        <f t="shared" si="257"/>
        <v>Overweight</v>
      </c>
      <c r="D4125" s="14">
        <f>'Raw Data'!E4122</f>
        <v>175.4290264</v>
      </c>
      <c r="E4125" t="str">
        <f t="shared" si="258"/>
        <v>Desirable</v>
      </c>
      <c r="F4125" s="15">
        <f>'Raw Data'!C4122</f>
        <v>88.665508680000002</v>
      </c>
      <c r="G4125" t="str">
        <f t="shared" si="259"/>
        <v>Normal</v>
      </c>
      <c r="H4125" t="str">
        <f>'Raw Data'!I4122</f>
        <v>non-smoker</v>
      </c>
      <c r="I4125" t="str">
        <f>'Raw Data'!J4122</f>
        <v>high</v>
      </c>
    </row>
    <row r="4126" spans="1:9" ht="15" customHeight="1" x14ac:dyDescent="0.35">
      <c r="A4126">
        <f t="shared" si="256"/>
        <v>4122</v>
      </c>
      <c r="B4126" s="13">
        <f>'Raw Data'!B4123</f>
        <v>22.04711434</v>
      </c>
      <c r="C4126" t="str">
        <f t="shared" si="257"/>
        <v>Normal</v>
      </c>
      <c r="D4126" s="14">
        <f>'Raw Data'!E4123</f>
        <v>200.71983599999999</v>
      </c>
      <c r="E4126" t="str">
        <f t="shared" si="258"/>
        <v>Borderline High</v>
      </c>
      <c r="F4126" s="15">
        <f>'Raw Data'!C4123</f>
        <v>121.12773300000001</v>
      </c>
      <c r="G4126" t="str">
        <f t="shared" si="259"/>
        <v>Elevated</v>
      </c>
      <c r="H4126" t="str">
        <f>'Raw Data'!I4123</f>
        <v>smoker</v>
      </c>
      <c r="I4126" t="str">
        <f>'Raw Data'!J4123</f>
        <v>moderate</v>
      </c>
    </row>
    <row r="4127" spans="1:9" ht="15" customHeight="1" x14ac:dyDescent="0.35">
      <c r="A4127">
        <f t="shared" si="256"/>
        <v>4123</v>
      </c>
      <c r="B4127" s="13">
        <f>'Raw Data'!B4124</f>
        <v>27.67048479</v>
      </c>
      <c r="C4127" t="str">
        <f t="shared" si="257"/>
        <v>Overweight</v>
      </c>
      <c r="D4127" s="14">
        <f>'Raw Data'!E4124</f>
        <v>192.95453230000001</v>
      </c>
      <c r="E4127" t="str">
        <f t="shared" si="258"/>
        <v>Desirable</v>
      </c>
      <c r="F4127" s="15">
        <f>'Raw Data'!C4124</f>
        <v>105.6110309</v>
      </c>
      <c r="G4127" t="str">
        <f t="shared" si="259"/>
        <v>Normal</v>
      </c>
      <c r="H4127" t="str">
        <f>'Raw Data'!I4124</f>
        <v>non-smoker</v>
      </c>
      <c r="I4127" t="str">
        <f>'Raw Data'!J4124</f>
        <v>high</v>
      </c>
    </row>
    <row r="4128" spans="1:9" ht="15" customHeight="1" x14ac:dyDescent="0.35">
      <c r="A4128">
        <f t="shared" si="256"/>
        <v>4124</v>
      </c>
      <c r="B4128" s="13">
        <f>'Raw Data'!B4125</f>
        <v>28.716065489999998</v>
      </c>
      <c r="C4128" t="str">
        <f t="shared" si="257"/>
        <v>Overweight</v>
      </c>
      <c r="D4128" s="14">
        <f>'Raw Data'!E4125</f>
        <v>204.6082753</v>
      </c>
      <c r="E4128" t="str">
        <f t="shared" si="258"/>
        <v>Borderline High</v>
      </c>
      <c r="F4128" s="15">
        <f>'Raw Data'!C4125</f>
        <v>117.7916525</v>
      </c>
      <c r="G4128" t="str">
        <f t="shared" si="259"/>
        <v>Normal</v>
      </c>
      <c r="H4128" t="str">
        <f>'Raw Data'!I4125</f>
        <v>non-smoker</v>
      </c>
      <c r="I4128" t="str">
        <f>'Raw Data'!J4125</f>
        <v>high</v>
      </c>
    </row>
    <row r="4129" spans="1:9" ht="15" customHeight="1" x14ac:dyDescent="0.35">
      <c r="A4129">
        <f t="shared" si="256"/>
        <v>4125</v>
      </c>
      <c r="B4129" s="13">
        <f>'Raw Data'!B4126</f>
        <v>28.976774679999998</v>
      </c>
      <c r="C4129" t="str">
        <f t="shared" si="257"/>
        <v>Overweight</v>
      </c>
      <c r="D4129" s="14">
        <f>'Raw Data'!E4126</f>
        <v>212.322249</v>
      </c>
      <c r="E4129" t="str">
        <f t="shared" si="258"/>
        <v>Borderline High</v>
      </c>
      <c r="F4129" s="15">
        <f>'Raw Data'!C4126</f>
        <v>102.5620387</v>
      </c>
      <c r="G4129" t="str">
        <f t="shared" si="259"/>
        <v>Normal</v>
      </c>
      <c r="H4129" t="str">
        <f>'Raw Data'!I4126</f>
        <v>non-smoker</v>
      </c>
      <c r="I4129" t="str">
        <f>'Raw Data'!J4126</f>
        <v>moderate</v>
      </c>
    </row>
    <row r="4130" spans="1:9" ht="15" customHeight="1" x14ac:dyDescent="0.35">
      <c r="A4130">
        <f t="shared" si="256"/>
        <v>4126</v>
      </c>
      <c r="B4130" s="13">
        <f>'Raw Data'!B4127</f>
        <v>31.86392652</v>
      </c>
      <c r="C4130" t="str">
        <f t="shared" si="257"/>
        <v>Obese</v>
      </c>
      <c r="D4130" s="14">
        <f>'Raw Data'!E4127</f>
        <v>187.8513695</v>
      </c>
      <c r="E4130" t="str">
        <f t="shared" si="258"/>
        <v>Desirable</v>
      </c>
      <c r="F4130" s="15">
        <f>'Raw Data'!C4127</f>
        <v>124.1390608</v>
      </c>
      <c r="G4130" t="str">
        <f t="shared" si="259"/>
        <v>Elevated</v>
      </c>
      <c r="H4130" t="str">
        <f>'Raw Data'!I4127</f>
        <v>smoker</v>
      </c>
      <c r="I4130" t="str">
        <f>'Raw Data'!J4127</f>
        <v>moderate</v>
      </c>
    </row>
    <row r="4131" spans="1:9" ht="15" customHeight="1" x14ac:dyDescent="0.35">
      <c r="A4131">
        <f t="shared" si="256"/>
        <v>4127</v>
      </c>
      <c r="B4131" s="13">
        <f>'Raw Data'!B4128</f>
        <v>25.1009581</v>
      </c>
      <c r="C4131" t="str">
        <f t="shared" si="257"/>
        <v>Overweight</v>
      </c>
      <c r="D4131" s="14">
        <f>'Raw Data'!E4128</f>
        <v>176.0539709</v>
      </c>
      <c r="E4131" t="str">
        <f t="shared" si="258"/>
        <v>Desirable</v>
      </c>
      <c r="F4131" s="15">
        <f>'Raw Data'!C4128</f>
        <v>116.7598964</v>
      </c>
      <c r="G4131" t="str">
        <f t="shared" si="259"/>
        <v>Normal</v>
      </c>
      <c r="H4131" t="str">
        <f>'Raw Data'!I4128</f>
        <v>non-smoker</v>
      </c>
      <c r="I4131" t="str">
        <f>'Raw Data'!J4128</f>
        <v>moderate</v>
      </c>
    </row>
    <row r="4132" spans="1:9" ht="15" customHeight="1" x14ac:dyDescent="0.35">
      <c r="A4132">
        <f t="shared" si="256"/>
        <v>4128</v>
      </c>
      <c r="B4132" s="13">
        <f>'Raw Data'!B4129</f>
        <v>26.674215520000001</v>
      </c>
      <c r="C4132" t="str">
        <f t="shared" si="257"/>
        <v>Overweight</v>
      </c>
      <c r="D4132" s="14">
        <f>'Raw Data'!E4129</f>
        <v>192.14042430000001</v>
      </c>
      <c r="E4132" t="str">
        <f t="shared" si="258"/>
        <v>Desirable</v>
      </c>
      <c r="F4132" s="15">
        <f>'Raw Data'!C4129</f>
        <v>115.814581</v>
      </c>
      <c r="G4132" t="str">
        <f t="shared" si="259"/>
        <v>Normal</v>
      </c>
      <c r="H4132" t="str">
        <f>'Raw Data'!I4129</f>
        <v>non-smoker</v>
      </c>
      <c r="I4132" t="str">
        <f>'Raw Data'!J4129</f>
        <v>low</v>
      </c>
    </row>
    <row r="4133" spans="1:9" ht="15" customHeight="1" x14ac:dyDescent="0.35">
      <c r="A4133">
        <f t="shared" si="256"/>
        <v>4129</v>
      </c>
      <c r="B4133" s="13">
        <f>'Raw Data'!B4130</f>
        <v>22.78023589</v>
      </c>
      <c r="C4133" t="str">
        <f t="shared" si="257"/>
        <v>Normal</v>
      </c>
      <c r="D4133" s="14">
        <f>'Raw Data'!E4130</f>
        <v>202.1400974</v>
      </c>
      <c r="E4133" t="str">
        <f t="shared" si="258"/>
        <v>Borderline High</v>
      </c>
      <c r="F4133" s="15">
        <f>'Raw Data'!C4130</f>
        <v>108.8163212</v>
      </c>
      <c r="G4133" t="str">
        <f t="shared" si="259"/>
        <v>Normal</v>
      </c>
      <c r="H4133" t="str">
        <f>'Raw Data'!I4130</f>
        <v>smoker</v>
      </c>
      <c r="I4133" t="str">
        <f>'Raw Data'!J4130</f>
        <v>moderate</v>
      </c>
    </row>
    <row r="4134" spans="1:9" ht="15" customHeight="1" x14ac:dyDescent="0.35">
      <c r="A4134">
        <f t="shared" si="256"/>
        <v>4130</v>
      </c>
      <c r="B4134" s="13">
        <f>'Raw Data'!B4131</f>
        <v>28.168592019999998</v>
      </c>
      <c r="C4134" t="str">
        <f t="shared" si="257"/>
        <v>Overweight</v>
      </c>
      <c r="D4134" s="14">
        <f>'Raw Data'!E4131</f>
        <v>210.90589940000001</v>
      </c>
      <c r="E4134" t="str">
        <f t="shared" si="258"/>
        <v>Borderline High</v>
      </c>
      <c r="F4134" s="15">
        <f>'Raw Data'!C4131</f>
        <v>108.4017826</v>
      </c>
      <c r="G4134" t="str">
        <f t="shared" si="259"/>
        <v>Normal</v>
      </c>
      <c r="H4134" t="str">
        <f>'Raw Data'!I4131</f>
        <v>non-smoker</v>
      </c>
      <c r="I4134" t="str">
        <f>'Raw Data'!J4131</f>
        <v>high</v>
      </c>
    </row>
    <row r="4135" spans="1:9" ht="15" customHeight="1" x14ac:dyDescent="0.35">
      <c r="A4135">
        <f t="shared" si="256"/>
        <v>4131</v>
      </c>
      <c r="B4135" s="13">
        <f>'Raw Data'!B4132</f>
        <v>22.70675185</v>
      </c>
      <c r="C4135" t="str">
        <f t="shared" si="257"/>
        <v>Normal</v>
      </c>
      <c r="D4135" s="14">
        <f>'Raw Data'!E4132</f>
        <v>164.06386789999999</v>
      </c>
      <c r="E4135" t="str">
        <f t="shared" si="258"/>
        <v>Desirable</v>
      </c>
      <c r="F4135" s="15">
        <f>'Raw Data'!C4132</f>
        <v>90.243328849999997</v>
      </c>
      <c r="G4135" t="str">
        <f t="shared" si="259"/>
        <v>Normal</v>
      </c>
      <c r="H4135" t="str">
        <f>'Raw Data'!I4132</f>
        <v>non-smoker</v>
      </c>
      <c r="I4135" t="str">
        <f>'Raw Data'!J4132</f>
        <v>high</v>
      </c>
    </row>
    <row r="4136" spans="1:9" ht="15" customHeight="1" x14ac:dyDescent="0.35">
      <c r="A4136">
        <f t="shared" si="256"/>
        <v>4132</v>
      </c>
      <c r="B4136" s="13">
        <f>'Raw Data'!B4133</f>
        <v>24.05041671</v>
      </c>
      <c r="C4136" t="str">
        <f t="shared" si="257"/>
        <v>Normal</v>
      </c>
      <c r="D4136" s="14">
        <f>'Raw Data'!E4133</f>
        <v>178.54978589999999</v>
      </c>
      <c r="E4136" t="str">
        <f t="shared" si="258"/>
        <v>Desirable</v>
      </c>
      <c r="F4136" s="15">
        <f>'Raw Data'!C4133</f>
        <v>109.163174</v>
      </c>
      <c r="G4136" t="str">
        <f t="shared" si="259"/>
        <v>Normal</v>
      </c>
      <c r="H4136" t="str">
        <f>'Raw Data'!I4133</f>
        <v>non-smoker</v>
      </c>
      <c r="I4136" t="str">
        <f>'Raw Data'!J4133</f>
        <v>high</v>
      </c>
    </row>
    <row r="4137" spans="1:9" ht="15" customHeight="1" x14ac:dyDescent="0.35">
      <c r="A4137">
        <f t="shared" si="256"/>
        <v>4133</v>
      </c>
      <c r="B4137" s="13">
        <f>'Raw Data'!B4134</f>
        <v>31.917256949999999</v>
      </c>
      <c r="C4137" t="str">
        <f t="shared" si="257"/>
        <v>Obese</v>
      </c>
      <c r="D4137" s="14">
        <f>'Raw Data'!E4134</f>
        <v>199.5910801</v>
      </c>
      <c r="E4137" t="str">
        <f t="shared" si="258"/>
        <v>Desirable</v>
      </c>
      <c r="F4137" s="15">
        <f>'Raw Data'!C4134</f>
        <v>121.2100891</v>
      </c>
      <c r="G4137" t="str">
        <f t="shared" si="259"/>
        <v>Elevated</v>
      </c>
      <c r="H4137" t="str">
        <f>'Raw Data'!I4134</f>
        <v>non-smoker</v>
      </c>
      <c r="I4137" t="str">
        <f>'Raw Data'!J4134</f>
        <v>moderate</v>
      </c>
    </row>
    <row r="4138" spans="1:9" ht="15" customHeight="1" x14ac:dyDescent="0.35">
      <c r="A4138">
        <f t="shared" si="256"/>
        <v>4134</v>
      </c>
      <c r="B4138" s="13">
        <f>'Raw Data'!B4135</f>
        <v>27.682399119999999</v>
      </c>
      <c r="C4138" t="str">
        <f t="shared" si="257"/>
        <v>Overweight</v>
      </c>
      <c r="D4138" s="14">
        <f>'Raw Data'!E4135</f>
        <v>191.4922114</v>
      </c>
      <c r="E4138" t="str">
        <f t="shared" si="258"/>
        <v>Desirable</v>
      </c>
      <c r="F4138" s="15">
        <f>'Raw Data'!C4135</f>
        <v>118.9437879</v>
      </c>
      <c r="G4138" t="str">
        <f t="shared" si="259"/>
        <v>Normal</v>
      </c>
      <c r="H4138" t="str">
        <f>'Raw Data'!I4135</f>
        <v>non-smoker</v>
      </c>
      <c r="I4138" t="str">
        <f>'Raw Data'!J4135</f>
        <v>high</v>
      </c>
    </row>
    <row r="4139" spans="1:9" ht="15" customHeight="1" x14ac:dyDescent="0.35">
      <c r="A4139">
        <f t="shared" si="256"/>
        <v>4135</v>
      </c>
      <c r="B4139" s="13">
        <f>'Raw Data'!B4136</f>
        <v>34.122829699999997</v>
      </c>
      <c r="C4139" t="str">
        <f t="shared" si="257"/>
        <v>Obese</v>
      </c>
      <c r="D4139" s="14">
        <f>'Raw Data'!E4136</f>
        <v>213.3690967</v>
      </c>
      <c r="E4139" t="str">
        <f t="shared" si="258"/>
        <v>Borderline High</v>
      </c>
      <c r="F4139" s="15">
        <f>'Raw Data'!C4136</f>
        <v>104.9549458</v>
      </c>
      <c r="G4139" t="str">
        <f t="shared" si="259"/>
        <v>Normal</v>
      </c>
      <c r="H4139" t="str">
        <f>'Raw Data'!I4136</f>
        <v>smoker</v>
      </c>
      <c r="I4139" t="str">
        <f>'Raw Data'!J4136</f>
        <v>low</v>
      </c>
    </row>
    <row r="4140" spans="1:9" ht="15" customHeight="1" x14ac:dyDescent="0.35">
      <c r="A4140">
        <f t="shared" si="256"/>
        <v>4136</v>
      </c>
      <c r="B4140" s="13">
        <f>'Raw Data'!B4137</f>
        <v>32.883587640000002</v>
      </c>
      <c r="C4140" t="str">
        <f t="shared" si="257"/>
        <v>Obese</v>
      </c>
      <c r="D4140" s="14">
        <f>'Raw Data'!E4137</f>
        <v>185.99960730000001</v>
      </c>
      <c r="E4140" t="str">
        <f t="shared" si="258"/>
        <v>Desirable</v>
      </c>
      <c r="F4140" s="15">
        <f>'Raw Data'!C4137</f>
        <v>138.97812719999999</v>
      </c>
      <c r="G4140" t="str">
        <f t="shared" si="259"/>
        <v>Stage 1 Hypertension</v>
      </c>
      <c r="H4140" t="str">
        <f>'Raw Data'!I4137</f>
        <v>non-smoker</v>
      </c>
      <c r="I4140" t="str">
        <f>'Raw Data'!J4137</f>
        <v>moderate</v>
      </c>
    </row>
    <row r="4141" spans="1:9" ht="15" customHeight="1" x14ac:dyDescent="0.35">
      <c r="A4141">
        <f t="shared" si="256"/>
        <v>4137</v>
      </c>
      <c r="B4141" s="13">
        <f>'Raw Data'!B4138</f>
        <v>28.078719280000001</v>
      </c>
      <c r="C4141" t="str">
        <f t="shared" si="257"/>
        <v>Overweight</v>
      </c>
      <c r="D4141" s="14">
        <f>'Raw Data'!E4138</f>
        <v>209.37864339999999</v>
      </c>
      <c r="E4141" t="str">
        <f t="shared" si="258"/>
        <v>Borderline High</v>
      </c>
      <c r="F4141" s="15">
        <f>'Raw Data'!C4138</f>
        <v>117.8268085</v>
      </c>
      <c r="G4141" t="str">
        <f t="shared" si="259"/>
        <v>Normal</v>
      </c>
      <c r="H4141" t="str">
        <f>'Raw Data'!I4138</f>
        <v>smoker</v>
      </c>
      <c r="I4141" t="str">
        <f>'Raw Data'!J4138</f>
        <v>moderate</v>
      </c>
    </row>
    <row r="4142" spans="1:9" ht="15" customHeight="1" x14ac:dyDescent="0.35">
      <c r="A4142">
        <f t="shared" si="256"/>
        <v>4138</v>
      </c>
      <c r="B4142" s="13">
        <f>'Raw Data'!B4139</f>
        <v>28.76855522</v>
      </c>
      <c r="C4142" t="str">
        <f t="shared" si="257"/>
        <v>Overweight</v>
      </c>
      <c r="D4142" s="14">
        <f>'Raw Data'!E4139</f>
        <v>179.77796330000001</v>
      </c>
      <c r="E4142" t="str">
        <f t="shared" si="258"/>
        <v>Desirable</v>
      </c>
      <c r="F4142" s="15">
        <f>'Raw Data'!C4139</f>
        <v>100.2827745</v>
      </c>
      <c r="G4142" t="str">
        <f t="shared" si="259"/>
        <v>Normal</v>
      </c>
      <c r="H4142" t="str">
        <f>'Raw Data'!I4139</f>
        <v>non-smoker</v>
      </c>
      <c r="I4142" t="str">
        <f>'Raw Data'!J4139</f>
        <v>moderate</v>
      </c>
    </row>
    <row r="4143" spans="1:9" ht="15" customHeight="1" x14ac:dyDescent="0.35">
      <c r="A4143">
        <f t="shared" si="256"/>
        <v>4139</v>
      </c>
      <c r="B4143" s="13">
        <f>'Raw Data'!B4140</f>
        <v>25.807521210000001</v>
      </c>
      <c r="C4143" t="str">
        <f t="shared" si="257"/>
        <v>Overweight</v>
      </c>
      <c r="D4143" s="14">
        <f>'Raw Data'!E4140</f>
        <v>186.96532680000001</v>
      </c>
      <c r="E4143" t="str">
        <f t="shared" si="258"/>
        <v>Desirable</v>
      </c>
      <c r="F4143" s="15">
        <f>'Raw Data'!C4140</f>
        <v>101.1624011</v>
      </c>
      <c r="G4143" t="str">
        <f t="shared" si="259"/>
        <v>Normal</v>
      </c>
      <c r="H4143" t="str">
        <f>'Raw Data'!I4140</f>
        <v>non-smoker</v>
      </c>
      <c r="I4143" t="str">
        <f>'Raw Data'!J4140</f>
        <v>high</v>
      </c>
    </row>
    <row r="4144" spans="1:9" ht="15" customHeight="1" x14ac:dyDescent="0.35">
      <c r="A4144">
        <f t="shared" si="256"/>
        <v>4140</v>
      </c>
      <c r="B4144" s="13">
        <f>'Raw Data'!B4141</f>
        <v>32.219537039999999</v>
      </c>
      <c r="C4144" t="str">
        <f t="shared" si="257"/>
        <v>Obese</v>
      </c>
      <c r="D4144" s="14">
        <f>'Raw Data'!E4141</f>
        <v>181.713155</v>
      </c>
      <c r="E4144" t="str">
        <f t="shared" si="258"/>
        <v>Desirable</v>
      </c>
      <c r="F4144" s="15">
        <f>'Raw Data'!C4141</f>
        <v>103.24126800000001</v>
      </c>
      <c r="G4144" t="str">
        <f t="shared" si="259"/>
        <v>Normal</v>
      </c>
      <c r="H4144" t="str">
        <f>'Raw Data'!I4141</f>
        <v>non-smoker</v>
      </c>
      <c r="I4144" t="str">
        <f>'Raw Data'!J4141</f>
        <v>high</v>
      </c>
    </row>
    <row r="4145" spans="1:9" ht="15" customHeight="1" x14ac:dyDescent="0.35">
      <c r="A4145">
        <f t="shared" si="256"/>
        <v>4141</v>
      </c>
      <c r="B4145" s="13">
        <f>'Raw Data'!B4142</f>
        <v>28.815622269999999</v>
      </c>
      <c r="C4145" t="str">
        <f t="shared" si="257"/>
        <v>Overweight</v>
      </c>
      <c r="D4145" s="14">
        <f>'Raw Data'!E4142</f>
        <v>173.57836230000001</v>
      </c>
      <c r="E4145" t="str">
        <f t="shared" si="258"/>
        <v>Desirable</v>
      </c>
      <c r="F4145" s="15">
        <f>'Raw Data'!C4142</f>
        <v>111.9603236</v>
      </c>
      <c r="G4145" t="str">
        <f t="shared" si="259"/>
        <v>Normal</v>
      </c>
      <c r="H4145" t="str">
        <f>'Raw Data'!I4142</f>
        <v>non-smoker</v>
      </c>
      <c r="I4145" t="str">
        <f>'Raw Data'!J4142</f>
        <v>high</v>
      </c>
    </row>
    <row r="4146" spans="1:9" ht="15" customHeight="1" x14ac:dyDescent="0.35">
      <c r="A4146">
        <f t="shared" si="256"/>
        <v>4142</v>
      </c>
      <c r="B4146" s="13">
        <f>'Raw Data'!B4143</f>
        <v>31.547804670000001</v>
      </c>
      <c r="C4146" t="str">
        <f t="shared" si="257"/>
        <v>Obese</v>
      </c>
      <c r="D4146" s="14">
        <f>'Raw Data'!E4143</f>
        <v>225.3691288</v>
      </c>
      <c r="E4146" t="str">
        <f t="shared" si="258"/>
        <v>Borderline High</v>
      </c>
      <c r="F4146" s="15">
        <f>'Raw Data'!C4143</f>
        <v>125.5519591</v>
      </c>
      <c r="G4146" t="str">
        <f t="shared" si="259"/>
        <v>Elevated</v>
      </c>
      <c r="H4146" t="str">
        <f>'Raw Data'!I4143</f>
        <v>non-smoker</v>
      </c>
      <c r="I4146" t="str">
        <f>'Raw Data'!J4143</f>
        <v>high</v>
      </c>
    </row>
    <row r="4147" spans="1:9" ht="15" customHeight="1" x14ac:dyDescent="0.35">
      <c r="A4147">
        <f t="shared" si="256"/>
        <v>4143</v>
      </c>
      <c r="B4147" s="13">
        <f>'Raw Data'!B4144</f>
        <v>23.76567738</v>
      </c>
      <c r="C4147" t="str">
        <f t="shared" si="257"/>
        <v>Normal</v>
      </c>
      <c r="D4147" s="14">
        <f>'Raw Data'!E4144</f>
        <v>201.15984259999999</v>
      </c>
      <c r="E4147" t="str">
        <f t="shared" si="258"/>
        <v>Borderline High</v>
      </c>
      <c r="F4147" s="15">
        <f>'Raw Data'!C4144</f>
        <v>112.6879173</v>
      </c>
      <c r="G4147" t="str">
        <f t="shared" si="259"/>
        <v>Normal</v>
      </c>
      <c r="H4147" t="str">
        <f>'Raw Data'!I4144</f>
        <v>non-smoker</v>
      </c>
      <c r="I4147" t="str">
        <f>'Raw Data'!J4144</f>
        <v>moderate</v>
      </c>
    </row>
    <row r="4148" spans="1:9" ht="15" customHeight="1" x14ac:dyDescent="0.35">
      <c r="A4148">
        <f t="shared" si="256"/>
        <v>4144</v>
      </c>
      <c r="B4148" s="13">
        <f>'Raw Data'!B4145</f>
        <v>20.194633</v>
      </c>
      <c r="C4148" t="str">
        <f t="shared" si="257"/>
        <v>Normal</v>
      </c>
      <c r="D4148" s="14">
        <f>'Raw Data'!E4145</f>
        <v>209.2436873</v>
      </c>
      <c r="E4148" t="str">
        <f t="shared" si="258"/>
        <v>Borderline High</v>
      </c>
      <c r="F4148" s="15">
        <f>'Raw Data'!C4145</f>
        <v>125.570031</v>
      </c>
      <c r="G4148" t="str">
        <f t="shared" si="259"/>
        <v>Elevated</v>
      </c>
      <c r="H4148" t="str">
        <f>'Raw Data'!I4145</f>
        <v>non-smoker</v>
      </c>
      <c r="I4148" t="str">
        <f>'Raw Data'!J4145</f>
        <v>low</v>
      </c>
    </row>
    <row r="4149" spans="1:9" ht="15" customHeight="1" x14ac:dyDescent="0.35">
      <c r="A4149">
        <f t="shared" si="256"/>
        <v>4145</v>
      </c>
      <c r="B4149" s="13">
        <f>'Raw Data'!B4146</f>
        <v>29.511272980000001</v>
      </c>
      <c r="C4149" t="str">
        <f t="shared" si="257"/>
        <v>Overweight</v>
      </c>
      <c r="D4149" s="14">
        <f>'Raw Data'!E4146</f>
        <v>168.6217245</v>
      </c>
      <c r="E4149" t="str">
        <f t="shared" si="258"/>
        <v>Desirable</v>
      </c>
      <c r="F4149" s="15">
        <f>'Raw Data'!C4146</f>
        <v>123.08247830000001</v>
      </c>
      <c r="G4149" t="str">
        <f t="shared" si="259"/>
        <v>Elevated</v>
      </c>
      <c r="H4149" t="str">
        <f>'Raw Data'!I4146</f>
        <v>non-smoker</v>
      </c>
      <c r="I4149" t="str">
        <f>'Raw Data'!J4146</f>
        <v>high</v>
      </c>
    </row>
    <row r="4150" spans="1:9" ht="15" customHeight="1" x14ac:dyDescent="0.35">
      <c r="A4150">
        <f t="shared" si="256"/>
        <v>4146</v>
      </c>
      <c r="B4150" s="13">
        <f>'Raw Data'!B4147</f>
        <v>30.513965540000001</v>
      </c>
      <c r="C4150" t="str">
        <f t="shared" si="257"/>
        <v>Obese</v>
      </c>
      <c r="D4150" s="14">
        <f>'Raw Data'!E4147</f>
        <v>208.4734708</v>
      </c>
      <c r="E4150" t="str">
        <f t="shared" si="258"/>
        <v>Borderline High</v>
      </c>
      <c r="F4150" s="15">
        <f>'Raw Data'!C4147</f>
        <v>126.5908408</v>
      </c>
      <c r="G4150" t="str">
        <f t="shared" si="259"/>
        <v>Elevated</v>
      </c>
      <c r="H4150" t="str">
        <f>'Raw Data'!I4147</f>
        <v>non-smoker</v>
      </c>
      <c r="I4150" t="str">
        <f>'Raw Data'!J4147</f>
        <v>moderate</v>
      </c>
    </row>
    <row r="4151" spans="1:9" ht="15" customHeight="1" x14ac:dyDescent="0.35">
      <c r="A4151">
        <f t="shared" si="256"/>
        <v>4147</v>
      </c>
      <c r="B4151" s="13">
        <f>'Raw Data'!B4148</f>
        <v>27.375947889999999</v>
      </c>
      <c r="C4151" t="str">
        <f t="shared" si="257"/>
        <v>Overweight</v>
      </c>
      <c r="D4151" s="14">
        <f>'Raw Data'!E4148</f>
        <v>226.1605563</v>
      </c>
      <c r="E4151" t="str">
        <f t="shared" si="258"/>
        <v>Borderline High</v>
      </c>
      <c r="F4151" s="15">
        <f>'Raw Data'!C4148</f>
        <v>128.19237949999999</v>
      </c>
      <c r="G4151" t="str">
        <f t="shared" si="259"/>
        <v>Elevated</v>
      </c>
      <c r="H4151" t="str">
        <f>'Raw Data'!I4148</f>
        <v>non-smoker</v>
      </c>
      <c r="I4151" t="str">
        <f>'Raw Data'!J4148</f>
        <v>low</v>
      </c>
    </row>
    <row r="4152" spans="1:9" ht="15" customHeight="1" x14ac:dyDescent="0.35">
      <c r="A4152">
        <f t="shared" si="256"/>
        <v>4148</v>
      </c>
      <c r="B4152" s="13">
        <f>'Raw Data'!B4149</f>
        <v>29.893081989999999</v>
      </c>
      <c r="C4152" t="str">
        <f t="shared" si="257"/>
        <v>Overweight</v>
      </c>
      <c r="D4152" s="14">
        <f>'Raw Data'!E4149</f>
        <v>195.28931560000001</v>
      </c>
      <c r="E4152" t="str">
        <f t="shared" si="258"/>
        <v>Desirable</v>
      </c>
      <c r="F4152" s="15">
        <f>'Raw Data'!C4149</f>
        <v>107.89778939999999</v>
      </c>
      <c r="G4152" t="str">
        <f t="shared" si="259"/>
        <v>Normal</v>
      </c>
      <c r="H4152" t="str">
        <f>'Raw Data'!I4149</f>
        <v>non-smoker</v>
      </c>
      <c r="I4152" t="str">
        <f>'Raw Data'!J4149</f>
        <v>moderate</v>
      </c>
    </row>
    <row r="4153" spans="1:9" ht="15" customHeight="1" x14ac:dyDescent="0.35">
      <c r="A4153">
        <f t="shared" si="256"/>
        <v>4149</v>
      </c>
      <c r="B4153" s="13">
        <f>'Raw Data'!B4150</f>
        <v>22.7400004</v>
      </c>
      <c r="C4153" t="str">
        <f t="shared" si="257"/>
        <v>Normal</v>
      </c>
      <c r="D4153" s="14">
        <f>'Raw Data'!E4150</f>
        <v>204.61488019999999</v>
      </c>
      <c r="E4153" t="str">
        <f t="shared" si="258"/>
        <v>Borderline High</v>
      </c>
      <c r="F4153" s="15">
        <f>'Raw Data'!C4150</f>
        <v>108.7036062</v>
      </c>
      <c r="G4153" t="str">
        <f t="shared" si="259"/>
        <v>Normal</v>
      </c>
      <c r="H4153" t="str">
        <f>'Raw Data'!I4150</f>
        <v>non-smoker</v>
      </c>
      <c r="I4153" t="str">
        <f>'Raw Data'!J4150</f>
        <v>moderate</v>
      </c>
    </row>
    <row r="4154" spans="1:9" ht="15" customHeight="1" x14ac:dyDescent="0.35">
      <c r="A4154">
        <f t="shared" si="256"/>
        <v>4150</v>
      </c>
      <c r="B4154" s="13">
        <f>'Raw Data'!B4151</f>
        <v>31.696490019999999</v>
      </c>
      <c r="C4154" t="str">
        <f t="shared" si="257"/>
        <v>Obese</v>
      </c>
      <c r="D4154" s="14">
        <f>'Raw Data'!E4151</f>
        <v>217.9112958</v>
      </c>
      <c r="E4154" t="str">
        <f t="shared" si="258"/>
        <v>Borderline High</v>
      </c>
      <c r="F4154" s="15">
        <f>'Raw Data'!C4151</f>
        <v>96.564400750000004</v>
      </c>
      <c r="G4154" t="str">
        <f t="shared" si="259"/>
        <v>Normal</v>
      </c>
      <c r="H4154" t="str">
        <f>'Raw Data'!I4151</f>
        <v>smoker</v>
      </c>
      <c r="I4154" t="str">
        <f>'Raw Data'!J4151</f>
        <v>high</v>
      </c>
    </row>
    <row r="4155" spans="1:9" ht="15" customHeight="1" x14ac:dyDescent="0.35">
      <c r="A4155">
        <f t="shared" si="256"/>
        <v>4151</v>
      </c>
      <c r="B4155" s="13">
        <f>'Raw Data'!B4152</f>
        <v>32.858593560000003</v>
      </c>
      <c r="C4155" t="str">
        <f t="shared" si="257"/>
        <v>Obese</v>
      </c>
      <c r="D4155" s="14">
        <f>'Raw Data'!E4152</f>
        <v>199.9814609</v>
      </c>
      <c r="E4155" t="str">
        <f t="shared" si="258"/>
        <v>Desirable</v>
      </c>
      <c r="F4155" s="15">
        <f>'Raw Data'!C4152</f>
        <v>120.1385884</v>
      </c>
      <c r="G4155" t="str">
        <f t="shared" si="259"/>
        <v>Elevated</v>
      </c>
      <c r="H4155" t="str">
        <f>'Raw Data'!I4152</f>
        <v>non-smoker</v>
      </c>
      <c r="I4155" t="str">
        <f>'Raw Data'!J4152</f>
        <v>low</v>
      </c>
    </row>
    <row r="4156" spans="1:9" ht="15" customHeight="1" x14ac:dyDescent="0.35">
      <c r="A4156">
        <f t="shared" si="256"/>
        <v>4152</v>
      </c>
      <c r="B4156" s="13">
        <f>'Raw Data'!B4153</f>
        <v>32.10340892</v>
      </c>
      <c r="C4156" t="str">
        <f t="shared" si="257"/>
        <v>Obese</v>
      </c>
      <c r="D4156" s="14">
        <f>'Raw Data'!E4153</f>
        <v>206.3451163</v>
      </c>
      <c r="E4156" t="str">
        <f t="shared" si="258"/>
        <v>Borderline High</v>
      </c>
      <c r="F4156" s="15">
        <f>'Raw Data'!C4153</f>
        <v>111.7473724</v>
      </c>
      <c r="G4156" t="str">
        <f t="shared" si="259"/>
        <v>Normal</v>
      </c>
      <c r="H4156" t="str">
        <f>'Raw Data'!I4153</f>
        <v>non-smoker</v>
      </c>
      <c r="I4156" t="str">
        <f>'Raw Data'!J4153</f>
        <v>moderate</v>
      </c>
    </row>
    <row r="4157" spans="1:9" ht="15" customHeight="1" x14ac:dyDescent="0.35">
      <c r="A4157">
        <f t="shared" si="256"/>
        <v>4153</v>
      </c>
      <c r="B4157" s="13">
        <f>'Raw Data'!B4154</f>
        <v>27.61984283</v>
      </c>
      <c r="C4157" t="str">
        <f t="shared" si="257"/>
        <v>Overweight</v>
      </c>
      <c r="D4157" s="14">
        <f>'Raw Data'!E4154</f>
        <v>204.2762414</v>
      </c>
      <c r="E4157" t="str">
        <f t="shared" si="258"/>
        <v>Borderline High</v>
      </c>
      <c r="F4157" s="15">
        <f>'Raw Data'!C4154</f>
        <v>125.6985723</v>
      </c>
      <c r="G4157" t="str">
        <f t="shared" si="259"/>
        <v>Elevated</v>
      </c>
      <c r="H4157" t="str">
        <f>'Raw Data'!I4154</f>
        <v>non-smoker</v>
      </c>
      <c r="I4157" t="str">
        <f>'Raw Data'!J4154</f>
        <v>moderate</v>
      </c>
    </row>
    <row r="4158" spans="1:9" ht="15" customHeight="1" x14ac:dyDescent="0.35">
      <c r="A4158">
        <f t="shared" si="256"/>
        <v>4154</v>
      </c>
      <c r="B4158" s="13">
        <f>'Raw Data'!B4155</f>
        <v>32.932470199999997</v>
      </c>
      <c r="C4158" t="str">
        <f t="shared" si="257"/>
        <v>Obese</v>
      </c>
      <c r="D4158" s="14">
        <f>'Raw Data'!E4155</f>
        <v>195.3496494</v>
      </c>
      <c r="E4158" t="str">
        <f t="shared" si="258"/>
        <v>Desirable</v>
      </c>
      <c r="F4158" s="15">
        <f>'Raw Data'!C4155</f>
        <v>106.305162</v>
      </c>
      <c r="G4158" t="str">
        <f t="shared" si="259"/>
        <v>Normal</v>
      </c>
      <c r="H4158" t="str">
        <f>'Raw Data'!I4155</f>
        <v>smoker</v>
      </c>
      <c r="I4158" t="str">
        <f>'Raw Data'!J4155</f>
        <v>moderate</v>
      </c>
    </row>
    <row r="4159" spans="1:9" ht="15" customHeight="1" x14ac:dyDescent="0.35">
      <c r="A4159">
        <f t="shared" si="256"/>
        <v>4155</v>
      </c>
      <c r="B4159" s="13">
        <f>'Raw Data'!B4156</f>
        <v>21.285659379999998</v>
      </c>
      <c r="C4159" t="str">
        <f t="shared" si="257"/>
        <v>Normal</v>
      </c>
      <c r="D4159" s="14">
        <f>'Raw Data'!E4156</f>
        <v>154.85752919999999</v>
      </c>
      <c r="E4159" t="str">
        <f t="shared" si="258"/>
        <v>Desirable</v>
      </c>
      <c r="F4159" s="15">
        <f>'Raw Data'!C4156</f>
        <v>95.05164284</v>
      </c>
      <c r="G4159" t="str">
        <f t="shared" si="259"/>
        <v>Normal</v>
      </c>
      <c r="H4159" t="str">
        <f>'Raw Data'!I4156</f>
        <v>non-smoker</v>
      </c>
      <c r="I4159" t="str">
        <f>'Raw Data'!J4156</f>
        <v>moderate</v>
      </c>
    </row>
    <row r="4200" spans="1:25" ht="16.149999999999999" customHeight="1" x14ac:dyDescent="0.35">
      <c r="A4200" s="1" t="s">
        <v>342</v>
      </c>
    </row>
    <row r="4201" spans="1:25" ht="15" customHeight="1" x14ac:dyDescent="0.35">
      <c r="A4201" s="26" t="s">
        <v>343</v>
      </c>
    </row>
    <row r="4202" spans="1:25" ht="15" customHeight="1" x14ac:dyDescent="0.35">
      <c r="A4202" s="104" t="s">
        <v>344</v>
      </c>
      <c r="B4202" s="55"/>
      <c r="C4202" s="55"/>
      <c r="E4202" s="103" t="s">
        <v>345</v>
      </c>
      <c r="F4202" s="55"/>
      <c r="G4202" s="55"/>
      <c r="H4202" s="103" t="s">
        <v>346</v>
      </c>
      <c r="I4202" s="55"/>
      <c r="J4202" s="55"/>
      <c r="K4202" s="103" t="s">
        <v>347</v>
      </c>
      <c r="L4202" s="55"/>
      <c r="M4202" s="55"/>
      <c r="N4202" s="103" t="s">
        <v>348</v>
      </c>
      <c r="O4202" s="55"/>
      <c r="P4202" s="55"/>
      <c r="Q4202" s="103" t="s">
        <v>349</v>
      </c>
      <c r="R4202" s="55"/>
      <c r="S4202" s="55"/>
      <c r="T4202" s="103" t="s">
        <v>350</v>
      </c>
      <c r="U4202" s="55"/>
      <c r="V4202" s="55"/>
      <c r="W4202" s="103" t="s">
        <v>351</v>
      </c>
      <c r="X4202" s="55"/>
      <c r="Y4202" s="55"/>
    </row>
    <row r="4203" spans="1:25" ht="15" customHeight="1" x14ac:dyDescent="0.35">
      <c r="A4203" s="27" t="s">
        <v>318</v>
      </c>
      <c r="C4203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</f>
        <v>0</v>
      </c>
      <c r="E4203" s="28" t="s">
        <v>324</v>
      </c>
      <c r="F4203" s="28" t="s">
        <v>325</v>
      </c>
      <c r="G4203" s="28" t="s">
        <v>326</v>
      </c>
      <c r="H4203" s="28" t="s">
        <v>324</v>
      </c>
      <c r="I4203" s="28" t="s">
        <v>325</v>
      </c>
      <c r="J4203" s="28" t="s">
        <v>326</v>
      </c>
      <c r="K4203" s="28" t="s">
        <v>324</v>
      </c>
      <c r="L4203" s="28" t="s">
        <v>325</v>
      </c>
      <c r="M4203" s="28" t="s">
        <v>326</v>
      </c>
      <c r="N4203" s="28" t="s">
        <v>324</v>
      </c>
      <c r="O4203" s="28" t="s">
        <v>325</v>
      </c>
      <c r="P4203" s="28" t="s">
        <v>326</v>
      </c>
      <c r="Q4203" s="28" t="s">
        <v>324</v>
      </c>
      <c r="R4203" s="28" t="s">
        <v>325</v>
      </c>
      <c r="S4203" s="28" t="s">
        <v>326</v>
      </c>
      <c r="T4203" s="28" t="s">
        <v>324</v>
      </c>
      <c r="U4203" s="28" t="s">
        <v>325</v>
      </c>
      <c r="V4203" s="28" t="s">
        <v>326</v>
      </c>
      <c r="W4203" s="28" t="s">
        <v>324</v>
      </c>
      <c r="X4203" s="28" t="s">
        <v>325</v>
      </c>
      <c r="Y4203" s="28" t="s">
        <v>326</v>
      </c>
    </row>
    <row r="4204" spans="1:25" ht="15" customHeight="1" x14ac:dyDescent="0.35">
      <c r="A4204" s="27" t="s">
        <v>352</v>
      </c>
      <c r="C4204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Dashboard'!$C$30="(All)"))&gt;0),'Raw Data'!$A$2:$A$4156)/SUMPRODUCT(--((('Raw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Dashboard'!$C$30="(All)"))&gt;0)),0)</f>
        <v>0</v>
      </c>
      <c r="E4204" s="27" t="s">
        <v>353</v>
      </c>
      <c r="F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Data'!$I$2:$I$4156="smoker"))</f>
        <v>0</v>
      </c>
      <c r="G4204" s="29">
        <f>IFERROR(F4204/Analysis!$C$4203,0)</f>
        <v>0</v>
      </c>
      <c r="H4204" s="27" t="s">
        <v>354</v>
      </c>
      <c r="I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Data'!$J$2:$J$4156="low"))</f>
        <v>0</v>
      </c>
      <c r="J4204" s="29">
        <f>IFERROR(I4204/Analysis!$C$4203,0)</f>
        <v>0</v>
      </c>
      <c r="K4204" s="27" t="s">
        <v>332</v>
      </c>
      <c r="L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Data'!$M$2:$M$4156="Underweight"))</f>
        <v>0</v>
      </c>
      <c r="M4204" s="29">
        <f>IFERROR(L4204/Analysis!$C$4203,0)</f>
        <v>0</v>
      </c>
      <c r="N4204" s="27" t="s">
        <v>355</v>
      </c>
      <c r="O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Data'!$L$2:$L$4156="18-29"))</f>
        <v>0</v>
      </c>
      <c r="P4204" s="29">
        <f>IFERROR(O4204/Analysis!$C$4203,0)</f>
        <v>0</v>
      </c>
      <c r="Q4204" s="27" t="s">
        <v>287</v>
      </c>
      <c r="R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Data'!$Q$2:$Q$4156="Desirable"))</f>
        <v>0</v>
      </c>
      <c r="S4204" s="29">
        <f>IFERROR(R4204/Analysis!$C$4203,0)</f>
        <v>0</v>
      </c>
      <c r="T4204" s="27" t="s">
        <v>255</v>
      </c>
      <c r="U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Data'!$R$2:$R$4156="Normal"))</f>
        <v>0</v>
      </c>
      <c r="V4204" s="29">
        <f>IFERROR(U4204/Analysis!$C$4203,0)</f>
        <v>0</v>
      </c>
      <c r="W4204" s="27" t="s">
        <v>356</v>
      </c>
      <c r="X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Data'!$F$2:$F$4156&lt;40))</f>
        <v>0</v>
      </c>
      <c r="Y4204" s="29">
        <f>IFERROR(X4204/Analysis!$C$4203,0)</f>
        <v>0</v>
      </c>
    </row>
    <row r="4205" spans="1:25" ht="15" customHeight="1" x14ac:dyDescent="0.35">
      <c r="A4205" s="27" t="s">
        <v>319</v>
      </c>
      <c r="C4205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Dashboard'!$C$30="(All)"))&gt;0)),0)</f>
        <v>0</v>
      </c>
      <c r="E4205" s="27" t="s">
        <v>243</v>
      </c>
      <c r="F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Data'!$I$2:$I$4156="non-smoker"))</f>
        <v>0</v>
      </c>
      <c r="G4205" s="29">
        <f>IFERROR(F4205/Analysis!$C$4203,0)</f>
        <v>0</v>
      </c>
      <c r="H4205" s="27" t="s">
        <v>249</v>
      </c>
      <c r="I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Data'!$J$2:$J$4156="moderate"))</f>
        <v>0</v>
      </c>
      <c r="J4205" s="29">
        <f>IFERROR(I4205/Analysis!$C$4203,0)</f>
        <v>0</v>
      </c>
      <c r="K4205" s="27" t="s">
        <v>255</v>
      </c>
      <c r="L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Data'!$M$2:$M$4156="Normal"))</f>
        <v>0</v>
      </c>
      <c r="M4205" s="29">
        <f>IFERROR(L4205/Analysis!$C$4203,0)</f>
        <v>0</v>
      </c>
      <c r="N4205" s="27" t="s">
        <v>357</v>
      </c>
      <c r="O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Data'!$L$2:$L$4156="30-39"))</f>
        <v>0</v>
      </c>
      <c r="P4205" s="29">
        <f>IFERROR(O4205/Analysis!$C$4203,0)</f>
        <v>0</v>
      </c>
      <c r="Q4205" s="27" t="s">
        <v>337</v>
      </c>
      <c r="R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Data'!$Q$2:$Q$4156="Borderline High"))</f>
        <v>0</v>
      </c>
      <c r="S4205" s="29">
        <f>IFERROR(R4205/Analysis!$C$4203,0)</f>
        <v>0</v>
      </c>
      <c r="T4205" s="27" t="s">
        <v>339</v>
      </c>
      <c r="U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Data'!$R$2:$R$4156="Elevated"))</f>
        <v>0</v>
      </c>
      <c r="V4205" s="29">
        <f>IFERROR(U4205/Analysis!$C$4203,0)</f>
        <v>0</v>
      </c>
      <c r="W4205" s="27" t="s">
        <v>358</v>
      </c>
      <c r="X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Dashboard'!$C$30="(All)"))&gt;0),--((('Raw Data'!$F$2:$F$4156&gt;=40)*('Raw Data'!$F$2:$F$4156&lt;60))))</f>
        <v>0</v>
      </c>
      <c r="Y4205" s="29">
        <f>IFERROR(X4205/Analysis!$C$4203,0)</f>
        <v>0</v>
      </c>
    </row>
    <row r="4206" spans="1:25" ht="15" customHeight="1" x14ac:dyDescent="0.35">
      <c r="A4206" s="27" t="s">
        <v>320</v>
      </c>
      <c r="C4206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Dashboard'!$C$30="(All)"))&gt;0)),0)</f>
        <v>0</v>
      </c>
      <c r="H4206" s="27" t="s">
        <v>359</v>
      </c>
      <c r="I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Data'!$J$2:$J$4156="high"))</f>
        <v>0</v>
      </c>
      <c r="J4206" s="29">
        <f>IFERROR(I4206/Analysis!$C$4203,0)</f>
        <v>0</v>
      </c>
      <c r="K4206" s="27" t="s">
        <v>333</v>
      </c>
      <c r="L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Data'!$M$2:$M$4156="Overweight"))</f>
        <v>0</v>
      </c>
      <c r="M4206" s="29">
        <f>IFERROR(L4206/Analysis!$C$4203,0)</f>
        <v>0</v>
      </c>
      <c r="N4206" s="27" t="s">
        <v>360</v>
      </c>
      <c r="O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Data'!$L$2:$L$4156="40-49"))</f>
        <v>0</v>
      </c>
      <c r="P4206" s="29">
        <f>IFERROR(O4206/Analysis!$C$4203,0)</f>
        <v>0</v>
      </c>
      <c r="Q4206" s="27" t="s">
        <v>330</v>
      </c>
      <c r="R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Data'!$Q$2:$Q$4156="High"))</f>
        <v>0</v>
      </c>
      <c r="S4206" s="29">
        <f>IFERROR(R4206/Analysis!$C$4203,0)</f>
        <v>0</v>
      </c>
      <c r="T4206" s="27" t="s">
        <v>361</v>
      </c>
      <c r="U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Data'!$R$2:$R$4156="High / Stage 1"))</f>
        <v>0</v>
      </c>
      <c r="V4206" s="29">
        <f>IFERROR(U4206/Analysis!$C$4203,0)</f>
        <v>0</v>
      </c>
      <c r="W4206" s="27" t="s">
        <v>362</v>
      </c>
      <c r="X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Data'!$F$2:$F$4156&gt;=60))</f>
        <v>0</v>
      </c>
      <c r="Y4206" s="29">
        <f>IFERROR(X4206/Analysis!$C$4203,0)</f>
        <v>0</v>
      </c>
    </row>
    <row r="4207" spans="1:25" ht="15" customHeight="1" x14ac:dyDescent="0.35">
      <c r="A4207" s="27" t="s">
        <v>321</v>
      </c>
      <c r="C4207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Dashboard'!$C$30="(All)"))&gt;0),'Raw Data'!$D$2:$D$4156)/SUMPRODUCT(--((('Raw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Dashboard'!$C$30="(All)"))&gt;0)),0)</f>
        <v>0</v>
      </c>
      <c r="K4207" s="27" t="s">
        <v>334</v>
      </c>
      <c r="L4207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Data'!$M$2:$M$4156="Obese"))</f>
        <v>0</v>
      </c>
      <c r="M4207" s="29">
        <f>IFERROR(L4207/Analysis!$C$4203,0)</f>
        <v>0</v>
      </c>
      <c r="N4207" s="27" t="s">
        <v>363</v>
      </c>
      <c r="O4207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Data'!$L$2:$L$4156="50-59"))</f>
        <v>0</v>
      </c>
      <c r="P4207" s="29">
        <f>IFERROR(O4207/Analysis!$C$4203,0)</f>
        <v>0</v>
      </c>
      <c r="T4207" s="27" t="s">
        <v>364</v>
      </c>
      <c r="U4207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Data'!$R$2:$R$4156="High / Stage 2"))</f>
        <v>0</v>
      </c>
      <c r="V4207" s="29">
        <f>IFERROR(U4207/Analysis!$C$4203,0)</f>
        <v>0</v>
      </c>
    </row>
    <row r="4208" spans="1:25" ht="15" customHeight="1" x14ac:dyDescent="0.35">
      <c r="A4208" s="27" t="s">
        <v>322</v>
      </c>
      <c r="C4208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Dashboard'!$C$30="(All)"))&gt;0)),0)</f>
        <v>0</v>
      </c>
      <c r="N4208" s="27" t="s">
        <v>261</v>
      </c>
      <c r="O4208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Data'!$L$2:$L$4156="60-69"))</f>
        <v>0</v>
      </c>
      <c r="P4208" s="29">
        <f>IFERROR(O4208/Analysis!$C$4203,0)</f>
        <v>0</v>
      </c>
    </row>
    <row r="4209" spans="1:17" ht="15" customHeight="1" x14ac:dyDescent="0.35">
      <c r="A4209" s="27" t="s">
        <v>365</v>
      </c>
      <c r="C4209" s="29">
        <f>IFERROR(F4204/Analysis!$C$4203,0)</f>
        <v>0</v>
      </c>
      <c r="N4209" s="27" t="s">
        <v>366</v>
      </c>
      <c r="O4209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Data'!$L$2:$L$4156="70+"))</f>
        <v>0</v>
      </c>
      <c r="P4209" s="29">
        <f>IFERROR(O4209/Analysis!$C$4203,0)</f>
        <v>0</v>
      </c>
    </row>
    <row r="4210" spans="1:17" ht="15" customHeight="1" x14ac:dyDescent="0.35">
      <c r="A4210" s="27" t="s">
        <v>367</v>
      </c>
      <c r="C4210" s="29">
        <f>IFERROR((SUM(L4206:L4207))/Analysis!$C$4203,0)</f>
        <v>0</v>
      </c>
    </row>
    <row r="4211" spans="1:17" ht="15" customHeight="1" x14ac:dyDescent="0.35">
      <c r="A4211" s="27" t="s">
        <v>368</v>
      </c>
      <c r="C4211" s="29">
        <f>IFERROR(X4204/Analysis!$C$4203,0)</f>
        <v>0</v>
      </c>
    </row>
    <row r="4212" spans="1:17" ht="15" customHeight="1" x14ac:dyDescent="0.35">
      <c r="A4212" s="103" t="s">
        <v>369</v>
      </c>
      <c r="B4212" s="55"/>
      <c r="C4212" s="29">
        <f>IFERROR((SUM(U4206:U4207))/Analysis!$C$4203,0)</f>
        <v>0</v>
      </c>
      <c r="D4212" s="103" t="s">
        <v>370</v>
      </c>
      <c r="E4212" s="55"/>
      <c r="G4212" s="103" t="s">
        <v>371</v>
      </c>
      <c r="H4212" s="55"/>
      <c r="J4212" s="103" t="s">
        <v>372</v>
      </c>
      <c r="K4212" s="55"/>
      <c r="M4212" s="103" t="s">
        <v>373</v>
      </c>
      <c r="N4212" s="55"/>
      <c r="P4212" s="103" t="s">
        <v>374</v>
      </c>
      <c r="Q4212" s="55"/>
    </row>
    <row r="4213" spans="1:17" ht="15" customHeight="1" x14ac:dyDescent="0.35">
      <c r="A4213" s="28" t="s">
        <v>375</v>
      </c>
      <c r="B4213" s="28" t="s">
        <v>376</v>
      </c>
      <c r="C4213" s="29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Dashboard'!$C$30="(All)"))&gt;0),--(('Raw Data'!$M$2:$M$4156="Overweight")+('Raw Data'!$M$2:$M$4156="Obese")),--('Raw Data'!$F$2:$F$4156&lt;40),--('Raw Data'!$C$2:$C$4156&gt;=130))/Analysis!$C$4203,0)</f>
        <v>0</v>
      </c>
      <c r="D4213" s="28" t="s">
        <v>375</v>
      </c>
      <c r="E4213" s="28" t="s">
        <v>377</v>
      </c>
      <c r="G4213" s="28" t="s">
        <v>375</v>
      </c>
      <c r="H4213" s="28" t="s">
        <v>378</v>
      </c>
      <c r="J4213" s="28" t="s">
        <v>375</v>
      </c>
      <c r="K4213" s="28" t="s">
        <v>376</v>
      </c>
      <c r="M4213" s="28" t="s">
        <v>375</v>
      </c>
      <c r="N4213" s="28" t="s">
        <v>378</v>
      </c>
      <c r="P4213" s="28" t="s">
        <v>375</v>
      </c>
      <c r="Q4213" s="28" t="s">
        <v>376</v>
      </c>
    </row>
    <row r="4214" spans="1:17" ht="15" customHeight="1" x14ac:dyDescent="0.35">
      <c r="A4214" s="27" t="s">
        <v>353</v>
      </c>
      <c r="B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Data'!$I$2:$I$4156="smoker"),'Raw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Data'!$I$2:$I$4156="smoker")),0)</f>
        <v>0</v>
      </c>
      <c r="D4214" s="27" t="s">
        <v>355</v>
      </c>
      <c r="E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Data'!$L$2:$L$4156="18-29")),0)</f>
        <v>0</v>
      </c>
      <c r="G4214" s="27" t="s">
        <v>355</v>
      </c>
      <c r="H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Data'!$L$2:$L$4156="18-29")),0)</f>
        <v>0</v>
      </c>
      <c r="J4214" s="27" t="s">
        <v>354</v>
      </c>
      <c r="K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Data'!$J$2:$J$4156="low")),0)</f>
        <v>0</v>
      </c>
      <c r="M4214" s="27" t="s">
        <v>332</v>
      </c>
      <c r="N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Data'!$M$2:$M$4156="Underweight"),'Raw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Data'!$M$2:$M$4156="Underweight")),0)</f>
        <v>0</v>
      </c>
      <c r="P4214" s="27" t="s">
        <v>355</v>
      </c>
      <c r="Q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Data'!$L$2:$L$4156="18-29")),0)</f>
        <v>0</v>
      </c>
    </row>
    <row r="4215" spans="1:17" ht="15" customHeight="1" x14ac:dyDescent="0.35">
      <c r="A4215" s="27" t="s">
        <v>243</v>
      </c>
      <c r="B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Data'!$I$2:$I$4156="non-smoker"),'Raw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Data'!$I$2:$I$4156="non-smoker")),0)</f>
        <v>0</v>
      </c>
      <c r="D4215" s="27" t="s">
        <v>357</v>
      </c>
      <c r="E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Data'!$L$2:$L$4156="30-39")),0)</f>
        <v>0</v>
      </c>
      <c r="G4215" s="27" t="s">
        <v>357</v>
      </c>
      <c r="H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Data'!$L$2:$L$4156="30-39")),0)</f>
        <v>0</v>
      </c>
      <c r="J4215" s="27" t="s">
        <v>249</v>
      </c>
      <c r="K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Data'!$J$2:$J$4156="moderate")),0)</f>
        <v>0</v>
      </c>
      <c r="M4215" s="27" t="s">
        <v>255</v>
      </c>
      <c r="N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Data'!$M$2:$M$4156="Normal"),'Raw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Data'!$M$2:$M$4156="Normal")),0)</f>
        <v>0</v>
      </c>
      <c r="P4215" s="27" t="s">
        <v>357</v>
      </c>
      <c r="Q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Data'!$L$2:$L$4156="30-39")),0)</f>
        <v>0</v>
      </c>
    </row>
    <row r="4216" spans="1:17" ht="15" customHeight="1" x14ac:dyDescent="0.35">
      <c r="D4216" s="27" t="s">
        <v>360</v>
      </c>
      <c r="E4216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Data'!$L$2:$L$4156="40-49")),0)</f>
        <v>0</v>
      </c>
      <c r="G4216" s="27" t="s">
        <v>360</v>
      </c>
      <c r="H4216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Data'!$L$2:$L$4156="40-49")),0)</f>
        <v>0</v>
      </c>
      <c r="J4216" s="27" t="s">
        <v>359</v>
      </c>
      <c r="K4216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Data'!$J$2:$J$4156="high")),0)</f>
        <v>0</v>
      </c>
      <c r="M4216" s="27" t="s">
        <v>333</v>
      </c>
      <c r="N4216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Data'!$M$2:$M$4156="Overweight"),'Raw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Data'!$M$2:$M$4156="Overweight")),0)</f>
        <v>0</v>
      </c>
      <c r="P4216" s="27" t="s">
        <v>360</v>
      </c>
      <c r="Q4216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Data'!$L$2:$L$4156="40-49")),0)</f>
        <v>0</v>
      </c>
    </row>
    <row r="4217" spans="1:17" ht="15" customHeight="1" x14ac:dyDescent="0.35">
      <c r="D4217" s="27" t="s">
        <v>363</v>
      </c>
      <c r="E4217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Data'!$L$2:$L$4156="50-59")),0)</f>
        <v>0</v>
      </c>
      <c r="G4217" s="27" t="s">
        <v>363</v>
      </c>
      <c r="H4217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Data'!$L$2:$L$4156="50-59")),0)</f>
        <v>0</v>
      </c>
      <c r="M4217" s="27" t="s">
        <v>334</v>
      </c>
      <c r="N4217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Data'!$M$2:$M$4156="Obese"),'Raw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Data'!$M$2:$M$4156="Obese")),0)</f>
        <v>0</v>
      </c>
      <c r="P4217" s="27" t="s">
        <v>363</v>
      </c>
      <c r="Q4217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Data'!$L$2:$L$4156="50-59")),0)</f>
        <v>0</v>
      </c>
    </row>
    <row r="4218" spans="1:17" ht="15" customHeight="1" x14ac:dyDescent="0.35">
      <c r="D4218" s="27" t="s">
        <v>261</v>
      </c>
      <c r="E4218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Data'!$L$2:$L$4156="60-69")),0)</f>
        <v>0</v>
      </c>
      <c r="G4218" s="27" t="s">
        <v>261</v>
      </c>
      <c r="H4218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Data'!$L$2:$L$4156="60-69")),0)</f>
        <v>0</v>
      </c>
      <c r="P4218" s="27" t="s">
        <v>261</v>
      </c>
      <c r="Q4218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Data'!$L$2:$L$4156="60-69")),0)</f>
        <v>0</v>
      </c>
    </row>
    <row r="4219" spans="1:17" ht="15" customHeight="1" x14ac:dyDescent="0.35">
      <c r="D4219" s="27" t="s">
        <v>366</v>
      </c>
      <c r="E4219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Data'!$L$2:$L$4156="70+")),0)</f>
        <v>0</v>
      </c>
      <c r="G4219" s="27" t="s">
        <v>366</v>
      </c>
      <c r="H4219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Data'!$L$2:$L$4156="70+")),0)</f>
        <v>0</v>
      </c>
      <c r="P4219" s="27" t="s">
        <v>366</v>
      </c>
      <c r="Q4219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Data'!$L$2:$L$4156="70+")),0)</f>
        <v>0</v>
      </c>
    </row>
    <row r="4222" spans="1:17" ht="15" customHeight="1" x14ac:dyDescent="0.35">
      <c r="A4222" s="103" t="s">
        <v>379</v>
      </c>
      <c r="B4222" s="55"/>
      <c r="C4222" s="55"/>
      <c r="D4222" s="55"/>
      <c r="E4222" s="55"/>
      <c r="H4222" s="103" t="s">
        <v>380</v>
      </c>
      <c r="I4222" s="55"/>
      <c r="J4222" s="55"/>
      <c r="K4222" s="55"/>
      <c r="L4222" s="55"/>
      <c r="O4222" s="30" t="s">
        <v>381</v>
      </c>
    </row>
    <row r="4223" spans="1:17" ht="15" customHeight="1" x14ac:dyDescent="0.35">
      <c r="A4223" s="28"/>
      <c r="B4223" s="31" t="s">
        <v>332</v>
      </c>
      <c r="C4223" s="31" t="s">
        <v>255</v>
      </c>
      <c r="D4223" s="31" t="s">
        <v>333</v>
      </c>
      <c r="E4223" s="31" t="s">
        <v>334</v>
      </c>
      <c r="H4223" s="28"/>
      <c r="I4223" s="31" t="s">
        <v>332</v>
      </c>
      <c r="J4223" s="31" t="s">
        <v>255</v>
      </c>
      <c r="K4223" s="31" t="s">
        <v>333</v>
      </c>
      <c r="L4223" s="31" t="s">
        <v>334</v>
      </c>
      <c r="O4223" s="28"/>
    </row>
    <row r="4224" spans="1:17" ht="15" customHeight="1" x14ac:dyDescent="0.35">
      <c r="A4224" s="27" t="s">
        <v>354</v>
      </c>
      <c r="B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Data'!$J$2:$J$4156="low"),--('Raw Data'!$M$2:$M$4156="Underweight"))</f>
        <v>0</v>
      </c>
      <c r="C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Data'!$J$2:$J$4156="low"),--('Raw Data'!$M$2:$M$4156="Normal"))</f>
        <v>0</v>
      </c>
      <c r="D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Data'!$J$2:$J$4156="low"),--('Raw Data'!$M$2:$M$4156="Overweight"))</f>
        <v>0</v>
      </c>
      <c r="E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Data'!$J$2:$J$4156="low"),--('Raw Data'!$M$2:$M$4156="Obese"))</f>
        <v>0</v>
      </c>
      <c r="H4224" s="27" t="s">
        <v>287</v>
      </c>
      <c r="I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Data'!$Q$2:$Q$4156="Desirable"),--('Raw Data'!$M$2:$M$4156="Underweight"))</f>
        <v>0</v>
      </c>
      <c r="J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Data'!$Q$2:$Q$4156="Desirable"),--('Raw Data'!$M$2:$M$4156="Normal"))</f>
        <v>0</v>
      </c>
      <c r="K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Data'!$Q$2:$Q$4156="Desirable"),--('Raw Data'!$M$2:$M$4156="Overweight"))</f>
        <v>0</v>
      </c>
      <c r="L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Data'!$Q$2:$Q$4156="Desirable"),--('Raw Data'!$M$2:$M$4156="Obese"))</f>
        <v>0</v>
      </c>
    </row>
    <row r="4225" spans="1:12" ht="15" customHeight="1" x14ac:dyDescent="0.35">
      <c r="A4225" s="27" t="s">
        <v>249</v>
      </c>
      <c r="B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Data'!$J$2:$J$4156="moderate"),--('Raw Data'!$M$2:$M$4156="Underweight"))</f>
        <v>0</v>
      </c>
      <c r="C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Data'!$J$2:$J$4156="moderate"),--('Raw Data'!$M$2:$M$4156="Normal"))</f>
        <v>0</v>
      </c>
      <c r="D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Data'!$J$2:$J$4156="moderate"),--('Raw Data'!$M$2:$M$4156="Overweight"))</f>
        <v>0</v>
      </c>
      <c r="E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Data'!$J$2:$J$4156="moderate"),--('Raw Data'!$M$2:$M$4156="Obese"))</f>
        <v>0</v>
      </c>
      <c r="H4225" s="27" t="s">
        <v>337</v>
      </c>
      <c r="I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Data'!$Q$2:$Q$4156="Borderline High"),--('Raw Data'!$M$2:$M$4156="Underweight"))</f>
        <v>0</v>
      </c>
      <c r="J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Data'!$Q$2:$Q$4156="Borderline High"),--('Raw Data'!$M$2:$M$4156="Normal"))</f>
        <v>0</v>
      </c>
      <c r="K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Data'!$Q$2:$Q$4156="Borderline High"),--('Raw Data'!$M$2:$M$4156="Overweight"))</f>
        <v>0</v>
      </c>
      <c r="L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Data'!$Q$2:$Q$4156="Borderline High"),--('Raw Data'!$M$2:$M$4156="Obese"))</f>
        <v>0</v>
      </c>
    </row>
    <row r="4226" spans="1:12" ht="15" customHeight="1" x14ac:dyDescent="0.35">
      <c r="A4226" s="27" t="s">
        <v>359</v>
      </c>
      <c r="B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Data'!$J$2:$J$4156="high"),--('Raw Data'!$M$2:$M$4156="Underweight"))</f>
        <v>0</v>
      </c>
      <c r="C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Data'!$J$2:$J$4156="high"),--('Raw Data'!$M$2:$M$4156="Normal"))</f>
        <v>0</v>
      </c>
      <c r="D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Data'!$J$2:$J$4156="high"),--('Raw Data'!$M$2:$M$4156="Overweight"))</f>
        <v>0</v>
      </c>
      <c r="E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Data'!$J$2:$J$4156="high"),--('Raw Data'!$M$2:$M$4156="Obese"))</f>
        <v>0</v>
      </c>
      <c r="H4226" s="27" t="s">
        <v>330</v>
      </c>
      <c r="I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Data'!$Q$2:$Q$4156="High"),--('Raw Data'!$M$2:$M$4156="Underweight"))</f>
        <v>0</v>
      </c>
      <c r="J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Data'!$Q$2:$Q$4156="High"),--('Raw Data'!$M$2:$M$4156="Normal"))</f>
        <v>0</v>
      </c>
      <c r="K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Data'!$Q$2:$Q$4156="High"),--('Raw Data'!$M$2:$M$4156="Overweight"))</f>
        <v>0</v>
      </c>
      <c r="L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Data'!$Q$2:$Q$4156="High"),--('Raw Data'!$M$2:$M$4156="Obese"))</f>
        <v>0</v>
      </c>
    </row>
    <row r="4229" spans="1:12" ht="15" customHeight="1" x14ac:dyDescent="0.35">
      <c r="A4229" s="103" t="s">
        <v>382</v>
      </c>
      <c r="B4229" s="55"/>
      <c r="C4229" s="55"/>
    </row>
    <row r="4230" spans="1:12" ht="15" customHeight="1" x14ac:dyDescent="0.35">
      <c r="A4230" s="28" t="s">
        <v>383</v>
      </c>
      <c r="B4230" s="28" t="s">
        <v>325</v>
      </c>
      <c r="C4230" s="28" t="s">
        <v>326</v>
      </c>
    </row>
    <row r="4231" spans="1:12" ht="15" customHeight="1" x14ac:dyDescent="0.35">
      <c r="A4231" s="27" t="s">
        <v>329</v>
      </c>
      <c r="B4231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Data'!$T$2:$T$4156="Low"))</f>
        <v>0</v>
      </c>
      <c r="C4231" s="29">
        <f>IFERROR(B4231/Analysis!$C$4203,0)</f>
        <v>0</v>
      </c>
    </row>
    <row r="4232" spans="1:12" ht="15" customHeight="1" x14ac:dyDescent="0.35">
      <c r="A4232" s="27" t="s">
        <v>306</v>
      </c>
      <c r="B4232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Data'!$T$2:$T$4156="Moderate"))</f>
        <v>0</v>
      </c>
      <c r="C4232" s="29">
        <f>IFERROR(B4232/Analysis!$C$4203,0)</f>
        <v>0</v>
      </c>
    </row>
    <row r="4233" spans="1:12" ht="15" customHeight="1" x14ac:dyDescent="0.35">
      <c r="A4233" s="27" t="s">
        <v>330</v>
      </c>
      <c r="B4233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Data'!$T$2:$T$4156="High"))</f>
        <v>0</v>
      </c>
      <c r="C4233" s="29">
        <f>IFERROR(B4233/Analysis!$C$4203,0)</f>
        <v>0</v>
      </c>
    </row>
    <row r="4236" spans="1:12" ht="15" customHeight="1" x14ac:dyDescent="0.35">
      <c r="A4236" s="104" t="s">
        <v>384</v>
      </c>
      <c r="B4236" s="55"/>
      <c r="C4236" s="55"/>
    </row>
    <row r="4237" spans="1:12" ht="15" customHeight="1" x14ac:dyDescent="0.35">
      <c r="A4237" s="27" t="s">
        <v>385</v>
      </c>
      <c r="C4237" t="str">
        <f>INDEX($N$4204:$N$4209,MATCH(MAX($O$4204:$O$4209),$O$4204:$O$4209,0))</f>
        <v>18-29</v>
      </c>
    </row>
    <row r="4238" spans="1:12" ht="15" customHeight="1" x14ac:dyDescent="0.35">
      <c r="A4238" s="27" t="s">
        <v>386</v>
      </c>
      <c r="C4238" t="str">
        <f>INDEX($H$4204:$H$4206,MATCH(MAX($I$4204:$I$4206),$I$4204:$I$4206,0))</f>
        <v>low</v>
      </c>
    </row>
    <row r="4239" spans="1:12" ht="15" customHeight="1" x14ac:dyDescent="0.35">
      <c r="A4239" s="27" t="s">
        <v>387</v>
      </c>
      <c r="C4239" t="str">
        <f>INDEX($M$4214:$M$4217,MATCH(MAX($N$4214:$N$4217),$N$4214:$N$4217,0))</f>
        <v>Underweight</v>
      </c>
    </row>
    <row r="4240" spans="1:12" ht="15" customHeight="1" x14ac:dyDescent="0.35">
      <c r="A4240" s="27" t="s">
        <v>388</v>
      </c>
      <c r="C4240" t="str">
        <f>INDEX($D$4214:$D$4219,MATCH(MAX($E$4214:$E$4219),$E$4214:$E$4219,0))</f>
        <v>18-29</v>
      </c>
    </row>
    <row r="4241" spans="1:8" ht="15" customHeight="1" x14ac:dyDescent="0.35">
      <c r="A4241" s="27" t="s">
        <v>389</v>
      </c>
      <c r="C4241" t="str">
        <f>INDEX($G$4214:$G$4219,MATCH(MAX($H$4214:$H$4219),$H$4214:$H$4219,0))</f>
        <v>18-29</v>
      </c>
    </row>
    <row r="4242" spans="1:8" ht="15" customHeight="1" x14ac:dyDescent="0.35">
      <c r="A4242" s="40" t="s">
        <v>86</v>
      </c>
      <c r="B4242" s="40" t="s">
        <v>46</v>
      </c>
      <c r="C4242" s="40" t="s">
        <v>47</v>
      </c>
      <c r="D4242" s="40" t="s">
        <v>48</v>
      </c>
      <c r="E4242" s="40" t="s">
        <v>52</v>
      </c>
      <c r="F4242" s="40" t="s">
        <v>54</v>
      </c>
    </row>
    <row r="4244" spans="1:8" x14ac:dyDescent="0.35">
      <c r="A4244" s="90" t="s">
        <v>390</v>
      </c>
      <c r="B4244" s="55"/>
      <c r="C4244" s="55"/>
      <c r="D4244" s="55"/>
      <c r="E4244" s="55"/>
      <c r="F4244" s="55"/>
      <c r="G4244" s="55"/>
      <c r="H4244" s="55"/>
    </row>
    <row r="4245" spans="1:8" x14ac:dyDescent="0.35">
      <c r="A4245" s="78" t="s">
        <v>391</v>
      </c>
      <c r="B4245" s="55"/>
      <c r="C4245" s="55"/>
      <c r="D4245" s="55"/>
      <c r="E4245" s="55"/>
      <c r="F4245" s="55"/>
      <c r="G4245" s="55"/>
      <c r="H4245" s="55"/>
    </row>
    <row r="4246" spans="1:8" x14ac:dyDescent="0.35">
      <c r="A4246" s="55"/>
      <c r="B4246" s="55"/>
      <c r="C4246" s="55"/>
      <c r="D4246" s="55"/>
      <c r="E4246" s="55"/>
      <c r="F4246" s="55"/>
      <c r="G4246" s="55"/>
      <c r="H4246" s="55"/>
    </row>
    <row r="4247" spans="1:8" x14ac:dyDescent="0.35">
      <c r="A4247" s="55"/>
      <c r="B4247" s="55"/>
      <c r="C4247" s="55"/>
      <c r="D4247" s="55"/>
      <c r="E4247" s="55"/>
      <c r="F4247" s="55"/>
      <c r="G4247" s="55"/>
      <c r="H4247" s="55"/>
    </row>
  </sheetData>
  <mergeCells count="26">
    <mergeCell ref="Q4202:S4202"/>
    <mergeCell ref="A4212:B4212"/>
    <mergeCell ref="A4229:C4229"/>
    <mergeCell ref="K32:M32"/>
    <mergeCell ref="M4212:N4212"/>
    <mergeCell ref="A4236:C4236"/>
    <mergeCell ref="A4222:E4222"/>
    <mergeCell ref="J4212:K4212"/>
    <mergeCell ref="K4202:M4202"/>
    <mergeCell ref="A4202:C4202"/>
    <mergeCell ref="A4245:H4247"/>
    <mergeCell ref="K4:L4"/>
    <mergeCell ref="D4212:E4212"/>
    <mergeCell ref="W4202:Y4202"/>
    <mergeCell ref="N4202:P4202"/>
    <mergeCell ref="H4222:L4222"/>
    <mergeCell ref="H4202:J4202"/>
    <mergeCell ref="K24:M24"/>
    <mergeCell ref="T4202:V4202"/>
    <mergeCell ref="A4244:H4244"/>
    <mergeCell ref="K38:M38"/>
    <mergeCell ref="P4212:Q4212"/>
    <mergeCell ref="G4212:H4212"/>
    <mergeCell ref="K13:M13"/>
    <mergeCell ref="K18:M18"/>
    <mergeCell ref="E4202:G4202"/>
  </mergeCells>
  <hyperlinks>
    <hyperlink ref="A4242" location="'Home'!A1" display="HOME" xr:uid="{00000000-0004-0000-0500-000000000000}"/>
    <hyperlink ref="B4242" location="'Health Overview Dashboard'!A1" display="HEALTH OVERVIEW" xr:uid="{00000000-0004-0000-0500-000001000000}"/>
    <hyperlink ref="C4242" location="'Insights'!A1" display="INSIGHTS" xr:uid="{00000000-0004-0000-0500-000002000000}"/>
    <hyperlink ref="D4242" location="'Business Questions'!A1" display="BUSINESS QUESTIONS" xr:uid="{00000000-0004-0000-0500-000003000000}"/>
    <hyperlink ref="E4242" location="'Data Dictionary'!A1" display="DATA DICTIONARY" xr:uid="{00000000-0004-0000-0500-000004000000}"/>
    <hyperlink ref="F4242" location="'Raw Data'!A1" display="RAW DATA" xr:uid="{00000000-0004-0000-0500-000005000000}"/>
  </hyperlinks>
  <pageMargins left="0.75" right="0.75" top="1" bottom="1" header="0.511811023622047" footer="0.511811023622047"/>
  <pageSetup paperSize="9" fitToHeight="0" orientation="landscape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  <pageSetUpPr fitToPage="1"/>
  </sheetPr>
  <dimension ref="A1:AB415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6" width="15" customWidth="1"/>
    <col min="17" max="17" width="17" customWidth="1"/>
    <col min="18" max="18" width="18" customWidth="1"/>
    <col min="19" max="19" width="16" customWidth="1"/>
    <col min="20" max="20" width="14" customWidth="1"/>
  </cols>
  <sheetData>
    <row r="1" spans="1:28" ht="25.5" customHeight="1" x14ac:dyDescent="0.35">
      <c r="A1" s="32" t="s">
        <v>196</v>
      </c>
      <c r="B1" s="32" t="s">
        <v>37</v>
      </c>
      <c r="C1" s="32" t="s">
        <v>209</v>
      </c>
      <c r="D1" s="32" t="s">
        <v>214</v>
      </c>
      <c r="E1" s="32" t="s">
        <v>219</v>
      </c>
      <c r="F1" s="32" t="s">
        <v>224</v>
      </c>
      <c r="G1" s="32" t="s">
        <v>229</v>
      </c>
      <c r="H1" s="32" t="s">
        <v>234</v>
      </c>
      <c r="I1" s="32" t="s">
        <v>238</v>
      </c>
      <c r="J1" s="32" t="s">
        <v>245</v>
      </c>
      <c r="K1" s="32" t="s">
        <v>251</v>
      </c>
      <c r="L1" s="32" t="s">
        <v>257</v>
      </c>
      <c r="M1" s="32" t="s">
        <v>263</v>
      </c>
      <c r="N1" s="32" t="s">
        <v>268</v>
      </c>
      <c r="O1" s="32" t="s">
        <v>273</v>
      </c>
      <c r="P1" s="32" t="s">
        <v>277</v>
      </c>
      <c r="Q1" s="33" t="s">
        <v>282</v>
      </c>
      <c r="R1" s="33" t="s">
        <v>290</v>
      </c>
      <c r="S1" s="34" t="s">
        <v>295</v>
      </c>
      <c r="T1" s="34" t="s">
        <v>302</v>
      </c>
      <c r="W1" s="40" t="s">
        <v>86</v>
      </c>
      <c r="X1" s="40" t="s">
        <v>46</v>
      </c>
      <c r="Y1" s="40" t="s">
        <v>47</v>
      </c>
      <c r="Z1" s="40" t="s">
        <v>48</v>
      </c>
      <c r="AA1" s="40" t="s">
        <v>52</v>
      </c>
      <c r="AB1" s="40" t="s">
        <v>53</v>
      </c>
    </row>
    <row r="2" spans="1:28" ht="15" customHeight="1" x14ac:dyDescent="0.35">
      <c r="A2" s="35">
        <v>69</v>
      </c>
      <c r="B2" s="36">
        <v>20.71605856</v>
      </c>
      <c r="C2" s="35">
        <v>107.1484378</v>
      </c>
      <c r="D2" s="35">
        <v>58.251503120000002</v>
      </c>
      <c r="E2" s="37">
        <v>168.91851109999999</v>
      </c>
      <c r="F2" s="37">
        <v>38.41767411</v>
      </c>
      <c r="G2" s="37">
        <v>183.8350619</v>
      </c>
      <c r="H2" s="37">
        <v>243.34152660000001</v>
      </c>
      <c r="I2" s="17" t="s">
        <v>243</v>
      </c>
      <c r="J2" s="17" t="s">
        <v>249</v>
      </c>
      <c r="K2" s="17" t="s">
        <v>255</v>
      </c>
      <c r="L2" s="17" t="s">
        <v>261</v>
      </c>
      <c r="M2" s="17" t="s">
        <v>255</v>
      </c>
      <c r="N2" s="36">
        <v>4.39689583019371</v>
      </c>
      <c r="O2" s="35">
        <v>48.896934680000001</v>
      </c>
      <c r="P2" s="37">
        <v>1429.4080406400001</v>
      </c>
      <c r="Q2" t="str">
        <f t="shared" ref="Q2:Q65" si="0">IF(E2&lt;200,"Desirable",IF(E2&lt;240,"Borderline High","High"))</f>
        <v>Desirable</v>
      </c>
      <c r="R2" t="str">
        <f t="shared" ref="R2:R65" si="1">IF(C2&lt;120,"Normal",IF(C2&lt;130,"Elevated",IF(C2&lt;140,"High / Stage 1","High / Stage 2")))</f>
        <v>Normal</v>
      </c>
      <c r="S2">
        <f t="shared" ref="S2:S65" si="2">(IF(M2="Obese",3,IF(M2="Overweight",2,IF(M2="Underweight",1,0))))+(IF(R2="High / Stage 2",3,IF(R2="High / Stage 1",2,IF(R2="Elevated",1,0))))+IF(I2="smoker",2,0)+IF(F2&lt;40,1,0)</f>
        <v>1</v>
      </c>
      <c r="T2" t="str">
        <f t="shared" ref="T2:T65" si="3">IF(S2&lt;=2,"Low",IF(S2&lt;=5,"Moderate","High"))</f>
        <v>Low</v>
      </c>
    </row>
    <row r="3" spans="1:28" ht="15" customHeight="1" x14ac:dyDescent="0.35">
      <c r="A3" s="35">
        <v>32</v>
      </c>
      <c r="B3" s="36">
        <v>26.720230690000001</v>
      </c>
      <c r="C3" s="35">
        <v>102.94832649999999</v>
      </c>
      <c r="D3" s="35">
        <v>86.641597610000005</v>
      </c>
      <c r="E3" s="37">
        <v>203.91201430000001</v>
      </c>
      <c r="F3" s="37">
        <v>39.611571359999999</v>
      </c>
      <c r="G3" s="37">
        <v>209.0845952</v>
      </c>
      <c r="H3" s="37">
        <v>266.37542450000001</v>
      </c>
      <c r="I3" s="17" t="s">
        <v>353</v>
      </c>
      <c r="J3" s="17" t="s">
        <v>359</v>
      </c>
      <c r="K3" s="17" t="s">
        <v>392</v>
      </c>
      <c r="L3" s="17" t="s">
        <v>357</v>
      </c>
      <c r="M3" s="17" t="s">
        <v>333</v>
      </c>
      <c r="N3" s="36">
        <v>5.1477890752375401</v>
      </c>
      <c r="O3" s="35">
        <v>16.306728889999999</v>
      </c>
      <c r="P3" s="37">
        <v>855.04738208000003</v>
      </c>
      <c r="Q3" t="str">
        <f t="shared" si="0"/>
        <v>Borderline High</v>
      </c>
      <c r="R3" t="str">
        <f t="shared" si="1"/>
        <v>Normal</v>
      </c>
      <c r="S3">
        <f t="shared" si="2"/>
        <v>5</v>
      </c>
      <c r="T3" t="str">
        <f t="shared" si="3"/>
        <v>Moderate</v>
      </c>
    </row>
    <row r="4" spans="1:28" ht="15" customHeight="1" x14ac:dyDescent="0.35">
      <c r="A4" s="35">
        <v>89</v>
      </c>
      <c r="B4" s="36">
        <v>25.971635639999999</v>
      </c>
      <c r="C4" s="35">
        <v>116.3270326</v>
      </c>
      <c r="D4" s="35">
        <v>90.282522</v>
      </c>
      <c r="E4" s="37">
        <v>213.56481669999999</v>
      </c>
      <c r="F4" s="37">
        <v>39.406222560000003</v>
      </c>
      <c r="G4" s="37">
        <v>245.88483120000001</v>
      </c>
      <c r="H4" s="37">
        <v>256.97452509999999</v>
      </c>
      <c r="I4" s="17" t="s">
        <v>243</v>
      </c>
      <c r="J4" s="17" t="s">
        <v>249</v>
      </c>
      <c r="K4" s="17" t="s">
        <v>392</v>
      </c>
      <c r="L4" s="17" t="s">
        <v>366</v>
      </c>
      <c r="M4" s="17" t="s">
        <v>333</v>
      </c>
      <c r="N4" s="36">
        <v>5.4195708907349802</v>
      </c>
      <c r="O4" s="35">
        <v>26.044510599999999</v>
      </c>
      <c r="P4" s="37">
        <v>2311.4755719599998</v>
      </c>
      <c r="Q4" t="str">
        <f t="shared" si="0"/>
        <v>Borderline High</v>
      </c>
      <c r="R4" t="str">
        <f t="shared" si="1"/>
        <v>Normal</v>
      </c>
      <c r="S4">
        <f t="shared" si="2"/>
        <v>3</v>
      </c>
      <c r="T4" t="str">
        <f t="shared" si="3"/>
        <v>Moderate</v>
      </c>
    </row>
    <row r="5" spans="1:28" ht="15" customHeight="1" x14ac:dyDescent="0.35">
      <c r="A5" s="35">
        <v>78</v>
      </c>
      <c r="B5" s="36">
        <v>29.580788179999999</v>
      </c>
      <c r="C5" s="35">
        <v>104.27379999999999</v>
      </c>
      <c r="D5" s="35">
        <v>85.582391619999996</v>
      </c>
      <c r="E5" s="37">
        <v>204.30191429999999</v>
      </c>
      <c r="F5" s="37">
        <v>33.026881340000003</v>
      </c>
      <c r="G5" s="37">
        <v>207.4936471</v>
      </c>
      <c r="H5" s="37">
        <v>257.71782089999999</v>
      </c>
      <c r="I5" s="17" t="s">
        <v>243</v>
      </c>
      <c r="J5" s="17" t="s">
        <v>249</v>
      </c>
      <c r="K5" s="17" t="s">
        <v>392</v>
      </c>
      <c r="L5" s="17" t="s">
        <v>366</v>
      </c>
      <c r="M5" s="17" t="s">
        <v>333</v>
      </c>
      <c r="N5" s="36">
        <v>6.1859281291740604</v>
      </c>
      <c r="O5" s="35">
        <v>18.691408379999999</v>
      </c>
      <c r="P5" s="37">
        <v>2307.3014780399999</v>
      </c>
      <c r="Q5" t="str">
        <f t="shared" si="0"/>
        <v>Borderline High</v>
      </c>
      <c r="R5" t="str">
        <f t="shared" si="1"/>
        <v>Normal</v>
      </c>
      <c r="S5">
        <f t="shared" si="2"/>
        <v>3</v>
      </c>
      <c r="T5" t="str">
        <f t="shared" si="3"/>
        <v>Moderate</v>
      </c>
    </row>
    <row r="6" spans="1:28" ht="15" customHeight="1" x14ac:dyDescent="0.35">
      <c r="A6" s="35">
        <v>38</v>
      </c>
      <c r="B6" s="36">
        <v>28.353130090000001</v>
      </c>
      <c r="C6" s="35">
        <v>104.052584</v>
      </c>
      <c r="D6" s="35">
        <v>81.326269629999999</v>
      </c>
      <c r="E6" s="37">
        <v>195.76714329999999</v>
      </c>
      <c r="F6" s="37">
        <v>34.558841700000002</v>
      </c>
      <c r="G6" s="37">
        <v>213.82673679999999</v>
      </c>
      <c r="H6" s="37">
        <v>246.51340039999999</v>
      </c>
      <c r="I6" s="17" t="s">
        <v>243</v>
      </c>
      <c r="J6" s="17" t="s">
        <v>249</v>
      </c>
      <c r="K6" s="17" t="s">
        <v>392</v>
      </c>
      <c r="L6" s="17" t="s">
        <v>357</v>
      </c>
      <c r="M6" s="17" t="s">
        <v>333</v>
      </c>
      <c r="N6" s="36">
        <v>5.6647484021433501</v>
      </c>
      <c r="O6" s="35">
        <v>22.726314370000001</v>
      </c>
      <c r="P6" s="37">
        <v>1077.41894342</v>
      </c>
      <c r="Q6" t="str">
        <f t="shared" si="0"/>
        <v>Desirable</v>
      </c>
      <c r="R6" t="str">
        <f t="shared" si="1"/>
        <v>Normal</v>
      </c>
      <c r="S6">
        <f t="shared" si="2"/>
        <v>3</v>
      </c>
      <c r="T6" t="str">
        <f t="shared" si="3"/>
        <v>Moderate</v>
      </c>
    </row>
    <row r="7" spans="1:28" ht="15" customHeight="1" x14ac:dyDescent="0.35">
      <c r="A7" s="35">
        <v>41</v>
      </c>
      <c r="B7" s="36">
        <v>27.996372059999999</v>
      </c>
      <c r="C7" s="35">
        <v>108.0406024</v>
      </c>
      <c r="D7" s="35">
        <v>76.962398230000005</v>
      </c>
      <c r="E7" s="37">
        <v>209.9205489</v>
      </c>
      <c r="F7" s="37">
        <v>30.076118279999999</v>
      </c>
      <c r="G7" s="37">
        <v>242.84323380000001</v>
      </c>
      <c r="H7" s="37">
        <v>247.81821919999999</v>
      </c>
      <c r="I7" s="17" t="s">
        <v>353</v>
      </c>
      <c r="J7" s="17" t="s">
        <v>249</v>
      </c>
      <c r="K7" s="17" t="s">
        <v>255</v>
      </c>
      <c r="L7" s="17" t="s">
        <v>360</v>
      </c>
      <c r="M7" s="17" t="s">
        <v>333</v>
      </c>
      <c r="N7" s="36">
        <v>6.9796423509742898</v>
      </c>
      <c r="O7" s="35">
        <v>31.078204169999999</v>
      </c>
      <c r="P7" s="37">
        <v>1147.8512544600001</v>
      </c>
      <c r="Q7" t="str">
        <f t="shared" si="0"/>
        <v>Borderline High</v>
      </c>
      <c r="R7" t="str">
        <f t="shared" si="1"/>
        <v>Normal</v>
      </c>
      <c r="S7">
        <f t="shared" si="2"/>
        <v>5</v>
      </c>
      <c r="T7" t="str">
        <f t="shared" si="3"/>
        <v>Moderate</v>
      </c>
    </row>
    <row r="8" spans="1:28" ht="15" customHeight="1" x14ac:dyDescent="0.35">
      <c r="A8" s="35">
        <v>20</v>
      </c>
      <c r="B8" s="36">
        <v>31.834550799999999</v>
      </c>
      <c r="C8" s="35">
        <v>111.37421380000001</v>
      </c>
      <c r="D8" s="35">
        <v>84.416439370000006</v>
      </c>
      <c r="E8" s="37">
        <v>190.26446709999999</v>
      </c>
      <c r="F8" s="37">
        <v>30.704548580000001</v>
      </c>
      <c r="G8" s="37">
        <v>219.3706415</v>
      </c>
      <c r="H8" s="37">
        <v>247.03536270000001</v>
      </c>
      <c r="I8" s="17" t="s">
        <v>243</v>
      </c>
      <c r="J8" s="17" t="s">
        <v>354</v>
      </c>
      <c r="K8" s="17" t="s">
        <v>392</v>
      </c>
      <c r="L8" s="17" t="s">
        <v>355</v>
      </c>
      <c r="M8" s="17" t="s">
        <v>334</v>
      </c>
      <c r="N8" s="36">
        <v>6.1966215397783904</v>
      </c>
      <c r="O8" s="35">
        <v>26.957774430000001</v>
      </c>
      <c r="P8" s="37">
        <v>636.69101599999999</v>
      </c>
      <c r="Q8" t="str">
        <f t="shared" si="0"/>
        <v>Desirable</v>
      </c>
      <c r="R8" t="str">
        <f t="shared" si="1"/>
        <v>Normal</v>
      </c>
      <c r="S8">
        <f t="shared" si="2"/>
        <v>4</v>
      </c>
      <c r="T8" t="str">
        <f t="shared" si="3"/>
        <v>Moderate</v>
      </c>
    </row>
    <row r="9" spans="1:28" ht="15" customHeight="1" x14ac:dyDescent="0.35">
      <c r="A9" s="35">
        <v>39</v>
      </c>
      <c r="B9" s="36">
        <v>24.850208640000002</v>
      </c>
      <c r="C9" s="35">
        <v>101.2783479</v>
      </c>
      <c r="D9" s="35">
        <v>79.69000733</v>
      </c>
      <c r="E9" s="37">
        <v>173.177954</v>
      </c>
      <c r="F9" s="37">
        <v>40.846727010000002</v>
      </c>
      <c r="G9" s="37">
        <v>227.86761139999999</v>
      </c>
      <c r="H9" s="37">
        <v>233.36564319999999</v>
      </c>
      <c r="I9" s="17" t="s">
        <v>353</v>
      </c>
      <c r="J9" s="17" t="s">
        <v>359</v>
      </c>
      <c r="K9" s="17" t="s">
        <v>255</v>
      </c>
      <c r="L9" s="17" t="s">
        <v>357</v>
      </c>
      <c r="M9" s="17" t="s">
        <v>255</v>
      </c>
      <c r="N9" s="36">
        <v>4.2397020930857696</v>
      </c>
      <c r="O9" s="35">
        <v>21.58834057</v>
      </c>
      <c r="P9" s="37">
        <v>969.15813695999998</v>
      </c>
      <c r="Q9" t="str">
        <f t="shared" si="0"/>
        <v>Desirable</v>
      </c>
      <c r="R9" t="str">
        <f t="shared" si="1"/>
        <v>Normal</v>
      </c>
      <c r="S9">
        <f t="shared" si="2"/>
        <v>2</v>
      </c>
      <c r="T9" t="str">
        <f t="shared" si="3"/>
        <v>Low</v>
      </c>
    </row>
    <row r="10" spans="1:28" ht="15" customHeight="1" x14ac:dyDescent="0.35">
      <c r="A10" s="35">
        <v>70</v>
      </c>
      <c r="B10" s="36">
        <v>29.693622600000001</v>
      </c>
      <c r="C10" s="35">
        <v>103.8973874</v>
      </c>
      <c r="D10" s="35">
        <v>90.322001709999995</v>
      </c>
      <c r="E10" s="37">
        <v>207.03528560000001</v>
      </c>
      <c r="F10" s="37">
        <v>41.726528260000002</v>
      </c>
      <c r="G10" s="37">
        <v>225.1478171</v>
      </c>
      <c r="H10" s="37">
        <v>243.55058930000001</v>
      </c>
      <c r="I10" s="17" t="s">
        <v>243</v>
      </c>
      <c r="J10" s="17" t="s">
        <v>359</v>
      </c>
      <c r="K10" s="17" t="s">
        <v>392</v>
      </c>
      <c r="L10" s="17" t="s">
        <v>366</v>
      </c>
      <c r="M10" s="17" t="s">
        <v>333</v>
      </c>
      <c r="N10" s="36">
        <v>4.9617184614534198</v>
      </c>
      <c r="O10" s="35">
        <v>13.575385689999999</v>
      </c>
      <c r="P10" s="37">
        <v>2078.553582</v>
      </c>
      <c r="Q10" t="str">
        <f t="shared" si="0"/>
        <v>Borderline High</v>
      </c>
      <c r="R10" t="str">
        <f t="shared" si="1"/>
        <v>Normal</v>
      </c>
      <c r="S10">
        <f t="shared" si="2"/>
        <v>2</v>
      </c>
      <c r="T10" t="str">
        <f t="shared" si="3"/>
        <v>Low</v>
      </c>
    </row>
    <row r="11" spans="1:28" ht="15" customHeight="1" x14ac:dyDescent="0.35">
      <c r="A11" s="35">
        <v>19</v>
      </c>
      <c r="B11" s="36">
        <v>28.4043326</v>
      </c>
      <c r="C11" s="35">
        <v>94.798266190000007</v>
      </c>
      <c r="D11" s="35">
        <v>81.773500650000003</v>
      </c>
      <c r="E11" s="37">
        <v>212.8369979</v>
      </c>
      <c r="F11" s="37">
        <v>37.489546009999998</v>
      </c>
      <c r="G11" s="37">
        <v>219.57030950000001</v>
      </c>
      <c r="H11" s="37">
        <v>271.25611659999998</v>
      </c>
      <c r="I11" s="17" t="s">
        <v>243</v>
      </c>
      <c r="J11" s="17" t="s">
        <v>359</v>
      </c>
      <c r="K11" s="17" t="s">
        <v>392</v>
      </c>
      <c r="L11" s="17" t="s">
        <v>355</v>
      </c>
      <c r="M11" s="17" t="s">
        <v>333</v>
      </c>
      <c r="N11" s="36">
        <v>5.6772359378059098</v>
      </c>
      <c r="O11" s="35">
        <v>13.024765540000001</v>
      </c>
      <c r="P11" s="37">
        <v>539.68231939999998</v>
      </c>
      <c r="Q11" t="str">
        <f t="shared" si="0"/>
        <v>Borderline High</v>
      </c>
      <c r="R11" t="str">
        <f t="shared" si="1"/>
        <v>Normal</v>
      </c>
      <c r="S11">
        <f t="shared" si="2"/>
        <v>3</v>
      </c>
      <c r="T11" t="str">
        <f t="shared" si="3"/>
        <v>Moderate</v>
      </c>
    </row>
    <row r="12" spans="1:28" ht="15" customHeight="1" x14ac:dyDescent="0.35">
      <c r="A12" s="35">
        <v>47</v>
      </c>
      <c r="B12" s="36">
        <v>27.56972725</v>
      </c>
      <c r="C12" s="35">
        <v>108.9766879</v>
      </c>
      <c r="D12" s="35">
        <v>75.175459590000003</v>
      </c>
      <c r="E12" s="37">
        <v>174.18979039999999</v>
      </c>
      <c r="F12" s="37">
        <v>35.207355540000002</v>
      </c>
      <c r="G12" s="37">
        <v>205.9701063</v>
      </c>
      <c r="H12" s="37">
        <v>273.61071190000001</v>
      </c>
      <c r="I12" s="17" t="s">
        <v>353</v>
      </c>
      <c r="J12" s="17" t="s">
        <v>359</v>
      </c>
      <c r="K12" s="17" t="s">
        <v>255</v>
      </c>
      <c r="L12" s="17" t="s">
        <v>360</v>
      </c>
      <c r="M12" s="17" t="s">
        <v>333</v>
      </c>
      <c r="N12" s="36">
        <v>4.9475397322044898</v>
      </c>
      <c r="O12" s="35">
        <v>33.801228309999999</v>
      </c>
      <c r="P12" s="37">
        <v>1295.7771807500001</v>
      </c>
      <c r="Q12" t="str">
        <f t="shared" si="0"/>
        <v>Desirable</v>
      </c>
      <c r="R12" t="str">
        <f t="shared" si="1"/>
        <v>Normal</v>
      </c>
      <c r="S12">
        <f t="shared" si="2"/>
        <v>5</v>
      </c>
      <c r="T12" t="str">
        <f t="shared" si="3"/>
        <v>Moderate</v>
      </c>
    </row>
    <row r="13" spans="1:28" ht="15" customHeight="1" x14ac:dyDescent="0.35">
      <c r="A13" s="35">
        <v>55</v>
      </c>
      <c r="B13" s="36">
        <v>26.671475940000001</v>
      </c>
      <c r="C13" s="35">
        <v>104.67322160000001</v>
      </c>
      <c r="D13" s="35">
        <v>84.288149020000006</v>
      </c>
      <c r="E13" s="37">
        <v>176.70643960000001</v>
      </c>
      <c r="F13" s="37">
        <v>39.171277359999998</v>
      </c>
      <c r="G13" s="37">
        <v>199.04884709999999</v>
      </c>
      <c r="H13" s="37">
        <v>268.17643090000001</v>
      </c>
      <c r="I13" s="17" t="s">
        <v>353</v>
      </c>
      <c r="J13" s="17" t="s">
        <v>354</v>
      </c>
      <c r="K13" s="17" t="s">
        <v>392</v>
      </c>
      <c r="L13" s="17" t="s">
        <v>363</v>
      </c>
      <c r="M13" s="17" t="s">
        <v>333</v>
      </c>
      <c r="N13" s="36">
        <v>4.5111227284215403</v>
      </c>
      <c r="O13" s="35">
        <v>20.385072579999999</v>
      </c>
      <c r="P13" s="37">
        <v>1466.9311766999999</v>
      </c>
      <c r="Q13" t="str">
        <f t="shared" si="0"/>
        <v>Desirable</v>
      </c>
      <c r="R13" t="str">
        <f t="shared" si="1"/>
        <v>Normal</v>
      </c>
      <c r="S13">
        <f t="shared" si="2"/>
        <v>5</v>
      </c>
      <c r="T13" t="str">
        <f t="shared" si="3"/>
        <v>Moderate</v>
      </c>
    </row>
    <row r="14" spans="1:28" ht="15" customHeight="1" x14ac:dyDescent="0.35">
      <c r="A14" s="35">
        <v>19</v>
      </c>
      <c r="B14" s="36">
        <v>20.643597280000002</v>
      </c>
      <c r="C14" s="35">
        <v>118.8595887</v>
      </c>
      <c r="D14" s="35">
        <v>76.464728120000004</v>
      </c>
      <c r="E14" s="37">
        <v>194.6331945</v>
      </c>
      <c r="F14" s="37">
        <v>40.426642489999999</v>
      </c>
      <c r="G14" s="37">
        <v>220.0423365</v>
      </c>
      <c r="H14" s="37">
        <v>259.4321243</v>
      </c>
      <c r="I14" s="17" t="s">
        <v>243</v>
      </c>
      <c r="J14" s="17" t="s">
        <v>249</v>
      </c>
      <c r="K14" s="17" t="s">
        <v>255</v>
      </c>
      <c r="L14" s="17" t="s">
        <v>355</v>
      </c>
      <c r="M14" s="17" t="s">
        <v>255</v>
      </c>
      <c r="N14" s="36">
        <v>4.8144783368577997</v>
      </c>
      <c r="O14" s="35">
        <v>42.39486058</v>
      </c>
      <c r="P14" s="37">
        <v>392.22834832000001</v>
      </c>
      <c r="Q14" t="str">
        <f t="shared" si="0"/>
        <v>Desirable</v>
      </c>
      <c r="R14" t="str">
        <f t="shared" si="1"/>
        <v>Normal</v>
      </c>
      <c r="S14">
        <f t="shared" si="2"/>
        <v>0</v>
      </c>
      <c r="T14" t="str">
        <f t="shared" si="3"/>
        <v>Low</v>
      </c>
    </row>
    <row r="15" spans="1:28" ht="15" customHeight="1" x14ac:dyDescent="0.35">
      <c r="A15" s="35">
        <v>81</v>
      </c>
      <c r="B15" s="36">
        <v>25.730436820000001</v>
      </c>
      <c r="C15" s="35">
        <v>108.7268169</v>
      </c>
      <c r="D15" s="35">
        <v>88.152883560000006</v>
      </c>
      <c r="E15" s="37">
        <v>218.8406267</v>
      </c>
      <c r="F15" s="37">
        <v>33.386912870000003</v>
      </c>
      <c r="G15" s="37">
        <v>225.1802907</v>
      </c>
      <c r="H15" s="37">
        <v>243.58955510000001</v>
      </c>
      <c r="I15" s="17" t="s">
        <v>243</v>
      </c>
      <c r="J15" s="17" t="s">
        <v>359</v>
      </c>
      <c r="K15" s="17" t="s">
        <v>392</v>
      </c>
      <c r="L15" s="17" t="s">
        <v>366</v>
      </c>
      <c r="M15" s="17" t="s">
        <v>333</v>
      </c>
      <c r="N15" s="36">
        <v>6.5546828948249498</v>
      </c>
      <c r="O15" s="35">
        <v>20.57393334</v>
      </c>
      <c r="P15" s="37">
        <v>2084.1653824199998</v>
      </c>
      <c r="Q15" t="str">
        <f t="shared" si="0"/>
        <v>Borderline High</v>
      </c>
      <c r="R15" t="str">
        <f t="shared" si="1"/>
        <v>Normal</v>
      </c>
      <c r="S15">
        <f t="shared" si="2"/>
        <v>3</v>
      </c>
      <c r="T15" t="str">
        <f t="shared" si="3"/>
        <v>Moderate</v>
      </c>
    </row>
    <row r="16" spans="1:28" ht="15" customHeight="1" x14ac:dyDescent="0.35">
      <c r="A16" s="35">
        <v>77</v>
      </c>
      <c r="B16" s="36">
        <v>26.051030669999999</v>
      </c>
      <c r="C16" s="35">
        <v>111.7757652</v>
      </c>
      <c r="D16" s="35">
        <v>82.069199209999994</v>
      </c>
      <c r="E16" s="37">
        <v>205.00123970000001</v>
      </c>
      <c r="F16" s="37">
        <v>33.499235669999997</v>
      </c>
      <c r="G16" s="37">
        <v>237.5538942</v>
      </c>
      <c r="H16" s="37">
        <v>257.6523818</v>
      </c>
      <c r="I16" s="17" t="s">
        <v>243</v>
      </c>
      <c r="J16" s="17" t="s">
        <v>249</v>
      </c>
      <c r="K16" s="17" t="s">
        <v>392</v>
      </c>
      <c r="L16" s="17" t="s">
        <v>366</v>
      </c>
      <c r="M16" s="17" t="s">
        <v>333</v>
      </c>
      <c r="N16" s="36">
        <v>6.1195796142772103</v>
      </c>
      <c r="O16" s="35">
        <v>29.706565990000001</v>
      </c>
      <c r="P16" s="37">
        <v>2005.9293615900001</v>
      </c>
      <c r="Q16" t="str">
        <f t="shared" si="0"/>
        <v>Borderline High</v>
      </c>
      <c r="R16" t="str">
        <f t="shared" si="1"/>
        <v>Normal</v>
      </c>
      <c r="S16">
        <f t="shared" si="2"/>
        <v>3</v>
      </c>
      <c r="T16" t="str">
        <f t="shared" si="3"/>
        <v>Moderate</v>
      </c>
    </row>
    <row r="17" spans="1:20" ht="15" customHeight="1" x14ac:dyDescent="0.35">
      <c r="A17" s="35">
        <v>38</v>
      </c>
      <c r="B17" s="36">
        <v>23.386376550000001</v>
      </c>
      <c r="C17" s="35">
        <v>114.4239333</v>
      </c>
      <c r="D17" s="35">
        <v>94.352517879999994</v>
      </c>
      <c r="E17" s="37">
        <v>187.3657695</v>
      </c>
      <c r="F17" s="37">
        <v>38.533345650000001</v>
      </c>
      <c r="G17" s="37">
        <v>204.3101446</v>
      </c>
      <c r="H17" s="37">
        <v>241.44436390000001</v>
      </c>
      <c r="I17" s="17" t="s">
        <v>243</v>
      </c>
      <c r="J17" s="17" t="s">
        <v>354</v>
      </c>
      <c r="K17" s="17" t="s">
        <v>392</v>
      </c>
      <c r="L17" s="17" t="s">
        <v>357</v>
      </c>
      <c r="M17" s="17" t="s">
        <v>255</v>
      </c>
      <c r="N17" s="36">
        <v>4.8624319103212903</v>
      </c>
      <c r="O17" s="35">
        <v>20.071415420000001</v>
      </c>
      <c r="P17" s="37">
        <v>888.68230889999995</v>
      </c>
      <c r="Q17" t="str">
        <f t="shared" si="0"/>
        <v>Desirable</v>
      </c>
      <c r="R17" t="str">
        <f t="shared" si="1"/>
        <v>Normal</v>
      </c>
      <c r="S17">
        <f t="shared" si="2"/>
        <v>1</v>
      </c>
      <c r="T17" t="str">
        <f t="shared" si="3"/>
        <v>Low</v>
      </c>
    </row>
    <row r="18" spans="1:20" ht="15" customHeight="1" x14ac:dyDescent="0.35">
      <c r="A18" s="35">
        <v>50</v>
      </c>
      <c r="B18" s="36">
        <v>20.210574940000001</v>
      </c>
      <c r="C18" s="35">
        <v>115.27341370000001</v>
      </c>
      <c r="D18" s="35">
        <v>81.278949940000004</v>
      </c>
      <c r="E18" s="37">
        <v>179.53942749999999</v>
      </c>
      <c r="F18" s="37">
        <v>29.040480939999998</v>
      </c>
      <c r="G18" s="37">
        <v>215.71188319999999</v>
      </c>
      <c r="H18" s="37">
        <v>240.40041450000001</v>
      </c>
      <c r="I18" s="17" t="s">
        <v>353</v>
      </c>
      <c r="J18" s="17" t="s">
        <v>249</v>
      </c>
      <c r="K18" s="17" t="s">
        <v>392</v>
      </c>
      <c r="L18" s="17" t="s">
        <v>363</v>
      </c>
      <c r="M18" s="17" t="s">
        <v>255</v>
      </c>
      <c r="N18" s="36">
        <v>6.1823847845682396</v>
      </c>
      <c r="O18" s="35">
        <v>33.994463760000002</v>
      </c>
      <c r="P18" s="37">
        <v>1010.528747</v>
      </c>
      <c r="Q18" t="str">
        <f t="shared" si="0"/>
        <v>Desirable</v>
      </c>
      <c r="R18" t="str">
        <f t="shared" si="1"/>
        <v>Normal</v>
      </c>
      <c r="S18">
        <f t="shared" si="2"/>
        <v>3</v>
      </c>
      <c r="T18" t="str">
        <f t="shared" si="3"/>
        <v>Moderate</v>
      </c>
    </row>
    <row r="19" spans="1:20" ht="15" customHeight="1" x14ac:dyDescent="0.35">
      <c r="A19" s="35">
        <v>75</v>
      </c>
      <c r="B19" s="36">
        <v>24.217376460000001</v>
      </c>
      <c r="C19" s="35">
        <v>104.8195348</v>
      </c>
      <c r="D19" s="35">
        <v>94.096165279999994</v>
      </c>
      <c r="E19" s="37">
        <v>204.0670264</v>
      </c>
      <c r="F19" s="37">
        <v>39.730616650000002</v>
      </c>
      <c r="G19" s="37">
        <v>216.20482279999999</v>
      </c>
      <c r="H19" s="37">
        <v>237.1048672</v>
      </c>
      <c r="I19" s="17" t="s">
        <v>353</v>
      </c>
      <c r="J19" s="17" t="s">
        <v>354</v>
      </c>
      <c r="K19" s="17" t="s">
        <v>392</v>
      </c>
      <c r="L19" s="17" t="s">
        <v>366</v>
      </c>
      <c r="M19" s="17" t="s">
        <v>255</v>
      </c>
      <c r="N19" s="36">
        <v>5.1362662753939397</v>
      </c>
      <c r="O19" s="35">
        <v>10.72336952</v>
      </c>
      <c r="P19" s="37">
        <v>1816.3032344999999</v>
      </c>
      <c r="Q19" t="str">
        <f t="shared" si="0"/>
        <v>Borderline High</v>
      </c>
      <c r="R19" t="str">
        <f t="shared" si="1"/>
        <v>Normal</v>
      </c>
      <c r="S19">
        <f t="shared" si="2"/>
        <v>3</v>
      </c>
      <c r="T19" t="str">
        <f t="shared" si="3"/>
        <v>Moderate</v>
      </c>
    </row>
    <row r="20" spans="1:20" ht="15" customHeight="1" x14ac:dyDescent="0.35">
      <c r="A20" s="35">
        <v>39</v>
      </c>
      <c r="B20" s="36">
        <v>24.6328733</v>
      </c>
      <c r="C20" s="35">
        <v>124.68439410000001</v>
      </c>
      <c r="D20" s="35">
        <v>82.470724390000001</v>
      </c>
      <c r="E20" s="37">
        <v>190.70724860000001</v>
      </c>
      <c r="F20" s="37">
        <v>34.025438459999997</v>
      </c>
      <c r="G20" s="37">
        <v>213.56619599999999</v>
      </c>
      <c r="H20" s="37">
        <v>273.26014950000001</v>
      </c>
      <c r="I20" s="17" t="s">
        <v>243</v>
      </c>
      <c r="J20" s="17" t="s">
        <v>354</v>
      </c>
      <c r="K20" s="17" t="s">
        <v>392</v>
      </c>
      <c r="L20" s="17" t="s">
        <v>357</v>
      </c>
      <c r="M20" s="17" t="s">
        <v>255</v>
      </c>
      <c r="N20" s="36">
        <v>5.6048432358687696</v>
      </c>
      <c r="O20" s="35">
        <v>42.213669709999998</v>
      </c>
      <c r="P20" s="37">
        <v>960.68205869999997</v>
      </c>
      <c r="Q20" t="str">
        <f t="shared" si="0"/>
        <v>Desirable</v>
      </c>
      <c r="R20" t="str">
        <f t="shared" si="1"/>
        <v>Elevated</v>
      </c>
      <c r="S20">
        <f t="shared" si="2"/>
        <v>2</v>
      </c>
      <c r="T20" t="str">
        <f t="shared" si="3"/>
        <v>Low</v>
      </c>
    </row>
    <row r="21" spans="1:20" ht="15" customHeight="1" x14ac:dyDescent="0.35">
      <c r="A21" s="35">
        <v>66</v>
      </c>
      <c r="B21" s="36">
        <v>20.298438659999999</v>
      </c>
      <c r="C21" s="35">
        <v>127.71105559999999</v>
      </c>
      <c r="D21" s="35">
        <v>87.1944309</v>
      </c>
      <c r="E21" s="37">
        <v>185.5701741</v>
      </c>
      <c r="F21" s="37">
        <v>41.693920069999997</v>
      </c>
      <c r="G21" s="37">
        <v>209.74057819999999</v>
      </c>
      <c r="H21" s="37">
        <v>253.26401999999999</v>
      </c>
      <c r="I21" s="17" t="s">
        <v>243</v>
      </c>
      <c r="J21" s="17" t="s">
        <v>359</v>
      </c>
      <c r="K21" s="17" t="s">
        <v>392</v>
      </c>
      <c r="L21" s="17" t="s">
        <v>261</v>
      </c>
      <c r="M21" s="17" t="s">
        <v>255</v>
      </c>
      <c r="N21" s="36">
        <v>4.45077300931277</v>
      </c>
      <c r="O21" s="35">
        <v>40.516624700000001</v>
      </c>
      <c r="P21" s="37">
        <v>1339.6969515599999</v>
      </c>
      <c r="Q21" t="str">
        <f t="shared" si="0"/>
        <v>Desirable</v>
      </c>
      <c r="R21" t="str">
        <f t="shared" si="1"/>
        <v>Elevated</v>
      </c>
      <c r="S21">
        <f t="shared" si="2"/>
        <v>1</v>
      </c>
      <c r="T21" t="str">
        <f t="shared" si="3"/>
        <v>Low</v>
      </c>
    </row>
    <row r="22" spans="1:20" ht="15" customHeight="1" x14ac:dyDescent="0.35">
      <c r="A22" s="35">
        <v>76</v>
      </c>
      <c r="B22" s="36">
        <v>20.29320908</v>
      </c>
      <c r="C22" s="35">
        <v>104.0350763</v>
      </c>
      <c r="D22" s="35">
        <v>77.912796639999996</v>
      </c>
      <c r="E22" s="37">
        <v>185.1974965</v>
      </c>
      <c r="F22" s="37">
        <v>34.340246690000001</v>
      </c>
      <c r="G22" s="37">
        <v>211.07787139999999</v>
      </c>
      <c r="H22" s="37">
        <v>223.38165330000001</v>
      </c>
      <c r="I22" s="17" t="s">
        <v>243</v>
      </c>
      <c r="J22" s="17" t="s">
        <v>354</v>
      </c>
      <c r="K22" s="17" t="s">
        <v>255</v>
      </c>
      <c r="L22" s="17" t="s">
        <v>366</v>
      </c>
      <c r="M22" s="17" t="s">
        <v>255</v>
      </c>
      <c r="N22" s="36">
        <v>5.3930159026472602</v>
      </c>
      <c r="O22" s="35">
        <v>26.12227966</v>
      </c>
      <c r="P22" s="37">
        <v>1542.28389008</v>
      </c>
      <c r="Q22" t="str">
        <f t="shared" si="0"/>
        <v>Desirable</v>
      </c>
      <c r="R22" t="str">
        <f t="shared" si="1"/>
        <v>Normal</v>
      </c>
      <c r="S22">
        <f t="shared" si="2"/>
        <v>1</v>
      </c>
      <c r="T22" t="str">
        <f t="shared" si="3"/>
        <v>Low</v>
      </c>
    </row>
    <row r="23" spans="1:20" ht="15" customHeight="1" x14ac:dyDescent="0.35">
      <c r="A23" s="35">
        <v>59</v>
      </c>
      <c r="B23" s="36">
        <v>16.54029164</v>
      </c>
      <c r="C23" s="35">
        <v>103.8646839</v>
      </c>
      <c r="D23" s="35">
        <v>71.411386059999998</v>
      </c>
      <c r="E23" s="37">
        <v>178.48525290000001</v>
      </c>
      <c r="F23" s="37">
        <v>45.301363070000001</v>
      </c>
      <c r="G23" s="37">
        <v>212.60403629999999</v>
      </c>
      <c r="H23" s="37">
        <v>248.7107426</v>
      </c>
      <c r="I23" s="17" t="s">
        <v>353</v>
      </c>
      <c r="J23" s="17" t="s">
        <v>249</v>
      </c>
      <c r="K23" s="17" t="s">
        <v>255</v>
      </c>
      <c r="L23" s="17" t="s">
        <v>363</v>
      </c>
      <c r="M23" s="17" t="s">
        <v>332</v>
      </c>
      <c r="N23" s="36">
        <v>3.9399532553623899</v>
      </c>
      <c r="O23" s="35">
        <v>32.453297839999998</v>
      </c>
      <c r="P23" s="37">
        <v>975.87720676000004</v>
      </c>
      <c r="Q23" t="str">
        <f t="shared" si="0"/>
        <v>Desirable</v>
      </c>
      <c r="R23" t="str">
        <f t="shared" si="1"/>
        <v>Normal</v>
      </c>
      <c r="S23">
        <f t="shared" si="2"/>
        <v>3</v>
      </c>
      <c r="T23" t="str">
        <f t="shared" si="3"/>
        <v>Moderate</v>
      </c>
    </row>
    <row r="24" spans="1:20" ht="15" customHeight="1" x14ac:dyDescent="0.35">
      <c r="A24" s="35">
        <v>77</v>
      </c>
      <c r="B24" s="36">
        <v>28.47536586</v>
      </c>
      <c r="C24" s="35">
        <v>114.74670860000001</v>
      </c>
      <c r="D24" s="35">
        <v>74.749471580000005</v>
      </c>
      <c r="E24" s="37">
        <v>212.01351729999999</v>
      </c>
      <c r="F24" s="37">
        <v>44.998650619999999</v>
      </c>
      <c r="G24" s="37">
        <v>243.14516470000001</v>
      </c>
      <c r="H24" s="37">
        <v>269.01467009999999</v>
      </c>
      <c r="I24" s="17" t="s">
        <v>353</v>
      </c>
      <c r="J24" s="17" t="s">
        <v>354</v>
      </c>
      <c r="K24" s="17" t="s">
        <v>255</v>
      </c>
      <c r="L24" s="17" t="s">
        <v>366</v>
      </c>
      <c r="M24" s="17" t="s">
        <v>333</v>
      </c>
      <c r="N24" s="36">
        <v>4.7115527772241501</v>
      </c>
      <c r="O24" s="35">
        <v>39.99723702</v>
      </c>
      <c r="P24" s="37">
        <v>2192.6031712200001</v>
      </c>
      <c r="Q24" t="str">
        <f t="shared" si="0"/>
        <v>Borderline High</v>
      </c>
      <c r="R24" t="str">
        <f t="shared" si="1"/>
        <v>Normal</v>
      </c>
      <c r="S24">
        <f t="shared" si="2"/>
        <v>4</v>
      </c>
      <c r="T24" t="str">
        <f t="shared" si="3"/>
        <v>Moderate</v>
      </c>
    </row>
    <row r="25" spans="1:20" ht="15" customHeight="1" x14ac:dyDescent="0.35">
      <c r="A25" s="35">
        <v>32</v>
      </c>
      <c r="B25" s="36">
        <v>31.89018403</v>
      </c>
      <c r="C25" s="35">
        <v>101.0725144</v>
      </c>
      <c r="D25" s="35">
        <v>85.924797440000006</v>
      </c>
      <c r="E25" s="37">
        <v>191.27561439999999</v>
      </c>
      <c r="F25" s="37">
        <v>35.014278310000002</v>
      </c>
      <c r="G25" s="37">
        <v>217.6078302</v>
      </c>
      <c r="H25" s="37">
        <v>235.64921219999999</v>
      </c>
      <c r="I25" s="17" t="s">
        <v>353</v>
      </c>
      <c r="J25" s="17" t="s">
        <v>249</v>
      </c>
      <c r="K25" s="17" t="s">
        <v>392</v>
      </c>
      <c r="L25" s="17" t="s">
        <v>357</v>
      </c>
      <c r="M25" s="17" t="s">
        <v>334</v>
      </c>
      <c r="N25" s="36">
        <v>5.4627890001483204</v>
      </c>
      <c r="O25" s="35">
        <v>15.14771696</v>
      </c>
      <c r="P25" s="37">
        <v>1020.48588896</v>
      </c>
      <c r="Q25" t="str">
        <f t="shared" si="0"/>
        <v>Desirable</v>
      </c>
      <c r="R25" t="str">
        <f t="shared" si="1"/>
        <v>Normal</v>
      </c>
      <c r="S25">
        <f t="shared" si="2"/>
        <v>6</v>
      </c>
      <c r="T25" t="str">
        <f t="shared" si="3"/>
        <v>High</v>
      </c>
    </row>
    <row r="26" spans="1:20" ht="15" customHeight="1" x14ac:dyDescent="0.35">
      <c r="A26" s="35">
        <v>79</v>
      </c>
      <c r="B26" s="36">
        <v>27.080511229999999</v>
      </c>
      <c r="C26" s="35">
        <v>110.4992762</v>
      </c>
      <c r="D26" s="35">
        <v>86.532281080000004</v>
      </c>
      <c r="E26" s="37">
        <v>208.0463833</v>
      </c>
      <c r="F26" s="37">
        <v>36.251444450000001</v>
      </c>
      <c r="G26" s="37">
        <v>207.90078199999999</v>
      </c>
      <c r="H26" s="37">
        <v>237.70844349999999</v>
      </c>
      <c r="I26" s="17" t="s">
        <v>243</v>
      </c>
      <c r="J26" s="17" t="s">
        <v>359</v>
      </c>
      <c r="K26" s="17" t="s">
        <v>392</v>
      </c>
      <c r="L26" s="17" t="s">
        <v>366</v>
      </c>
      <c r="M26" s="17" t="s">
        <v>333</v>
      </c>
      <c r="N26" s="36">
        <v>5.7389818931752901</v>
      </c>
      <c r="O26" s="35">
        <v>23.96699512</v>
      </c>
      <c r="P26" s="37">
        <v>2139.3603871700002</v>
      </c>
      <c r="Q26" t="str">
        <f t="shared" si="0"/>
        <v>Borderline High</v>
      </c>
      <c r="R26" t="str">
        <f t="shared" si="1"/>
        <v>Normal</v>
      </c>
      <c r="S26">
        <f t="shared" si="2"/>
        <v>3</v>
      </c>
      <c r="T26" t="str">
        <f t="shared" si="3"/>
        <v>Moderate</v>
      </c>
    </row>
    <row r="27" spans="1:20" ht="15" customHeight="1" x14ac:dyDescent="0.35">
      <c r="A27" s="35">
        <v>79</v>
      </c>
      <c r="B27" s="36">
        <v>24.978426779999999</v>
      </c>
      <c r="C27" s="35">
        <v>100.1187992</v>
      </c>
      <c r="D27" s="35">
        <v>73.376963250000003</v>
      </c>
      <c r="E27" s="37">
        <v>218.65296530000001</v>
      </c>
      <c r="F27" s="37">
        <v>34.988021510000003</v>
      </c>
      <c r="G27" s="37">
        <v>232.37686529999999</v>
      </c>
      <c r="H27" s="37">
        <v>252.87561339999999</v>
      </c>
      <c r="I27" s="17" t="s">
        <v>353</v>
      </c>
      <c r="J27" s="17" t="s">
        <v>249</v>
      </c>
      <c r="K27" s="17" t="s">
        <v>255</v>
      </c>
      <c r="L27" s="17" t="s">
        <v>366</v>
      </c>
      <c r="M27" s="17" t="s">
        <v>255</v>
      </c>
      <c r="N27" s="36">
        <v>6.2493663792194196</v>
      </c>
      <c r="O27" s="35">
        <v>26.741835949999999</v>
      </c>
      <c r="P27" s="37">
        <v>1973.29571562</v>
      </c>
      <c r="Q27" t="str">
        <f t="shared" si="0"/>
        <v>Borderline High</v>
      </c>
      <c r="R27" t="str">
        <f t="shared" si="1"/>
        <v>Normal</v>
      </c>
      <c r="S27">
        <f t="shared" si="2"/>
        <v>3</v>
      </c>
      <c r="T27" t="str">
        <f t="shared" si="3"/>
        <v>Moderate</v>
      </c>
    </row>
    <row r="28" spans="1:20" ht="15" customHeight="1" x14ac:dyDescent="0.35">
      <c r="A28" s="35">
        <v>64</v>
      </c>
      <c r="B28" s="36">
        <v>20.04995568</v>
      </c>
      <c r="C28" s="35">
        <v>105.3986045</v>
      </c>
      <c r="D28" s="35">
        <v>72.390105169999998</v>
      </c>
      <c r="E28" s="37">
        <v>189.69765290000001</v>
      </c>
      <c r="F28" s="37">
        <v>40.610874690000003</v>
      </c>
      <c r="G28" s="37">
        <v>217.81953329999999</v>
      </c>
      <c r="H28" s="37">
        <v>271.62220500000001</v>
      </c>
      <c r="I28" s="17" t="s">
        <v>243</v>
      </c>
      <c r="J28" s="17" t="s">
        <v>249</v>
      </c>
      <c r="K28" s="17" t="s">
        <v>255</v>
      </c>
      <c r="L28" s="17" t="s">
        <v>261</v>
      </c>
      <c r="M28" s="17" t="s">
        <v>255</v>
      </c>
      <c r="N28" s="36">
        <v>4.67110482963104</v>
      </c>
      <c r="O28" s="35">
        <v>33.008499329999999</v>
      </c>
      <c r="P28" s="37">
        <v>1283.19716352</v>
      </c>
      <c r="Q28" t="str">
        <f t="shared" si="0"/>
        <v>Desirable</v>
      </c>
      <c r="R28" t="str">
        <f t="shared" si="1"/>
        <v>Normal</v>
      </c>
      <c r="S28">
        <f t="shared" si="2"/>
        <v>0</v>
      </c>
      <c r="T28" t="str">
        <f t="shared" si="3"/>
        <v>Low</v>
      </c>
    </row>
    <row r="29" spans="1:20" ht="15" customHeight="1" x14ac:dyDescent="0.35">
      <c r="A29" s="35">
        <v>79</v>
      </c>
      <c r="B29" s="36">
        <v>15.97560466</v>
      </c>
      <c r="C29" s="35">
        <v>103.9432826</v>
      </c>
      <c r="D29" s="35">
        <v>88.021252259999997</v>
      </c>
      <c r="E29" s="37">
        <v>213.34528080000001</v>
      </c>
      <c r="F29" s="37">
        <v>45.241951419999999</v>
      </c>
      <c r="G29" s="37">
        <v>217.42876910000001</v>
      </c>
      <c r="H29" s="37">
        <v>255.4355893</v>
      </c>
      <c r="I29" s="17" t="s">
        <v>243</v>
      </c>
      <c r="J29" s="17" t="s">
        <v>249</v>
      </c>
      <c r="K29" s="17" t="s">
        <v>392</v>
      </c>
      <c r="L29" s="17" t="s">
        <v>366</v>
      </c>
      <c r="M29" s="17" t="s">
        <v>332</v>
      </c>
      <c r="N29" s="36">
        <v>4.71565160440199</v>
      </c>
      <c r="O29" s="35">
        <v>15.922030339999999</v>
      </c>
      <c r="P29" s="37">
        <v>1262.0727681400001</v>
      </c>
      <c r="Q29" t="str">
        <f t="shared" si="0"/>
        <v>Borderline High</v>
      </c>
      <c r="R29" t="str">
        <f t="shared" si="1"/>
        <v>Normal</v>
      </c>
      <c r="S29">
        <f t="shared" si="2"/>
        <v>1</v>
      </c>
      <c r="T29" t="str">
        <f t="shared" si="3"/>
        <v>Low</v>
      </c>
    </row>
    <row r="30" spans="1:20" ht="15" customHeight="1" x14ac:dyDescent="0.35">
      <c r="A30" s="35">
        <v>68</v>
      </c>
      <c r="B30" s="36">
        <v>26.835132730000002</v>
      </c>
      <c r="C30" s="35">
        <v>113.5898712</v>
      </c>
      <c r="D30" s="35">
        <v>93.062831149999994</v>
      </c>
      <c r="E30" s="37">
        <v>195.30591680000001</v>
      </c>
      <c r="F30" s="37">
        <v>32.268290200000003</v>
      </c>
      <c r="G30" s="37">
        <v>222.3227876</v>
      </c>
      <c r="H30" s="37">
        <v>297.4125535</v>
      </c>
      <c r="I30" s="17" t="s">
        <v>243</v>
      </c>
      <c r="J30" s="17" t="s">
        <v>354</v>
      </c>
      <c r="K30" s="17" t="s">
        <v>392</v>
      </c>
      <c r="L30" s="17" t="s">
        <v>261</v>
      </c>
      <c r="M30" s="17" t="s">
        <v>333</v>
      </c>
      <c r="N30" s="36">
        <v>6.0525647807642402</v>
      </c>
      <c r="O30" s="35">
        <v>20.52704005</v>
      </c>
      <c r="P30" s="37">
        <v>1824.7890256400001</v>
      </c>
      <c r="Q30" t="str">
        <f t="shared" si="0"/>
        <v>Desirable</v>
      </c>
      <c r="R30" t="str">
        <f t="shared" si="1"/>
        <v>Normal</v>
      </c>
      <c r="S30">
        <f t="shared" si="2"/>
        <v>3</v>
      </c>
      <c r="T30" t="str">
        <f t="shared" si="3"/>
        <v>Moderate</v>
      </c>
    </row>
    <row r="31" spans="1:20" ht="15" customHeight="1" x14ac:dyDescent="0.35">
      <c r="A31" s="35">
        <v>72</v>
      </c>
      <c r="B31" s="36">
        <v>30.07834222</v>
      </c>
      <c r="C31" s="35">
        <v>117.13587630000001</v>
      </c>
      <c r="D31" s="35">
        <v>89.17750891</v>
      </c>
      <c r="E31" s="37">
        <v>170.35571530000001</v>
      </c>
      <c r="F31" s="37">
        <v>31.140748039999998</v>
      </c>
      <c r="G31" s="37">
        <v>201.39585959999999</v>
      </c>
      <c r="H31" s="37">
        <v>245.62111229999999</v>
      </c>
      <c r="I31" s="17" t="s">
        <v>243</v>
      </c>
      <c r="J31" s="17" t="s">
        <v>354</v>
      </c>
      <c r="K31" s="17" t="s">
        <v>392</v>
      </c>
      <c r="L31" s="17" t="s">
        <v>366</v>
      </c>
      <c r="M31" s="17" t="s">
        <v>334</v>
      </c>
      <c r="N31" s="36">
        <v>5.4705081291297102</v>
      </c>
      <c r="O31" s="35">
        <v>27.958367389999999</v>
      </c>
      <c r="P31" s="37">
        <v>2165.6406398399999</v>
      </c>
      <c r="Q31" t="str">
        <f t="shared" si="0"/>
        <v>Desirable</v>
      </c>
      <c r="R31" t="str">
        <f t="shared" si="1"/>
        <v>Normal</v>
      </c>
      <c r="S31">
        <f t="shared" si="2"/>
        <v>4</v>
      </c>
      <c r="T31" t="str">
        <f t="shared" si="3"/>
        <v>Moderate</v>
      </c>
    </row>
    <row r="32" spans="1:20" ht="15" customHeight="1" x14ac:dyDescent="0.35">
      <c r="A32" s="35">
        <v>81</v>
      </c>
      <c r="B32" s="36">
        <v>22.837957629999998</v>
      </c>
      <c r="C32" s="35">
        <v>108.66224649999999</v>
      </c>
      <c r="D32" s="35">
        <v>84.914691469999994</v>
      </c>
      <c r="E32" s="37">
        <v>213.56901959999999</v>
      </c>
      <c r="F32" s="37">
        <v>41.481334779999997</v>
      </c>
      <c r="G32" s="37">
        <v>224.935363</v>
      </c>
      <c r="H32" s="37">
        <v>252.81741779999999</v>
      </c>
      <c r="I32" s="17" t="s">
        <v>243</v>
      </c>
      <c r="J32" s="17" t="s">
        <v>249</v>
      </c>
      <c r="K32" s="17" t="s">
        <v>392</v>
      </c>
      <c r="L32" s="17" t="s">
        <v>366</v>
      </c>
      <c r="M32" s="17" t="s">
        <v>255</v>
      </c>
      <c r="N32" s="36">
        <v>5.1485570735050503</v>
      </c>
      <c r="O32" s="35">
        <v>23.747555030000001</v>
      </c>
      <c r="P32" s="37">
        <v>1849.8745680300001</v>
      </c>
      <c r="Q32" t="str">
        <f t="shared" si="0"/>
        <v>Borderline High</v>
      </c>
      <c r="R32" t="str">
        <f t="shared" si="1"/>
        <v>Normal</v>
      </c>
      <c r="S32">
        <f t="shared" si="2"/>
        <v>0</v>
      </c>
      <c r="T32" t="str">
        <f t="shared" si="3"/>
        <v>Low</v>
      </c>
    </row>
    <row r="33" spans="1:20" ht="15" customHeight="1" x14ac:dyDescent="0.35">
      <c r="A33" s="35">
        <v>20</v>
      </c>
      <c r="B33" s="36">
        <v>32.277048569999998</v>
      </c>
      <c r="C33" s="35">
        <v>120.7034661</v>
      </c>
      <c r="D33" s="35">
        <v>93.455208490000004</v>
      </c>
      <c r="E33" s="37">
        <v>183.7788645</v>
      </c>
      <c r="F33" s="37">
        <v>41.87611691</v>
      </c>
      <c r="G33" s="37">
        <v>212.0785698</v>
      </c>
      <c r="H33" s="37">
        <v>268.31423210000003</v>
      </c>
      <c r="I33" s="17" t="s">
        <v>353</v>
      </c>
      <c r="J33" s="17" t="s">
        <v>249</v>
      </c>
      <c r="K33" s="17" t="s">
        <v>392</v>
      </c>
      <c r="L33" s="17" t="s">
        <v>355</v>
      </c>
      <c r="M33" s="17" t="s">
        <v>334</v>
      </c>
      <c r="N33" s="36">
        <v>4.3886319472977098</v>
      </c>
      <c r="O33" s="35">
        <v>27.24825761</v>
      </c>
      <c r="P33" s="37">
        <v>645.54097139999999</v>
      </c>
      <c r="Q33" t="str">
        <f t="shared" si="0"/>
        <v>Desirable</v>
      </c>
      <c r="R33" t="str">
        <f t="shared" si="1"/>
        <v>Elevated</v>
      </c>
      <c r="S33">
        <f t="shared" si="2"/>
        <v>6</v>
      </c>
      <c r="T33" t="str">
        <f t="shared" si="3"/>
        <v>High</v>
      </c>
    </row>
    <row r="34" spans="1:20" ht="15" customHeight="1" x14ac:dyDescent="0.35">
      <c r="A34" s="35">
        <v>68</v>
      </c>
      <c r="B34" s="36">
        <v>23.555559509999998</v>
      </c>
      <c r="C34" s="35">
        <v>98.792862650000004</v>
      </c>
      <c r="D34" s="35">
        <v>90.909167609999997</v>
      </c>
      <c r="E34" s="37">
        <v>189.0631123</v>
      </c>
      <c r="F34" s="37">
        <v>36.761166039999999</v>
      </c>
      <c r="G34" s="37">
        <v>214.9700737</v>
      </c>
      <c r="H34" s="37">
        <v>200.9810166</v>
      </c>
      <c r="I34" s="17" t="s">
        <v>243</v>
      </c>
      <c r="J34" s="17" t="s">
        <v>249</v>
      </c>
      <c r="K34" s="17" t="s">
        <v>392</v>
      </c>
      <c r="L34" s="17" t="s">
        <v>261</v>
      </c>
      <c r="M34" s="17" t="s">
        <v>255</v>
      </c>
      <c r="N34" s="36">
        <v>5.1430118428310898</v>
      </c>
      <c r="O34" s="35">
        <v>7.8836950400000099</v>
      </c>
      <c r="P34" s="37">
        <v>1601.77804668</v>
      </c>
      <c r="Q34" t="str">
        <f t="shared" si="0"/>
        <v>Desirable</v>
      </c>
      <c r="R34" t="str">
        <f t="shared" si="1"/>
        <v>Normal</v>
      </c>
      <c r="S34">
        <f t="shared" si="2"/>
        <v>1</v>
      </c>
      <c r="T34" t="str">
        <f t="shared" si="3"/>
        <v>Low</v>
      </c>
    </row>
    <row r="35" spans="1:20" ht="15" customHeight="1" x14ac:dyDescent="0.35">
      <c r="A35" s="35">
        <v>53</v>
      </c>
      <c r="B35" s="36">
        <v>32.424991409999997</v>
      </c>
      <c r="C35" s="35">
        <v>104.41685750000001</v>
      </c>
      <c r="D35" s="35">
        <v>88.407320080000005</v>
      </c>
      <c r="E35" s="37">
        <v>175.07758329999999</v>
      </c>
      <c r="F35" s="37">
        <v>45.726563239999997</v>
      </c>
      <c r="G35" s="37">
        <v>217.5182849</v>
      </c>
      <c r="H35" s="37">
        <v>236.7416312</v>
      </c>
      <c r="I35" s="17" t="s">
        <v>243</v>
      </c>
      <c r="J35" s="17" t="s">
        <v>359</v>
      </c>
      <c r="K35" s="17" t="s">
        <v>392</v>
      </c>
      <c r="L35" s="17" t="s">
        <v>363</v>
      </c>
      <c r="M35" s="17" t="s">
        <v>334</v>
      </c>
      <c r="N35" s="36">
        <v>3.8287938321778001</v>
      </c>
      <c r="O35" s="35">
        <v>16.009537420000001</v>
      </c>
      <c r="P35" s="37">
        <v>1718.5245447299999</v>
      </c>
      <c r="Q35" t="str">
        <f t="shared" si="0"/>
        <v>Desirable</v>
      </c>
      <c r="R35" t="str">
        <f t="shared" si="1"/>
        <v>Normal</v>
      </c>
      <c r="S35">
        <f t="shared" si="2"/>
        <v>3</v>
      </c>
      <c r="T35" t="str">
        <f t="shared" si="3"/>
        <v>Moderate</v>
      </c>
    </row>
    <row r="36" spans="1:20" ht="15" customHeight="1" x14ac:dyDescent="0.35">
      <c r="A36" s="35">
        <v>38</v>
      </c>
      <c r="B36" s="36">
        <v>23.096020230000001</v>
      </c>
      <c r="C36" s="35">
        <v>98.006626650000001</v>
      </c>
      <c r="D36" s="35">
        <v>88.248519650000006</v>
      </c>
      <c r="E36" s="37">
        <v>176.29876780000001</v>
      </c>
      <c r="F36" s="37">
        <v>40.32698242</v>
      </c>
      <c r="G36" s="37">
        <v>196.4451431</v>
      </c>
      <c r="H36" s="37">
        <v>247.40052639999999</v>
      </c>
      <c r="I36" s="17" t="s">
        <v>243</v>
      </c>
      <c r="J36" s="17" t="s">
        <v>249</v>
      </c>
      <c r="K36" s="17" t="s">
        <v>392</v>
      </c>
      <c r="L36" s="17" t="s">
        <v>357</v>
      </c>
      <c r="M36" s="17" t="s">
        <v>255</v>
      </c>
      <c r="N36" s="36">
        <v>4.3717322055955599</v>
      </c>
      <c r="O36" s="35">
        <v>9.7581070000000008</v>
      </c>
      <c r="P36" s="37">
        <v>877.64876874000004</v>
      </c>
      <c r="Q36" t="str">
        <f t="shared" si="0"/>
        <v>Desirable</v>
      </c>
      <c r="R36" t="str">
        <f t="shared" si="1"/>
        <v>Normal</v>
      </c>
      <c r="S36">
        <f t="shared" si="2"/>
        <v>0</v>
      </c>
      <c r="T36" t="str">
        <f t="shared" si="3"/>
        <v>Low</v>
      </c>
    </row>
    <row r="37" spans="1:20" ht="15" customHeight="1" x14ac:dyDescent="0.35">
      <c r="A37" s="35">
        <v>56</v>
      </c>
      <c r="B37" s="36">
        <v>13.68533979</v>
      </c>
      <c r="C37" s="35">
        <v>117.2697309</v>
      </c>
      <c r="D37" s="35">
        <v>71.189255579999994</v>
      </c>
      <c r="E37" s="37">
        <v>170.50582449999999</v>
      </c>
      <c r="F37" s="37">
        <v>36.040791319999997</v>
      </c>
      <c r="G37" s="37">
        <v>208.87757239999999</v>
      </c>
      <c r="H37" s="37">
        <v>198.33036089999999</v>
      </c>
      <c r="I37" s="17" t="s">
        <v>243</v>
      </c>
      <c r="J37" s="17" t="s">
        <v>249</v>
      </c>
      <c r="K37" s="17" t="s">
        <v>255</v>
      </c>
      <c r="L37" s="17" t="s">
        <v>363</v>
      </c>
      <c r="M37" s="17" t="s">
        <v>332</v>
      </c>
      <c r="N37" s="36">
        <v>4.7309123427981401</v>
      </c>
      <c r="O37" s="35">
        <v>46.080475319999998</v>
      </c>
      <c r="P37" s="37">
        <v>766.37902824000003</v>
      </c>
      <c r="Q37" t="str">
        <f t="shared" si="0"/>
        <v>Desirable</v>
      </c>
      <c r="R37" t="str">
        <f t="shared" si="1"/>
        <v>Normal</v>
      </c>
      <c r="S37">
        <f t="shared" si="2"/>
        <v>2</v>
      </c>
      <c r="T37" t="str">
        <f t="shared" si="3"/>
        <v>Low</v>
      </c>
    </row>
    <row r="38" spans="1:20" ht="15" customHeight="1" x14ac:dyDescent="0.35">
      <c r="A38" s="35">
        <v>35</v>
      </c>
      <c r="B38" s="36">
        <v>30.131778529999998</v>
      </c>
      <c r="C38" s="35">
        <v>106.3917502</v>
      </c>
      <c r="D38" s="35">
        <v>76.836942320000006</v>
      </c>
      <c r="E38" s="37">
        <v>185.00209939999999</v>
      </c>
      <c r="F38" s="37">
        <v>36.608786739999999</v>
      </c>
      <c r="G38" s="37">
        <v>216.9675488</v>
      </c>
      <c r="H38" s="37">
        <v>263.1046948</v>
      </c>
      <c r="I38" s="17" t="s">
        <v>353</v>
      </c>
      <c r="J38" s="17" t="s">
        <v>249</v>
      </c>
      <c r="K38" s="17" t="s">
        <v>255</v>
      </c>
      <c r="L38" s="17" t="s">
        <v>357</v>
      </c>
      <c r="M38" s="17" t="s">
        <v>334</v>
      </c>
      <c r="N38" s="36">
        <v>5.05348895372871</v>
      </c>
      <c r="O38" s="35">
        <v>29.554807879999998</v>
      </c>
      <c r="P38" s="37">
        <v>1054.61224855</v>
      </c>
      <c r="Q38" t="str">
        <f t="shared" si="0"/>
        <v>Desirable</v>
      </c>
      <c r="R38" t="str">
        <f t="shared" si="1"/>
        <v>Normal</v>
      </c>
      <c r="S38">
        <f t="shared" si="2"/>
        <v>6</v>
      </c>
      <c r="T38" t="str">
        <f t="shared" si="3"/>
        <v>High</v>
      </c>
    </row>
    <row r="39" spans="1:20" ht="15" customHeight="1" x14ac:dyDescent="0.35">
      <c r="A39" s="35">
        <v>21</v>
      </c>
      <c r="B39" s="36">
        <v>22.385767099999999</v>
      </c>
      <c r="C39" s="35">
        <v>101.2391152</v>
      </c>
      <c r="D39" s="35">
        <v>86.339498019999994</v>
      </c>
      <c r="E39" s="37">
        <v>187.83233530000001</v>
      </c>
      <c r="F39" s="37">
        <v>36.968229870000002</v>
      </c>
      <c r="G39" s="37">
        <v>227.0431361</v>
      </c>
      <c r="H39" s="37">
        <v>252.9182031</v>
      </c>
      <c r="I39" s="17" t="s">
        <v>353</v>
      </c>
      <c r="J39" s="17" t="s">
        <v>249</v>
      </c>
      <c r="K39" s="17" t="s">
        <v>392</v>
      </c>
      <c r="L39" s="17" t="s">
        <v>355</v>
      </c>
      <c r="M39" s="17" t="s">
        <v>255</v>
      </c>
      <c r="N39" s="36">
        <v>5.0809123390683997</v>
      </c>
      <c r="O39" s="35">
        <v>14.89961718</v>
      </c>
      <c r="P39" s="37">
        <v>470.10110909999997</v>
      </c>
      <c r="Q39" t="str">
        <f t="shared" si="0"/>
        <v>Desirable</v>
      </c>
      <c r="R39" t="str">
        <f t="shared" si="1"/>
        <v>Normal</v>
      </c>
      <c r="S39">
        <f t="shared" si="2"/>
        <v>3</v>
      </c>
      <c r="T39" t="str">
        <f t="shared" si="3"/>
        <v>Moderate</v>
      </c>
    </row>
    <row r="40" spans="1:20" ht="15" customHeight="1" x14ac:dyDescent="0.35">
      <c r="A40" s="35">
        <v>77</v>
      </c>
      <c r="B40" s="36">
        <v>19.287680049999999</v>
      </c>
      <c r="C40" s="35">
        <v>120.1566067</v>
      </c>
      <c r="D40" s="35">
        <v>72.029484210000007</v>
      </c>
      <c r="E40" s="37">
        <v>189.0615158</v>
      </c>
      <c r="F40" s="37">
        <v>36.09640838</v>
      </c>
      <c r="G40" s="37">
        <v>219.5901661</v>
      </c>
      <c r="H40" s="37">
        <v>200.95347870000001</v>
      </c>
      <c r="I40" s="17" t="s">
        <v>243</v>
      </c>
      <c r="J40" s="17" t="s">
        <v>249</v>
      </c>
      <c r="K40" s="17" t="s">
        <v>255</v>
      </c>
      <c r="L40" s="17" t="s">
        <v>366</v>
      </c>
      <c r="M40" s="17" t="s">
        <v>255</v>
      </c>
      <c r="N40" s="36">
        <v>5.2376822039932804</v>
      </c>
      <c r="O40" s="35">
        <v>48.127122489999998</v>
      </c>
      <c r="P40" s="37">
        <v>1485.1513638500001</v>
      </c>
      <c r="Q40" t="str">
        <f t="shared" si="0"/>
        <v>Desirable</v>
      </c>
      <c r="R40" t="str">
        <f t="shared" si="1"/>
        <v>Elevated</v>
      </c>
      <c r="S40">
        <f t="shared" si="2"/>
        <v>2</v>
      </c>
      <c r="T40" t="str">
        <f t="shared" si="3"/>
        <v>Low</v>
      </c>
    </row>
    <row r="41" spans="1:20" ht="15" customHeight="1" x14ac:dyDescent="0.35">
      <c r="A41" s="35">
        <v>31</v>
      </c>
      <c r="B41" s="36">
        <v>29.40796508</v>
      </c>
      <c r="C41" s="35">
        <v>92.322949730000005</v>
      </c>
      <c r="D41" s="35">
        <v>90.68242291</v>
      </c>
      <c r="E41" s="37">
        <v>222.44430149999999</v>
      </c>
      <c r="F41" s="37">
        <v>37.64921854</v>
      </c>
      <c r="G41" s="37">
        <v>231.3710524</v>
      </c>
      <c r="H41" s="37">
        <v>206.18624199999999</v>
      </c>
      <c r="I41" s="17" t="s">
        <v>243</v>
      </c>
      <c r="J41" s="17" t="s">
        <v>249</v>
      </c>
      <c r="K41" s="17" t="s">
        <v>392</v>
      </c>
      <c r="L41" s="17" t="s">
        <v>357</v>
      </c>
      <c r="M41" s="17" t="s">
        <v>333</v>
      </c>
      <c r="N41" s="36">
        <v>5.9083378122089396</v>
      </c>
      <c r="O41" s="35">
        <v>1.64052682000001</v>
      </c>
      <c r="P41" s="37">
        <v>911.64691747999996</v>
      </c>
      <c r="Q41" t="str">
        <f t="shared" si="0"/>
        <v>Borderline High</v>
      </c>
      <c r="R41" t="str">
        <f t="shared" si="1"/>
        <v>Normal</v>
      </c>
      <c r="S41">
        <f t="shared" si="2"/>
        <v>3</v>
      </c>
      <c r="T41" t="str">
        <f t="shared" si="3"/>
        <v>Moderate</v>
      </c>
    </row>
    <row r="42" spans="1:20" ht="15" customHeight="1" x14ac:dyDescent="0.35">
      <c r="A42" s="35">
        <v>26</v>
      </c>
      <c r="B42" s="36">
        <v>22.5531498</v>
      </c>
      <c r="C42" s="35">
        <v>93.414577100000002</v>
      </c>
      <c r="D42" s="35">
        <v>71.674274080000004</v>
      </c>
      <c r="E42" s="37">
        <v>173.98387539999999</v>
      </c>
      <c r="F42" s="37">
        <v>27.35250516</v>
      </c>
      <c r="G42" s="37">
        <v>203.7872792</v>
      </c>
      <c r="H42" s="37">
        <v>246.8616336</v>
      </c>
      <c r="I42" s="17" t="s">
        <v>243</v>
      </c>
      <c r="J42" s="17" t="s">
        <v>249</v>
      </c>
      <c r="K42" s="17" t="s">
        <v>255</v>
      </c>
      <c r="L42" s="17" t="s">
        <v>355</v>
      </c>
      <c r="M42" s="17" t="s">
        <v>255</v>
      </c>
      <c r="N42" s="36">
        <v>6.3608022147248198</v>
      </c>
      <c r="O42" s="35">
        <v>21.740303019999999</v>
      </c>
      <c r="P42" s="37">
        <v>586.38189480000005</v>
      </c>
      <c r="Q42" t="str">
        <f t="shared" si="0"/>
        <v>Desirable</v>
      </c>
      <c r="R42" t="str">
        <f t="shared" si="1"/>
        <v>Normal</v>
      </c>
      <c r="S42">
        <f t="shared" si="2"/>
        <v>1</v>
      </c>
      <c r="T42" t="str">
        <f t="shared" si="3"/>
        <v>Low</v>
      </c>
    </row>
    <row r="43" spans="1:20" ht="15" customHeight="1" x14ac:dyDescent="0.35">
      <c r="A43" s="35">
        <v>70</v>
      </c>
      <c r="B43" s="36">
        <v>19.935500470000001</v>
      </c>
      <c r="C43" s="35">
        <v>105.4902168</v>
      </c>
      <c r="D43" s="35">
        <v>83.370495079999998</v>
      </c>
      <c r="E43" s="37">
        <v>185.29938680000001</v>
      </c>
      <c r="F43" s="37">
        <v>35.797109990000003</v>
      </c>
      <c r="G43" s="37">
        <v>202.41348479999999</v>
      </c>
      <c r="H43" s="37">
        <v>243.07985260000001</v>
      </c>
      <c r="I43" s="17" t="s">
        <v>243</v>
      </c>
      <c r="J43" s="17" t="s">
        <v>359</v>
      </c>
      <c r="K43" s="17" t="s">
        <v>392</v>
      </c>
      <c r="L43" s="17" t="s">
        <v>366</v>
      </c>
      <c r="M43" s="17" t="s">
        <v>255</v>
      </c>
      <c r="N43" s="36">
        <v>5.1763783962382401</v>
      </c>
      <c r="O43" s="35">
        <v>22.119721720000001</v>
      </c>
      <c r="P43" s="37">
        <v>1395.4850329000001</v>
      </c>
      <c r="Q43" t="str">
        <f t="shared" si="0"/>
        <v>Desirable</v>
      </c>
      <c r="R43" t="str">
        <f t="shared" si="1"/>
        <v>Normal</v>
      </c>
      <c r="S43">
        <f t="shared" si="2"/>
        <v>1</v>
      </c>
      <c r="T43" t="str">
        <f t="shared" si="3"/>
        <v>Low</v>
      </c>
    </row>
    <row r="44" spans="1:20" ht="15" customHeight="1" x14ac:dyDescent="0.35">
      <c r="A44" s="35">
        <v>19</v>
      </c>
      <c r="B44" s="36">
        <v>33.557045979999998</v>
      </c>
      <c r="C44" s="35">
        <v>102.8584288</v>
      </c>
      <c r="D44" s="35">
        <v>84.965224480000003</v>
      </c>
      <c r="E44" s="37">
        <v>217.74657160000001</v>
      </c>
      <c r="F44" s="37">
        <v>37.662648390000001</v>
      </c>
      <c r="G44" s="37">
        <v>233.26653469999999</v>
      </c>
      <c r="H44" s="37">
        <v>257.5925378</v>
      </c>
      <c r="I44" s="17" t="s">
        <v>353</v>
      </c>
      <c r="J44" s="17" t="s">
        <v>354</v>
      </c>
      <c r="K44" s="17" t="s">
        <v>392</v>
      </c>
      <c r="L44" s="17" t="s">
        <v>355</v>
      </c>
      <c r="M44" s="17" t="s">
        <v>334</v>
      </c>
      <c r="N44" s="36">
        <v>5.7814992016816102</v>
      </c>
      <c r="O44" s="35">
        <v>17.893204319999999</v>
      </c>
      <c r="P44" s="37">
        <v>637.58387361999996</v>
      </c>
      <c r="Q44" t="str">
        <f t="shared" si="0"/>
        <v>Borderline High</v>
      </c>
      <c r="R44" t="str">
        <f t="shared" si="1"/>
        <v>Normal</v>
      </c>
      <c r="S44">
        <f t="shared" si="2"/>
        <v>6</v>
      </c>
      <c r="T44" t="str">
        <f t="shared" si="3"/>
        <v>High</v>
      </c>
    </row>
    <row r="45" spans="1:20" ht="15" customHeight="1" x14ac:dyDescent="0.35">
      <c r="A45" s="35">
        <v>77</v>
      </c>
      <c r="B45" s="36">
        <v>25.976259859999999</v>
      </c>
      <c r="C45" s="35">
        <v>119.329002</v>
      </c>
      <c r="D45" s="35">
        <v>76.309141220000001</v>
      </c>
      <c r="E45" s="37">
        <v>167.93335289999999</v>
      </c>
      <c r="F45" s="37">
        <v>39.037780570000002</v>
      </c>
      <c r="G45" s="37">
        <v>189.64751079999999</v>
      </c>
      <c r="H45" s="37">
        <v>192.7988531</v>
      </c>
      <c r="I45" s="17" t="s">
        <v>243</v>
      </c>
      <c r="J45" s="17" t="s">
        <v>249</v>
      </c>
      <c r="K45" s="17" t="s">
        <v>255</v>
      </c>
      <c r="L45" s="17" t="s">
        <v>366</v>
      </c>
      <c r="M45" s="17" t="s">
        <v>333</v>
      </c>
      <c r="N45" s="36">
        <v>4.3018160983530498</v>
      </c>
      <c r="O45" s="35">
        <v>43.019860780000002</v>
      </c>
      <c r="P45" s="37">
        <v>2000.1720092200001</v>
      </c>
      <c r="Q45" t="str">
        <f t="shared" si="0"/>
        <v>Desirable</v>
      </c>
      <c r="R45" t="str">
        <f t="shared" si="1"/>
        <v>Normal</v>
      </c>
      <c r="S45">
        <f t="shared" si="2"/>
        <v>3</v>
      </c>
      <c r="T45" t="str">
        <f t="shared" si="3"/>
        <v>Moderate</v>
      </c>
    </row>
    <row r="46" spans="1:20" ht="15" customHeight="1" x14ac:dyDescent="0.35">
      <c r="A46" s="35">
        <v>88</v>
      </c>
      <c r="B46" s="36">
        <v>19.824537880000001</v>
      </c>
      <c r="C46" s="35">
        <v>94.340759210000002</v>
      </c>
      <c r="D46" s="35">
        <v>77.492497610000001</v>
      </c>
      <c r="E46" s="37">
        <v>196.5474408</v>
      </c>
      <c r="F46" s="37">
        <v>35.892621660000003</v>
      </c>
      <c r="G46" s="37">
        <v>222.49652040000001</v>
      </c>
      <c r="H46" s="37">
        <v>227.4895861</v>
      </c>
      <c r="I46" s="17" t="s">
        <v>353</v>
      </c>
      <c r="J46" s="17" t="s">
        <v>249</v>
      </c>
      <c r="K46" s="17" t="s">
        <v>255</v>
      </c>
      <c r="L46" s="17" t="s">
        <v>366</v>
      </c>
      <c r="M46" s="17" t="s">
        <v>255</v>
      </c>
      <c r="N46" s="36">
        <v>5.4759845257845701</v>
      </c>
      <c r="O46" s="35">
        <v>16.848261600000001</v>
      </c>
      <c r="P46" s="37">
        <v>1744.55933344</v>
      </c>
      <c r="Q46" t="str">
        <f t="shared" si="0"/>
        <v>Desirable</v>
      </c>
      <c r="R46" t="str">
        <f t="shared" si="1"/>
        <v>Normal</v>
      </c>
      <c r="S46">
        <f t="shared" si="2"/>
        <v>3</v>
      </c>
      <c r="T46" t="str">
        <f t="shared" si="3"/>
        <v>Moderate</v>
      </c>
    </row>
    <row r="47" spans="1:20" ht="15" customHeight="1" x14ac:dyDescent="0.35">
      <c r="A47" s="35">
        <v>61</v>
      </c>
      <c r="B47" s="36">
        <v>24.684360229999999</v>
      </c>
      <c r="C47" s="35">
        <v>114.2446626</v>
      </c>
      <c r="D47" s="35">
        <v>81.198190530000005</v>
      </c>
      <c r="E47" s="37">
        <v>195.6190622</v>
      </c>
      <c r="F47" s="37">
        <v>39.99231443</v>
      </c>
      <c r="G47" s="37">
        <v>216.0912045</v>
      </c>
      <c r="H47" s="37">
        <v>254.64113449999999</v>
      </c>
      <c r="I47" s="17" t="s">
        <v>243</v>
      </c>
      <c r="J47" s="17" t="s">
        <v>359</v>
      </c>
      <c r="K47" s="17" t="s">
        <v>392</v>
      </c>
      <c r="L47" s="17" t="s">
        <v>261</v>
      </c>
      <c r="M47" s="17" t="s">
        <v>255</v>
      </c>
      <c r="N47" s="36">
        <v>4.89141638807624</v>
      </c>
      <c r="O47" s="35">
        <v>33.04647207</v>
      </c>
      <c r="P47" s="37">
        <v>1505.7459740300001</v>
      </c>
      <c r="Q47" t="str">
        <f t="shared" si="0"/>
        <v>Desirable</v>
      </c>
      <c r="R47" t="str">
        <f t="shared" si="1"/>
        <v>Normal</v>
      </c>
      <c r="S47">
        <f t="shared" si="2"/>
        <v>1</v>
      </c>
      <c r="T47" t="str">
        <f t="shared" si="3"/>
        <v>Low</v>
      </c>
    </row>
    <row r="48" spans="1:20" ht="15" customHeight="1" x14ac:dyDescent="0.35">
      <c r="A48" s="35">
        <v>25</v>
      </c>
      <c r="B48" s="36">
        <v>37.662815440000003</v>
      </c>
      <c r="C48" s="35">
        <v>101.2963032</v>
      </c>
      <c r="D48" s="35">
        <v>87.958551110000002</v>
      </c>
      <c r="E48" s="37">
        <v>198.73695069999999</v>
      </c>
      <c r="F48" s="37">
        <v>37.562164330000002</v>
      </c>
      <c r="G48" s="37">
        <v>219.03098679999999</v>
      </c>
      <c r="H48" s="37">
        <v>279.00496620000001</v>
      </c>
      <c r="I48" s="17" t="s">
        <v>353</v>
      </c>
      <c r="J48" s="17" t="s">
        <v>249</v>
      </c>
      <c r="K48" s="17" t="s">
        <v>392</v>
      </c>
      <c r="L48" s="17" t="s">
        <v>355</v>
      </c>
      <c r="M48" s="17" t="s">
        <v>334</v>
      </c>
      <c r="N48" s="36">
        <v>5.29088124299785</v>
      </c>
      <c r="O48" s="35">
        <v>13.33775209</v>
      </c>
      <c r="P48" s="37">
        <v>941.57038599999998</v>
      </c>
      <c r="Q48" t="str">
        <f t="shared" si="0"/>
        <v>Desirable</v>
      </c>
      <c r="R48" t="str">
        <f t="shared" si="1"/>
        <v>Normal</v>
      </c>
      <c r="S48">
        <f t="shared" si="2"/>
        <v>6</v>
      </c>
      <c r="T48" t="str">
        <f t="shared" si="3"/>
        <v>High</v>
      </c>
    </row>
    <row r="49" spans="1:20" ht="15" customHeight="1" x14ac:dyDescent="0.35">
      <c r="A49" s="35">
        <v>64</v>
      </c>
      <c r="B49" s="36">
        <v>27.561802709999998</v>
      </c>
      <c r="C49" s="35">
        <v>112.7548369</v>
      </c>
      <c r="D49" s="35">
        <v>73.4784097</v>
      </c>
      <c r="E49" s="37">
        <v>181.44925230000001</v>
      </c>
      <c r="F49" s="37">
        <v>47.434123079999999</v>
      </c>
      <c r="G49" s="37">
        <v>215.13521220000001</v>
      </c>
      <c r="H49" s="37">
        <v>213.50172559999999</v>
      </c>
      <c r="I49" s="17" t="s">
        <v>353</v>
      </c>
      <c r="J49" s="17" t="s">
        <v>359</v>
      </c>
      <c r="K49" s="17" t="s">
        <v>255</v>
      </c>
      <c r="L49" s="17" t="s">
        <v>261</v>
      </c>
      <c r="M49" s="17" t="s">
        <v>333</v>
      </c>
      <c r="N49" s="36">
        <v>3.8252894860937299</v>
      </c>
      <c r="O49" s="35">
        <v>39.276427200000001</v>
      </c>
      <c r="P49" s="37">
        <v>1763.9553734399999</v>
      </c>
      <c r="Q49" t="str">
        <f t="shared" si="0"/>
        <v>Desirable</v>
      </c>
      <c r="R49" t="str">
        <f t="shared" si="1"/>
        <v>Normal</v>
      </c>
      <c r="S49">
        <f t="shared" si="2"/>
        <v>4</v>
      </c>
      <c r="T49" t="str">
        <f t="shared" si="3"/>
        <v>Moderate</v>
      </c>
    </row>
    <row r="50" spans="1:20" ht="15" customHeight="1" x14ac:dyDescent="0.35">
      <c r="A50" s="35">
        <v>52</v>
      </c>
      <c r="B50" s="36">
        <v>23.79077259</v>
      </c>
      <c r="C50" s="35">
        <v>115.89478389999999</v>
      </c>
      <c r="D50" s="35">
        <v>84.26633416</v>
      </c>
      <c r="E50" s="37">
        <v>205.98909710000001</v>
      </c>
      <c r="F50" s="37">
        <v>42.731778009999999</v>
      </c>
      <c r="G50" s="37">
        <v>229.47646499999999</v>
      </c>
      <c r="H50" s="37">
        <v>225.48295899999999</v>
      </c>
      <c r="I50" s="17" t="s">
        <v>243</v>
      </c>
      <c r="J50" s="17" t="s">
        <v>359</v>
      </c>
      <c r="K50" s="17" t="s">
        <v>392</v>
      </c>
      <c r="L50" s="17" t="s">
        <v>363</v>
      </c>
      <c r="M50" s="17" t="s">
        <v>255</v>
      </c>
      <c r="N50" s="36">
        <v>4.8205131331487099</v>
      </c>
      <c r="O50" s="35">
        <v>31.628449740000001</v>
      </c>
      <c r="P50" s="37">
        <v>1237.12017468</v>
      </c>
      <c r="Q50" t="str">
        <f t="shared" si="0"/>
        <v>Borderline High</v>
      </c>
      <c r="R50" t="str">
        <f t="shared" si="1"/>
        <v>Normal</v>
      </c>
      <c r="S50">
        <f t="shared" si="2"/>
        <v>0</v>
      </c>
      <c r="T50" t="str">
        <f t="shared" si="3"/>
        <v>Low</v>
      </c>
    </row>
    <row r="51" spans="1:20" ht="15" customHeight="1" x14ac:dyDescent="0.35">
      <c r="A51" s="35">
        <v>53</v>
      </c>
      <c r="B51" s="36">
        <v>29.50688298</v>
      </c>
      <c r="C51" s="35">
        <v>128.7553082</v>
      </c>
      <c r="D51" s="35">
        <v>81.841356399999995</v>
      </c>
      <c r="E51" s="37">
        <v>178.9863727</v>
      </c>
      <c r="F51" s="37">
        <v>39.231801099999998</v>
      </c>
      <c r="G51" s="37">
        <v>203.22210050000001</v>
      </c>
      <c r="H51" s="37">
        <v>232.35074259999999</v>
      </c>
      <c r="I51" s="17" t="s">
        <v>353</v>
      </c>
      <c r="J51" s="17" t="s">
        <v>354</v>
      </c>
      <c r="K51" s="17" t="s">
        <v>392</v>
      </c>
      <c r="L51" s="17" t="s">
        <v>363</v>
      </c>
      <c r="M51" s="17" t="s">
        <v>333</v>
      </c>
      <c r="N51" s="36">
        <v>4.5622777359564104</v>
      </c>
      <c r="O51" s="35">
        <v>46.9139518</v>
      </c>
      <c r="P51" s="37">
        <v>1563.86479794</v>
      </c>
      <c r="Q51" t="str">
        <f t="shared" si="0"/>
        <v>Desirable</v>
      </c>
      <c r="R51" t="str">
        <f t="shared" si="1"/>
        <v>Elevated</v>
      </c>
      <c r="S51">
        <f t="shared" si="2"/>
        <v>6</v>
      </c>
      <c r="T51" t="str">
        <f t="shared" si="3"/>
        <v>High</v>
      </c>
    </row>
    <row r="52" spans="1:20" ht="15" customHeight="1" x14ac:dyDescent="0.35">
      <c r="A52" s="35">
        <v>67</v>
      </c>
      <c r="B52" s="36">
        <v>24.728305750000001</v>
      </c>
      <c r="C52" s="35">
        <v>94.037129539999995</v>
      </c>
      <c r="D52" s="35">
        <v>89.762614189999994</v>
      </c>
      <c r="E52" s="37">
        <v>180.13696770000001</v>
      </c>
      <c r="F52" s="37">
        <v>38.507414480000001</v>
      </c>
      <c r="G52" s="37">
        <v>199.18779079999999</v>
      </c>
      <c r="H52" s="37">
        <v>227.79723580000001</v>
      </c>
      <c r="I52" s="17" t="s">
        <v>243</v>
      </c>
      <c r="J52" s="17" t="s">
        <v>359</v>
      </c>
      <c r="K52" s="17" t="s">
        <v>392</v>
      </c>
      <c r="L52" s="17" t="s">
        <v>261</v>
      </c>
      <c r="M52" s="17" t="s">
        <v>255</v>
      </c>
      <c r="N52" s="36">
        <v>4.6779813740431599</v>
      </c>
      <c r="O52" s="35">
        <v>4.2745153499999997</v>
      </c>
      <c r="P52" s="37">
        <v>1656.7964852499999</v>
      </c>
      <c r="Q52" t="str">
        <f t="shared" si="0"/>
        <v>Desirable</v>
      </c>
      <c r="R52" t="str">
        <f t="shared" si="1"/>
        <v>Normal</v>
      </c>
      <c r="S52">
        <f t="shared" si="2"/>
        <v>1</v>
      </c>
      <c r="T52" t="str">
        <f t="shared" si="3"/>
        <v>Low</v>
      </c>
    </row>
    <row r="53" spans="1:20" ht="15" customHeight="1" x14ac:dyDescent="0.35">
      <c r="A53" s="35">
        <v>21</v>
      </c>
      <c r="B53" s="36">
        <v>24.452962500000002</v>
      </c>
      <c r="C53" s="35">
        <v>105.35123830000001</v>
      </c>
      <c r="D53" s="35">
        <v>69.436415999999994</v>
      </c>
      <c r="E53" s="37">
        <v>168.69027080000001</v>
      </c>
      <c r="F53" s="37">
        <v>30.74691438</v>
      </c>
      <c r="G53" s="37">
        <v>202.18247339999999</v>
      </c>
      <c r="H53" s="37">
        <v>283.81961100000001</v>
      </c>
      <c r="I53" s="17" t="s">
        <v>353</v>
      </c>
      <c r="J53" s="17" t="s">
        <v>249</v>
      </c>
      <c r="K53" s="17" t="s">
        <v>255</v>
      </c>
      <c r="L53" s="17" t="s">
        <v>355</v>
      </c>
      <c r="M53" s="17" t="s">
        <v>255</v>
      </c>
      <c r="N53" s="36">
        <v>5.4864130011604804</v>
      </c>
      <c r="O53" s="35">
        <v>35.914822299999997</v>
      </c>
      <c r="P53" s="37">
        <v>513.51221250000003</v>
      </c>
      <c r="Q53" t="str">
        <f t="shared" si="0"/>
        <v>Desirable</v>
      </c>
      <c r="R53" t="str">
        <f t="shared" si="1"/>
        <v>Normal</v>
      </c>
      <c r="S53">
        <f t="shared" si="2"/>
        <v>3</v>
      </c>
      <c r="T53" t="str">
        <f t="shared" si="3"/>
        <v>Moderate</v>
      </c>
    </row>
    <row r="54" spans="1:20" ht="15" customHeight="1" x14ac:dyDescent="0.35">
      <c r="A54" s="35">
        <v>19</v>
      </c>
      <c r="B54" s="36">
        <v>23.718157340000001</v>
      </c>
      <c r="C54" s="35">
        <v>113.2774548</v>
      </c>
      <c r="D54" s="35">
        <v>85.680134580000001</v>
      </c>
      <c r="E54" s="37">
        <v>167.97971079999999</v>
      </c>
      <c r="F54" s="37">
        <v>39.405280930000004</v>
      </c>
      <c r="G54" s="37">
        <v>202.7367461</v>
      </c>
      <c r="H54" s="37">
        <v>228.1083509</v>
      </c>
      <c r="I54" s="17" t="s">
        <v>243</v>
      </c>
      <c r="J54" s="17" t="s">
        <v>249</v>
      </c>
      <c r="K54" s="17" t="s">
        <v>392</v>
      </c>
      <c r="L54" s="17" t="s">
        <v>355</v>
      </c>
      <c r="M54" s="17" t="s">
        <v>255</v>
      </c>
      <c r="N54" s="36">
        <v>4.2628730676581403</v>
      </c>
      <c r="O54" s="35">
        <v>27.59732022</v>
      </c>
      <c r="P54" s="37">
        <v>450.64498945999998</v>
      </c>
      <c r="Q54" t="str">
        <f t="shared" si="0"/>
        <v>Desirable</v>
      </c>
      <c r="R54" t="str">
        <f t="shared" si="1"/>
        <v>Normal</v>
      </c>
      <c r="S54">
        <f t="shared" si="2"/>
        <v>1</v>
      </c>
      <c r="T54" t="str">
        <f t="shared" si="3"/>
        <v>Low</v>
      </c>
    </row>
    <row r="55" spans="1:20" ht="15" customHeight="1" x14ac:dyDescent="0.35">
      <c r="A55" s="35">
        <v>23</v>
      </c>
      <c r="B55" s="36">
        <v>31.26974478</v>
      </c>
      <c r="C55" s="35">
        <v>108.6337896</v>
      </c>
      <c r="D55" s="35">
        <v>79.398497719999995</v>
      </c>
      <c r="E55" s="37">
        <v>208.9548192</v>
      </c>
      <c r="F55" s="37">
        <v>40.786294259999998</v>
      </c>
      <c r="G55" s="37">
        <v>217.96567680000001</v>
      </c>
      <c r="H55" s="37">
        <v>265.68884650000001</v>
      </c>
      <c r="I55" s="17" t="s">
        <v>243</v>
      </c>
      <c r="J55" s="17" t="s">
        <v>359</v>
      </c>
      <c r="K55" s="17" t="s">
        <v>255</v>
      </c>
      <c r="L55" s="17" t="s">
        <v>355</v>
      </c>
      <c r="M55" s="17" t="s">
        <v>334</v>
      </c>
      <c r="N55" s="36">
        <v>5.1231626454704999</v>
      </c>
      <c r="O55" s="35">
        <v>29.235291879999998</v>
      </c>
      <c r="P55" s="37">
        <v>719.20412994000003</v>
      </c>
      <c r="Q55" t="str">
        <f t="shared" si="0"/>
        <v>Borderline High</v>
      </c>
      <c r="R55" t="str">
        <f t="shared" si="1"/>
        <v>Normal</v>
      </c>
      <c r="S55">
        <f t="shared" si="2"/>
        <v>3</v>
      </c>
      <c r="T55" t="str">
        <f t="shared" si="3"/>
        <v>Moderate</v>
      </c>
    </row>
    <row r="56" spans="1:20" ht="15" customHeight="1" x14ac:dyDescent="0.35">
      <c r="A56" s="35">
        <v>71</v>
      </c>
      <c r="B56" s="36">
        <v>27.97377204</v>
      </c>
      <c r="C56" s="35">
        <v>114.8950018</v>
      </c>
      <c r="D56" s="35">
        <v>93.091867039999997</v>
      </c>
      <c r="E56" s="37">
        <v>222.41097769999999</v>
      </c>
      <c r="F56" s="37">
        <v>35.084620450000003</v>
      </c>
      <c r="G56" s="37">
        <v>239.48985709999999</v>
      </c>
      <c r="H56" s="37">
        <v>252.3267573</v>
      </c>
      <c r="I56" s="17" t="s">
        <v>243</v>
      </c>
      <c r="J56" s="17" t="s">
        <v>249</v>
      </c>
      <c r="K56" s="17" t="s">
        <v>392</v>
      </c>
      <c r="L56" s="17" t="s">
        <v>366</v>
      </c>
      <c r="M56" s="17" t="s">
        <v>333</v>
      </c>
      <c r="N56" s="36">
        <v>6.3392727311091699</v>
      </c>
      <c r="O56" s="35">
        <v>21.803134759999999</v>
      </c>
      <c r="P56" s="37">
        <v>1986.1378148399999</v>
      </c>
      <c r="Q56" t="str">
        <f t="shared" si="0"/>
        <v>Borderline High</v>
      </c>
      <c r="R56" t="str">
        <f t="shared" si="1"/>
        <v>Normal</v>
      </c>
      <c r="S56">
        <f t="shared" si="2"/>
        <v>3</v>
      </c>
      <c r="T56" t="str">
        <f t="shared" si="3"/>
        <v>Moderate</v>
      </c>
    </row>
    <row r="57" spans="1:20" ht="15" customHeight="1" x14ac:dyDescent="0.35">
      <c r="A57" s="35">
        <v>21</v>
      </c>
      <c r="B57" s="36">
        <v>34.111219200000001</v>
      </c>
      <c r="C57" s="35">
        <v>102.1509451</v>
      </c>
      <c r="D57" s="35">
        <v>80.687736270000002</v>
      </c>
      <c r="E57" s="37">
        <v>197.92488259999999</v>
      </c>
      <c r="F57" s="37">
        <v>33.407950820000003</v>
      </c>
      <c r="G57" s="37">
        <v>219.80952350000001</v>
      </c>
      <c r="H57" s="37">
        <v>265.41896250000002</v>
      </c>
      <c r="I57" s="17" t="s">
        <v>243</v>
      </c>
      <c r="J57" s="17" t="s">
        <v>359</v>
      </c>
      <c r="K57" s="17" t="s">
        <v>392</v>
      </c>
      <c r="L57" s="17" t="s">
        <v>355</v>
      </c>
      <c r="M57" s="17" t="s">
        <v>334</v>
      </c>
      <c r="N57" s="36">
        <v>5.9244843739865098</v>
      </c>
      <c r="O57" s="35">
        <v>21.463208829999999</v>
      </c>
      <c r="P57" s="37">
        <v>716.33560320000004</v>
      </c>
      <c r="Q57" t="str">
        <f t="shared" si="0"/>
        <v>Desirable</v>
      </c>
      <c r="R57" t="str">
        <f t="shared" si="1"/>
        <v>Normal</v>
      </c>
      <c r="S57">
        <f t="shared" si="2"/>
        <v>4</v>
      </c>
      <c r="T57" t="str">
        <f t="shared" si="3"/>
        <v>Moderate</v>
      </c>
    </row>
    <row r="58" spans="1:20" ht="15" customHeight="1" x14ac:dyDescent="0.35">
      <c r="A58" s="35">
        <v>71</v>
      </c>
      <c r="B58" s="36">
        <v>28.534426589999999</v>
      </c>
      <c r="C58" s="35">
        <v>108.1141945</v>
      </c>
      <c r="D58" s="35">
        <v>81.672369669999995</v>
      </c>
      <c r="E58" s="37">
        <v>180.7228786</v>
      </c>
      <c r="F58" s="37">
        <v>37.595586249999997</v>
      </c>
      <c r="G58" s="37">
        <v>199.68585849999999</v>
      </c>
      <c r="H58" s="37">
        <v>240.4861971</v>
      </c>
      <c r="I58" s="17" t="s">
        <v>243</v>
      </c>
      <c r="J58" s="17" t="s">
        <v>249</v>
      </c>
      <c r="K58" s="17" t="s">
        <v>392</v>
      </c>
      <c r="L58" s="17" t="s">
        <v>366</v>
      </c>
      <c r="M58" s="17" t="s">
        <v>333</v>
      </c>
      <c r="N58" s="36">
        <v>4.80702381918569</v>
      </c>
      <c r="O58" s="35">
        <v>26.441824830000002</v>
      </c>
      <c r="P58" s="37">
        <v>2025.9442878899999</v>
      </c>
      <c r="Q58" t="str">
        <f t="shared" si="0"/>
        <v>Desirable</v>
      </c>
      <c r="R58" t="str">
        <f t="shared" si="1"/>
        <v>Normal</v>
      </c>
      <c r="S58">
        <f t="shared" si="2"/>
        <v>3</v>
      </c>
      <c r="T58" t="str">
        <f t="shared" si="3"/>
        <v>Moderate</v>
      </c>
    </row>
    <row r="59" spans="1:20" ht="15" customHeight="1" x14ac:dyDescent="0.35">
      <c r="A59" s="35">
        <v>80</v>
      </c>
      <c r="B59" s="36">
        <v>34.638001899999999</v>
      </c>
      <c r="C59" s="35">
        <v>107.5548198</v>
      </c>
      <c r="D59" s="35">
        <v>93.097173440000006</v>
      </c>
      <c r="E59" s="37">
        <v>186.5611993</v>
      </c>
      <c r="F59" s="37">
        <v>29.836002919999999</v>
      </c>
      <c r="G59" s="37">
        <v>203.84231550000001</v>
      </c>
      <c r="H59" s="37">
        <v>272.45232019999997</v>
      </c>
      <c r="I59" s="17" t="s">
        <v>353</v>
      </c>
      <c r="J59" s="17" t="s">
        <v>359</v>
      </c>
      <c r="K59" s="17" t="s">
        <v>392</v>
      </c>
      <c r="L59" s="17" t="s">
        <v>366</v>
      </c>
      <c r="M59" s="17" t="s">
        <v>334</v>
      </c>
      <c r="N59" s="36">
        <v>6.2528884918073997</v>
      </c>
      <c r="O59" s="35">
        <v>14.45764636</v>
      </c>
      <c r="P59" s="37">
        <v>2771.040152</v>
      </c>
      <c r="Q59" t="str">
        <f t="shared" si="0"/>
        <v>Desirable</v>
      </c>
      <c r="R59" t="str">
        <f t="shared" si="1"/>
        <v>Normal</v>
      </c>
      <c r="S59">
        <f t="shared" si="2"/>
        <v>6</v>
      </c>
      <c r="T59" t="str">
        <f t="shared" si="3"/>
        <v>High</v>
      </c>
    </row>
    <row r="60" spans="1:20" ht="15" customHeight="1" x14ac:dyDescent="0.35">
      <c r="A60" s="35">
        <v>35</v>
      </c>
      <c r="B60" s="36">
        <v>30.250433189999999</v>
      </c>
      <c r="C60" s="35">
        <v>114.69344100000001</v>
      </c>
      <c r="D60" s="35">
        <v>78.964979420000006</v>
      </c>
      <c r="E60" s="37">
        <v>204.19222429999999</v>
      </c>
      <c r="F60" s="37">
        <v>31.446010640000001</v>
      </c>
      <c r="G60" s="37">
        <v>234.9171734</v>
      </c>
      <c r="H60" s="37">
        <v>241.7304973</v>
      </c>
      <c r="I60" s="17" t="s">
        <v>353</v>
      </c>
      <c r="J60" s="17" t="s">
        <v>249</v>
      </c>
      <c r="K60" s="17" t="s">
        <v>255</v>
      </c>
      <c r="L60" s="17" t="s">
        <v>357</v>
      </c>
      <c r="M60" s="17" t="s">
        <v>334</v>
      </c>
      <c r="N60" s="36">
        <v>6.4934222225398299</v>
      </c>
      <c r="O60" s="35">
        <v>35.728461580000001</v>
      </c>
      <c r="P60" s="37">
        <v>1058.76516165</v>
      </c>
      <c r="Q60" t="str">
        <f t="shared" si="0"/>
        <v>Borderline High</v>
      </c>
      <c r="R60" t="str">
        <f t="shared" si="1"/>
        <v>Normal</v>
      </c>
      <c r="S60">
        <f t="shared" si="2"/>
        <v>6</v>
      </c>
      <c r="T60" t="str">
        <f t="shared" si="3"/>
        <v>High</v>
      </c>
    </row>
    <row r="61" spans="1:20" ht="15" customHeight="1" x14ac:dyDescent="0.35">
      <c r="A61" s="35">
        <v>61</v>
      </c>
      <c r="B61" s="36">
        <v>25.70025849</v>
      </c>
      <c r="C61" s="35">
        <v>127.4709143</v>
      </c>
      <c r="D61" s="35">
        <v>72.461747119999998</v>
      </c>
      <c r="E61" s="37">
        <v>180.98070569999999</v>
      </c>
      <c r="F61" s="37">
        <v>33.85860881</v>
      </c>
      <c r="G61" s="37">
        <v>190.16927659999999</v>
      </c>
      <c r="H61" s="37">
        <v>219.04197550000001</v>
      </c>
      <c r="I61" s="17" t="s">
        <v>243</v>
      </c>
      <c r="J61" s="17" t="s">
        <v>359</v>
      </c>
      <c r="K61" s="17" t="s">
        <v>255</v>
      </c>
      <c r="L61" s="17" t="s">
        <v>261</v>
      </c>
      <c r="M61" s="17" t="s">
        <v>333</v>
      </c>
      <c r="N61" s="36">
        <v>5.3451902503019602</v>
      </c>
      <c r="O61" s="35">
        <v>55.009167179999999</v>
      </c>
      <c r="P61" s="37">
        <v>1567.7157678900001</v>
      </c>
      <c r="Q61" t="str">
        <f t="shared" si="0"/>
        <v>Desirable</v>
      </c>
      <c r="R61" t="str">
        <f t="shared" si="1"/>
        <v>Elevated</v>
      </c>
      <c r="S61">
        <f t="shared" si="2"/>
        <v>4</v>
      </c>
      <c r="T61" t="str">
        <f t="shared" si="3"/>
        <v>Moderate</v>
      </c>
    </row>
    <row r="62" spans="1:20" ht="15" customHeight="1" x14ac:dyDescent="0.35">
      <c r="A62" s="35">
        <v>51</v>
      </c>
      <c r="B62" s="36">
        <v>26.32312194</v>
      </c>
      <c r="C62" s="35">
        <v>109.8336285</v>
      </c>
      <c r="D62" s="35">
        <v>56.653508899999999</v>
      </c>
      <c r="E62" s="37">
        <v>165.86717150000001</v>
      </c>
      <c r="F62" s="37">
        <v>21.173741339999999</v>
      </c>
      <c r="G62" s="37">
        <v>194.5573752</v>
      </c>
      <c r="H62" s="37">
        <v>231.92584650000001</v>
      </c>
      <c r="I62" s="17" t="s">
        <v>243</v>
      </c>
      <c r="J62" s="17" t="s">
        <v>354</v>
      </c>
      <c r="K62" s="17" t="s">
        <v>255</v>
      </c>
      <c r="L62" s="17" t="s">
        <v>363</v>
      </c>
      <c r="M62" s="17" t="s">
        <v>333</v>
      </c>
      <c r="N62" s="36">
        <v>7.8336260388075596</v>
      </c>
      <c r="O62" s="35">
        <v>53.180119599999998</v>
      </c>
      <c r="P62" s="37">
        <v>1342.47921894</v>
      </c>
      <c r="Q62" t="str">
        <f t="shared" si="0"/>
        <v>Desirable</v>
      </c>
      <c r="R62" t="str">
        <f t="shared" si="1"/>
        <v>Normal</v>
      </c>
      <c r="S62">
        <f t="shared" si="2"/>
        <v>3</v>
      </c>
      <c r="T62" t="str">
        <f t="shared" si="3"/>
        <v>Moderate</v>
      </c>
    </row>
    <row r="63" spans="1:20" ht="15" customHeight="1" x14ac:dyDescent="0.35">
      <c r="A63" s="35">
        <v>79</v>
      </c>
      <c r="B63" s="36">
        <v>36.139360590000003</v>
      </c>
      <c r="C63" s="35">
        <v>116.574488</v>
      </c>
      <c r="D63" s="35">
        <v>85.780315669999993</v>
      </c>
      <c r="E63" s="37">
        <v>193.79014989999999</v>
      </c>
      <c r="F63" s="37">
        <v>40.493824089999997</v>
      </c>
      <c r="G63" s="37">
        <v>232.6305802</v>
      </c>
      <c r="H63" s="37">
        <v>268.66057069999999</v>
      </c>
      <c r="I63" s="17" t="s">
        <v>353</v>
      </c>
      <c r="J63" s="17" t="s">
        <v>359</v>
      </c>
      <c r="K63" s="17" t="s">
        <v>392</v>
      </c>
      <c r="L63" s="17" t="s">
        <v>366</v>
      </c>
      <c r="M63" s="17" t="s">
        <v>334</v>
      </c>
      <c r="N63" s="36">
        <v>4.7856717476050097</v>
      </c>
      <c r="O63" s="35">
        <v>30.794172329999999</v>
      </c>
      <c r="P63" s="37">
        <v>2855.0094866099998</v>
      </c>
      <c r="Q63" t="str">
        <f t="shared" si="0"/>
        <v>Desirable</v>
      </c>
      <c r="R63" t="str">
        <f t="shared" si="1"/>
        <v>Normal</v>
      </c>
      <c r="S63">
        <f t="shared" si="2"/>
        <v>5</v>
      </c>
      <c r="T63" t="str">
        <f t="shared" si="3"/>
        <v>Moderate</v>
      </c>
    </row>
    <row r="64" spans="1:20" ht="15" customHeight="1" x14ac:dyDescent="0.35">
      <c r="A64" s="35">
        <v>31</v>
      </c>
      <c r="B64" s="36">
        <v>33.519086260000002</v>
      </c>
      <c r="C64" s="35">
        <v>88.465833059999994</v>
      </c>
      <c r="D64" s="35">
        <v>64.253445040000003</v>
      </c>
      <c r="E64" s="37">
        <v>201.88173639999999</v>
      </c>
      <c r="F64" s="37">
        <v>32.243565889999999</v>
      </c>
      <c r="G64" s="37">
        <v>226.62696679999999</v>
      </c>
      <c r="H64" s="37">
        <v>237.94558359999999</v>
      </c>
      <c r="I64" s="17" t="s">
        <v>243</v>
      </c>
      <c r="J64" s="17" t="s">
        <v>354</v>
      </c>
      <c r="K64" s="17" t="s">
        <v>255</v>
      </c>
      <c r="L64" s="17" t="s">
        <v>357</v>
      </c>
      <c r="M64" s="17" t="s">
        <v>334</v>
      </c>
      <c r="N64" s="36">
        <v>6.2611479477402199</v>
      </c>
      <c r="O64" s="35">
        <v>24.212388019999999</v>
      </c>
      <c r="P64" s="37">
        <v>1039.0916740600001</v>
      </c>
      <c r="Q64" t="str">
        <f t="shared" si="0"/>
        <v>Borderline High</v>
      </c>
      <c r="R64" t="str">
        <f t="shared" si="1"/>
        <v>Normal</v>
      </c>
      <c r="S64">
        <f t="shared" si="2"/>
        <v>4</v>
      </c>
      <c r="T64" t="str">
        <f t="shared" si="3"/>
        <v>Moderate</v>
      </c>
    </row>
    <row r="65" spans="1:20" ht="15" customHeight="1" x14ac:dyDescent="0.35">
      <c r="A65" s="35">
        <v>65</v>
      </c>
      <c r="B65" s="36">
        <v>34.733789180000002</v>
      </c>
      <c r="C65" s="35">
        <v>113.17109600000001</v>
      </c>
      <c r="D65" s="35">
        <v>72.738027329999994</v>
      </c>
      <c r="E65" s="37">
        <v>171.9584692</v>
      </c>
      <c r="F65" s="37">
        <v>33.599677620000001</v>
      </c>
      <c r="G65" s="37">
        <v>199.78663979999999</v>
      </c>
      <c r="H65" s="37">
        <v>241.52688610000001</v>
      </c>
      <c r="I65" s="17" t="s">
        <v>243</v>
      </c>
      <c r="J65" s="17" t="s">
        <v>354</v>
      </c>
      <c r="K65" s="17" t="s">
        <v>255</v>
      </c>
      <c r="L65" s="17" t="s">
        <v>261</v>
      </c>
      <c r="M65" s="17" t="s">
        <v>334</v>
      </c>
      <c r="N65" s="36">
        <v>5.1178606873788199</v>
      </c>
      <c r="O65" s="35">
        <v>40.433068669999997</v>
      </c>
      <c r="P65" s="37">
        <v>2257.6962966999999</v>
      </c>
      <c r="Q65" t="str">
        <f t="shared" si="0"/>
        <v>Desirable</v>
      </c>
      <c r="R65" t="str">
        <f t="shared" si="1"/>
        <v>Normal</v>
      </c>
      <c r="S65">
        <f t="shared" si="2"/>
        <v>4</v>
      </c>
      <c r="T65" t="str">
        <f t="shared" si="3"/>
        <v>Moderate</v>
      </c>
    </row>
    <row r="66" spans="1:20" ht="15" customHeight="1" x14ac:dyDescent="0.35">
      <c r="A66" s="35">
        <v>32</v>
      </c>
      <c r="B66" s="36">
        <v>21.962748959999999</v>
      </c>
      <c r="C66" s="35">
        <v>109.8568748</v>
      </c>
      <c r="D66" s="35">
        <v>77.175289930000005</v>
      </c>
      <c r="E66" s="37">
        <v>180.98064690000001</v>
      </c>
      <c r="F66" s="37">
        <v>33.71771768</v>
      </c>
      <c r="G66" s="37">
        <v>231.84414150000001</v>
      </c>
      <c r="H66" s="37">
        <v>243.43902589999999</v>
      </c>
      <c r="I66" s="17" t="s">
        <v>353</v>
      </c>
      <c r="J66" s="17" t="s">
        <v>359</v>
      </c>
      <c r="K66" s="17" t="s">
        <v>255</v>
      </c>
      <c r="L66" s="17" t="s">
        <v>357</v>
      </c>
      <c r="M66" s="17" t="s">
        <v>255</v>
      </c>
      <c r="N66" s="36">
        <v>5.3675236449159298</v>
      </c>
      <c r="O66" s="35">
        <v>32.681584870000002</v>
      </c>
      <c r="P66" s="37">
        <v>702.80796671999997</v>
      </c>
      <c r="Q66" t="str">
        <f t="shared" ref="Q66:Q129" si="4">IF(E66&lt;200,"Desirable",IF(E66&lt;240,"Borderline High","High"))</f>
        <v>Desirable</v>
      </c>
      <c r="R66" t="str">
        <f t="shared" ref="R66:R129" si="5">IF(C66&lt;120,"Normal",IF(C66&lt;130,"Elevated",IF(C66&lt;140,"High / Stage 1","High / Stage 2")))</f>
        <v>Normal</v>
      </c>
      <c r="S66">
        <f t="shared" ref="S66:S129" si="6">(IF(M66="Obese",3,IF(M66="Overweight",2,IF(M66="Underweight",1,0))))+(IF(R66="High / Stage 2",3,IF(R66="High / Stage 1",2,IF(R66="Elevated",1,0))))+IF(I66="smoker",2,0)+IF(F66&lt;40,1,0)</f>
        <v>3</v>
      </c>
      <c r="T66" t="str">
        <f t="shared" ref="T66:T129" si="7">IF(S66&lt;=2,"Low",IF(S66&lt;=5,"Moderate","High"))</f>
        <v>Moderate</v>
      </c>
    </row>
    <row r="67" spans="1:20" ht="15" customHeight="1" x14ac:dyDescent="0.35">
      <c r="A67" s="35">
        <v>89</v>
      </c>
      <c r="B67" s="36">
        <v>17.62415567</v>
      </c>
      <c r="C67" s="35">
        <v>91.184977459999999</v>
      </c>
      <c r="D67" s="35">
        <v>80.701653899999997</v>
      </c>
      <c r="E67" s="37">
        <v>221.016909</v>
      </c>
      <c r="F67" s="37">
        <v>30.48685029</v>
      </c>
      <c r="G67" s="37">
        <v>238.87450519999999</v>
      </c>
      <c r="H67" s="37">
        <v>241.99506009999999</v>
      </c>
      <c r="I67" s="17" t="s">
        <v>243</v>
      </c>
      <c r="J67" s="17" t="s">
        <v>354</v>
      </c>
      <c r="K67" s="17" t="s">
        <v>392</v>
      </c>
      <c r="L67" s="17" t="s">
        <v>366</v>
      </c>
      <c r="M67" s="17" t="s">
        <v>332</v>
      </c>
      <c r="N67" s="36">
        <v>7.2495816031377904</v>
      </c>
      <c r="O67" s="35">
        <v>10.483323560000001</v>
      </c>
      <c r="P67" s="37">
        <v>1568.54985463</v>
      </c>
      <c r="Q67" t="str">
        <f t="shared" si="4"/>
        <v>Borderline High</v>
      </c>
      <c r="R67" t="str">
        <f t="shared" si="5"/>
        <v>Normal</v>
      </c>
      <c r="S67">
        <f t="shared" si="6"/>
        <v>2</v>
      </c>
      <c r="T67" t="str">
        <f t="shared" si="7"/>
        <v>Low</v>
      </c>
    </row>
    <row r="68" spans="1:20" ht="15" customHeight="1" x14ac:dyDescent="0.35">
      <c r="A68" s="35">
        <v>79</v>
      </c>
      <c r="B68" s="36">
        <v>22.784166720000002</v>
      </c>
      <c r="C68" s="35">
        <v>110.9127843</v>
      </c>
      <c r="D68" s="35">
        <v>77.382815070000007</v>
      </c>
      <c r="E68" s="37">
        <v>197.01013349999999</v>
      </c>
      <c r="F68" s="37">
        <v>38.877028940000002</v>
      </c>
      <c r="G68" s="37">
        <v>214.29208349999999</v>
      </c>
      <c r="H68" s="37">
        <v>269.2774579</v>
      </c>
      <c r="I68" s="17" t="s">
        <v>243</v>
      </c>
      <c r="J68" s="17" t="s">
        <v>249</v>
      </c>
      <c r="K68" s="17" t="s">
        <v>255</v>
      </c>
      <c r="L68" s="17" t="s">
        <v>366</v>
      </c>
      <c r="M68" s="17" t="s">
        <v>255</v>
      </c>
      <c r="N68" s="36">
        <v>5.0675203036747298</v>
      </c>
      <c r="O68" s="35">
        <v>33.529969229999999</v>
      </c>
      <c r="P68" s="37">
        <v>1799.9491708800001</v>
      </c>
      <c r="Q68" t="str">
        <f t="shared" si="4"/>
        <v>Desirable</v>
      </c>
      <c r="R68" t="str">
        <f t="shared" si="5"/>
        <v>Normal</v>
      </c>
      <c r="S68">
        <f t="shared" si="6"/>
        <v>1</v>
      </c>
      <c r="T68" t="str">
        <f t="shared" si="7"/>
        <v>Low</v>
      </c>
    </row>
    <row r="69" spans="1:20" ht="15" customHeight="1" x14ac:dyDescent="0.35">
      <c r="A69" s="35">
        <v>57</v>
      </c>
      <c r="B69" s="36">
        <v>27.827412160000002</v>
      </c>
      <c r="C69" s="35">
        <v>109.46157119999999</v>
      </c>
      <c r="D69" s="35">
        <v>71.487160799999998</v>
      </c>
      <c r="E69" s="37">
        <v>197.83333529999999</v>
      </c>
      <c r="F69" s="37">
        <v>31.077463819999998</v>
      </c>
      <c r="G69" s="37">
        <v>224.98800750000001</v>
      </c>
      <c r="H69" s="37">
        <v>274.9017594</v>
      </c>
      <c r="I69" s="17" t="s">
        <v>243</v>
      </c>
      <c r="J69" s="17" t="s">
        <v>359</v>
      </c>
      <c r="K69" s="17" t="s">
        <v>255</v>
      </c>
      <c r="L69" s="17" t="s">
        <v>363</v>
      </c>
      <c r="M69" s="17" t="s">
        <v>333</v>
      </c>
      <c r="N69" s="36">
        <v>6.3658133895946696</v>
      </c>
      <c r="O69" s="35">
        <v>37.974410399999996</v>
      </c>
      <c r="P69" s="37">
        <v>1586.1624931199999</v>
      </c>
      <c r="Q69" t="str">
        <f t="shared" si="4"/>
        <v>Desirable</v>
      </c>
      <c r="R69" t="str">
        <f t="shared" si="5"/>
        <v>Normal</v>
      </c>
      <c r="S69">
        <f t="shared" si="6"/>
        <v>3</v>
      </c>
      <c r="T69" t="str">
        <f t="shared" si="7"/>
        <v>Moderate</v>
      </c>
    </row>
    <row r="70" spans="1:20" ht="15" customHeight="1" x14ac:dyDescent="0.35">
      <c r="A70" s="35">
        <v>70</v>
      </c>
      <c r="B70" s="36">
        <v>23.772187890000001</v>
      </c>
      <c r="C70" s="35">
        <v>88.805766539999993</v>
      </c>
      <c r="D70" s="35">
        <v>74.814126709999996</v>
      </c>
      <c r="E70" s="37">
        <v>167.60082919999999</v>
      </c>
      <c r="F70" s="37">
        <v>30.0508615</v>
      </c>
      <c r="G70" s="37">
        <v>194.10067620000001</v>
      </c>
      <c r="H70" s="37">
        <v>260.33141189999998</v>
      </c>
      <c r="I70" s="17" t="s">
        <v>243</v>
      </c>
      <c r="J70" s="17" t="s">
        <v>359</v>
      </c>
      <c r="K70" s="17" t="s">
        <v>255</v>
      </c>
      <c r="L70" s="17" t="s">
        <v>366</v>
      </c>
      <c r="M70" s="17" t="s">
        <v>255</v>
      </c>
      <c r="N70" s="36">
        <v>5.5772387490455104</v>
      </c>
      <c r="O70" s="35">
        <v>13.99163983</v>
      </c>
      <c r="P70" s="37">
        <v>1664.0531523</v>
      </c>
      <c r="Q70" t="str">
        <f t="shared" si="4"/>
        <v>Desirable</v>
      </c>
      <c r="R70" t="str">
        <f t="shared" si="5"/>
        <v>Normal</v>
      </c>
      <c r="S70">
        <f t="shared" si="6"/>
        <v>1</v>
      </c>
      <c r="T70" t="str">
        <f t="shared" si="7"/>
        <v>Low</v>
      </c>
    </row>
    <row r="71" spans="1:20" ht="15" customHeight="1" x14ac:dyDescent="0.35">
      <c r="A71" s="35">
        <v>41</v>
      </c>
      <c r="B71" s="36">
        <v>27.137042640000001</v>
      </c>
      <c r="C71" s="35">
        <v>111.8456936</v>
      </c>
      <c r="D71" s="35">
        <v>64.093112410000003</v>
      </c>
      <c r="E71" s="37">
        <v>204.24712249999999</v>
      </c>
      <c r="F71" s="37">
        <v>40.504918050000001</v>
      </c>
      <c r="G71" s="37">
        <v>220.52237489999999</v>
      </c>
      <c r="H71" s="37">
        <v>289.18220819999999</v>
      </c>
      <c r="I71" s="17" t="s">
        <v>243</v>
      </c>
      <c r="J71" s="17" t="s">
        <v>249</v>
      </c>
      <c r="K71" s="17" t="s">
        <v>255</v>
      </c>
      <c r="L71" s="17" t="s">
        <v>360</v>
      </c>
      <c r="M71" s="17" t="s">
        <v>333</v>
      </c>
      <c r="N71" s="36">
        <v>5.0425264963596197</v>
      </c>
      <c r="O71" s="35">
        <v>47.752581190000001</v>
      </c>
      <c r="P71" s="37">
        <v>1112.6187482400001</v>
      </c>
      <c r="Q71" t="str">
        <f t="shared" si="4"/>
        <v>Borderline High</v>
      </c>
      <c r="R71" t="str">
        <f t="shared" si="5"/>
        <v>Normal</v>
      </c>
      <c r="S71">
        <f t="shared" si="6"/>
        <v>2</v>
      </c>
      <c r="T71" t="str">
        <f t="shared" si="7"/>
        <v>Low</v>
      </c>
    </row>
    <row r="72" spans="1:20" ht="15" customHeight="1" x14ac:dyDescent="0.35">
      <c r="A72" s="35">
        <v>43</v>
      </c>
      <c r="B72" s="36">
        <v>24.743948459999999</v>
      </c>
      <c r="C72" s="35">
        <v>102.4306673</v>
      </c>
      <c r="D72" s="35">
        <v>81.605758159999993</v>
      </c>
      <c r="E72" s="37">
        <v>225.12039960000001</v>
      </c>
      <c r="F72" s="37">
        <v>36.60459084</v>
      </c>
      <c r="G72" s="37">
        <v>232.61191070000001</v>
      </c>
      <c r="H72" s="37">
        <v>288.08991179999998</v>
      </c>
      <c r="I72" s="17" t="s">
        <v>353</v>
      </c>
      <c r="J72" s="17" t="s">
        <v>359</v>
      </c>
      <c r="K72" s="17" t="s">
        <v>392</v>
      </c>
      <c r="L72" s="17" t="s">
        <v>360</v>
      </c>
      <c r="M72" s="17" t="s">
        <v>255</v>
      </c>
      <c r="N72" s="36">
        <v>6.1500591711025896</v>
      </c>
      <c r="O72" s="35">
        <v>20.824909139999999</v>
      </c>
      <c r="P72" s="37">
        <v>1063.9897837799999</v>
      </c>
      <c r="Q72" t="str">
        <f t="shared" si="4"/>
        <v>Borderline High</v>
      </c>
      <c r="R72" t="str">
        <f t="shared" si="5"/>
        <v>Normal</v>
      </c>
      <c r="S72">
        <f t="shared" si="6"/>
        <v>3</v>
      </c>
      <c r="T72" t="str">
        <f t="shared" si="7"/>
        <v>Moderate</v>
      </c>
    </row>
    <row r="73" spans="1:20" ht="15" customHeight="1" x14ac:dyDescent="0.35">
      <c r="A73" s="35">
        <v>77</v>
      </c>
      <c r="B73" s="36">
        <v>18.176504080000001</v>
      </c>
      <c r="C73" s="35">
        <v>108.0520301</v>
      </c>
      <c r="D73" s="35">
        <v>93.631045439999994</v>
      </c>
      <c r="E73" s="37">
        <v>177.11782500000001</v>
      </c>
      <c r="F73" s="37">
        <v>29.907803189999999</v>
      </c>
      <c r="G73" s="37">
        <v>191.4051685</v>
      </c>
      <c r="H73" s="37">
        <v>251.85446930000001</v>
      </c>
      <c r="I73" s="17" t="s">
        <v>243</v>
      </c>
      <c r="J73" s="17" t="s">
        <v>359</v>
      </c>
      <c r="K73" s="17" t="s">
        <v>392</v>
      </c>
      <c r="L73" s="17" t="s">
        <v>366</v>
      </c>
      <c r="M73" s="17" t="s">
        <v>332</v>
      </c>
      <c r="N73" s="36">
        <v>5.9221275422603199</v>
      </c>
      <c r="O73" s="35">
        <v>14.42098466</v>
      </c>
      <c r="P73" s="37">
        <v>1399.59081416</v>
      </c>
      <c r="Q73" t="str">
        <f t="shared" si="4"/>
        <v>Desirable</v>
      </c>
      <c r="R73" t="str">
        <f t="shared" si="5"/>
        <v>Normal</v>
      </c>
      <c r="S73">
        <f t="shared" si="6"/>
        <v>2</v>
      </c>
      <c r="T73" t="str">
        <f t="shared" si="7"/>
        <v>Low</v>
      </c>
    </row>
    <row r="74" spans="1:20" ht="15" customHeight="1" x14ac:dyDescent="0.35">
      <c r="A74" s="35">
        <v>58</v>
      </c>
      <c r="B74" s="36">
        <v>29.144479270000001</v>
      </c>
      <c r="C74" s="35">
        <v>113.5599252</v>
      </c>
      <c r="D74" s="35">
        <v>93.449195169999996</v>
      </c>
      <c r="E74" s="37">
        <v>205.7998388</v>
      </c>
      <c r="F74" s="37">
        <v>31.660804410000001</v>
      </c>
      <c r="G74" s="37">
        <v>215.23672070000001</v>
      </c>
      <c r="H74" s="37">
        <v>258.99317530000002</v>
      </c>
      <c r="I74" s="17" t="s">
        <v>243</v>
      </c>
      <c r="J74" s="17" t="s">
        <v>249</v>
      </c>
      <c r="K74" s="17" t="s">
        <v>392</v>
      </c>
      <c r="L74" s="17" t="s">
        <v>363</v>
      </c>
      <c r="M74" s="17" t="s">
        <v>333</v>
      </c>
      <c r="N74" s="36">
        <v>6.5001456101664497</v>
      </c>
      <c r="O74" s="35">
        <v>20.110730029999999</v>
      </c>
      <c r="P74" s="37">
        <v>1690.3797976599999</v>
      </c>
      <c r="Q74" t="str">
        <f t="shared" si="4"/>
        <v>Borderline High</v>
      </c>
      <c r="R74" t="str">
        <f t="shared" si="5"/>
        <v>Normal</v>
      </c>
      <c r="S74">
        <f t="shared" si="6"/>
        <v>3</v>
      </c>
      <c r="T74" t="str">
        <f t="shared" si="7"/>
        <v>Moderate</v>
      </c>
    </row>
    <row r="75" spans="1:20" ht="15" customHeight="1" x14ac:dyDescent="0.35">
      <c r="A75" s="35">
        <v>46</v>
      </c>
      <c r="B75" s="36">
        <v>27.154336870000002</v>
      </c>
      <c r="C75" s="35">
        <v>100.59640570000001</v>
      </c>
      <c r="D75" s="35">
        <v>71.702338569999995</v>
      </c>
      <c r="E75" s="37">
        <v>201.415537</v>
      </c>
      <c r="F75" s="37">
        <v>35.96330708</v>
      </c>
      <c r="G75" s="37">
        <v>217.94308860000001</v>
      </c>
      <c r="H75" s="37">
        <v>179.5117837</v>
      </c>
      <c r="I75" s="17" t="s">
        <v>243</v>
      </c>
      <c r="J75" s="17" t="s">
        <v>359</v>
      </c>
      <c r="K75" s="17" t="s">
        <v>255</v>
      </c>
      <c r="L75" s="17" t="s">
        <v>360</v>
      </c>
      <c r="M75" s="17" t="s">
        <v>333</v>
      </c>
      <c r="N75" s="36">
        <v>5.6005844109929397</v>
      </c>
      <c r="O75" s="35">
        <v>28.89406713</v>
      </c>
      <c r="P75" s="37">
        <v>1249.0994960200001</v>
      </c>
      <c r="Q75" t="str">
        <f t="shared" si="4"/>
        <v>Borderline High</v>
      </c>
      <c r="R75" t="str">
        <f t="shared" si="5"/>
        <v>Normal</v>
      </c>
      <c r="S75">
        <f t="shared" si="6"/>
        <v>3</v>
      </c>
      <c r="T75" t="str">
        <f t="shared" si="7"/>
        <v>Moderate</v>
      </c>
    </row>
    <row r="76" spans="1:20" ht="15" customHeight="1" x14ac:dyDescent="0.35">
      <c r="A76" s="35">
        <v>32</v>
      </c>
      <c r="B76" s="36">
        <v>33.646762119999998</v>
      </c>
      <c r="C76" s="35">
        <v>113.4668482</v>
      </c>
      <c r="D76" s="35">
        <v>75.223854700000004</v>
      </c>
      <c r="E76" s="37">
        <v>184.14925120000001</v>
      </c>
      <c r="F76" s="37">
        <v>35.314037130000003</v>
      </c>
      <c r="G76" s="37">
        <v>201.12008610000001</v>
      </c>
      <c r="H76" s="37">
        <v>246.6857847</v>
      </c>
      <c r="I76" s="17" t="s">
        <v>243</v>
      </c>
      <c r="J76" s="17" t="s">
        <v>359</v>
      </c>
      <c r="K76" s="17" t="s">
        <v>255</v>
      </c>
      <c r="L76" s="17" t="s">
        <v>357</v>
      </c>
      <c r="M76" s="17" t="s">
        <v>334</v>
      </c>
      <c r="N76" s="36">
        <v>5.2146190627284996</v>
      </c>
      <c r="O76" s="35">
        <v>38.242993499999997</v>
      </c>
      <c r="P76" s="37">
        <v>1076.6963878399999</v>
      </c>
      <c r="Q76" t="str">
        <f t="shared" si="4"/>
        <v>Desirable</v>
      </c>
      <c r="R76" t="str">
        <f t="shared" si="5"/>
        <v>Normal</v>
      </c>
      <c r="S76">
        <f t="shared" si="6"/>
        <v>4</v>
      </c>
      <c r="T76" t="str">
        <f t="shared" si="7"/>
        <v>Moderate</v>
      </c>
    </row>
    <row r="77" spans="1:20" ht="15" customHeight="1" x14ac:dyDescent="0.35">
      <c r="A77" s="35">
        <v>62</v>
      </c>
      <c r="B77" s="36">
        <v>27.79927876</v>
      </c>
      <c r="C77" s="35">
        <v>105.0214965</v>
      </c>
      <c r="D77" s="35">
        <v>70.839428249999997</v>
      </c>
      <c r="E77" s="37">
        <v>166.96722690000001</v>
      </c>
      <c r="F77" s="37">
        <v>40.434389510000003</v>
      </c>
      <c r="G77" s="37">
        <v>231.92959959999999</v>
      </c>
      <c r="H77" s="37">
        <v>254.2461515</v>
      </c>
      <c r="I77" s="17" t="s">
        <v>243</v>
      </c>
      <c r="J77" s="17" t="s">
        <v>359</v>
      </c>
      <c r="K77" s="17" t="s">
        <v>255</v>
      </c>
      <c r="L77" s="17" t="s">
        <v>261</v>
      </c>
      <c r="M77" s="17" t="s">
        <v>333</v>
      </c>
      <c r="N77" s="36">
        <v>4.1293371539270201</v>
      </c>
      <c r="O77" s="35">
        <v>34.18206825</v>
      </c>
      <c r="P77" s="37">
        <v>1723.55528312</v>
      </c>
      <c r="Q77" t="str">
        <f t="shared" si="4"/>
        <v>Desirable</v>
      </c>
      <c r="R77" t="str">
        <f t="shared" si="5"/>
        <v>Normal</v>
      </c>
      <c r="S77">
        <f t="shared" si="6"/>
        <v>2</v>
      </c>
      <c r="T77" t="str">
        <f t="shared" si="7"/>
        <v>Low</v>
      </c>
    </row>
    <row r="78" spans="1:20" ht="15" customHeight="1" x14ac:dyDescent="0.35">
      <c r="A78" s="35">
        <v>82</v>
      </c>
      <c r="B78" s="36">
        <v>30.913250229999999</v>
      </c>
      <c r="C78" s="35">
        <v>115.0449332</v>
      </c>
      <c r="D78" s="35">
        <v>73.496517580000003</v>
      </c>
      <c r="E78" s="37">
        <v>197.4437471</v>
      </c>
      <c r="F78" s="37">
        <v>31.154138970000002</v>
      </c>
      <c r="G78" s="37">
        <v>226.7945934</v>
      </c>
      <c r="H78" s="37">
        <v>255.3175411</v>
      </c>
      <c r="I78" s="17" t="s">
        <v>243</v>
      </c>
      <c r="J78" s="17" t="s">
        <v>359</v>
      </c>
      <c r="K78" s="17" t="s">
        <v>255</v>
      </c>
      <c r="L78" s="17" t="s">
        <v>366</v>
      </c>
      <c r="M78" s="17" t="s">
        <v>334</v>
      </c>
      <c r="N78" s="36">
        <v>6.3376409564754503</v>
      </c>
      <c r="O78" s="35">
        <v>41.54841562</v>
      </c>
      <c r="P78" s="37">
        <v>2534.8865188599998</v>
      </c>
      <c r="Q78" t="str">
        <f t="shared" si="4"/>
        <v>Desirable</v>
      </c>
      <c r="R78" t="str">
        <f t="shared" si="5"/>
        <v>Normal</v>
      </c>
      <c r="S78">
        <f t="shared" si="6"/>
        <v>4</v>
      </c>
      <c r="T78" t="str">
        <f t="shared" si="7"/>
        <v>Moderate</v>
      </c>
    </row>
    <row r="79" spans="1:20" ht="15" customHeight="1" x14ac:dyDescent="0.35">
      <c r="A79" s="35">
        <v>88</v>
      </c>
      <c r="B79" s="36">
        <v>22.903645139999998</v>
      </c>
      <c r="C79" s="35">
        <v>103.77393379999999</v>
      </c>
      <c r="D79" s="35">
        <v>71.241672410000007</v>
      </c>
      <c r="E79" s="37">
        <v>217.49314279999999</v>
      </c>
      <c r="F79" s="37">
        <v>39.885740910000003</v>
      </c>
      <c r="G79" s="37">
        <v>215.3412457</v>
      </c>
      <c r="H79" s="37">
        <v>246.79459</v>
      </c>
      <c r="I79" s="17" t="s">
        <v>353</v>
      </c>
      <c r="J79" s="17" t="s">
        <v>249</v>
      </c>
      <c r="K79" s="17" t="s">
        <v>255</v>
      </c>
      <c r="L79" s="17" t="s">
        <v>366</v>
      </c>
      <c r="M79" s="17" t="s">
        <v>255</v>
      </c>
      <c r="N79" s="36">
        <v>5.4529046681309303</v>
      </c>
      <c r="O79" s="35">
        <v>32.532261390000002</v>
      </c>
      <c r="P79" s="37">
        <v>2015.5207723200001</v>
      </c>
      <c r="Q79" t="str">
        <f t="shared" si="4"/>
        <v>Borderline High</v>
      </c>
      <c r="R79" t="str">
        <f t="shared" si="5"/>
        <v>Normal</v>
      </c>
      <c r="S79">
        <f t="shared" si="6"/>
        <v>3</v>
      </c>
      <c r="T79" t="str">
        <f t="shared" si="7"/>
        <v>Moderate</v>
      </c>
    </row>
    <row r="80" spans="1:20" ht="15" customHeight="1" x14ac:dyDescent="0.35">
      <c r="A80" s="35">
        <v>26</v>
      </c>
      <c r="B80" s="36">
        <v>28.735040860000002</v>
      </c>
      <c r="C80" s="35">
        <v>117.7666072</v>
      </c>
      <c r="D80" s="35">
        <v>76.201871920000002</v>
      </c>
      <c r="E80" s="37">
        <v>182.97456030000001</v>
      </c>
      <c r="F80" s="37">
        <v>31.50317441</v>
      </c>
      <c r="G80" s="37">
        <v>217.6827266</v>
      </c>
      <c r="H80" s="37">
        <v>248.88886049999999</v>
      </c>
      <c r="I80" s="17" t="s">
        <v>353</v>
      </c>
      <c r="J80" s="17" t="s">
        <v>249</v>
      </c>
      <c r="K80" s="17" t="s">
        <v>255</v>
      </c>
      <c r="L80" s="17" t="s">
        <v>355</v>
      </c>
      <c r="M80" s="17" t="s">
        <v>333</v>
      </c>
      <c r="N80" s="36">
        <v>5.80813088607092</v>
      </c>
      <c r="O80" s="35">
        <v>41.564735280000001</v>
      </c>
      <c r="P80" s="37">
        <v>747.11106236000001</v>
      </c>
      <c r="Q80" t="str">
        <f t="shared" si="4"/>
        <v>Desirable</v>
      </c>
      <c r="R80" t="str">
        <f t="shared" si="5"/>
        <v>Normal</v>
      </c>
      <c r="S80">
        <f t="shared" si="6"/>
        <v>5</v>
      </c>
      <c r="T80" t="str">
        <f t="shared" si="7"/>
        <v>Moderate</v>
      </c>
    </row>
    <row r="81" spans="1:20" ht="15" customHeight="1" x14ac:dyDescent="0.35">
      <c r="A81" s="35">
        <v>18</v>
      </c>
      <c r="B81" s="36">
        <v>31.04289532</v>
      </c>
      <c r="C81" s="35">
        <v>114.21515669999999</v>
      </c>
      <c r="D81" s="35">
        <v>88.199504829999995</v>
      </c>
      <c r="E81" s="37">
        <v>198.9527487</v>
      </c>
      <c r="F81" s="37">
        <v>34.801685419999998</v>
      </c>
      <c r="G81" s="37">
        <v>210.7838083</v>
      </c>
      <c r="H81" s="37">
        <v>250.03899200000001</v>
      </c>
      <c r="I81" s="17" t="s">
        <v>353</v>
      </c>
      <c r="J81" s="17" t="s">
        <v>359</v>
      </c>
      <c r="K81" s="17" t="s">
        <v>392</v>
      </c>
      <c r="L81" s="17" t="s">
        <v>355</v>
      </c>
      <c r="M81" s="17" t="s">
        <v>334</v>
      </c>
      <c r="N81" s="36">
        <v>5.7167561369215996</v>
      </c>
      <c r="O81" s="35">
        <v>26.015651869999999</v>
      </c>
      <c r="P81" s="37">
        <v>558.77211576000002</v>
      </c>
      <c r="Q81" t="str">
        <f t="shared" si="4"/>
        <v>Desirable</v>
      </c>
      <c r="R81" t="str">
        <f t="shared" si="5"/>
        <v>Normal</v>
      </c>
      <c r="S81">
        <f t="shared" si="6"/>
        <v>6</v>
      </c>
      <c r="T81" t="str">
        <f t="shared" si="7"/>
        <v>High</v>
      </c>
    </row>
    <row r="82" spans="1:20" ht="15" customHeight="1" x14ac:dyDescent="0.35">
      <c r="A82" s="35">
        <v>25</v>
      </c>
      <c r="B82" s="36">
        <v>29.781826939999998</v>
      </c>
      <c r="C82" s="35">
        <v>103.9643739</v>
      </c>
      <c r="D82" s="35">
        <v>89.945105859999998</v>
      </c>
      <c r="E82" s="37">
        <v>208.16580970000001</v>
      </c>
      <c r="F82" s="37">
        <v>38.380098359999998</v>
      </c>
      <c r="G82" s="37">
        <v>222.7519753</v>
      </c>
      <c r="H82" s="37">
        <v>245.02113349999999</v>
      </c>
      <c r="I82" s="17" t="s">
        <v>243</v>
      </c>
      <c r="J82" s="17" t="s">
        <v>249</v>
      </c>
      <c r="K82" s="17" t="s">
        <v>392</v>
      </c>
      <c r="L82" s="17" t="s">
        <v>355</v>
      </c>
      <c r="M82" s="17" t="s">
        <v>333</v>
      </c>
      <c r="N82" s="36">
        <v>5.42379562833408</v>
      </c>
      <c r="O82" s="35">
        <v>14.01926804</v>
      </c>
      <c r="P82" s="37">
        <v>744.54567350000002</v>
      </c>
      <c r="Q82" t="str">
        <f t="shared" si="4"/>
        <v>Borderline High</v>
      </c>
      <c r="R82" t="str">
        <f t="shared" si="5"/>
        <v>Normal</v>
      </c>
      <c r="S82">
        <f t="shared" si="6"/>
        <v>3</v>
      </c>
      <c r="T82" t="str">
        <f t="shared" si="7"/>
        <v>Moderate</v>
      </c>
    </row>
    <row r="83" spans="1:20" ht="15" customHeight="1" x14ac:dyDescent="0.35">
      <c r="A83" s="35">
        <v>80</v>
      </c>
      <c r="B83" s="36">
        <v>25.867258669999998</v>
      </c>
      <c r="C83" s="35">
        <v>117.97232870000001</v>
      </c>
      <c r="D83" s="35">
        <v>73.773305370000003</v>
      </c>
      <c r="E83" s="37">
        <v>163.0851783</v>
      </c>
      <c r="F83" s="37">
        <v>43.005376290000001</v>
      </c>
      <c r="G83" s="37">
        <v>204.57070899999999</v>
      </c>
      <c r="H83" s="37">
        <v>253.94705300000001</v>
      </c>
      <c r="I83" s="17" t="s">
        <v>353</v>
      </c>
      <c r="J83" s="17" t="s">
        <v>249</v>
      </c>
      <c r="K83" s="17" t="s">
        <v>255</v>
      </c>
      <c r="L83" s="17" t="s">
        <v>366</v>
      </c>
      <c r="M83" s="17" t="s">
        <v>333</v>
      </c>
      <c r="N83" s="36">
        <v>3.7922044257969199</v>
      </c>
      <c r="O83" s="35">
        <v>44.199023330000003</v>
      </c>
      <c r="P83" s="37">
        <v>2069.3806936000001</v>
      </c>
      <c r="Q83" t="str">
        <f t="shared" si="4"/>
        <v>Desirable</v>
      </c>
      <c r="R83" t="str">
        <f t="shared" si="5"/>
        <v>Normal</v>
      </c>
      <c r="S83">
        <f t="shared" si="6"/>
        <v>4</v>
      </c>
      <c r="T83" t="str">
        <f t="shared" si="7"/>
        <v>Moderate</v>
      </c>
    </row>
    <row r="84" spans="1:20" ht="15" customHeight="1" x14ac:dyDescent="0.35">
      <c r="A84" s="35">
        <v>28</v>
      </c>
      <c r="B84" s="36">
        <v>28.75224906</v>
      </c>
      <c r="C84" s="35">
        <v>103.0077445</v>
      </c>
      <c r="D84" s="35">
        <v>69.139222380000007</v>
      </c>
      <c r="E84" s="37">
        <v>165.96762680000001</v>
      </c>
      <c r="F84" s="37">
        <v>31.956660320000001</v>
      </c>
      <c r="G84" s="37">
        <v>197.02834619999999</v>
      </c>
      <c r="H84" s="37">
        <v>232.0603749</v>
      </c>
      <c r="I84" s="17" t="s">
        <v>353</v>
      </c>
      <c r="J84" s="17" t="s">
        <v>249</v>
      </c>
      <c r="K84" s="17" t="s">
        <v>255</v>
      </c>
      <c r="L84" s="17" t="s">
        <v>355</v>
      </c>
      <c r="M84" s="17" t="s">
        <v>333</v>
      </c>
      <c r="N84" s="36">
        <v>5.1935222622787496</v>
      </c>
      <c r="O84" s="35">
        <v>33.868522120000002</v>
      </c>
      <c r="P84" s="37">
        <v>805.06297368000003</v>
      </c>
      <c r="Q84" t="str">
        <f t="shared" si="4"/>
        <v>Desirable</v>
      </c>
      <c r="R84" t="str">
        <f t="shared" si="5"/>
        <v>Normal</v>
      </c>
      <c r="S84">
        <f t="shared" si="6"/>
        <v>5</v>
      </c>
      <c r="T84" t="str">
        <f t="shared" si="7"/>
        <v>Moderate</v>
      </c>
    </row>
    <row r="85" spans="1:20" ht="15" customHeight="1" x14ac:dyDescent="0.35">
      <c r="A85" s="35">
        <v>25</v>
      </c>
      <c r="B85" s="36">
        <v>30.113734409999999</v>
      </c>
      <c r="C85" s="35">
        <v>109.7357971</v>
      </c>
      <c r="D85" s="35">
        <v>89.586756600000001</v>
      </c>
      <c r="E85" s="37">
        <v>202.851607</v>
      </c>
      <c r="F85" s="37">
        <v>36.427918419999997</v>
      </c>
      <c r="G85" s="37">
        <v>238.3780936</v>
      </c>
      <c r="H85" s="37">
        <v>238.36296490000001</v>
      </c>
      <c r="I85" s="17" t="s">
        <v>353</v>
      </c>
      <c r="J85" s="17" t="s">
        <v>354</v>
      </c>
      <c r="K85" s="17" t="s">
        <v>392</v>
      </c>
      <c r="L85" s="17" t="s">
        <v>355</v>
      </c>
      <c r="M85" s="17" t="s">
        <v>334</v>
      </c>
      <c r="N85" s="36">
        <v>5.5685753070268396</v>
      </c>
      <c r="O85" s="35">
        <v>20.149040500000002</v>
      </c>
      <c r="P85" s="37">
        <v>752.84336025000005</v>
      </c>
      <c r="Q85" t="str">
        <f t="shared" si="4"/>
        <v>Borderline High</v>
      </c>
      <c r="R85" t="str">
        <f t="shared" si="5"/>
        <v>Normal</v>
      </c>
      <c r="S85">
        <f t="shared" si="6"/>
        <v>6</v>
      </c>
      <c r="T85" t="str">
        <f t="shared" si="7"/>
        <v>High</v>
      </c>
    </row>
    <row r="86" spans="1:20" ht="15" customHeight="1" x14ac:dyDescent="0.35">
      <c r="A86" s="35">
        <v>52</v>
      </c>
      <c r="B86" s="36">
        <v>33.006942860000002</v>
      </c>
      <c r="C86" s="35">
        <v>103.2249573</v>
      </c>
      <c r="D86" s="35">
        <v>91.532203550000006</v>
      </c>
      <c r="E86" s="37">
        <v>169.82857949999999</v>
      </c>
      <c r="F86" s="37">
        <v>38.433512899999997</v>
      </c>
      <c r="G86" s="37">
        <v>208.9733947</v>
      </c>
      <c r="H86" s="37">
        <v>240.2146166</v>
      </c>
      <c r="I86" s="17" t="s">
        <v>353</v>
      </c>
      <c r="J86" s="17" t="s">
        <v>249</v>
      </c>
      <c r="K86" s="17" t="s">
        <v>392</v>
      </c>
      <c r="L86" s="17" t="s">
        <v>363</v>
      </c>
      <c r="M86" s="17" t="s">
        <v>334</v>
      </c>
      <c r="N86" s="36">
        <v>4.4187628630741198</v>
      </c>
      <c r="O86" s="35">
        <v>11.69275375</v>
      </c>
      <c r="P86" s="37">
        <v>1716.3610287199999</v>
      </c>
      <c r="Q86" t="str">
        <f t="shared" si="4"/>
        <v>Desirable</v>
      </c>
      <c r="R86" t="str">
        <f t="shared" si="5"/>
        <v>Normal</v>
      </c>
      <c r="S86">
        <f t="shared" si="6"/>
        <v>6</v>
      </c>
      <c r="T86" t="str">
        <f t="shared" si="7"/>
        <v>High</v>
      </c>
    </row>
    <row r="87" spans="1:20" ht="15" customHeight="1" x14ac:dyDescent="0.35">
      <c r="A87" s="35">
        <v>52</v>
      </c>
      <c r="B87" s="36">
        <v>24.194422549999999</v>
      </c>
      <c r="C87" s="35">
        <v>116.93841860000001</v>
      </c>
      <c r="D87" s="35">
        <v>92.281789239999995</v>
      </c>
      <c r="E87" s="37">
        <v>162.76253579999999</v>
      </c>
      <c r="F87" s="37">
        <v>35.053068979999999</v>
      </c>
      <c r="G87" s="37">
        <v>196.55950369999999</v>
      </c>
      <c r="H87" s="37">
        <v>250.24422849999999</v>
      </c>
      <c r="I87" s="17" t="s">
        <v>243</v>
      </c>
      <c r="J87" s="17" t="s">
        <v>359</v>
      </c>
      <c r="K87" s="17" t="s">
        <v>392</v>
      </c>
      <c r="L87" s="17" t="s">
        <v>363</v>
      </c>
      <c r="M87" s="17" t="s">
        <v>255</v>
      </c>
      <c r="N87" s="36">
        <v>4.6433177047312597</v>
      </c>
      <c r="O87" s="35">
        <v>24.65662936</v>
      </c>
      <c r="P87" s="37">
        <v>1258.1099726</v>
      </c>
      <c r="Q87" t="str">
        <f t="shared" si="4"/>
        <v>Desirable</v>
      </c>
      <c r="R87" t="str">
        <f t="shared" si="5"/>
        <v>Normal</v>
      </c>
      <c r="S87">
        <f t="shared" si="6"/>
        <v>1</v>
      </c>
      <c r="T87" t="str">
        <f t="shared" si="7"/>
        <v>Low</v>
      </c>
    </row>
    <row r="88" spans="1:20" ht="15" customHeight="1" x14ac:dyDescent="0.35">
      <c r="A88" s="35">
        <v>50</v>
      </c>
      <c r="B88" s="36">
        <v>21.415899339999999</v>
      </c>
      <c r="C88" s="35">
        <v>104.4997831</v>
      </c>
      <c r="D88" s="35">
        <v>73.338608590000007</v>
      </c>
      <c r="E88" s="37">
        <v>193.31248160000001</v>
      </c>
      <c r="F88" s="37">
        <v>29.461273169999998</v>
      </c>
      <c r="G88" s="37">
        <v>226.2379493</v>
      </c>
      <c r="H88" s="37">
        <v>208.0570013</v>
      </c>
      <c r="I88" s="17" t="s">
        <v>243</v>
      </c>
      <c r="J88" s="17" t="s">
        <v>249</v>
      </c>
      <c r="K88" s="17" t="s">
        <v>255</v>
      </c>
      <c r="L88" s="17" t="s">
        <v>363</v>
      </c>
      <c r="M88" s="17" t="s">
        <v>255</v>
      </c>
      <c r="N88" s="36">
        <v>6.5615793480658997</v>
      </c>
      <c r="O88" s="35">
        <v>31.161174509999999</v>
      </c>
      <c r="P88" s="37">
        <v>1070.794967</v>
      </c>
      <c r="Q88" t="str">
        <f t="shared" si="4"/>
        <v>Desirable</v>
      </c>
      <c r="R88" t="str">
        <f t="shared" si="5"/>
        <v>Normal</v>
      </c>
      <c r="S88">
        <f t="shared" si="6"/>
        <v>1</v>
      </c>
      <c r="T88" t="str">
        <f t="shared" si="7"/>
        <v>Low</v>
      </c>
    </row>
    <row r="89" spans="1:20" ht="15" customHeight="1" x14ac:dyDescent="0.35">
      <c r="A89" s="35">
        <v>22</v>
      </c>
      <c r="B89" s="36">
        <v>22.843441370000001</v>
      </c>
      <c r="C89" s="35">
        <v>96.876822570000002</v>
      </c>
      <c r="D89" s="35">
        <v>69.778618679999994</v>
      </c>
      <c r="E89" s="37">
        <v>176.773663</v>
      </c>
      <c r="F89" s="37">
        <v>35.760609789999997</v>
      </c>
      <c r="G89" s="37">
        <v>205.5302662</v>
      </c>
      <c r="H89" s="37">
        <v>265.78203600000001</v>
      </c>
      <c r="I89" s="17" t="s">
        <v>243</v>
      </c>
      <c r="J89" s="17" t="s">
        <v>249</v>
      </c>
      <c r="K89" s="17" t="s">
        <v>255</v>
      </c>
      <c r="L89" s="17" t="s">
        <v>355</v>
      </c>
      <c r="M89" s="17" t="s">
        <v>255</v>
      </c>
      <c r="N89" s="36">
        <v>4.9432508013169398</v>
      </c>
      <c r="O89" s="35">
        <v>27.098203890000001</v>
      </c>
      <c r="P89" s="37">
        <v>502.55571013999997</v>
      </c>
      <c r="Q89" t="str">
        <f t="shared" si="4"/>
        <v>Desirable</v>
      </c>
      <c r="R89" t="str">
        <f t="shared" si="5"/>
        <v>Normal</v>
      </c>
      <c r="S89">
        <f t="shared" si="6"/>
        <v>1</v>
      </c>
      <c r="T89" t="str">
        <f t="shared" si="7"/>
        <v>Low</v>
      </c>
    </row>
    <row r="90" spans="1:20" ht="15" customHeight="1" x14ac:dyDescent="0.35">
      <c r="A90" s="35">
        <v>58</v>
      </c>
      <c r="B90" s="36">
        <v>27.727007570000001</v>
      </c>
      <c r="C90" s="35">
        <v>111.9549032</v>
      </c>
      <c r="D90" s="35">
        <v>89.046882530000005</v>
      </c>
      <c r="E90" s="37">
        <v>206.26429490000001</v>
      </c>
      <c r="F90" s="37">
        <v>37.83851473</v>
      </c>
      <c r="G90" s="37">
        <v>221.4901638</v>
      </c>
      <c r="H90" s="37">
        <v>237.51960059999999</v>
      </c>
      <c r="I90" s="17" t="s">
        <v>243</v>
      </c>
      <c r="J90" s="17" t="s">
        <v>359</v>
      </c>
      <c r="K90" s="17" t="s">
        <v>392</v>
      </c>
      <c r="L90" s="17" t="s">
        <v>363</v>
      </c>
      <c r="M90" s="17" t="s">
        <v>333</v>
      </c>
      <c r="N90" s="36">
        <v>5.4511731332959803</v>
      </c>
      <c r="O90" s="35">
        <v>22.908020669999999</v>
      </c>
      <c r="P90" s="37">
        <v>1608.1664390599999</v>
      </c>
      <c r="Q90" t="str">
        <f t="shared" si="4"/>
        <v>Borderline High</v>
      </c>
      <c r="R90" t="str">
        <f t="shared" si="5"/>
        <v>Normal</v>
      </c>
      <c r="S90">
        <f t="shared" si="6"/>
        <v>3</v>
      </c>
      <c r="T90" t="str">
        <f t="shared" si="7"/>
        <v>Moderate</v>
      </c>
    </row>
    <row r="91" spans="1:20" ht="15" customHeight="1" x14ac:dyDescent="0.35">
      <c r="A91" s="35">
        <v>45</v>
      </c>
      <c r="B91" s="36">
        <v>27.02195549</v>
      </c>
      <c r="C91" s="35">
        <v>92.552330249999997</v>
      </c>
      <c r="D91" s="35">
        <v>90.603154250000003</v>
      </c>
      <c r="E91" s="37">
        <v>188.9014023</v>
      </c>
      <c r="F91" s="37">
        <v>34.987668659999997</v>
      </c>
      <c r="G91" s="37">
        <v>210.47792820000001</v>
      </c>
      <c r="H91" s="37">
        <v>250.5296199</v>
      </c>
      <c r="I91" s="17" t="s">
        <v>243</v>
      </c>
      <c r="J91" s="17" t="s">
        <v>354</v>
      </c>
      <c r="K91" s="17" t="s">
        <v>392</v>
      </c>
      <c r="L91" s="17" t="s">
        <v>360</v>
      </c>
      <c r="M91" s="17" t="s">
        <v>333</v>
      </c>
      <c r="N91" s="36">
        <v>5.3990851501335797</v>
      </c>
      <c r="O91" s="35">
        <v>1.94917599999999</v>
      </c>
      <c r="P91" s="37">
        <v>1215.9879970500001</v>
      </c>
      <c r="Q91" t="str">
        <f t="shared" si="4"/>
        <v>Desirable</v>
      </c>
      <c r="R91" t="str">
        <f t="shared" si="5"/>
        <v>Normal</v>
      </c>
      <c r="S91">
        <f t="shared" si="6"/>
        <v>3</v>
      </c>
      <c r="T91" t="str">
        <f t="shared" si="7"/>
        <v>Moderate</v>
      </c>
    </row>
    <row r="92" spans="1:20" ht="15" customHeight="1" x14ac:dyDescent="0.35">
      <c r="A92" s="35">
        <v>24</v>
      </c>
      <c r="B92" s="36">
        <v>30.13658715</v>
      </c>
      <c r="C92" s="35">
        <v>97.36976808</v>
      </c>
      <c r="D92" s="35">
        <v>82.368425569999999</v>
      </c>
      <c r="E92" s="37">
        <v>178.72434329999999</v>
      </c>
      <c r="F92" s="37">
        <v>30.867441500000002</v>
      </c>
      <c r="G92" s="37">
        <v>209.79141820000001</v>
      </c>
      <c r="H92" s="37">
        <v>240.28279130000001</v>
      </c>
      <c r="I92" s="17" t="s">
        <v>243</v>
      </c>
      <c r="J92" s="17" t="s">
        <v>359</v>
      </c>
      <c r="K92" s="17" t="s">
        <v>392</v>
      </c>
      <c r="L92" s="17" t="s">
        <v>355</v>
      </c>
      <c r="M92" s="17" t="s">
        <v>334</v>
      </c>
      <c r="N92" s="36">
        <v>5.7900601609628097</v>
      </c>
      <c r="O92" s="35">
        <v>15.001342510000001</v>
      </c>
      <c r="P92" s="37">
        <v>723.27809160000004</v>
      </c>
      <c r="Q92" t="str">
        <f t="shared" si="4"/>
        <v>Desirable</v>
      </c>
      <c r="R92" t="str">
        <f t="shared" si="5"/>
        <v>Normal</v>
      </c>
      <c r="S92">
        <f t="shared" si="6"/>
        <v>4</v>
      </c>
      <c r="T92" t="str">
        <f t="shared" si="7"/>
        <v>Moderate</v>
      </c>
    </row>
    <row r="93" spans="1:20" ht="15" customHeight="1" x14ac:dyDescent="0.35">
      <c r="A93" s="35">
        <v>89</v>
      </c>
      <c r="B93" s="36">
        <v>31.15388372</v>
      </c>
      <c r="C93" s="35">
        <v>111.5323997</v>
      </c>
      <c r="D93" s="35">
        <v>94.775325429999995</v>
      </c>
      <c r="E93" s="37">
        <v>199.62471059999999</v>
      </c>
      <c r="F93" s="37">
        <v>40.519766189999999</v>
      </c>
      <c r="G93" s="37">
        <v>215.9661069</v>
      </c>
      <c r="H93" s="37">
        <v>252.4119374</v>
      </c>
      <c r="I93" s="17" t="s">
        <v>243</v>
      </c>
      <c r="J93" s="17" t="s">
        <v>354</v>
      </c>
      <c r="K93" s="17" t="s">
        <v>392</v>
      </c>
      <c r="L93" s="17" t="s">
        <v>366</v>
      </c>
      <c r="M93" s="17" t="s">
        <v>334</v>
      </c>
      <c r="N93" s="36">
        <v>4.9266007524314404</v>
      </c>
      <c r="O93" s="35">
        <v>16.75707427</v>
      </c>
      <c r="P93" s="37">
        <v>2772.6956510800001</v>
      </c>
      <c r="Q93" t="str">
        <f t="shared" si="4"/>
        <v>Desirable</v>
      </c>
      <c r="R93" t="str">
        <f t="shared" si="5"/>
        <v>Normal</v>
      </c>
      <c r="S93">
        <f t="shared" si="6"/>
        <v>3</v>
      </c>
      <c r="T93" t="str">
        <f t="shared" si="7"/>
        <v>Moderate</v>
      </c>
    </row>
    <row r="94" spans="1:20" ht="15" customHeight="1" x14ac:dyDescent="0.35">
      <c r="A94" s="35">
        <v>29</v>
      </c>
      <c r="B94" s="36">
        <v>17.573975740000002</v>
      </c>
      <c r="C94" s="35">
        <v>102.9492132</v>
      </c>
      <c r="D94" s="35">
        <v>74.057962130000007</v>
      </c>
      <c r="E94" s="37">
        <v>189.3206596</v>
      </c>
      <c r="F94" s="37">
        <v>33.683806939999997</v>
      </c>
      <c r="G94" s="37">
        <v>209.298585</v>
      </c>
      <c r="H94" s="37">
        <v>214.62558759999999</v>
      </c>
      <c r="I94" s="17" t="s">
        <v>243</v>
      </c>
      <c r="J94" s="17" t="s">
        <v>359</v>
      </c>
      <c r="K94" s="17" t="s">
        <v>255</v>
      </c>
      <c r="L94" s="17" t="s">
        <v>355</v>
      </c>
      <c r="M94" s="17" t="s">
        <v>332</v>
      </c>
      <c r="N94" s="36">
        <v>5.6205244240127499</v>
      </c>
      <c r="O94" s="35">
        <v>28.891251069999999</v>
      </c>
      <c r="P94" s="37">
        <v>509.64529646</v>
      </c>
      <c r="Q94" t="str">
        <f t="shared" si="4"/>
        <v>Desirable</v>
      </c>
      <c r="R94" t="str">
        <f t="shared" si="5"/>
        <v>Normal</v>
      </c>
      <c r="S94">
        <f t="shared" si="6"/>
        <v>2</v>
      </c>
      <c r="T94" t="str">
        <f t="shared" si="7"/>
        <v>Low</v>
      </c>
    </row>
    <row r="95" spans="1:20" ht="15" customHeight="1" x14ac:dyDescent="0.35">
      <c r="A95" s="35">
        <v>51</v>
      </c>
      <c r="B95" s="36">
        <v>24.59463422</v>
      </c>
      <c r="C95" s="35">
        <v>108.56268489999999</v>
      </c>
      <c r="D95" s="35">
        <v>77.77254782</v>
      </c>
      <c r="E95" s="37">
        <v>206.9544085</v>
      </c>
      <c r="F95" s="37">
        <v>35.625732839999998</v>
      </c>
      <c r="G95" s="37">
        <v>215.72863810000001</v>
      </c>
      <c r="H95" s="37">
        <v>262.09585229999999</v>
      </c>
      <c r="I95" s="17" t="s">
        <v>353</v>
      </c>
      <c r="J95" s="17" t="s">
        <v>249</v>
      </c>
      <c r="K95" s="17" t="s">
        <v>255</v>
      </c>
      <c r="L95" s="17" t="s">
        <v>363</v>
      </c>
      <c r="M95" s="17" t="s">
        <v>255</v>
      </c>
      <c r="N95" s="36">
        <v>5.8091270551390597</v>
      </c>
      <c r="O95" s="35">
        <v>30.790137080000001</v>
      </c>
      <c r="P95" s="37">
        <v>1254.3263452199999</v>
      </c>
      <c r="Q95" t="str">
        <f t="shared" si="4"/>
        <v>Borderline High</v>
      </c>
      <c r="R95" t="str">
        <f t="shared" si="5"/>
        <v>Normal</v>
      </c>
      <c r="S95">
        <f t="shared" si="6"/>
        <v>3</v>
      </c>
      <c r="T95" t="str">
        <f t="shared" si="7"/>
        <v>Moderate</v>
      </c>
    </row>
    <row r="96" spans="1:20" ht="15" customHeight="1" x14ac:dyDescent="0.35">
      <c r="A96" s="35">
        <v>50</v>
      </c>
      <c r="B96" s="36">
        <v>28.061168899999998</v>
      </c>
      <c r="C96" s="35">
        <v>103.61786429999999</v>
      </c>
      <c r="D96" s="35">
        <v>92.756087960000002</v>
      </c>
      <c r="E96" s="37">
        <v>183.20601619999999</v>
      </c>
      <c r="F96" s="37">
        <v>37.017787570000003</v>
      </c>
      <c r="G96" s="37">
        <v>221.17705470000001</v>
      </c>
      <c r="H96" s="37">
        <v>268.93850379999998</v>
      </c>
      <c r="I96" s="17" t="s">
        <v>243</v>
      </c>
      <c r="J96" s="17" t="s">
        <v>249</v>
      </c>
      <c r="K96" s="17" t="s">
        <v>392</v>
      </c>
      <c r="L96" s="17" t="s">
        <v>363</v>
      </c>
      <c r="M96" s="17" t="s">
        <v>333</v>
      </c>
      <c r="N96" s="36">
        <v>4.9491346789313297</v>
      </c>
      <c r="O96" s="35">
        <v>10.86177634</v>
      </c>
      <c r="P96" s="37">
        <v>1403.0584449999999</v>
      </c>
      <c r="Q96" t="str">
        <f t="shared" si="4"/>
        <v>Desirable</v>
      </c>
      <c r="R96" t="str">
        <f t="shared" si="5"/>
        <v>Normal</v>
      </c>
      <c r="S96">
        <f t="shared" si="6"/>
        <v>3</v>
      </c>
      <c r="T96" t="str">
        <f t="shared" si="7"/>
        <v>Moderate</v>
      </c>
    </row>
    <row r="97" spans="1:20" ht="15" customHeight="1" x14ac:dyDescent="0.35">
      <c r="A97" s="35">
        <v>53</v>
      </c>
      <c r="B97" s="36">
        <v>27.02579983</v>
      </c>
      <c r="C97" s="35">
        <v>108.9603786</v>
      </c>
      <c r="D97" s="35">
        <v>81.841356399999995</v>
      </c>
      <c r="E97" s="37">
        <v>192.33929699999999</v>
      </c>
      <c r="F97" s="37">
        <v>35.351307679999998</v>
      </c>
      <c r="G97" s="37">
        <v>224.57596319999999</v>
      </c>
      <c r="H97" s="37">
        <v>235.02733240000001</v>
      </c>
      <c r="I97" s="17" t="s">
        <v>243</v>
      </c>
      <c r="J97" s="17" t="s">
        <v>249</v>
      </c>
      <c r="K97" s="17" t="s">
        <v>392</v>
      </c>
      <c r="L97" s="17" t="s">
        <v>363</v>
      </c>
      <c r="M97" s="17" t="s">
        <v>333</v>
      </c>
      <c r="N97" s="36">
        <v>5.4407972327658998</v>
      </c>
      <c r="O97" s="35">
        <v>27.1190222</v>
      </c>
      <c r="P97" s="37">
        <v>1432.3673909900001</v>
      </c>
      <c r="Q97" t="str">
        <f t="shared" si="4"/>
        <v>Desirable</v>
      </c>
      <c r="R97" t="str">
        <f t="shared" si="5"/>
        <v>Normal</v>
      </c>
      <c r="S97">
        <f t="shared" si="6"/>
        <v>3</v>
      </c>
      <c r="T97" t="str">
        <f t="shared" si="7"/>
        <v>Moderate</v>
      </c>
    </row>
    <row r="98" spans="1:20" ht="15" customHeight="1" x14ac:dyDescent="0.35">
      <c r="A98" s="35">
        <v>53</v>
      </c>
      <c r="B98" s="36">
        <v>27.02579983</v>
      </c>
      <c r="C98" s="35">
        <v>108.9603786</v>
      </c>
      <c r="D98" s="35">
        <v>81.841356399999995</v>
      </c>
      <c r="E98" s="37">
        <v>188.67586969999999</v>
      </c>
      <c r="F98" s="37">
        <v>37.797093609999997</v>
      </c>
      <c r="G98" s="37">
        <v>195.3878325</v>
      </c>
      <c r="H98" s="37">
        <v>263.49957949999998</v>
      </c>
      <c r="I98" s="17" t="s">
        <v>353</v>
      </c>
      <c r="J98" s="17" t="s">
        <v>354</v>
      </c>
      <c r="K98" s="17" t="s">
        <v>392</v>
      </c>
      <c r="L98" s="17" t="s">
        <v>363</v>
      </c>
      <c r="M98" s="17" t="s">
        <v>333</v>
      </c>
      <c r="N98" s="36">
        <v>4.9918089376608004</v>
      </c>
      <c r="O98" s="35">
        <v>27.1190222</v>
      </c>
      <c r="P98" s="37">
        <v>1432.3673909900001</v>
      </c>
      <c r="Q98" t="str">
        <f t="shared" si="4"/>
        <v>Desirable</v>
      </c>
      <c r="R98" t="str">
        <f t="shared" si="5"/>
        <v>Normal</v>
      </c>
      <c r="S98">
        <f t="shared" si="6"/>
        <v>5</v>
      </c>
      <c r="T98" t="str">
        <f t="shared" si="7"/>
        <v>Moderate</v>
      </c>
    </row>
    <row r="99" spans="1:20" ht="15" customHeight="1" x14ac:dyDescent="0.35">
      <c r="A99" s="35">
        <v>79</v>
      </c>
      <c r="B99" s="36">
        <v>33.827259730000002</v>
      </c>
      <c r="C99" s="35">
        <v>112.1341552</v>
      </c>
      <c r="D99" s="35">
        <v>76.915011109999995</v>
      </c>
      <c r="E99" s="37">
        <v>201.49061900000001</v>
      </c>
      <c r="F99" s="37">
        <v>37.666457899999997</v>
      </c>
      <c r="G99" s="37">
        <v>220.3688611</v>
      </c>
      <c r="H99" s="37">
        <v>250.55711819999999</v>
      </c>
      <c r="I99" s="17" t="s">
        <v>353</v>
      </c>
      <c r="J99" s="17" t="s">
        <v>354</v>
      </c>
      <c r="K99" s="17" t="s">
        <v>255</v>
      </c>
      <c r="L99" s="17" t="s">
        <v>366</v>
      </c>
      <c r="M99" s="17" t="s">
        <v>334</v>
      </c>
      <c r="N99" s="36">
        <v>5.3493381176147201</v>
      </c>
      <c r="O99" s="35">
        <v>35.21914409</v>
      </c>
      <c r="P99" s="37">
        <v>2672.3535186700001</v>
      </c>
      <c r="Q99" t="str">
        <f t="shared" si="4"/>
        <v>Borderline High</v>
      </c>
      <c r="R99" t="str">
        <f t="shared" si="5"/>
        <v>Normal</v>
      </c>
      <c r="S99">
        <f t="shared" si="6"/>
        <v>6</v>
      </c>
      <c r="T99" t="str">
        <f t="shared" si="7"/>
        <v>High</v>
      </c>
    </row>
    <row r="100" spans="1:20" ht="15" customHeight="1" x14ac:dyDescent="0.35">
      <c r="A100" s="35">
        <v>54</v>
      </c>
      <c r="B100" s="36">
        <v>29.75689848</v>
      </c>
      <c r="C100" s="35">
        <v>120.9132642</v>
      </c>
      <c r="D100" s="35">
        <v>80.629714829999998</v>
      </c>
      <c r="E100" s="37">
        <v>208.5582048</v>
      </c>
      <c r="F100" s="37">
        <v>37.920824459999999</v>
      </c>
      <c r="G100" s="37">
        <v>229.1848468</v>
      </c>
      <c r="H100" s="37">
        <v>251.69881939999999</v>
      </c>
      <c r="I100" s="17" t="s">
        <v>243</v>
      </c>
      <c r="J100" s="17" t="s">
        <v>249</v>
      </c>
      <c r="K100" s="17" t="s">
        <v>392</v>
      </c>
      <c r="L100" s="17" t="s">
        <v>363</v>
      </c>
      <c r="M100" s="17" t="s">
        <v>333</v>
      </c>
      <c r="N100" s="36">
        <v>5.4998330803696902</v>
      </c>
      <c r="O100" s="35">
        <v>40.283549370000003</v>
      </c>
      <c r="P100" s="37">
        <v>1606.8725179200001</v>
      </c>
      <c r="Q100" t="str">
        <f t="shared" si="4"/>
        <v>Borderline High</v>
      </c>
      <c r="R100" t="str">
        <f t="shared" si="5"/>
        <v>Elevated</v>
      </c>
      <c r="S100">
        <f t="shared" si="6"/>
        <v>4</v>
      </c>
      <c r="T100" t="str">
        <f t="shared" si="7"/>
        <v>Moderate</v>
      </c>
    </row>
    <row r="101" spans="1:20" ht="15" customHeight="1" x14ac:dyDescent="0.35">
      <c r="A101" s="35">
        <v>61</v>
      </c>
      <c r="B101" s="36">
        <v>28.903880489999999</v>
      </c>
      <c r="C101" s="35">
        <v>116.3127114</v>
      </c>
      <c r="D101" s="35">
        <v>70.662268479999994</v>
      </c>
      <c r="E101" s="37">
        <v>198.7189238</v>
      </c>
      <c r="F101" s="37">
        <v>31.793519029999999</v>
      </c>
      <c r="G101" s="37">
        <v>221.1026047</v>
      </c>
      <c r="H101" s="37">
        <v>262.5779172</v>
      </c>
      <c r="I101" s="17" t="s">
        <v>243</v>
      </c>
      <c r="J101" s="17" t="s">
        <v>359</v>
      </c>
      <c r="K101" s="17" t="s">
        <v>255</v>
      </c>
      <c r="L101" s="17" t="s">
        <v>261</v>
      </c>
      <c r="M101" s="17" t="s">
        <v>333</v>
      </c>
      <c r="N101" s="36">
        <v>6.2502965970042901</v>
      </c>
      <c r="O101" s="35">
        <v>45.650442920000003</v>
      </c>
      <c r="P101" s="37">
        <v>1763.13670989</v>
      </c>
      <c r="Q101" t="str">
        <f t="shared" si="4"/>
        <v>Desirable</v>
      </c>
      <c r="R101" t="str">
        <f t="shared" si="5"/>
        <v>Normal</v>
      </c>
      <c r="S101">
        <f t="shared" si="6"/>
        <v>3</v>
      </c>
      <c r="T101" t="str">
        <f t="shared" si="7"/>
        <v>Moderate</v>
      </c>
    </row>
    <row r="102" spans="1:20" ht="15" customHeight="1" x14ac:dyDescent="0.35">
      <c r="A102" s="35">
        <v>52</v>
      </c>
      <c r="B102" s="36">
        <v>26.44887894</v>
      </c>
      <c r="C102" s="35">
        <v>121.1654296</v>
      </c>
      <c r="D102" s="35">
        <v>82.738797149999996</v>
      </c>
      <c r="E102" s="37">
        <v>187.57594259999999</v>
      </c>
      <c r="F102" s="37">
        <v>37.416296789999997</v>
      </c>
      <c r="G102" s="37">
        <v>221.13011349999999</v>
      </c>
      <c r="H102" s="37">
        <v>258.45451989999998</v>
      </c>
      <c r="I102" s="17" t="s">
        <v>243</v>
      </c>
      <c r="J102" s="17" t="s">
        <v>249</v>
      </c>
      <c r="K102" s="17" t="s">
        <v>392</v>
      </c>
      <c r="L102" s="17" t="s">
        <v>363</v>
      </c>
      <c r="M102" s="17" t="s">
        <v>333</v>
      </c>
      <c r="N102" s="36">
        <v>5.0132150611476902</v>
      </c>
      <c r="O102" s="35">
        <v>38.42663245</v>
      </c>
      <c r="P102" s="37">
        <v>1375.34170488</v>
      </c>
      <c r="Q102" t="str">
        <f t="shared" si="4"/>
        <v>Desirable</v>
      </c>
      <c r="R102" t="str">
        <f t="shared" si="5"/>
        <v>Elevated</v>
      </c>
      <c r="S102">
        <f t="shared" si="6"/>
        <v>4</v>
      </c>
      <c r="T102" t="str">
        <f t="shared" si="7"/>
        <v>Moderate</v>
      </c>
    </row>
    <row r="103" spans="1:20" ht="15" customHeight="1" x14ac:dyDescent="0.35">
      <c r="A103" s="35">
        <v>82</v>
      </c>
      <c r="B103" s="36">
        <v>26.876945930000002</v>
      </c>
      <c r="C103" s="35">
        <v>134.1683587</v>
      </c>
      <c r="D103" s="35">
        <v>78.3894193</v>
      </c>
      <c r="E103" s="37">
        <v>216.39401050000001</v>
      </c>
      <c r="F103" s="37">
        <v>24.116108019999999</v>
      </c>
      <c r="G103" s="37">
        <v>223.4370749</v>
      </c>
      <c r="H103" s="37">
        <v>248.9525787</v>
      </c>
      <c r="I103" s="17" t="s">
        <v>243</v>
      </c>
      <c r="J103" s="17" t="s">
        <v>249</v>
      </c>
      <c r="K103" s="17" t="s">
        <v>392</v>
      </c>
      <c r="L103" s="17" t="s">
        <v>366</v>
      </c>
      <c r="M103" s="17" t="s">
        <v>333</v>
      </c>
      <c r="N103" s="36">
        <v>8.9730071834368896</v>
      </c>
      <c r="O103" s="35">
        <v>55.778939399999999</v>
      </c>
      <c r="P103" s="37">
        <v>2203.9095662599998</v>
      </c>
      <c r="Q103" t="str">
        <f t="shared" si="4"/>
        <v>Borderline High</v>
      </c>
      <c r="R103" t="str">
        <f t="shared" si="5"/>
        <v>High / Stage 1</v>
      </c>
      <c r="S103">
        <f t="shared" si="6"/>
        <v>5</v>
      </c>
      <c r="T103" t="str">
        <f t="shared" si="7"/>
        <v>Moderate</v>
      </c>
    </row>
    <row r="104" spans="1:20" ht="15" customHeight="1" x14ac:dyDescent="0.35">
      <c r="A104" s="35">
        <v>64</v>
      </c>
      <c r="B104" s="36">
        <v>28.653912829999999</v>
      </c>
      <c r="C104" s="35">
        <v>104.6019838</v>
      </c>
      <c r="D104" s="35">
        <v>84.403430009999994</v>
      </c>
      <c r="E104" s="37">
        <v>172.33801829999999</v>
      </c>
      <c r="F104" s="37">
        <v>32.181995239999999</v>
      </c>
      <c r="G104" s="37">
        <v>200.32089619999999</v>
      </c>
      <c r="H104" s="37">
        <v>248.9525787</v>
      </c>
      <c r="I104" s="17" t="s">
        <v>243</v>
      </c>
      <c r="J104" s="17" t="s">
        <v>249</v>
      </c>
      <c r="K104" s="17" t="s">
        <v>392</v>
      </c>
      <c r="L104" s="17" t="s">
        <v>261</v>
      </c>
      <c r="M104" s="17" t="s">
        <v>333</v>
      </c>
      <c r="N104" s="36">
        <v>5.3551066990960097</v>
      </c>
      <c r="O104" s="35">
        <v>20.198553789999998</v>
      </c>
      <c r="P104" s="37">
        <v>1833.85042112</v>
      </c>
      <c r="Q104" t="str">
        <f t="shared" si="4"/>
        <v>Desirable</v>
      </c>
      <c r="R104" t="str">
        <f t="shared" si="5"/>
        <v>Normal</v>
      </c>
      <c r="S104">
        <f t="shared" si="6"/>
        <v>3</v>
      </c>
      <c r="T104" t="str">
        <f t="shared" si="7"/>
        <v>Moderate</v>
      </c>
    </row>
    <row r="105" spans="1:20" ht="15" customHeight="1" x14ac:dyDescent="0.35">
      <c r="A105" s="35">
        <v>20</v>
      </c>
      <c r="B105" s="36">
        <v>26.023100979999999</v>
      </c>
      <c r="C105" s="35">
        <v>108.4188879</v>
      </c>
      <c r="D105" s="35">
        <v>78.867291170000001</v>
      </c>
      <c r="E105" s="37">
        <v>188.4507012</v>
      </c>
      <c r="F105" s="37">
        <v>41.754737749999997</v>
      </c>
      <c r="G105" s="37">
        <v>207.73936760000001</v>
      </c>
      <c r="H105" s="37">
        <v>227.59791820000001</v>
      </c>
      <c r="I105" s="17" t="s">
        <v>243</v>
      </c>
      <c r="J105" s="17" t="s">
        <v>249</v>
      </c>
      <c r="K105" s="17" t="s">
        <v>255</v>
      </c>
      <c r="L105" s="17" t="s">
        <v>355</v>
      </c>
      <c r="M105" s="17" t="s">
        <v>333</v>
      </c>
      <c r="N105" s="36">
        <v>4.5132770879395601</v>
      </c>
      <c r="O105" s="35">
        <v>29.55159673</v>
      </c>
      <c r="P105" s="37">
        <v>520.46201959999996</v>
      </c>
      <c r="Q105" t="str">
        <f t="shared" si="4"/>
        <v>Desirable</v>
      </c>
      <c r="R105" t="str">
        <f t="shared" si="5"/>
        <v>Normal</v>
      </c>
      <c r="S105">
        <f t="shared" si="6"/>
        <v>2</v>
      </c>
      <c r="T105" t="str">
        <f t="shared" si="7"/>
        <v>Low</v>
      </c>
    </row>
    <row r="106" spans="1:20" ht="15" customHeight="1" x14ac:dyDescent="0.35">
      <c r="A106" s="35">
        <v>18</v>
      </c>
      <c r="B106" s="36">
        <v>32.562807960000001</v>
      </c>
      <c r="C106" s="35">
        <v>99.969561420000005</v>
      </c>
      <c r="D106" s="35">
        <v>97.849560760000003</v>
      </c>
      <c r="E106" s="37">
        <v>202.49889709999999</v>
      </c>
      <c r="F106" s="37">
        <v>32.916184549999997</v>
      </c>
      <c r="G106" s="37">
        <v>222.39515220000001</v>
      </c>
      <c r="H106" s="37">
        <v>267.7704205</v>
      </c>
      <c r="I106" s="17" t="s">
        <v>353</v>
      </c>
      <c r="J106" s="17" t="s">
        <v>354</v>
      </c>
      <c r="K106" s="17" t="s">
        <v>392</v>
      </c>
      <c r="L106" s="17" t="s">
        <v>355</v>
      </c>
      <c r="M106" s="17" t="s">
        <v>334</v>
      </c>
      <c r="N106" s="36">
        <v>6.1519553334744002</v>
      </c>
      <c r="O106" s="35">
        <v>2.1200006600000001</v>
      </c>
      <c r="P106" s="37">
        <v>586.13054327999998</v>
      </c>
      <c r="Q106" t="str">
        <f t="shared" si="4"/>
        <v>Borderline High</v>
      </c>
      <c r="R106" t="str">
        <f t="shared" si="5"/>
        <v>Normal</v>
      </c>
      <c r="S106">
        <f t="shared" si="6"/>
        <v>6</v>
      </c>
      <c r="T106" t="str">
        <f t="shared" si="7"/>
        <v>High</v>
      </c>
    </row>
    <row r="107" spans="1:20" ht="15" customHeight="1" x14ac:dyDescent="0.35">
      <c r="A107" s="35">
        <v>22</v>
      </c>
      <c r="B107" s="36">
        <v>31.397888989999998</v>
      </c>
      <c r="C107" s="35">
        <v>96.912721669999996</v>
      </c>
      <c r="D107" s="35">
        <v>84.70590661</v>
      </c>
      <c r="E107" s="37">
        <v>163.9914575</v>
      </c>
      <c r="F107" s="37">
        <v>36.889371599999997</v>
      </c>
      <c r="G107" s="37">
        <v>197.7127145</v>
      </c>
      <c r="H107" s="37">
        <v>237.07155449999999</v>
      </c>
      <c r="I107" s="17" t="s">
        <v>243</v>
      </c>
      <c r="J107" s="17" t="s">
        <v>359</v>
      </c>
      <c r="K107" s="17" t="s">
        <v>392</v>
      </c>
      <c r="L107" s="17" t="s">
        <v>355</v>
      </c>
      <c r="M107" s="17" t="s">
        <v>334</v>
      </c>
      <c r="N107" s="36">
        <v>4.4454933870437596</v>
      </c>
      <c r="O107" s="35">
        <v>12.20681506</v>
      </c>
      <c r="P107" s="37">
        <v>690.75355778000005</v>
      </c>
      <c r="Q107" t="str">
        <f t="shared" si="4"/>
        <v>Desirable</v>
      </c>
      <c r="R107" t="str">
        <f t="shared" si="5"/>
        <v>Normal</v>
      </c>
      <c r="S107">
        <f t="shared" si="6"/>
        <v>4</v>
      </c>
      <c r="T107" t="str">
        <f t="shared" si="7"/>
        <v>Moderate</v>
      </c>
    </row>
    <row r="108" spans="1:20" ht="15" customHeight="1" x14ac:dyDescent="0.35">
      <c r="A108" s="35">
        <v>31</v>
      </c>
      <c r="B108" s="36">
        <v>32.989974910000001</v>
      </c>
      <c r="C108" s="35">
        <v>113.9119491</v>
      </c>
      <c r="D108" s="35">
        <v>85.300840579999999</v>
      </c>
      <c r="E108" s="37">
        <v>188.40556939999999</v>
      </c>
      <c r="F108" s="37">
        <v>26.193954229999999</v>
      </c>
      <c r="G108" s="37">
        <v>208.7722479</v>
      </c>
      <c r="H108" s="37">
        <v>259.37592389999998</v>
      </c>
      <c r="I108" s="17" t="s">
        <v>243</v>
      </c>
      <c r="J108" s="17" t="s">
        <v>249</v>
      </c>
      <c r="K108" s="17" t="s">
        <v>392</v>
      </c>
      <c r="L108" s="17" t="s">
        <v>357</v>
      </c>
      <c r="M108" s="17" t="s">
        <v>334</v>
      </c>
      <c r="N108" s="36">
        <v>7.1927120184175397</v>
      </c>
      <c r="O108" s="35">
        <v>28.611108519999998</v>
      </c>
      <c r="P108" s="37">
        <v>1022.68922221</v>
      </c>
      <c r="Q108" t="str">
        <f t="shared" si="4"/>
        <v>Desirable</v>
      </c>
      <c r="R108" t="str">
        <f t="shared" si="5"/>
        <v>Normal</v>
      </c>
      <c r="S108">
        <f t="shared" si="6"/>
        <v>4</v>
      </c>
      <c r="T108" t="str">
        <f t="shared" si="7"/>
        <v>Moderate</v>
      </c>
    </row>
    <row r="109" spans="1:20" ht="15" customHeight="1" x14ac:dyDescent="0.35">
      <c r="A109" s="35">
        <v>44</v>
      </c>
      <c r="B109" s="36">
        <v>21.80051027</v>
      </c>
      <c r="C109" s="35">
        <v>105.59504099999999</v>
      </c>
      <c r="D109" s="35">
        <v>73.50013165</v>
      </c>
      <c r="E109" s="37">
        <v>183.4553287</v>
      </c>
      <c r="F109" s="37">
        <v>36.096488569999998</v>
      </c>
      <c r="G109" s="37">
        <v>209.72571009999999</v>
      </c>
      <c r="H109" s="37">
        <v>233.64634770000001</v>
      </c>
      <c r="I109" s="17" t="s">
        <v>353</v>
      </c>
      <c r="J109" s="17" t="s">
        <v>249</v>
      </c>
      <c r="K109" s="17" t="s">
        <v>255</v>
      </c>
      <c r="L109" s="17" t="s">
        <v>360</v>
      </c>
      <c r="M109" s="17" t="s">
        <v>255</v>
      </c>
      <c r="N109" s="36">
        <v>5.0823594196492197</v>
      </c>
      <c r="O109" s="35">
        <v>32.094909350000002</v>
      </c>
      <c r="P109" s="37">
        <v>959.22245187999999</v>
      </c>
      <c r="Q109" t="str">
        <f t="shared" si="4"/>
        <v>Desirable</v>
      </c>
      <c r="R109" t="str">
        <f t="shared" si="5"/>
        <v>Normal</v>
      </c>
      <c r="S109">
        <f t="shared" si="6"/>
        <v>3</v>
      </c>
      <c r="T109" t="str">
        <f t="shared" si="7"/>
        <v>Moderate</v>
      </c>
    </row>
    <row r="110" spans="1:20" ht="15" customHeight="1" x14ac:dyDescent="0.35">
      <c r="A110" s="35">
        <v>26</v>
      </c>
      <c r="B110" s="36">
        <v>21.63629366</v>
      </c>
      <c r="C110" s="35">
        <v>99.419847939999997</v>
      </c>
      <c r="D110" s="35">
        <v>78.950956390000002</v>
      </c>
      <c r="E110" s="37">
        <v>153.04067280000001</v>
      </c>
      <c r="F110" s="37">
        <v>32.399284080000001</v>
      </c>
      <c r="G110" s="37">
        <v>187.24948499999999</v>
      </c>
      <c r="H110" s="37">
        <v>263.2843287</v>
      </c>
      <c r="I110" s="17" t="s">
        <v>353</v>
      </c>
      <c r="J110" s="17" t="s">
        <v>359</v>
      </c>
      <c r="K110" s="17" t="s">
        <v>255</v>
      </c>
      <c r="L110" s="17" t="s">
        <v>355</v>
      </c>
      <c r="M110" s="17" t="s">
        <v>255</v>
      </c>
      <c r="N110" s="36">
        <v>4.7235819292214396</v>
      </c>
      <c r="O110" s="35">
        <v>20.468891549999999</v>
      </c>
      <c r="P110" s="37">
        <v>562.54363516000001</v>
      </c>
      <c r="Q110" t="str">
        <f t="shared" si="4"/>
        <v>Desirable</v>
      </c>
      <c r="R110" t="str">
        <f t="shared" si="5"/>
        <v>Normal</v>
      </c>
      <c r="S110">
        <f t="shared" si="6"/>
        <v>3</v>
      </c>
      <c r="T110" t="str">
        <f t="shared" si="7"/>
        <v>Moderate</v>
      </c>
    </row>
    <row r="111" spans="1:20" ht="15" customHeight="1" x14ac:dyDescent="0.35">
      <c r="A111" s="35">
        <v>32</v>
      </c>
      <c r="B111" s="36">
        <v>29.43952183</v>
      </c>
      <c r="C111" s="35">
        <v>113.6576701</v>
      </c>
      <c r="D111" s="35">
        <v>81.841356399999995</v>
      </c>
      <c r="E111" s="37">
        <v>193.1916181</v>
      </c>
      <c r="F111" s="37">
        <v>37.221465649999999</v>
      </c>
      <c r="G111" s="37">
        <v>215.72863810000001</v>
      </c>
      <c r="H111" s="37">
        <v>248.9525787</v>
      </c>
      <c r="I111" s="17" t="s">
        <v>243</v>
      </c>
      <c r="J111" s="17" t="s">
        <v>249</v>
      </c>
      <c r="K111" s="17" t="s">
        <v>392</v>
      </c>
      <c r="L111" s="17" t="s">
        <v>357</v>
      </c>
      <c r="M111" s="17" t="s">
        <v>333</v>
      </c>
      <c r="N111" s="36">
        <v>5.1903280734997104</v>
      </c>
      <c r="O111" s="35">
        <v>31.816313699999998</v>
      </c>
      <c r="P111" s="37">
        <v>942.06469856000001</v>
      </c>
      <c r="Q111" t="str">
        <f t="shared" si="4"/>
        <v>Desirable</v>
      </c>
      <c r="R111" t="str">
        <f t="shared" si="5"/>
        <v>Normal</v>
      </c>
      <c r="S111">
        <f t="shared" si="6"/>
        <v>3</v>
      </c>
      <c r="T111" t="str">
        <f t="shared" si="7"/>
        <v>Moderate</v>
      </c>
    </row>
    <row r="112" spans="1:20" ht="15" customHeight="1" x14ac:dyDescent="0.35">
      <c r="A112" s="35">
        <v>59</v>
      </c>
      <c r="B112" s="36">
        <v>26.596918469999999</v>
      </c>
      <c r="C112" s="35">
        <v>105.5715654</v>
      </c>
      <c r="D112" s="35">
        <v>81.841356399999995</v>
      </c>
      <c r="E112" s="37">
        <v>193.1916181</v>
      </c>
      <c r="F112" s="37">
        <v>37.221465649999999</v>
      </c>
      <c r="G112" s="37">
        <v>215.72863810000001</v>
      </c>
      <c r="H112" s="37">
        <v>248.9525787</v>
      </c>
      <c r="I112" s="17" t="s">
        <v>243</v>
      </c>
      <c r="J112" s="17" t="s">
        <v>354</v>
      </c>
      <c r="K112" s="17" t="s">
        <v>392</v>
      </c>
      <c r="L112" s="17" t="s">
        <v>363</v>
      </c>
      <c r="M112" s="17" t="s">
        <v>333</v>
      </c>
      <c r="N112" s="36">
        <v>5.1903280734997104</v>
      </c>
      <c r="O112" s="35">
        <v>23.730208999999999</v>
      </c>
      <c r="P112" s="37">
        <v>1569.2181897299999</v>
      </c>
      <c r="Q112" t="str">
        <f t="shared" si="4"/>
        <v>Desirable</v>
      </c>
      <c r="R112" t="str">
        <f t="shared" si="5"/>
        <v>Normal</v>
      </c>
      <c r="S112">
        <f t="shared" si="6"/>
        <v>3</v>
      </c>
      <c r="T112" t="str">
        <f t="shared" si="7"/>
        <v>Moderate</v>
      </c>
    </row>
    <row r="113" spans="1:20" ht="15" customHeight="1" x14ac:dyDescent="0.35">
      <c r="A113" s="35">
        <v>68</v>
      </c>
      <c r="B113" s="36">
        <v>28.294203540000002</v>
      </c>
      <c r="C113" s="35">
        <v>95.898027220000003</v>
      </c>
      <c r="D113" s="35">
        <v>89.452746680000004</v>
      </c>
      <c r="E113" s="37">
        <v>194.97342420000001</v>
      </c>
      <c r="F113" s="37">
        <v>27.986900030000001</v>
      </c>
      <c r="G113" s="37">
        <v>212.91007099999999</v>
      </c>
      <c r="H113" s="37">
        <v>252.40425020000001</v>
      </c>
      <c r="I113" s="17" t="s">
        <v>353</v>
      </c>
      <c r="J113" s="17" t="s">
        <v>249</v>
      </c>
      <c r="K113" s="17" t="s">
        <v>392</v>
      </c>
      <c r="L113" s="17" t="s">
        <v>261</v>
      </c>
      <c r="M113" s="17" t="s">
        <v>333</v>
      </c>
      <c r="N113" s="36">
        <v>6.96659594278045</v>
      </c>
      <c r="O113" s="35">
        <v>6.4452805399999997</v>
      </c>
      <c r="P113" s="37">
        <v>1924.0058407199999</v>
      </c>
      <c r="Q113" t="str">
        <f t="shared" si="4"/>
        <v>Desirable</v>
      </c>
      <c r="R113" t="str">
        <f t="shared" si="5"/>
        <v>Normal</v>
      </c>
      <c r="S113">
        <f t="shared" si="6"/>
        <v>5</v>
      </c>
      <c r="T113" t="str">
        <f t="shared" si="7"/>
        <v>Moderate</v>
      </c>
    </row>
    <row r="114" spans="1:20" ht="15" customHeight="1" x14ac:dyDescent="0.35">
      <c r="A114" s="35">
        <v>80</v>
      </c>
      <c r="B114" s="36">
        <v>21.41289961</v>
      </c>
      <c r="C114" s="35">
        <v>115.4828771</v>
      </c>
      <c r="D114" s="35">
        <v>87.165699549999999</v>
      </c>
      <c r="E114" s="37">
        <v>181.82564959999999</v>
      </c>
      <c r="F114" s="37">
        <v>28.870790589999999</v>
      </c>
      <c r="G114" s="37">
        <v>204.33703449999999</v>
      </c>
      <c r="H114" s="37">
        <v>258.8907628</v>
      </c>
      <c r="I114" s="17" t="s">
        <v>353</v>
      </c>
      <c r="J114" s="17" t="s">
        <v>249</v>
      </c>
      <c r="K114" s="17" t="s">
        <v>392</v>
      </c>
      <c r="L114" s="17" t="s">
        <v>366</v>
      </c>
      <c r="M114" s="17" t="s">
        <v>255</v>
      </c>
      <c r="N114" s="36">
        <v>6.2979103060301798</v>
      </c>
      <c r="O114" s="35">
        <v>28.31717755</v>
      </c>
      <c r="P114" s="37">
        <v>1713.0319688</v>
      </c>
      <c r="Q114" t="str">
        <f t="shared" si="4"/>
        <v>Desirable</v>
      </c>
      <c r="R114" t="str">
        <f t="shared" si="5"/>
        <v>Normal</v>
      </c>
      <c r="S114">
        <f t="shared" si="6"/>
        <v>3</v>
      </c>
      <c r="T114" t="str">
        <f t="shared" si="7"/>
        <v>Moderate</v>
      </c>
    </row>
    <row r="115" spans="1:20" ht="15" customHeight="1" x14ac:dyDescent="0.35">
      <c r="A115" s="35">
        <v>69</v>
      </c>
      <c r="B115" s="36">
        <v>19.710164540000001</v>
      </c>
      <c r="C115" s="35">
        <v>99.901770569999996</v>
      </c>
      <c r="D115" s="35">
        <v>79.967170420000002</v>
      </c>
      <c r="E115" s="37">
        <v>163.52170799999999</v>
      </c>
      <c r="F115" s="37">
        <v>41.476187340000003</v>
      </c>
      <c r="G115" s="37">
        <v>191.1433763</v>
      </c>
      <c r="H115" s="37">
        <v>257.9123338</v>
      </c>
      <c r="I115" s="17" t="s">
        <v>243</v>
      </c>
      <c r="J115" s="17" t="s">
        <v>359</v>
      </c>
      <c r="K115" s="17" t="s">
        <v>255</v>
      </c>
      <c r="L115" s="17" t="s">
        <v>261</v>
      </c>
      <c r="M115" s="17" t="s">
        <v>255</v>
      </c>
      <c r="N115" s="36">
        <v>3.9425443486291298</v>
      </c>
      <c r="O115" s="35">
        <v>19.934600150000001</v>
      </c>
      <c r="P115" s="37">
        <v>1360.0013532600001</v>
      </c>
      <c r="Q115" t="str">
        <f t="shared" si="4"/>
        <v>Desirable</v>
      </c>
      <c r="R115" t="str">
        <f t="shared" si="5"/>
        <v>Normal</v>
      </c>
      <c r="S115">
        <f t="shared" si="6"/>
        <v>0</v>
      </c>
      <c r="T115" t="str">
        <f t="shared" si="7"/>
        <v>Low</v>
      </c>
    </row>
    <row r="116" spans="1:20" ht="15" customHeight="1" x14ac:dyDescent="0.35">
      <c r="A116" s="35">
        <v>21</v>
      </c>
      <c r="B116" s="36">
        <v>28.162900359999998</v>
      </c>
      <c r="C116" s="35">
        <v>113.6884313</v>
      </c>
      <c r="D116" s="35">
        <v>91.649290239999999</v>
      </c>
      <c r="E116" s="37">
        <v>185.98441149999999</v>
      </c>
      <c r="F116" s="37">
        <v>40.234679579999998</v>
      </c>
      <c r="G116" s="37">
        <v>195.31841370000001</v>
      </c>
      <c r="H116" s="37">
        <v>260.06216030000002</v>
      </c>
      <c r="I116" s="17" t="s">
        <v>243</v>
      </c>
      <c r="J116" s="17" t="s">
        <v>249</v>
      </c>
      <c r="K116" s="17" t="s">
        <v>392</v>
      </c>
      <c r="L116" s="17" t="s">
        <v>355</v>
      </c>
      <c r="M116" s="17" t="s">
        <v>333</v>
      </c>
      <c r="N116" s="36">
        <v>4.62249018611422</v>
      </c>
      <c r="O116" s="35">
        <v>22.039141059999999</v>
      </c>
      <c r="P116" s="37">
        <v>591.42090756000005</v>
      </c>
      <c r="Q116" t="str">
        <f t="shared" si="4"/>
        <v>Desirable</v>
      </c>
      <c r="R116" t="str">
        <f t="shared" si="5"/>
        <v>Normal</v>
      </c>
      <c r="S116">
        <f t="shared" si="6"/>
        <v>2</v>
      </c>
      <c r="T116" t="str">
        <f t="shared" si="7"/>
        <v>Low</v>
      </c>
    </row>
    <row r="117" spans="1:20" ht="15" customHeight="1" x14ac:dyDescent="0.35">
      <c r="A117" s="35">
        <v>40</v>
      </c>
      <c r="B117" s="36">
        <v>23.20057585</v>
      </c>
      <c r="C117" s="35">
        <v>109.2073911</v>
      </c>
      <c r="D117" s="35">
        <v>74.54879751</v>
      </c>
      <c r="E117" s="37">
        <v>186.15645420000001</v>
      </c>
      <c r="F117" s="37">
        <v>31.934399930000001</v>
      </c>
      <c r="G117" s="37">
        <v>208.3915002</v>
      </c>
      <c r="H117" s="37">
        <v>219.89251809999999</v>
      </c>
      <c r="I117" s="17" t="s">
        <v>243</v>
      </c>
      <c r="J117" s="17" t="s">
        <v>359</v>
      </c>
      <c r="K117" s="17" t="s">
        <v>255</v>
      </c>
      <c r="L117" s="17" t="s">
        <v>360</v>
      </c>
      <c r="M117" s="17" t="s">
        <v>255</v>
      </c>
      <c r="N117" s="36">
        <v>5.8293393521736396</v>
      </c>
      <c r="O117" s="35">
        <v>34.658593590000002</v>
      </c>
      <c r="P117" s="37">
        <v>928.02303400000005</v>
      </c>
      <c r="Q117" t="str">
        <f t="shared" si="4"/>
        <v>Desirable</v>
      </c>
      <c r="R117" t="str">
        <f t="shared" si="5"/>
        <v>Normal</v>
      </c>
      <c r="S117">
        <f t="shared" si="6"/>
        <v>1</v>
      </c>
      <c r="T117" t="str">
        <f t="shared" si="7"/>
        <v>Low</v>
      </c>
    </row>
    <row r="118" spans="1:20" ht="15" customHeight="1" x14ac:dyDescent="0.35">
      <c r="A118" s="35">
        <v>32</v>
      </c>
      <c r="B118" s="36">
        <v>30.570529659999998</v>
      </c>
      <c r="C118" s="35">
        <v>82.209212769999993</v>
      </c>
      <c r="D118" s="35">
        <v>67.76396733</v>
      </c>
      <c r="E118" s="37">
        <v>212.78946149999999</v>
      </c>
      <c r="F118" s="37">
        <v>34.82090212</v>
      </c>
      <c r="G118" s="37">
        <v>226.87681240000001</v>
      </c>
      <c r="H118" s="37">
        <v>251.05696639999999</v>
      </c>
      <c r="I118" s="17" t="s">
        <v>353</v>
      </c>
      <c r="J118" s="17" t="s">
        <v>359</v>
      </c>
      <c r="K118" s="17" t="s">
        <v>255</v>
      </c>
      <c r="L118" s="17" t="s">
        <v>357</v>
      </c>
      <c r="M118" s="17" t="s">
        <v>334</v>
      </c>
      <c r="N118" s="36">
        <v>6.1109692324077001</v>
      </c>
      <c r="O118" s="35">
        <v>14.445245440000001</v>
      </c>
      <c r="P118" s="37">
        <v>978.25694911999994</v>
      </c>
      <c r="Q118" t="str">
        <f t="shared" si="4"/>
        <v>Borderline High</v>
      </c>
      <c r="R118" t="str">
        <f t="shared" si="5"/>
        <v>Normal</v>
      </c>
      <c r="S118">
        <f t="shared" si="6"/>
        <v>6</v>
      </c>
      <c r="T118" t="str">
        <f t="shared" si="7"/>
        <v>High</v>
      </c>
    </row>
    <row r="119" spans="1:20" ht="15" customHeight="1" x14ac:dyDescent="0.35">
      <c r="A119" s="35">
        <v>60</v>
      </c>
      <c r="B119" s="36">
        <v>23.923143289999999</v>
      </c>
      <c r="C119" s="35">
        <v>105.0205804</v>
      </c>
      <c r="D119" s="35">
        <v>83.764548000000005</v>
      </c>
      <c r="E119" s="37">
        <v>216.88830160000001</v>
      </c>
      <c r="F119" s="37">
        <v>36.847458899999999</v>
      </c>
      <c r="G119" s="37">
        <v>220.71459390000001</v>
      </c>
      <c r="H119" s="37">
        <v>247.3367059</v>
      </c>
      <c r="I119" s="17" t="s">
        <v>353</v>
      </c>
      <c r="J119" s="17" t="s">
        <v>249</v>
      </c>
      <c r="K119" s="17" t="s">
        <v>392</v>
      </c>
      <c r="L119" s="17" t="s">
        <v>261</v>
      </c>
      <c r="M119" s="17" t="s">
        <v>255</v>
      </c>
      <c r="N119" s="36">
        <v>5.8861128575680404</v>
      </c>
      <c r="O119" s="35">
        <v>21.256032399999999</v>
      </c>
      <c r="P119" s="37">
        <v>1435.3885974</v>
      </c>
      <c r="Q119" t="str">
        <f t="shared" si="4"/>
        <v>Borderline High</v>
      </c>
      <c r="R119" t="str">
        <f t="shared" si="5"/>
        <v>Normal</v>
      </c>
      <c r="S119">
        <f t="shared" si="6"/>
        <v>3</v>
      </c>
      <c r="T119" t="str">
        <f t="shared" si="7"/>
        <v>Moderate</v>
      </c>
    </row>
    <row r="120" spans="1:20" ht="15" customHeight="1" x14ac:dyDescent="0.35">
      <c r="A120" s="35">
        <v>46</v>
      </c>
      <c r="B120" s="36">
        <v>22.56263611</v>
      </c>
      <c r="C120" s="35">
        <v>96.443437970000005</v>
      </c>
      <c r="D120" s="35">
        <v>65.781348100000002</v>
      </c>
      <c r="E120" s="37">
        <v>181.18373800000001</v>
      </c>
      <c r="F120" s="37">
        <v>43.056804720000002</v>
      </c>
      <c r="G120" s="37">
        <v>215.44335910000001</v>
      </c>
      <c r="H120" s="37">
        <v>287.04644020000001</v>
      </c>
      <c r="I120" s="17" t="s">
        <v>243</v>
      </c>
      <c r="J120" s="17" t="s">
        <v>249</v>
      </c>
      <c r="K120" s="17" t="s">
        <v>255</v>
      </c>
      <c r="L120" s="17" t="s">
        <v>360</v>
      </c>
      <c r="M120" s="17" t="s">
        <v>255</v>
      </c>
      <c r="N120" s="36">
        <v>4.2080163444139602</v>
      </c>
      <c r="O120" s="35">
        <v>30.662089869999999</v>
      </c>
      <c r="P120" s="37">
        <v>1037.88126106</v>
      </c>
      <c r="Q120" t="str">
        <f t="shared" si="4"/>
        <v>Desirable</v>
      </c>
      <c r="R120" t="str">
        <f t="shared" si="5"/>
        <v>Normal</v>
      </c>
      <c r="S120">
        <f t="shared" si="6"/>
        <v>0</v>
      </c>
      <c r="T120" t="str">
        <f t="shared" si="7"/>
        <v>Low</v>
      </c>
    </row>
    <row r="121" spans="1:20" ht="15" customHeight="1" x14ac:dyDescent="0.35">
      <c r="A121" s="35">
        <v>53</v>
      </c>
      <c r="B121" s="36">
        <v>15.66673881</v>
      </c>
      <c r="C121" s="35">
        <v>112.40994240000001</v>
      </c>
      <c r="D121" s="35">
        <v>67.653638049999998</v>
      </c>
      <c r="E121" s="37">
        <v>174.12110269999999</v>
      </c>
      <c r="F121" s="37">
        <v>41.468711339999999</v>
      </c>
      <c r="G121" s="37">
        <v>199.5708185</v>
      </c>
      <c r="H121" s="37">
        <v>255.18515199999999</v>
      </c>
      <c r="I121" s="17" t="s">
        <v>243</v>
      </c>
      <c r="J121" s="17" t="s">
        <v>354</v>
      </c>
      <c r="K121" s="17" t="s">
        <v>255</v>
      </c>
      <c r="L121" s="17" t="s">
        <v>363</v>
      </c>
      <c r="M121" s="17" t="s">
        <v>332</v>
      </c>
      <c r="N121" s="36">
        <v>4.1988549215428801</v>
      </c>
      <c r="O121" s="35">
        <v>44.756304350000001</v>
      </c>
      <c r="P121" s="37">
        <v>830.33715692999999</v>
      </c>
      <c r="Q121" t="str">
        <f t="shared" si="4"/>
        <v>Desirable</v>
      </c>
      <c r="R121" t="str">
        <f t="shared" si="5"/>
        <v>Normal</v>
      </c>
      <c r="S121">
        <f t="shared" si="6"/>
        <v>1</v>
      </c>
      <c r="T121" t="str">
        <f t="shared" si="7"/>
        <v>Low</v>
      </c>
    </row>
    <row r="122" spans="1:20" ht="15" customHeight="1" x14ac:dyDescent="0.35">
      <c r="A122" s="35">
        <v>30</v>
      </c>
      <c r="B122" s="36">
        <v>33.237732700000002</v>
      </c>
      <c r="C122" s="35">
        <v>103.9357773</v>
      </c>
      <c r="D122" s="35">
        <v>75.678970269999994</v>
      </c>
      <c r="E122" s="37">
        <v>170.6332602</v>
      </c>
      <c r="F122" s="37">
        <v>32.848029760000003</v>
      </c>
      <c r="G122" s="37">
        <v>209.2994004</v>
      </c>
      <c r="H122" s="37">
        <v>277.14782029999998</v>
      </c>
      <c r="I122" s="17" t="s">
        <v>243</v>
      </c>
      <c r="J122" s="17" t="s">
        <v>249</v>
      </c>
      <c r="K122" s="17" t="s">
        <v>255</v>
      </c>
      <c r="L122" s="17" t="s">
        <v>357</v>
      </c>
      <c r="M122" s="17" t="s">
        <v>334</v>
      </c>
      <c r="N122" s="36">
        <v>5.1946269364315096</v>
      </c>
      <c r="O122" s="35">
        <v>28.256807030000001</v>
      </c>
      <c r="P122" s="37">
        <v>997.131981</v>
      </c>
      <c r="Q122" t="str">
        <f t="shared" si="4"/>
        <v>Desirable</v>
      </c>
      <c r="R122" t="str">
        <f t="shared" si="5"/>
        <v>Normal</v>
      </c>
      <c r="S122">
        <f t="shared" si="6"/>
        <v>4</v>
      </c>
      <c r="T122" t="str">
        <f t="shared" si="7"/>
        <v>Moderate</v>
      </c>
    </row>
    <row r="123" spans="1:20" ht="15" customHeight="1" x14ac:dyDescent="0.35">
      <c r="A123" s="35">
        <v>49</v>
      </c>
      <c r="B123" s="36">
        <v>30.487752239999999</v>
      </c>
      <c r="C123" s="35">
        <v>118.6425993</v>
      </c>
      <c r="D123" s="35">
        <v>83.406415890000005</v>
      </c>
      <c r="E123" s="37">
        <v>181.76781969999999</v>
      </c>
      <c r="F123" s="37">
        <v>35.003202260000002</v>
      </c>
      <c r="G123" s="37">
        <v>196.84690069999999</v>
      </c>
      <c r="H123" s="37">
        <v>266.38548159999999</v>
      </c>
      <c r="I123" s="17" t="s">
        <v>243</v>
      </c>
      <c r="J123" s="17" t="s">
        <v>249</v>
      </c>
      <c r="K123" s="17" t="s">
        <v>392</v>
      </c>
      <c r="L123" s="17" t="s">
        <v>360</v>
      </c>
      <c r="M123" s="17" t="s">
        <v>334</v>
      </c>
      <c r="N123" s="36">
        <v>5.1928911632098202</v>
      </c>
      <c r="O123" s="35">
        <v>35.236183410000002</v>
      </c>
      <c r="P123" s="37">
        <v>1493.89985976</v>
      </c>
      <c r="Q123" t="str">
        <f t="shared" si="4"/>
        <v>Desirable</v>
      </c>
      <c r="R123" t="str">
        <f t="shared" si="5"/>
        <v>Normal</v>
      </c>
      <c r="S123">
        <f t="shared" si="6"/>
        <v>4</v>
      </c>
      <c r="T123" t="str">
        <f t="shared" si="7"/>
        <v>Moderate</v>
      </c>
    </row>
    <row r="124" spans="1:20" ht="15" customHeight="1" x14ac:dyDescent="0.35">
      <c r="A124" s="35">
        <v>88</v>
      </c>
      <c r="B124" s="36">
        <v>19.521512739999999</v>
      </c>
      <c r="C124" s="35">
        <v>109.21021690000001</v>
      </c>
      <c r="D124" s="35">
        <v>75.838605900000005</v>
      </c>
      <c r="E124" s="37">
        <v>189.0527032</v>
      </c>
      <c r="F124" s="37">
        <v>36.076431960000001</v>
      </c>
      <c r="G124" s="37">
        <v>218.24488930000001</v>
      </c>
      <c r="H124" s="37">
        <v>245.33711099999999</v>
      </c>
      <c r="I124" s="17" t="s">
        <v>243</v>
      </c>
      <c r="J124" s="17" t="s">
        <v>359</v>
      </c>
      <c r="K124" s="17" t="s">
        <v>255</v>
      </c>
      <c r="L124" s="17" t="s">
        <v>366</v>
      </c>
      <c r="M124" s="17" t="s">
        <v>255</v>
      </c>
      <c r="N124" s="36">
        <v>5.24033816341964</v>
      </c>
      <c r="O124" s="35">
        <v>33.371611000000001</v>
      </c>
      <c r="P124" s="37">
        <v>1717.8931211199999</v>
      </c>
      <c r="Q124" t="str">
        <f t="shared" si="4"/>
        <v>Desirable</v>
      </c>
      <c r="R124" t="str">
        <f t="shared" si="5"/>
        <v>Normal</v>
      </c>
      <c r="S124">
        <f t="shared" si="6"/>
        <v>1</v>
      </c>
      <c r="T124" t="str">
        <f t="shared" si="7"/>
        <v>Low</v>
      </c>
    </row>
    <row r="125" spans="1:20" ht="15" customHeight="1" x14ac:dyDescent="0.35">
      <c r="A125" s="35">
        <v>76</v>
      </c>
      <c r="B125" s="36">
        <v>17.012718230000001</v>
      </c>
      <c r="C125" s="35">
        <v>100.3434784</v>
      </c>
      <c r="D125" s="35">
        <v>68.536443019999993</v>
      </c>
      <c r="E125" s="37">
        <v>177.41032970000001</v>
      </c>
      <c r="F125" s="37">
        <v>49.018257640000002</v>
      </c>
      <c r="G125" s="37">
        <v>221.190415</v>
      </c>
      <c r="H125" s="37">
        <v>244.45447559999999</v>
      </c>
      <c r="I125" s="17" t="s">
        <v>243</v>
      </c>
      <c r="J125" s="17" t="s">
        <v>359</v>
      </c>
      <c r="K125" s="17" t="s">
        <v>255</v>
      </c>
      <c r="L125" s="17" t="s">
        <v>366</v>
      </c>
      <c r="M125" s="17" t="s">
        <v>332</v>
      </c>
      <c r="N125" s="36">
        <v>3.6192704155855</v>
      </c>
      <c r="O125" s="35">
        <v>31.807035379999999</v>
      </c>
      <c r="P125" s="37">
        <v>1292.96658548</v>
      </c>
      <c r="Q125" t="str">
        <f t="shared" si="4"/>
        <v>Desirable</v>
      </c>
      <c r="R125" t="str">
        <f t="shared" si="5"/>
        <v>Normal</v>
      </c>
      <c r="S125">
        <f t="shared" si="6"/>
        <v>1</v>
      </c>
      <c r="T125" t="str">
        <f t="shared" si="7"/>
        <v>Low</v>
      </c>
    </row>
    <row r="126" spans="1:20" ht="15" customHeight="1" x14ac:dyDescent="0.35">
      <c r="A126" s="35">
        <v>45</v>
      </c>
      <c r="B126" s="36">
        <v>24.01461669</v>
      </c>
      <c r="C126" s="35">
        <v>111.51961970000001</v>
      </c>
      <c r="D126" s="35">
        <v>97.048055270000006</v>
      </c>
      <c r="E126" s="37">
        <v>196.37319400000001</v>
      </c>
      <c r="F126" s="37">
        <v>26.53971262</v>
      </c>
      <c r="G126" s="37">
        <v>214.4741636</v>
      </c>
      <c r="H126" s="37">
        <v>263.45626090000002</v>
      </c>
      <c r="I126" s="17" t="s">
        <v>243</v>
      </c>
      <c r="J126" s="17" t="s">
        <v>249</v>
      </c>
      <c r="K126" s="17" t="s">
        <v>392</v>
      </c>
      <c r="L126" s="17" t="s">
        <v>360</v>
      </c>
      <c r="M126" s="17" t="s">
        <v>255</v>
      </c>
      <c r="N126" s="36">
        <v>7.3992208134166297</v>
      </c>
      <c r="O126" s="35">
        <v>14.471564430000001</v>
      </c>
      <c r="P126" s="37">
        <v>1080.6577510499999</v>
      </c>
      <c r="Q126" t="str">
        <f t="shared" si="4"/>
        <v>Desirable</v>
      </c>
      <c r="R126" t="str">
        <f t="shared" si="5"/>
        <v>Normal</v>
      </c>
      <c r="S126">
        <f t="shared" si="6"/>
        <v>1</v>
      </c>
      <c r="T126" t="str">
        <f t="shared" si="7"/>
        <v>Low</v>
      </c>
    </row>
    <row r="127" spans="1:20" ht="15" customHeight="1" x14ac:dyDescent="0.35">
      <c r="A127" s="35">
        <v>83</v>
      </c>
      <c r="B127" s="36">
        <v>31.7366052</v>
      </c>
      <c r="C127" s="35">
        <v>123.0096451</v>
      </c>
      <c r="D127" s="35">
        <v>93.551626299999995</v>
      </c>
      <c r="E127" s="37">
        <v>223.4518889</v>
      </c>
      <c r="F127" s="37">
        <v>38.62144954</v>
      </c>
      <c r="G127" s="37">
        <v>248.5208547</v>
      </c>
      <c r="H127" s="37">
        <v>241.1704948</v>
      </c>
      <c r="I127" s="17" t="s">
        <v>243</v>
      </c>
      <c r="J127" s="17" t="s">
        <v>359</v>
      </c>
      <c r="K127" s="17" t="s">
        <v>392</v>
      </c>
      <c r="L127" s="17" t="s">
        <v>366</v>
      </c>
      <c r="M127" s="17" t="s">
        <v>334</v>
      </c>
      <c r="N127" s="36">
        <v>5.7856940006504001</v>
      </c>
      <c r="O127" s="35">
        <v>29.458018800000001</v>
      </c>
      <c r="P127" s="37">
        <v>2634.1382315999999</v>
      </c>
      <c r="Q127" t="str">
        <f t="shared" si="4"/>
        <v>Borderline High</v>
      </c>
      <c r="R127" t="str">
        <f t="shared" si="5"/>
        <v>Elevated</v>
      </c>
      <c r="S127">
        <f t="shared" si="6"/>
        <v>5</v>
      </c>
      <c r="T127" t="str">
        <f t="shared" si="7"/>
        <v>Moderate</v>
      </c>
    </row>
    <row r="128" spans="1:20" ht="15" customHeight="1" x14ac:dyDescent="0.35">
      <c r="A128" s="35">
        <v>59</v>
      </c>
      <c r="B128" s="36">
        <v>24.36457978</v>
      </c>
      <c r="C128" s="35">
        <v>96.264065939999995</v>
      </c>
      <c r="D128" s="35">
        <v>80.507678580000004</v>
      </c>
      <c r="E128" s="37">
        <v>183.80889819999999</v>
      </c>
      <c r="F128" s="37">
        <v>37.068996239999997</v>
      </c>
      <c r="G128" s="37">
        <v>197.2311</v>
      </c>
      <c r="H128" s="37">
        <v>240.25978509999999</v>
      </c>
      <c r="I128" s="17" t="s">
        <v>243</v>
      </c>
      <c r="J128" s="17" t="s">
        <v>249</v>
      </c>
      <c r="K128" s="17" t="s">
        <v>392</v>
      </c>
      <c r="L128" s="17" t="s">
        <v>363</v>
      </c>
      <c r="M128" s="17" t="s">
        <v>255</v>
      </c>
      <c r="N128" s="36">
        <v>4.9585615162046803</v>
      </c>
      <c r="O128" s="35">
        <v>15.75638736</v>
      </c>
      <c r="P128" s="37">
        <v>1437.5102070200001</v>
      </c>
      <c r="Q128" t="str">
        <f t="shared" si="4"/>
        <v>Desirable</v>
      </c>
      <c r="R128" t="str">
        <f t="shared" si="5"/>
        <v>Normal</v>
      </c>
      <c r="S128">
        <f t="shared" si="6"/>
        <v>1</v>
      </c>
      <c r="T128" t="str">
        <f t="shared" si="7"/>
        <v>Low</v>
      </c>
    </row>
    <row r="129" spans="1:20" ht="15" customHeight="1" x14ac:dyDescent="0.35">
      <c r="A129" s="35">
        <v>62</v>
      </c>
      <c r="B129" s="36">
        <v>25.964416920000001</v>
      </c>
      <c r="C129" s="35">
        <v>93.881563639999996</v>
      </c>
      <c r="D129" s="35">
        <v>86.535162290000002</v>
      </c>
      <c r="E129" s="37">
        <v>214.7005126</v>
      </c>
      <c r="F129" s="37">
        <v>40.609016709999999</v>
      </c>
      <c r="G129" s="37">
        <v>227.32020750000001</v>
      </c>
      <c r="H129" s="37">
        <v>257.19461940000002</v>
      </c>
      <c r="I129" s="17" t="s">
        <v>243</v>
      </c>
      <c r="J129" s="17" t="s">
        <v>249</v>
      </c>
      <c r="K129" s="17" t="s">
        <v>392</v>
      </c>
      <c r="L129" s="17" t="s">
        <v>261</v>
      </c>
      <c r="M129" s="17" t="s">
        <v>333</v>
      </c>
      <c r="N129" s="36">
        <v>5.2870157909322097</v>
      </c>
      <c r="O129" s="35">
        <v>7.3464013499999901</v>
      </c>
      <c r="P129" s="37">
        <v>1609.7938490399999</v>
      </c>
      <c r="Q129" t="str">
        <f t="shared" si="4"/>
        <v>Borderline High</v>
      </c>
      <c r="R129" t="str">
        <f t="shared" si="5"/>
        <v>Normal</v>
      </c>
      <c r="S129">
        <f t="shared" si="6"/>
        <v>2</v>
      </c>
      <c r="T129" t="str">
        <f t="shared" si="7"/>
        <v>Low</v>
      </c>
    </row>
    <row r="130" spans="1:20" ht="15" customHeight="1" x14ac:dyDescent="0.35">
      <c r="A130" s="35">
        <v>79</v>
      </c>
      <c r="B130" s="36">
        <v>31.952931230000001</v>
      </c>
      <c r="C130" s="35">
        <v>113.0945543</v>
      </c>
      <c r="D130" s="35">
        <v>82.974257080000001</v>
      </c>
      <c r="E130" s="37">
        <v>224.63010689999999</v>
      </c>
      <c r="F130" s="37">
        <v>28.93512995</v>
      </c>
      <c r="G130" s="37">
        <v>227.40165260000001</v>
      </c>
      <c r="H130" s="37">
        <v>246.80618240000001</v>
      </c>
      <c r="I130" s="17" t="s">
        <v>353</v>
      </c>
      <c r="J130" s="17" t="s">
        <v>359</v>
      </c>
      <c r="K130" s="17" t="s">
        <v>392</v>
      </c>
      <c r="L130" s="17" t="s">
        <v>366</v>
      </c>
      <c r="M130" s="17" t="s">
        <v>334</v>
      </c>
      <c r="N130" s="36">
        <v>7.7632313139136304</v>
      </c>
      <c r="O130" s="35">
        <v>30.120297220000001</v>
      </c>
      <c r="P130" s="37">
        <v>2524.28156717</v>
      </c>
      <c r="Q130" t="str">
        <f t="shared" ref="Q130:Q193" si="8">IF(E130&lt;200,"Desirable",IF(E130&lt;240,"Borderline High","High"))</f>
        <v>Borderline High</v>
      </c>
      <c r="R130" t="str">
        <f t="shared" ref="R130:R193" si="9">IF(C130&lt;120,"Normal",IF(C130&lt;130,"Elevated",IF(C130&lt;140,"High / Stage 1","High / Stage 2")))</f>
        <v>Normal</v>
      </c>
      <c r="S130">
        <f t="shared" ref="S130:S193" si="10">(IF(M130="Obese",3,IF(M130="Overweight",2,IF(M130="Underweight",1,0))))+(IF(R130="High / Stage 2",3,IF(R130="High / Stage 1",2,IF(R130="Elevated",1,0))))+IF(I130="smoker",2,0)+IF(F130&lt;40,1,0)</f>
        <v>6</v>
      </c>
      <c r="T130" t="str">
        <f t="shared" ref="T130:T193" si="11">IF(S130&lt;=2,"Low",IF(S130&lt;=5,"Moderate","High"))</f>
        <v>High</v>
      </c>
    </row>
    <row r="131" spans="1:20" ht="15" customHeight="1" x14ac:dyDescent="0.35">
      <c r="A131" s="35">
        <v>74</v>
      </c>
      <c r="B131" s="36">
        <v>22.05865945</v>
      </c>
      <c r="C131" s="35">
        <v>104.3914705</v>
      </c>
      <c r="D131" s="35">
        <v>93.297252220000004</v>
      </c>
      <c r="E131" s="37">
        <v>182.75269729999999</v>
      </c>
      <c r="F131" s="37">
        <v>37.573288169999998</v>
      </c>
      <c r="G131" s="37">
        <v>220.8000347</v>
      </c>
      <c r="H131" s="37">
        <v>246.4554756</v>
      </c>
      <c r="I131" s="17" t="s">
        <v>243</v>
      </c>
      <c r="J131" s="17" t="s">
        <v>249</v>
      </c>
      <c r="K131" s="17" t="s">
        <v>392</v>
      </c>
      <c r="L131" s="17" t="s">
        <v>366</v>
      </c>
      <c r="M131" s="17" t="s">
        <v>255</v>
      </c>
      <c r="N131" s="36">
        <v>4.8638994935214903</v>
      </c>
      <c r="O131" s="35">
        <v>11.09421828</v>
      </c>
      <c r="P131" s="37">
        <v>1632.3407993000001</v>
      </c>
      <c r="Q131" t="str">
        <f t="shared" si="8"/>
        <v>Desirable</v>
      </c>
      <c r="R131" t="str">
        <f t="shared" si="9"/>
        <v>Normal</v>
      </c>
      <c r="S131">
        <f t="shared" si="10"/>
        <v>1</v>
      </c>
      <c r="T131" t="str">
        <f t="shared" si="11"/>
        <v>Low</v>
      </c>
    </row>
    <row r="132" spans="1:20" ht="15" customHeight="1" x14ac:dyDescent="0.35">
      <c r="A132" s="35">
        <v>23</v>
      </c>
      <c r="B132" s="36">
        <v>23.58941832</v>
      </c>
      <c r="C132" s="35">
        <v>108.90664889999999</v>
      </c>
      <c r="D132" s="35">
        <v>100.4162637</v>
      </c>
      <c r="E132" s="37">
        <v>178.8241372</v>
      </c>
      <c r="F132" s="37">
        <v>41.253235160000003</v>
      </c>
      <c r="G132" s="37">
        <v>202.85553880000001</v>
      </c>
      <c r="H132" s="37">
        <v>245.5166562</v>
      </c>
      <c r="I132" s="17" t="s">
        <v>353</v>
      </c>
      <c r="J132" s="17" t="s">
        <v>354</v>
      </c>
      <c r="K132" s="17" t="s">
        <v>392</v>
      </c>
      <c r="L132" s="17" t="s">
        <v>355</v>
      </c>
      <c r="M132" s="17" t="s">
        <v>255</v>
      </c>
      <c r="N132" s="36">
        <v>4.3347906293029697</v>
      </c>
      <c r="O132" s="35">
        <v>8.4903851999999898</v>
      </c>
      <c r="P132" s="37">
        <v>542.55662136000001</v>
      </c>
      <c r="Q132" t="str">
        <f t="shared" si="8"/>
        <v>Desirable</v>
      </c>
      <c r="R132" t="str">
        <f t="shared" si="9"/>
        <v>Normal</v>
      </c>
      <c r="S132">
        <f t="shared" si="10"/>
        <v>2</v>
      </c>
      <c r="T132" t="str">
        <f t="shared" si="11"/>
        <v>Low</v>
      </c>
    </row>
    <row r="133" spans="1:20" ht="15" customHeight="1" x14ac:dyDescent="0.35">
      <c r="A133" s="35">
        <v>45</v>
      </c>
      <c r="B133" s="36">
        <v>28.097928790000001</v>
      </c>
      <c r="C133" s="35">
        <v>116.4622476</v>
      </c>
      <c r="D133" s="35">
        <v>88.104857719999998</v>
      </c>
      <c r="E133" s="37">
        <v>190.7973423</v>
      </c>
      <c r="F133" s="37">
        <v>35.281451509999997</v>
      </c>
      <c r="G133" s="37">
        <v>214.6391496</v>
      </c>
      <c r="H133" s="37">
        <v>231.4662185</v>
      </c>
      <c r="I133" s="17" t="s">
        <v>353</v>
      </c>
      <c r="J133" s="17" t="s">
        <v>354</v>
      </c>
      <c r="K133" s="17" t="s">
        <v>392</v>
      </c>
      <c r="L133" s="17" t="s">
        <v>360</v>
      </c>
      <c r="M133" s="17" t="s">
        <v>333</v>
      </c>
      <c r="N133" s="36">
        <v>5.4078654401710597</v>
      </c>
      <c r="O133" s="35">
        <v>28.357389879999999</v>
      </c>
      <c r="P133" s="37">
        <v>1264.40679555</v>
      </c>
      <c r="Q133" t="str">
        <f t="shared" si="8"/>
        <v>Desirable</v>
      </c>
      <c r="R133" t="str">
        <f t="shared" si="9"/>
        <v>Normal</v>
      </c>
      <c r="S133">
        <f t="shared" si="10"/>
        <v>5</v>
      </c>
      <c r="T133" t="str">
        <f t="shared" si="11"/>
        <v>Moderate</v>
      </c>
    </row>
    <row r="134" spans="1:20" ht="15" customHeight="1" x14ac:dyDescent="0.35">
      <c r="A134" s="35">
        <v>45</v>
      </c>
      <c r="B134" s="36">
        <v>25.599040160000001</v>
      </c>
      <c r="C134" s="35">
        <v>90.675830230000003</v>
      </c>
      <c r="D134" s="35">
        <v>63.752232769999999</v>
      </c>
      <c r="E134" s="37">
        <v>211.54885429999999</v>
      </c>
      <c r="F134" s="37">
        <v>37.05599325</v>
      </c>
      <c r="G134" s="37">
        <v>219.4074042</v>
      </c>
      <c r="H134" s="37">
        <v>240.00569680000001</v>
      </c>
      <c r="I134" s="17" t="s">
        <v>353</v>
      </c>
      <c r="J134" s="17" t="s">
        <v>249</v>
      </c>
      <c r="K134" s="17" t="s">
        <v>255</v>
      </c>
      <c r="L134" s="17" t="s">
        <v>360</v>
      </c>
      <c r="M134" s="17" t="s">
        <v>333</v>
      </c>
      <c r="N134" s="36">
        <v>5.7088971512050897</v>
      </c>
      <c r="O134" s="35">
        <v>26.92359746</v>
      </c>
      <c r="P134" s="37">
        <v>1151.9568072</v>
      </c>
      <c r="Q134" t="str">
        <f t="shared" si="8"/>
        <v>Borderline High</v>
      </c>
      <c r="R134" t="str">
        <f t="shared" si="9"/>
        <v>Normal</v>
      </c>
      <c r="S134">
        <f t="shared" si="10"/>
        <v>5</v>
      </c>
      <c r="T134" t="str">
        <f t="shared" si="11"/>
        <v>Moderate</v>
      </c>
    </row>
    <row r="135" spans="1:20" ht="15" customHeight="1" x14ac:dyDescent="0.35">
      <c r="A135" s="35">
        <v>61</v>
      </c>
      <c r="B135" s="36">
        <v>22.614035260000001</v>
      </c>
      <c r="C135" s="35">
        <v>103.6567963</v>
      </c>
      <c r="D135" s="35">
        <v>81.218145230000005</v>
      </c>
      <c r="E135" s="37">
        <v>199.61229969999999</v>
      </c>
      <c r="F135" s="37">
        <v>37.133263200000002</v>
      </c>
      <c r="G135" s="37">
        <v>226.86948219999999</v>
      </c>
      <c r="H135" s="37">
        <v>255.21859520000001</v>
      </c>
      <c r="I135" s="17" t="s">
        <v>243</v>
      </c>
      <c r="J135" s="17" t="s">
        <v>354</v>
      </c>
      <c r="K135" s="17" t="s">
        <v>392</v>
      </c>
      <c r="L135" s="17" t="s">
        <v>261</v>
      </c>
      <c r="M135" s="17" t="s">
        <v>255</v>
      </c>
      <c r="N135" s="36">
        <v>5.3755657999914197</v>
      </c>
      <c r="O135" s="35">
        <v>22.438651069999999</v>
      </c>
      <c r="P135" s="37">
        <v>1379.45615086</v>
      </c>
      <c r="Q135" t="str">
        <f t="shared" si="8"/>
        <v>Desirable</v>
      </c>
      <c r="R135" t="str">
        <f t="shared" si="9"/>
        <v>Normal</v>
      </c>
      <c r="S135">
        <f t="shared" si="10"/>
        <v>1</v>
      </c>
      <c r="T135" t="str">
        <f t="shared" si="11"/>
        <v>Low</v>
      </c>
    </row>
    <row r="136" spans="1:20" ht="15" customHeight="1" x14ac:dyDescent="0.35">
      <c r="A136" s="35">
        <v>47</v>
      </c>
      <c r="B136" s="36">
        <v>30.53624739</v>
      </c>
      <c r="C136" s="35">
        <v>94.378199719999998</v>
      </c>
      <c r="D136" s="35">
        <v>82.146988590000007</v>
      </c>
      <c r="E136" s="37">
        <v>201.60769479999999</v>
      </c>
      <c r="F136" s="37">
        <v>30.83492794</v>
      </c>
      <c r="G136" s="37">
        <v>225.32082869999999</v>
      </c>
      <c r="H136" s="37">
        <v>273.16053290000002</v>
      </c>
      <c r="I136" s="17" t="s">
        <v>243</v>
      </c>
      <c r="J136" s="17" t="s">
        <v>359</v>
      </c>
      <c r="K136" s="17" t="s">
        <v>392</v>
      </c>
      <c r="L136" s="17" t="s">
        <v>360</v>
      </c>
      <c r="M136" s="17" t="s">
        <v>334</v>
      </c>
      <c r="N136" s="36">
        <v>6.5382897989026398</v>
      </c>
      <c r="O136" s="35">
        <v>12.23121113</v>
      </c>
      <c r="P136" s="37">
        <v>1435.20362733</v>
      </c>
      <c r="Q136" t="str">
        <f t="shared" si="8"/>
        <v>Borderline High</v>
      </c>
      <c r="R136" t="str">
        <f t="shared" si="9"/>
        <v>Normal</v>
      </c>
      <c r="S136">
        <f t="shared" si="10"/>
        <v>4</v>
      </c>
      <c r="T136" t="str">
        <f t="shared" si="11"/>
        <v>Moderate</v>
      </c>
    </row>
    <row r="137" spans="1:20" ht="15" customHeight="1" x14ac:dyDescent="0.35">
      <c r="A137" s="35">
        <v>79</v>
      </c>
      <c r="B137" s="36">
        <v>29.589187209999999</v>
      </c>
      <c r="C137" s="35">
        <v>99.118261930000003</v>
      </c>
      <c r="D137" s="35">
        <v>83.736080599999994</v>
      </c>
      <c r="E137" s="37">
        <v>230.0331348</v>
      </c>
      <c r="F137" s="37">
        <v>36.569263730000003</v>
      </c>
      <c r="G137" s="37">
        <v>237.47641440000001</v>
      </c>
      <c r="H137" s="37">
        <v>295.46529409999999</v>
      </c>
      <c r="I137" s="17" t="s">
        <v>353</v>
      </c>
      <c r="J137" s="17" t="s">
        <v>359</v>
      </c>
      <c r="K137" s="17" t="s">
        <v>392</v>
      </c>
      <c r="L137" s="17" t="s">
        <v>366</v>
      </c>
      <c r="M137" s="17" t="s">
        <v>333</v>
      </c>
      <c r="N137" s="36">
        <v>6.2903408856790799</v>
      </c>
      <c r="O137" s="35">
        <v>15.38218133</v>
      </c>
      <c r="P137" s="37">
        <v>2337.5457895899999</v>
      </c>
      <c r="Q137" t="str">
        <f t="shared" si="8"/>
        <v>Borderline High</v>
      </c>
      <c r="R137" t="str">
        <f t="shared" si="9"/>
        <v>Normal</v>
      </c>
      <c r="S137">
        <f t="shared" si="10"/>
        <v>5</v>
      </c>
      <c r="T137" t="str">
        <f t="shared" si="11"/>
        <v>Moderate</v>
      </c>
    </row>
    <row r="138" spans="1:20" ht="15" customHeight="1" x14ac:dyDescent="0.35">
      <c r="A138" s="35">
        <v>79</v>
      </c>
      <c r="B138" s="36">
        <v>31.160886949999998</v>
      </c>
      <c r="C138" s="35">
        <v>96.677551070000007</v>
      </c>
      <c r="D138" s="35">
        <v>91.101822510000005</v>
      </c>
      <c r="E138" s="37">
        <v>217.0228984</v>
      </c>
      <c r="F138" s="37">
        <v>39.095392490000002</v>
      </c>
      <c r="G138" s="37">
        <v>233.80417360000001</v>
      </c>
      <c r="H138" s="37">
        <v>259.33928589999999</v>
      </c>
      <c r="I138" s="17" t="s">
        <v>353</v>
      </c>
      <c r="J138" s="17" t="s">
        <v>359</v>
      </c>
      <c r="K138" s="17" t="s">
        <v>392</v>
      </c>
      <c r="L138" s="17" t="s">
        <v>366</v>
      </c>
      <c r="M138" s="17" t="s">
        <v>334</v>
      </c>
      <c r="N138" s="36">
        <v>5.55111189778978</v>
      </c>
      <c r="O138" s="35">
        <v>5.5757285599999999</v>
      </c>
      <c r="P138" s="37">
        <v>2461.7100690500001</v>
      </c>
      <c r="Q138" t="str">
        <f t="shared" si="8"/>
        <v>Borderline High</v>
      </c>
      <c r="R138" t="str">
        <f t="shared" si="9"/>
        <v>Normal</v>
      </c>
      <c r="S138">
        <f t="shared" si="10"/>
        <v>6</v>
      </c>
      <c r="T138" t="str">
        <f t="shared" si="11"/>
        <v>High</v>
      </c>
    </row>
    <row r="139" spans="1:20" ht="15" customHeight="1" x14ac:dyDescent="0.35">
      <c r="A139" s="35">
        <v>18</v>
      </c>
      <c r="B139" s="36">
        <v>26.233488999999999</v>
      </c>
      <c r="C139" s="35">
        <v>101.1084491</v>
      </c>
      <c r="D139" s="35">
        <v>75.982607580000007</v>
      </c>
      <c r="E139" s="37">
        <v>219.54210620000001</v>
      </c>
      <c r="F139" s="37">
        <v>41.323718159999999</v>
      </c>
      <c r="G139" s="37">
        <v>233.43932609999999</v>
      </c>
      <c r="H139" s="37">
        <v>219.3044147</v>
      </c>
      <c r="I139" s="17" t="s">
        <v>243</v>
      </c>
      <c r="J139" s="17" t="s">
        <v>249</v>
      </c>
      <c r="K139" s="17" t="s">
        <v>255</v>
      </c>
      <c r="L139" s="17" t="s">
        <v>355</v>
      </c>
      <c r="M139" s="17" t="s">
        <v>333</v>
      </c>
      <c r="N139" s="36">
        <v>5.3127384459927303</v>
      </c>
      <c r="O139" s="35">
        <v>25.125841520000002</v>
      </c>
      <c r="P139" s="37">
        <v>472.20280200000002</v>
      </c>
      <c r="Q139" t="str">
        <f t="shared" si="8"/>
        <v>Borderline High</v>
      </c>
      <c r="R139" t="str">
        <f t="shared" si="9"/>
        <v>Normal</v>
      </c>
      <c r="S139">
        <f t="shared" si="10"/>
        <v>2</v>
      </c>
      <c r="T139" t="str">
        <f t="shared" si="11"/>
        <v>Low</v>
      </c>
    </row>
    <row r="140" spans="1:20" ht="15" customHeight="1" x14ac:dyDescent="0.35">
      <c r="A140" s="35">
        <v>44</v>
      </c>
      <c r="B140" s="36">
        <v>18.19556334</v>
      </c>
      <c r="C140" s="35">
        <v>87.679057580000006</v>
      </c>
      <c r="D140" s="35">
        <v>74.797478650000002</v>
      </c>
      <c r="E140" s="37">
        <v>175.57584610000001</v>
      </c>
      <c r="F140" s="37">
        <v>41.823660840000002</v>
      </c>
      <c r="G140" s="37">
        <v>207.66934219999999</v>
      </c>
      <c r="H140" s="37">
        <v>271.09981959999999</v>
      </c>
      <c r="I140" s="17" t="s">
        <v>243</v>
      </c>
      <c r="J140" s="17" t="s">
        <v>359</v>
      </c>
      <c r="K140" s="17" t="s">
        <v>255</v>
      </c>
      <c r="L140" s="17" t="s">
        <v>360</v>
      </c>
      <c r="M140" s="17" t="s">
        <v>332</v>
      </c>
      <c r="N140" s="36">
        <v>4.1980028188273701</v>
      </c>
      <c r="O140" s="35">
        <v>12.88157893</v>
      </c>
      <c r="P140" s="37">
        <v>800.60478695999996</v>
      </c>
      <c r="Q140" t="str">
        <f t="shared" si="8"/>
        <v>Desirable</v>
      </c>
      <c r="R140" t="str">
        <f t="shared" si="9"/>
        <v>Normal</v>
      </c>
      <c r="S140">
        <f t="shared" si="10"/>
        <v>1</v>
      </c>
      <c r="T140" t="str">
        <f t="shared" si="11"/>
        <v>Low</v>
      </c>
    </row>
    <row r="141" spans="1:20" ht="15" customHeight="1" x14ac:dyDescent="0.35">
      <c r="A141" s="35">
        <v>79</v>
      </c>
      <c r="B141" s="36">
        <v>27.053773289999999</v>
      </c>
      <c r="C141" s="35">
        <v>104.76234169999999</v>
      </c>
      <c r="D141" s="35">
        <v>82.193622189999999</v>
      </c>
      <c r="E141" s="37">
        <v>187.4696534</v>
      </c>
      <c r="F141" s="37">
        <v>42.333761269999997</v>
      </c>
      <c r="G141" s="37">
        <v>215.7509173</v>
      </c>
      <c r="H141" s="37">
        <v>251.64172629999999</v>
      </c>
      <c r="I141" s="17" t="s">
        <v>243</v>
      </c>
      <c r="J141" s="17" t="s">
        <v>249</v>
      </c>
      <c r="K141" s="17" t="s">
        <v>392</v>
      </c>
      <c r="L141" s="17" t="s">
        <v>366</v>
      </c>
      <c r="M141" s="17" t="s">
        <v>333</v>
      </c>
      <c r="N141" s="36">
        <v>4.4283722441844802</v>
      </c>
      <c r="O141" s="35">
        <v>22.568719510000001</v>
      </c>
      <c r="P141" s="37">
        <v>2137.2480899100001</v>
      </c>
      <c r="Q141" t="str">
        <f t="shared" si="8"/>
        <v>Desirable</v>
      </c>
      <c r="R141" t="str">
        <f t="shared" si="9"/>
        <v>Normal</v>
      </c>
      <c r="S141">
        <f t="shared" si="10"/>
        <v>2</v>
      </c>
      <c r="T141" t="str">
        <f t="shared" si="11"/>
        <v>Low</v>
      </c>
    </row>
    <row r="142" spans="1:20" ht="15" customHeight="1" x14ac:dyDescent="0.35">
      <c r="A142" s="35">
        <v>20</v>
      </c>
      <c r="B142" s="36">
        <v>21.141012320000002</v>
      </c>
      <c r="C142" s="35">
        <v>93.898207709999994</v>
      </c>
      <c r="D142" s="35">
        <v>74.138825839999996</v>
      </c>
      <c r="E142" s="37">
        <v>159.49546659999999</v>
      </c>
      <c r="F142" s="37">
        <v>33.720471719999999</v>
      </c>
      <c r="G142" s="37">
        <v>202.2826015</v>
      </c>
      <c r="H142" s="37">
        <v>236.737146</v>
      </c>
      <c r="I142" s="17" t="s">
        <v>353</v>
      </c>
      <c r="J142" s="17" t="s">
        <v>359</v>
      </c>
      <c r="K142" s="17" t="s">
        <v>255</v>
      </c>
      <c r="L142" s="17" t="s">
        <v>355</v>
      </c>
      <c r="M142" s="17" t="s">
        <v>255</v>
      </c>
      <c r="N142" s="36">
        <v>4.7299298753700798</v>
      </c>
      <c r="O142" s="35">
        <v>19.759381869999999</v>
      </c>
      <c r="P142" s="37">
        <v>422.82024639999997</v>
      </c>
      <c r="Q142" t="str">
        <f t="shared" si="8"/>
        <v>Desirable</v>
      </c>
      <c r="R142" t="str">
        <f t="shared" si="9"/>
        <v>Normal</v>
      </c>
      <c r="S142">
        <f t="shared" si="10"/>
        <v>3</v>
      </c>
      <c r="T142" t="str">
        <f t="shared" si="11"/>
        <v>Moderate</v>
      </c>
    </row>
    <row r="143" spans="1:20" ht="15" customHeight="1" x14ac:dyDescent="0.35">
      <c r="A143" s="35">
        <v>53</v>
      </c>
      <c r="B143" s="36">
        <v>16.865378270000001</v>
      </c>
      <c r="C143" s="35">
        <v>103.7041686</v>
      </c>
      <c r="D143" s="35">
        <v>82.464567130000006</v>
      </c>
      <c r="E143" s="37">
        <v>188.1516824</v>
      </c>
      <c r="F143" s="37">
        <v>47.491480709999998</v>
      </c>
      <c r="G143" s="37">
        <v>206.89050080000001</v>
      </c>
      <c r="H143" s="37">
        <v>272.88465409999998</v>
      </c>
      <c r="I143" s="17" t="s">
        <v>243</v>
      </c>
      <c r="J143" s="17" t="s">
        <v>249</v>
      </c>
      <c r="K143" s="17" t="s">
        <v>392</v>
      </c>
      <c r="L143" s="17" t="s">
        <v>363</v>
      </c>
      <c r="M143" s="17" t="s">
        <v>332</v>
      </c>
      <c r="N143" s="36">
        <v>3.9617986128695701</v>
      </c>
      <c r="O143" s="35">
        <v>21.23960147</v>
      </c>
      <c r="P143" s="37">
        <v>893.86504831000002</v>
      </c>
      <c r="Q143" t="str">
        <f t="shared" si="8"/>
        <v>Desirable</v>
      </c>
      <c r="R143" t="str">
        <f t="shared" si="9"/>
        <v>Normal</v>
      </c>
      <c r="S143">
        <f t="shared" si="10"/>
        <v>1</v>
      </c>
      <c r="T143" t="str">
        <f t="shared" si="11"/>
        <v>Low</v>
      </c>
    </row>
    <row r="144" spans="1:20" ht="15" customHeight="1" x14ac:dyDescent="0.35">
      <c r="A144" s="35">
        <v>89</v>
      </c>
      <c r="B144" s="36">
        <v>25.626432300000001</v>
      </c>
      <c r="C144" s="35">
        <v>111.69998560000001</v>
      </c>
      <c r="D144" s="35">
        <v>73.016311430000002</v>
      </c>
      <c r="E144" s="37">
        <v>213.9797394</v>
      </c>
      <c r="F144" s="37">
        <v>47.027444899999999</v>
      </c>
      <c r="G144" s="37">
        <v>231.5316972</v>
      </c>
      <c r="H144" s="37">
        <v>228.8554637</v>
      </c>
      <c r="I144" s="17" t="s">
        <v>243</v>
      </c>
      <c r="J144" s="17" t="s">
        <v>354</v>
      </c>
      <c r="K144" s="17" t="s">
        <v>255</v>
      </c>
      <c r="L144" s="17" t="s">
        <v>366</v>
      </c>
      <c r="M144" s="17" t="s">
        <v>333</v>
      </c>
      <c r="N144" s="36">
        <v>4.5501034524629302</v>
      </c>
      <c r="O144" s="35">
        <v>38.683674170000003</v>
      </c>
      <c r="P144" s="37">
        <v>2280.7524747000002</v>
      </c>
      <c r="Q144" t="str">
        <f t="shared" si="8"/>
        <v>Borderline High</v>
      </c>
      <c r="R144" t="str">
        <f t="shared" si="9"/>
        <v>Normal</v>
      </c>
      <c r="S144">
        <f t="shared" si="10"/>
        <v>2</v>
      </c>
      <c r="T144" t="str">
        <f t="shared" si="11"/>
        <v>Low</v>
      </c>
    </row>
    <row r="145" spans="1:20" ht="15" customHeight="1" x14ac:dyDescent="0.35">
      <c r="A145" s="35">
        <v>44</v>
      </c>
      <c r="B145" s="36">
        <v>27.508813740000001</v>
      </c>
      <c r="C145" s="35">
        <v>107.365921</v>
      </c>
      <c r="D145" s="35">
        <v>85.199264290000002</v>
      </c>
      <c r="E145" s="37">
        <v>185.27606969999999</v>
      </c>
      <c r="F145" s="37">
        <v>31.063957070000001</v>
      </c>
      <c r="G145" s="37">
        <v>210.88549420000001</v>
      </c>
      <c r="H145" s="37">
        <v>263.09188690000002</v>
      </c>
      <c r="I145" s="17" t="s">
        <v>353</v>
      </c>
      <c r="J145" s="17" t="s">
        <v>359</v>
      </c>
      <c r="K145" s="17" t="s">
        <v>392</v>
      </c>
      <c r="L145" s="17" t="s">
        <v>360</v>
      </c>
      <c r="M145" s="17" t="s">
        <v>333</v>
      </c>
      <c r="N145" s="36">
        <v>5.9643421886817602</v>
      </c>
      <c r="O145" s="35">
        <v>22.166656710000002</v>
      </c>
      <c r="P145" s="37">
        <v>1210.3878045599999</v>
      </c>
      <c r="Q145" t="str">
        <f t="shared" si="8"/>
        <v>Desirable</v>
      </c>
      <c r="R145" t="str">
        <f t="shared" si="9"/>
        <v>Normal</v>
      </c>
      <c r="S145">
        <f t="shared" si="10"/>
        <v>5</v>
      </c>
      <c r="T145" t="str">
        <f t="shared" si="11"/>
        <v>Moderate</v>
      </c>
    </row>
    <row r="146" spans="1:20" ht="15" customHeight="1" x14ac:dyDescent="0.35">
      <c r="A146" s="35">
        <v>26</v>
      </c>
      <c r="B146" s="36">
        <v>34.99138834</v>
      </c>
      <c r="C146" s="35">
        <v>97.833739300000005</v>
      </c>
      <c r="D146" s="35">
        <v>91.682214700000003</v>
      </c>
      <c r="E146" s="37">
        <v>192.48596789999999</v>
      </c>
      <c r="F146" s="37">
        <v>34.661951989999999</v>
      </c>
      <c r="G146" s="37">
        <v>197.7466326</v>
      </c>
      <c r="H146" s="37">
        <v>239.44250829999999</v>
      </c>
      <c r="I146" s="17" t="s">
        <v>353</v>
      </c>
      <c r="J146" s="17" t="s">
        <v>359</v>
      </c>
      <c r="K146" s="17" t="s">
        <v>392</v>
      </c>
      <c r="L146" s="17" t="s">
        <v>355</v>
      </c>
      <c r="M146" s="17" t="s">
        <v>334</v>
      </c>
      <c r="N146" s="36">
        <v>5.5532350848426599</v>
      </c>
      <c r="O146" s="35">
        <v>6.1515246000000001</v>
      </c>
      <c r="P146" s="37">
        <v>909.77609684000004</v>
      </c>
      <c r="Q146" t="str">
        <f t="shared" si="8"/>
        <v>Desirable</v>
      </c>
      <c r="R146" t="str">
        <f t="shared" si="9"/>
        <v>Normal</v>
      </c>
      <c r="S146">
        <f t="shared" si="10"/>
        <v>6</v>
      </c>
      <c r="T146" t="str">
        <f t="shared" si="11"/>
        <v>High</v>
      </c>
    </row>
    <row r="147" spans="1:20" ht="15" customHeight="1" x14ac:dyDescent="0.35">
      <c r="A147" s="35">
        <v>79</v>
      </c>
      <c r="B147" s="36">
        <v>20.971977209999999</v>
      </c>
      <c r="C147" s="35">
        <v>107.9978723</v>
      </c>
      <c r="D147" s="35">
        <v>85.659265250000004</v>
      </c>
      <c r="E147" s="37">
        <v>201.19545600000001</v>
      </c>
      <c r="F147" s="37">
        <v>36.17571238</v>
      </c>
      <c r="G147" s="37">
        <v>216.68786</v>
      </c>
      <c r="H147" s="37">
        <v>228.46382130000001</v>
      </c>
      <c r="I147" s="17" t="s">
        <v>243</v>
      </c>
      <c r="J147" s="17" t="s">
        <v>249</v>
      </c>
      <c r="K147" s="17" t="s">
        <v>392</v>
      </c>
      <c r="L147" s="17" t="s">
        <v>366</v>
      </c>
      <c r="M147" s="17" t="s">
        <v>255</v>
      </c>
      <c r="N147" s="36">
        <v>5.56161697347064</v>
      </c>
      <c r="O147" s="35">
        <v>22.33860705</v>
      </c>
      <c r="P147" s="37">
        <v>1656.78619959</v>
      </c>
      <c r="Q147" t="str">
        <f t="shared" si="8"/>
        <v>Borderline High</v>
      </c>
      <c r="R147" t="str">
        <f t="shared" si="9"/>
        <v>Normal</v>
      </c>
      <c r="S147">
        <f t="shared" si="10"/>
        <v>1</v>
      </c>
      <c r="T147" t="str">
        <f t="shared" si="11"/>
        <v>Low</v>
      </c>
    </row>
    <row r="148" spans="1:20" ht="15" customHeight="1" x14ac:dyDescent="0.35">
      <c r="A148" s="35">
        <v>54</v>
      </c>
      <c r="B148" s="36">
        <v>30.385265019999999</v>
      </c>
      <c r="C148" s="35">
        <v>106.3459628</v>
      </c>
      <c r="D148" s="35">
        <v>82.459763820000006</v>
      </c>
      <c r="E148" s="37">
        <v>163.19386840000001</v>
      </c>
      <c r="F148" s="37">
        <v>34.958175179999998</v>
      </c>
      <c r="G148" s="37">
        <v>193.5047926</v>
      </c>
      <c r="H148" s="37">
        <v>263.46622239999999</v>
      </c>
      <c r="I148" s="17" t="s">
        <v>243</v>
      </c>
      <c r="J148" s="17" t="s">
        <v>249</v>
      </c>
      <c r="K148" s="17" t="s">
        <v>392</v>
      </c>
      <c r="L148" s="17" t="s">
        <v>363</v>
      </c>
      <c r="M148" s="17" t="s">
        <v>334</v>
      </c>
      <c r="N148" s="36">
        <v>4.6682605015769001</v>
      </c>
      <c r="O148" s="35">
        <v>23.88619898</v>
      </c>
      <c r="P148" s="37">
        <v>1640.8043110799999</v>
      </c>
      <c r="Q148" t="str">
        <f t="shared" si="8"/>
        <v>Desirable</v>
      </c>
      <c r="R148" t="str">
        <f t="shared" si="9"/>
        <v>Normal</v>
      </c>
      <c r="S148">
        <f t="shared" si="10"/>
        <v>4</v>
      </c>
      <c r="T148" t="str">
        <f t="shared" si="11"/>
        <v>Moderate</v>
      </c>
    </row>
    <row r="149" spans="1:20" ht="15" customHeight="1" x14ac:dyDescent="0.35">
      <c r="A149" s="35">
        <v>68</v>
      </c>
      <c r="B149" s="36">
        <v>19.0054132</v>
      </c>
      <c r="C149" s="35">
        <v>110.886763</v>
      </c>
      <c r="D149" s="35">
        <v>88.172108559999998</v>
      </c>
      <c r="E149" s="37">
        <v>169.06594430000001</v>
      </c>
      <c r="F149" s="37">
        <v>34.562475769999999</v>
      </c>
      <c r="G149" s="37">
        <v>196.7593104</v>
      </c>
      <c r="H149" s="37">
        <v>221.98707110000001</v>
      </c>
      <c r="I149" s="17" t="s">
        <v>243</v>
      </c>
      <c r="J149" s="17" t="s">
        <v>249</v>
      </c>
      <c r="K149" s="17" t="s">
        <v>392</v>
      </c>
      <c r="L149" s="17" t="s">
        <v>261</v>
      </c>
      <c r="M149" s="17" t="s">
        <v>255</v>
      </c>
      <c r="N149" s="36">
        <v>4.8916039876619104</v>
      </c>
      <c r="O149" s="35">
        <v>22.71465444</v>
      </c>
      <c r="P149" s="37">
        <v>1292.3680976000001</v>
      </c>
      <c r="Q149" t="str">
        <f t="shared" si="8"/>
        <v>Desirable</v>
      </c>
      <c r="R149" t="str">
        <f t="shared" si="9"/>
        <v>Normal</v>
      </c>
      <c r="S149">
        <f t="shared" si="10"/>
        <v>1</v>
      </c>
      <c r="T149" t="str">
        <f t="shared" si="11"/>
        <v>Low</v>
      </c>
    </row>
    <row r="150" spans="1:20" ht="15" customHeight="1" x14ac:dyDescent="0.35">
      <c r="A150" s="35">
        <v>61</v>
      </c>
      <c r="B150" s="36">
        <v>33.350558370000002</v>
      </c>
      <c r="C150" s="35">
        <v>106.1033338</v>
      </c>
      <c r="D150" s="35">
        <v>72.342855970000002</v>
      </c>
      <c r="E150" s="37">
        <v>234.42526319999999</v>
      </c>
      <c r="F150" s="37">
        <v>37.699037339999997</v>
      </c>
      <c r="G150" s="37">
        <v>241.24667160000001</v>
      </c>
      <c r="H150" s="37">
        <v>263.62336219999997</v>
      </c>
      <c r="I150" s="17" t="s">
        <v>353</v>
      </c>
      <c r="J150" s="17" t="s">
        <v>249</v>
      </c>
      <c r="K150" s="17" t="s">
        <v>255</v>
      </c>
      <c r="L150" s="17" t="s">
        <v>261</v>
      </c>
      <c r="M150" s="17" t="s">
        <v>334</v>
      </c>
      <c r="N150" s="36">
        <v>6.2183355263362801</v>
      </c>
      <c r="O150" s="35">
        <v>33.760477829999999</v>
      </c>
      <c r="P150" s="37">
        <v>2034.38406057</v>
      </c>
      <c r="Q150" t="str">
        <f t="shared" si="8"/>
        <v>Borderline High</v>
      </c>
      <c r="R150" t="str">
        <f t="shared" si="9"/>
        <v>Normal</v>
      </c>
      <c r="S150">
        <f t="shared" si="10"/>
        <v>6</v>
      </c>
      <c r="T150" t="str">
        <f t="shared" si="11"/>
        <v>High</v>
      </c>
    </row>
    <row r="151" spans="1:20" ht="15" customHeight="1" x14ac:dyDescent="0.35">
      <c r="A151" s="35">
        <v>41</v>
      </c>
      <c r="B151" s="36">
        <v>23.496770850000001</v>
      </c>
      <c r="C151" s="35">
        <v>111.66859359999999</v>
      </c>
      <c r="D151" s="35">
        <v>82.742969380000005</v>
      </c>
      <c r="E151" s="37">
        <v>162.4399607</v>
      </c>
      <c r="F151" s="37">
        <v>29.819444409999999</v>
      </c>
      <c r="G151" s="37">
        <v>202.6256989</v>
      </c>
      <c r="H151" s="37">
        <v>221.1270337</v>
      </c>
      <c r="I151" s="17" t="s">
        <v>243</v>
      </c>
      <c r="J151" s="17" t="s">
        <v>359</v>
      </c>
      <c r="K151" s="17" t="s">
        <v>392</v>
      </c>
      <c r="L151" s="17" t="s">
        <v>360</v>
      </c>
      <c r="M151" s="17" t="s">
        <v>255</v>
      </c>
      <c r="N151" s="36">
        <v>5.4474509473263497</v>
      </c>
      <c r="O151" s="35">
        <v>28.92562422</v>
      </c>
      <c r="P151" s="37">
        <v>963.36760485000002</v>
      </c>
      <c r="Q151" t="str">
        <f t="shared" si="8"/>
        <v>Desirable</v>
      </c>
      <c r="R151" t="str">
        <f t="shared" si="9"/>
        <v>Normal</v>
      </c>
      <c r="S151">
        <f t="shared" si="10"/>
        <v>1</v>
      </c>
      <c r="T151" t="str">
        <f t="shared" si="11"/>
        <v>Low</v>
      </c>
    </row>
    <row r="152" spans="1:20" ht="15" customHeight="1" x14ac:dyDescent="0.35">
      <c r="A152" s="35">
        <v>76</v>
      </c>
      <c r="B152" s="36">
        <v>25.325843809999999</v>
      </c>
      <c r="C152" s="35">
        <v>103.51914240000001</v>
      </c>
      <c r="D152" s="35">
        <v>100.4937845</v>
      </c>
      <c r="E152" s="37">
        <v>225.7951376</v>
      </c>
      <c r="F152" s="37">
        <v>39.131230909999999</v>
      </c>
      <c r="G152" s="37">
        <v>227.43480099999999</v>
      </c>
      <c r="H152" s="37">
        <v>242.6590822</v>
      </c>
      <c r="I152" s="17" t="s">
        <v>353</v>
      </c>
      <c r="J152" s="17" t="s">
        <v>354</v>
      </c>
      <c r="K152" s="17" t="s">
        <v>392</v>
      </c>
      <c r="L152" s="17" t="s">
        <v>366</v>
      </c>
      <c r="M152" s="17" t="s">
        <v>333</v>
      </c>
      <c r="N152" s="36">
        <v>5.7702027855785598</v>
      </c>
      <c r="O152" s="35">
        <v>3.0253578999999999</v>
      </c>
      <c r="P152" s="37">
        <v>1924.7641295599999</v>
      </c>
      <c r="Q152" t="str">
        <f t="shared" si="8"/>
        <v>Borderline High</v>
      </c>
      <c r="R152" t="str">
        <f t="shared" si="9"/>
        <v>Normal</v>
      </c>
      <c r="S152">
        <f t="shared" si="10"/>
        <v>5</v>
      </c>
      <c r="T152" t="str">
        <f t="shared" si="11"/>
        <v>Moderate</v>
      </c>
    </row>
    <row r="153" spans="1:20" ht="15" customHeight="1" x14ac:dyDescent="0.35">
      <c r="A153" s="35">
        <v>49</v>
      </c>
      <c r="B153" s="36">
        <v>25.389904250000001</v>
      </c>
      <c r="C153" s="35">
        <v>98.308791650000003</v>
      </c>
      <c r="D153" s="35">
        <v>91.498900520000007</v>
      </c>
      <c r="E153" s="37">
        <v>188.3351127</v>
      </c>
      <c r="F153" s="37">
        <v>35.512756029999998</v>
      </c>
      <c r="G153" s="37">
        <v>197.94820390000001</v>
      </c>
      <c r="H153" s="37">
        <v>251.1877203</v>
      </c>
      <c r="I153" s="17" t="s">
        <v>243</v>
      </c>
      <c r="J153" s="17" t="s">
        <v>359</v>
      </c>
      <c r="K153" s="17" t="s">
        <v>392</v>
      </c>
      <c r="L153" s="17" t="s">
        <v>360</v>
      </c>
      <c r="M153" s="17" t="s">
        <v>333</v>
      </c>
      <c r="N153" s="36">
        <v>5.30330883192791</v>
      </c>
      <c r="O153" s="35">
        <v>6.8098911299999996</v>
      </c>
      <c r="P153" s="37">
        <v>1244.10530825</v>
      </c>
      <c r="Q153" t="str">
        <f t="shared" si="8"/>
        <v>Desirable</v>
      </c>
      <c r="R153" t="str">
        <f t="shared" si="9"/>
        <v>Normal</v>
      </c>
      <c r="S153">
        <f t="shared" si="10"/>
        <v>3</v>
      </c>
      <c r="T153" t="str">
        <f t="shared" si="11"/>
        <v>Moderate</v>
      </c>
    </row>
    <row r="154" spans="1:20" ht="15" customHeight="1" x14ac:dyDescent="0.35">
      <c r="A154" s="35">
        <v>69</v>
      </c>
      <c r="B154" s="36">
        <v>30.794794469999999</v>
      </c>
      <c r="C154" s="35">
        <v>111.2012373</v>
      </c>
      <c r="D154" s="35">
        <v>88.290009810000001</v>
      </c>
      <c r="E154" s="37">
        <v>217.5928495</v>
      </c>
      <c r="F154" s="37">
        <v>39.743171029999999</v>
      </c>
      <c r="G154" s="37">
        <v>224.526218</v>
      </c>
      <c r="H154" s="37">
        <v>276.48735360000001</v>
      </c>
      <c r="I154" s="17" t="s">
        <v>353</v>
      </c>
      <c r="J154" s="17" t="s">
        <v>249</v>
      </c>
      <c r="K154" s="17" t="s">
        <v>392</v>
      </c>
      <c r="L154" s="17" t="s">
        <v>261</v>
      </c>
      <c r="M154" s="17" t="s">
        <v>334</v>
      </c>
      <c r="N154" s="36">
        <v>5.4749745392925702</v>
      </c>
      <c r="O154" s="35">
        <v>22.911227490000002</v>
      </c>
      <c r="P154" s="37">
        <v>2124.8408184300001</v>
      </c>
      <c r="Q154" t="str">
        <f t="shared" si="8"/>
        <v>Borderline High</v>
      </c>
      <c r="R154" t="str">
        <f t="shared" si="9"/>
        <v>Normal</v>
      </c>
      <c r="S154">
        <f t="shared" si="10"/>
        <v>6</v>
      </c>
      <c r="T154" t="str">
        <f t="shared" si="11"/>
        <v>High</v>
      </c>
    </row>
    <row r="155" spans="1:20" ht="15" customHeight="1" x14ac:dyDescent="0.35">
      <c r="A155" s="35">
        <v>79</v>
      </c>
      <c r="B155" s="36">
        <v>19.74763295</v>
      </c>
      <c r="C155" s="35">
        <v>90.528799719999995</v>
      </c>
      <c r="D155" s="35">
        <v>84.054929189999996</v>
      </c>
      <c r="E155" s="37">
        <v>188.38585399999999</v>
      </c>
      <c r="F155" s="37">
        <v>43.605823979999997</v>
      </c>
      <c r="G155" s="37">
        <v>221.2074394</v>
      </c>
      <c r="H155" s="37">
        <v>223.7299889</v>
      </c>
      <c r="I155" s="17" t="s">
        <v>243</v>
      </c>
      <c r="J155" s="17" t="s">
        <v>359</v>
      </c>
      <c r="K155" s="17" t="s">
        <v>392</v>
      </c>
      <c r="L155" s="17" t="s">
        <v>366</v>
      </c>
      <c r="M155" s="17" t="s">
        <v>255</v>
      </c>
      <c r="N155" s="36">
        <v>4.3201993863572898</v>
      </c>
      <c r="O155" s="35">
        <v>6.4738705300000001</v>
      </c>
      <c r="P155" s="37">
        <v>1560.0630030499999</v>
      </c>
      <c r="Q155" t="str">
        <f t="shared" si="8"/>
        <v>Desirable</v>
      </c>
      <c r="R155" t="str">
        <f t="shared" si="9"/>
        <v>Normal</v>
      </c>
      <c r="S155">
        <f t="shared" si="10"/>
        <v>0</v>
      </c>
      <c r="T155" t="str">
        <f t="shared" si="11"/>
        <v>Low</v>
      </c>
    </row>
    <row r="156" spans="1:20" ht="15" customHeight="1" x14ac:dyDescent="0.35">
      <c r="A156" s="35">
        <v>75</v>
      </c>
      <c r="B156" s="36">
        <v>26.112974080000001</v>
      </c>
      <c r="C156" s="35">
        <v>101.7477493</v>
      </c>
      <c r="D156" s="35">
        <v>82.240975289999994</v>
      </c>
      <c r="E156" s="37">
        <v>175.87670900000001</v>
      </c>
      <c r="F156" s="37">
        <v>30.44412341</v>
      </c>
      <c r="G156" s="37">
        <v>198.55281690000001</v>
      </c>
      <c r="H156" s="37">
        <v>230.1111171</v>
      </c>
      <c r="I156" s="17" t="s">
        <v>243</v>
      </c>
      <c r="J156" s="17" t="s">
        <v>249</v>
      </c>
      <c r="K156" s="17" t="s">
        <v>392</v>
      </c>
      <c r="L156" s="17" t="s">
        <v>366</v>
      </c>
      <c r="M156" s="17" t="s">
        <v>333</v>
      </c>
      <c r="N156" s="36">
        <v>5.7770331118231404</v>
      </c>
      <c r="O156" s="35">
        <v>19.506774010000001</v>
      </c>
      <c r="P156" s="37">
        <v>1958.473056</v>
      </c>
      <c r="Q156" t="str">
        <f t="shared" si="8"/>
        <v>Desirable</v>
      </c>
      <c r="R156" t="str">
        <f t="shared" si="9"/>
        <v>Normal</v>
      </c>
      <c r="S156">
        <f t="shared" si="10"/>
        <v>3</v>
      </c>
      <c r="T156" t="str">
        <f t="shared" si="11"/>
        <v>Moderate</v>
      </c>
    </row>
    <row r="157" spans="1:20" ht="15" customHeight="1" x14ac:dyDescent="0.35">
      <c r="A157" s="35">
        <v>69</v>
      </c>
      <c r="B157" s="36">
        <v>23.793428120000002</v>
      </c>
      <c r="C157" s="35">
        <v>120.25039150000001</v>
      </c>
      <c r="D157" s="35">
        <v>81.694915969999997</v>
      </c>
      <c r="E157" s="37">
        <v>200.2126207</v>
      </c>
      <c r="F157" s="37">
        <v>35.526784630000002</v>
      </c>
      <c r="G157" s="37">
        <v>231.64223419999999</v>
      </c>
      <c r="H157" s="37">
        <v>234.5921889</v>
      </c>
      <c r="I157" s="17" t="s">
        <v>243</v>
      </c>
      <c r="J157" s="17" t="s">
        <v>249</v>
      </c>
      <c r="K157" s="17" t="s">
        <v>392</v>
      </c>
      <c r="L157" s="17" t="s">
        <v>261</v>
      </c>
      <c r="M157" s="17" t="s">
        <v>255</v>
      </c>
      <c r="N157" s="36">
        <v>5.6355401364111604</v>
      </c>
      <c r="O157" s="35">
        <v>38.555475530000002</v>
      </c>
      <c r="P157" s="37">
        <v>1641.7465402800001</v>
      </c>
      <c r="Q157" t="str">
        <f t="shared" si="8"/>
        <v>Borderline High</v>
      </c>
      <c r="R157" t="str">
        <f t="shared" si="9"/>
        <v>Elevated</v>
      </c>
      <c r="S157">
        <f t="shared" si="10"/>
        <v>2</v>
      </c>
      <c r="T157" t="str">
        <f t="shared" si="11"/>
        <v>Low</v>
      </c>
    </row>
    <row r="158" spans="1:20" ht="15" customHeight="1" x14ac:dyDescent="0.35">
      <c r="A158" s="35">
        <v>29</v>
      </c>
      <c r="B158" s="36">
        <v>37.990239250000002</v>
      </c>
      <c r="C158" s="35">
        <v>118.5569265</v>
      </c>
      <c r="D158" s="35">
        <v>92.417697790000005</v>
      </c>
      <c r="E158" s="37">
        <v>183.99154559999999</v>
      </c>
      <c r="F158" s="37">
        <v>37.953214930000001</v>
      </c>
      <c r="G158" s="37">
        <v>222.32290660000001</v>
      </c>
      <c r="H158" s="37">
        <v>253.5801285</v>
      </c>
      <c r="I158" s="17" t="s">
        <v>243</v>
      </c>
      <c r="J158" s="17" t="s">
        <v>359</v>
      </c>
      <c r="K158" s="17" t="s">
        <v>392</v>
      </c>
      <c r="L158" s="17" t="s">
        <v>355</v>
      </c>
      <c r="M158" s="17" t="s">
        <v>334</v>
      </c>
      <c r="N158" s="36">
        <v>4.8478513859589896</v>
      </c>
      <c r="O158" s="35">
        <v>26.139228710000001</v>
      </c>
      <c r="P158" s="37">
        <v>1101.7169382500001</v>
      </c>
      <c r="Q158" t="str">
        <f t="shared" si="8"/>
        <v>Desirable</v>
      </c>
      <c r="R158" t="str">
        <f t="shared" si="9"/>
        <v>Normal</v>
      </c>
      <c r="S158">
        <f t="shared" si="10"/>
        <v>4</v>
      </c>
      <c r="T158" t="str">
        <f t="shared" si="11"/>
        <v>Moderate</v>
      </c>
    </row>
    <row r="159" spans="1:20" ht="15" customHeight="1" x14ac:dyDescent="0.35">
      <c r="A159" s="35">
        <v>56</v>
      </c>
      <c r="B159" s="36">
        <v>21.575108220000001</v>
      </c>
      <c r="C159" s="35">
        <v>102.5322371</v>
      </c>
      <c r="D159" s="35">
        <v>82.925354799999994</v>
      </c>
      <c r="E159" s="37">
        <v>179.8199966</v>
      </c>
      <c r="F159" s="37">
        <v>31.81893303</v>
      </c>
      <c r="G159" s="37">
        <v>209.18592899999999</v>
      </c>
      <c r="H159" s="37">
        <v>212.2125983</v>
      </c>
      <c r="I159" s="17" t="s">
        <v>243</v>
      </c>
      <c r="J159" s="17" t="s">
        <v>359</v>
      </c>
      <c r="K159" s="17" t="s">
        <v>392</v>
      </c>
      <c r="L159" s="17" t="s">
        <v>363</v>
      </c>
      <c r="M159" s="17" t="s">
        <v>255</v>
      </c>
      <c r="N159" s="36">
        <v>5.6513521817485</v>
      </c>
      <c r="O159" s="35">
        <v>19.606882299999999</v>
      </c>
      <c r="P159" s="37">
        <v>1208.20606032</v>
      </c>
      <c r="Q159" t="str">
        <f t="shared" si="8"/>
        <v>Desirable</v>
      </c>
      <c r="R159" t="str">
        <f t="shared" si="9"/>
        <v>Normal</v>
      </c>
      <c r="S159">
        <f t="shared" si="10"/>
        <v>1</v>
      </c>
      <c r="T159" t="str">
        <f t="shared" si="11"/>
        <v>Low</v>
      </c>
    </row>
    <row r="160" spans="1:20" ht="15" customHeight="1" x14ac:dyDescent="0.35">
      <c r="A160" s="35">
        <v>19</v>
      </c>
      <c r="B160" s="36">
        <v>14.08967956</v>
      </c>
      <c r="C160" s="35">
        <v>122.4525221</v>
      </c>
      <c r="D160" s="35">
        <v>88.11546027</v>
      </c>
      <c r="E160" s="37">
        <v>151.0438188</v>
      </c>
      <c r="F160" s="37">
        <v>36.236596720000001</v>
      </c>
      <c r="G160" s="37">
        <v>176.52172669999999</v>
      </c>
      <c r="H160" s="37">
        <v>220.31605500000001</v>
      </c>
      <c r="I160" s="17" t="s">
        <v>243</v>
      </c>
      <c r="J160" s="17" t="s">
        <v>249</v>
      </c>
      <c r="K160" s="17" t="s">
        <v>392</v>
      </c>
      <c r="L160" s="17" t="s">
        <v>355</v>
      </c>
      <c r="M160" s="17" t="s">
        <v>332</v>
      </c>
      <c r="N160" s="36">
        <v>4.1682672345616503</v>
      </c>
      <c r="O160" s="35">
        <v>34.337061830000003</v>
      </c>
      <c r="P160" s="37">
        <v>267.70391164</v>
      </c>
      <c r="Q160" t="str">
        <f t="shared" si="8"/>
        <v>Desirable</v>
      </c>
      <c r="R160" t="str">
        <f t="shared" si="9"/>
        <v>Elevated</v>
      </c>
      <c r="S160">
        <f t="shared" si="10"/>
        <v>3</v>
      </c>
      <c r="T160" t="str">
        <f t="shared" si="11"/>
        <v>Moderate</v>
      </c>
    </row>
    <row r="161" spans="1:20" ht="15" customHeight="1" x14ac:dyDescent="0.35">
      <c r="A161" s="35">
        <v>20</v>
      </c>
      <c r="B161" s="36">
        <v>35.472976940000002</v>
      </c>
      <c r="C161" s="35">
        <v>108.06488950000001</v>
      </c>
      <c r="D161" s="35">
        <v>84.797715999999994</v>
      </c>
      <c r="E161" s="37">
        <v>161.43892539999999</v>
      </c>
      <c r="F161" s="37">
        <v>38.386671239999998</v>
      </c>
      <c r="G161" s="37">
        <v>187.99667640000001</v>
      </c>
      <c r="H161" s="37">
        <v>235.5886179</v>
      </c>
      <c r="I161" s="17" t="s">
        <v>243</v>
      </c>
      <c r="J161" s="17" t="s">
        <v>359</v>
      </c>
      <c r="K161" s="17" t="s">
        <v>392</v>
      </c>
      <c r="L161" s="17" t="s">
        <v>355</v>
      </c>
      <c r="M161" s="17" t="s">
        <v>334</v>
      </c>
      <c r="N161" s="36">
        <v>4.2055984586591597</v>
      </c>
      <c r="O161" s="35">
        <v>23.267173499999998</v>
      </c>
      <c r="P161" s="37">
        <v>709.45953880000002</v>
      </c>
      <c r="Q161" t="str">
        <f t="shared" si="8"/>
        <v>Desirable</v>
      </c>
      <c r="R161" t="str">
        <f t="shared" si="9"/>
        <v>Normal</v>
      </c>
      <c r="S161">
        <f t="shared" si="10"/>
        <v>4</v>
      </c>
      <c r="T161" t="str">
        <f t="shared" si="11"/>
        <v>Moderate</v>
      </c>
    </row>
    <row r="162" spans="1:20" ht="15" customHeight="1" x14ac:dyDescent="0.35">
      <c r="A162" s="35">
        <v>73</v>
      </c>
      <c r="B162" s="36">
        <v>29.456695530000001</v>
      </c>
      <c r="C162" s="35">
        <v>113.54926140000001</v>
      </c>
      <c r="D162" s="35">
        <v>84.150980700000005</v>
      </c>
      <c r="E162" s="37">
        <v>178.98104860000001</v>
      </c>
      <c r="F162" s="37">
        <v>47.02792883</v>
      </c>
      <c r="G162" s="37">
        <v>216.44501270000001</v>
      </c>
      <c r="H162" s="37">
        <v>245.79681489999999</v>
      </c>
      <c r="I162" s="17" t="s">
        <v>243</v>
      </c>
      <c r="J162" s="17" t="s">
        <v>359</v>
      </c>
      <c r="K162" s="17" t="s">
        <v>392</v>
      </c>
      <c r="L162" s="17" t="s">
        <v>366</v>
      </c>
      <c r="M162" s="17" t="s">
        <v>333</v>
      </c>
      <c r="N162" s="36">
        <v>3.8058458676118598</v>
      </c>
      <c r="O162" s="35">
        <v>29.398280700000001</v>
      </c>
      <c r="P162" s="37">
        <v>2150.3387736899999</v>
      </c>
      <c r="Q162" t="str">
        <f t="shared" si="8"/>
        <v>Desirable</v>
      </c>
      <c r="R162" t="str">
        <f t="shared" si="9"/>
        <v>Normal</v>
      </c>
      <c r="S162">
        <f t="shared" si="10"/>
        <v>2</v>
      </c>
      <c r="T162" t="str">
        <f t="shared" si="11"/>
        <v>Low</v>
      </c>
    </row>
    <row r="163" spans="1:20" ht="15" customHeight="1" x14ac:dyDescent="0.35">
      <c r="A163" s="35">
        <v>76</v>
      </c>
      <c r="B163" s="36">
        <v>23.06312557</v>
      </c>
      <c r="C163" s="35">
        <v>123.6146997</v>
      </c>
      <c r="D163" s="35">
        <v>92.288434010000003</v>
      </c>
      <c r="E163" s="37">
        <v>204.7161582</v>
      </c>
      <c r="F163" s="37">
        <v>39.357174489999998</v>
      </c>
      <c r="G163" s="37">
        <v>219.26418960000001</v>
      </c>
      <c r="H163" s="37">
        <v>272.43976559999999</v>
      </c>
      <c r="I163" s="17" t="s">
        <v>243</v>
      </c>
      <c r="J163" s="17" t="s">
        <v>249</v>
      </c>
      <c r="K163" s="17" t="s">
        <v>392</v>
      </c>
      <c r="L163" s="17" t="s">
        <v>366</v>
      </c>
      <c r="M163" s="17" t="s">
        <v>255</v>
      </c>
      <c r="N163" s="36">
        <v>5.2014953017528001</v>
      </c>
      <c r="O163" s="35">
        <v>31.32626569</v>
      </c>
      <c r="P163" s="37">
        <v>1752.7975433199999</v>
      </c>
      <c r="Q163" t="str">
        <f t="shared" si="8"/>
        <v>Borderline High</v>
      </c>
      <c r="R163" t="str">
        <f t="shared" si="9"/>
        <v>Elevated</v>
      </c>
      <c r="S163">
        <f t="shared" si="10"/>
        <v>2</v>
      </c>
      <c r="T163" t="str">
        <f t="shared" si="11"/>
        <v>Low</v>
      </c>
    </row>
    <row r="164" spans="1:20" ht="15" customHeight="1" x14ac:dyDescent="0.35">
      <c r="A164" s="35">
        <v>19</v>
      </c>
      <c r="B164" s="36">
        <v>26.838948160000001</v>
      </c>
      <c r="C164" s="35">
        <v>108.5673058</v>
      </c>
      <c r="D164" s="35">
        <v>76.63131061</v>
      </c>
      <c r="E164" s="37">
        <v>192.3403926</v>
      </c>
      <c r="F164" s="37">
        <v>41.133780659999999</v>
      </c>
      <c r="G164" s="37">
        <v>203.84454869999999</v>
      </c>
      <c r="H164" s="37">
        <v>265.9115918</v>
      </c>
      <c r="I164" s="17" t="s">
        <v>243</v>
      </c>
      <c r="J164" s="17" t="s">
        <v>354</v>
      </c>
      <c r="K164" s="17" t="s">
        <v>255</v>
      </c>
      <c r="L164" s="17" t="s">
        <v>355</v>
      </c>
      <c r="M164" s="17" t="s">
        <v>333</v>
      </c>
      <c r="N164" s="36">
        <v>4.67597165915359</v>
      </c>
      <c r="O164" s="35">
        <v>31.93599519</v>
      </c>
      <c r="P164" s="37">
        <v>509.94001503999999</v>
      </c>
      <c r="Q164" t="str">
        <f t="shared" si="8"/>
        <v>Desirable</v>
      </c>
      <c r="R164" t="str">
        <f t="shared" si="9"/>
        <v>Normal</v>
      </c>
      <c r="S164">
        <f t="shared" si="10"/>
        <v>2</v>
      </c>
      <c r="T164" t="str">
        <f t="shared" si="11"/>
        <v>Low</v>
      </c>
    </row>
    <row r="165" spans="1:20" ht="15" customHeight="1" x14ac:dyDescent="0.35">
      <c r="A165" s="35">
        <v>19</v>
      </c>
      <c r="B165" s="36">
        <v>22.995030209999999</v>
      </c>
      <c r="C165" s="35">
        <v>100.2481126</v>
      </c>
      <c r="D165" s="35">
        <v>79.980251240000001</v>
      </c>
      <c r="E165" s="37">
        <v>179.36634319999999</v>
      </c>
      <c r="F165" s="37">
        <v>36.771608020000002</v>
      </c>
      <c r="G165" s="37">
        <v>203.15652800000001</v>
      </c>
      <c r="H165" s="37">
        <v>228.90210540000001</v>
      </c>
      <c r="I165" s="17" t="s">
        <v>243</v>
      </c>
      <c r="J165" s="17" t="s">
        <v>359</v>
      </c>
      <c r="K165" s="17" t="s">
        <v>255</v>
      </c>
      <c r="L165" s="17" t="s">
        <v>355</v>
      </c>
      <c r="M165" s="17" t="s">
        <v>255</v>
      </c>
      <c r="N165" s="36">
        <v>4.8778487767639396</v>
      </c>
      <c r="O165" s="35">
        <v>20.267861360000001</v>
      </c>
      <c r="P165" s="37">
        <v>436.90557398999999</v>
      </c>
      <c r="Q165" t="str">
        <f t="shared" si="8"/>
        <v>Desirable</v>
      </c>
      <c r="R165" t="str">
        <f t="shared" si="9"/>
        <v>Normal</v>
      </c>
      <c r="S165">
        <f t="shared" si="10"/>
        <v>1</v>
      </c>
      <c r="T165" t="str">
        <f t="shared" si="11"/>
        <v>Low</v>
      </c>
    </row>
    <row r="166" spans="1:20" ht="15" customHeight="1" x14ac:dyDescent="0.35">
      <c r="A166" s="35">
        <v>71</v>
      </c>
      <c r="B166" s="36">
        <v>17.215011319999999</v>
      </c>
      <c r="C166" s="35">
        <v>112.66080580000001</v>
      </c>
      <c r="D166" s="35">
        <v>86.572577039999999</v>
      </c>
      <c r="E166" s="37">
        <v>180.36900499999999</v>
      </c>
      <c r="F166" s="37">
        <v>33.146216680000002</v>
      </c>
      <c r="G166" s="37">
        <v>213.4159372</v>
      </c>
      <c r="H166" s="37">
        <v>225.0931191</v>
      </c>
      <c r="I166" s="17" t="s">
        <v>243</v>
      </c>
      <c r="J166" s="17" t="s">
        <v>359</v>
      </c>
      <c r="K166" s="17" t="s">
        <v>392</v>
      </c>
      <c r="L166" s="17" t="s">
        <v>366</v>
      </c>
      <c r="M166" s="17" t="s">
        <v>332</v>
      </c>
      <c r="N166" s="36">
        <v>5.4416166629608798</v>
      </c>
      <c r="O166" s="35">
        <v>26.08822876</v>
      </c>
      <c r="P166" s="37">
        <v>1222.2658037199999</v>
      </c>
      <c r="Q166" t="str">
        <f t="shared" si="8"/>
        <v>Desirable</v>
      </c>
      <c r="R166" t="str">
        <f t="shared" si="9"/>
        <v>Normal</v>
      </c>
      <c r="S166">
        <f t="shared" si="10"/>
        <v>2</v>
      </c>
      <c r="T166" t="str">
        <f t="shared" si="11"/>
        <v>Low</v>
      </c>
    </row>
    <row r="167" spans="1:20" ht="15" customHeight="1" x14ac:dyDescent="0.35">
      <c r="A167" s="35">
        <v>18</v>
      </c>
      <c r="B167" s="36">
        <v>26.178627079999998</v>
      </c>
      <c r="C167" s="35">
        <v>110.9902527</v>
      </c>
      <c r="D167" s="35">
        <v>74.709555660000007</v>
      </c>
      <c r="E167" s="37">
        <v>199.17913279999999</v>
      </c>
      <c r="F167" s="37">
        <v>27.41766161</v>
      </c>
      <c r="G167" s="37">
        <v>217.84933720000001</v>
      </c>
      <c r="H167" s="37">
        <v>268.69358699999998</v>
      </c>
      <c r="I167" s="17" t="s">
        <v>243</v>
      </c>
      <c r="J167" s="17" t="s">
        <v>354</v>
      </c>
      <c r="K167" s="17" t="s">
        <v>255</v>
      </c>
      <c r="L167" s="17" t="s">
        <v>355</v>
      </c>
      <c r="M167" s="17" t="s">
        <v>333</v>
      </c>
      <c r="N167" s="36">
        <v>7.2646287503728502</v>
      </c>
      <c r="O167" s="35">
        <v>36.28069704</v>
      </c>
      <c r="P167" s="37">
        <v>471.21528744</v>
      </c>
      <c r="Q167" t="str">
        <f t="shared" si="8"/>
        <v>Desirable</v>
      </c>
      <c r="R167" t="str">
        <f t="shared" si="9"/>
        <v>Normal</v>
      </c>
      <c r="S167">
        <f t="shared" si="10"/>
        <v>3</v>
      </c>
      <c r="T167" t="str">
        <f t="shared" si="11"/>
        <v>Moderate</v>
      </c>
    </row>
    <row r="168" spans="1:20" ht="15" customHeight="1" x14ac:dyDescent="0.35">
      <c r="A168" s="35">
        <v>36</v>
      </c>
      <c r="B168" s="36">
        <v>26.14282369</v>
      </c>
      <c r="C168" s="35">
        <v>99.386876810000004</v>
      </c>
      <c r="D168" s="35">
        <v>80.821988289999993</v>
      </c>
      <c r="E168" s="37">
        <v>204.91697239999999</v>
      </c>
      <c r="F168" s="37">
        <v>41.322112789999998</v>
      </c>
      <c r="G168" s="37">
        <v>232.3778523</v>
      </c>
      <c r="H168" s="37">
        <v>255.1753823</v>
      </c>
      <c r="I168" s="17" t="s">
        <v>353</v>
      </c>
      <c r="J168" s="17" t="s">
        <v>359</v>
      </c>
      <c r="K168" s="17" t="s">
        <v>392</v>
      </c>
      <c r="L168" s="17" t="s">
        <v>357</v>
      </c>
      <c r="M168" s="17" t="s">
        <v>333</v>
      </c>
      <c r="N168" s="36">
        <v>4.9590148848727402</v>
      </c>
      <c r="O168" s="35">
        <v>18.56488852</v>
      </c>
      <c r="P168" s="37">
        <v>941.14165284000001</v>
      </c>
      <c r="Q168" t="str">
        <f t="shared" si="8"/>
        <v>Borderline High</v>
      </c>
      <c r="R168" t="str">
        <f t="shared" si="9"/>
        <v>Normal</v>
      </c>
      <c r="S168">
        <f t="shared" si="10"/>
        <v>4</v>
      </c>
      <c r="T168" t="str">
        <f t="shared" si="11"/>
        <v>Moderate</v>
      </c>
    </row>
    <row r="169" spans="1:20" ht="15" customHeight="1" x14ac:dyDescent="0.35">
      <c r="A169" s="35">
        <v>19</v>
      </c>
      <c r="B169" s="36">
        <v>28.696735060000002</v>
      </c>
      <c r="C169" s="35">
        <v>104.0929912</v>
      </c>
      <c r="D169" s="35">
        <v>66.539602970000004</v>
      </c>
      <c r="E169" s="37">
        <v>173.0490446</v>
      </c>
      <c r="F169" s="37">
        <v>35.660896989999998</v>
      </c>
      <c r="G169" s="37">
        <v>186.9125627</v>
      </c>
      <c r="H169" s="37">
        <v>254.12971540000001</v>
      </c>
      <c r="I169" s="17" t="s">
        <v>243</v>
      </c>
      <c r="J169" s="17" t="s">
        <v>359</v>
      </c>
      <c r="K169" s="17" t="s">
        <v>255</v>
      </c>
      <c r="L169" s="17" t="s">
        <v>355</v>
      </c>
      <c r="M169" s="17" t="s">
        <v>333</v>
      </c>
      <c r="N169" s="36">
        <v>4.8526273651648797</v>
      </c>
      <c r="O169" s="35">
        <v>37.553388230000003</v>
      </c>
      <c r="P169" s="37">
        <v>545.23796614000003</v>
      </c>
      <c r="Q169" t="str">
        <f t="shared" si="8"/>
        <v>Desirable</v>
      </c>
      <c r="R169" t="str">
        <f t="shared" si="9"/>
        <v>Normal</v>
      </c>
      <c r="S169">
        <f t="shared" si="10"/>
        <v>3</v>
      </c>
      <c r="T169" t="str">
        <f t="shared" si="11"/>
        <v>Moderate</v>
      </c>
    </row>
    <row r="170" spans="1:20" ht="15" customHeight="1" x14ac:dyDescent="0.35">
      <c r="A170" s="35">
        <v>70</v>
      </c>
      <c r="B170" s="36">
        <v>22.135022530000001</v>
      </c>
      <c r="C170" s="35">
        <v>109.45362179999999</v>
      </c>
      <c r="D170" s="35">
        <v>75.982292849999993</v>
      </c>
      <c r="E170" s="37">
        <v>199.78964189999999</v>
      </c>
      <c r="F170" s="37">
        <v>34.803629260000001</v>
      </c>
      <c r="G170" s="37">
        <v>217.29352979999999</v>
      </c>
      <c r="H170" s="37">
        <v>257.27937639999999</v>
      </c>
      <c r="I170" s="17" t="s">
        <v>353</v>
      </c>
      <c r="J170" s="17" t="s">
        <v>249</v>
      </c>
      <c r="K170" s="17" t="s">
        <v>255</v>
      </c>
      <c r="L170" s="17" t="s">
        <v>366</v>
      </c>
      <c r="M170" s="17" t="s">
        <v>255</v>
      </c>
      <c r="N170" s="36">
        <v>5.7404829941002502</v>
      </c>
      <c r="O170" s="35">
        <v>33.47132895</v>
      </c>
      <c r="P170" s="37">
        <v>1549.4515770999999</v>
      </c>
      <c r="Q170" t="str">
        <f t="shared" si="8"/>
        <v>Desirable</v>
      </c>
      <c r="R170" t="str">
        <f t="shared" si="9"/>
        <v>Normal</v>
      </c>
      <c r="S170">
        <f t="shared" si="10"/>
        <v>3</v>
      </c>
      <c r="T170" t="str">
        <f t="shared" si="11"/>
        <v>Moderate</v>
      </c>
    </row>
    <row r="171" spans="1:20" ht="15" customHeight="1" x14ac:dyDescent="0.35">
      <c r="A171" s="35">
        <v>61</v>
      </c>
      <c r="B171" s="36">
        <v>23.126364330000001</v>
      </c>
      <c r="C171" s="35">
        <v>109.1183953</v>
      </c>
      <c r="D171" s="35">
        <v>73.829299329999998</v>
      </c>
      <c r="E171" s="37">
        <v>226.46186259999999</v>
      </c>
      <c r="F171" s="37">
        <v>32.920856790000002</v>
      </c>
      <c r="G171" s="37">
        <v>256.33818009999999</v>
      </c>
      <c r="H171" s="37">
        <v>234.63522660000001</v>
      </c>
      <c r="I171" s="17" t="s">
        <v>243</v>
      </c>
      <c r="J171" s="17" t="s">
        <v>359</v>
      </c>
      <c r="K171" s="17" t="s">
        <v>255</v>
      </c>
      <c r="L171" s="17" t="s">
        <v>261</v>
      </c>
      <c r="M171" s="17" t="s">
        <v>255</v>
      </c>
      <c r="N171" s="36">
        <v>6.8789783948997902</v>
      </c>
      <c r="O171" s="35">
        <v>35.289095969999998</v>
      </c>
      <c r="P171" s="37">
        <v>1410.70822413</v>
      </c>
      <c r="Q171" t="str">
        <f t="shared" si="8"/>
        <v>Borderline High</v>
      </c>
      <c r="R171" t="str">
        <f t="shared" si="9"/>
        <v>Normal</v>
      </c>
      <c r="S171">
        <f t="shared" si="10"/>
        <v>1</v>
      </c>
      <c r="T171" t="str">
        <f t="shared" si="11"/>
        <v>Low</v>
      </c>
    </row>
    <row r="172" spans="1:20" ht="15" customHeight="1" x14ac:dyDescent="0.35">
      <c r="A172" s="35">
        <v>49</v>
      </c>
      <c r="B172" s="36">
        <v>25.117167569999999</v>
      </c>
      <c r="C172" s="35">
        <v>98.825012020000003</v>
      </c>
      <c r="D172" s="35">
        <v>75.518461860000002</v>
      </c>
      <c r="E172" s="37">
        <v>180.8689713</v>
      </c>
      <c r="F172" s="37">
        <v>34.929678600000003</v>
      </c>
      <c r="G172" s="37">
        <v>205.3545312</v>
      </c>
      <c r="H172" s="37">
        <v>229.71455159999999</v>
      </c>
      <c r="I172" s="17" t="s">
        <v>353</v>
      </c>
      <c r="J172" s="17" t="s">
        <v>249</v>
      </c>
      <c r="K172" s="17" t="s">
        <v>255</v>
      </c>
      <c r="L172" s="17" t="s">
        <v>360</v>
      </c>
      <c r="M172" s="17" t="s">
        <v>333</v>
      </c>
      <c r="N172" s="36">
        <v>5.1780886211761503</v>
      </c>
      <c r="O172" s="35">
        <v>23.30655016</v>
      </c>
      <c r="P172" s="37">
        <v>1230.7412109300001</v>
      </c>
      <c r="Q172" t="str">
        <f t="shared" si="8"/>
        <v>Desirable</v>
      </c>
      <c r="R172" t="str">
        <f t="shared" si="9"/>
        <v>Normal</v>
      </c>
      <c r="S172">
        <f t="shared" si="10"/>
        <v>5</v>
      </c>
      <c r="T172" t="str">
        <f t="shared" si="11"/>
        <v>Moderate</v>
      </c>
    </row>
    <row r="173" spans="1:20" ht="15" customHeight="1" x14ac:dyDescent="0.35">
      <c r="A173" s="35">
        <v>87</v>
      </c>
      <c r="B173" s="36">
        <v>22.095764769999999</v>
      </c>
      <c r="C173" s="35">
        <v>112.72464050000001</v>
      </c>
      <c r="D173" s="35">
        <v>92.756039150000007</v>
      </c>
      <c r="E173" s="37">
        <v>220.4855719</v>
      </c>
      <c r="F173" s="37">
        <v>44.35575292</v>
      </c>
      <c r="G173" s="37">
        <v>247.6555683</v>
      </c>
      <c r="H173" s="37">
        <v>293.83543229999998</v>
      </c>
      <c r="I173" s="17" t="s">
        <v>243</v>
      </c>
      <c r="J173" s="17" t="s">
        <v>354</v>
      </c>
      <c r="K173" s="17" t="s">
        <v>392</v>
      </c>
      <c r="L173" s="17" t="s">
        <v>366</v>
      </c>
      <c r="M173" s="17" t="s">
        <v>255</v>
      </c>
      <c r="N173" s="36">
        <v>4.9708449836860504</v>
      </c>
      <c r="O173" s="35">
        <v>19.96860135</v>
      </c>
      <c r="P173" s="37">
        <v>1922.3315349899999</v>
      </c>
      <c r="Q173" t="str">
        <f t="shared" si="8"/>
        <v>Borderline High</v>
      </c>
      <c r="R173" t="str">
        <f t="shared" si="9"/>
        <v>Normal</v>
      </c>
      <c r="S173">
        <f t="shared" si="10"/>
        <v>0</v>
      </c>
      <c r="T173" t="str">
        <f t="shared" si="11"/>
        <v>Low</v>
      </c>
    </row>
    <row r="174" spans="1:20" ht="15" customHeight="1" x14ac:dyDescent="0.35">
      <c r="A174" s="35">
        <v>49</v>
      </c>
      <c r="B174" s="36">
        <v>32.683815439999996</v>
      </c>
      <c r="C174" s="35">
        <v>107.6160254</v>
      </c>
      <c r="D174" s="35">
        <v>68.05145761</v>
      </c>
      <c r="E174" s="37">
        <v>203.6153784</v>
      </c>
      <c r="F174" s="37">
        <v>41.692278620000003</v>
      </c>
      <c r="G174" s="37">
        <v>217.61071380000001</v>
      </c>
      <c r="H174" s="37">
        <v>268.39077079999998</v>
      </c>
      <c r="I174" s="17" t="s">
        <v>243</v>
      </c>
      <c r="J174" s="17" t="s">
        <v>249</v>
      </c>
      <c r="K174" s="17" t="s">
        <v>255</v>
      </c>
      <c r="L174" s="17" t="s">
        <v>360</v>
      </c>
      <c r="M174" s="17" t="s">
        <v>334</v>
      </c>
      <c r="N174" s="36">
        <v>4.8837670940423203</v>
      </c>
      <c r="O174" s="35">
        <v>39.564567789999998</v>
      </c>
      <c r="P174" s="37">
        <v>1601.5069565599999</v>
      </c>
      <c r="Q174" t="str">
        <f t="shared" si="8"/>
        <v>Borderline High</v>
      </c>
      <c r="R174" t="str">
        <f t="shared" si="9"/>
        <v>Normal</v>
      </c>
      <c r="S174">
        <f t="shared" si="10"/>
        <v>3</v>
      </c>
      <c r="T174" t="str">
        <f t="shared" si="11"/>
        <v>Moderate</v>
      </c>
    </row>
    <row r="175" spans="1:20" ht="15" customHeight="1" x14ac:dyDescent="0.35">
      <c r="A175" s="35">
        <v>85</v>
      </c>
      <c r="B175" s="36">
        <v>31.24561301</v>
      </c>
      <c r="C175" s="35">
        <v>118.8615829</v>
      </c>
      <c r="D175" s="35">
        <v>91.355424170000006</v>
      </c>
      <c r="E175" s="37">
        <v>234.0358124</v>
      </c>
      <c r="F175" s="37">
        <v>35.553746109999999</v>
      </c>
      <c r="G175" s="37">
        <v>235.65820020000001</v>
      </c>
      <c r="H175" s="37">
        <v>287.50374429999999</v>
      </c>
      <c r="I175" s="17" t="s">
        <v>353</v>
      </c>
      <c r="J175" s="17" t="s">
        <v>354</v>
      </c>
      <c r="K175" s="17" t="s">
        <v>392</v>
      </c>
      <c r="L175" s="17" t="s">
        <v>366</v>
      </c>
      <c r="M175" s="17" t="s">
        <v>334</v>
      </c>
      <c r="N175" s="36">
        <v>6.5825922161877104</v>
      </c>
      <c r="O175" s="35">
        <v>27.506158729999999</v>
      </c>
      <c r="P175" s="37">
        <v>2655.8771058500001</v>
      </c>
      <c r="Q175" t="str">
        <f t="shared" si="8"/>
        <v>Borderline High</v>
      </c>
      <c r="R175" t="str">
        <f t="shared" si="9"/>
        <v>Normal</v>
      </c>
      <c r="S175">
        <f t="shared" si="10"/>
        <v>6</v>
      </c>
      <c r="T175" t="str">
        <f t="shared" si="11"/>
        <v>High</v>
      </c>
    </row>
    <row r="176" spans="1:20" ht="15" customHeight="1" x14ac:dyDescent="0.35">
      <c r="A176" s="35">
        <v>72</v>
      </c>
      <c r="B176" s="36">
        <v>24.420575509999999</v>
      </c>
      <c r="C176" s="35">
        <v>118.2779505</v>
      </c>
      <c r="D176" s="35">
        <v>78.211739660000006</v>
      </c>
      <c r="E176" s="37">
        <v>215.3919186</v>
      </c>
      <c r="F176" s="37">
        <v>44.190234850000003</v>
      </c>
      <c r="G176" s="37">
        <v>214.8306193</v>
      </c>
      <c r="H176" s="37">
        <v>278.5496483</v>
      </c>
      <c r="I176" s="17" t="s">
        <v>243</v>
      </c>
      <c r="J176" s="17" t="s">
        <v>354</v>
      </c>
      <c r="K176" s="17" t="s">
        <v>255</v>
      </c>
      <c r="L176" s="17" t="s">
        <v>366</v>
      </c>
      <c r="M176" s="17" t="s">
        <v>255</v>
      </c>
      <c r="N176" s="36">
        <v>4.8741971915544102</v>
      </c>
      <c r="O176" s="35">
        <v>40.066210839999997</v>
      </c>
      <c r="P176" s="37">
        <v>1758.2814367200001</v>
      </c>
      <c r="Q176" t="str">
        <f t="shared" si="8"/>
        <v>Borderline High</v>
      </c>
      <c r="R176" t="str">
        <f t="shared" si="9"/>
        <v>Normal</v>
      </c>
      <c r="S176">
        <f t="shared" si="10"/>
        <v>0</v>
      </c>
      <c r="T176" t="str">
        <f t="shared" si="11"/>
        <v>Low</v>
      </c>
    </row>
    <row r="177" spans="1:20" ht="15" customHeight="1" x14ac:dyDescent="0.35">
      <c r="A177" s="35">
        <v>73</v>
      </c>
      <c r="B177" s="36">
        <v>29.67291814</v>
      </c>
      <c r="C177" s="35">
        <v>103.97423449999999</v>
      </c>
      <c r="D177" s="35">
        <v>85.331428750000001</v>
      </c>
      <c r="E177" s="37">
        <v>216.87817509999999</v>
      </c>
      <c r="F177" s="37">
        <v>34.139059449999998</v>
      </c>
      <c r="G177" s="37">
        <v>247.68500159999999</v>
      </c>
      <c r="H177" s="37">
        <v>252.12631250000001</v>
      </c>
      <c r="I177" s="17" t="s">
        <v>353</v>
      </c>
      <c r="J177" s="17" t="s">
        <v>249</v>
      </c>
      <c r="K177" s="17" t="s">
        <v>392</v>
      </c>
      <c r="L177" s="17" t="s">
        <v>366</v>
      </c>
      <c r="M177" s="17" t="s">
        <v>333</v>
      </c>
      <c r="N177" s="36">
        <v>6.3527870595743696</v>
      </c>
      <c r="O177" s="35">
        <v>18.642805750000001</v>
      </c>
      <c r="P177" s="37">
        <v>2166.1230242199999</v>
      </c>
      <c r="Q177" t="str">
        <f t="shared" si="8"/>
        <v>Borderline High</v>
      </c>
      <c r="R177" t="str">
        <f t="shared" si="9"/>
        <v>Normal</v>
      </c>
      <c r="S177">
        <f t="shared" si="10"/>
        <v>5</v>
      </c>
      <c r="T177" t="str">
        <f t="shared" si="11"/>
        <v>Moderate</v>
      </c>
    </row>
    <row r="178" spans="1:20" ht="15" customHeight="1" x14ac:dyDescent="0.35">
      <c r="A178" s="35">
        <v>34</v>
      </c>
      <c r="B178" s="36">
        <v>20.80856533</v>
      </c>
      <c r="C178" s="35">
        <v>100.13908309999999</v>
      </c>
      <c r="D178" s="35">
        <v>71.856611529999995</v>
      </c>
      <c r="E178" s="37">
        <v>181.74566970000001</v>
      </c>
      <c r="F178" s="37">
        <v>42.395773089999999</v>
      </c>
      <c r="G178" s="37">
        <v>224.14547519999999</v>
      </c>
      <c r="H178" s="37">
        <v>199.09205230000001</v>
      </c>
      <c r="I178" s="17" t="s">
        <v>353</v>
      </c>
      <c r="J178" s="17" t="s">
        <v>359</v>
      </c>
      <c r="K178" s="17" t="s">
        <v>255</v>
      </c>
      <c r="L178" s="17" t="s">
        <v>357</v>
      </c>
      <c r="M178" s="17" t="s">
        <v>255</v>
      </c>
      <c r="N178" s="36">
        <v>4.2868818387668197</v>
      </c>
      <c r="O178" s="35">
        <v>28.282471569999998</v>
      </c>
      <c r="P178" s="37">
        <v>707.49122122000006</v>
      </c>
      <c r="Q178" t="str">
        <f t="shared" si="8"/>
        <v>Desirable</v>
      </c>
      <c r="R178" t="str">
        <f t="shared" si="9"/>
        <v>Normal</v>
      </c>
      <c r="S178">
        <f t="shared" si="10"/>
        <v>2</v>
      </c>
      <c r="T178" t="str">
        <f t="shared" si="11"/>
        <v>Low</v>
      </c>
    </row>
    <row r="179" spans="1:20" ht="15" customHeight="1" x14ac:dyDescent="0.35">
      <c r="A179" s="35">
        <v>55</v>
      </c>
      <c r="B179" s="36">
        <v>24.69324009</v>
      </c>
      <c r="C179" s="35">
        <v>109.706551</v>
      </c>
      <c r="D179" s="35">
        <v>88.290755450000006</v>
      </c>
      <c r="E179" s="37">
        <v>194.04378639999999</v>
      </c>
      <c r="F179" s="37">
        <v>42.224738430000002</v>
      </c>
      <c r="G179" s="37">
        <v>221.6038246</v>
      </c>
      <c r="H179" s="37">
        <v>280.43450719999998</v>
      </c>
      <c r="I179" s="17" t="s">
        <v>243</v>
      </c>
      <c r="J179" s="17" t="s">
        <v>249</v>
      </c>
      <c r="K179" s="17" t="s">
        <v>392</v>
      </c>
      <c r="L179" s="17" t="s">
        <v>363</v>
      </c>
      <c r="M179" s="17" t="s">
        <v>255</v>
      </c>
      <c r="N179" s="36">
        <v>4.5955000223787099</v>
      </c>
      <c r="O179" s="35">
        <v>21.415795549999999</v>
      </c>
      <c r="P179" s="37">
        <v>1358.1282049500001</v>
      </c>
      <c r="Q179" t="str">
        <f t="shared" si="8"/>
        <v>Desirable</v>
      </c>
      <c r="R179" t="str">
        <f t="shared" si="9"/>
        <v>Normal</v>
      </c>
      <c r="S179">
        <f t="shared" si="10"/>
        <v>0</v>
      </c>
      <c r="T179" t="str">
        <f t="shared" si="11"/>
        <v>Low</v>
      </c>
    </row>
    <row r="180" spans="1:20" ht="15" customHeight="1" x14ac:dyDescent="0.35">
      <c r="A180" s="35">
        <v>41</v>
      </c>
      <c r="B180" s="36">
        <v>34.3178901</v>
      </c>
      <c r="C180" s="35">
        <v>118.5778069</v>
      </c>
      <c r="D180" s="35">
        <v>81.841226109999994</v>
      </c>
      <c r="E180" s="37">
        <v>191.2124173</v>
      </c>
      <c r="F180" s="37">
        <v>32.8797943</v>
      </c>
      <c r="G180" s="37">
        <v>199.49763300000001</v>
      </c>
      <c r="H180" s="37">
        <v>223.33851000000001</v>
      </c>
      <c r="I180" s="17" t="s">
        <v>353</v>
      </c>
      <c r="J180" s="17" t="s">
        <v>249</v>
      </c>
      <c r="K180" s="17" t="s">
        <v>392</v>
      </c>
      <c r="L180" s="17" t="s">
        <v>360</v>
      </c>
      <c r="M180" s="17" t="s">
        <v>334</v>
      </c>
      <c r="N180" s="36">
        <v>5.8154991955044002</v>
      </c>
      <c r="O180" s="35">
        <v>36.736580789999998</v>
      </c>
      <c r="P180" s="37">
        <v>1407.0334941000001</v>
      </c>
      <c r="Q180" t="str">
        <f t="shared" si="8"/>
        <v>Desirable</v>
      </c>
      <c r="R180" t="str">
        <f t="shared" si="9"/>
        <v>Normal</v>
      </c>
      <c r="S180">
        <f t="shared" si="10"/>
        <v>6</v>
      </c>
      <c r="T180" t="str">
        <f t="shared" si="11"/>
        <v>High</v>
      </c>
    </row>
    <row r="181" spans="1:20" ht="15" customHeight="1" x14ac:dyDescent="0.35">
      <c r="A181" s="35">
        <v>86</v>
      </c>
      <c r="B181" s="36">
        <v>30.229371050000001</v>
      </c>
      <c r="C181" s="35">
        <v>108.0003028</v>
      </c>
      <c r="D181" s="35">
        <v>72.243729119999998</v>
      </c>
      <c r="E181" s="37">
        <v>183.9035677</v>
      </c>
      <c r="F181" s="37">
        <v>24.368892079999998</v>
      </c>
      <c r="G181" s="37">
        <v>186.30698509999999</v>
      </c>
      <c r="H181" s="37">
        <v>225.61993749999999</v>
      </c>
      <c r="I181" s="17" t="s">
        <v>243</v>
      </c>
      <c r="J181" s="17" t="s">
        <v>359</v>
      </c>
      <c r="K181" s="17" t="s">
        <v>255</v>
      </c>
      <c r="L181" s="17" t="s">
        <v>366</v>
      </c>
      <c r="M181" s="17" t="s">
        <v>334</v>
      </c>
      <c r="N181" s="36">
        <v>7.5466528021162302</v>
      </c>
      <c r="O181" s="35">
        <v>35.756573680000002</v>
      </c>
      <c r="P181" s="37">
        <v>2599.7259103000001</v>
      </c>
      <c r="Q181" t="str">
        <f t="shared" si="8"/>
        <v>Desirable</v>
      </c>
      <c r="R181" t="str">
        <f t="shared" si="9"/>
        <v>Normal</v>
      </c>
      <c r="S181">
        <f t="shared" si="10"/>
        <v>4</v>
      </c>
      <c r="T181" t="str">
        <f t="shared" si="11"/>
        <v>Moderate</v>
      </c>
    </row>
    <row r="182" spans="1:20" ht="15" customHeight="1" x14ac:dyDescent="0.35">
      <c r="A182" s="35">
        <v>87</v>
      </c>
      <c r="B182" s="36">
        <v>28.445410930000001</v>
      </c>
      <c r="C182" s="35">
        <v>113.2715728</v>
      </c>
      <c r="D182" s="35">
        <v>81.89227339</v>
      </c>
      <c r="E182" s="37">
        <v>169.85384999999999</v>
      </c>
      <c r="F182" s="37">
        <v>34.395879030000003</v>
      </c>
      <c r="G182" s="37">
        <v>200.8827967</v>
      </c>
      <c r="H182" s="37">
        <v>208.6716692</v>
      </c>
      <c r="I182" s="17" t="s">
        <v>243</v>
      </c>
      <c r="J182" s="17" t="s">
        <v>249</v>
      </c>
      <c r="K182" s="17" t="s">
        <v>392</v>
      </c>
      <c r="L182" s="17" t="s">
        <v>366</v>
      </c>
      <c r="M182" s="17" t="s">
        <v>333</v>
      </c>
      <c r="N182" s="36">
        <v>4.9382034938503496</v>
      </c>
      <c r="O182" s="35">
        <v>31.379299410000002</v>
      </c>
      <c r="P182" s="37">
        <v>2474.7507509100001</v>
      </c>
      <c r="Q182" t="str">
        <f t="shared" si="8"/>
        <v>Desirable</v>
      </c>
      <c r="R182" t="str">
        <f t="shared" si="9"/>
        <v>Normal</v>
      </c>
      <c r="S182">
        <f t="shared" si="10"/>
        <v>3</v>
      </c>
      <c r="T182" t="str">
        <f t="shared" si="11"/>
        <v>Moderate</v>
      </c>
    </row>
    <row r="183" spans="1:20" ht="15" customHeight="1" x14ac:dyDescent="0.35">
      <c r="A183" s="35">
        <v>28</v>
      </c>
      <c r="B183" s="36">
        <v>25.20726183</v>
      </c>
      <c r="C183" s="35">
        <v>121.5391954</v>
      </c>
      <c r="D183" s="35">
        <v>80.317532580000005</v>
      </c>
      <c r="E183" s="37">
        <v>202.7359424</v>
      </c>
      <c r="F183" s="37">
        <v>39.524518559999997</v>
      </c>
      <c r="G183" s="37">
        <v>217.3733072</v>
      </c>
      <c r="H183" s="37">
        <v>218.23248229999999</v>
      </c>
      <c r="I183" s="17" t="s">
        <v>353</v>
      </c>
      <c r="J183" s="17" t="s">
        <v>359</v>
      </c>
      <c r="K183" s="17" t="s">
        <v>392</v>
      </c>
      <c r="L183" s="17" t="s">
        <v>355</v>
      </c>
      <c r="M183" s="17" t="s">
        <v>333</v>
      </c>
      <c r="N183" s="36">
        <v>5.1293715846845203</v>
      </c>
      <c r="O183" s="35">
        <v>41.221662819999999</v>
      </c>
      <c r="P183" s="37">
        <v>705.80333124000003</v>
      </c>
      <c r="Q183" t="str">
        <f t="shared" si="8"/>
        <v>Borderline High</v>
      </c>
      <c r="R183" t="str">
        <f t="shared" si="9"/>
        <v>Elevated</v>
      </c>
      <c r="S183">
        <f t="shared" si="10"/>
        <v>6</v>
      </c>
      <c r="T183" t="str">
        <f t="shared" si="11"/>
        <v>High</v>
      </c>
    </row>
    <row r="184" spans="1:20" ht="15" customHeight="1" x14ac:dyDescent="0.35">
      <c r="A184" s="35">
        <v>33</v>
      </c>
      <c r="B184" s="36">
        <v>26.790310850000001</v>
      </c>
      <c r="C184" s="35">
        <v>114.9189803</v>
      </c>
      <c r="D184" s="35">
        <v>76.316057310000005</v>
      </c>
      <c r="E184" s="37">
        <v>177.46246339999999</v>
      </c>
      <c r="F184" s="37">
        <v>39.062262250000003</v>
      </c>
      <c r="G184" s="37">
        <v>201.8750417</v>
      </c>
      <c r="H184" s="37">
        <v>224.37042819999999</v>
      </c>
      <c r="I184" s="17" t="s">
        <v>243</v>
      </c>
      <c r="J184" s="17" t="s">
        <v>249</v>
      </c>
      <c r="K184" s="17" t="s">
        <v>255</v>
      </c>
      <c r="L184" s="17" t="s">
        <v>357</v>
      </c>
      <c r="M184" s="17" t="s">
        <v>333</v>
      </c>
      <c r="N184" s="36">
        <v>4.5430667139612497</v>
      </c>
      <c r="O184" s="35">
        <v>38.602922990000003</v>
      </c>
      <c r="P184" s="37">
        <v>884.08025805</v>
      </c>
      <c r="Q184" t="str">
        <f t="shared" si="8"/>
        <v>Desirable</v>
      </c>
      <c r="R184" t="str">
        <f t="shared" si="9"/>
        <v>Normal</v>
      </c>
      <c r="S184">
        <f t="shared" si="10"/>
        <v>3</v>
      </c>
      <c r="T184" t="str">
        <f t="shared" si="11"/>
        <v>Moderate</v>
      </c>
    </row>
    <row r="185" spans="1:20" ht="15" customHeight="1" x14ac:dyDescent="0.35">
      <c r="A185" s="35">
        <v>76</v>
      </c>
      <c r="B185" s="36">
        <v>19.658059510000001</v>
      </c>
      <c r="C185" s="35">
        <v>104.9514798</v>
      </c>
      <c r="D185" s="35">
        <v>78.304059659999993</v>
      </c>
      <c r="E185" s="37">
        <v>196.5710034</v>
      </c>
      <c r="F185" s="37">
        <v>28.643927510000001</v>
      </c>
      <c r="G185" s="37">
        <v>209.4918926</v>
      </c>
      <c r="H185" s="37">
        <v>252.98662909999999</v>
      </c>
      <c r="I185" s="17" t="s">
        <v>243</v>
      </c>
      <c r="J185" s="17" t="s">
        <v>359</v>
      </c>
      <c r="K185" s="17" t="s">
        <v>255</v>
      </c>
      <c r="L185" s="17" t="s">
        <v>366</v>
      </c>
      <c r="M185" s="17" t="s">
        <v>255</v>
      </c>
      <c r="N185" s="36">
        <v>6.86257159851331</v>
      </c>
      <c r="O185" s="35">
        <v>26.647420140000001</v>
      </c>
      <c r="P185" s="37">
        <v>1494.0125227599999</v>
      </c>
      <c r="Q185" t="str">
        <f t="shared" si="8"/>
        <v>Desirable</v>
      </c>
      <c r="R185" t="str">
        <f t="shared" si="9"/>
        <v>Normal</v>
      </c>
      <c r="S185">
        <f t="shared" si="10"/>
        <v>1</v>
      </c>
      <c r="T185" t="str">
        <f t="shared" si="11"/>
        <v>Low</v>
      </c>
    </row>
    <row r="186" spans="1:20" ht="15" customHeight="1" x14ac:dyDescent="0.35">
      <c r="A186" s="35">
        <v>87</v>
      </c>
      <c r="B186" s="36">
        <v>25.383063360000001</v>
      </c>
      <c r="C186" s="35">
        <v>130.0740022</v>
      </c>
      <c r="D186" s="35">
        <v>75.766974210000001</v>
      </c>
      <c r="E186" s="37">
        <v>195.65298430000001</v>
      </c>
      <c r="F186" s="37">
        <v>38.757878570000003</v>
      </c>
      <c r="G186" s="37">
        <v>216.0233537</v>
      </c>
      <c r="H186" s="37">
        <v>241.7899195</v>
      </c>
      <c r="I186" s="17" t="s">
        <v>243</v>
      </c>
      <c r="J186" s="17" t="s">
        <v>249</v>
      </c>
      <c r="K186" s="17" t="s">
        <v>392</v>
      </c>
      <c r="L186" s="17" t="s">
        <v>366</v>
      </c>
      <c r="M186" s="17" t="s">
        <v>333</v>
      </c>
      <c r="N186" s="36">
        <v>5.0480829064633701</v>
      </c>
      <c r="O186" s="35">
        <v>54.307027990000002</v>
      </c>
      <c r="P186" s="37">
        <v>2208.3265123199999</v>
      </c>
      <c r="Q186" t="str">
        <f t="shared" si="8"/>
        <v>Desirable</v>
      </c>
      <c r="R186" t="str">
        <f t="shared" si="9"/>
        <v>High / Stage 1</v>
      </c>
      <c r="S186">
        <f t="shared" si="10"/>
        <v>5</v>
      </c>
      <c r="T186" t="str">
        <f t="shared" si="11"/>
        <v>Moderate</v>
      </c>
    </row>
    <row r="187" spans="1:20" ht="15" customHeight="1" x14ac:dyDescent="0.35">
      <c r="A187" s="35">
        <v>20</v>
      </c>
      <c r="B187" s="36">
        <v>28.880155309999999</v>
      </c>
      <c r="C187" s="35">
        <v>111.1363479</v>
      </c>
      <c r="D187" s="35">
        <v>79.209586160000001</v>
      </c>
      <c r="E187" s="37">
        <v>196.65863419999999</v>
      </c>
      <c r="F187" s="37">
        <v>30.68483668</v>
      </c>
      <c r="G187" s="37">
        <v>219.6879308</v>
      </c>
      <c r="H187" s="37">
        <v>237.1775274</v>
      </c>
      <c r="I187" s="17" t="s">
        <v>243</v>
      </c>
      <c r="J187" s="17" t="s">
        <v>249</v>
      </c>
      <c r="K187" s="17" t="s">
        <v>255</v>
      </c>
      <c r="L187" s="17" t="s">
        <v>355</v>
      </c>
      <c r="M187" s="17" t="s">
        <v>333</v>
      </c>
      <c r="N187" s="36">
        <v>6.4089842240607302</v>
      </c>
      <c r="O187" s="35">
        <v>31.92676174</v>
      </c>
      <c r="P187" s="37">
        <v>577.60310619999996</v>
      </c>
      <c r="Q187" t="str">
        <f t="shared" si="8"/>
        <v>Desirable</v>
      </c>
      <c r="R187" t="str">
        <f t="shared" si="9"/>
        <v>Normal</v>
      </c>
      <c r="S187">
        <f t="shared" si="10"/>
        <v>3</v>
      </c>
      <c r="T187" t="str">
        <f t="shared" si="11"/>
        <v>Moderate</v>
      </c>
    </row>
    <row r="188" spans="1:20" ht="15" customHeight="1" x14ac:dyDescent="0.35">
      <c r="A188" s="35">
        <v>37</v>
      </c>
      <c r="B188" s="36">
        <v>26.867893080000002</v>
      </c>
      <c r="C188" s="35">
        <v>124.5634226</v>
      </c>
      <c r="D188" s="35">
        <v>89.147387989999999</v>
      </c>
      <c r="E188" s="37">
        <v>193.93427779999999</v>
      </c>
      <c r="F188" s="37">
        <v>41.979194149999998</v>
      </c>
      <c r="G188" s="37">
        <v>221.44096519999999</v>
      </c>
      <c r="H188" s="37">
        <v>228.1654308</v>
      </c>
      <c r="I188" s="17" t="s">
        <v>243</v>
      </c>
      <c r="J188" s="17" t="s">
        <v>359</v>
      </c>
      <c r="K188" s="17" t="s">
        <v>392</v>
      </c>
      <c r="L188" s="17" t="s">
        <v>357</v>
      </c>
      <c r="M188" s="17" t="s">
        <v>333</v>
      </c>
      <c r="N188" s="36">
        <v>4.6197713349864298</v>
      </c>
      <c r="O188" s="35">
        <v>35.416034609999997</v>
      </c>
      <c r="P188" s="37">
        <v>994.11204396000005</v>
      </c>
      <c r="Q188" t="str">
        <f t="shared" si="8"/>
        <v>Desirable</v>
      </c>
      <c r="R188" t="str">
        <f t="shared" si="9"/>
        <v>Elevated</v>
      </c>
      <c r="S188">
        <f t="shared" si="10"/>
        <v>3</v>
      </c>
      <c r="T188" t="str">
        <f t="shared" si="11"/>
        <v>Moderate</v>
      </c>
    </row>
    <row r="189" spans="1:20" ht="15" customHeight="1" x14ac:dyDescent="0.35">
      <c r="A189" s="35">
        <v>76</v>
      </c>
      <c r="B189" s="36">
        <v>26.86792608</v>
      </c>
      <c r="C189" s="35">
        <v>122.25604439999999</v>
      </c>
      <c r="D189" s="35">
        <v>88.739969790000004</v>
      </c>
      <c r="E189" s="37">
        <v>177.16513599999999</v>
      </c>
      <c r="F189" s="37">
        <v>36.348409340000003</v>
      </c>
      <c r="G189" s="37">
        <v>206.24686399999999</v>
      </c>
      <c r="H189" s="37">
        <v>278.32852000000003</v>
      </c>
      <c r="I189" s="17" t="s">
        <v>243</v>
      </c>
      <c r="J189" s="17" t="s">
        <v>354</v>
      </c>
      <c r="K189" s="17" t="s">
        <v>392</v>
      </c>
      <c r="L189" s="17" t="s">
        <v>366</v>
      </c>
      <c r="M189" s="17" t="s">
        <v>333</v>
      </c>
      <c r="N189" s="36">
        <v>4.8740822285457401</v>
      </c>
      <c r="O189" s="35">
        <v>33.516074609999997</v>
      </c>
      <c r="P189" s="37">
        <v>2041.96238208</v>
      </c>
      <c r="Q189" t="str">
        <f t="shared" si="8"/>
        <v>Desirable</v>
      </c>
      <c r="R189" t="str">
        <f t="shared" si="9"/>
        <v>Elevated</v>
      </c>
      <c r="S189">
        <f t="shared" si="10"/>
        <v>4</v>
      </c>
      <c r="T189" t="str">
        <f t="shared" si="11"/>
        <v>Moderate</v>
      </c>
    </row>
    <row r="190" spans="1:20" ht="15" customHeight="1" x14ac:dyDescent="0.35">
      <c r="A190" s="35">
        <v>53</v>
      </c>
      <c r="B190" s="36">
        <v>23.72801634</v>
      </c>
      <c r="C190" s="35">
        <v>135.73864879999999</v>
      </c>
      <c r="D190" s="35">
        <v>83.348852590000007</v>
      </c>
      <c r="E190" s="37">
        <v>166.14672429999999</v>
      </c>
      <c r="F190" s="37">
        <v>44.023782269999998</v>
      </c>
      <c r="G190" s="37">
        <v>189.6553021</v>
      </c>
      <c r="H190" s="37">
        <v>229.24745300000001</v>
      </c>
      <c r="I190" s="17" t="s">
        <v>353</v>
      </c>
      <c r="J190" s="17" t="s">
        <v>354</v>
      </c>
      <c r="K190" s="17" t="s">
        <v>392</v>
      </c>
      <c r="L190" s="17" t="s">
        <v>363</v>
      </c>
      <c r="M190" s="17" t="s">
        <v>255</v>
      </c>
      <c r="N190" s="36">
        <v>3.77402203384103</v>
      </c>
      <c r="O190" s="35">
        <v>52.38979621</v>
      </c>
      <c r="P190" s="37">
        <v>1257.5848660199999</v>
      </c>
      <c r="Q190" t="str">
        <f t="shared" si="8"/>
        <v>Desirable</v>
      </c>
      <c r="R190" t="str">
        <f t="shared" si="9"/>
        <v>High / Stage 1</v>
      </c>
      <c r="S190">
        <f t="shared" si="10"/>
        <v>4</v>
      </c>
      <c r="T190" t="str">
        <f t="shared" si="11"/>
        <v>Moderate</v>
      </c>
    </row>
    <row r="191" spans="1:20" ht="15" customHeight="1" x14ac:dyDescent="0.35">
      <c r="A191" s="35">
        <v>36</v>
      </c>
      <c r="B191" s="36">
        <v>22.46126207</v>
      </c>
      <c r="C191" s="35">
        <v>119.59765470000001</v>
      </c>
      <c r="D191" s="35">
        <v>79.598629439999996</v>
      </c>
      <c r="E191" s="37">
        <v>157.9400167</v>
      </c>
      <c r="F191" s="37">
        <v>36.94157989</v>
      </c>
      <c r="G191" s="37">
        <v>201.0514455</v>
      </c>
      <c r="H191" s="37">
        <v>214.0807326</v>
      </c>
      <c r="I191" s="17" t="s">
        <v>243</v>
      </c>
      <c r="J191" s="17" t="s">
        <v>354</v>
      </c>
      <c r="K191" s="17" t="s">
        <v>255</v>
      </c>
      <c r="L191" s="17" t="s">
        <v>357</v>
      </c>
      <c r="M191" s="17" t="s">
        <v>255</v>
      </c>
      <c r="N191" s="36">
        <v>4.2753996220598598</v>
      </c>
      <c r="O191" s="35">
        <v>39.999025260000003</v>
      </c>
      <c r="P191" s="37">
        <v>808.60543452000002</v>
      </c>
      <c r="Q191" t="str">
        <f t="shared" si="8"/>
        <v>Desirable</v>
      </c>
      <c r="R191" t="str">
        <f t="shared" si="9"/>
        <v>Normal</v>
      </c>
      <c r="S191">
        <f t="shared" si="10"/>
        <v>1</v>
      </c>
      <c r="T191" t="str">
        <f t="shared" si="11"/>
        <v>Low</v>
      </c>
    </row>
    <row r="192" spans="1:20" ht="15" customHeight="1" x14ac:dyDescent="0.35">
      <c r="A192" s="35">
        <v>84</v>
      </c>
      <c r="B192" s="36">
        <v>22.003873859999999</v>
      </c>
      <c r="C192" s="35">
        <v>104.87962109999999</v>
      </c>
      <c r="D192" s="35">
        <v>90.76696278</v>
      </c>
      <c r="E192" s="37">
        <v>197.2795256</v>
      </c>
      <c r="F192" s="37">
        <v>37.589841499999999</v>
      </c>
      <c r="G192" s="37">
        <v>217.38628410000001</v>
      </c>
      <c r="H192" s="37">
        <v>243.46900149999999</v>
      </c>
      <c r="I192" s="17" t="s">
        <v>243</v>
      </c>
      <c r="J192" s="17" t="s">
        <v>249</v>
      </c>
      <c r="K192" s="17" t="s">
        <v>392</v>
      </c>
      <c r="L192" s="17" t="s">
        <v>366</v>
      </c>
      <c r="M192" s="17" t="s">
        <v>255</v>
      </c>
      <c r="N192" s="36">
        <v>5.2482138186190497</v>
      </c>
      <c r="O192" s="35">
        <v>14.11265832</v>
      </c>
      <c r="P192" s="37">
        <v>1848.3254042399999</v>
      </c>
      <c r="Q192" t="str">
        <f t="shared" si="8"/>
        <v>Desirable</v>
      </c>
      <c r="R192" t="str">
        <f t="shared" si="9"/>
        <v>Normal</v>
      </c>
      <c r="S192">
        <f t="shared" si="10"/>
        <v>1</v>
      </c>
      <c r="T192" t="str">
        <f t="shared" si="11"/>
        <v>Low</v>
      </c>
    </row>
    <row r="193" spans="1:20" ht="15" customHeight="1" x14ac:dyDescent="0.35">
      <c r="A193" s="35">
        <v>36</v>
      </c>
      <c r="B193" s="36">
        <v>25.740599320000001</v>
      </c>
      <c r="C193" s="35">
        <v>114.5406804</v>
      </c>
      <c r="D193" s="35">
        <v>91.853257290000002</v>
      </c>
      <c r="E193" s="37">
        <v>219.24990650000001</v>
      </c>
      <c r="F193" s="37">
        <v>29.897657079999998</v>
      </c>
      <c r="G193" s="37">
        <v>244.41719689999999</v>
      </c>
      <c r="H193" s="37">
        <v>282.90582280000001</v>
      </c>
      <c r="I193" s="17" t="s">
        <v>243</v>
      </c>
      <c r="J193" s="17" t="s">
        <v>354</v>
      </c>
      <c r="K193" s="17" t="s">
        <v>392</v>
      </c>
      <c r="L193" s="17" t="s">
        <v>357</v>
      </c>
      <c r="M193" s="17" t="s">
        <v>333</v>
      </c>
      <c r="N193" s="36">
        <v>7.3333474229546596</v>
      </c>
      <c r="O193" s="35">
        <v>22.687423110000001</v>
      </c>
      <c r="P193" s="37">
        <v>926.66157552000004</v>
      </c>
      <c r="Q193" t="str">
        <f t="shared" si="8"/>
        <v>Borderline High</v>
      </c>
      <c r="R193" t="str">
        <f t="shared" si="9"/>
        <v>Normal</v>
      </c>
      <c r="S193">
        <f t="shared" si="10"/>
        <v>3</v>
      </c>
      <c r="T193" t="str">
        <f t="shared" si="11"/>
        <v>Moderate</v>
      </c>
    </row>
    <row r="194" spans="1:20" ht="15" customHeight="1" x14ac:dyDescent="0.35">
      <c r="A194" s="35">
        <v>37</v>
      </c>
      <c r="B194" s="36">
        <v>30.67121792</v>
      </c>
      <c r="C194" s="35">
        <v>100.0430357</v>
      </c>
      <c r="D194" s="35">
        <v>82.333841059999997</v>
      </c>
      <c r="E194" s="37">
        <v>182.06763530000001</v>
      </c>
      <c r="F194" s="37">
        <v>37.747681849999999</v>
      </c>
      <c r="G194" s="37">
        <v>192.74633349999999</v>
      </c>
      <c r="H194" s="37">
        <v>273.60006909999998</v>
      </c>
      <c r="I194" s="17" t="s">
        <v>243</v>
      </c>
      <c r="J194" s="17" t="s">
        <v>354</v>
      </c>
      <c r="K194" s="17" t="s">
        <v>392</v>
      </c>
      <c r="L194" s="17" t="s">
        <v>357</v>
      </c>
      <c r="M194" s="17" t="s">
        <v>334</v>
      </c>
      <c r="N194" s="36">
        <v>4.8232799042731198</v>
      </c>
      <c r="O194" s="35">
        <v>17.70919464</v>
      </c>
      <c r="P194" s="37">
        <v>1134.83506304</v>
      </c>
      <c r="Q194" t="str">
        <f t="shared" ref="Q194:Q257" si="12">IF(E194&lt;200,"Desirable",IF(E194&lt;240,"Borderline High","High"))</f>
        <v>Desirable</v>
      </c>
      <c r="R194" t="str">
        <f t="shared" ref="R194:R257" si="13">IF(C194&lt;120,"Normal",IF(C194&lt;130,"Elevated",IF(C194&lt;140,"High / Stage 1","High / Stage 2")))</f>
        <v>Normal</v>
      </c>
      <c r="S194">
        <f t="shared" ref="S194:S257" si="14">(IF(M194="Obese",3,IF(M194="Overweight",2,IF(M194="Underweight",1,0))))+(IF(R194="High / Stage 2",3,IF(R194="High / Stage 1",2,IF(R194="Elevated",1,0))))+IF(I194="smoker",2,0)+IF(F194&lt;40,1,0)</f>
        <v>4</v>
      </c>
      <c r="T194" t="str">
        <f t="shared" ref="T194:T257" si="15">IF(S194&lt;=2,"Low",IF(S194&lt;=5,"Moderate","High"))</f>
        <v>Moderate</v>
      </c>
    </row>
    <row r="195" spans="1:20" ht="15" customHeight="1" x14ac:dyDescent="0.35">
      <c r="A195" s="35">
        <v>88</v>
      </c>
      <c r="B195" s="36">
        <v>22.70733152</v>
      </c>
      <c r="C195" s="35">
        <v>119.33871790000001</v>
      </c>
      <c r="D195" s="35">
        <v>61.857992899999999</v>
      </c>
      <c r="E195" s="37">
        <v>214.98826030000001</v>
      </c>
      <c r="F195" s="37">
        <v>44.005799250000003</v>
      </c>
      <c r="G195" s="37">
        <v>239.89156220000001</v>
      </c>
      <c r="H195" s="37">
        <v>260.43700749999999</v>
      </c>
      <c r="I195" s="17" t="s">
        <v>243</v>
      </c>
      <c r="J195" s="17" t="s">
        <v>354</v>
      </c>
      <c r="K195" s="17" t="s">
        <v>255</v>
      </c>
      <c r="L195" s="17" t="s">
        <v>366</v>
      </c>
      <c r="M195" s="17" t="s">
        <v>255</v>
      </c>
      <c r="N195" s="36">
        <v>4.8854529167539198</v>
      </c>
      <c r="O195" s="35">
        <v>57.480725</v>
      </c>
      <c r="P195" s="37">
        <v>1998.2451737599999</v>
      </c>
      <c r="Q195" t="str">
        <f t="shared" si="12"/>
        <v>Borderline High</v>
      </c>
      <c r="R195" t="str">
        <f t="shared" si="13"/>
        <v>Normal</v>
      </c>
      <c r="S195">
        <f t="shared" si="14"/>
        <v>0</v>
      </c>
      <c r="T195" t="str">
        <f t="shared" si="15"/>
        <v>Low</v>
      </c>
    </row>
    <row r="196" spans="1:20" ht="15" customHeight="1" x14ac:dyDescent="0.35">
      <c r="A196" s="35">
        <v>69</v>
      </c>
      <c r="B196" s="36">
        <v>27.203805809999999</v>
      </c>
      <c r="C196" s="35">
        <v>127.53114069999999</v>
      </c>
      <c r="D196" s="35">
        <v>89.904663769999999</v>
      </c>
      <c r="E196" s="37">
        <v>171.86260720000001</v>
      </c>
      <c r="F196" s="37">
        <v>46.993761429999999</v>
      </c>
      <c r="G196" s="37">
        <v>184.13799259999999</v>
      </c>
      <c r="H196" s="37">
        <v>241.14915959999999</v>
      </c>
      <c r="I196" s="17" t="s">
        <v>243</v>
      </c>
      <c r="J196" s="17" t="s">
        <v>249</v>
      </c>
      <c r="K196" s="17" t="s">
        <v>392</v>
      </c>
      <c r="L196" s="17" t="s">
        <v>261</v>
      </c>
      <c r="M196" s="17" t="s">
        <v>333</v>
      </c>
      <c r="N196" s="36">
        <v>3.6571366489996699</v>
      </c>
      <c r="O196" s="35">
        <v>37.626476930000003</v>
      </c>
      <c r="P196" s="37">
        <v>1877.0626008900001</v>
      </c>
      <c r="Q196" t="str">
        <f t="shared" si="12"/>
        <v>Desirable</v>
      </c>
      <c r="R196" t="str">
        <f t="shared" si="13"/>
        <v>Elevated</v>
      </c>
      <c r="S196">
        <f t="shared" si="14"/>
        <v>3</v>
      </c>
      <c r="T196" t="str">
        <f t="shared" si="15"/>
        <v>Moderate</v>
      </c>
    </row>
    <row r="197" spans="1:20" ht="15" customHeight="1" x14ac:dyDescent="0.35">
      <c r="A197" s="35">
        <v>50</v>
      </c>
      <c r="B197" s="36">
        <v>27.077396799999999</v>
      </c>
      <c r="C197" s="35">
        <v>100.23365459999999</v>
      </c>
      <c r="D197" s="35">
        <v>79.258441860000005</v>
      </c>
      <c r="E197" s="37">
        <v>168.00250579999999</v>
      </c>
      <c r="F197" s="37">
        <v>41.987694070000003</v>
      </c>
      <c r="G197" s="37">
        <v>194.7900569</v>
      </c>
      <c r="H197" s="37">
        <v>242.97632569999999</v>
      </c>
      <c r="I197" s="17" t="s">
        <v>243</v>
      </c>
      <c r="J197" s="17" t="s">
        <v>354</v>
      </c>
      <c r="K197" s="17" t="s">
        <v>255</v>
      </c>
      <c r="L197" s="17" t="s">
        <v>363</v>
      </c>
      <c r="M197" s="17" t="s">
        <v>333</v>
      </c>
      <c r="N197" s="36">
        <v>4.0012320162167896</v>
      </c>
      <c r="O197" s="35">
        <v>20.97521274</v>
      </c>
      <c r="P197" s="37">
        <v>1353.8698400000001</v>
      </c>
      <c r="Q197" t="str">
        <f t="shared" si="12"/>
        <v>Desirable</v>
      </c>
      <c r="R197" t="str">
        <f t="shared" si="13"/>
        <v>Normal</v>
      </c>
      <c r="S197">
        <f t="shared" si="14"/>
        <v>2</v>
      </c>
      <c r="T197" t="str">
        <f t="shared" si="15"/>
        <v>Low</v>
      </c>
    </row>
    <row r="198" spans="1:20" ht="15" customHeight="1" x14ac:dyDescent="0.35">
      <c r="A198" s="35">
        <v>57</v>
      </c>
      <c r="B198" s="36">
        <v>31.65064958</v>
      </c>
      <c r="C198" s="35">
        <v>118.9224028</v>
      </c>
      <c r="D198" s="35">
        <v>80.978033760000002</v>
      </c>
      <c r="E198" s="37">
        <v>190.89795169999999</v>
      </c>
      <c r="F198" s="37">
        <v>35.277888189999999</v>
      </c>
      <c r="G198" s="37">
        <v>195.3461882</v>
      </c>
      <c r="H198" s="37">
        <v>227.16074140000001</v>
      </c>
      <c r="I198" s="17" t="s">
        <v>243</v>
      </c>
      <c r="J198" s="17" t="s">
        <v>249</v>
      </c>
      <c r="K198" s="17" t="s">
        <v>392</v>
      </c>
      <c r="L198" s="17" t="s">
        <v>363</v>
      </c>
      <c r="M198" s="17" t="s">
        <v>334</v>
      </c>
      <c r="N198" s="36">
        <v>5.4112635844827199</v>
      </c>
      <c r="O198" s="35">
        <v>37.944369039999998</v>
      </c>
      <c r="P198" s="37">
        <v>1804.08702606</v>
      </c>
      <c r="Q198" t="str">
        <f t="shared" si="12"/>
        <v>Desirable</v>
      </c>
      <c r="R198" t="str">
        <f t="shared" si="13"/>
        <v>Normal</v>
      </c>
      <c r="S198">
        <f t="shared" si="14"/>
        <v>4</v>
      </c>
      <c r="T198" t="str">
        <f t="shared" si="15"/>
        <v>Moderate</v>
      </c>
    </row>
    <row r="199" spans="1:20" ht="15" customHeight="1" x14ac:dyDescent="0.35">
      <c r="A199" s="35">
        <v>56</v>
      </c>
      <c r="B199" s="36">
        <v>27.066909549999998</v>
      </c>
      <c r="C199" s="35">
        <v>115.5561604</v>
      </c>
      <c r="D199" s="35">
        <v>79.344331609999998</v>
      </c>
      <c r="E199" s="37">
        <v>190.2203217</v>
      </c>
      <c r="F199" s="37">
        <v>31.836662220000001</v>
      </c>
      <c r="G199" s="37">
        <v>208.95479</v>
      </c>
      <c r="H199" s="37">
        <v>253.4444819</v>
      </c>
      <c r="I199" s="17" t="s">
        <v>243</v>
      </c>
      <c r="J199" s="17" t="s">
        <v>359</v>
      </c>
      <c r="K199" s="17" t="s">
        <v>255</v>
      </c>
      <c r="L199" s="17" t="s">
        <v>363</v>
      </c>
      <c r="M199" s="17" t="s">
        <v>333</v>
      </c>
      <c r="N199" s="36">
        <v>5.9748826803992801</v>
      </c>
      <c r="O199" s="35">
        <v>36.211828789999998</v>
      </c>
      <c r="P199" s="37">
        <v>1515.7469348</v>
      </c>
      <c r="Q199" t="str">
        <f t="shared" si="12"/>
        <v>Desirable</v>
      </c>
      <c r="R199" t="str">
        <f t="shared" si="13"/>
        <v>Normal</v>
      </c>
      <c r="S199">
        <f t="shared" si="14"/>
        <v>3</v>
      </c>
      <c r="T199" t="str">
        <f t="shared" si="15"/>
        <v>Moderate</v>
      </c>
    </row>
    <row r="200" spans="1:20" ht="15" customHeight="1" x14ac:dyDescent="0.35">
      <c r="A200" s="35">
        <v>18</v>
      </c>
      <c r="B200" s="36">
        <v>19.56075311</v>
      </c>
      <c r="C200" s="35">
        <v>108.3053242</v>
      </c>
      <c r="D200" s="35">
        <v>89.894340589999999</v>
      </c>
      <c r="E200" s="37">
        <v>193.69680109999999</v>
      </c>
      <c r="F200" s="37">
        <v>34.919406850000001</v>
      </c>
      <c r="G200" s="37">
        <v>221.1504027</v>
      </c>
      <c r="H200" s="37">
        <v>228.6531142</v>
      </c>
      <c r="I200" s="17" t="s">
        <v>243</v>
      </c>
      <c r="J200" s="17" t="s">
        <v>359</v>
      </c>
      <c r="K200" s="17" t="s">
        <v>392</v>
      </c>
      <c r="L200" s="17" t="s">
        <v>355</v>
      </c>
      <c r="M200" s="17" t="s">
        <v>255</v>
      </c>
      <c r="N200" s="36">
        <v>5.5469671043395703</v>
      </c>
      <c r="O200" s="35">
        <v>18.410983609999999</v>
      </c>
      <c r="P200" s="37">
        <v>352.09355598000002</v>
      </c>
      <c r="Q200" t="str">
        <f t="shared" si="12"/>
        <v>Desirable</v>
      </c>
      <c r="R200" t="str">
        <f t="shared" si="13"/>
        <v>Normal</v>
      </c>
      <c r="S200">
        <f t="shared" si="14"/>
        <v>1</v>
      </c>
      <c r="T200" t="str">
        <f t="shared" si="15"/>
        <v>Low</v>
      </c>
    </row>
    <row r="201" spans="1:20" ht="15" customHeight="1" x14ac:dyDescent="0.35">
      <c r="A201" s="35">
        <v>28</v>
      </c>
      <c r="B201" s="36">
        <v>37.624386229999999</v>
      </c>
      <c r="C201" s="35">
        <v>99.789588980000005</v>
      </c>
      <c r="D201" s="35">
        <v>88.8623008</v>
      </c>
      <c r="E201" s="37">
        <v>198.81836329999999</v>
      </c>
      <c r="F201" s="37">
        <v>38.020514509999998</v>
      </c>
      <c r="G201" s="37">
        <v>227.30891980000001</v>
      </c>
      <c r="H201" s="37">
        <v>237.18686410000001</v>
      </c>
      <c r="I201" s="17" t="s">
        <v>243</v>
      </c>
      <c r="J201" s="17" t="s">
        <v>354</v>
      </c>
      <c r="K201" s="17" t="s">
        <v>392</v>
      </c>
      <c r="L201" s="17" t="s">
        <v>355</v>
      </c>
      <c r="M201" s="17" t="s">
        <v>334</v>
      </c>
      <c r="N201" s="36">
        <v>5.2292391584471503</v>
      </c>
      <c r="O201" s="35">
        <v>10.92728818</v>
      </c>
      <c r="P201" s="37">
        <v>1053.4828144400001</v>
      </c>
      <c r="Q201" t="str">
        <f t="shared" si="12"/>
        <v>Desirable</v>
      </c>
      <c r="R201" t="str">
        <f t="shared" si="13"/>
        <v>Normal</v>
      </c>
      <c r="S201">
        <f t="shared" si="14"/>
        <v>4</v>
      </c>
      <c r="T201" t="str">
        <f t="shared" si="15"/>
        <v>Moderate</v>
      </c>
    </row>
    <row r="202" spans="1:20" ht="15" customHeight="1" x14ac:dyDescent="0.35">
      <c r="A202" s="35">
        <v>74</v>
      </c>
      <c r="B202" s="36">
        <v>31.85845363</v>
      </c>
      <c r="C202" s="35">
        <v>108.6101997</v>
      </c>
      <c r="D202" s="35">
        <v>85.761532160000002</v>
      </c>
      <c r="E202" s="37">
        <v>186.50497050000001</v>
      </c>
      <c r="F202" s="37">
        <v>29.998609930000001</v>
      </c>
      <c r="G202" s="37">
        <v>219.88682549999999</v>
      </c>
      <c r="H202" s="37">
        <v>263.59190630000001</v>
      </c>
      <c r="I202" s="17" t="s">
        <v>243</v>
      </c>
      <c r="J202" s="17" t="s">
        <v>359</v>
      </c>
      <c r="K202" s="17" t="s">
        <v>392</v>
      </c>
      <c r="L202" s="17" t="s">
        <v>366</v>
      </c>
      <c r="M202" s="17" t="s">
        <v>334</v>
      </c>
      <c r="N202" s="36">
        <v>6.2171204244196101</v>
      </c>
      <c r="O202" s="35">
        <v>22.848667540000001</v>
      </c>
      <c r="P202" s="37">
        <v>2357.5255686199998</v>
      </c>
      <c r="Q202" t="str">
        <f t="shared" si="12"/>
        <v>Desirable</v>
      </c>
      <c r="R202" t="str">
        <f t="shared" si="13"/>
        <v>Normal</v>
      </c>
      <c r="S202">
        <f t="shared" si="14"/>
        <v>4</v>
      </c>
      <c r="T202" t="str">
        <f t="shared" si="15"/>
        <v>Moderate</v>
      </c>
    </row>
    <row r="203" spans="1:20" ht="15" customHeight="1" x14ac:dyDescent="0.35">
      <c r="A203" s="35">
        <v>67</v>
      </c>
      <c r="B203" s="36">
        <v>29.415954599999999</v>
      </c>
      <c r="C203" s="35">
        <v>114.6380018</v>
      </c>
      <c r="D203" s="35">
        <v>80.103103480000001</v>
      </c>
      <c r="E203" s="37">
        <v>195.24275259999999</v>
      </c>
      <c r="F203" s="37">
        <v>40.560858490000001</v>
      </c>
      <c r="G203" s="37">
        <v>234.50416540000001</v>
      </c>
      <c r="H203" s="37">
        <v>252.56006439999999</v>
      </c>
      <c r="I203" s="17" t="s">
        <v>243</v>
      </c>
      <c r="J203" s="17" t="s">
        <v>354</v>
      </c>
      <c r="K203" s="17" t="s">
        <v>392</v>
      </c>
      <c r="L203" s="17" t="s">
        <v>261</v>
      </c>
      <c r="M203" s="17" t="s">
        <v>333</v>
      </c>
      <c r="N203" s="36">
        <v>4.8135754485604796</v>
      </c>
      <c r="O203" s="35">
        <v>34.534898320000003</v>
      </c>
      <c r="P203" s="37">
        <v>1970.8689582</v>
      </c>
      <c r="Q203" t="str">
        <f t="shared" si="12"/>
        <v>Desirable</v>
      </c>
      <c r="R203" t="str">
        <f t="shared" si="13"/>
        <v>Normal</v>
      </c>
      <c r="S203">
        <f t="shared" si="14"/>
        <v>2</v>
      </c>
      <c r="T203" t="str">
        <f t="shared" si="15"/>
        <v>Low</v>
      </c>
    </row>
    <row r="204" spans="1:20" ht="15" customHeight="1" x14ac:dyDescent="0.35">
      <c r="A204" s="35">
        <v>40</v>
      </c>
      <c r="B204" s="36">
        <v>24.122515979999999</v>
      </c>
      <c r="C204" s="35">
        <v>102.40967620000001</v>
      </c>
      <c r="D204" s="35">
        <v>90.185678039999999</v>
      </c>
      <c r="E204" s="37">
        <v>202.87550060000001</v>
      </c>
      <c r="F204" s="37">
        <v>39.929274829999997</v>
      </c>
      <c r="G204" s="37">
        <v>215.86843400000001</v>
      </c>
      <c r="H204" s="37">
        <v>262.3861776</v>
      </c>
      <c r="I204" s="17" t="s">
        <v>243</v>
      </c>
      <c r="J204" s="17" t="s">
        <v>354</v>
      </c>
      <c r="K204" s="17" t="s">
        <v>392</v>
      </c>
      <c r="L204" s="17" t="s">
        <v>360</v>
      </c>
      <c r="M204" s="17" t="s">
        <v>255</v>
      </c>
      <c r="N204" s="36">
        <v>5.0808711518991601</v>
      </c>
      <c r="O204" s="35">
        <v>12.223998160000001</v>
      </c>
      <c r="P204" s="37">
        <v>964.9006392</v>
      </c>
      <c r="Q204" t="str">
        <f t="shared" si="12"/>
        <v>Borderline High</v>
      </c>
      <c r="R204" t="str">
        <f t="shared" si="13"/>
        <v>Normal</v>
      </c>
      <c r="S204">
        <f t="shared" si="14"/>
        <v>1</v>
      </c>
      <c r="T204" t="str">
        <f t="shared" si="15"/>
        <v>Low</v>
      </c>
    </row>
    <row r="205" spans="1:20" ht="15" customHeight="1" x14ac:dyDescent="0.35">
      <c r="A205" s="35">
        <v>48</v>
      </c>
      <c r="B205" s="36">
        <v>25.405350139999999</v>
      </c>
      <c r="C205" s="35">
        <v>97.878779699999996</v>
      </c>
      <c r="D205" s="35">
        <v>78.844050980000006</v>
      </c>
      <c r="E205" s="37">
        <v>178.19165039999999</v>
      </c>
      <c r="F205" s="37">
        <v>30.077174930000002</v>
      </c>
      <c r="G205" s="37">
        <v>212.6417879</v>
      </c>
      <c r="H205" s="37">
        <v>224.27202220000001</v>
      </c>
      <c r="I205" s="17" t="s">
        <v>243</v>
      </c>
      <c r="J205" s="17" t="s">
        <v>354</v>
      </c>
      <c r="K205" s="17" t="s">
        <v>255</v>
      </c>
      <c r="L205" s="17" t="s">
        <v>360</v>
      </c>
      <c r="M205" s="17" t="s">
        <v>333</v>
      </c>
      <c r="N205" s="36">
        <v>5.9244809665373701</v>
      </c>
      <c r="O205" s="35">
        <v>19.03472872</v>
      </c>
      <c r="P205" s="37">
        <v>1219.45680672</v>
      </c>
      <c r="Q205" t="str">
        <f t="shared" si="12"/>
        <v>Desirable</v>
      </c>
      <c r="R205" t="str">
        <f t="shared" si="13"/>
        <v>Normal</v>
      </c>
      <c r="S205">
        <f t="shared" si="14"/>
        <v>3</v>
      </c>
      <c r="T205" t="str">
        <f t="shared" si="15"/>
        <v>Moderate</v>
      </c>
    </row>
    <row r="206" spans="1:20" ht="15" customHeight="1" x14ac:dyDescent="0.35">
      <c r="A206" s="35">
        <v>59</v>
      </c>
      <c r="B206" s="36">
        <v>19.888060809999999</v>
      </c>
      <c r="C206" s="35">
        <v>115.48681929999999</v>
      </c>
      <c r="D206" s="35">
        <v>93.677106960000003</v>
      </c>
      <c r="E206" s="37">
        <v>187.7332451</v>
      </c>
      <c r="F206" s="37">
        <v>40.522591060000003</v>
      </c>
      <c r="G206" s="37">
        <v>226.77966470000001</v>
      </c>
      <c r="H206" s="37">
        <v>226.31137440000001</v>
      </c>
      <c r="I206" s="17" t="s">
        <v>243</v>
      </c>
      <c r="J206" s="17" t="s">
        <v>249</v>
      </c>
      <c r="K206" s="17" t="s">
        <v>392</v>
      </c>
      <c r="L206" s="17" t="s">
        <v>363</v>
      </c>
      <c r="M206" s="17" t="s">
        <v>255</v>
      </c>
      <c r="N206" s="36">
        <v>4.6328045712089798</v>
      </c>
      <c r="O206" s="35">
        <v>21.809712340000001</v>
      </c>
      <c r="P206" s="37">
        <v>1173.39558779</v>
      </c>
      <c r="Q206" t="str">
        <f t="shared" si="12"/>
        <v>Desirable</v>
      </c>
      <c r="R206" t="str">
        <f t="shared" si="13"/>
        <v>Normal</v>
      </c>
      <c r="S206">
        <f t="shared" si="14"/>
        <v>0</v>
      </c>
      <c r="T206" t="str">
        <f t="shared" si="15"/>
        <v>Low</v>
      </c>
    </row>
    <row r="207" spans="1:20" ht="15" customHeight="1" x14ac:dyDescent="0.35">
      <c r="A207" s="35">
        <v>24</v>
      </c>
      <c r="B207" s="36">
        <v>25.331333690000001</v>
      </c>
      <c r="C207" s="35">
        <v>98.631503339999995</v>
      </c>
      <c r="D207" s="35">
        <v>80.969977080000007</v>
      </c>
      <c r="E207" s="37">
        <v>176.58149560000001</v>
      </c>
      <c r="F207" s="37">
        <v>41.183393479999999</v>
      </c>
      <c r="G207" s="37">
        <v>207.74393660000001</v>
      </c>
      <c r="H207" s="37">
        <v>247.3821198</v>
      </c>
      <c r="I207" s="17" t="s">
        <v>243</v>
      </c>
      <c r="J207" s="17" t="s">
        <v>249</v>
      </c>
      <c r="K207" s="17" t="s">
        <v>392</v>
      </c>
      <c r="L207" s="17" t="s">
        <v>355</v>
      </c>
      <c r="M207" s="17" t="s">
        <v>333</v>
      </c>
      <c r="N207" s="36">
        <v>4.2876868727622899</v>
      </c>
      <c r="O207" s="35">
        <v>17.661526259999999</v>
      </c>
      <c r="P207" s="37">
        <v>607.95200855999997</v>
      </c>
      <c r="Q207" t="str">
        <f t="shared" si="12"/>
        <v>Desirable</v>
      </c>
      <c r="R207" t="str">
        <f t="shared" si="13"/>
        <v>Normal</v>
      </c>
      <c r="S207">
        <f t="shared" si="14"/>
        <v>2</v>
      </c>
      <c r="T207" t="str">
        <f t="shared" si="15"/>
        <v>Low</v>
      </c>
    </row>
    <row r="208" spans="1:20" ht="15" customHeight="1" x14ac:dyDescent="0.35">
      <c r="A208" s="35">
        <v>33</v>
      </c>
      <c r="B208" s="36">
        <v>27.8784825</v>
      </c>
      <c r="C208" s="35">
        <v>106.9212551</v>
      </c>
      <c r="D208" s="35">
        <v>91.79661342</v>
      </c>
      <c r="E208" s="37">
        <v>185.85532470000001</v>
      </c>
      <c r="F208" s="37">
        <v>43.711796370000002</v>
      </c>
      <c r="G208" s="37">
        <v>220.30700820000001</v>
      </c>
      <c r="H208" s="37">
        <v>228.56008170000001</v>
      </c>
      <c r="I208" s="17" t="s">
        <v>243</v>
      </c>
      <c r="J208" s="17" t="s">
        <v>359</v>
      </c>
      <c r="K208" s="17" t="s">
        <v>392</v>
      </c>
      <c r="L208" s="17" t="s">
        <v>357</v>
      </c>
      <c r="M208" s="17" t="s">
        <v>333</v>
      </c>
      <c r="N208" s="36">
        <v>4.2518345191494999</v>
      </c>
      <c r="O208" s="35">
        <v>15.12464168</v>
      </c>
      <c r="P208" s="37">
        <v>919.98992250000003</v>
      </c>
      <c r="Q208" t="str">
        <f t="shared" si="12"/>
        <v>Desirable</v>
      </c>
      <c r="R208" t="str">
        <f t="shared" si="13"/>
        <v>Normal</v>
      </c>
      <c r="S208">
        <f t="shared" si="14"/>
        <v>2</v>
      </c>
      <c r="T208" t="str">
        <f t="shared" si="15"/>
        <v>Low</v>
      </c>
    </row>
    <row r="209" spans="1:20" ht="15" customHeight="1" x14ac:dyDescent="0.35">
      <c r="A209" s="35">
        <v>77</v>
      </c>
      <c r="B209" s="36">
        <v>26.873949549999999</v>
      </c>
      <c r="C209" s="35">
        <v>133.52910249999999</v>
      </c>
      <c r="D209" s="35">
        <v>77.205720490000004</v>
      </c>
      <c r="E209" s="37">
        <v>204.61178839999999</v>
      </c>
      <c r="F209" s="37">
        <v>36.853000909999999</v>
      </c>
      <c r="G209" s="37">
        <v>241.4556365</v>
      </c>
      <c r="H209" s="37">
        <v>257.95696379999998</v>
      </c>
      <c r="I209" s="17" t="s">
        <v>243</v>
      </c>
      <c r="J209" s="17" t="s">
        <v>354</v>
      </c>
      <c r="K209" s="17" t="s">
        <v>392</v>
      </c>
      <c r="L209" s="17" t="s">
        <v>366</v>
      </c>
      <c r="M209" s="17" t="s">
        <v>333</v>
      </c>
      <c r="N209" s="36">
        <v>5.55210656792074</v>
      </c>
      <c r="O209" s="35">
        <v>56.323382010000003</v>
      </c>
      <c r="P209" s="37">
        <v>2069.2941153500001</v>
      </c>
      <c r="Q209" t="str">
        <f t="shared" si="12"/>
        <v>Borderline High</v>
      </c>
      <c r="R209" t="str">
        <f t="shared" si="13"/>
        <v>High / Stage 1</v>
      </c>
      <c r="S209">
        <f t="shared" si="14"/>
        <v>5</v>
      </c>
      <c r="T209" t="str">
        <f t="shared" si="15"/>
        <v>Moderate</v>
      </c>
    </row>
    <row r="210" spans="1:20" ht="15" customHeight="1" x14ac:dyDescent="0.35">
      <c r="A210" s="35">
        <v>19</v>
      </c>
      <c r="B210" s="36">
        <v>35.762784140000001</v>
      </c>
      <c r="C210" s="35">
        <v>120.0844831</v>
      </c>
      <c r="D210" s="35">
        <v>84.240298980000006</v>
      </c>
      <c r="E210" s="37">
        <v>190.06715500000001</v>
      </c>
      <c r="F210" s="37">
        <v>32.966287270000002</v>
      </c>
      <c r="G210" s="37">
        <v>221.32556109999999</v>
      </c>
      <c r="H210" s="37">
        <v>279.31951279999998</v>
      </c>
      <c r="I210" s="17" t="s">
        <v>243</v>
      </c>
      <c r="J210" s="17" t="s">
        <v>249</v>
      </c>
      <c r="K210" s="17" t="s">
        <v>392</v>
      </c>
      <c r="L210" s="17" t="s">
        <v>355</v>
      </c>
      <c r="M210" s="17" t="s">
        <v>334</v>
      </c>
      <c r="N210" s="36">
        <v>5.7655007809437198</v>
      </c>
      <c r="O210" s="35">
        <v>35.844184120000001</v>
      </c>
      <c r="P210" s="37">
        <v>679.49289866000004</v>
      </c>
      <c r="Q210" t="str">
        <f t="shared" si="12"/>
        <v>Desirable</v>
      </c>
      <c r="R210" t="str">
        <f t="shared" si="13"/>
        <v>Elevated</v>
      </c>
      <c r="S210">
        <f t="shared" si="14"/>
        <v>5</v>
      </c>
      <c r="T210" t="str">
        <f t="shared" si="15"/>
        <v>Moderate</v>
      </c>
    </row>
    <row r="211" spans="1:20" ht="15" customHeight="1" x14ac:dyDescent="0.35">
      <c r="A211" s="35">
        <v>18</v>
      </c>
      <c r="B211" s="36">
        <v>30.354933679999998</v>
      </c>
      <c r="C211" s="35">
        <v>107.4353466</v>
      </c>
      <c r="D211" s="35">
        <v>99.293391450000001</v>
      </c>
      <c r="E211" s="37">
        <v>158.4558696</v>
      </c>
      <c r="F211" s="37">
        <v>32.923277120000002</v>
      </c>
      <c r="G211" s="37">
        <v>187.12169650000001</v>
      </c>
      <c r="H211" s="37">
        <v>232.37457610000001</v>
      </c>
      <c r="I211" s="17" t="s">
        <v>353</v>
      </c>
      <c r="J211" s="17" t="s">
        <v>354</v>
      </c>
      <c r="K211" s="17" t="s">
        <v>392</v>
      </c>
      <c r="L211" s="17" t="s">
        <v>355</v>
      </c>
      <c r="M211" s="17" t="s">
        <v>334</v>
      </c>
      <c r="N211" s="36">
        <v>4.8128826611778104</v>
      </c>
      <c r="O211" s="35">
        <v>8.1419551499999994</v>
      </c>
      <c r="P211" s="37">
        <v>546.38880624000001</v>
      </c>
      <c r="Q211" t="str">
        <f t="shared" si="12"/>
        <v>Desirable</v>
      </c>
      <c r="R211" t="str">
        <f t="shared" si="13"/>
        <v>Normal</v>
      </c>
      <c r="S211">
        <f t="shared" si="14"/>
        <v>6</v>
      </c>
      <c r="T211" t="str">
        <f t="shared" si="15"/>
        <v>High</v>
      </c>
    </row>
    <row r="212" spans="1:20" ht="15" customHeight="1" x14ac:dyDescent="0.35">
      <c r="A212" s="35">
        <v>65</v>
      </c>
      <c r="B212" s="36">
        <v>31.868013439999999</v>
      </c>
      <c r="C212" s="35">
        <v>116.44299839999999</v>
      </c>
      <c r="D212" s="35">
        <v>97.110191720000003</v>
      </c>
      <c r="E212" s="37">
        <v>196.40423190000001</v>
      </c>
      <c r="F212" s="37">
        <v>37.03690254</v>
      </c>
      <c r="G212" s="37">
        <v>218.3671037</v>
      </c>
      <c r="H212" s="37">
        <v>237.9687935</v>
      </c>
      <c r="I212" s="17" t="s">
        <v>243</v>
      </c>
      <c r="J212" s="17" t="s">
        <v>354</v>
      </c>
      <c r="K212" s="17" t="s">
        <v>392</v>
      </c>
      <c r="L212" s="17" t="s">
        <v>261</v>
      </c>
      <c r="M212" s="17" t="s">
        <v>334</v>
      </c>
      <c r="N212" s="36">
        <v>5.3029335184788398</v>
      </c>
      <c r="O212" s="35">
        <v>19.332806680000001</v>
      </c>
      <c r="P212" s="37">
        <v>2071.4208736</v>
      </c>
      <c r="Q212" t="str">
        <f t="shared" si="12"/>
        <v>Desirable</v>
      </c>
      <c r="R212" t="str">
        <f t="shared" si="13"/>
        <v>Normal</v>
      </c>
      <c r="S212">
        <f t="shared" si="14"/>
        <v>4</v>
      </c>
      <c r="T212" t="str">
        <f t="shared" si="15"/>
        <v>Moderate</v>
      </c>
    </row>
    <row r="213" spans="1:20" ht="15" customHeight="1" x14ac:dyDescent="0.35">
      <c r="A213" s="35">
        <v>29</v>
      </c>
      <c r="B213" s="36">
        <v>29.700828479999998</v>
      </c>
      <c r="C213" s="35">
        <v>110.6405003</v>
      </c>
      <c r="D213" s="35">
        <v>94.521722749999995</v>
      </c>
      <c r="E213" s="37">
        <v>182.26201689999999</v>
      </c>
      <c r="F213" s="37">
        <v>27.738930270000001</v>
      </c>
      <c r="G213" s="37">
        <v>208.25375299999999</v>
      </c>
      <c r="H213" s="37">
        <v>287.2140043</v>
      </c>
      <c r="I213" s="17" t="s">
        <v>243</v>
      </c>
      <c r="J213" s="17" t="s">
        <v>249</v>
      </c>
      <c r="K213" s="17" t="s">
        <v>392</v>
      </c>
      <c r="L213" s="17" t="s">
        <v>355</v>
      </c>
      <c r="M213" s="17" t="s">
        <v>333</v>
      </c>
      <c r="N213" s="36">
        <v>6.5706216903799897</v>
      </c>
      <c r="O213" s="35">
        <v>16.118777550000001</v>
      </c>
      <c r="P213" s="37">
        <v>861.32402592000005</v>
      </c>
      <c r="Q213" t="str">
        <f t="shared" si="12"/>
        <v>Desirable</v>
      </c>
      <c r="R213" t="str">
        <f t="shared" si="13"/>
        <v>Normal</v>
      </c>
      <c r="S213">
        <f t="shared" si="14"/>
        <v>3</v>
      </c>
      <c r="T213" t="str">
        <f t="shared" si="15"/>
        <v>Moderate</v>
      </c>
    </row>
    <row r="214" spans="1:20" ht="15" customHeight="1" x14ac:dyDescent="0.35">
      <c r="A214" s="35">
        <v>86</v>
      </c>
      <c r="B214" s="36">
        <v>27.813194800000002</v>
      </c>
      <c r="C214" s="35">
        <v>97.957351950000003</v>
      </c>
      <c r="D214" s="35">
        <v>82.411639010000002</v>
      </c>
      <c r="E214" s="37">
        <v>198.8724708</v>
      </c>
      <c r="F214" s="37">
        <v>39.717720530000001</v>
      </c>
      <c r="G214" s="37">
        <v>207.323893</v>
      </c>
      <c r="H214" s="37">
        <v>249.21642650000001</v>
      </c>
      <c r="I214" s="17" t="s">
        <v>243</v>
      </c>
      <c r="J214" s="17" t="s">
        <v>249</v>
      </c>
      <c r="K214" s="17" t="s">
        <v>392</v>
      </c>
      <c r="L214" s="17" t="s">
        <v>366</v>
      </c>
      <c r="M214" s="17" t="s">
        <v>333</v>
      </c>
      <c r="N214" s="36">
        <v>5.0071471410295496</v>
      </c>
      <c r="O214" s="35">
        <v>15.54571294</v>
      </c>
      <c r="P214" s="37">
        <v>2391.9347527999998</v>
      </c>
      <c r="Q214" t="str">
        <f t="shared" si="12"/>
        <v>Desirable</v>
      </c>
      <c r="R214" t="str">
        <f t="shared" si="13"/>
        <v>Normal</v>
      </c>
      <c r="S214">
        <f t="shared" si="14"/>
        <v>3</v>
      </c>
      <c r="T214" t="str">
        <f t="shared" si="15"/>
        <v>Moderate</v>
      </c>
    </row>
    <row r="215" spans="1:20" ht="15" customHeight="1" x14ac:dyDescent="0.35">
      <c r="A215" s="35">
        <v>54</v>
      </c>
      <c r="B215" s="36">
        <v>29.27406744</v>
      </c>
      <c r="C215" s="35">
        <v>113.4389003</v>
      </c>
      <c r="D215" s="35">
        <v>92.12608213</v>
      </c>
      <c r="E215" s="37">
        <v>196.28306860000001</v>
      </c>
      <c r="F215" s="37">
        <v>38.17058626</v>
      </c>
      <c r="G215" s="37">
        <v>206.61501680000001</v>
      </c>
      <c r="H215" s="37">
        <v>239.5686571</v>
      </c>
      <c r="I215" s="17" t="s">
        <v>243</v>
      </c>
      <c r="J215" s="17" t="s">
        <v>249</v>
      </c>
      <c r="K215" s="17" t="s">
        <v>392</v>
      </c>
      <c r="L215" s="17" t="s">
        <v>363</v>
      </c>
      <c r="M215" s="17" t="s">
        <v>333</v>
      </c>
      <c r="N215" s="36">
        <v>5.1422597301234099</v>
      </c>
      <c r="O215" s="35">
        <v>21.31281817</v>
      </c>
      <c r="P215" s="37">
        <v>1580.79964176</v>
      </c>
      <c r="Q215" t="str">
        <f t="shared" si="12"/>
        <v>Desirable</v>
      </c>
      <c r="R215" t="str">
        <f t="shared" si="13"/>
        <v>Normal</v>
      </c>
      <c r="S215">
        <f t="shared" si="14"/>
        <v>3</v>
      </c>
      <c r="T215" t="str">
        <f t="shared" si="15"/>
        <v>Moderate</v>
      </c>
    </row>
    <row r="216" spans="1:20" ht="15" customHeight="1" x14ac:dyDescent="0.35">
      <c r="A216" s="35">
        <v>49</v>
      </c>
      <c r="B216" s="36">
        <v>17.079374619999999</v>
      </c>
      <c r="C216" s="35">
        <v>114.8817888</v>
      </c>
      <c r="D216" s="35">
        <v>94.323349469999997</v>
      </c>
      <c r="E216" s="37">
        <v>212.12367689999999</v>
      </c>
      <c r="F216" s="37">
        <v>31.19675458</v>
      </c>
      <c r="G216" s="37">
        <v>238.21322599999999</v>
      </c>
      <c r="H216" s="37">
        <v>271.49097699999999</v>
      </c>
      <c r="I216" s="17" t="s">
        <v>353</v>
      </c>
      <c r="J216" s="17" t="s">
        <v>359</v>
      </c>
      <c r="K216" s="17" t="s">
        <v>392</v>
      </c>
      <c r="L216" s="17" t="s">
        <v>360</v>
      </c>
      <c r="M216" s="17" t="s">
        <v>332</v>
      </c>
      <c r="N216" s="36">
        <v>6.7995430856769596</v>
      </c>
      <c r="O216" s="35">
        <v>20.558439329999999</v>
      </c>
      <c r="P216" s="37">
        <v>836.88935637999998</v>
      </c>
      <c r="Q216" t="str">
        <f t="shared" si="12"/>
        <v>Borderline High</v>
      </c>
      <c r="R216" t="str">
        <f t="shared" si="13"/>
        <v>Normal</v>
      </c>
      <c r="S216">
        <f t="shared" si="14"/>
        <v>4</v>
      </c>
      <c r="T216" t="str">
        <f t="shared" si="15"/>
        <v>Moderate</v>
      </c>
    </row>
    <row r="217" spans="1:20" ht="15" customHeight="1" x14ac:dyDescent="0.35">
      <c r="A217" s="35">
        <v>26</v>
      </c>
      <c r="B217" s="36">
        <v>25.69815389</v>
      </c>
      <c r="C217" s="35">
        <v>104.6595701</v>
      </c>
      <c r="D217" s="35">
        <v>92.465707080000001</v>
      </c>
      <c r="E217" s="37">
        <v>182.73525849999999</v>
      </c>
      <c r="F217" s="37">
        <v>42.758262080000002</v>
      </c>
      <c r="G217" s="37">
        <v>215.60602489999999</v>
      </c>
      <c r="H217" s="37">
        <v>258.62528099999997</v>
      </c>
      <c r="I217" s="17" t="s">
        <v>353</v>
      </c>
      <c r="J217" s="17" t="s">
        <v>249</v>
      </c>
      <c r="K217" s="17" t="s">
        <v>392</v>
      </c>
      <c r="L217" s="17" t="s">
        <v>355</v>
      </c>
      <c r="M217" s="17" t="s">
        <v>333</v>
      </c>
      <c r="N217" s="36">
        <v>4.27368301728694</v>
      </c>
      <c r="O217" s="35">
        <v>12.19386302</v>
      </c>
      <c r="P217" s="37">
        <v>668.15200114000004</v>
      </c>
      <c r="Q217" t="str">
        <f t="shared" si="12"/>
        <v>Desirable</v>
      </c>
      <c r="R217" t="str">
        <f t="shared" si="13"/>
        <v>Normal</v>
      </c>
      <c r="S217">
        <f t="shared" si="14"/>
        <v>4</v>
      </c>
      <c r="T217" t="str">
        <f t="shared" si="15"/>
        <v>Moderate</v>
      </c>
    </row>
    <row r="218" spans="1:20" ht="15" customHeight="1" x14ac:dyDescent="0.35">
      <c r="A218" s="35">
        <v>36</v>
      </c>
      <c r="B218" s="36">
        <v>20.011153740000001</v>
      </c>
      <c r="C218" s="35">
        <v>111.08981</v>
      </c>
      <c r="D218" s="35">
        <v>78.711594950000006</v>
      </c>
      <c r="E218" s="37">
        <v>192.03875379999999</v>
      </c>
      <c r="F218" s="37">
        <v>40.635709040000002</v>
      </c>
      <c r="G218" s="37">
        <v>221.6501825</v>
      </c>
      <c r="H218" s="37">
        <v>242.5591058</v>
      </c>
      <c r="I218" s="17" t="s">
        <v>243</v>
      </c>
      <c r="J218" s="17" t="s">
        <v>354</v>
      </c>
      <c r="K218" s="17" t="s">
        <v>255</v>
      </c>
      <c r="L218" s="17" t="s">
        <v>357</v>
      </c>
      <c r="M218" s="17" t="s">
        <v>255</v>
      </c>
      <c r="N218" s="36">
        <v>4.7258620148836501</v>
      </c>
      <c r="O218" s="35">
        <v>32.378215050000001</v>
      </c>
      <c r="P218" s="37">
        <v>720.40153464000002</v>
      </c>
      <c r="Q218" t="str">
        <f t="shared" si="12"/>
        <v>Desirable</v>
      </c>
      <c r="R218" t="str">
        <f t="shared" si="13"/>
        <v>Normal</v>
      </c>
      <c r="S218">
        <f t="shared" si="14"/>
        <v>0</v>
      </c>
      <c r="T218" t="str">
        <f t="shared" si="15"/>
        <v>Low</v>
      </c>
    </row>
    <row r="219" spans="1:20" ht="15" customHeight="1" x14ac:dyDescent="0.35">
      <c r="A219" s="35">
        <v>65</v>
      </c>
      <c r="B219" s="36">
        <v>21.100259650000002</v>
      </c>
      <c r="C219" s="35">
        <v>112.29955169999999</v>
      </c>
      <c r="D219" s="35">
        <v>92.101119510000004</v>
      </c>
      <c r="E219" s="37">
        <v>182.43655989999999</v>
      </c>
      <c r="F219" s="37">
        <v>35.167930920000003</v>
      </c>
      <c r="G219" s="37">
        <v>212.4738212</v>
      </c>
      <c r="H219" s="37">
        <v>263.80454379999998</v>
      </c>
      <c r="I219" s="17" t="s">
        <v>243</v>
      </c>
      <c r="J219" s="17" t="s">
        <v>359</v>
      </c>
      <c r="K219" s="17" t="s">
        <v>392</v>
      </c>
      <c r="L219" s="17" t="s">
        <v>261</v>
      </c>
      <c r="M219" s="17" t="s">
        <v>255</v>
      </c>
      <c r="N219" s="36">
        <v>5.18758298050024</v>
      </c>
      <c r="O219" s="35">
        <v>20.198432189999998</v>
      </c>
      <c r="P219" s="37">
        <v>1371.5168772500001</v>
      </c>
      <c r="Q219" t="str">
        <f t="shared" si="12"/>
        <v>Desirable</v>
      </c>
      <c r="R219" t="str">
        <f t="shared" si="13"/>
        <v>Normal</v>
      </c>
      <c r="S219">
        <f t="shared" si="14"/>
        <v>1</v>
      </c>
      <c r="T219" t="str">
        <f t="shared" si="15"/>
        <v>Low</v>
      </c>
    </row>
    <row r="220" spans="1:20" ht="15" customHeight="1" x14ac:dyDescent="0.35">
      <c r="A220" s="35">
        <v>20</v>
      </c>
      <c r="B220" s="36">
        <v>32.968113930000001</v>
      </c>
      <c r="C220" s="35">
        <v>115.0183061</v>
      </c>
      <c r="D220" s="35">
        <v>81.532241959999993</v>
      </c>
      <c r="E220" s="37">
        <v>200.30685310000001</v>
      </c>
      <c r="F220" s="37">
        <v>27.097272239999999</v>
      </c>
      <c r="G220" s="37">
        <v>220.7248128</v>
      </c>
      <c r="H220" s="37">
        <v>247.15004529999999</v>
      </c>
      <c r="I220" s="17" t="s">
        <v>243</v>
      </c>
      <c r="J220" s="17" t="s">
        <v>249</v>
      </c>
      <c r="K220" s="17" t="s">
        <v>392</v>
      </c>
      <c r="L220" s="17" t="s">
        <v>355</v>
      </c>
      <c r="M220" s="17" t="s">
        <v>334</v>
      </c>
      <c r="N220" s="36">
        <v>7.3921408518867198</v>
      </c>
      <c r="O220" s="35">
        <v>33.486064140000003</v>
      </c>
      <c r="P220" s="37">
        <v>659.36227859999997</v>
      </c>
      <c r="Q220" t="str">
        <f t="shared" si="12"/>
        <v>Borderline High</v>
      </c>
      <c r="R220" t="str">
        <f t="shared" si="13"/>
        <v>Normal</v>
      </c>
      <c r="S220">
        <f t="shared" si="14"/>
        <v>4</v>
      </c>
      <c r="T220" t="str">
        <f t="shared" si="15"/>
        <v>Moderate</v>
      </c>
    </row>
    <row r="221" spans="1:20" ht="15" customHeight="1" x14ac:dyDescent="0.35">
      <c r="A221" s="35">
        <v>37</v>
      </c>
      <c r="B221" s="36">
        <v>21.617290059999998</v>
      </c>
      <c r="C221" s="35">
        <v>93.972335720000004</v>
      </c>
      <c r="D221" s="35">
        <v>66.990887520000001</v>
      </c>
      <c r="E221" s="37">
        <v>179.6943023</v>
      </c>
      <c r="F221" s="37">
        <v>43.42301088</v>
      </c>
      <c r="G221" s="37">
        <v>201.39105029999999</v>
      </c>
      <c r="H221" s="37">
        <v>239.27185370000001</v>
      </c>
      <c r="I221" s="17" t="s">
        <v>243</v>
      </c>
      <c r="J221" s="17" t="s">
        <v>249</v>
      </c>
      <c r="K221" s="17" t="s">
        <v>255</v>
      </c>
      <c r="L221" s="17" t="s">
        <v>357</v>
      </c>
      <c r="M221" s="17" t="s">
        <v>255</v>
      </c>
      <c r="N221" s="36">
        <v>4.1382276046354196</v>
      </c>
      <c r="O221" s="35">
        <v>26.981448199999999</v>
      </c>
      <c r="P221" s="37">
        <v>799.83973221999997</v>
      </c>
      <c r="Q221" t="str">
        <f t="shared" si="12"/>
        <v>Desirable</v>
      </c>
      <c r="R221" t="str">
        <f t="shared" si="13"/>
        <v>Normal</v>
      </c>
      <c r="S221">
        <f t="shared" si="14"/>
        <v>0</v>
      </c>
      <c r="T221" t="str">
        <f t="shared" si="15"/>
        <v>Low</v>
      </c>
    </row>
    <row r="222" spans="1:20" ht="15" customHeight="1" x14ac:dyDescent="0.35">
      <c r="A222" s="35">
        <v>41</v>
      </c>
      <c r="B222" s="36">
        <v>20.381716340000001</v>
      </c>
      <c r="C222" s="35">
        <v>108.3567333</v>
      </c>
      <c r="D222" s="35">
        <v>74.458249749999993</v>
      </c>
      <c r="E222" s="37">
        <v>175.19830350000001</v>
      </c>
      <c r="F222" s="37">
        <v>26.42702092</v>
      </c>
      <c r="G222" s="37">
        <v>222.24962600000001</v>
      </c>
      <c r="H222" s="37">
        <v>255.39755500000001</v>
      </c>
      <c r="I222" s="17" t="s">
        <v>353</v>
      </c>
      <c r="J222" s="17" t="s">
        <v>359</v>
      </c>
      <c r="K222" s="17" t="s">
        <v>255</v>
      </c>
      <c r="L222" s="17" t="s">
        <v>360</v>
      </c>
      <c r="M222" s="17" t="s">
        <v>255</v>
      </c>
      <c r="N222" s="36">
        <v>6.6295139369042397</v>
      </c>
      <c r="O222" s="35">
        <v>33.898483550000002</v>
      </c>
      <c r="P222" s="37">
        <v>835.65036994000002</v>
      </c>
      <c r="Q222" t="str">
        <f t="shared" si="12"/>
        <v>Desirable</v>
      </c>
      <c r="R222" t="str">
        <f t="shared" si="13"/>
        <v>Normal</v>
      </c>
      <c r="S222">
        <f t="shared" si="14"/>
        <v>3</v>
      </c>
      <c r="T222" t="str">
        <f t="shared" si="15"/>
        <v>Moderate</v>
      </c>
    </row>
    <row r="223" spans="1:20" ht="15" customHeight="1" x14ac:dyDescent="0.35">
      <c r="A223" s="35">
        <v>53</v>
      </c>
      <c r="B223" s="36">
        <v>28.947897950000002</v>
      </c>
      <c r="C223" s="35">
        <v>128.78221120000001</v>
      </c>
      <c r="D223" s="35">
        <v>83.179247869999998</v>
      </c>
      <c r="E223" s="37">
        <v>208.26445129999999</v>
      </c>
      <c r="F223" s="37">
        <v>36.890196869999997</v>
      </c>
      <c r="G223" s="37">
        <v>226.4897962</v>
      </c>
      <c r="H223" s="37">
        <v>243.8546241</v>
      </c>
      <c r="I223" s="17" t="s">
        <v>243</v>
      </c>
      <c r="J223" s="17" t="s">
        <v>249</v>
      </c>
      <c r="K223" s="17" t="s">
        <v>392</v>
      </c>
      <c r="L223" s="17" t="s">
        <v>363</v>
      </c>
      <c r="M223" s="17" t="s">
        <v>333</v>
      </c>
      <c r="N223" s="36">
        <v>5.64552290230161</v>
      </c>
      <c r="O223" s="35">
        <v>45.602963330000001</v>
      </c>
      <c r="P223" s="37">
        <v>1534.23859135</v>
      </c>
      <c r="Q223" t="str">
        <f t="shared" si="12"/>
        <v>Borderline High</v>
      </c>
      <c r="R223" t="str">
        <f t="shared" si="13"/>
        <v>Elevated</v>
      </c>
      <c r="S223">
        <f t="shared" si="14"/>
        <v>4</v>
      </c>
      <c r="T223" t="str">
        <f t="shared" si="15"/>
        <v>Moderate</v>
      </c>
    </row>
    <row r="224" spans="1:20" ht="15" customHeight="1" x14ac:dyDescent="0.35">
      <c r="A224" s="35">
        <v>50</v>
      </c>
      <c r="B224" s="36">
        <v>26.656604059999999</v>
      </c>
      <c r="C224" s="35">
        <v>108.08889739999999</v>
      </c>
      <c r="D224" s="35">
        <v>85.326225840000006</v>
      </c>
      <c r="E224" s="37">
        <v>196.94932410000001</v>
      </c>
      <c r="F224" s="37">
        <v>40.015374250000001</v>
      </c>
      <c r="G224" s="37">
        <v>202.61125910000001</v>
      </c>
      <c r="H224" s="37">
        <v>241.78169339999999</v>
      </c>
      <c r="I224" s="17" t="s">
        <v>243</v>
      </c>
      <c r="J224" s="17" t="s">
        <v>354</v>
      </c>
      <c r="K224" s="17" t="s">
        <v>392</v>
      </c>
      <c r="L224" s="17" t="s">
        <v>363</v>
      </c>
      <c r="M224" s="17" t="s">
        <v>333</v>
      </c>
      <c r="N224" s="36">
        <v>4.9218413620110004</v>
      </c>
      <c r="O224" s="35">
        <v>22.762671560000001</v>
      </c>
      <c r="P224" s="37">
        <v>1332.830203</v>
      </c>
      <c r="Q224" t="str">
        <f t="shared" si="12"/>
        <v>Desirable</v>
      </c>
      <c r="R224" t="str">
        <f t="shared" si="13"/>
        <v>Normal</v>
      </c>
      <c r="S224">
        <f t="shared" si="14"/>
        <v>2</v>
      </c>
      <c r="T224" t="str">
        <f t="shared" si="15"/>
        <v>Low</v>
      </c>
    </row>
    <row r="225" spans="1:20" ht="15" customHeight="1" x14ac:dyDescent="0.35">
      <c r="A225" s="35">
        <v>41</v>
      </c>
      <c r="B225" s="36">
        <v>29.231322259999999</v>
      </c>
      <c r="C225" s="35">
        <v>106.1119508</v>
      </c>
      <c r="D225" s="35">
        <v>85.740290000000002</v>
      </c>
      <c r="E225" s="37">
        <v>215.37201010000001</v>
      </c>
      <c r="F225" s="37">
        <v>42.2896334</v>
      </c>
      <c r="G225" s="37">
        <v>224.97439940000001</v>
      </c>
      <c r="H225" s="37">
        <v>231.87677149999999</v>
      </c>
      <c r="I225" s="17" t="s">
        <v>243</v>
      </c>
      <c r="J225" s="17" t="s">
        <v>354</v>
      </c>
      <c r="K225" s="17" t="s">
        <v>392</v>
      </c>
      <c r="L225" s="17" t="s">
        <v>360</v>
      </c>
      <c r="M225" s="17" t="s">
        <v>333</v>
      </c>
      <c r="N225" s="36">
        <v>5.0927849873486997</v>
      </c>
      <c r="O225" s="35">
        <v>20.371660800000001</v>
      </c>
      <c r="P225" s="37">
        <v>1198.4842126599999</v>
      </c>
      <c r="Q225" t="str">
        <f t="shared" si="12"/>
        <v>Borderline High</v>
      </c>
      <c r="R225" t="str">
        <f t="shared" si="13"/>
        <v>Normal</v>
      </c>
      <c r="S225">
        <f t="shared" si="14"/>
        <v>2</v>
      </c>
      <c r="T225" t="str">
        <f t="shared" si="15"/>
        <v>Low</v>
      </c>
    </row>
    <row r="226" spans="1:20" ht="15" customHeight="1" x14ac:dyDescent="0.35">
      <c r="A226" s="35">
        <v>89</v>
      </c>
      <c r="B226" s="36">
        <v>35.779526769999997</v>
      </c>
      <c r="C226" s="35">
        <v>125.0507147</v>
      </c>
      <c r="D226" s="35">
        <v>79.735050169999994</v>
      </c>
      <c r="E226" s="37">
        <v>204.95644300000001</v>
      </c>
      <c r="F226" s="37">
        <v>38.308506350000002</v>
      </c>
      <c r="G226" s="37">
        <v>221.470482</v>
      </c>
      <c r="H226" s="37">
        <v>289.06412280000001</v>
      </c>
      <c r="I226" s="17" t="s">
        <v>243</v>
      </c>
      <c r="J226" s="17" t="s">
        <v>249</v>
      </c>
      <c r="K226" s="17" t="s">
        <v>255</v>
      </c>
      <c r="L226" s="17" t="s">
        <v>366</v>
      </c>
      <c r="M226" s="17" t="s">
        <v>334</v>
      </c>
      <c r="N226" s="36">
        <v>5.3501549010406704</v>
      </c>
      <c r="O226" s="35">
        <v>45.315664529999999</v>
      </c>
      <c r="P226" s="37">
        <v>3184.3778825300001</v>
      </c>
      <c r="Q226" t="str">
        <f t="shared" si="12"/>
        <v>Borderline High</v>
      </c>
      <c r="R226" t="str">
        <f t="shared" si="13"/>
        <v>Elevated</v>
      </c>
      <c r="S226">
        <f t="shared" si="14"/>
        <v>5</v>
      </c>
      <c r="T226" t="str">
        <f t="shared" si="15"/>
        <v>Moderate</v>
      </c>
    </row>
    <row r="227" spans="1:20" ht="15" customHeight="1" x14ac:dyDescent="0.35">
      <c r="A227" s="35">
        <v>53</v>
      </c>
      <c r="B227" s="36">
        <v>29.863793479999998</v>
      </c>
      <c r="C227" s="35">
        <v>119.52677079999999</v>
      </c>
      <c r="D227" s="35">
        <v>74.53295043</v>
      </c>
      <c r="E227" s="37">
        <v>190.88998319999999</v>
      </c>
      <c r="F227" s="37">
        <v>34.895396230000003</v>
      </c>
      <c r="G227" s="37">
        <v>213.9839666</v>
      </c>
      <c r="H227" s="37">
        <v>253.33975419999999</v>
      </c>
      <c r="I227" s="17" t="s">
        <v>353</v>
      </c>
      <c r="J227" s="17" t="s">
        <v>359</v>
      </c>
      <c r="K227" s="17" t="s">
        <v>255</v>
      </c>
      <c r="L227" s="17" t="s">
        <v>363</v>
      </c>
      <c r="M227" s="17" t="s">
        <v>333</v>
      </c>
      <c r="N227" s="36">
        <v>5.4703486368751904</v>
      </c>
      <c r="O227" s="35">
        <v>44.993820370000002</v>
      </c>
      <c r="P227" s="37">
        <v>1582.7810544399999</v>
      </c>
      <c r="Q227" t="str">
        <f t="shared" si="12"/>
        <v>Desirable</v>
      </c>
      <c r="R227" t="str">
        <f t="shared" si="13"/>
        <v>Normal</v>
      </c>
      <c r="S227">
        <f t="shared" si="14"/>
        <v>5</v>
      </c>
      <c r="T227" t="str">
        <f t="shared" si="15"/>
        <v>Moderate</v>
      </c>
    </row>
    <row r="228" spans="1:20" ht="15" customHeight="1" x14ac:dyDescent="0.35">
      <c r="A228" s="35">
        <v>55</v>
      </c>
      <c r="B228" s="36">
        <v>19.24695045</v>
      </c>
      <c r="C228" s="35">
        <v>117.3163502</v>
      </c>
      <c r="D228" s="35">
        <v>80.983091419999994</v>
      </c>
      <c r="E228" s="37">
        <v>173.01376769999999</v>
      </c>
      <c r="F228" s="37">
        <v>51.987134480000002</v>
      </c>
      <c r="G228" s="37">
        <v>214.88116220000001</v>
      </c>
      <c r="H228" s="37">
        <v>251.19634049999999</v>
      </c>
      <c r="I228" s="17" t="s">
        <v>243</v>
      </c>
      <c r="J228" s="17" t="s">
        <v>359</v>
      </c>
      <c r="K228" s="17" t="s">
        <v>392</v>
      </c>
      <c r="L228" s="17" t="s">
        <v>363</v>
      </c>
      <c r="M228" s="17" t="s">
        <v>255</v>
      </c>
      <c r="N228" s="36">
        <v>3.3280112364446701</v>
      </c>
      <c r="O228" s="35">
        <v>36.333258780000001</v>
      </c>
      <c r="P228" s="37">
        <v>1058.5822747499999</v>
      </c>
      <c r="Q228" t="str">
        <f t="shared" si="12"/>
        <v>Desirable</v>
      </c>
      <c r="R228" t="str">
        <f t="shared" si="13"/>
        <v>Normal</v>
      </c>
      <c r="S228">
        <f t="shared" si="14"/>
        <v>0</v>
      </c>
      <c r="T228" t="str">
        <f t="shared" si="15"/>
        <v>Low</v>
      </c>
    </row>
    <row r="229" spans="1:20" ht="15" customHeight="1" x14ac:dyDescent="0.35">
      <c r="A229" s="35">
        <v>42</v>
      </c>
      <c r="B229" s="36">
        <v>31.664485769999999</v>
      </c>
      <c r="C229" s="35">
        <v>108.8864444</v>
      </c>
      <c r="D229" s="35">
        <v>67.451666239999994</v>
      </c>
      <c r="E229" s="37">
        <v>193.12165429999999</v>
      </c>
      <c r="F229" s="37">
        <v>41.025160990000003</v>
      </c>
      <c r="G229" s="37">
        <v>214.40083129999999</v>
      </c>
      <c r="H229" s="37">
        <v>245.8374943</v>
      </c>
      <c r="I229" s="17" t="s">
        <v>243</v>
      </c>
      <c r="J229" s="17" t="s">
        <v>359</v>
      </c>
      <c r="K229" s="17" t="s">
        <v>255</v>
      </c>
      <c r="L229" s="17" t="s">
        <v>360</v>
      </c>
      <c r="M229" s="17" t="s">
        <v>334</v>
      </c>
      <c r="N229" s="36">
        <v>4.7073954041782802</v>
      </c>
      <c r="O229" s="35">
        <v>41.43477816</v>
      </c>
      <c r="P229" s="37">
        <v>1329.9084023400001</v>
      </c>
      <c r="Q229" t="str">
        <f t="shared" si="12"/>
        <v>Desirable</v>
      </c>
      <c r="R229" t="str">
        <f t="shared" si="13"/>
        <v>Normal</v>
      </c>
      <c r="S229">
        <f t="shared" si="14"/>
        <v>3</v>
      </c>
      <c r="T229" t="str">
        <f t="shared" si="15"/>
        <v>Moderate</v>
      </c>
    </row>
    <row r="230" spans="1:20" ht="15" customHeight="1" x14ac:dyDescent="0.35">
      <c r="A230" s="35">
        <v>35</v>
      </c>
      <c r="B230" s="36">
        <v>25.900379749999999</v>
      </c>
      <c r="C230" s="35">
        <v>111.8098986</v>
      </c>
      <c r="D230" s="35">
        <v>89.571409639999999</v>
      </c>
      <c r="E230" s="37">
        <v>192.35529650000001</v>
      </c>
      <c r="F230" s="37">
        <v>37.237132840000001</v>
      </c>
      <c r="G230" s="37">
        <v>217.02556000000001</v>
      </c>
      <c r="H230" s="37">
        <v>244.2796294</v>
      </c>
      <c r="I230" s="17" t="s">
        <v>353</v>
      </c>
      <c r="J230" s="17" t="s">
        <v>354</v>
      </c>
      <c r="K230" s="17" t="s">
        <v>392</v>
      </c>
      <c r="L230" s="17" t="s">
        <v>357</v>
      </c>
      <c r="M230" s="17" t="s">
        <v>333</v>
      </c>
      <c r="N230" s="36">
        <v>5.1656849448240196</v>
      </c>
      <c r="O230" s="35">
        <v>22.238488960000002</v>
      </c>
      <c r="P230" s="37">
        <v>906.51329124999995</v>
      </c>
      <c r="Q230" t="str">
        <f t="shared" si="12"/>
        <v>Desirable</v>
      </c>
      <c r="R230" t="str">
        <f t="shared" si="13"/>
        <v>Normal</v>
      </c>
      <c r="S230">
        <f t="shared" si="14"/>
        <v>5</v>
      </c>
      <c r="T230" t="str">
        <f t="shared" si="15"/>
        <v>Moderate</v>
      </c>
    </row>
    <row r="231" spans="1:20" ht="15" customHeight="1" x14ac:dyDescent="0.35">
      <c r="A231" s="35">
        <v>83</v>
      </c>
      <c r="B231" s="36">
        <v>27.839726129999999</v>
      </c>
      <c r="C231" s="35">
        <v>131.62061610000001</v>
      </c>
      <c r="D231" s="35">
        <v>83.655896609999999</v>
      </c>
      <c r="E231" s="37">
        <v>201.82804379999999</v>
      </c>
      <c r="F231" s="37">
        <v>31.786850019999999</v>
      </c>
      <c r="G231" s="37">
        <v>230.39185549999999</v>
      </c>
      <c r="H231" s="37">
        <v>281.82103030000002</v>
      </c>
      <c r="I231" s="17" t="s">
        <v>243</v>
      </c>
      <c r="J231" s="17" t="s">
        <v>359</v>
      </c>
      <c r="K231" s="17" t="s">
        <v>392</v>
      </c>
      <c r="L231" s="17" t="s">
        <v>366</v>
      </c>
      <c r="M231" s="17" t="s">
        <v>333</v>
      </c>
      <c r="N231" s="36">
        <v>6.3494194509053798</v>
      </c>
      <c r="O231" s="35">
        <v>47.96471949</v>
      </c>
      <c r="P231" s="37">
        <v>2310.6972687900002</v>
      </c>
      <c r="Q231" t="str">
        <f t="shared" si="12"/>
        <v>Borderline High</v>
      </c>
      <c r="R231" t="str">
        <f t="shared" si="13"/>
        <v>High / Stage 1</v>
      </c>
      <c r="S231">
        <f t="shared" si="14"/>
        <v>5</v>
      </c>
      <c r="T231" t="str">
        <f t="shared" si="15"/>
        <v>Moderate</v>
      </c>
    </row>
    <row r="232" spans="1:20" ht="15" customHeight="1" x14ac:dyDescent="0.35">
      <c r="A232" s="35">
        <v>71</v>
      </c>
      <c r="B232" s="36">
        <v>18.732947190000001</v>
      </c>
      <c r="C232" s="35">
        <v>98.381613250000001</v>
      </c>
      <c r="D232" s="35">
        <v>66.725274490000004</v>
      </c>
      <c r="E232" s="37">
        <v>202.03587440000001</v>
      </c>
      <c r="F232" s="37">
        <v>47.192412910000002</v>
      </c>
      <c r="G232" s="37">
        <v>230.62926719999999</v>
      </c>
      <c r="H232" s="37">
        <v>251.86570130000001</v>
      </c>
      <c r="I232" s="17" t="s">
        <v>243</v>
      </c>
      <c r="J232" s="17" t="s">
        <v>249</v>
      </c>
      <c r="K232" s="17" t="s">
        <v>255</v>
      </c>
      <c r="L232" s="17" t="s">
        <v>366</v>
      </c>
      <c r="M232" s="17" t="s">
        <v>255</v>
      </c>
      <c r="N232" s="36">
        <v>4.2811092279875602</v>
      </c>
      <c r="O232" s="35">
        <v>31.656338760000001</v>
      </c>
      <c r="P232" s="37">
        <v>1330.0392504900001</v>
      </c>
      <c r="Q232" t="str">
        <f t="shared" si="12"/>
        <v>Borderline High</v>
      </c>
      <c r="R232" t="str">
        <f t="shared" si="13"/>
        <v>Normal</v>
      </c>
      <c r="S232">
        <f t="shared" si="14"/>
        <v>0</v>
      </c>
      <c r="T232" t="str">
        <f t="shared" si="15"/>
        <v>Low</v>
      </c>
    </row>
    <row r="233" spans="1:20" ht="15" customHeight="1" x14ac:dyDescent="0.35">
      <c r="A233" s="35">
        <v>52</v>
      </c>
      <c r="B233" s="36">
        <v>29.516257370000002</v>
      </c>
      <c r="C233" s="35">
        <v>96.116513060000003</v>
      </c>
      <c r="D233" s="35">
        <v>81.206706699999998</v>
      </c>
      <c r="E233" s="37">
        <v>192.2472325</v>
      </c>
      <c r="F233" s="37">
        <v>32.40679943</v>
      </c>
      <c r="G233" s="37">
        <v>201.57094069999999</v>
      </c>
      <c r="H233" s="37">
        <v>261.94902880000001</v>
      </c>
      <c r="I233" s="17" t="s">
        <v>243</v>
      </c>
      <c r="J233" s="17" t="s">
        <v>249</v>
      </c>
      <c r="K233" s="17" t="s">
        <v>392</v>
      </c>
      <c r="L233" s="17" t="s">
        <v>363</v>
      </c>
      <c r="M233" s="17" t="s">
        <v>333</v>
      </c>
      <c r="N233" s="36">
        <v>5.9323116099527802</v>
      </c>
      <c r="O233" s="35">
        <v>14.909806359999999</v>
      </c>
      <c r="P233" s="37">
        <v>1534.84538324</v>
      </c>
      <c r="Q233" t="str">
        <f t="shared" si="12"/>
        <v>Desirable</v>
      </c>
      <c r="R233" t="str">
        <f t="shared" si="13"/>
        <v>Normal</v>
      </c>
      <c r="S233">
        <f t="shared" si="14"/>
        <v>3</v>
      </c>
      <c r="T233" t="str">
        <f t="shared" si="15"/>
        <v>Moderate</v>
      </c>
    </row>
    <row r="234" spans="1:20" ht="15" customHeight="1" x14ac:dyDescent="0.35">
      <c r="A234" s="35">
        <v>78</v>
      </c>
      <c r="B234" s="36">
        <v>20.49262628</v>
      </c>
      <c r="C234" s="35">
        <v>115.9281344</v>
      </c>
      <c r="D234" s="35">
        <v>84.380039650000001</v>
      </c>
      <c r="E234" s="37">
        <v>172.86304369999999</v>
      </c>
      <c r="F234" s="37">
        <v>33.195873310000003</v>
      </c>
      <c r="G234" s="37">
        <v>211.2702247</v>
      </c>
      <c r="H234" s="37">
        <v>212.51617859999999</v>
      </c>
      <c r="I234" s="17" t="s">
        <v>353</v>
      </c>
      <c r="J234" s="17" t="s">
        <v>249</v>
      </c>
      <c r="K234" s="17" t="s">
        <v>392</v>
      </c>
      <c r="L234" s="17" t="s">
        <v>366</v>
      </c>
      <c r="M234" s="17" t="s">
        <v>255</v>
      </c>
      <c r="N234" s="36">
        <v>5.2073654482807799</v>
      </c>
      <c r="O234" s="35">
        <v>31.548094750000001</v>
      </c>
      <c r="P234" s="37">
        <v>1598.42484984</v>
      </c>
      <c r="Q234" t="str">
        <f t="shared" si="12"/>
        <v>Desirable</v>
      </c>
      <c r="R234" t="str">
        <f t="shared" si="13"/>
        <v>Normal</v>
      </c>
      <c r="S234">
        <f t="shared" si="14"/>
        <v>3</v>
      </c>
      <c r="T234" t="str">
        <f t="shared" si="15"/>
        <v>Moderate</v>
      </c>
    </row>
    <row r="235" spans="1:20" ht="15" customHeight="1" x14ac:dyDescent="0.35">
      <c r="A235" s="35">
        <v>58</v>
      </c>
      <c r="B235" s="36">
        <v>29.671246719999999</v>
      </c>
      <c r="C235" s="35">
        <v>114.9321635</v>
      </c>
      <c r="D235" s="35">
        <v>86.447140099999999</v>
      </c>
      <c r="E235" s="37">
        <v>185.3702011</v>
      </c>
      <c r="F235" s="37">
        <v>38.175521580000002</v>
      </c>
      <c r="G235" s="37">
        <v>218.47866920000001</v>
      </c>
      <c r="H235" s="37">
        <v>232.85725640000001</v>
      </c>
      <c r="I235" s="17" t="s">
        <v>243</v>
      </c>
      <c r="J235" s="17" t="s">
        <v>249</v>
      </c>
      <c r="K235" s="17" t="s">
        <v>392</v>
      </c>
      <c r="L235" s="17" t="s">
        <v>363</v>
      </c>
      <c r="M235" s="17" t="s">
        <v>333</v>
      </c>
      <c r="N235" s="36">
        <v>4.8557346023823502</v>
      </c>
      <c r="O235" s="35">
        <v>28.485023399999999</v>
      </c>
      <c r="P235" s="37">
        <v>1720.93230976</v>
      </c>
      <c r="Q235" t="str">
        <f t="shared" si="12"/>
        <v>Desirable</v>
      </c>
      <c r="R235" t="str">
        <f t="shared" si="13"/>
        <v>Normal</v>
      </c>
      <c r="S235">
        <f t="shared" si="14"/>
        <v>3</v>
      </c>
      <c r="T235" t="str">
        <f t="shared" si="15"/>
        <v>Moderate</v>
      </c>
    </row>
    <row r="236" spans="1:20" ht="15" customHeight="1" x14ac:dyDescent="0.35">
      <c r="A236" s="35">
        <v>50</v>
      </c>
      <c r="B236" s="36">
        <v>23.385675979999998</v>
      </c>
      <c r="C236" s="35">
        <v>102.5742565</v>
      </c>
      <c r="D236" s="35">
        <v>90.650026060000002</v>
      </c>
      <c r="E236" s="37">
        <v>171.5611907</v>
      </c>
      <c r="F236" s="37">
        <v>31.639092699999999</v>
      </c>
      <c r="G236" s="37">
        <v>222.2202849</v>
      </c>
      <c r="H236" s="37">
        <v>237.36202</v>
      </c>
      <c r="I236" s="17" t="s">
        <v>243</v>
      </c>
      <c r="J236" s="17" t="s">
        <v>249</v>
      </c>
      <c r="K236" s="17" t="s">
        <v>392</v>
      </c>
      <c r="L236" s="17" t="s">
        <v>363</v>
      </c>
      <c r="M236" s="17" t="s">
        <v>255</v>
      </c>
      <c r="N236" s="36">
        <v>5.42244344130639</v>
      </c>
      <c r="O236" s="35">
        <v>11.924230440000001</v>
      </c>
      <c r="P236" s="37">
        <v>1169.283799</v>
      </c>
      <c r="Q236" t="str">
        <f t="shared" si="12"/>
        <v>Desirable</v>
      </c>
      <c r="R236" t="str">
        <f t="shared" si="13"/>
        <v>Normal</v>
      </c>
      <c r="S236">
        <f t="shared" si="14"/>
        <v>1</v>
      </c>
      <c r="T236" t="str">
        <f t="shared" si="15"/>
        <v>Low</v>
      </c>
    </row>
    <row r="237" spans="1:20" ht="15" customHeight="1" x14ac:dyDescent="0.35">
      <c r="A237" s="35">
        <v>85</v>
      </c>
      <c r="B237" s="36">
        <v>30.610821789999999</v>
      </c>
      <c r="C237" s="35">
        <v>107.35490919999999</v>
      </c>
      <c r="D237" s="35">
        <v>87.547314409999998</v>
      </c>
      <c r="E237" s="37">
        <v>194.34431739999999</v>
      </c>
      <c r="F237" s="37">
        <v>44.959441519999999</v>
      </c>
      <c r="G237" s="37">
        <v>216.6960521</v>
      </c>
      <c r="H237" s="37">
        <v>286.90387140000001</v>
      </c>
      <c r="I237" s="17" t="s">
        <v>243</v>
      </c>
      <c r="J237" s="17" t="s">
        <v>359</v>
      </c>
      <c r="K237" s="17" t="s">
        <v>392</v>
      </c>
      <c r="L237" s="17" t="s">
        <v>366</v>
      </c>
      <c r="M237" s="17" t="s">
        <v>334</v>
      </c>
      <c r="N237" s="36">
        <v>4.3226586191811798</v>
      </c>
      <c r="O237" s="35">
        <v>19.80759479</v>
      </c>
      <c r="P237" s="37">
        <v>2601.9198521500002</v>
      </c>
      <c r="Q237" t="str">
        <f t="shared" si="12"/>
        <v>Desirable</v>
      </c>
      <c r="R237" t="str">
        <f t="shared" si="13"/>
        <v>Normal</v>
      </c>
      <c r="S237">
        <f t="shared" si="14"/>
        <v>3</v>
      </c>
      <c r="T237" t="str">
        <f t="shared" si="15"/>
        <v>Moderate</v>
      </c>
    </row>
    <row r="238" spans="1:20" ht="15" customHeight="1" x14ac:dyDescent="0.35">
      <c r="A238" s="35">
        <v>50</v>
      </c>
      <c r="B238" s="36">
        <v>20.524724370000001</v>
      </c>
      <c r="C238" s="35">
        <v>104.4958644</v>
      </c>
      <c r="D238" s="35">
        <v>80.916994840000001</v>
      </c>
      <c r="E238" s="37">
        <v>196.15026950000001</v>
      </c>
      <c r="F238" s="37">
        <v>31.319032960000001</v>
      </c>
      <c r="G238" s="37">
        <v>221.90747089999999</v>
      </c>
      <c r="H238" s="37">
        <v>245.5823604</v>
      </c>
      <c r="I238" s="17" t="s">
        <v>243</v>
      </c>
      <c r="J238" s="17" t="s">
        <v>249</v>
      </c>
      <c r="K238" s="17" t="s">
        <v>392</v>
      </c>
      <c r="L238" s="17" t="s">
        <v>363</v>
      </c>
      <c r="M238" s="17" t="s">
        <v>255</v>
      </c>
      <c r="N238" s="36">
        <v>6.2629733731088999</v>
      </c>
      <c r="O238" s="35">
        <v>23.578869560000001</v>
      </c>
      <c r="P238" s="37">
        <v>1026.2362184999999</v>
      </c>
      <c r="Q238" t="str">
        <f t="shared" si="12"/>
        <v>Desirable</v>
      </c>
      <c r="R238" t="str">
        <f t="shared" si="13"/>
        <v>Normal</v>
      </c>
      <c r="S238">
        <f t="shared" si="14"/>
        <v>1</v>
      </c>
      <c r="T238" t="str">
        <f t="shared" si="15"/>
        <v>Low</v>
      </c>
    </row>
    <row r="239" spans="1:20" ht="15" customHeight="1" x14ac:dyDescent="0.35">
      <c r="A239" s="35">
        <v>31</v>
      </c>
      <c r="B239" s="36">
        <v>19.196158870000001</v>
      </c>
      <c r="C239" s="35">
        <v>112.8299547</v>
      </c>
      <c r="D239" s="35">
        <v>77.405668750000004</v>
      </c>
      <c r="E239" s="37">
        <v>163.2215635</v>
      </c>
      <c r="F239" s="37">
        <v>42.069517869999999</v>
      </c>
      <c r="G239" s="37">
        <v>202.61768000000001</v>
      </c>
      <c r="H239" s="37">
        <v>203.9506782</v>
      </c>
      <c r="I239" s="17" t="s">
        <v>353</v>
      </c>
      <c r="J239" s="17" t="s">
        <v>359</v>
      </c>
      <c r="K239" s="17" t="s">
        <v>255</v>
      </c>
      <c r="L239" s="17" t="s">
        <v>357</v>
      </c>
      <c r="M239" s="17" t="s">
        <v>255</v>
      </c>
      <c r="N239" s="36">
        <v>3.8798058966203199</v>
      </c>
      <c r="O239" s="35">
        <v>35.424285949999998</v>
      </c>
      <c r="P239" s="37">
        <v>595.08092496999996</v>
      </c>
      <c r="Q239" t="str">
        <f t="shared" si="12"/>
        <v>Desirable</v>
      </c>
      <c r="R239" t="str">
        <f t="shared" si="13"/>
        <v>Normal</v>
      </c>
      <c r="S239">
        <f t="shared" si="14"/>
        <v>2</v>
      </c>
      <c r="T239" t="str">
        <f t="shared" si="15"/>
        <v>Low</v>
      </c>
    </row>
    <row r="240" spans="1:20" ht="15" customHeight="1" x14ac:dyDescent="0.35">
      <c r="A240" s="35">
        <v>38</v>
      </c>
      <c r="B240" s="36">
        <v>24.293058930000001</v>
      </c>
      <c r="C240" s="35">
        <v>115.4306474</v>
      </c>
      <c r="D240" s="35">
        <v>75.45832249</v>
      </c>
      <c r="E240" s="37">
        <v>181.9648531</v>
      </c>
      <c r="F240" s="37">
        <v>31.4941678</v>
      </c>
      <c r="G240" s="37">
        <v>211.3790961</v>
      </c>
      <c r="H240" s="37">
        <v>254.07301419999999</v>
      </c>
      <c r="I240" s="17" t="s">
        <v>243</v>
      </c>
      <c r="J240" s="17" t="s">
        <v>249</v>
      </c>
      <c r="K240" s="17" t="s">
        <v>255</v>
      </c>
      <c r="L240" s="17" t="s">
        <v>357</v>
      </c>
      <c r="M240" s="17" t="s">
        <v>255</v>
      </c>
      <c r="N240" s="36">
        <v>5.7777317456218</v>
      </c>
      <c r="O240" s="35">
        <v>39.972324909999998</v>
      </c>
      <c r="P240" s="37">
        <v>923.13623933999997</v>
      </c>
      <c r="Q240" t="str">
        <f t="shared" si="12"/>
        <v>Desirable</v>
      </c>
      <c r="R240" t="str">
        <f t="shared" si="13"/>
        <v>Normal</v>
      </c>
      <c r="S240">
        <f t="shared" si="14"/>
        <v>1</v>
      </c>
      <c r="T240" t="str">
        <f t="shared" si="15"/>
        <v>Low</v>
      </c>
    </row>
    <row r="241" spans="1:20" ht="15" customHeight="1" x14ac:dyDescent="0.35">
      <c r="A241" s="35">
        <v>65</v>
      </c>
      <c r="B241" s="36">
        <v>28.331598509999999</v>
      </c>
      <c r="C241" s="35">
        <v>112.9138461</v>
      </c>
      <c r="D241" s="35">
        <v>80.699133209999999</v>
      </c>
      <c r="E241" s="37">
        <v>211.67606509999999</v>
      </c>
      <c r="F241" s="37">
        <v>34.967459980000001</v>
      </c>
      <c r="G241" s="37">
        <v>211.8703223</v>
      </c>
      <c r="H241" s="37">
        <v>255.13038589999999</v>
      </c>
      <c r="I241" s="17" t="s">
        <v>243</v>
      </c>
      <c r="J241" s="17" t="s">
        <v>249</v>
      </c>
      <c r="K241" s="17" t="s">
        <v>392</v>
      </c>
      <c r="L241" s="17" t="s">
        <v>261</v>
      </c>
      <c r="M241" s="17" t="s">
        <v>333</v>
      </c>
      <c r="N241" s="36">
        <v>6.0535156176934297</v>
      </c>
      <c r="O241" s="35">
        <v>32.214712890000001</v>
      </c>
      <c r="P241" s="37">
        <v>1841.55390315</v>
      </c>
      <c r="Q241" t="str">
        <f t="shared" si="12"/>
        <v>Borderline High</v>
      </c>
      <c r="R241" t="str">
        <f t="shared" si="13"/>
        <v>Normal</v>
      </c>
      <c r="S241">
        <f t="shared" si="14"/>
        <v>3</v>
      </c>
      <c r="T241" t="str">
        <f t="shared" si="15"/>
        <v>Moderate</v>
      </c>
    </row>
    <row r="242" spans="1:20" ht="15" customHeight="1" x14ac:dyDescent="0.35">
      <c r="A242" s="35">
        <v>37</v>
      </c>
      <c r="B242" s="36">
        <v>21.27421099</v>
      </c>
      <c r="C242" s="35">
        <v>99.579121220000005</v>
      </c>
      <c r="D242" s="35">
        <v>88.769053819999996</v>
      </c>
      <c r="E242" s="37">
        <v>165.7845007</v>
      </c>
      <c r="F242" s="37">
        <v>50.379607059999998</v>
      </c>
      <c r="G242" s="37">
        <v>186.79317549999999</v>
      </c>
      <c r="H242" s="37">
        <v>220.77035720000001</v>
      </c>
      <c r="I242" s="17" t="s">
        <v>243</v>
      </c>
      <c r="J242" s="17" t="s">
        <v>359</v>
      </c>
      <c r="K242" s="17" t="s">
        <v>392</v>
      </c>
      <c r="L242" s="17" t="s">
        <v>357</v>
      </c>
      <c r="M242" s="17" t="s">
        <v>255</v>
      </c>
      <c r="N242" s="36">
        <v>3.2907065055620199</v>
      </c>
      <c r="O242" s="35">
        <v>10.810067399999999</v>
      </c>
      <c r="P242" s="37">
        <v>787.14580663000004</v>
      </c>
      <c r="Q242" t="str">
        <f t="shared" si="12"/>
        <v>Desirable</v>
      </c>
      <c r="R242" t="str">
        <f t="shared" si="13"/>
        <v>Normal</v>
      </c>
      <c r="S242">
        <f t="shared" si="14"/>
        <v>0</v>
      </c>
      <c r="T242" t="str">
        <f t="shared" si="15"/>
        <v>Low</v>
      </c>
    </row>
    <row r="243" spans="1:20" ht="15" customHeight="1" x14ac:dyDescent="0.35">
      <c r="A243" s="35">
        <v>25</v>
      </c>
      <c r="B243" s="36">
        <v>28.019153670000001</v>
      </c>
      <c r="C243" s="35">
        <v>81.40086599</v>
      </c>
      <c r="D243" s="35">
        <v>74.570185769999995</v>
      </c>
      <c r="E243" s="37">
        <v>193.22247100000001</v>
      </c>
      <c r="F243" s="37">
        <v>44.758682880000002</v>
      </c>
      <c r="G243" s="37">
        <v>212.5138595</v>
      </c>
      <c r="H243" s="37">
        <v>235.45819589999999</v>
      </c>
      <c r="I243" s="17" t="s">
        <v>353</v>
      </c>
      <c r="J243" s="17" t="s">
        <v>359</v>
      </c>
      <c r="K243" s="17" t="s">
        <v>255</v>
      </c>
      <c r="L243" s="17" t="s">
        <v>355</v>
      </c>
      <c r="M243" s="17" t="s">
        <v>333</v>
      </c>
      <c r="N243" s="36">
        <v>4.3169829531856001</v>
      </c>
      <c r="O243" s="35">
        <v>6.8306802200000103</v>
      </c>
      <c r="P243" s="37">
        <v>700.47884175000002</v>
      </c>
      <c r="Q243" t="str">
        <f t="shared" si="12"/>
        <v>Desirable</v>
      </c>
      <c r="R243" t="str">
        <f t="shared" si="13"/>
        <v>Normal</v>
      </c>
      <c r="S243">
        <f t="shared" si="14"/>
        <v>4</v>
      </c>
      <c r="T243" t="str">
        <f t="shared" si="15"/>
        <v>Moderate</v>
      </c>
    </row>
    <row r="244" spans="1:20" ht="15" customHeight="1" x14ac:dyDescent="0.35">
      <c r="A244" s="35">
        <v>24</v>
      </c>
      <c r="B244" s="36">
        <v>31.372030949999999</v>
      </c>
      <c r="C244" s="35">
        <v>112.59280459999999</v>
      </c>
      <c r="D244" s="35">
        <v>104.5656595</v>
      </c>
      <c r="E244" s="37">
        <v>187.95390789999999</v>
      </c>
      <c r="F244" s="37">
        <v>30.77214833</v>
      </c>
      <c r="G244" s="37">
        <v>200.7147817</v>
      </c>
      <c r="H244" s="37">
        <v>256.70414549999998</v>
      </c>
      <c r="I244" s="17" t="s">
        <v>243</v>
      </c>
      <c r="J244" s="17" t="s">
        <v>359</v>
      </c>
      <c r="K244" s="17" t="s">
        <v>392</v>
      </c>
      <c r="L244" s="17" t="s">
        <v>355</v>
      </c>
      <c r="M244" s="17" t="s">
        <v>334</v>
      </c>
      <c r="N244" s="36">
        <v>6.1079228490772097</v>
      </c>
      <c r="O244" s="35">
        <v>8.0271451000000003</v>
      </c>
      <c r="P244" s="37">
        <v>752.92874280000001</v>
      </c>
      <c r="Q244" t="str">
        <f t="shared" si="12"/>
        <v>Desirable</v>
      </c>
      <c r="R244" t="str">
        <f t="shared" si="13"/>
        <v>Normal</v>
      </c>
      <c r="S244">
        <f t="shared" si="14"/>
        <v>4</v>
      </c>
      <c r="T244" t="str">
        <f t="shared" si="15"/>
        <v>Moderate</v>
      </c>
    </row>
    <row r="245" spans="1:20" ht="15" customHeight="1" x14ac:dyDescent="0.35">
      <c r="A245" s="35">
        <v>84</v>
      </c>
      <c r="B245" s="36">
        <v>20.38196984</v>
      </c>
      <c r="C245" s="35">
        <v>115.2917695</v>
      </c>
      <c r="D245" s="35">
        <v>73.510465190000005</v>
      </c>
      <c r="E245" s="37">
        <v>194.06096460000001</v>
      </c>
      <c r="F245" s="37">
        <v>34.019785159999998</v>
      </c>
      <c r="G245" s="37">
        <v>215.56214460000001</v>
      </c>
      <c r="H245" s="37">
        <v>244.9430984</v>
      </c>
      <c r="I245" s="17" t="s">
        <v>243</v>
      </c>
      <c r="J245" s="17" t="s">
        <v>354</v>
      </c>
      <c r="K245" s="17" t="s">
        <v>255</v>
      </c>
      <c r="L245" s="17" t="s">
        <v>366</v>
      </c>
      <c r="M245" s="17" t="s">
        <v>255</v>
      </c>
      <c r="N245" s="36">
        <v>5.7043559707183098</v>
      </c>
      <c r="O245" s="35">
        <v>41.781304310000003</v>
      </c>
      <c r="P245" s="37">
        <v>1712.08546656</v>
      </c>
      <c r="Q245" t="str">
        <f t="shared" si="12"/>
        <v>Desirable</v>
      </c>
      <c r="R245" t="str">
        <f t="shared" si="13"/>
        <v>Normal</v>
      </c>
      <c r="S245">
        <f t="shared" si="14"/>
        <v>1</v>
      </c>
      <c r="T245" t="str">
        <f t="shared" si="15"/>
        <v>Low</v>
      </c>
    </row>
    <row r="246" spans="1:20" ht="15" customHeight="1" x14ac:dyDescent="0.35">
      <c r="A246" s="35">
        <v>34</v>
      </c>
      <c r="B246" s="36">
        <v>28.026869980000001</v>
      </c>
      <c r="C246" s="35">
        <v>105.9797231</v>
      </c>
      <c r="D246" s="35">
        <v>91.778012840000002</v>
      </c>
      <c r="E246" s="37">
        <v>185.6618675</v>
      </c>
      <c r="F246" s="37">
        <v>42.066359409999997</v>
      </c>
      <c r="G246" s="37">
        <v>203.02778180000001</v>
      </c>
      <c r="H246" s="37">
        <v>241.5096906</v>
      </c>
      <c r="I246" s="17" t="s">
        <v>353</v>
      </c>
      <c r="J246" s="17" t="s">
        <v>249</v>
      </c>
      <c r="K246" s="17" t="s">
        <v>392</v>
      </c>
      <c r="L246" s="17" t="s">
        <v>357</v>
      </c>
      <c r="M246" s="17" t="s">
        <v>333</v>
      </c>
      <c r="N246" s="36">
        <v>4.4135473120087596</v>
      </c>
      <c r="O246" s="35">
        <v>14.20171026</v>
      </c>
      <c r="P246" s="37">
        <v>952.91357932000005</v>
      </c>
      <c r="Q246" t="str">
        <f t="shared" si="12"/>
        <v>Desirable</v>
      </c>
      <c r="R246" t="str">
        <f t="shared" si="13"/>
        <v>Normal</v>
      </c>
      <c r="S246">
        <f t="shared" si="14"/>
        <v>4</v>
      </c>
      <c r="T246" t="str">
        <f t="shared" si="15"/>
        <v>Moderate</v>
      </c>
    </row>
    <row r="247" spans="1:20" ht="15" customHeight="1" x14ac:dyDescent="0.35">
      <c r="A247" s="35">
        <v>50</v>
      </c>
      <c r="B247" s="36">
        <v>29.698919830000001</v>
      </c>
      <c r="C247" s="35">
        <v>133.17597979999999</v>
      </c>
      <c r="D247" s="35">
        <v>98.442450320000006</v>
      </c>
      <c r="E247" s="37">
        <v>177.0352359</v>
      </c>
      <c r="F247" s="37">
        <v>34.25910004</v>
      </c>
      <c r="G247" s="37">
        <v>197.4335993</v>
      </c>
      <c r="H247" s="37">
        <v>261.31771959999998</v>
      </c>
      <c r="I247" s="17" t="s">
        <v>243</v>
      </c>
      <c r="J247" s="17" t="s">
        <v>249</v>
      </c>
      <c r="K247" s="17" t="s">
        <v>392</v>
      </c>
      <c r="L247" s="17" t="s">
        <v>363</v>
      </c>
      <c r="M247" s="17" t="s">
        <v>333</v>
      </c>
      <c r="N247" s="36">
        <v>5.1675390098776202</v>
      </c>
      <c r="O247" s="35">
        <v>34.733529480000001</v>
      </c>
      <c r="P247" s="37">
        <v>1484.9459915</v>
      </c>
      <c r="Q247" t="str">
        <f t="shared" si="12"/>
        <v>Desirable</v>
      </c>
      <c r="R247" t="str">
        <f t="shared" si="13"/>
        <v>High / Stage 1</v>
      </c>
      <c r="S247">
        <f t="shared" si="14"/>
        <v>5</v>
      </c>
      <c r="T247" t="str">
        <f t="shared" si="15"/>
        <v>Moderate</v>
      </c>
    </row>
    <row r="248" spans="1:20" ht="15" customHeight="1" x14ac:dyDescent="0.35">
      <c r="A248" s="35">
        <v>65</v>
      </c>
      <c r="B248" s="36">
        <v>26.035605589999999</v>
      </c>
      <c r="C248" s="35">
        <v>102.1193548</v>
      </c>
      <c r="D248" s="35">
        <v>68.480397389999993</v>
      </c>
      <c r="E248" s="37">
        <v>166.68440759999999</v>
      </c>
      <c r="F248" s="37">
        <v>27.17329587</v>
      </c>
      <c r="G248" s="37">
        <v>188.99814670000001</v>
      </c>
      <c r="H248" s="37">
        <v>226.54623280000001</v>
      </c>
      <c r="I248" s="17" t="s">
        <v>353</v>
      </c>
      <c r="J248" s="17" t="s">
        <v>249</v>
      </c>
      <c r="K248" s="17" t="s">
        <v>255</v>
      </c>
      <c r="L248" s="17" t="s">
        <v>261</v>
      </c>
      <c r="M248" s="17" t="s">
        <v>333</v>
      </c>
      <c r="N248" s="36">
        <v>6.1341255178406202</v>
      </c>
      <c r="O248" s="35">
        <v>33.638957410000003</v>
      </c>
      <c r="P248" s="37">
        <v>1692.3143633499999</v>
      </c>
      <c r="Q248" t="str">
        <f t="shared" si="12"/>
        <v>Desirable</v>
      </c>
      <c r="R248" t="str">
        <f t="shared" si="13"/>
        <v>Normal</v>
      </c>
      <c r="S248">
        <f t="shared" si="14"/>
        <v>5</v>
      </c>
      <c r="T248" t="str">
        <f t="shared" si="15"/>
        <v>Moderate</v>
      </c>
    </row>
    <row r="249" spans="1:20" ht="15" customHeight="1" x14ac:dyDescent="0.35">
      <c r="A249" s="35">
        <v>76</v>
      </c>
      <c r="B249" s="36">
        <v>26.587581190000002</v>
      </c>
      <c r="C249" s="35">
        <v>125.6843636</v>
      </c>
      <c r="D249" s="35">
        <v>92.982709189999994</v>
      </c>
      <c r="E249" s="37">
        <v>196.13558499999999</v>
      </c>
      <c r="F249" s="37">
        <v>40.65142153</v>
      </c>
      <c r="G249" s="37">
        <v>217.29113810000001</v>
      </c>
      <c r="H249" s="37">
        <v>220.33391460000001</v>
      </c>
      <c r="I249" s="17" t="s">
        <v>243</v>
      </c>
      <c r="J249" s="17" t="s">
        <v>354</v>
      </c>
      <c r="K249" s="17" t="s">
        <v>392</v>
      </c>
      <c r="L249" s="17" t="s">
        <v>366</v>
      </c>
      <c r="M249" s="17" t="s">
        <v>333</v>
      </c>
      <c r="N249" s="36">
        <v>4.8248149171180996</v>
      </c>
      <c r="O249" s="35">
        <v>32.701654410000003</v>
      </c>
      <c r="P249" s="37">
        <v>2020.6561704400001</v>
      </c>
      <c r="Q249" t="str">
        <f t="shared" si="12"/>
        <v>Desirable</v>
      </c>
      <c r="R249" t="str">
        <f t="shared" si="13"/>
        <v>Elevated</v>
      </c>
      <c r="S249">
        <f t="shared" si="14"/>
        <v>3</v>
      </c>
      <c r="T249" t="str">
        <f t="shared" si="15"/>
        <v>Moderate</v>
      </c>
    </row>
    <row r="250" spans="1:20" ht="15" customHeight="1" x14ac:dyDescent="0.35">
      <c r="A250" s="35">
        <v>39</v>
      </c>
      <c r="B250" s="36">
        <v>19.95552232</v>
      </c>
      <c r="C250" s="35">
        <v>111.5035867</v>
      </c>
      <c r="D250" s="35">
        <v>76.668581720000006</v>
      </c>
      <c r="E250" s="37">
        <v>178.7987957</v>
      </c>
      <c r="F250" s="37">
        <v>36.316704809999997</v>
      </c>
      <c r="G250" s="37">
        <v>213.94975740000001</v>
      </c>
      <c r="H250" s="37">
        <v>210.58227479999999</v>
      </c>
      <c r="I250" s="17" t="s">
        <v>243</v>
      </c>
      <c r="J250" s="17" t="s">
        <v>249</v>
      </c>
      <c r="K250" s="17" t="s">
        <v>255</v>
      </c>
      <c r="L250" s="17" t="s">
        <v>357</v>
      </c>
      <c r="M250" s="17" t="s">
        <v>255</v>
      </c>
      <c r="N250" s="36">
        <v>4.9233210071076403</v>
      </c>
      <c r="O250" s="35">
        <v>34.835004980000001</v>
      </c>
      <c r="P250" s="37">
        <v>778.26537048</v>
      </c>
      <c r="Q250" t="str">
        <f t="shared" si="12"/>
        <v>Desirable</v>
      </c>
      <c r="R250" t="str">
        <f t="shared" si="13"/>
        <v>Normal</v>
      </c>
      <c r="S250">
        <f t="shared" si="14"/>
        <v>1</v>
      </c>
      <c r="T250" t="str">
        <f t="shared" si="15"/>
        <v>Low</v>
      </c>
    </row>
    <row r="251" spans="1:20" ht="15" customHeight="1" x14ac:dyDescent="0.35">
      <c r="A251" s="35">
        <v>47</v>
      </c>
      <c r="B251" s="36">
        <v>29.187279759999999</v>
      </c>
      <c r="C251" s="35">
        <v>107.4645902</v>
      </c>
      <c r="D251" s="35">
        <v>69.889448450000003</v>
      </c>
      <c r="E251" s="37">
        <v>191.20255900000001</v>
      </c>
      <c r="F251" s="37">
        <v>40.385580650000001</v>
      </c>
      <c r="G251" s="37">
        <v>217.97130630000001</v>
      </c>
      <c r="H251" s="37">
        <v>269.00374679999999</v>
      </c>
      <c r="I251" s="17" t="s">
        <v>243</v>
      </c>
      <c r="J251" s="17" t="s">
        <v>249</v>
      </c>
      <c r="K251" s="17" t="s">
        <v>255</v>
      </c>
      <c r="L251" s="17" t="s">
        <v>360</v>
      </c>
      <c r="M251" s="17" t="s">
        <v>333</v>
      </c>
      <c r="N251" s="36">
        <v>4.73442639483258</v>
      </c>
      <c r="O251" s="35">
        <v>37.57514175</v>
      </c>
      <c r="P251" s="37">
        <v>1371.8021487200001</v>
      </c>
      <c r="Q251" t="str">
        <f t="shared" si="12"/>
        <v>Desirable</v>
      </c>
      <c r="R251" t="str">
        <f t="shared" si="13"/>
        <v>Normal</v>
      </c>
      <c r="S251">
        <f t="shared" si="14"/>
        <v>2</v>
      </c>
      <c r="T251" t="str">
        <f t="shared" si="15"/>
        <v>Low</v>
      </c>
    </row>
    <row r="252" spans="1:20" ht="15" customHeight="1" x14ac:dyDescent="0.35">
      <c r="A252" s="35">
        <v>55</v>
      </c>
      <c r="B252" s="36">
        <v>27.306065360000002</v>
      </c>
      <c r="C252" s="35">
        <v>93.147015109999998</v>
      </c>
      <c r="D252" s="35">
        <v>67.818127189999998</v>
      </c>
      <c r="E252" s="37">
        <v>202.48985160000001</v>
      </c>
      <c r="F252" s="37">
        <v>43.286386950000001</v>
      </c>
      <c r="G252" s="37">
        <v>212.8035228</v>
      </c>
      <c r="H252" s="37">
        <v>254.85734550000001</v>
      </c>
      <c r="I252" s="17" t="s">
        <v>243</v>
      </c>
      <c r="J252" s="17" t="s">
        <v>249</v>
      </c>
      <c r="K252" s="17" t="s">
        <v>255</v>
      </c>
      <c r="L252" s="17" t="s">
        <v>363</v>
      </c>
      <c r="M252" s="17" t="s">
        <v>333</v>
      </c>
      <c r="N252" s="36">
        <v>4.6779106751019803</v>
      </c>
      <c r="O252" s="35">
        <v>25.32888792</v>
      </c>
      <c r="P252" s="37">
        <v>1501.8335947999999</v>
      </c>
      <c r="Q252" t="str">
        <f t="shared" si="12"/>
        <v>Borderline High</v>
      </c>
      <c r="R252" t="str">
        <f t="shared" si="13"/>
        <v>Normal</v>
      </c>
      <c r="S252">
        <f t="shared" si="14"/>
        <v>2</v>
      </c>
      <c r="T252" t="str">
        <f t="shared" si="15"/>
        <v>Low</v>
      </c>
    </row>
    <row r="253" spans="1:20" ht="15" customHeight="1" x14ac:dyDescent="0.35">
      <c r="A253" s="35">
        <v>68</v>
      </c>
      <c r="B253" s="36">
        <v>27.753332489999998</v>
      </c>
      <c r="C253" s="35">
        <v>124.5932845</v>
      </c>
      <c r="D253" s="35">
        <v>91.216238480000001</v>
      </c>
      <c r="E253" s="37">
        <v>202.167429</v>
      </c>
      <c r="F253" s="37">
        <v>42.555984330000001</v>
      </c>
      <c r="G253" s="37">
        <v>240.93495100000001</v>
      </c>
      <c r="H253" s="37">
        <v>284.4785741</v>
      </c>
      <c r="I253" s="17" t="s">
        <v>243</v>
      </c>
      <c r="J253" s="17" t="s">
        <v>359</v>
      </c>
      <c r="K253" s="17" t="s">
        <v>392</v>
      </c>
      <c r="L253" s="17" t="s">
        <v>261</v>
      </c>
      <c r="M253" s="17" t="s">
        <v>333</v>
      </c>
      <c r="N253" s="36">
        <v>4.7506227897889604</v>
      </c>
      <c r="O253" s="35">
        <v>33.377046020000002</v>
      </c>
      <c r="P253" s="37">
        <v>1887.2266093200001</v>
      </c>
      <c r="Q253" t="str">
        <f t="shared" si="12"/>
        <v>Borderline High</v>
      </c>
      <c r="R253" t="str">
        <f t="shared" si="13"/>
        <v>Elevated</v>
      </c>
      <c r="S253">
        <f t="shared" si="14"/>
        <v>3</v>
      </c>
      <c r="T253" t="str">
        <f t="shared" si="15"/>
        <v>Moderate</v>
      </c>
    </row>
    <row r="254" spans="1:20" ht="15" customHeight="1" x14ac:dyDescent="0.35">
      <c r="A254" s="35">
        <v>71</v>
      </c>
      <c r="B254" s="36">
        <v>37.323373250000003</v>
      </c>
      <c r="C254" s="35">
        <v>116.3209981</v>
      </c>
      <c r="D254" s="35">
        <v>97.440956990000004</v>
      </c>
      <c r="E254" s="37">
        <v>188.96223190000001</v>
      </c>
      <c r="F254" s="37">
        <v>40.666086139999997</v>
      </c>
      <c r="G254" s="37">
        <v>207.0043015</v>
      </c>
      <c r="H254" s="37">
        <v>289.71561400000002</v>
      </c>
      <c r="I254" s="17" t="s">
        <v>243</v>
      </c>
      <c r="J254" s="17" t="s">
        <v>249</v>
      </c>
      <c r="K254" s="17" t="s">
        <v>392</v>
      </c>
      <c r="L254" s="17" t="s">
        <v>366</v>
      </c>
      <c r="M254" s="17" t="s">
        <v>334</v>
      </c>
      <c r="N254" s="36">
        <v>4.6466785923155998</v>
      </c>
      <c r="O254" s="35">
        <v>18.880041110000001</v>
      </c>
      <c r="P254" s="37">
        <v>2649.9595007500002</v>
      </c>
      <c r="Q254" t="str">
        <f t="shared" si="12"/>
        <v>Desirable</v>
      </c>
      <c r="R254" t="str">
        <f t="shared" si="13"/>
        <v>Normal</v>
      </c>
      <c r="S254">
        <f t="shared" si="14"/>
        <v>3</v>
      </c>
      <c r="T254" t="str">
        <f t="shared" si="15"/>
        <v>Moderate</v>
      </c>
    </row>
    <row r="255" spans="1:20" ht="15" customHeight="1" x14ac:dyDescent="0.35">
      <c r="A255" s="35">
        <v>25</v>
      </c>
      <c r="B255" s="36">
        <v>25.966672119999998</v>
      </c>
      <c r="C255" s="35">
        <v>123.5250668</v>
      </c>
      <c r="D255" s="35">
        <v>82.727610159999998</v>
      </c>
      <c r="E255" s="37">
        <v>206.3810154</v>
      </c>
      <c r="F255" s="37">
        <v>37.547649249999999</v>
      </c>
      <c r="G255" s="37">
        <v>228.72486259999999</v>
      </c>
      <c r="H255" s="37">
        <v>231.08428699999999</v>
      </c>
      <c r="I255" s="17" t="s">
        <v>243</v>
      </c>
      <c r="J255" s="17" t="s">
        <v>249</v>
      </c>
      <c r="K255" s="17" t="s">
        <v>392</v>
      </c>
      <c r="L255" s="17" t="s">
        <v>355</v>
      </c>
      <c r="M255" s="17" t="s">
        <v>333</v>
      </c>
      <c r="N255" s="36">
        <v>5.4965096223700298</v>
      </c>
      <c r="O255" s="35">
        <v>40.79745664</v>
      </c>
      <c r="P255" s="37">
        <v>649.16680299999996</v>
      </c>
      <c r="Q255" t="str">
        <f t="shared" si="12"/>
        <v>Borderline High</v>
      </c>
      <c r="R255" t="str">
        <f t="shared" si="13"/>
        <v>Elevated</v>
      </c>
      <c r="S255">
        <f t="shared" si="14"/>
        <v>4</v>
      </c>
      <c r="T255" t="str">
        <f t="shared" si="15"/>
        <v>Moderate</v>
      </c>
    </row>
    <row r="256" spans="1:20" ht="15" customHeight="1" x14ac:dyDescent="0.35">
      <c r="A256" s="35">
        <v>44</v>
      </c>
      <c r="B256" s="36">
        <v>28.613270270000001</v>
      </c>
      <c r="C256" s="35">
        <v>109.3858524</v>
      </c>
      <c r="D256" s="35">
        <v>96.52823755</v>
      </c>
      <c r="E256" s="37">
        <v>191.75419869999999</v>
      </c>
      <c r="F256" s="37">
        <v>39.421087640000003</v>
      </c>
      <c r="G256" s="37">
        <v>212.86681849999999</v>
      </c>
      <c r="H256" s="37">
        <v>274.3104543</v>
      </c>
      <c r="I256" s="17" t="s">
        <v>353</v>
      </c>
      <c r="J256" s="17" t="s">
        <v>359</v>
      </c>
      <c r="K256" s="17" t="s">
        <v>392</v>
      </c>
      <c r="L256" s="17" t="s">
        <v>360</v>
      </c>
      <c r="M256" s="17" t="s">
        <v>333</v>
      </c>
      <c r="N256" s="36">
        <v>4.8642543922463899</v>
      </c>
      <c r="O256" s="35">
        <v>12.857614849999999</v>
      </c>
      <c r="P256" s="37">
        <v>1258.9838918800001</v>
      </c>
      <c r="Q256" t="str">
        <f t="shared" si="12"/>
        <v>Desirable</v>
      </c>
      <c r="R256" t="str">
        <f t="shared" si="13"/>
        <v>Normal</v>
      </c>
      <c r="S256">
        <f t="shared" si="14"/>
        <v>5</v>
      </c>
      <c r="T256" t="str">
        <f t="shared" si="15"/>
        <v>Moderate</v>
      </c>
    </row>
    <row r="257" spans="1:20" ht="15" customHeight="1" x14ac:dyDescent="0.35">
      <c r="A257" s="35">
        <v>44</v>
      </c>
      <c r="B257" s="36">
        <v>33.440560720000001</v>
      </c>
      <c r="C257" s="35">
        <v>125.64127360000001</v>
      </c>
      <c r="D257" s="35">
        <v>72.171585629999996</v>
      </c>
      <c r="E257" s="37">
        <v>173.21967520000001</v>
      </c>
      <c r="F257" s="37">
        <v>37.110278219999998</v>
      </c>
      <c r="G257" s="37">
        <v>213.40866879999999</v>
      </c>
      <c r="H257" s="37">
        <v>231.4613228</v>
      </c>
      <c r="I257" s="17" t="s">
        <v>243</v>
      </c>
      <c r="J257" s="17" t="s">
        <v>249</v>
      </c>
      <c r="K257" s="17" t="s">
        <v>255</v>
      </c>
      <c r="L257" s="17" t="s">
        <v>360</v>
      </c>
      <c r="M257" s="17" t="s">
        <v>334</v>
      </c>
      <c r="N257" s="36">
        <v>4.6677007963428903</v>
      </c>
      <c r="O257" s="35">
        <v>53.469687970000003</v>
      </c>
      <c r="P257" s="37">
        <v>1471.3846716800001</v>
      </c>
      <c r="Q257" t="str">
        <f t="shared" si="12"/>
        <v>Desirable</v>
      </c>
      <c r="R257" t="str">
        <f t="shared" si="13"/>
        <v>Elevated</v>
      </c>
      <c r="S257">
        <f t="shared" si="14"/>
        <v>5</v>
      </c>
      <c r="T257" t="str">
        <f t="shared" si="15"/>
        <v>Moderate</v>
      </c>
    </row>
    <row r="258" spans="1:20" ht="15" customHeight="1" x14ac:dyDescent="0.35">
      <c r="A258" s="35">
        <v>38</v>
      </c>
      <c r="B258" s="36">
        <v>26.758530220000001</v>
      </c>
      <c r="C258" s="35">
        <v>92.905239800000004</v>
      </c>
      <c r="D258" s="35">
        <v>81.551261299999993</v>
      </c>
      <c r="E258" s="37">
        <v>189.0658487</v>
      </c>
      <c r="F258" s="37">
        <v>37.461409809999999</v>
      </c>
      <c r="G258" s="37">
        <v>209.7068568</v>
      </c>
      <c r="H258" s="37">
        <v>223.87092139999999</v>
      </c>
      <c r="I258" s="17" t="s">
        <v>243</v>
      </c>
      <c r="J258" s="17" t="s">
        <v>249</v>
      </c>
      <c r="K258" s="17" t="s">
        <v>392</v>
      </c>
      <c r="L258" s="17" t="s">
        <v>357</v>
      </c>
      <c r="M258" s="17" t="s">
        <v>333</v>
      </c>
      <c r="N258" s="36">
        <v>5.0469496385459198</v>
      </c>
      <c r="O258" s="35">
        <v>11.3539785</v>
      </c>
      <c r="P258" s="37">
        <v>1016.82414836</v>
      </c>
      <c r="Q258" t="str">
        <f t="shared" ref="Q258:Q321" si="16">IF(E258&lt;200,"Desirable",IF(E258&lt;240,"Borderline High","High"))</f>
        <v>Desirable</v>
      </c>
      <c r="R258" t="str">
        <f t="shared" ref="R258:R321" si="17">IF(C258&lt;120,"Normal",IF(C258&lt;130,"Elevated",IF(C258&lt;140,"High / Stage 1","High / Stage 2")))</f>
        <v>Normal</v>
      </c>
      <c r="S258">
        <f t="shared" ref="S258:S321" si="18">(IF(M258="Obese",3,IF(M258="Overweight",2,IF(M258="Underweight",1,0))))+(IF(R258="High / Stage 2",3,IF(R258="High / Stage 1",2,IF(R258="Elevated",1,0))))+IF(I258="smoker",2,0)+IF(F258&lt;40,1,0)</f>
        <v>3</v>
      </c>
      <c r="T258" t="str">
        <f t="shared" ref="T258:T321" si="19">IF(S258&lt;=2,"Low",IF(S258&lt;=5,"Moderate","High"))</f>
        <v>Moderate</v>
      </c>
    </row>
    <row r="259" spans="1:20" ht="15" customHeight="1" x14ac:dyDescent="0.35">
      <c r="A259" s="35">
        <v>47</v>
      </c>
      <c r="B259" s="36">
        <v>23.417113109999999</v>
      </c>
      <c r="C259" s="35">
        <v>92.962024709999994</v>
      </c>
      <c r="D259" s="35">
        <v>84.034469319999999</v>
      </c>
      <c r="E259" s="37">
        <v>158.69278449999999</v>
      </c>
      <c r="F259" s="37">
        <v>36.301254919999998</v>
      </c>
      <c r="G259" s="37">
        <v>215.72863810000001</v>
      </c>
      <c r="H259" s="37">
        <v>248.9525787</v>
      </c>
      <c r="I259" s="17" t="s">
        <v>243</v>
      </c>
      <c r="J259" s="17" t="s">
        <v>249</v>
      </c>
      <c r="K259" s="17" t="s">
        <v>392</v>
      </c>
      <c r="L259" s="17" t="s">
        <v>360</v>
      </c>
      <c r="M259" s="17" t="s">
        <v>255</v>
      </c>
      <c r="N259" s="36">
        <v>4.3715509243337198</v>
      </c>
      <c r="O259" s="35">
        <v>8.9275553900000002</v>
      </c>
      <c r="P259" s="37">
        <v>1100.6043161699999</v>
      </c>
      <c r="Q259" t="str">
        <f t="shared" si="16"/>
        <v>Desirable</v>
      </c>
      <c r="R259" t="str">
        <f t="shared" si="17"/>
        <v>Normal</v>
      </c>
      <c r="S259">
        <f t="shared" si="18"/>
        <v>1</v>
      </c>
      <c r="T259" t="str">
        <f t="shared" si="19"/>
        <v>Low</v>
      </c>
    </row>
    <row r="260" spans="1:20" ht="15" customHeight="1" x14ac:dyDescent="0.35">
      <c r="A260" s="35">
        <v>45</v>
      </c>
      <c r="B260" s="36">
        <v>28.991892100000001</v>
      </c>
      <c r="C260" s="35">
        <v>104.9698437</v>
      </c>
      <c r="D260" s="35">
        <v>87.368215899999996</v>
      </c>
      <c r="E260" s="37">
        <v>189.3064152</v>
      </c>
      <c r="F260" s="37">
        <v>33.874376599999998</v>
      </c>
      <c r="G260" s="37">
        <v>215.72863810000001</v>
      </c>
      <c r="H260" s="37">
        <v>248.9525787</v>
      </c>
      <c r="I260" s="17" t="s">
        <v>243</v>
      </c>
      <c r="J260" s="17" t="s">
        <v>249</v>
      </c>
      <c r="K260" s="17" t="s">
        <v>392</v>
      </c>
      <c r="L260" s="17" t="s">
        <v>360</v>
      </c>
      <c r="M260" s="17" t="s">
        <v>333</v>
      </c>
      <c r="N260" s="36">
        <v>5.5884841051215099</v>
      </c>
      <c r="O260" s="35">
        <v>17.601627799999999</v>
      </c>
      <c r="P260" s="37">
        <v>1304.6351445</v>
      </c>
      <c r="Q260" t="str">
        <f t="shared" si="16"/>
        <v>Desirable</v>
      </c>
      <c r="R260" t="str">
        <f t="shared" si="17"/>
        <v>Normal</v>
      </c>
      <c r="S260">
        <f t="shared" si="18"/>
        <v>3</v>
      </c>
      <c r="T260" t="str">
        <f t="shared" si="19"/>
        <v>Moderate</v>
      </c>
    </row>
    <row r="261" spans="1:20" ht="15" customHeight="1" x14ac:dyDescent="0.35">
      <c r="A261" s="35">
        <v>81</v>
      </c>
      <c r="B261" s="36">
        <v>23.57496343</v>
      </c>
      <c r="C261" s="35">
        <v>88.214829140000006</v>
      </c>
      <c r="D261" s="35">
        <v>63.948317330000002</v>
      </c>
      <c r="E261" s="37">
        <v>233.65218870000001</v>
      </c>
      <c r="F261" s="37">
        <v>38.599194169999997</v>
      </c>
      <c r="G261" s="37">
        <v>229.2572395</v>
      </c>
      <c r="H261" s="37">
        <v>277.24281109999998</v>
      </c>
      <c r="I261" s="17" t="s">
        <v>353</v>
      </c>
      <c r="J261" s="17" t="s">
        <v>249</v>
      </c>
      <c r="K261" s="17" t="s">
        <v>255</v>
      </c>
      <c r="L261" s="17" t="s">
        <v>366</v>
      </c>
      <c r="M261" s="17" t="s">
        <v>255</v>
      </c>
      <c r="N261" s="36">
        <v>6.0532918814558796</v>
      </c>
      <c r="O261" s="35">
        <v>24.266511810000001</v>
      </c>
      <c r="P261" s="37">
        <v>1909.57203783</v>
      </c>
      <c r="Q261" t="str">
        <f t="shared" si="16"/>
        <v>Borderline High</v>
      </c>
      <c r="R261" t="str">
        <f t="shared" si="17"/>
        <v>Normal</v>
      </c>
      <c r="S261">
        <f t="shared" si="18"/>
        <v>3</v>
      </c>
      <c r="T261" t="str">
        <f t="shared" si="19"/>
        <v>Moderate</v>
      </c>
    </row>
    <row r="262" spans="1:20" ht="15" customHeight="1" x14ac:dyDescent="0.35">
      <c r="A262" s="35">
        <v>86</v>
      </c>
      <c r="B262" s="36">
        <v>32.996701109999997</v>
      </c>
      <c r="C262" s="35">
        <v>118.25214219999999</v>
      </c>
      <c r="D262" s="35">
        <v>90.08087519</v>
      </c>
      <c r="E262" s="37">
        <v>230.5801519</v>
      </c>
      <c r="F262" s="37">
        <v>40.175353629999996</v>
      </c>
      <c r="G262" s="37">
        <v>239.7495543</v>
      </c>
      <c r="H262" s="37">
        <v>244.35414209999999</v>
      </c>
      <c r="I262" s="17" t="s">
        <v>243</v>
      </c>
      <c r="J262" s="17" t="s">
        <v>249</v>
      </c>
      <c r="K262" s="17" t="s">
        <v>392</v>
      </c>
      <c r="L262" s="17" t="s">
        <v>366</v>
      </c>
      <c r="M262" s="17" t="s">
        <v>334</v>
      </c>
      <c r="N262" s="36">
        <v>5.7393434298937898</v>
      </c>
      <c r="O262" s="35">
        <v>28.171267010000001</v>
      </c>
      <c r="P262" s="37">
        <v>2837.7162954599999</v>
      </c>
      <c r="Q262" t="str">
        <f t="shared" si="16"/>
        <v>Borderline High</v>
      </c>
      <c r="R262" t="str">
        <f t="shared" si="17"/>
        <v>Normal</v>
      </c>
      <c r="S262">
        <f t="shared" si="18"/>
        <v>3</v>
      </c>
      <c r="T262" t="str">
        <f t="shared" si="19"/>
        <v>Moderate</v>
      </c>
    </row>
    <row r="263" spans="1:20" ht="15" customHeight="1" x14ac:dyDescent="0.35">
      <c r="A263" s="35">
        <v>78</v>
      </c>
      <c r="B263" s="36">
        <v>29.573596250000001</v>
      </c>
      <c r="C263" s="35">
        <v>104.982964</v>
      </c>
      <c r="D263" s="35">
        <v>81.948195089999999</v>
      </c>
      <c r="E263" s="37">
        <v>199.30178860000001</v>
      </c>
      <c r="F263" s="37">
        <v>30.120632440000001</v>
      </c>
      <c r="G263" s="37">
        <v>225.68833050000001</v>
      </c>
      <c r="H263" s="37">
        <v>239.05095639999999</v>
      </c>
      <c r="I263" s="17" t="s">
        <v>243</v>
      </c>
      <c r="J263" s="17" t="s">
        <v>359</v>
      </c>
      <c r="K263" s="17" t="s">
        <v>392</v>
      </c>
      <c r="L263" s="17" t="s">
        <v>366</v>
      </c>
      <c r="M263" s="17" t="s">
        <v>333</v>
      </c>
      <c r="N263" s="36">
        <v>6.6167863173858397</v>
      </c>
      <c r="O263" s="35">
        <v>23.03476891</v>
      </c>
      <c r="P263" s="37">
        <v>2306.7405075000001</v>
      </c>
      <c r="Q263" t="str">
        <f t="shared" si="16"/>
        <v>Desirable</v>
      </c>
      <c r="R263" t="str">
        <f t="shared" si="17"/>
        <v>Normal</v>
      </c>
      <c r="S263">
        <f t="shared" si="18"/>
        <v>3</v>
      </c>
      <c r="T263" t="str">
        <f t="shared" si="19"/>
        <v>Moderate</v>
      </c>
    </row>
    <row r="264" spans="1:20" ht="15" customHeight="1" x14ac:dyDescent="0.35">
      <c r="A264" s="35">
        <v>65</v>
      </c>
      <c r="B264" s="36">
        <v>22.694693319999999</v>
      </c>
      <c r="C264" s="35">
        <v>115.358069</v>
      </c>
      <c r="D264" s="35">
        <v>85.228927839999997</v>
      </c>
      <c r="E264" s="37">
        <v>221.6079096</v>
      </c>
      <c r="F264" s="37">
        <v>31.159798210000002</v>
      </c>
      <c r="G264" s="37">
        <v>230.7075992</v>
      </c>
      <c r="H264" s="37">
        <v>205.71080240000001</v>
      </c>
      <c r="I264" s="17" t="s">
        <v>353</v>
      </c>
      <c r="J264" s="17" t="s">
        <v>249</v>
      </c>
      <c r="K264" s="17" t="s">
        <v>392</v>
      </c>
      <c r="L264" s="17" t="s">
        <v>261</v>
      </c>
      <c r="M264" s="17" t="s">
        <v>255</v>
      </c>
      <c r="N264" s="36">
        <v>7.1119815380858302</v>
      </c>
      <c r="O264" s="35">
        <v>30.12914116</v>
      </c>
      <c r="P264" s="37">
        <v>1475.1550658000001</v>
      </c>
      <c r="Q264" t="str">
        <f t="shared" si="16"/>
        <v>Borderline High</v>
      </c>
      <c r="R264" t="str">
        <f t="shared" si="17"/>
        <v>Normal</v>
      </c>
      <c r="S264">
        <f t="shared" si="18"/>
        <v>3</v>
      </c>
      <c r="T264" t="str">
        <f t="shared" si="19"/>
        <v>Moderate</v>
      </c>
    </row>
    <row r="265" spans="1:20" ht="15" customHeight="1" x14ac:dyDescent="0.35">
      <c r="A265" s="35">
        <v>36</v>
      </c>
      <c r="B265" s="36">
        <v>20.764110200000001</v>
      </c>
      <c r="C265" s="35">
        <v>84.623124849999996</v>
      </c>
      <c r="D265" s="35">
        <v>67.291375639999998</v>
      </c>
      <c r="E265" s="37">
        <v>192.4958168</v>
      </c>
      <c r="F265" s="37">
        <v>37.505771639999999</v>
      </c>
      <c r="G265" s="37">
        <v>218.2483708</v>
      </c>
      <c r="H265" s="37">
        <v>261.47801199999998</v>
      </c>
      <c r="I265" s="17" t="s">
        <v>243</v>
      </c>
      <c r="J265" s="17" t="s">
        <v>354</v>
      </c>
      <c r="K265" s="17" t="s">
        <v>255</v>
      </c>
      <c r="L265" s="17" t="s">
        <v>357</v>
      </c>
      <c r="M265" s="17" t="s">
        <v>255</v>
      </c>
      <c r="N265" s="36">
        <v>5.13243184669484</v>
      </c>
      <c r="O265" s="35">
        <v>17.331749210000002</v>
      </c>
      <c r="P265" s="37">
        <v>747.50796720000005</v>
      </c>
      <c r="Q265" t="str">
        <f t="shared" si="16"/>
        <v>Desirable</v>
      </c>
      <c r="R265" t="str">
        <f t="shared" si="17"/>
        <v>Normal</v>
      </c>
      <c r="S265">
        <f t="shared" si="18"/>
        <v>1</v>
      </c>
      <c r="T265" t="str">
        <f t="shared" si="19"/>
        <v>Low</v>
      </c>
    </row>
    <row r="266" spans="1:20" ht="15" customHeight="1" x14ac:dyDescent="0.35">
      <c r="A266" s="35">
        <v>21</v>
      </c>
      <c r="B266" s="36">
        <v>27.781743500000001</v>
      </c>
      <c r="C266" s="35">
        <v>117.51362159999999</v>
      </c>
      <c r="D266" s="35">
        <v>94.440993559999995</v>
      </c>
      <c r="E266" s="37">
        <v>193.89659929999999</v>
      </c>
      <c r="F266" s="37">
        <v>37.076737880000003</v>
      </c>
      <c r="G266" s="37">
        <v>226.60135639999999</v>
      </c>
      <c r="H266" s="37">
        <v>249.5739615</v>
      </c>
      <c r="I266" s="17" t="s">
        <v>243</v>
      </c>
      <c r="J266" s="17" t="s">
        <v>354</v>
      </c>
      <c r="K266" s="17" t="s">
        <v>392</v>
      </c>
      <c r="L266" s="17" t="s">
        <v>355</v>
      </c>
      <c r="M266" s="17" t="s">
        <v>333</v>
      </c>
      <c r="N266" s="36">
        <v>5.2296024512067998</v>
      </c>
      <c r="O266" s="35">
        <v>23.072628040000001</v>
      </c>
      <c r="P266" s="37">
        <v>583.41661350000004</v>
      </c>
      <c r="Q266" t="str">
        <f t="shared" si="16"/>
        <v>Desirable</v>
      </c>
      <c r="R266" t="str">
        <f t="shared" si="17"/>
        <v>Normal</v>
      </c>
      <c r="S266">
        <f t="shared" si="18"/>
        <v>3</v>
      </c>
      <c r="T266" t="str">
        <f t="shared" si="19"/>
        <v>Moderate</v>
      </c>
    </row>
    <row r="267" spans="1:20" ht="15" customHeight="1" x14ac:dyDescent="0.35">
      <c r="A267" s="35">
        <v>52</v>
      </c>
      <c r="B267" s="36">
        <v>28.27749172</v>
      </c>
      <c r="C267" s="35">
        <v>110.1943392</v>
      </c>
      <c r="D267" s="35">
        <v>86.524063409999997</v>
      </c>
      <c r="E267" s="37">
        <v>199.647841</v>
      </c>
      <c r="F267" s="37">
        <v>33.169278339999998</v>
      </c>
      <c r="G267" s="37">
        <v>209.3898327</v>
      </c>
      <c r="H267" s="37">
        <v>247.7861671</v>
      </c>
      <c r="I267" s="17" t="s">
        <v>243</v>
      </c>
      <c r="J267" s="17" t="s">
        <v>359</v>
      </c>
      <c r="K267" s="17" t="s">
        <v>392</v>
      </c>
      <c r="L267" s="17" t="s">
        <v>363</v>
      </c>
      <c r="M267" s="17" t="s">
        <v>333</v>
      </c>
      <c r="N267" s="36">
        <v>6.0190589301799102</v>
      </c>
      <c r="O267" s="35">
        <v>23.670275790000002</v>
      </c>
      <c r="P267" s="37">
        <v>1470.42956944</v>
      </c>
      <c r="Q267" t="str">
        <f t="shared" si="16"/>
        <v>Desirable</v>
      </c>
      <c r="R267" t="str">
        <f t="shared" si="17"/>
        <v>Normal</v>
      </c>
      <c r="S267">
        <f t="shared" si="18"/>
        <v>3</v>
      </c>
      <c r="T267" t="str">
        <f t="shared" si="19"/>
        <v>Moderate</v>
      </c>
    </row>
    <row r="268" spans="1:20" ht="15" customHeight="1" x14ac:dyDescent="0.35">
      <c r="A268" s="35">
        <v>81</v>
      </c>
      <c r="B268" s="36">
        <v>27.02579983</v>
      </c>
      <c r="C268" s="35">
        <v>108.9603786</v>
      </c>
      <c r="D268" s="35">
        <v>81.841356399999995</v>
      </c>
      <c r="E268" s="37">
        <v>193.1916181</v>
      </c>
      <c r="F268" s="37">
        <v>37.221465649999999</v>
      </c>
      <c r="G268" s="37">
        <v>215.72863810000001</v>
      </c>
      <c r="H268" s="37">
        <v>265.09981850000003</v>
      </c>
      <c r="I268" s="17" t="s">
        <v>243</v>
      </c>
      <c r="J268" s="17" t="s">
        <v>249</v>
      </c>
      <c r="K268" s="17" t="s">
        <v>392</v>
      </c>
      <c r="L268" s="17" t="s">
        <v>366</v>
      </c>
      <c r="M268" s="17" t="s">
        <v>333</v>
      </c>
      <c r="N268" s="36">
        <v>5.1903280734997104</v>
      </c>
      <c r="O268" s="35">
        <v>27.1190222</v>
      </c>
      <c r="P268" s="37">
        <v>2189.0897862299998</v>
      </c>
      <c r="Q268" t="str">
        <f t="shared" si="16"/>
        <v>Desirable</v>
      </c>
      <c r="R268" t="str">
        <f t="shared" si="17"/>
        <v>Normal</v>
      </c>
      <c r="S268">
        <f t="shared" si="18"/>
        <v>3</v>
      </c>
      <c r="T268" t="str">
        <f t="shared" si="19"/>
        <v>Moderate</v>
      </c>
    </row>
    <row r="269" spans="1:20" ht="15" customHeight="1" x14ac:dyDescent="0.35">
      <c r="A269" s="35">
        <v>66</v>
      </c>
      <c r="B269" s="36">
        <v>27.02579983</v>
      </c>
      <c r="C269" s="35">
        <v>108.9603786</v>
      </c>
      <c r="D269" s="35">
        <v>81.841356399999995</v>
      </c>
      <c r="E269" s="37">
        <v>193.1916181</v>
      </c>
      <c r="F269" s="37">
        <v>37.221465649999999</v>
      </c>
      <c r="G269" s="37">
        <v>215.72863810000001</v>
      </c>
      <c r="H269" s="37">
        <v>233.63580139999999</v>
      </c>
      <c r="I269" s="17" t="s">
        <v>243</v>
      </c>
      <c r="J269" s="17" t="s">
        <v>359</v>
      </c>
      <c r="K269" s="17" t="s">
        <v>392</v>
      </c>
      <c r="L269" s="17" t="s">
        <v>261</v>
      </c>
      <c r="M269" s="17" t="s">
        <v>333</v>
      </c>
      <c r="N269" s="36">
        <v>5.1903280734997104</v>
      </c>
      <c r="O269" s="35">
        <v>27.1190222</v>
      </c>
      <c r="P269" s="37">
        <v>1783.70278878</v>
      </c>
      <c r="Q269" t="str">
        <f t="shared" si="16"/>
        <v>Desirable</v>
      </c>
      <c r="R269" t="str">
        <f t="shared" si="17"/>
        <v>Normal</v>
      </c>
      <c r="S269">
        <f t="shared" si="18"/>
        <v>3</v>
      </c>
      <c r="T269" t="str">
        <f t="shared" si="19"/>
        <v>Moderate</v>
      </c>
    </row>
    <row r="270" spans="1:20" ht="15" customHeight="1" x14ac:dyDescent="0.35">
      <c r="A270" s="35">
        <v>34</v>
      </c>
      <c r="B270" s="36">
        <v>27.02579983</v>
      </c>
      <c r="C270" s="35">
        <v>108.9603786</v>
      </c>
      <c r="D270" s="35">
        <v>81.841356399999995</v>
      </c>
      <c r="E270" s="37">
        <v>193.1916181</v>
      </c>
      <c r="F270" s="37">
        <v>37.221465649999999</v>
      </c>
      <c r="G270" s="37">
        <v>215.72863810000001</v>
      </c>
      <c r="H270" s="37">
        <v>253.69513699999999</v>
      </c>
      <c r="I270" s="17" t="s">
        <v>243</v>
      </c>
      <c r="J270" s="17" t="s">
        <v>249</v>
      </c>
      <c r="K270" s="17" t="s">
        <v>392</v>
      </c>
      <c r="L270" s="17" t="s">
        <v>357</v>
      </c>
      <c r="M270" s="17" t="s">
        <v>333</v>
      </c>
      <c r="N270" s="36">
        <v>5.1903280734997104</v>
      </c>
      <c r="O270" s="35">
        <v>27.1190222</v>
      </c>
      <c r="P270" s="37">
        <v>918.87719421999998</v>
      </c>
      <c r="Q270" t="str">
        <f t="shared" si="16"/>
        <v>Desirable</v>
      </c>
      <c r="R270" t="str">
        <f t="shared" si="17"/>
        <v>Normal</v>
      </c>
      <c r="S270">
        <f t="shared" si="18"/>
        <v>3</v>
      </c>
      <c r="T270" t="str">
        <f t="shared" si="19"/>
        <v>Moderate</v>
      </c>
    </row>
    <row r="271" spans="1:20" ht="15" customHeight="1" x14ac:dyDescent="0.35">
      <c r="A271" s="35">
        <v>61</v>
      </c>
      <c r="B271" s="36">
        <v>28.707814070000001</v>
      </c>
      <c r="C271" s="35">
        <v>123.664996</v>
      </c>
      <c r="D271" s="35">
        <v>90.90315047</v>
      </c>
      <c r="E271" s="37">
        <v>226.0934757</v>
      </c>
      <c r="F271" s="37">
        <v>33.884591999999998</v>
      </c>
      <c r="G271" s="37">
        <v>228.77853959999999</v>
      </c>
      <c r="H271" s="37">
        <v>233.18452859999999</v>
      </c>
      <c r="I271" s="17" t="s">
        <v>243</v>
      </c>
      <c r="J271" s="17" t="s">
        <v>359</v>
      </c>
      <c r="K271" s="17" t="s">
        <v>392</v>
      </c>
      <c r="L271" s="17" t="s">
        <v>261</v>
      </c>
      <c r="M271" s="17" t="s">
        <v>333</v>
      </c>
      <c r="N271" s="36">
        <v>6.6724567821268197</v>
      </c>
      <c r="O271" s="35">
        <v>32.761845530000002</v>
      </c>
      <c r="P271" s="37">
        <v>1751.17665827</v>
      </c>
      <c r="Q271" t="str">
        <f t="shared" si="16"/>
        <v>Borderline High</v>
      </c>
      <c r="R271" t="str">
        <f t="shared" si="17"/>
        <v>Elevated</v>
      </c>
      <c r="S271">
        <f t="shared" si="18"/>
        <v>4</v>
      </c>
      <c r="T271" t="str">
        <f t="shared" si="19"/>
        <v>Moderate</v>
      </c>
    </row>
    <row r="272" spans="1:20" ht="15" customHeight="1" x14ac:dyDescent="0.35">
      <c r="A272" s="35">
        <v>47</v>
      </c>
      <c r="B272" s="36">
        <v>30.78903961</v>
      </c>
      <c r="C272" s="35">
        <v>117.5844597</v>
      </c>
      <c r="D272" s="35">
        <v>87.018198459999994</v>
      </c>
      <c r="E272" s="37">
        <v>197.82429690000001</v>
      </c>
      <c r="F272" s="37">
        <v>35.564164859999998</v>
      </c>
      <c r="G272" s="37">
        <v>218.80813850000001</v>
      </c>
      <c r="H272" s="37">
        <v>248.21544069999999</v>
      </c>
      <c r="I272" s="17" t="s">
        <v>353</v>
      </c>
      <c r="J272" s="17" t="s">
        <v>354</v>
      </c>
      <c r="K272" s="17" t="s">
        <v>392</v>
      </c>
      <c r="L272" s="17" t="s">
        <v>360</v>
      </c>
      <c r="M272" s="17" t="s">
        <v>334</v>
      </c>
      <c r="N272" s="36">
        <v>5.56246147431676</v>
      </c>
      <c r="O272" s="35">
        <v>30.566261239999999</v>
      </c>
      <c r="P272" s="37">
        <v>1447.08486167</v>
      </c>
      <c r="Q272" t="str">
        <f t="shared" si="16"/>
        <v>Desirable</v>
      </c>
      <c r="R272" t="str">
        <f t="shared" si="17"/>
        <v>Normal</v>
      </c>
      <c r="S272">
        <f t="shared" si="18"/>
        <v>6</v>
      </c>
      <c r="T272" t="str">
        <f t="shared" si="19"/>
        <v>High</v>
      </c>
    </row>
    <row r="273" spans="1:20" ht="15" customHeight="1" x14ac:dyDescent="0.35">
      <c r="A273" s="35">
        <v>63</v>
      </c>
      <c r="B273" s="36">
        <v>22.05143211</v>
      </c>
      <c r="C273" s="35">
        <v>116.9241755</v>
      </c>
      <c r="D273" s="35">
        <v>82.072299040000004</v>
      </c>
      <c r="E273" s="37">
        <v>202.70976640000001</v>
      </c>
      <c r="F273" s="37">
        <v>42.862631839999999</v>
      </c>
      <c r="G273" s="37">
        <v>232.94716339999999</v>
      </c>
      <c r="H273" s="37">
        <v>227.64670620000001</v>
      </c>
      <c r="I273" s="17" t="s">
        <v>243</v>
      </c>
      <c r="J273" s="17" t="s">
        <v>359</v>
      </c>
      <c r="K273" s="17" t="s">
        <v>392</v>
      </c>
      <c r="L273" s="17" t="s">
        <v>261</v>
      </c>
      <c r="M273" s="17" t="s">
        <v>255</v>
      </c>
      <c r="N273" s="36">
        <v>4.7292888396747603</v>
      </c>
      <c r="O273" s="35">
        <v>34.85187646</v>
      </c>
      <c r="P273" s="37">
        <v>1389.2402229300001</v>
      </c>
      <c r="Q273" t="str">
        <f t="shared" si="16"/>
        <v>Borderline High</v>
      </c>
      <c r="R273" t="str">
        <f t="shared" si="17"/>
        <v>Normal</v>
      </c>
      <c r="S273">
        <f t="shared" si="18"/>
        <v>0</v>
      </c>
      <c r="T273" t="str">
        <f t="shared" si="19"/>
        <v>Low</v>
      </c>
    </row>
    <row r="274" spans="1:20" ht="15" customHeight="1" x14ac:dyDescent="0.35">
      <c r="A274" s="35">
        <v>23</v>
      </c>
      <c r="B274" s="36">
        <v>22.342823549999999</v>
      </c>
      <c r="C274" s="35">
        <v>104.7263683</v>
      </c>
      <c r="D274" s="35">
        <v>76.428026360000004</v>
      </c>
      <c r="E274" s="37">
        <v>202.6706241</v>
      </c>
      <c r="F274" s="37">
        <v>36.345069680000002</v>
      </c>
      <c r="G274" s="37">
        <v>225.97877679999999</v>
      </c>
      <c r="H274" s="37">
        <v>239.05075189999999</v>
      </c>
      <c r="I274" s="17" t="s">
        <v>243</v>
      </c>
      <c r="J274" s="17" t="s">
        <v>249</v>
      </c>
      <c r="K274" s="17" t="s">
        <v>255</v>
      </c>
      <c r="L274" s="17" t="s">
        <v>355</v>
      </c>
      <c r="M274" s="17" t="s">
        <v>255</v>
      </c>
      <c r="N274" s="36">
        <v>5.57628932574384</v>
      </c>
      <c r="O274" s="35">
        <v>28.29834194</v>
      </c>
      <c r="P274" s="37">
        <v>513.88494164999997</v>
      </c>
      <c r="Q274" t="str">
        <f t="shared" si="16"/>
        <v>Borderline High</v>
      </c>
      <c r="R274" t="str">
        <f t="shared" si="17"/>
        <v>Normal</v>
      </c>
      <c r="S274">
        <f t="shared" si="18"/>
        <v>1</v>
      </c>
      <c r="T274" t="str">
        <f t="shared" si="19"/>
        <v>Low</v>
      </c>
    </row>
    <row r="275" spans="1:20" ht="15" customHeight="1" x14ac:dyDescent="0.35">
      <c r="A275" s="35">
        <v>54</v>
      </c>
      <c r="B275" s="36">
        <v>25.70135441</v>
      </c>
      <c r="C275" s="35">
        <v>126.6289864</v>
      </c>
      <c r="D275" s="35">
        <v>77.75564584</v>
      </c>
      <c r="E275" s="37">
        <v>173.9137546</v>
      </c>
      <c r="F275" s="37">
        <v>32.155438420000003</v>
      </c>
      <c r="G275" s="37">
        <v>198.60688440000001</v>
      </c>
      <c r="H275" s="37">
        <v>227.56974779999999</v>
      </c>
      <c r="I275" s="17" t="s">
        <v>353</v>
      </c>
      <c r="J275" s="17" t="s">
        <v>359</v>
      </c>
      <c r="K275" s="17" t="s">
        <v>255</v>
      </c>
      <c r="L275" s="17" t="s">
        <v>363</v>
      </c>
      <c r="M275" s="17" t="s">
        <v>333</v>
      </c>
      <c r="N275" s="36">
        <v>5.4085331485273498</v>
      </c>
      <c r="O275" s="35">
        <v>48.873340560000003</v>
      </c>
      <c r="P275" s="37">
        <v>1387.87313814</v>
      </c>
      <c r="Q275" t="str">
        <f t="shared" si="16"/>
        <v>Desirable</v>
      </c>
      <c r="R275" t="str">
        <f t="shared" si="17"/>
        <v>Elevated</v>
      </c>
      <c r="S275">
        <f t="shared" si="18"/>
        <v>6</v>
      </c>
      <c r="T275" t="str">
        <f t="shared" si="19"/>
        <v>High</v>
      </c>
    </row>
    <row r="276" spans="1:20" ht="15" customHeight="1" x14ac:dyDescent="0.35">
      <c r="A276" s="35">
        <v>41</v>
      </c>
      <c r="B276" s="36">
        <v>23.827787050000001</v>
      </c>
      <c r="C276" s="35">
        <v>131.22012179999999</v>
      </c>
      <c r="D276" s="35">
        <v>81.867669620000001</v>
      </c>
      <c r="E276" s="37">
        <v>182.78247329999999</v>
      </c>
      <c r="F276" s="37">
        <v>36.379406109999998</v>
      </c>
      <c r="G276" s="37">
        <v>199.0635317</v>
      </c>
      <c r="H276" s="37">
        <v>238.0139446</v>
      </c>
      <c r="I276" s="17" t="s">
        <v>243</v>
      </c>
      <c r="J276" s="17" t="s">
        <v>359</v>
      </c>
      <c r="K276" s="17" t="s">
        <v>392</v>
      </c>
      <c r="L276" s="17" t="s">
        <v>360</v>
      </c>
      <c r="M276" s="17" t="s">
        <v>255</v>
      </c>
      <c r="N276" s="36">
        <v>5.0243391205266699</v>
      </c>
      <c r="O276" s="35">
        <v>49.35245218</v>
      </c>
      <c r="P276" s="37">
        <v>976.93926905000001</v>
      </c>
      <c r="Q276" t="str">
        <f t="shared" si="16"/>
        <v>Desirable</v>
      </c>
      <c r="R276" t="str">
        <f t="shared" si="17"/>
        <v>High / Stage 1</v>
      </c>
      <c r="S276">
        <f t="shared" si="18"/>
        <v>3</v>
      </c>
      <c r="T276" t="str">
        <f t="shared" si="19"/>
        <v>Moderate</v>
      </c>
    </row>
    <row r="277" spans="1:20" ht="15" customHeight="1" x14ac:dyDescent="0.35">
      <c r="A277" s="35">
        <v>63</v>
      </c>
      <c r="B277" s="36">
        <v>29.510801260000001</v>
      </c>
      <c r="C277" s="35">
        <v>124.81870859999999</v>
      </c>
      <c r="D277" s="35">
        <v>91.560947940000005</v>
      </c>
      <c r="E277" s="37">
        <v>224.9505193</v>
      </c>
      <c r="F277" s="37">
        <v>41.195038500000003</v>
      </c>
      <c r="G277" s="37">
        <v>235.26853980000001</v>
      </c>
      <c r="H277" s="37">
        <v>292.39271159999998</v>
      </c>
      <c r="I277" s="17" t="s">
        <v>243</v>
      </c>
      <c r="J277" s="17" t="s">
        <v>354</v>
      </c>
      <c r="K277" s="17" t="s">
        <v>392</v>
      </c>
      <c r="L277" s="17" t="s">
        <v>261</v>
      </c>
      <c r="M277" s="17" t="s">
        <v>333</v>
      </c>
      <c r="N277" s="36">
        <v>5.4606216547169897</v>
      </c>
      <c r="O277" s="35">
        <v>33.257760660000002</v>
      </c>
      <c r="P277" s="37">
        <v>1859.18047938</v>
      </c>
      <c r="Q277" t="str">
        <f t="shared" si="16"/>
        <v>Borderline High</v>
      </c>
      <c r="R277" t="str">
        <f t="shared" si="17"/>
        <v>Elevated</v>
      </c>
      <c r="S277">
        <f t="shared" si="18"/>
        <v>3</v>
      </c>
      <c r="T277" t="str">
        <f t="shared" si="19"/>
        <v>Moderate</v>
      </c>
    </row>
    <row r="278" spans="1:20" ht="15" customHeight="1" x14ac:dyDescent="0.35">
      <c r="A278" s="35">
        <v>70</v>
      </c>
      <c r="B278" s="36">
        <v>31.027582089999999</v>
      </c>
      <c r="C278" s="35">
        <v>98.368281589999995</v>
      </c>
      <c r="D278" s="35">
        <v>89.998081909999996</v>
      </c>
      <c r="E278" s="37">
        <v>186.18187850000001</v>
      </c>
      <c r="F278" s="37">
        <v>39.165153080000003</v>
      </c>
      <c r="G278" s="37">
        <v>212.19418719999999</v>
      </c>
      <c r="H278" s="37">
        <v>204.41883039999999</v>
      </c>
      <c r="I278" s="17" t="s">
        <v>353</v>
      </c>
      <c r="J278" s="17" t="s">
        <v>249</v>
      </c>
      <c r="K278" s="17" t="s">
        <v>392</v>
      </c>
      <c r="L278" s="17" t="s">
        <v>366</v>
      </c>
      <c r="M278" s="17" t="s">
        <v>334</v>
      </c>
      <c r="N278" s="36">
        <v>4.7537635846768902</v>
      </c>
      <c r="O278" s="35">
        <v>8.3701996800000007</v>
      </c>
      <c r="P278" s="37">
        <v>2171.9307463</v>
      </c>
      <c r="Q278" t="str">
        <f t="shared" si="16"/>
        <v>Desirable</v>
      </c>
      <c r="R278" t="str">
        <f t="shared" si="17"/>
        <v>Normal</v>
      </c>
      <c r="S278">
        <f t="shared" si="18"/>
        <v>6</v>
      </c>
      <c r="T278" t="str">
        <f t="shared" si="19"/>
        <v>High</v>
      </c>
    </row>
    <row r="279" spans="1:20" ht="15" customHeight="1" x14ac:dyDescent="0.35">
      <c r="A279" s="35">
        <v>77</v>
      </c>
      <c r="B279" s="36">
        <v>23.48256392</v>
      </c>
      <c r="C279" s="35">
        <v>111.9760248</v>
      </c>
      <c r="D279" s="35">
        <v>61.962638140000003</v>
      </c>
      <c r="E279" s="37">
        <v>205.57146789999999</v>
      </c>
      <c r="F279" s="37">
        <v>38.946131610000002</v>
      </c>
      <c r="G279" s="37">
        <v>222.2119294</v>
      </c>
      <c r="H279" s="37">
        <v>241.27784689999999</v>
      </c>
      <c r="I279" s="17" t="s">
        <v>243</v>
      </c>
      <c r="J279" s="17" t="s">
        <v>249</v>
      </c>
      <c r="K279" s="17" t="s">
        <v>255</v>
      </c>
      <c r="L279" s="17" t="s">
        <v>366</v>
      </c>
      <c r="M279" s="17" t="s">
        <v>255</v>
      </c>
      <c r="N279" s="36">
        <v>5.2783539571672504</v>
      </c>
      <c r="O279" s="35">
        <v>50.013386660000002</v>
      </c>
      <c r="P279" s="37">
        <v>1808.1574218400001</v>
      </c>
      <c r="Q279" t="str">
        <f t="shared" si="16"/>
        <v>Borderline High</v>
      </c>
      <c r="R279" t="str">
        <f t="shared" si="17"/>
        <v>Normal</v>
      </c>
      <c r="S279">
        <f t="shared" si="18"/>
        <v>1</v>
      </c>
      <c r="T279" t="str">
        <f t="shared" si="19"/>
        <v>Low</v>
      </c>
    </row>
    <row r="280" spans="1:20" ht="15" customHeight="1" x14ac:dyDescent="0.35">
      <c r="A280" s="35">
        <v>80</v>
      </c>
      <c r="B280" s="36">
        <v>22.660979940000001</v>
      </c>
      <c r="C280" s="35">
        <v>102.6457726</v>
      </c>
      <c r="D280" s="35">
        <v>86.102315939999997</v>
      </c>
      <c r="E280" s="37">
        <v>207.04575019999999</v>
      </c>
      <c r="F280" s="37">
        <v>37.138158660000002</v>
      </c>
      <c r="G280" s="37">
        <v>227.2973101</v>
      </c>
      <c r="H280" s="37">
        <v>222.06584280000001</v>
      </c>
      <c r="I280" s="17" t="s">
        <v>243</v>
      </c>
      <c r="J280" s="17" t="s">
        <v>354</v>
      </c>
      <c r="K280" s="17" t="s">
        <v>392</v>
      </c>
      <c r="L280" s="17" t="s">
        <v>366</v>
      </c>
      <c r="M280" s="17" t="s">
        <v>255</v>
      </c>
      <c r="N280" s="36">
        <v>5.5750138851929796</v>
      </c>
      <c r="O280" s="35">
        <v>16.54345666</v>
      </c>
      <c r="P280" s="37">
        <v>1812.8783951999999</v>
      </c>
      <c r="Q280" t="str">
        <f t="shared" si="16"/>
        <v>Borderline High</v>
      </c>
      <c r="R280" t="str">
        <f t="shared" si="17"/>
        <v>Normal</v>
      </c>
      <c r="S280">
        <f t="shared" si="18"/>
        <v>1</v>
      </c>
      <c r="T280" t="str">
        <f t="shared" si="19"/>
        <v>Low</v>
      </c>
    </row>
    <row r="281" spans="1:20" ht="15" customHeight="1" x14ac:dyDescent="0.35">
      <c r="A281" s="35">
        <v>49</v>
      </c>
      <c r="B281" s="36">
        <v>31.273989579999999</v>
      </c>
      <c r="C281" s="35">
        <v>97.047416330000004</v>
      </c>
      <c r="D281" s="35">
        <v>69.083790329999999</v>
      </c>
      <c r="E281" s="37">
        <v>177.0013337</v>
      </c>
      <c r="F281" s="37">
        <v>33.357843199999998</v>
      </c>
      <c r="G281" s="37">
        <v>204.26996589999999</v>
      </c>
      <c r="H281" s="37">
        <v>228.33971289999999</v>
      </c>
      <c r="I281" s="17" t="s">
        <v>353</v>
      </c>
      <c r="J281" s="17" t="s">
        <v>354</v>
      </c>
      <c r="K281" s="17" t="s">
        <v>255</v>
      </c>
      <c r="L281" s="17" t="s">
        <v>360</v>
      </c>
      <c r="M281" s="17" t="s">
        <v>334</v>
      </c>
      <c r="N281" s="36">
        <v>5.30613842863798</v>
      </c>
      <c r="O281" s="35">
        <v>27.963626000000001</v>
      </c>
      <c r="P281" s="37">
        <v>1532.4254894200001</v>
      </c>
      <c r="Q281" t="str">
        <f t="shared" si="16"/>
        <v>Desirable</v>
      </c>
      <c r="R281" t="str">
        <f t="shared" si="17"/>
        <v>Normal</v>
      </c>
      <c r="S281">
        <f t="shared" si="18"/>
        <v>6</v>
      </c>
      <c r="T281" t="str">
        <f t="shared" si="19"/>
        <v>High</v>
      </c>
    </row>
    <row r="282" spans="1:20" ht="15" customHeight="1" x14ac:dyDescent="0.35">
      <c r="A282" s="35">
        <v>50</v>
      </c>
      <c r="B282" s="36">
        <v>22.090052100000001</v>
      </c>
      <c r="C282" s="35">
        <v>104.82603349999999</v>
      </c>
      <c r="D282" s="35">
        <v>77.24268859</v>
      </c>
      <c r="E282" s="37">
        <v>150.8328219</v>
      </c>
      <c r="F282" s="37">
        <v>35.424803879999999</v>
      </c>
      <c r="G282" s="37">
        <v>196.66309620000001</v>
      </c>
      <c r="H282" s="37">
        <v>234.66909680000001</v>
      </c>
      <c r="I282" s="17" t="s">
        <v>243</v>
      </c>
      <c r="J282" s="17" t="s">
        <v>354</v>
      </c>
      <c r="K282" s="17" t="s">
        <v>255</v>
      </c>
      <c r="L282" s="17" t="s">
        <v>363</v>
      </c>
      <c r="M282" s="17" t="s">
        <v>255</v>
      </c>
      <c r="N282" s="36">
        <v>4.2578308241575504</v>
      </c>
      <c r="O282" s="35">
        <v>27.583344910000001</v>
      </c>
      <c r="P282" s="37">
        <v>1104.5026049999999</v>
      </c>
      <c r="Q282" t="str">
        <f t="shared" si="16"/>
        <v>Desirable</v>
      </c>
      <c r="R282" t="str">
        <f t="shared" si="17"/>
        <v>Normal</v>
      </c>
      <c r="S282">
        <f t="shared" si="18"/>
        <v>1</v>
      </c>
      <c r="T282" t="str">
        <f t="shared" si="19"/>
        <v>Low</v>
      </c>
    </row>
    <row r="283" spans="1:20" ht="15" customHeight="1" x14ac:dyDescent="0.35">
      <c r="A283" s="35">
        <v>84</v>
      </c>
      <c r="B283" s="36">
        <v>25.572215589999999</v>
      </c>
      <c r="C283" s="35">
        <v>122.7081259</v>
      </c>
      <c r="D283" s="35">
        <v>90.053129380000001</v>
      </c>
      <c r="E283" s="37">
        <v>192.23216909999999</v>
      </c>
      <c r="F283" s="37">
        <v>27.587243090000001</v>
      </c>
      <c r="G283" s="37">
        <v>209.2592549</v>
      </c>
      <c r="H283" s="37">
        <v>243.64604829999999</v>
      </c>
      <c r="I283" s="17" t="s">
        <v>243</v>
      </c>
      <c r="J283" s="17" t="s">
        <v>249</v>
      </c>
      <c r="K283" s="17" t="s">
        <v>392</v>
      </c>
      <c r="L283" s="17" t="s">
        <v>366</v>
      </c>
      <c r="M283" s="17" t="s">
        <v>333</v>
      </c>
      <c r="N283" s="36">
        <v>6.9681543919726296</v>
      </c>
      <c r="O283" s="35">
        <v>32.654996519999997</v>
      </c>
      <c r="P283" s="37">
        <v>2148.0661095599999</v>
      </c>
      <c r="Q283" t="str">
        <f t="shared" si="16"/>
        <v>Desirable</v>
      </c>
      <c r="R283" t="str">
        <f t="shared" si="17"/>
        <v>Elevated</v>
      </c>
      <c r="S283">
        <f t="shared" si="18"/>
        <v>4</v>
      </c>
      <c r="T283" t="str">
        <f t="shared" si="19"/>
        <v>Moderate</v>
      </c>
    </row>
    <row r="284" spans="1:20" ht="15" customHeight="1" x14ac:dyDescent="0.35">
      <c r="A284" s="35">
        <v>35</v>
      </c>
      <c r="B284" s="36">
        <v>21.950597470000002</v>
      </c>
      <c r="C284" s="35">
        <v>100.1470218</v>
      </c>
      <c r="D284" s="35">
        <v>74.888546570000003</v>
      </c>
      <c r="E284" s="37">
        <v>192.18692530000001</v>
      </c>
      <c r="F284" s="37">
        <v>41.855990179999999</v>
      </c>
      <c r="G284" s="37">
        <v>235.56972329999999</v>
      </c>
      <c r="H284" s="37">
        <v>243.84677859999999</v>
      </c>
      <c r="I284" s="17" t="s">
        <v>353</v>
      </c>
      <c r="J284" s="17" t="s">
        <v>359</v>
      </c>
      <c r="K284" s="17" t="s">
        <v>255</v>
      </c>
      <c r="L284" s="17" t="s">
        <v>357</v>
      </c>
      <c r="M284" s="17" t="s">
        <v>255</v>
      </c>
      <c r="N284" s="36">
        <v>4.5916229546477796</v>
      </c>
      <c r="O284" s="35">
        <v>25.258475229999998</v>
      </c>
      <c r="P284" s="37">
        <v>768.27091144999997</v>
      </c>
      <c r="Q284" t="str">
        <f t="shared" si="16"/>
        <v>Desirable</v>
      </c>
      <c r="R284" t="str">
        <f t="shared" si="17"/>
        <v>Normal</v>
      </c>
      <c r="S284">
        <f t="shared" si="18"/>
        <v>2</v>
      </c>
      <c r="T284" t="str">
        <f t="shared" si="19"/>
        <v>Low</v>
      </c>
    </row>
    <row r="285" spans="1:20" ht="15" customHeight="1" x14ac:dyDescent="0.35">
      <c r="A285" s="35">
        <v>42</v>
      </c>
      <c r="B285" s="36">
        <v>24.040706969999999</v>
      </c>
      <c r="C285" s="35">
        <v>100.44852040000001</v>
      </c>
      <c r="D285" s="35">
        <v>76.341175890000002</v>
      </c>
      <c r="E285" s="37">
        <v>167.5929333</v>
      </c>
      <c r="F285" s="37">
        <v>37.458097209999998</v>
      </c>
      <c r="G285" s="37">
        <v>192.26921329999999</v>
      </c>
      <c r="H285" s="37">
        <v>243.34432570000001</v>
      </c>
      <c r="I285" s="17" t="s">
        <v>243</v>
      </c>
      <c r="J285" s="17" t="s">
        <v>249</v>
      </c>
      <c r="K285" s="17" t="s">
        <v>255</v>
      </c>
      <c r="L285" s="17" t="s">
        <v>360</v>
      </c>
      <c r="M285" s="17" t="s">
        <v>255</v>
      </c>
      <c r="N285" s="36">
        <v>4.4741443314760403</v>
      </c>
      <c r="O285" s="35">
        <v>24.107344510000001</v>
      </c>
      <c r="P285" s="37">
        <v>1009.70969274</v>
      </c>
      <c r="Q285" t="str">
        <f t="shared" si="16"/>
        <v>Desirable</v>
      </c>
      <c r="R285" t="str">
        <f t="shared" si="17"/>
        <v>Normal</v>
      </c>
      <c r="S285">
        <f t="shared" si="18"/>
        <v>1</v>
      </c>
      <c r="T285" t="str">
        <f t="shared" si="19"/>
        <v>Low</v>
      </c>
    </row>
    <row r="286" spans="1:20" ht="15" customHeight="1" x14ac:dyDescent="0.35">
      <c r="A286" s="35">
        <v>71</v>
      </c>
      <c r="B286" s="36">
        <v>19.468097920000002</v>
      </c>
      <c r="C286" s="35">
        <v>103.7899886</v>
      </c>
      <c r="D286" s="35">
        <v>74.558451169999998</v>
      </c>
      <c r="E286" s="37">
        <v>188.1641496</v>
      </c>
      <c r="F286" s="37">
        <v>35.58752011</v>
      </c>
      <c r="G286" s="37">
        <v>204.3359792</v>
      </c>
      <c r="H286" s="37">
        <v>206.87855260000001</v>
      </c>
      <c r="I286" s="17" t="s">
        <v>243</v>
      </c>
      <c r="J286" s="17" t="s">
        <v>249</v>
      </c>
      <c r="K286" s="17" t="s">
        <v>255</v>
      </c>
      <c r="L286" s="17" t="s">
        <v>366</v>
      </c>
      <c r="M286" s="17" t="s">
        <v>255</v>
      </c>
      <c r="N286" s="36">
        <v>5.2873633514892298</v>
      </c>
      <c r="O286" s="35">
        <v>29.231537429999999</v>
      </c>
      <c r="P286" s="37">
        <v>1382.23495232</v>
      </c>
      <c r="Q286" t="str">
        <f t="shared" si="16"/>
        <v>Desirable</v>
      </c>
      <c r="R286" t="str">
        <f t="shared" si="17"/>
        <v>Normal</v>
      </c>
      <c r="S286">
        <f t="shared" si="18"/>
        <v>1</v>
      </c>
      <c r="T286" t="str">
        <f t="shared" si="19"/>
        <v>Low</v>
      </c>
    </row>
    <row r="287" spans="1:20" ht="15" customHeight="1" x14ac:dyDescent="0.35">
      <c r="A287" s="35">
        <v>75</v>
      </c>
      <c r="B287" s="36">
        <v>33.410875799999999</v>
      </c>
      <c r="C287" s="35">
        <v>135.08126050000001</v>
      </c>
      <c r="D287" s="35">
        <v>88.545306960000005</v>
      </c>
      <c r="E287" s="37">
        <v>227.06956339999999</v>
      </c>
      <c r="F287" s="37">
        <v>34.9120852</v>
      </c>
      <c r="G287" s="37">
        <v>246.41674839999999</v>
      </c>
      <c r="H287" s="37">
        <v>260.5595788</v>
      </c>
      <c r="I287" s="17" t="s">
        <v>243</v>
      </c>
      <c r="J287" s="17" t="s">
        <v>249</v>
      </c>
      <c r="K287" s="17" t="s">
        <v>392</v>
      </c>
      <c r="L287" s="17" t="s">
        <v>366</v>
      </c>
      <c r="M287" s="17" t="s">
        <v>334</v>
      </c>
      <c r="N287" s="36">
        <v>6.5040389910597503</v>
      </c>
      <c r="O287" s="35">
        <v>46.535953540000001</v>
      </c>
      <c r="P287" s="37">
        <v>2505.815685</v>
      </c>
      <c r="Q287" t="str">
        <f t="shared" si="16"/>
        <v>Borderline High</v>
      </c>
      <c r="R287" t="str">
        <f t="shared" si="17"/>
        <v>High / Stage 1</v>
      </c>
      <c r="S287">
        <f t="shared" si="18"/>
        <v>6</v>
      </c>
      <c r="T287" t="str">
        <f t="shared" si="19"/>
        <v>High</v>
      </c>
    </row>
    <row r="288" spans="1:20" ht="15" customHeight="1" x14ac:dyDescent="0.35">
      <c r="A288" s="35">
        <v>84</v>
      </c>
      <c r="B288" s="36">
        <v>32.061544240000003</v>
      </c>
      <c r="C288" s="35">
        <v>119.6975753</v>
      </c>
      <c r="D288" s="35">
        <v>76.47266784</v>
      </c>
      <c r="E288" s="37">
        <v>219.9900772</v>
      </c>
      <c r="F288" s="37">
        <v>37.919306470000002</v>
      </c>
      <c r="G288" s="37">
        <v>244.28877800000001</v>
      </c>
      <c r="H288" s="37">
        <v>279.1221481</v>
      </c>
      <c r="I288" s="17" t="s">
        <v>243</v>
      </c>
      <c r="J288" s="17" t="s">
        <v>359</v>
      </c>
      <c r="K288" s="17" t="s">
        <v>255</v>
      </c>
      <c r="L288" s="17" t="s">
        <v>366</v>
      </c>
      <c r="M288" s="17" t="s">
        <v>334</v>
      </c>
      <c r="N288" s="36">
        <v>5.8015321924214502</v>
      </c>
      <c r="O288" s="35">
        <v>43.224907459999997</v>
      </c>
      <c r="P288" s="37">
        <v>2693.16971616</v>
      </c>
      <c r="Q288" t="str">
        <f t="shared" si="16"/>
        <v>Borderline High</v>
      </c>
      <c r="R288" t="str">
        <f t="shared" si="17"/>
        <v>Normal</v>
      </c>
      <c r="S288">
        <f t="shared" si="18"/>
        <v>4</v>
      </c>
      <c r="T288" t="str">
        <f t="shared" si="19"/>
        <v>Moderate</v>
      </c>
    </row>
    <row r="289" spans="1:20" ht="15" customHeight="1" x14ac:dyDescent="0.35">
      <c r="A289" s="35">
        <v>63</v>
      </c>
      <c r="B289" s="36">
        <v>22.96481571</v>
      </c>
      <c r="C289" s="35">
        <v>100.7069351</v>
      </c>
      <c r="D289" s="35">
        <v>83.729583689999998</v>
      </c>
      <c r="E289" s="37">
        <v>227.26457189999999</v>
      </c>
      <c r="F289" s="37">
        <v>25.48627076</v>
      </c>
      <c r="G289" s="37">
        <v>234.9047041</v>
      </c>
      <c r="H289" s="37">
        <v>266.64761809999999</v>
      </c>
      <c r="I289" s="17" t="s">
        <v>243</v>
      </c>
      <c r="J289" s="17" t="s">
        <v>354</v>
      </c>
      <c r="K289" s="17" t="s">
        <v>392</v>
      </c>
      <c r="L289" s="17" t="s">
        <v>261</v>
      </c>
      <c r="M289" s="17" t="s">
        <v>255</v>
      </c>
      <c r="N289" s="36">
        <v>8.9171371535723303</v>
      </c>
      <c r="O289" s="35">
        <v>16.977351410000001</v>
      </c>
      <c r="P289" s="37">
        <v>1446.78338973</v>
      </c>
      <c r="Q289" t="str">
        <f t="shared" si="16"/>
        <v>Borderline High</v>
      </c>
      <c r="R289" t="str">
        <f t="shared" si="17"/>
        <v>Normal</v>
      </c>
      <c r="S289">
        <f t="shared" si="18"/>
        <v>1</v>
      </c>
      <c r="T289" t="str">
        <f t="shared" si="19"/>
        <v>Low</v>
      </c>
    </row>
    <row r="290" spans="1:20" ht="15" customHeight="1" x14ac:dyDescent="0.35">
      <c r="A290" s="35">
        <v>41</v>
      </c>
      <c r="B290" s="36">
        <v>29.315298779999999</v>
      </c>
      <c r="C290" s="35">
        <v>126.2501997</v>
      </c>
      <c r="D290" s="35">
        <v>93.224712929999995</v>
      </c>
      <c r="E290" s="37">
        <v>176.6543475</v>
      </c>
      <c r="F290" s="37">
        <v>33.972619109999997</v>
      </c>
      <c r="G290" s="37">
        <v>204.7706191</v>
      </c>
      <c r="H290" s="37">
        <v>226.5997002</v>
      </c>
      <c r="I290" s="17" t="s">
        <v>243</v>
      </c>
      <c r="J290" s="17" t="s">
        <v>359</v>
      </c>
      <c r="K290" s="17" t="s">
        <v>392</v>
      </c>
      <c r="L290" s="17" t="s">
        <v>360</v>
      </c>
      <c r="M290" s="17" t="s">
        <v>333</v>
      </c>
      <c r="N290" s="36">
        <v>5.1999036909109302</v>
      </c>
      <c r="O290" s="35">
        <v>33.025486770000001</v>
      </c>
      <c r="P290" s="37">
        <v>1201.9272499799999</v>
      </c>
      <c r="Q290" t="str">
        <f t="shared" si="16"/>
        <v>Desirable</v>
      </c>
      <c r="R290" t="str">
        <f t="shared" si="17"/>
        <v>Elevated</v>
      </c>
      <c r="S290">
        <f t="shared" si="18"/>
        <v>4</v>
      </c>
      <c r="T290" t="str">
        <f t="shared" si="19"/>
        <v>Moderate</v>
      </c>
    </row>
    <row r="291" spans="1:20" ht="15" customHeight="1" x14ac:dyDescent="0.35">
      <c r="A291" s="35">
        <v>49</v>
      </c>
      <c r="B291" s="36">
        <v>19.82140983</v>
      </c>
      <c r="C291" s="35">
        <v>106.1340635</v>
      </c>
      <c r="D291" s="35">
        <v>93.460337890000005</v>
      </c>
      <c r="E291" s="37">
        <v>210.88235950000001</v>
      </c>
      <c r="F291" s="37">
        <v>41.0195285</v>
      </c>
      <c r="G291" s="37">
        <v>233.0015143</v>
      </c>
      <c r="H291" s="37">
        <v>277.57181059999999</v>
      </c>
      <c r="I291" s="17" t="s">
        <v>243</v>
      </c>
      <c r="J291" s="17" t="s">
        <v>249</v>
      </c>
      <c r="K291" s="17" t="s">
        <v>392</v>
      </c>
      <c r="L291" s="17" t="s">
        <v>360</v>
      </c>
      <c r="M291" s="17" t="s">
        <v>255</v>
      </c>
      <c r="N291" s="36">
        <v>5.1410234883611601</v>
      </c>
      <c r="O291" s="35">
        <v>12.67372561</v>
      </c>
      <c r="P291" s="37">
        <v>971.24908167000001</v>
      </c>
      <c r="Q291" t="str">
        <f t="shared" si="16"/>
        <v>Borderline High</v>
      </c>
      <c r="R291" t="str">
        <f t="shared" si="17"/>
        <v>Normal</v>
      </c>
      <c r="S291">
        <f t="shared" si="18"/>
        <v>0</v>
      </c>
      <c r="T291" t="str">
        <f t="shared" si="19"/>
        <v>Low</v>
      </c>
    </row>
    <row r="292" spans="1:20" ht="15" customHeight="1" x14ac:dyDescent="0.35">
      <c r="A292" s="35">
        <v>64</v>
      </c>
      <c r="B292" s="36">
        <v>30.108790620000001</v>
      </c>
      <c r="C292" s="35">
        <v>103.07090030000001</v>
      </c>
      <c r="D292" s="35">
        <v>79.231158109999996</v>
      </c>
      <c r="E292" s="37">
        <v>185.61699960000001</v>
      </c>
      <c r="F292" s="37">
        <v>25.822615920000001</v>
      </c>
      <c r="G292" s="37">
        <v>222.44585760000001</v>
      </c>
      <c r="H292" s="37">
        <v>244.1211428</v>
      </c>
      <c r="I292" s="17" t="s">
        <v>243</v>
      </c>
      <c r="J292" s="17" t="s">
        <v>249</v>
      </c>
      <c r="K292" s="17" t="s">
        <v>255</v>
      </c>
      <c r="L292" s="17" t="s">
        <v>261</v>
      </c>
      <c r="M292" s="17" t="s">
        <v>334</v>
      </c>
      <c r="N292" s="36">
        <v>7.1881563113145699</v>
      </c>
      <c r="O292" s="35">
        <v>23.839742189999999</v>
      </c>
      <c r="P292" s="37">
        <v>1926.96259968</v>
      </c>
      <c r="Q292" t="str">
        <f t="shared" si="16"/>
        <v>Desirable</v>
      </c>
      <c r="R292" t="str">
        <f t="shared" si="17"/>
        <v>Normal</v>
      </c>
      <c r="S292">
        <f t="shared" si="18"/>
        <v>4</v>
      </c>
      <c r="T292" t="str">
        <f t="shared" si="19"/>
        <v>Moderate</v>
      </c>
    </row>
    <row r="293" spans="1:20" ht="15" customHeight="1" x14ac:dyDescent="0.35">
      <c r="A293" s="35">
        <v>40</v>
      </c>
      <c r="B293" s="36">
        <v>22.57987451</v>
      </c>
      <c r="C293" s="35">
        <v>100.4070682</v>
      </c>
      <c r="D293" s="35">
        <v>90.484281199999998</v>
      </c>
      <c r="E293" s="37">
        <v>153.7090949</v>
      </c>
      <c r="F293" s="37">
        <v>35.012556799999999</v>
      </c>
      <c r="G293" s="37">
        <v>204.63452760000001</v>
      </c>
      <c r="H293" s="37">
        <v>223.96413770000001</v>
      </c>
      <c r="I293" s="17" t="s">
        <v>243</v>
      </c>
      <c r="J293" s="17" t="s">
        <v>354</v>
      </c>
      <c r="K293" s="17" t="s">
        <v>392</v>
      </c>
      <c r="L293" s="17" t="s">
        <v>360</v>
      </c>
      <c r="M293" s="17" t="s">
        <v>255</v>
      </c>
      <c r="N293" s="36">
        <v>4.3901134035432703</v>
      </c>
      <c r="O293" s="35">
        <v>9.9227869999999996</v>
      </c>
      <c r="P293" s="37">
        <v>903.19498039999996</v>
      </c>
      <c r="Q293" t="str">
        <f t="shared" si="16"/>
        <v>Desirable</v>
      </c>
      <c r="R293" t="str">
        <f t="shared" si="17"/>
        <v>Normal</v>
      </c>
      <c r="S293">
        <f t="shared" si="18"/>
        <v>1</v>
      </c>
      <c r="T293" t="str">
        <f t="shared" si="19"/>
        <v>Low</v>
      </c>
    </row>
    <row r="294" spans="1:20" ht="15" customHeight="1" x14ac:dyDescent="0.35">
      <c r="A294" s="35">
        <v>83</v>
      </c>
      <c r="B294" s="36">
        <v>33.08788156</v>
      </c>
      <c r="C294" s="35">
        <v>106.6725891</v>
      </c>
      <c r="D294" s="35">
        <v>83.581589120000004</v>
      </c>
      <c r="E294" s="37">
        <v>211.4615738</v>
      </c>
      <c r="F294" s="37">
        <v>34.080416300000003</v>
      </c>
      <c r="G294" s="37">
        <v>220.05134129999999</v>
      </c>
      <c r="H294" s="37">
        <v>263.53880400000003</v>
      </c>
      <c r="I294" s="17" t="s">
        <v>243</v>
      </c>
      <c r="J294" s="17" t="s">
        <v>249</v>
      </c>
      <c r="K294" s="17" t="s">
        <v>392</v>
      </c>
      <c r="L294" s="17" t="s">
        <v>366</v>
      </c>
      <c r="M294" s="17" t="s">
        <v>334</v>
      </c>
      <c r="N294" s="36">
        <v>6.2047825924004298</v>
      </c>
      <c r="O294" s="35">
        <v>23.090999979999999</v>
      </c>
      <c r="P294" s="37">
        <v>2746.2941694800002</v>
      </c>
      <c r="Q294" t="str">
        <f t="shared" si="16"/>
        <v>Borderline High</v>
      </c>
      <c r="R294" t="str">
        <f t="shared" si="17"/>
        <v>Normal</v>
      </c>
      <c r="S294">
        <f t="shared" si="18"/>
        <v>4</v>
      </c>
      <c r="T294" t="str">
        <f t="shared" si="19"/>
        <v>Moderate</v>
      </c>
    </row>
    <row r="295" spans="1:20" ht="15" customHeight="1" x14ac:dyDescent="0.35">
      <c r="A295" s="35">
        <v>44</v>
      </c>
      <c r="B295" s="36">
        <v>29.554807289999999</v>
      </c>
      <c r="C295" s="35">
        <v>107.877949</v>
      </c>
      <c r="D295" s="35">
        <v>80.019253169999999</v>
      </c>
      <c r="E295" s="37">
        <v>188.9405142</v>
      </c>
      <c r="F295" s="37">
        <v>40.333390020000003</v>
      </c>
      <c r="G295" s="37">
        <v>209.7631323</v>
      </c>
      <c r="H295" s="37">
        <v>232.03604390000001</v>
      </c>
      <c r="I295" s="17" t="s">
        <v>353</v>
      </c>
      <c r="J295" s="17" t="s">
        <v>354</v>
      </c>
      <c r="K295" s="17" t="s">
        <v>392</v>
      </c>
      <c r="L295" s="17" t="s">
        <v>360</v>
      </c>
      <c r="M295" s="17" t="s">
        <v>333</v>
      </c>
      <c r="N295" s="36">
        <v>4.6844689748694703</v>
      </c>
      <c r="O295" s="35">
        <v>27.858695829999998</v>
      </c>
      <c r="P295" s="37">
        <v>1300.41152076</v>
      </c>
      <c r="Q295" t="str">
        <f t="shared" si="16"/>
        <v>Desirable</v>
      </c>
      <c r="R295" t="str">
        <f t="shared" si="17"/>
        <v>Normal</v>
      </c>
      <c r="S295">
        <f t="shared" si="18"/>
        <v>4</v>
      </c>
      <c r="T295" t="str">
        <f t="shared" si="19"/>
        <v>Moderate</v>
      </c>
    </row>
    <row r="296" spans="1:20" ht="15" customHeight="1" x14ac:dyDescent="0.35">
      <c r="A296" s="35">
        <v>19</v>
      </c>
      <c r="B296" s="36">
        <v>25.172252069999999</v>
      </c>
      <c r="C296" s="35">
        <v>103.8590566</v>
      </c>
      <c r="D296" s="35">
        <v>81.829877530000005</v>
      </c>
      <c r="E296" s="37">
        <v>195.184192</v>
      </c>
      <c r="F296" s="37">
        <v>32.595579350000001</v>
      </c>
      <c r="G296" s="37">
        <v>222.97581099999999</v>
      </c>
      <c r="H296" s="37">
        <v>245.47069819999999</v>
      </c>
      <c r="I296" s="17" t="s">
        <v>353</v>
      </c>
      <c r="J296" s="17" t="s">
        <v>359</v>
      </c>
      <c r="K296" s="17" t="s">
        <v>392</v>
      </c>
      <c r="L296" s="17" t="s">
        <v>355</v>
      </c>
      <c r="M296" s="17" t="s">
        <v>333</v>
      </c>
      <c r="N296" s="36">
        <v>5.9880571504552798</v>
      </c>
      <c r="O296" s="35">
        <v>22.029179070000001</v>
      </c>
      <c r="P296" s="37">
        <v>478.27278933000002</v>
      </c>
      <c r="Q296" t="str">
        <f t="shared" si="16"/>
        <v>Desirable</v>
      </c>
      <c r="R296" t="str">
        <f t="shared" si="17"/>
        <v>Normal</v>
      </c>
      <c r="S296">
        <f t="shared" si="18"/>
        <v>5</v>
      </c>
      <c r="T296" t="str">
        <f t="shared" si="19"/>
        <v>Moderate</v>
      </c>
    </row>
    <row r="297" spans="1:20" ht="15" customHeight="1" x14ac:dyDescent="0.35">
      <c r="A297" s="35">
        <v>34</v>
      </c>
      <c r="B297" s="36">
        <v>24.959016630000001</v>
      </c>
      <c r="C297" s="35">
        <v>107.87564639999999</v>
      </c>
      <c r="D297" s="35">
        <v>81.346282160000001</v>
      </c>
      <c r="E297" s="37">
        <v>199.93954980000001</v>
      </c>
      <c r="F297" s="37">
        <v>26.896504329999999</v>
      </c>
      <c r="G297" s="37">
        <v>221.07618869999999</v>
      </c>
      <c r="H297" s="37">
        <v>258.5757911</v>
      </c>
      <c r="I297" s="17" t="s">
        <v>353</v>
      </c>
      <c r="J297" s="17" t="s">
        <v>359</v>
      </c>
      <c r="K297" s="17" t="s">
        <v>392</v>
      </c>
      <c r="L297" s="17" t="s">
        <v>357</v>
      </c>
      <c r="M297" s="17" t="s">
        <v>255</v>
      </c>
      <c r="N297" s="36">
        <v>7.4336630272429201</v>
      </c>
      <c r="O297" s="35">
        <v>26.52936424</v>
      </c>
      <c r="P297" s="37">
        <v>848.60656542000004</v>
      </c>
      <c r="Q297" t="str">
        <f t="shared" si="16"/>
        <v>Desirable</v>
      </c>
      <c r="R297" t="str">
        <f t="shared" si="17"/>
        <v>Normal</v>
      </c>
      <c r="S297">
        <f t="shared" si="18"/>
        <v>3</v>
      </c>
      <c r="T297" t="str">
        <f t="shared" si="19"/>
        <v>Moderate</v>
      </c>
    </row>
    <row r="298" spans="1:20" ht="15" customHeight="1" x14ac:dyDescent="0.35">
      <c r="A298" s="35">
        <v>50</v>
      </c>
      <c r="B298" s="36">
        <v>27.722428359999999</v>
      </c>
      <c r="C298" s="35">
        <v>103.5314132</v>
      </c>
      <c r="D298" s="35">
        <v>83.920865579999997</v>
      </c>
      <c r="E298" s="37">
        <v>195.66783570000001</v>
      </c>
      <c r="F298" s="37">
        <v>31.90571594</v>
      </c>
      <c r="G298" s="37">
        <v>216.53847300000001</v>
      </c>
      <c r="H298" s="37">
        <v>265.924193</v>
      </c>
      <c r="I298" s="17" t="s">
        <v>353</v>
      </c>
      <c r="J298" s="17" t="s">
        <v>249</v>
      </c>
      <c r="K298" s="17" t="s">
        <v>392</v>
      </c>
      <c r="L298" s="17" t="s">
        <v>363</v>
      </c>
      <c r="M298" s="17" t="s">
        <v>333</v>
      </c>
      <c r="N298" s="36">
        <v>6.1326890789086601</v>
      </c>
      <c r="O298" s="35">
        <v>19.610547619999998</v>
      </c>
      <c r="P298" s="37">
        <v>1386.1214179999999</v>
      </c>
      <c r="Q298" t="str">
        <f t="shared" si="16"/>
        <v>Desirable</v>
      </c>
      <c r="R298" t="str">
        <f t="shared" si="17"/>
        <v>Normal</v>
      </c>
      <c r="S298">
        <f t="shared" si="18"/>
        <v>5</v>
      </c>
      <c r="T298" t="str">
        <f t="shared" si="19"/>
        <v>Moderate</v>
      </c>
    </row>
    <row r="299" spans="1:20" ht="15" customHeight="1" x14ac:dyDescent="0.35">
      <c r="A299" s="35">
        <v>26</v>
      </c>
      <c r="B299" s="36">
        <v>22.38039461</v>
      </c>
      <c r="C299" s="35">
        <v>109.9669488</v>
      </c>
      <c r="D299" s="35">
        <v>67.256980979999994</v>
      </c>
      <c r="E299" s="37">
        <v>180.1474135</v>
      </c>
      <c r="F299" s="37">
        <v>33.502678719999999</v>
      </c>
      <c r="G299" s="37">
        <v>192.7002645</v>
      </c>
      <c r="H299" s="37">
        <v>204.70729180000001</v>
      </c>
      <c r="I299" s="17" t="s">
        <v>243</v>
      </c>
      <c r="J299" s="17" t="s">
        <v>359</v>
      </c>
      <c r="K299" s="17" t="s">
        <v>255</v>
      </c>
      <c r="L299" s="17" t="s">
        <v>355</v>
      </c>
      <c r="M299" s="17" t="s">
        <v>255</v>
      </c>
      <c r="N299" s="36">
        <v>5.3771047684153697</v>
      </c>
      <c r="O299" s="35">
        <v>42.709967820000003</v>
      </c>
      <c r="P299" s="37">
        <v>581.89025986000001</v>
      </c>
      <c r="Q299" t="str">
        <f t="shared" si="16"/>
        <v>Desirable</v>
      </c>
      <c r="R299" t="str">
        <f t="shared" si="17"/>
        <v>Normal</v>
      </c>
      <c r="S299">
        <f t="shared" si="18"/>
        <v>1</v>
      </c>
      <c r="T299" t="str">
        <f t="shared" si="19"/>
        <v>Low</v>
      </c>
    </row>
    <row r="300" spans="1:20" ht="15" customHeight="1" x14ac:dyDescent="0.35">
      <c r="A300" s="35">
        <v>60</v>
      </c>
      <c r="B300" s="36">
        <v>32.624547210000003</v>
      </c>
      <c r="C300" s="35">
        <v>128.35742690000001</v>
      </c>
      <c r="D300" s="35">
        <v>86.920178649999997</v>
      </c>
      <c r="E300" s="37">
        <v>202.61370199999999</v>
      </c>
      <c r="F300" s="37">
        <v>42.919780090000003</v>
      </c>
      <c r="G300" s="37">
        <v>234.17465970000001</v>
      </c>
      <c r="H300" s="37">
        <v>253.37192099999999</v>
      </c>
      <c r="I300" s="17" t="s">
        <v>243</v>
      </c>
      <c r="J300" s="17" t="s">
        <v>249</v>
      </c>
      <c r="K300" s="17" t="s">
        <v>392</v>
      </c>
      <c r="L300" s="17" t="s">
        <v>261</v>
      </c>
      <c r="M300" s="17" t="s">
        <v>334</v>
      </c>
      <c r="N300" s="36">
        <v>4.7207534981570802</v>
      </c>
      <c r="O300" s="35">
        <v>41.437248250000003</v>
      </c>
      <c r="P300" s="37">
        <v>1957.4728325999999</v>
      </c>
      <c r="Q300" t="str">
        <f t="shared" si="16"/>
        <v>Borderline High</v>
      </c>
      <c r="R300" t="str">
        <f t="shared" si="17"/>
        <v>Elevated</v>
      </c>
      <c r="S300">
        <f t="shared" si="18"/>
        <v>4</v>
      </c>
      <c r="T300" t="str">
        <f t="shared" si="19"/>
        <v>Moderate</v>
      </c>
    </row>
    <row r="301" spans="1:20" ht="15" customHeight="1" x14ac:dyDescent="0.35">
      <c r="A301" s="35">
        <v>65</v>
      </c>
      <c r="B301" s="36">
        <v>28.529912759999998</v>
      </c>
      <c r="C301" s="35">
        <v>104.9046902</v>
      </c>
      <c r="D301" s="35">
        <v>77.088746619999995</v>
      </c>
      <c r="E301" s="37">
        <v>218.96181780000001</v>
      </c>
      <c r="F301" s="37">
        <v>44.365352379999997</v>
      </c>
      <c r="G301" s="37">
        <v>225.16650519999999</v>
      </c>
      <c r="H301" s="37">
        <v>241.6040505</v>
      </c>
      <c r="I301" s="17" t="s">
        <v>243</v>
      </c>
      <c r="J301" s="17" t="s">
        <v>249</v>
      </c>
      <c r="K301" s="17" t="s">
        <v>255</v>
      </c>
      <c r="L301" s="17" t="s">
        <v>261</v>
      </c>
      <c r="M301" s="17" t="s">
        <v>333</v>
      </c>
      <c r="N301" s="36">
        <v>4.9354238398590597</v>
      </c>
      <c r="O301" s="35">
        <v>27.815943579999999</v>
      </c>
      <c r="P301" s="37">
        <v>1854.4443294</v>
      </c>
      <c r="Q301" t="str">
        <f t="shared" si="16"/>
        <v>Borderline High</v>
      </c>
      <c r="R301" t="str">
        <f t="shared" si="17"/>
        <v>Normal</v>
      </c>
      <c r="S301">
        <f t="shared" si="18"/>
        <v>2</v>
      </c>
      <c r="T301" t="str">
        <f t="shared" si="19"/>
        <v>Low</v>
      </c>
    </row>
    <row r="302" spans="1:20" ht="15" customHeight="1" x14ac:dyDescent="0.35">
      <c r="A302" s="35">
        <v>56</v>
      </c>
      <c r="B302" s="36">
        <v>31.821813649999999</v>
      </c>
      <c r="C302" s="35">
        <v>124.4747689</v>
      </c>
      <c r="D302" s="35">
        <v>99.965481510000004</v>
      </c>
      <c r="E302" s="37">
        <v>204.3553838</v>
      </c>
      <c r="F302" s="37">
        <v>35.087116479999999</v>
      </c>
      <c r="G302" s="37">
        <v>206.45229549999999</v>
      </c>
      <c r="H302" s="37">
        <v>280.59678259999998</v>
      </c>
      <c r="I302" s="17" t="s">
        <v>243</v>
      </c>
      <c r="J302" s="17" t="s">
        <v>249</v>
      </c>
      <c r="K302" s="17" t="s">
        <v>392</v>
      </c>
      <c r="L302" s="17" t="s">
        <v>363</v>
      </c>
      <c r="M302" s="17" t="s">
        <v>334</v>
      </c>
      <c r="N302" s="36">
        <v>5.8242285004093901</v>
      </c>
      <c r="O302" s="35">
        <v>24.509287390000001</v>
      </c>
      <c r="P302" s="37">
        <v>1782.0215644</v>
      </c>
      <c r="Q302" t="str">
        <f t="shared" si="16"/>
        <v>Borderline High</v>
      </c>
      <c r="R302" t="str">
        <f t="shared" si="17"/>
        <v>Elevated</v>
      </c>
      <c r="S302">
        <f t="shared" si="18"/>
        <v>5</v>
      </c>
      <c r="T302" t="str">
        <f t="shared" si="19"/>
        <v>Moderate</v>
      </c>
    </row>
    <row r="303" spans="1:20" ht="15" customHeight="1" x14ac:dyDescent="0.35">
      <c r="A303" s="35">
        <v>59</v>
      </c>
      <c r="B303" s="36">
        <v>14.75190063</v>
      </c>
      <c r="C303" s="35">
        <v>105.3164163</v>
      </c>
      <c r="D303" s="35">
        <v>70.214378530000005</v>
      </c>
      <c r="E303" s="37">
        <v>179.5372552</v>
      </c>
      <c r="F303" s="37">
        <v>47.448485580000003</v>
      </c>
      <c r="G303" s="37">
        <v>204.3542425</v>
      </c>
      <c r="H303" s="37">
        <v>215.94982809999999</v>
      </c>
      <c r="I303" s="17" t="s">
        <v>243</v>
      </c>
      <c r="J303" s="17" t="s">
        <v>249</v>
      </c>
      <c r="K303" s="17" t="s">
        <v>255</v>
      </c>
      <c r="L303" s="17" t="s">
        <v>363</v>
      </c>
      <c r="M303" s="17" t="s">
        <v>332</v>
      </c>
      <c r="N303" s="36">
        <v>3.7838353111880298</v>
      </c>
      <c r="O303" s="35">
        <v>35.102037770000003</v>
      </c>
      <c r="P303" s="37">
        <v>870.36213716999998</v>
      </c>
      <c r="Q303" t="str">
        <f t="shared" si="16"/>
        <v>Desirable</v>
      </c>
      <c r="R303" t="str">
        <f t="shared" si="17"/>
        <v>Normal</v>
      </c>
      <c r="S303">
        <f t="shared" si="18"/>
        <v>1</v>
      </c>
      <c r="T303" t="str">
        <f t="shared" si="19"/>
        <v>Low</v>
      </c>
    </row>
    <row r="304" spans="1:20" ht="15" customHeight="1" x14ac:dyDescent="0.35">
      <c r="A304" s="35">
        <v>43</v>
      </c>
      <c r="B304" s="36">
        <v>27.080394590000001</v>
      </c>
      <c r="C304" s="35">
        <v>106.327798</v>
      </c>
      <c r="D304" s="35">
        <v>76.465288229999999</v>
      </c>
      <c r="E304" s="37">
        <v>176.11861469999999</v>
      </c>
      <c r="F304" s="37">
        <v>35.73869054</v>
      </c>
      <c r="G304" s="37">
        <v>200.59335189999999</v>
      </c>
      <c r="H304" s="37">
        <v>259.07329179999999</v>
      </c>
      <c r="I304" s="17" t="s">
        <v>243</v>
      </c>
      <c r="J304" s="17" t="s">
        <v>354</v>
      </c>
      <c r="K304" s="17" t="s">
        <v>255</v>
      </c>
      <c r="L304" s="17" t="s">
        <v>360</v>
      </c>
      <c r="M304" s="17" t="s">
        <v>333</v>
      </c>
      <c r="N304" s="36">
        <v>4.9279537677207799</v>
      </c>
      <c r="O304" s="35">
        <v>29.862509769999999</v>
      </c>
      <c r="P304" s="37">
        <v>1164.45696737</v>
      </c>
      <c r="Q304" t="str">
        <f t="shared" si="16"/>
        <v>Desirable</v>
      </c>
      <c r="R304" t="str">
        <f t="shared" si="17"/>
        <v>Normal</v>
      </c>
      <c r="S304">
        <f t="shared" si="18"/>
        <v>3</v>
      </c>
      <c r="T304" t="str">
        <f t="shared" si="19"/>
        <v>Moderate</v>
      </c>
    </row>
    <row r="305" spans="1:20" ht="15" customHeight="1" x14ac:dyDescent="0.35">
      <c r="A305" s="35">
        <v>67</v>
      </c>
      <c r="B305" s="36">
        <v>28.24032304</v>
      </c>
      <c r="C305" s="35">
        <v>118.23812030000001</v>
      </c>
      <c r="D305" s="35">
        <v>78.653436799999994</v>
      </c>
      <c r="E305" s="37">
        <v>198.70804759999999</v>
      </c>
      <c r="F305" s="37">
        <v>42.02699758</v>
      </c>
      <c r="G305" s="37">
        <v>224.00345659999999</v>
      </c>
      <c r="H305" s="37">
        <v>272.01148369999999</v>
      </c>
      <c r="I305" s="17" t="s">
        <v>243</v>
      </c>
      <c r="J305" s="17" t="s">
        <v>359</v>
      </c>
      <c r="K305" s="17" t="s">
        <v>255</v>
      </c>
      <c r="L305" s="17" t="s">
        <v>261</v>
      </c>
      <c r="M305" s="17" t="s">
        <v>333</v>
      </c>
      <c r="N305" s="36">
        <v>4.7281047669834502</v>
      </c>
      <c r="O305" s="35">
        <v>39.584683499999997</v>
      </c>
      <c r="P305" s="37">
        <v>1892.1016436800001</v>
      </c>
      <c r="Q305" t="str">
        <f t="shared" si="16"/>
        <v>Desirable</v>
      </c>
      <c r="R305" t="str">
        <f t="shared" si="17"/>
        <v>Normal</v>
      </c>
      <c r="S305">
        <f t="shared" si="18"/>
        <v>2</v>
      </c>
      <c r="T305" t="str">
        <f t="shared" si="19"/>
        <v>Low</v>
      </c>
    </row>
    <row r="306" spans="1:20" ht="15" customHeight="1" x14ac:dyDescent="0.35">
      <c r="A306" s="35">
        <v>42</v>
      </c>
      <c r="B306" s="36">
        <v>26.982702100000001</v>
      </c>
      <c r="C306" s="35">
        <v>112.7025807</v>
      </c>
      <c r="D306" s="35">
        <v>80.114122069999993</v>
      </c>
      <c r="E306" s="37">
        <v>191.62592939999999</v>
      </c>
      <c r="F306" s="37">
        <v>50.064485759999997</v>
      </c>
      <c r="G306" s="37">
        <v>209.01698450000001</v>
      </c>
      <c r="H306" s="37">
        <v>271.3976002</v>
      </c>
      <c r="I306" s="17" t="s">
        <v>243</v>
      </c>
      <c r="J306" s="17" t="s">
        <v>249</v>
      </c>
      <c r="K306" s="17" t="s">
        <v>392</v>
      </c>
      <c r="L306" s="17" t="s">
        <v>360</v>
      </c>
      <c r="M306" s="17" t="s">
        <v>333</v>
      </c>
      <c r="N306" s="36">
        <v>3.8275820971900099</v>
      </c>
      <c r="O306" s="35">
        <v>32.588458629999998</v>
      </c>
      <c r="P306" s="37">
        <v>1133.2734882</v>
      </c>
      <c r="Q306" t="str">
        <f t="shared" si="16"/>
        <v>Desirable</v>
      </c>
      <c r="R306" t="str">
        <f t="shared" si="17"/>
        <v>Normal</v>
      </c>
      <c r="S306">
        <f t="shared" si="18"/>
        <v>2</v>
      </c>
      <c r="T306" t="str">
        <f t="shared" si="19"/>
        <v>Low</v>
      </c>
    </row>
    <row r="307" spans="1:20" ht="15" customHeight="1" x14ac:dyDescent="0.35">
      <c r="A307" s="35">
        <v>41</v>
      </c>
      <c r="B307" s="36">
        <v>27.112510889999999</v>
      </c>
      <c r="C307" s="35">
        <v>114.12566409999999</v>
      </c>
      <c r="D307" s="35">
        <v>87.431139770000001</v>
      </c>
      <c r="E307" s="37">
        <v>176.6077569</v>
      </c>
      <c r="F307" s="37">
        <v>42.548143289999999</v>
      </c>
      <c r="G307" s="37">
        <v>199.55846750000001</v>
      </c>
      <c r="H307" s="37">
        <v>240.94266150000001</v>
      </c>
      <c r="I307" s="17" t="s">
        <v>243</v>
      </c>
      <c r="J307" s="17" t="s">
        <v>249</v>
      </c>
      <c r="K307" s="17" t="s">
        <v>392</v>
      </c>
      <c r="L307" s="17" t="s">
        <v>360</v>
      </c>
      <c r="M307" s="17" t="s">
        <v>333</v>
      </c>
      <c r="N307" s="36">
        <v>4.1507747046980503</v>
      </c>
      <c r="O307" s="35">
        <v>26.69452433</v>
      </c>
      <c r="P307" s="37">
        <v>1111.61294649</v>
      </c>
      <c r="Q307" t="str">
        <f t="shared" si="16"/>
        <v>Desirable</v>
      </c>
      <c r="R307" t="str">
        <f t="shared" si="17"/>
        <v>Normal</v>
      </c>
      <c r="S307">
        <f t="shared" si="18"/>
        <v>2</v>
      </c>
      <c r="T307" t="str">
        <f t="shared" si="19"/>
        <v>Low</v>
      </c>
    </row>
    <row r="308" spans="1:20" ht="15" customHeight="1" x14ac:dyDescent="0.35">
      <c r="A308" s="35">
        <v>30</v>
      </c>
      <c r="B308" s="36">
        <v>25.394337629999999</v>
      </c>
      <c r="C308" s="35">
        <v>98.809378789999997</v>
      </c>
      <c r="D308" s="35">
        <v>74.004270649999995</v>
      </c>
      <c r="E308" s="37">
        <v>169.4172811</v>
      </c>
      <c r="F308" s="37">
        <v>41.127262680000001</v>
      </c>
      <c r="G308" s="37">
        <v>212.8725043</v>
      </c>
      <c r="H308" s="37">
        <v>234.0360762</v>
      </c>
      <c r="I308" s="17" t="s">
        <v>353</v>
      </c>
      <c r="J308" s="17" t="s">
        <v>249</v>
      </c>
      <c r="K308" s="17" t="s">
        <v>255</v>
      </c>
      <c r="L308" s="17" t="s">
        <v>357</v>
      </c>
      <c r="M308" s="17" t="s">
        <v>333</v>
      </c>
      <c r="N308" s="36">
        <v>4.1193425008172699</v>
      </c>
      <c r="O308" s="35">
        <v>24.805108140000002</v>
      </c>
      <c r="P308" s="37">
        <v>761.83012889999998</v>
      </c>
      <c r="Q308" t="str">
        <f t="shared" si="16"/>
        <v>Desirable</v>
      </c>
      <c r="R308" t="str">
        <f t="shared" si="17"/>
        <v>Normal</v>
      </c>
      <c r="S308">
        <f t="shared" si="18"/>
        <v>4</v>
      </c>
      <c r="T308" t="str">
        <f t="shared" si="19"/>
        <v>Moderate</v>
      </c>
    </row>
    <row r="309" spans="1:20" ht="15" customHeight="1" x14ac:dyDescent="0.35">
      <c r="A309" s="35">
        <v>77</v>
      </c>
      <c r="B309" s="36">
        <v>38.286841269999996</v>
      </c>
      <c r="C309" s="35">
        <v>106.8558884</v>
      </c>
      <c r="D309" s="35">
        <v>91.123544269999996</v>
      </c>
      <c r="E309" s="37">
        <v>215.4970381</v>
      </c>
      <c r="F309" s="37">
        <v>34.966584230000002</v>
      </c>
      <c r="G309" s="37">
        <v>217.43682659999999</v>
      </c>
      <c r="H309" s="37">
        <v>286.00904250000002</v>
      </c>
      <c r="I309" s="17" t="s">
        <v>353</v>
      </c>
      <c r="J309" s="17" t="s">
        <v>359</v>
      </c>
      <c r="K309" s="17" t="s">
        <v>392</v>
      </c>
      <c r="L309" s="17" t="s">
        <v>366</v>
      </c>
      <c r="M309" s="17" t="s">
        <v>334</v>
      </c>
      <c r="N309" s="36">
        <v>6.1629422159889398</v>
      </c>
      <c r="O309" s="35">
        <v>15.73234413</v>
      </c>
      <c r="P309" s="37">
        <v>2948.0867777899998</v>
      </c>
      <c r="Q309" t="str">
        <f t="shared" si="16"/>
        <v>Borderline High</v>
      </c>
      <c r="R309" t="str">
        <f t="shared" si="17"/>
        <v>Normal</v>
      </c>
      <c r="S309">
        <f t="shared" si="18"/>
        <v>6</v>
      </c>
      <c r="T309" t="str">
        <f t="shared" si="19"/>
        <v>High</v>
      </c>
    </row>
    <row r="310" spans="1:20" ht="15" customHeight="1" x14ac:dyDescent="0.35">
      <c r="A310" s="35">
        <v>24</v>
      </c>
      <c r="B310" s="36">
        <v>28.216289459999999</v>
      </c>
      <c r="C310" s="35">
        <v>85.427257780000005</v>
      </c>
      <c r="D310" s="35">
        <v>71.945195769999998</v>
      </c>
      <c r="E310" s="37">
        <v>191.40125929999999</v>
      </c>
      <c r="F310" s="37">
        <v>35.695300920000001</v>
      </c>
      <c r="G310" s="37">
        <v>215.4879569</v>
      </c>
      <c r="H310" s="37">
        <v>234.21757310000001</v>
      </c>
      <c r="I310" s="17" t="s">
        <v>243</v>
      </c>
      <c r="J310" s="17" t="s">
        <v>359</v>
      </c>
      <c r="K310" s="17" t="s">
        <v>255</v>
      </c>
      <c r="L310" s="17" t="s">
        <v>355</v>
      </c>
      <c r="M310" s="17" t="s">
        <v>333</v>
      </c>
      <c r="N310" s="36">
        <v>5.3620856069813501</v>
      </c>
      <c r="O310" s="35">
        <v>13.48206201</v>
      </c>
      <c r="P310" s="37">
        <v>677.19094703999997</v>
      </c>
      <c r="Q310" t="str">
        <f t="shared" si="16"/>
        <v>Desirable</v>
      </c>
      <c r="R310" t="str">
        <f t="shared" si="17"/>
        <v>Normal</v>
      </c>
      <c r="S310">
        <f t="shared" si="18"/>
        <v>3</v>
      </c>
      <c r="T310" t="str">
        <f t="shared" si="19"/>
        <v>Moderate</v>
      </c>
    </row>
    <row r="311" spans="1:20" ht="15" customHeight="1" x14ac:dyDescent="0.35">
      <c r="A311" s="35">
        <v>74</v>
      </c>
      <c r="B311" s="36">
        <v>27.612368</v>
      </c>
      <c r="C311" s="35">
        <v>115.317577</v>
      </c>
      <c r="D311" s="35">
        <v>89.735406040000001</v>
      </c>
      <c r="E311" s="37">
        <v>222.90614339999999</v>
      </c>
      <c r="F311" s="37">
        <v>31.459206009999999</v>
      </c>
      <c r="G311" s="37">
        <v>223.32582930000001</v>
      </c>
      <c r="H311" s="37">
        <v>262.26673549999998</v>
      </c>
      <c r="I311" s="17" t="s">
        <v>243</v>
      </c>
      <c r="J311" s="17" t="s">
        <v>249</v>
      </c>
      <c r="K311" s="17" t="s">
        <v>392</v>
      </c>
      <c r="L311" s="17" t="s">
        <v>366</v>
      </c>
      <c r="M311" s="17" t="s">
        <v>333</v>
      </c>
      <c r="N311" s="36">
        <v>7.0855616422469296</v>
      </c>
      <c r="O311" s="35">
        <v>25.582170959999999</v>
      </c>
      <c r="P311" s="37">
        <v>2043.3152319999999</v>
      </c>
      <c r="Q311" t="str">
        <f t="shared" si="16"/>
        <v>Borderline High</v>
      </c>
      <c r="R311" t="str">
        <f t="shared" si="17"/>
        <v>Normal</v>
      </c>
      <c r="S311">
        <f t="shared" si="18"/>
        <v>3</v>
      </c>
      <c r="T311" t="str">
        <f t="shared" si="19"/>
        <v>Moderate</v>
      </c>
    </row>
    <row r="312" spans="1:20" ht="15" customHeight="1" x14ac:dyDescent="0.35">
      <c r="A312" s="35">
        <v>53</v>
      </c>
      <c r="B312" s="36">
        <v>31.682858629999998</v>
      </c>
      <c r="C312" s="35">
        <v>102.0794121</v>
      </c>
      <c r="D312" s="35">
        <v>92.20795115</v>
      </c>
      <c r="E312" s="37">
        <v>193.25183150000001</v>
      </c>
      <c r="F312" s="37">
        <v>33.650496080000003</v>
      </c>
      <c r="G312" s="37">
        <v>212.1053488</v>
      </c>
      <c r="H312" s="37">
        <v>249.31397010000001</v>
      </c>
      <c r="I312" s="17" t="s">
        <v>243</v>
      </c>
      <c r="J312" s="17" t="s">
        <v>354</v>
      </c>
      <c r="K312" s="17" t="s">
        <v>392</v>
      </c>
      <c r="L312" s="17" t="s">
        <v>363</v>
      </c>
      <c r="M312" s="17" t="s">
        <v>334</v>
      </c>
      <c r="N312" s="36">
        <v>5.7429118144519196</v>
      </c>
      <c r="O312" s="35">
        <v>9.8714609499999995</v>
      </c>
      <c r="P312" s="37">
        <v>1679.19150739</v>
      </c>
      <c r="Q312" t="str">
        <f t="shared" si="16"/>
        <v>Desirable</v>
      </c>
      <c r="R312" t="str">
        <f t="shared" si="17"/>
        <v>Normal</v>
      </c>
      <c r="S312">
        <f t="shared" si="18"/>
        <v>4</v>
      </c>
      <c r="T312" t="str">
        <f t="shared" si="19"/>
        <v>Moderate</v>
      </c>
    </row>
    <row r="313" spans="1:20" ht="15" customHeight="1" x14ac:dyDescent="0.35">
      <c r="A313" s="35">
        <v>62</v>
      </c>
      <c r="B313" s="36">
        <v>24.204741439999999</v>
      </c>
      <c r="C313" s="35">
        <v>102.5827137</v>
      </c>
      <c r="D313" s="35">
        <v>68.827424339999993</v>
      </c>
      <c r="E313" s="37">
        <v>193.13916019999999</v>
      </c>
      <c r="F313" s="37">
        <v>30.316667209999999</v>
      </c>
      <c r="G313" s="37">
        <v>207.66132999999999</v>
      </c>
      <c r="H313" s="37">
        <v>249.4687179</v>
      </c>
      <c r="I313" s="17" t="s">
        <v>243</v>
      </c>
      <c r="J313" s="17" t="s">
        <v>249</v>
      </c>
      <c r="K313" s="17" t="s">
        <v>255</v>
      </c>
      <c r="L313" s="17" t="s">
        <v>261</v>
      </c>
      <c r="M313" s="17" t="s">
        <v>255</v>
      </c>
      <c r="N313" s="36">
        <v>6.3707253459672097</v>
      </c>
      <c r="O313" s="35">
        <v>33.755289359999999</v>
      </c>
      <c r="P313" s="37">
        <v>1500.6939692799999</v>
      </c>
      <c r="Q313" t="str">
        <f t="shared" si="16"/>
        <v>Desirable</v>
      </c>
      <c r="R313" t="str">
        <f t="shared" si="17"/>
        <v>Normal</v>
      </c>
      <c r="S313">
        <f t="shared" si="18"/>
        <v>1</v>
      </c>
      <c r="T313" t="str">
        <f t="shared" si="19"/>
        <v>Low</v>
      </c>
    </row>
    <row r="314" spans="1:20" ht="15" customHeight="1" x14ac:dyDescent="0.35">
      <c r="A314" s="35">
        <v>37</v>
      </c>
      <c r="B314" s="36">
        <v>20.561085760000001</v>
      </c>
      <c r="C314" s="35">
        <v>103.004454</v>
      </c>
      <c r="D314" s="35">
        <v>75.077494889999997</v>
      </c>
      <c r="E314" s="37">
        <v>165.4312778</v>
      </c>
      <c r="F314" s="37">
        <v>33.434746779999998</v>
      </c>
      <c r="G314" s="37">
        <v>199.51787100000001</v>
      </c>
      <c r="H314" s="37">
        <v>230.7821667</v>
      </c>
      <c r="I314" s="17" t="s">
        <v>243</v>
      </c>
      <c r="J314" s="17" t="s">
        <v>249</v>
      </c>
      <c r="K314" s="17" t="s">
        <v>255</v>
      </c>
      <c r="L314" s="17" t="s">
        <v>357</v>
      </c>
      <c r="M314" s="17" t="s">
        <v>255</v>
      </c>
      <c r="N314" s="36">
        <v>4.9478848722418798</v>
      </c>
      <c r="O314" s="35">
        <v>27.926959109999999</v>
      </c>
      <c r="P314" s="37">
        <v>760.76017311999999</v>
      </c>
      <c r="Q314" t="str">
        <f t="shared" si="16"/>
        <v>Desirable</v>
      </c>
      <c r="R314" t="str">
        <f t="shared" si="17"/>
        <v>Normal</v>
      </c>
      <c r="S314">
        <f t="shared" si="18"/>
        <v>1</v>
      </c>
      <c r="T314" t="str">
        <f t="shared" si="19"/>
        <v>Low</v>
      </c>
    </row>
    <row r="315" spans="1:20" ht="15" customHeight="1" x14ac:dyDescent="0.35">
      <c r="A315" s="35">
        <v>82</v>
      </c>
      <c r="B315" s="36">
        <v>31.535896529999999</v>
      </c>
      <c r="C315" s="35">
        <v>101.6750091</v>
      </c>
      <c r="D315" s="35">
        <v>89.314723470000004</v>
      </c>
      <c r="E315" s="37">
        <v>165.2769346</v>
      </c>
      <c r="F315" s="37">
        <v>30.360841910000001</v>
      </c>
      <c r="G315" s="37">
        <v>186.13590690000001</v>
      </c>
      <c r="H315" s="37">
        <v>212.26368210000001</v>
      </c>
      <c r="I315" s="17" t="s">
        <v>243</v>
      </c>
      <c r="J315" s="17" t="s">
        <v>249</v>
      </c>
      <c r="K315" s="17" t="s">
        <v>392</v>
      </c>
      <c r="L315" s="17" t="s">
        <v>366</v>
      </c>
      <c r="M315" s="17" t="s">
        <v>334</v>
      </c>
      <c r="N315" s="36">
        <v>5.44375334155548</v>
      </c>
      <c r="O315" s="35">
        <v>12.36028563</v>
      </c>
      <c r="P315" s="37">
        <v>2585.9435154600001</v>
      </c>
      <c r="Q315" t="str">
        <f t="shared" si="16"/>
        <v>Desirable</v>
      </c>
      <c r="R315" t="str">
        <f t="shared" si="17"/>
        <v>Normal</v>
      </c>
      <c r="S315">
        <f t="shared" si="18"/>
        <v>4</v>
      </c>
      <c r="T315" t="str">
        <f t="shared" si="19"/>
        <v>Moderate</v>
      </c>
    </row>
    <row r="316" spans="1:20" ht="15" customHeight="1" x14ac:dyDescent="0.35">
      <c r="A316" s="35">
        <v>25</v>
      </c>
      <c r="B316" s="36">
        <v>25.332459929999999</v>
      </c>
      <c r="C316" s="35">
        <v>119.658601</v>
      </c>
      <c r="D316" s="35">
        <v>75.894724350000004</v>
      </c>
      <c r="E316" s="37">
        <v>163.9692771</v>
      </c>
      <c r="F316" s="37">
        <v>37.15397385</v>
      </c>
      <c r="G316" s="37">
        <v>200.8551726</v>
      </c>
      <c r="H316" s="37">
        <v>231.31116489999999</v>
      </c>
      <c r="I316" s="17" t="s">
        <v>243</v>
      </c>
      <c r="J316" s="17" t="s">
        <v>354</v>
      </c>
      <c r="K316" s="17" t="s">
        <v>255</v>
      </c>
      <c r="L316" s="17" t="s">
        <v>355</v>
      </c>
      <c r="M316" s="17" t="s">
        <v>333</v>
      </c>
      <c r="N316" s="36">
        <v>4.4132365964939702</v>
      </c>
      <c r="O316" s="35">
        <v>43.76387665</v>
      </c>
      <c r="P316" s="37">
        <v>633.31149825</v>
      </c>
      <c r="Q316" t="str">
        <f t="shared" si="16"/>
        <v>Desirable</v>
      </c>
      <c r="R316" t="str">
        <f t="shared" si="17"/>
        <v>Normal</v>
      </c>
      <c r="S316">
        <f t="shared" si="18"/>
        <v>3</v>
      </c>
      <c r="T316" t="str">
        <f t="shared" si="19"/>
        <v>Moderate</v>
      </c>
    </row>
    <row r="317" spans="1:20" ht="15" customHeight="1" x14ac:dyDescent="0.35">
      <c r="A317" s="35">
        <v>33</v>
      </c>
      <c r="B317" s="36">
        <v>33.803617879999997</v>
      </c>
      <c r="C317" s="35">
        <v>107.4520689</v>
      </c>
      <c r="D317" s="35">
        <v>88.346384670000006</v>
      </c>
      <c r="E317" s="37">
        <v>217.39996500000001</v>
      </c>
      <c r="F317" s="37">
        <v>33.459887379999998</v>
      </c>
      <c r="G317" s="37">
        <v>218.1226308</v>
      </c>
      <c r="H317" s="37">
        <v>282.8489515</v>
      </c>
      <c r="I317" s="17" t="s">
        <v>243</v>
      </c>
      <c r="J317" s="17" t="s">
        <v>359</v>
      </c>
      <c r="K317" s="17" t="s">
        <v>392</v>
      </c>
      <c r="L317" s="17" t="s">
        <v>357</v>
      </c>
      <c r="M317" s="17" t="s">
        <v>334</v>
      </c>
      <c r="N317" s="36">
        <v>6.4973310439157901</v>
      </c>
      <c r="O317" s="35">
        <v>19.105684230000001</v>
      </c>
      <c r="P317" s="37">
        <v>1115.51939004</v>
      </c>
      <c r="Q317" t="str">
        <f t="shared" si="16"/>
        <v>Borderline High</v>
      </c>
      <c r="R317" t="str">
        <f t="shared" si="17"/>
        <v>Normal</v>
      </c>
      <c r="S317">
        <f t="shared" si="18"/>
        <v>4</v>
      </c>
      <c r="T317" t="str">
        <f t="shared" si="19"/>
        <v>Moderate</v>
      </c>
    </row>
    <row r="318" spans="1:20" ht="15" customHeight="1" x14ac:dyDescent="0.35">
      <c r="A318" s="35">
        <v>31</v>
      </c>
      <c r="B318" s="36">
        <v>33.490054200000003</v>
      </c>
      <c r="C318" s="35">
        <v>115.33807280000001</v>
      </c>
      <c r="D318" s="35">
        <v>79.049273880000001</v>
      </c>
      <c r="E318" s="37">
        <v>225.89331949999999</v>
      </c>
      <c r="F318" s="37">
        <v>42.085865810000001</v>
      </c>
      <c r="G318" s="37">
        <v>217.21173400000001</v>
      </c>
      <c r="H318" s="37">
        <v>239.1683816</v>
      </c>
      <c r="I318" s="17" t="s">
        <v>243</v>
      </c>
      <c r="J318" s="17" t="s">
        <v>359</v>
      </c>
      <c r="K318" s="17" t="s">
        <v>255</v>
      </c>
      <c r="L318" s="17" t="s">
        <v>357</v>
      </c>
      <c r="M318" s="17" t="s">
        <v>334</v>
      </c>
      <c r="N318" s="36">
        <v>5.3674390475846101</v>
      </c>
      <c r="O318" s="35">
        <v>36.288798919999998</v>
      </c>
      <c r="P318" s="37">
        <v>1038.1916802000001</v>
      </c>
      <c r="Q318" t="str">
        <f t="shared" si="16"/>
        <v>Borderline High</v>
      </c>
      <c r="R318" t="str">
        <f t="shared" si="17"/>
        <v>Normal</v>
      </c>
      <c r="S318">
        <f t="shared" si="18"/>
        <v>3</v>
      </c>
      <c r="T318" t="str">
        <f t="shared" si="19"/>
        <v>Moderate</v>
      </c>
    </row>
    <row r="319" spans="1:20" ht="15" customHeight="1" x14ac:dyDescent="0.35">
      <c r="A319" s="35">
        <v>32</v>
      </c>
      <c r="B319" s="36">
        <v>15.386769060000001</v>
      </c>
      <c r="C319" s="35">
        <v>109.7601647</v>
      </c>
      <c r="D319" s="35">
        <v>82.538802869999998</v>
      </c>
      <c r="E319" s="37">
        <v>182.78398809999999</v>
      </c>
      <c r="F319" s="37">
        <v>35.504937810000001</v>
      </c>
      <c r="G319" s="37">
        <v>197.89695119999999</v>
      </c>
      <c r="H319" s="37">
        <v>251.45661329999999</v>
      </c>
      <c r="I319" s="17" t="s">
        <v>243</v>
      </c>
      <c r="J319" s="17" t="s">
        <v>249</v>
      </c>
      <c r="K319" s="17" t="s">
        <v>392</v>
      </c>
      <c r="L319" s="17" t="s">
        <v>357</v>
      </c>
      <c r="M319" s="17" t="s">
        <v>332</v>
      </c>
      <c r="N319" s="36">
        <v>5.1481286653181701</v>
      </c>
      <c r="O319" s="35">
        <v>27.221361829999999</v>
      </c>
      <c r="P319" s="37">
        <v>492.37660992000002</v>
      </c>
      <c r="Q319" t="str">
        <f t="shared" si="16"/>
        <v>Desirable</v>
      </c>
      <c r="R319" t="str">
        <f t="shared" si="17"/>
        <v>Normal</v>
      </c>
      <c r="S319">
        <f t="shared" si="18"/>
        <v>2</v>
      </c>
      <c r="T319" t="str">
        <f t="shared" si="19"/>
        <v>Low</v>
      </c>
    </row>
    <row r="320" spans="1:20" ht="15" customHeight="1" x14ac:dyDescent="0.35">
      <c r="A320" s="35">
        <v>53</v>
      </c>
      <c r="B320" s="36">
        <v>27.02579983</v>
      </c>
      <c r="C320" s="35">
        <v>108.9603786</v>
      </c>
      <c r="D320" s="35">
        <v>81.841356399999995</v>
      </c>
      <c r="E320" s="37">
        <v>193.1916181</v>
      </c>
      <c r="F320" s="37">
        <v>37.221465649999999</v>
      </c>
      <c r="G320" s="37">
        <v>215.72863810000001</v>
      </c>
      <c r="H320" s="37">
        <v>248.9525787</v>
      </c>
      <c r="I320" s="17" t="s">
        <v>243</v>
      </c>
      <c r="J320" s="17" t="s">
        <v>249</v>
      </c>
      <c r="K320" s="17" t="s">
        <v>392</v>
      </c>
      <c r="L320" s="17" t="s">
        <v>363</v>
      </c>
      <c r="M320" s="17" t="s">
        <v>333</v>
      </c>
      <c r="N320" s="36">
        <v>5.1903280734997104</v>
      </c>
      <c r="O320" s="35">
        <v>27.1190222</v>
      </c>
      <c r="P320" s="37">
        <v>1432.3673909900001</v>
      </c>
      <c r="Q320" t="str">
        <f t="shared" si="16"/>
        <v>Desirable</v>
      </c>
      <c r="R320" t="str">
        <f t="shared" si="17"/>
        <v>Normal</v>
      </c>
      <c r="S320">
        <f t="shared" si="18"/>
        <v>3</v>
      </c>
      <c r="T320" t="str">
        <f t="shared" si="19"/>
        <v>Moderate</v>
      </c>
    </row>
    <row r="321" spans="1:20" ht="15" customHeight="1" x14ac:dyDescent="0.35">
      <c r="A321" s="35">
        <v>49</v>
      </c>
      <c r="B321" s="36">
        <v>32.383032399999998</v>
      </c>
      <c r="C321" s="35">
        <v>107.5525445</v>
      </c>
      <c r="D321" s="35">
        <v>91.393701519999993</v>
      </c>
      <c r="E321" s="37">
        <v>220.37395190000001</v>
      </c>
      <c r="F321" s="37">
        <v>37.636607550000001</v>
      </c>
      <c r="G321" s="37">
        <v>240.8645472</v>
      </c>
      <c r="H321" s="37">
        <v>249.52983069999999</v>
      </c>
      <c r="I321" s="17" t="s">
        <v>353</v>
      </c>
      <c r="J321" s="17" t="s">
        <v>359</v>
      </c>
      <c r="K321" s="17" t="s">
        <v>392</v>
      </c>
      <c r="L321" s="17" t="s">
        <v>360</v>
      </c>
      <c r="M321" s="17" t="s">
        <v>334</v>
      </c>
      <c r="N321" s="36">
        <v>5.8553086010006199</v>
      </c>
      <c r="O321" s="35">
        <v>16.158842979999999</v>
      </c>
      <c r="P321" s="37">
        <v>1586.7685876</v>
      </c>
      <c r="Q321" t="str">
        <f t="shared" si="16"/>
        <v>Borderline High</v>
      </c>
      <c r="R321" t="str">
        <f t="shared" si="17"/>
        <v>Normal</v>
      </c>
      <c r="S321">
        <f t="shared" si="18"/>
        <v>6</v>
      </c>
      <c r="T321" t="str">
        <f t="shared" si="19"/>
        <v>High</v>
      </c>
    </row>
    <row r="322" spans="1:20" ht="15" customHeight="1" x14ac:dyDescent="0.35">
      <c r="A322" s="35">
        <v>80</v>
      </c>
      <c r="B322" s="36">
        <v>18.223706</v>
      </c>
      <c r="C322" s="35">
        <v>115.5964501</v>
      </c>
      <c r="D322" s="35">
        <v>81.228564660000004</v>
      </c>
      <c r="E322" s="37">
        <v>175.3755477</v>
      </c>
      <c r="F322" s="37">
        <v>41.471279340000002</v>
      </c>
      <c r="G322" s="37">
        <v>177.96064709999999</v>
      </c>
      <c r="H322" s="37">
        <v>246.81620760000001</v>
      </c>
      <c r="I322" s="17" t="s">
        <v>243</v>
      </c>
      <c r="J322" s="17" t="s">
        <v>354</v>
      </c>
      <c r="K322" s="17" t="s">
        <v>392</v>
      </c>
      <c r="L322" s="17" t="s">
        <v>366</v>
      </c>
      <c r="M322" s="17" t="s">
        <v>332</v>
      </c>
      <c r="N322" s="36">
        <v>4.2288434427641697</v>
      </c>
      <c r="O322" s="35">
        <v>34.367885440000002</v>
      </c>
      <c r="P322" s="37">
        <v>1457.8964800000001</v>
      </c>
      <c r="Q322" t="str">
        <f t="shared" ref="Q322:Q385" si="20">IF(E322&lt;200,"Desirable",IF(E322&lt;240,"Borderline High","High"))</f>
        <v>Desirable</v>
      </c>
      <c r="R322" t="str">
        <f t="shared" ref="R322:R385" si="21">IF(C322&lt;120,"Normal",IF(C322&lt;130,"Elevated",IF(C322&lt;140,"High / Stage 1","High / Stage 2")))</f>
        <v>Normal</v>
      </c>
      <c r="S322">
        <f t="shared" ref="S322:S385" si="22">(IF(M322="Obese",3,IF(M322="Overweight",2,IF(M322="Underweight",1,0))))+(IF(R322="High / Stage 2",3,IF(R322="High / Stage 1",2,IF(R322="Elevated",1,0))))+IF(I322="smoker",2,0)+IF(F322&lt;40,1,0)</f>
        <v>1</v>
      </c>
      <c r="T322" t="str">
        <f t="shared" ref="T322:T385" si="23">IF(S322&lt;=2,"Low",IF(S322&lt;=5,"Moderate","High"))</f>
        <v>Low</v>
      </c>
    </row>
    <row r="323" spans="1:20" ht="15" customHeight="1" x14ac:dyDescent="0.35">
      <c r="A323" s="35">
        <v>68</v>
      </c>
      <c r="B323" s="36">
        <v>28.830297959999999</v>
      </c>
      <c r="C323" s="35">
        <v>101.31412159999999</v>
      </c>
      <c r="D323" s="35">
        <v>88.745895500000003</v>
      </c>
      <c r="E323" s="37">
        <v>181.7185796</v>
      </c>
      <c r="F323" s="37">
        <v>40.505429139999997</v>
      </c>
      <c r="G323" s="37">
        <v>222.5785836</v>
      </c>
      <c r="H323" s="37">
        <v>245.9333</v>
      </c>
      <c r="I323" s="17" t="s">
        <v>243</v>
      </c>
      <c r="J323" s="17" t="s">
        <v>359</v>
      </c>
      <c r="K323" s="17" t="s">
        <v>392</v>
      </c>
      <c r="L323" s="17" t="s">
        <v>261</v>
      </c>
      <c r="M323" s="17" t="s">
        <v>333</v>
      </c>
      <c r="N323" s="36">
        <v>4.48627711045651</v>
      </c>
      <c r="O323" s="35">
        <v>12.5682261</v>
      </c>
      <c r="P323" s="37">
        <v>1960.4602612799999</v>
      </c>
      <c r="Q323" t="str">
        <f t="shared" si="20"/>
        <v>Desirable</v>
      </c>
      <c r="R323" t="str">
        <f t="shared" si="21"/>
        <v>Normal</v>
      </c>
      <c r="S323">
        <f t="shared" si="22"/>
        <v>2</v>
      </c>
      <c r="T323" t="str">
        <f t="shared" si="23"/>
        <v>Low</v>
      </c>
    </row>
    <row r="324" spans="1:20" ht="15" customHeight="1" x14ac:dyDescent="0.35">
      <c r="A324" s="35">
        <v>42</v>
      </c>
      <c r="B324" s="36">
        <v>30.289486969999999</v>
      </c>
      <c r="C324" s="35">
        <v>112.6128841</v>
      </c>
      <c r="D324" s="35">
        <v>85.837931530000006</v>
      </c>
      <c r="E324" s="37">
        <v>202.2309583</v>
      </c>
      <c r="F324" s="37">
        <v>41.197510229999999</v>
      </c>
      <c r="G324" s="37">
        <v>237.03719240000001</v>
      </c>
      <c r="H324" s="37">
        <v>244.51140849999999</v>
      </c>
      <c r="I324" s="17" t="s">
        <v>353</v>
      </c>
      <c r="J324" s="17" t="s">
        <v>249</v>
      </c>
      <c r="K324" s="17" t="s">
        <v>392</v>
      </c>
      <c r="L324" s="17" t="s">
        <v>360</v>
      </c>
      <c r="M324" s="17" t="s">
        <v>334</v>
      </c>
      <c r="N324" s="36">
        <v>4.9088150514672497</v>
      </c>
      <c r="O324" s="35">
        <v>26.77495257</v>
      </c>
      <c r="P324" s="37">
        <v>1272.15845274</v>
      </c>
      <c r="Q324" t="str">
        <f t="shared" si="20"/>
        <v>Borderline High</v>
      </c>
      <c r="R324" t="str">
        <f t="shared" si="21"/>
        <v>Normal</v>
      </c>
      <c r="S324">
        <f t="shared" si="22"/>
        <v>5</v>
      </c>
      <c r="T324" t="str">
        <f t="shared" si="23"/>
        <v>Moderate</v>
      </c>
    </row>
    <row r="325" spans="1:20" ht="15" customHeight="1" x14ac:dyDescent="0.35">
      <c r="A325" s="35">
        <v>75</v>
      </c>
      <c r="B325" s="36">
        <v>26.72616652</v>
      </c>
      <c r="C325" s="35">
        <v>102.0505601</v>
      </c>
      <c r="D325" s="35">
        <v>82.935274559999996</v>
      </c>
      <c r="E325" s="37">
        <v>205.58623309999999</v>
      </c>
      <c r="F325" s="37">
        <v>39.258290080000002</v>
      </c>
      <c r="G325" s="37">
        <v>224.51403429999999</v>
      </c>
      <c r="H325" s="37">
        <v>253.2716714</v>
      </c>
      <c r="I325" s="17" t="s">
        <v>243</v>
      </c>
      <c r="J325" s="17" t="s">
        <v>354</v>
      </c>
      <c r="K325" s="17" t="s">
        <v>392</v>
      </c>
      <c r="L325" s="17" t="s">
        <v>366</v>
      </c>
      <c r="M325" s="17" t="s">
        <v>333</v>
      </c>
      <c r="N325" s="36">
        <v>5.2367597437651803</v>
      </c>
      <c r="O325" s="35">
        <v>19.115285539999999</v>
      </c>
      <c r="P325" s="37">
        <v>2004.462489</v>
      </c>
      <c r="Q325" t="str">
        <f t="shared" si="20"/>
        <v>Borderline High</v>
      </c>
      <c r="R325" t="str">
        <f t="shared" si="21"/>
        <v>Normal</v>
      </c>
      <c r="S325">
        <f t="shared" si="22"/>
        <v>3</v>
      </c>
      <c r="T325" t="str">
        <f t="shared" si="23"/>
        <v>Moderate</v>
      </c>
    </row>
    <row r="326" spans="1:20" ht="15" customHeight="1" x14ac:dyDescent="0.35">
      <c r="A326" s="35">
        <v>80</v>
      </c>
      <c r="B326" s="36">
        <v>26.762282809999999</v>
      </c>
      <c r="C326" s="35">
        <v>115.4697639</v>
      </c>
      <c r="D326" s="35">
        <v>98.336039409999998</v>
      </c>
      <c r="E326" s="37">
        <v>198.72834460000001</v>
      </c>
      <c r="F326" s="37">
        <v>43.374299880000002</v>
      </c>
      <c r="G326" s="37">
        <v>232.3103519</v>
      </c>
      <c r="H326" s="37">
        <v>225.42699300000001</v>
      </c>
      <c r="I326" s="17" t="s">
        <v>243</v>
      </c>
      <c r="J326" s="17" t="s">
        <v>359</v>
      </c>
      <c r="K326" s="17" t="s">
        <v>392</v>
      </c>
      <c r="L326" s="17" t="s">
        <v>366</v>
      </c>
      <c r="M326" s="17" t="s">
        <v>333</v>
      </c>
      <c r="N326" s="36">
        <v>4.5817072586717202</v>
      </c>
      <c r="O326" s="35">
        <v>17.133724489999999</v>
      </c>
      <c r="P326" s="37">
        <v>2140.9826247999999</v>
      </c>
      <c r="Q326" t="str">
        <f t="shared" si="20"/>
        <v>Desirable</v>
      </c>
      <c r="R326" t="str">
        <f t="shared" si="21"/>
        <v>Normal</v>
      </c>
      <c r="S326">
        <f t="shared" si="22"/>
        <v>2</v>
      </c>
      <c r="T326" t="str">
        <f t="shared" si="23"/>
        <v>Low</v>
      </c>
    </row>
    <row r="327" spans="1:20" ht="15" customHeight="1" x14ac:dyDescent="0.35">
      <c r="A327" s="35">
        <v>79</v>
      </c>
      <c r="B327" s="36">
        <v>32.991570539999998</v>
      </c>
      <c r="C327" s="35">
        <v>108.9769699</v>
      </c>
      <c r="D327" s="35">
        <v>81.210918640000003</v>
      </c>
      <c r="E327" s="37">
        <v>201.6087043</v>
      </c>
      <c r="F327" s="37">
        <v>31.770490800000001</v>
      </c>
      <c r="G327" s="37">
        <v>209.1329843</v>
      </c>
      <c r="H327" s="37">
        <v>221.43511950000001</v>
      </c>
      <c r="I327" s="17" t="s">
        <v>353</v>
      </c>
      <c r="J327" s="17" t="s">
        <v>354</v>
      </c>
      <c r="K327" s="17" t="s">
        <v>392</v>
      </c>
      <c r="L327" s="17" t="s">
        <v>366</v>
      </c>
      <c r="M327" s="17" t="s">
        <v>334</v>
      </c>
      <c r="N327" s="36">
        <v>6.3457850106615297</v>
      </c>
      <c r="O327" s="35">
        <v>27.766051260000001</v>
      </c>
      <c r="P327" s="37">
        <v>2606.3340726599999</v>
      </c>
      <c r="Q327" t="str">
        <f t="shared" si="20"/>
        <v>Borderline High</v>
      </c>
      <c r="R327" t="str">
        <f t="shared" si="21"/>
        <v>Normal</v>
      </c>
      <c r="S327">
        <f t="shared" si="22"/>
        <v>6</v>
      </c>
      <c r="T327" t="str">
        <f t="shared" si="23"/>
        <v>High</v>
      </c>
    </row>
    <row r="328" spans="1:20" ht="15" customHeight="1" x14ac:dyDescent="0.35">
      <c r="A328" s="35">
        <v>39</v>
      </c>
      <c r="B328" s="36">
        <v>19.527360869999999</v>
      </c>
      <c r="C328" s="35">
        <v>104.5591818</v>
      </c>
      <c r="D328" s="35">
        <v>78.238146740000005</v>
      </c>
      <c r="E328" s="37">
        <v>175.25194859999999</v>
      </c>
      <c r="F328" s="37">
        <v>40.203720130000001</v>
      </c>
      <c r="G328" s="37">
        <v>204.40316730000001</v>
      </c>
      <c r="H328" s="37">
        <v>247.75769339999999</v>
      </c>
      <c r="I328" s="17" t="s">
        <v>243</v>
      </c>
      <c r="J328" s="17" t="s">
        <v>359</v>
      </c>
      <c r="K328" s="17" t="s">
        <v>255</v>
      </c>
      <c r="L328" s="17" t="s">
        <v>357</v>
      </c>
      <c r="M328" s="17" t="s">
        <v>255</v>
      </c>
      <c r="N328" s="36">
        <v>4.3590978156577904</v>
      </c>
      <c r="O328" s="35">
        <v>26.32103506</v>
      </c>
      <c r="P328" s="37">
        <v>761.56707392999999</v>
      </c>
      <c r="Q328" t="str">
        <f t="shared" si="20"/>
        <v>Desirable</v>
      </c>
      <c r="R328" t="str">
        <f t="shared" si="21"/>
        <v>Normal</v>
      </c>
      <c r="S328">
        <f t="shared" si="22"/>
        <v>0</v>
      </c>
      <c r="T328" t="str">
        <f t="shared" si="23"/>
        <v>Low</v>
      </c>
    </row>
    <row r="329" spans="1:20" ht="15" customHeight="1" x14ac:dyDescent="0.35">
      <c r="A329" s="35">
        <v>75</v>
      </c>
      <c r="B329" s="36">
        <v>31.155549799999999</v>
      </c>
      <c r="C329" s="35">
        <v>125.9628575</v>
      </c>
      <c r="D329" s="35">
        <v>81.319574700000004</v>
      </c>
      <c r="E329" s="37">
        <v>206.1808327</v>
      </c>
      <c r="F329" s="37">
        <v>31.14422334</v>
      </c>
      <c r="G329" s="37">
        <v>227.81163480000001</v>
      </c>
      <c r="H329" s="37">
        <v>262.48921860000002</v>
      </c>
      <c r="I329" s="17" t="s">
        <v>243</v>
      </c>
      <c r="J329" s="17" t="s">
        <v>249</v>
      </c>
      <c r="K329" s="17" t="s">
        <v>392</v>
      </c>
      <c r="L329" s="17" t="s">
        <v>366</v>
      </c>
      <c r="M329" s="17" t="s">
        <v>334</v>
      </c>
      <c r="N329" s="36">
        <v>6.6201950342165796</v>
      </c>
      <c r="O329" s="35">
        <v>44.643282800000001</v>
      </c>
      <c r="P329" s="37">
        <v>2336.6662350000001</v>
      </c>
      <c r="Q329" t="str">
        <f t="shared" si="20"/>
        <v>Borderline High</v>
      </c>
      <c r="R329" t="str">
        <f t="shared" si="21"/>
        <v>Elevated</v>
      </c>
      <c r="S329">
        <f t="shared" si="22"/>
        <v>5</v>
      </c>
      <c r="T329" t="str">
        <f t="shared" si="23"/>
        <v>Moderate</v>
      </c>
    </row>
    <row r="330" spans="1:20" ht="15" customHeight="1" x14ac:dyDescent="0.35">
      <c r="A330" s="35">
        <v>75</v>
      </c>
      <c r="B330" s="36">
        <v>29.296380809999999</v>
      </c>
      <c r="C330" s="35">
        <v>119.3173054</v>
      </c>
      <c r="D330" s="35">
        <v>81.118326370000005</v>
      </c>
      <c r="E330" s="37">
        <v>189.87228010000001</v>
      </c>
      <c r="F330" s="37">
        <v>36.769798729999998</v>
      </c>
      <c r="G330" s="37">
        <v>211.96942129999999</v>
      </c>
      <c r="H330" s="37">
        <v>210.306207</v>
      </c>
      <c r="I330" s="17" t="s">
        <v>353</v>
      </c>
      <c r="J330" s="17" t="s">
        <v>249</v>
      </c>
      <c r="K330" s="17" t="s">
        <v>392</v>
      </c>
      <c r="L330" s="17" t="s">
        <v>366</v>
      </c>
      <c r="M330" s="17" t="s">
        <v>333</v>
      </c>
      <c r="N330" s="36">
        <v>5.1638106994881596</v>
      </c>
      <c r="O330" s="35">
        <v>38.198979029999997</v>
      </c>
      <c r="P330" s="37">
        <v>2197.2285607499998</v>
      </c>
      <c r="Q330" t="str">
        <f t="shared" si="20"/>
        <v>Desirable</v>
      </c>
      <c r="R330" t="str">
        <f t="shared" si="21"/>
        <v>Normal</v>
      </c>
      <c r="S330">
        <f t="shared" si="22"/>
        <v>5</v>
      </c>
      <c r="T330" t="str">
        <f t="shared" si="23"/>
        <v>Moderate</v>
      </c>
    </row>
    <row r="331" spans="1:20" ht="15" customHeight="1" x14ac:dyDescent="0.35">
      <c r="A331" s="35">
        <v>66</v>
      </c>
      <c r="B331" s="36">
        <v>33.508590159999997</v>
      </c>
      <c r="C331" s="35">
        <v>106.1681009</v>
      </c>
      <c r="D331" s="35">
        <v>82.131984489999994</v>
      </c>
      <c r="E331" s="37">
        <v>237.92066560000001</v>
      </c>
      <c r="F331" s="37">
        <v>37.567454140000002</v>
      </c>
      <c r="G331" s="37">
        <v>225.13435939999999</v>
      </c>
      <c r="H331" s="37">
        <v>266.80207389999998</v>
      </c>
      <c r="I331" s="17" t="s">
        <v>243</v>
      </c>
      <c r="J331" s="17" t="s">
        <v>249</v>
      </c>
      <c r="K331" s="17" t="s">
        <v>392</v>
      </c>
      <c r="L331" s="17" t="s">
        <v>261</v>
      </c>
      <c r="M331" s="17" t="s">
        <v>334</v>
      </c>
      <c r="N331" s="36">
        <v>6.3331591412438497</v>
      </c>
      <c r="O331" s="35">
        <v>24.036116410000002</v>
      </c>
      <c r="P331" s="37">
        <v>2211.5669505599999</v>
      </c>
      <c r="Q331" t="str">
        <f t="shared" si="20"/>
        <v>Borderline High</v>
      </c>
      <c r="R331" t="str">
        <f t="shared" si="21"/>
        <v>Normal</v>
      </c>
      <c r="S331">
        <f t="shared" si="22"/>
        <v>4</v>
      </c>
      <c r="T331" t="str">
        <f t="shared" si="23"/>
        <v>Moderate</v>
      </c>
    </row>
    <row r="332" spans="1:20" ht="15" customHeight="1" x14ac:dyDescent="0.35">
      <c r="A332" s="35">
        <v>69</v>
      </c>
      <c r="B332" s="36">
        <v>22.259295030000001</v>
      </c>
      <c r="C332" s="35">
        <v>113.3893181</v>
      </c>
      <c r="D332" s="35">
        <v>82.061385189999996</v>
      </c>
      <c r="E332" s="37">
        <v>199.47990010000001</v>
      </c>
      <c r="F332" s="37">
        <v>36.710572550000002</v>
      </c>
      <c r="G332" s="37">
        <v>234.09010040000001</v>
      </c>
      <c r="H332" s="37">
        <v>252.3832811</v>
      </c>
      <c r="I332" s="17" t="s">
        <v>243</v>
      </c>
      <c r="J332" s="17" t="s">
        <v>359</v>
      </c>
      <c r="K332" s="17" t="s">
        <v>392</v>
      </c>
      <c r="L332" s="17" t="s">
        <v>261</v>
      </c>
      <c r="M332" s="17" t="s">
        <v>255</v>
      </c>
      <c r="N332" s="36">
        <v>5.4338542344526903</v>
      </c>
      <c r="O332" s="35">
        <v>31.327932910000001</v>
      </c>
      <c r="P332" s="37">
        <v>1535.8913570699999</v>
      </c>
      <c r="Q332" t="str">
        <f t="shared" si="20"/>
        <v>Desirable</v>
      </c>
      <c r="R332" t="str">
        <f t="shared" si="21"/>
        <v>Normal</v>
      </c>
      <c r="S332">
        <f t="shared" si="22"/>
        <v>1</v>
      </c>
      <c r="T332" t="str">
        <f t="shared" si="23"/>
        <v>Low</v>
      </c>
    </row>
    <row r="333" spans="1:20" ht="15" customHeight="1" x14ac:dyDescent="0.35">
      <c r="A333" s="35">
        <v>59</v>
      </c>
      <c r="B333" s="36">
        <v>34.383563789999997</v>
      </c>
      <c r="C333" s="35">
        <v>117.1084572</v>
      </c>
      <c r="D333" s="35">
        <v>84.150489160000006</v>
      </c>
      <c r="E333" s="37">
        <v>184.66688379999999</v>
      </c>
      <c r="F333" s="37">
        <v>31.559491749999999</v>
      </c>
      <c r="G333" s="37">
        <v>208.96788040000001</v>
      </c>
      <c r="H333" s="37">
        <v>287.24266849999998</v>
      </c>
      <c r="I333" s="17" t="s">
        <v>243</v>
      </c>
      <c r="J333" s="17" t="s">
        <v>249</v>
      </c>
      <c r="K333" s="17" t="s">
        <v>392</v>
      </c>
      <c r="L333" s="17" t="s">
        <v>363</v>
      </c>
      <c r="M333" s="17" t="s">
        <v>334</v>
      </c>
      <c r="N333" s="36">
        <v>5.8513896631430997</v>
      </c>
      <c r="O333" s="35">
        <v>32.957968039999997</v>
      </c>
      <c r="P333" s="37">
        <v>2028.6302636099999</v>
      </c>
      <c r="Q333" t="str">
        <f t="shared" si="20"/>
        <v>Desirable</v>
      </c>
      <c r="R333" t="str">
        <f t="shared" si="21"/>
        <v>Normal</v>
      </c>
      <c r="S333">
        <f t="shared" si="22"/>
        <v>4</v>
      </c>
      <c r="T333" t="str">
        <f t="shared" si="23"/>
        <v>Moderate</v>
      </c>
    </row>
    <row r="334" spans="1:20" ht="15" customHeight="1" x14ac:dyDescent="0.35">
      <c r="A334" s="35">
        <v>87</v>
      </c>
      <c r="B334" s="36">
        <v>20.057856229999999</v>
      </c>
      <c r="C334" s="35">
        <v>120.5670413</v>
      </c>
      <c r="D334" s="35">
        <v>85.368078879999999</v>
      </c>
      <c r="E334" s="37">
        <v>177.2146147</v>
      </c>
      <c r="F334" s="37">
        <v>47.667314730000001</v>
      </c>
      <c r="G334" s="37">
        <v>189.04724039999999</v>
      </c>
      <c r="H334" s="37">
        <v>215.774494</v>
      </c>
      <c r="I334" s="17" t="s">
        <v>353</v>
      </c>
      <c r="J334" s="17" t="s">
        <v>354</v>
      </c>
      <c r="K334" s="17" t="s">
        <v>392</v>
      </c>
      <c r="L334" s="17" t="s">
        <v>366</v>
      </c>
      <c r="M334" s="17" t="s">
        <v>255</v>
      </c>
      <c r="N334" s="36">
        <v>3.7177385741947</v>
      </c>
      <c r="O334" s="35">
        <v>35.198962420000001</v>
      </c>
      <c r="P334" s="37">
        <v>1745.0334920099999</v>
      </c>
      <c r="Q334" t="str">
        <f t="shared" si="20"/>
        <v>Desirable</v>
      </c>
      <c r="R334" t="str">
        <f t="shared" si="21"/>
        <v>Elevated</v>
      </c>
      <c r="S334">
        <f t="shared" si="22"/>
        <v>3</v>
      </c>
      <c r="T334" t="str">
        <f t="shared" si="23"/>
        <v>Moderate</v>
      </c>
    </row>
    <row r="335" spans="1:20" ht="15" customHeight="1" x14ac:dyDescent="0.35">
      <c r="A335" s="35">
        <v>32</v>
      </c>
      <c r="B335" s="36">
        <v>25.34799945</v>
      </c>
      <c r="C335" s="35">
        <v>106.86955</v>
      </c>
      <c r="D335" s="35">
        <v>79.50799576</v>
      </c>
      <c r="E335" s="37">
        <v>177.2981609</v>
      </c>
      <c r="F335" s="37">
        <v>31.084713900000001</v>
      </c>
      <c r="G335" s="37">
        <v>191.15344579999999</v>
      </c>
      <c r="H335" s="37">
        <v>211.4153823</v>
      </c>
      <c r="I335" s="17" t="s">
        <v>243</v>
      </c>
      <c r="J335" s="17" t="s">
        <v>249</v>
      </c>
      <c r="K335" s="17" t="s">
        <v>255</v>
      </c>
      <c r="L335" s="17" t="s">
        <v>357</v>
      </c>
      <c r="M335" s="17" t="s">
        <v>333</v>
      </c>
      <c r="N335" s="36">
        <v>5.70370895065565</v>
      </c>
      <c r="O335" s="35">
        <v>27.36155424</v>
      </c>
      <c r="P335" s="37">
        <v>811.13598239999999</v>
      </c>
      <c r="Q335" t="str">
        <f t="shared" si="20"/>
        <v>Desirable</v>
      </c>
      <c r="R335" t="str">
        <f t="shared" si="21"/>
        <v>Normal</v>
      </c>
      <c r="S335">
        <f t="shared" si="22"/>
        <v>3</v>
      </c>
      <c r="T335" t="str">
        <f t="shared" si="23"/>
        <v>Moderate</v>
      </c>
    </row>
    <row r="336" spans="1:20" ht="15" customHeight="1" x14ac:dyDescent="0.35">
      <c r="A336" s="35">
        <v>71</v>
      </c>
      <c r="B336" s="36">
        <v>21.184077460000001</v>
      </c>
      <c r="C336" s="35">
        <v>108.32155710000001</v>
      </c>
      <c r="D336" s="35">
        <v>85.004837210000005</v>
      </c>
      <c r="E336" s="37">
        <v>222.299081</v>
      </c>
      <c r="F336" s="37">
        <v>45.774842599999999</v>
      </c>
      <c r="G336" s="37">
        <v>228.70585449999999</v>
      </c>
      <c r="H336" s="37">
        <v>293.13559600000002</v>
      </c>
      <c r="I336" s="17" t="s">
        <v>243</v>
      </c>
      <c r="J336" s="17" t="s">
        <v>359</v>
      </c>
      <c r="K336" s="17" t="s">
        <v>392</v>
      </c>
      <c r="L336" s="17" t="s">
        <v>366</v>
      </c>
      <c r="M336" s="17" t="s">
        <v>255</v>
      </c>
      <c r="N336" s="36">
        <v>4.8563592657771402</v>
      </c>
      <c r="O336" s="35">
        <v>23.316719890000002</v>
      </c>
      <c r="P336" s="37">
        <v>1504.06949966</v>
      </c>
      <c r="Q336" t="str">
        <f t="shared" si="20"/>
        <v>Borderline High</v>
      </c>
      <c r="R336" t="str">
        <f t="shared" si="21"/>
        <v>Normal</v>
      </c>
      <c r="S336">
        <f t="shared" si="22"/>
        <v>0</v>
      </c>
      <c r="T336" t="str">
        <f t="shared" si="23"/>
        <v>Low</v>
      </c>
    </row>
    <row r="337" spans="1:20" ht="15" customHeight="1" x14ac:dyDescent="0.35">
      <c r="A337" s="35">
        <v>77</v>
      </c>
      <c r="B337" s="36">
        <v>30.623674099999999</v>
      </c>
      <c r="C337" s="35">
        <v>121.0415193</v>
      </c>
      <c r="D337" s="35">
        <v>91.191083129999996</v>
      </c>
      <c r="E337" s="37">
        <v>185.8170188</v>
      </c>
      <c r="F337" s="37">
        <v>36.265838240000001</v>
      </c>
      <c r="G337" s="37">
        <v>216.0509471</v>
      </c>
      <c r="H337" s="37">
        <v>249.01761329999999</v>
      </c>
      <c r="I337" s="17" t="s">
        <v>243</v>
      </c>
      <c r="J337" s="17" t="s">
        <v>249</v>
      </c>
      <c r="K337" s="17" t="s">
        <v>392</v>
      </c>
      <c r="L337" s="17" t="s">
        <v>366</v>
      </c>
      <c r="M337" s="17" t="s">
        <v>334</v>
      </c>
      <c r="N337" s="36">
        <v>5.1237480730570901</v>
      </c>
      <c r="O337" s="35">
        <v>29.850436169999998</v>
      </c>
      <c r="P337" s="37">
        <v>2358.0229057000001</v>
      </c>
      <c r="Q337" t="str">
        <f t="shared" si="20"/>
        <v>Desirable</v>
      </c>
      <c r="R337" t="str">
        <f t="shared" si="21"/>
        <v>Elevated</v>
      </c>
      <c r="S337">
        <f t="shared" si="22"/>
        <v>5</v>
      </c>
      <c r="T337" t="str">
        <f t="shared" si="23"/>
        <v>Moderate</v>
      </c>
    </row>
    <row r="338" spans="1:20" ht="15" customHeight="1" x14ac:dyDescent="0.35">
      <c r="A338" s="35">
        <v>25</v>
      </c>
      <c r="B338" s="36">
        <v>23.190334329999999</v>
      </c>
      <c r="C338" s="35">
        <v>112.27515320000001</v>
      </c>
      <c r="D338" s="35">
        <v>80.003041980000006</v>
      </c>
      <c r="E338" s="37">
        <v>195.52494429999999</v>
      </c>
      <c r="F338" s="37">
        <v>35.860761510000003</v>
      </c>
      <c r="G338" s="37">
        <v>235.48230169999999</v>
      </c>
      <c r="H338" s="37">
        <v>219.22142840000001</v>
      </c>
      <c r="I338" s="17" t="s">
        <v>353</v>
      </c>
      <c r="J338" s="17" t="s">
        <v>354</v>
      </c>
      <c r="K338" s="17" t="s">
        <v>392</v>
      </c>
      <c r="L338" s="17" t="s">
        <v>355</v>
      </c>
      <c r="M338" s="17" t="s">
        <v>255</v>
      </c>
      <c r="N338" s="36">
        <v>5.4523366506167603</v>
      </c>
      <c r="O338" s="35">
        <v>32.272111219999999</v>
      </c>
      <c r="P338" s="37">
        <v>579.75835825000001</v>
      </c>
      <c r="Q338" t="str">
        <f t="shared" si="20"/>
        <v>Desirable</v>
      </c>
      <c r="R338" t="str">
        <f t="shared" si="21"/>
        <v>Normal</v>
      </c>
      <c r="S338">
        <f t="shared" si="22"/>
        <v>3</v>
      </c>
      <c r="T338" t="str">
        <f t="shared" si="23"/>
        <v>Moderate</v>
      </c>
    </row>
    <row r="339" spans="1:20" ht="15" customHeight="1" x14ac:dyDescent="0.35">
      <c r="A339" s="35">
        <v>70</v>
      </c>
      <c r="B339" s="36">
        <v>32.673612550000001</v>
      </c>
      <c r="C339" s="35">
        <v>147.0166371</v>
      </c>
      <c r="D339" s="35">
        <v>74.550476700000004</v>
      </c>
      <c r="E339" s="37">
        <v>201.11763590000001</v>
      </c>
      <c r="F339" s="37">
        <v>32.775058940000001</v>
      </c>
      <c r="G339" s="37">
        <v>219.99478529999999</v>
      </c>
      <c r="H339" s="37">
        <v>250.03965919999999</v>
      </c>
      <c r="I339" s="17" t="s">
        <v>243</v>
      </c>
      <c r="J339" s="17" t="s">
        <v>249</v>
      </c>
      <c r="K339" s="17" t="s">
        <v>392</v>
      </c>
      <c r="L339" s="17" t="s">
        <v>366</v>
      </c>
      <c r="M339" s="17" t="s">
        <v>334</v>
      </c>
      <c r="N339" s="36">
        <v>6.1363012731167998</v>
      </c>
      <c r="O339" s="35">
        <v>72.466160400000007</v>
      </c>
      <c r="P339" s="37">
        <v>2287.1528785</v>
      </c>
      <c r="Q339" t="str">
        <f t="shared" si="20"/>
        <v>Borderline High</v>
      </c>
      <c r="R339" t="str">
        <f t="shared" si="21"/>
        <v>High / Stage 2</v>
      </c>
      <c r="S339">
        <f t="shared" si="22"/>
        <v>7</v>
      </c>
      <c r="T339" t="str">
        <f t="shared" si="23"/>
        <v>High</v>
      </c>
    </row>
    <row r="340" spans="1:20" ht="15" customHeight="1" x14ac:dyDescent="0.35">
      <c r="A340" s="35">
        <v>77</v>
      </c>
      <c r="B340" s="36">
        <v>18.559443890000001</v>
      </c>
      <c r="C340" s="35">
        <v>122.46156790000001</v>
      </c>
      <c r="D340" s="35">
        <v>83.631623079999997</v>
      </c>
      <c r="E340" s="37">
        <v>183.803684</v>
      </c>
      <c r="F340" s="37">
        <v>35.317418490000001</v>
      </c>
      <c r="G340" s="37">
        <v>221.3055497</v>
      </c>
      <c r="H340" s="37">
        <v>262.02549829999998</v>
      </c>
      <c r="I340" s="17" t="s">
        <v>243</v>
      </c>
      <c r="J340" s="17" t="s">
        <v>249</v>
      </c>
      <c r="K340" s="17" t="s">
        <v>392</v>
      </c>
      <c r="L340" s="17" t="s">
        <v>366</v>
      </c>
      <c r="M340" s="17" t="s">
        <v>255</v>
      </c>
      <c r="N340" s="36">
        <v>5.20433519375272</v>
      </c>
      <c r="O340" s="35">
        <v>38.829944820000001</v>
      </c>
      <c r="P340" s="37">
        <v>1429.07717953</v>
      </c>
      <c r="Q340" t="str">
        <f t="shared" si="20"/>
        <v>Desirable</v>
      </c>
      <c r="R340" t="str">
        <f t="shared" si="21"/>
        <v>Elevated</v>
      </c>
      <c r="S340">
        <f t="shared" si="22"/>
        <v>2</v>
      </c>
      <c r="T340" t="str">
        <f t="shared" si="23"/>
        <v>Low</v>
      </c>
    </row>
    <row r="341" spans="1:20" ht="15" customHeight="1" x14ac:dyDescent="0.35">
      <c r="A341" s="35">
        <v>22</v>
      </c>
      <c r="B341" s="36">
        <v>24.773684880000001</v>
      </c>
      <c r="C341" s="35">
        <v>104.84829929999999</v>
      </c>
      <c r="D341" s="35">
        <v>83.685094190000001</v>
      </c>
      <c r="E341" s="37">
        <v>195.96229890000001</v>
      </c>
      <c r="F341" s="37">
        <v>30.605902530000002</v>
      </c>
      <c r="G341" s="37">
        <v>218.399103</v>
      </c>
      <c r="H341" s="37">
        <v>259.56266479999999</v>
      </c>
      <c r="I341" s="17" t="s">
        <v>353</v>
      </c>
      <c r="J341" s="17" t="s">
        <v>354</v>
      </c>
      <c r="K341" s="17" t="s">
        <v>392</v>
      </c>
      <c r="L341" s="17" t="s">
        <v>355</v>
      </c>
      <c r="M341" s="17" t="s">
        <v>255</v>
      </c>
      <c r="N341" s="36">
        <v>6.40276164729719</v>
      </c>
      <c r="O341" s="35">
        <v>21.16320511</v>
      </c>
      <c r="P341" s="37">
        <v>545.02106735999996</v>
      </c>
      <c r="Q341" t="str">
        <f t="shared" si="20"/>
        <v>Desirable</v>
      </c>
      <c r="R341" t="str">
        <f t="shared" si="21"/>
        <v>Normal</v>
      </c>
      <c r="S341">
        <f t="shared" si="22"/>
        <v>3</v>
      </c>
      <c r="T341" t="str">
        <f t="shared" si="23"/>
        <v>Moderate</v>
      </c>
    </row>
    <row r="342" spans="1:20" ht="15" customHeight="1" x14ac:dyDescent="0.35">
      <c r="A342" s="35">
        <v>85</v>
      </c>
      <c r="B342" s="36">
        <v>35.92983993</v>
      </c>
      <c r="C342" s="35">
        <v>115.6520998</v>
      </c>
      <c r="D342" s="35">
        <v>81.002310730000005</v>
      </c>
      <c r="E342" s="37">
        <v>212.91391300000001</v>
      </c>
      <c r="F342" s="37">
        <v>30.59404353</v>
      </c>
      <c r="G342" s="37">
        <v>222.66479760000001</v>
      </c>
      <c r="H342" s="37">
        <v>274.84483110000002</v>
      </c>
      <c r="I342" s="17" t="s">
        <v>353</v>
      </c>
      <c r="J342" s="17" t="s">
        <v>249</v>
      </c>
      <c r="K342" s="17" t="s">
        <v>392</v>
      </c>
      <c r="L342" s="17" t="s">
        <v>366</v>
      </c>
      <c r="M342" s="17" t="s">
        <v>334</v>
      </c>
      <c r="N342" s="36">
        <v>6.9593256867540303</v>
      </c>
      <c r="O342" s="35">
        <v>34.649789069999997</v>
      </c>
      <c r="P342" s="37">
        <v>3054.0363940500001</v>
      </c>
      <c r="Q342" t="str">
        <f t="shared" si="20"/>
        <v>Borderline High</v>
      </c>
      <c r="R342" t="str">
        <f t="shared" si="21"/>
        <v>Normal</v>
      </c>
      <c r="S342">
        <f t="shared" si="22"/>
        <v>6</v>
      </c>
      <c r="T342" t="str">
        <f t="shared" si="23"/>
        <v>High</v>
      </c>
    </row>
    <row r="343" spans="1:20" ht="15" customHeight="1" x14ac:dyDescent="0.35">
      <c r="A343" s="35">
        <v>23</v>
      </c>
      <c r="B343" s="36">
        <v>23.19644173</v>
      </c>
      <c r="C343" s="35">
        <v>108.9603786</v>
      </c>
      <c r="D343" s="35">
        <v>81.841356399999995</v>
      </c>
      <c r="E343" s="37">
        <v>193.1916181</v>
      </c>
      <c r="F343" s="37">
        <v>36.984366190000003</v>
      </c>
      <c r="G343" s="37">
        <v>211.19408530000001</v>
      </c>
      <c r="H343" s="37">
        <v>227.50527990000001</v>
      </c>
      <c r="I343" s="17" t="s">
        <v>243</v>
      </c>
      <c r="J343" s="17" t="s">
        <v>249</v>
      </c>
      <c r="K343" s="17" t="s">
        <v>392</v>
      </c>
      <c r="L343" s="17" t="s">
        <v>355</v>
      </c>
      <c r="M343" s="17" t="s">
        <v>255</v>
      </c>
      <c r="N343" s="36">
        <v>5.2236022406742197</v>
      </c>
      <c r="O343" s="35">
        <v>27.1190222</v>
      </c>
      <c r="P343" s="37">
        <v>533.51815979000003</v>
      </c>
      <c r="Q343" t="str">
        <f t="shared" si="20"/>
        <v>Desirable</v>
      </c>
      <c r="R343" t="str">
        <f t="shared" si="21"/>
        <v>Normal</v>
      </c>
      <c r="S343">
        <f t="shared" si="22"/>
        <v>1</v>
      </c>
      <c r="T343" t="str">
        <f t="shared" si="23"/>
        <v>Low</v>
      </c>
    </row>
    <row r="344" spans="1:20" ht="15" customHeight="1" x14ac:dyDescent="0.35">
      <c r="A344" s="35">
        <v>64</v>
      </c>
      <c r="B344" s="36">
        <v>32.296701509999998</v>
      </c>
      <c r="C344" s="35">
        <v>97.678322289999997</v>
      </c>
      <c r="D344" s="35">
        <v>80.697151219999995</v>
      </c>
      <c r="E344" s="37">
        <v>175.7666663</v>
      </c>
      <c r="F344" s="37">
        <v>35.483874309999997</v>
      </c>
      <c r="G344" s="37">
        <v>206.0114135</v>
      </c>
      <c r="H344" s="37">
        <v>248.9525787</v>
      </c>
      <c r="I344" s="17" t="s">
        <v>243</v>
      </c>
      <c r="J344" s="17" t="s">
        <v>249</v>
      </c>
      <c r="K344" s="17" t="s">
        <v>392</v>
      </c>
      <c r="L344" s="17" t="s">
        <v>261</v>
      </c>
      <c r="M344" s="17" t="s">
        <v>334</v>
      </c>
      <c r="N344" s="36">
        <v>4.9534237655234197</v>
      </c>
      <c r="O344" s="35">
        <v>16.981171069999998</v>
      </c>
      <c r="P344" s="37">
        <v>2066.9888966399999</v>
      </c>
      <c r="Q344" t="str">
        <f t="shared" si="20"/>
        <v>Desirable</v>
      </c>
      <c r="R344" t="str">
        <f t="shared" si="21"/>
        <v>Normal</v>
      </c>
      <c r="S344">
        <f t="shared" si="22"/>
        <v>4</v>
      </c>
      <c r="T344" t="str">
        <f t="shared" si="23"/>
        <v>Moderate</v>
      </c>
    </row>
    <row r="345" spans="1:20" ht="15" customHeight="1" x14ac:dyDescent="0.35">
      <c r="A345" s="35">
        <v>72</v>
      </c>
      <c r="B345" s="36">
        <v>30.481546739999999</v>
      </c>
      <c r="C345" s="35">
        <v>113.6899032</v>
      </c>
      <c r="D345" s="35">
        <v>81.636511580000004</v>
      </c>
      <c r="E345" s="37">
        <v>189.62146659999999</v>
      </c>
      <c r="F345" s="37">
        <v>42.022018699999997</v>
      </c>
      <c r="G345" s="37">
        <v>209.4095318</v>
      </c>
      <c r="H345" s="37">
        <v>262.55631499999998</v>
      </c>
      <c r="I345" s="17" t="s">
        <v>353</v>
      </c>
      <c r="J345" s="17" t="s">
        <v>354</v>
      </c>
      <c r="K345" s="17" t="s">
        <v>392</v>
      </c>
      <c r="L345" s="17" t="s">
        <v>366</v>
      </c>
      <c r="M345" s="17" t="s">
        <v>334</v>
      </c>
      <c r="N345" s="36">
        <v>4.5124311602859803</v>
      </c>
      <c r="O345" s="35">
        <v>32.053391619999999</v>
      </c>
      <c r="P345" s="37">
        <v>2194.6713652799999</v>
      </c>
      <c r="Q345" t="str">
        <f t="shared" si="20"/>
        <v>Desirable</v>
      </c>
      <c r="R345" t="str">
        <f t="shared" si="21"/>
        <v>Normal</v>
      </c>
      <c r="S345">
        <f t="shared" si="22"/>
        <v>5</v>
      </c>
      <c r="T345" t="str">
        <f t="shared" si="23"/>
        <v>Moderate</v>
      </c>
    </row>
    <row r="346" spans="1:20" ht="15" customHeight="1" x14ac:dyDescent="0.35">
      <c r="A346" s="35">
        <v>57</v>
      </c>
      <c r="B346" s="36">
        <v>20.462722329999998</v>
      </c>
      <c r="C346" s="35">
        <v>84.663780029999998</v>
      </c>
      <c r="D346" s="35">
        <v>76.966315559999998</v>
      </c>
      <c r="E346" s="37">
        <v>185.8156931</v>
      </c>
      <c r="F346" s="37">
        <v>36.82286019</v>
      </c>
      <c r="G346" s="37">
        <v>200.19065219999999</v>
      </c>
      <c r="H346" s="37">
        <v>220.79378259999999</v>
      </c>
      <c r="I346" s="17" t="s">
        <v>243</v>
      </c>
      <c r="J346" s="17" t="s">
        <v>249</v>
      </c>
      <c r="K346" s="17" t="s">
        <v>255</v>
      </c>
      <c r="L346" s="17" t="s">
        <v>363</v>
      </c>
      <c r="M346" s="17" t="s">
        <v>255</v>
      </c>
      <c r="N346" s="36">
        <v>5.0462047798900196</v>
      </c>
      <c r="O346" s="35">
        <v>7.6974644699999999</v>
      </c>
      <c r="P346" s="37">
        <v>1166.3751728100001</v>
      </c>
      <c r="Q346" t="str">
        <f t="shared" si="20"/>
        <v>Desirable</v>
      </c>
      <c r="R346" t="str">
        <f t="shared" si="21"/>
        <v>Normal</v>
      </c>
      <c r="S346">
        <f t="shared" si="22"/>
        <v>1</v>
      </c>
      <c r="T346" t="str">
        <f t="shared" si="23"/>
        <v>Low</v>
      </c>
    </row>
    <row r="347" spans="1:20" ht="15" customHeight="1" x14ac:dyDescent="0.35">
      <c r="A347" s="35">
        <v>69</v>
      </c>
      <c r="B347" s="36">
        <v>28.056832140000001</v>
      </c>
      <c r="C347" s="35">
        <v>130.7263202</v>
      </c>
      <c r="D347" s="35">
        <v>84.074892680000005</v>
      </c>
      <c r="E347" s="37">
        <v>206.3181797</v>
      </c>
      <c r="F347" s="37">
        <v>44.467408399999997</v>
      </c>
      <c r="G347" s="37">
        <v>232.10406929999999</v>
      </c>
      <c r="H347" s="37">
        <v>246.8844464</v>
      </c>
      <c r="I347" s="17" t="s">
        <v>353</v>
      </c>
      <c r="J347" s="17" t="s">
        <v>354</v>
      </c>
      <c r="K347" s="17" t="s">
        <v>392</v>
      </c>
      <c r="L347" s="17" t="s">
        <v>261</v>
      </c>
      <c r="M347" s="17" t="s">
        <v>333</v>
      </c>
      <c r="N347" s="36">
        <v>4.6397617294018003</v>
      </c>
      <c r="O347" s="35">
        <v>46.651427519999999</v>
      </c>
      <c r="P347" s="37">
        <v>1935.9214176600001</v>
      </c>
      <c r="Q347" t="str">
        <f t="shared" si="20"/>
        <v>Borderline High</v>
      </c>
      <c r="R347" t="str">
        <f t="shared" si="21"/>
        <v>High / Stage 1</v>
      </c>
      <c r="S347">
        <f t="shared" si="22"/>
        <v>6</v>
      </c>
      <c r="T347" t="str">
        <f t="shared" si="23"/>
        <v>High</v>
      </c>
    </row>
    <row r="348" spans="1:20" ht="15" customHeight="1" x14ac:dyDescent="0.35">
      <c r="A348" s="35">
        <v>33</v>
      </c>
      <c r="B348" s="36">
        <v>34.643384349999998</v>
      </c>
      <c r="C348" s="35">
        <v>102.60127420000001</v>
      </c>
      <c r="D348" s="35">
        <v>83.801767240000004</v>
      </c>
      <c r="E348" s="37">
        <v>197.69027829999999</v>
      </c>
      <c r="F348" s="37">
        <v>35.995493949999997</v>
      </c>
      <c r="G348" s="37">
        <v>220.46663330000001</v>
      </c>
      <c r="H348" s="37">
        <v>262.39504879999998</v>
      </c>
      <c r="I348" s="17" t="s">
        <v>243</v>
      </c>
      <c r="J348" s="17" t="s">
        <v>249</v>
      </c>
      <c r="K348" s="17" t="s">
        <v>392</v>
      </c>
      <c r="L348" s="17" t="s">
        <v>357</v>
      </c>
      <c r="M348" s="17" t="s">
        <v>334</v>
      </c>
      <c r="N348" s="36">
        <v>5.4920840529263</v>
      </c>
      <c r="O348" s="35">
        <v>18.799506959999999</v>
      </c>
      <c r="P348" s="37">
        <v>1143.2316835500001</v>
      </c>
      <c r="Q348" t="str">
        <f t="shared" si="20"/>
        <v>Desirable</v>
      </c>
      <c r="R348" t="str">
        <f t="shared" si="21"/>
        <v>Normal</v>
      </c>
      <c r="S348">
        <f t="shared" si="22"/>
        <v>4</v>
      </c>
      <c r="T348" t="str">
        <f t="shared" si="23"/>
        <v>Moderate</v>
      </c>
    </row>
    <row r="349" spans="1:20" ht="15" customHeight="1" x14ac:dyDescent="0.35">
      <c r="A349" s="35">
        <v>30</v>
      </c>
      <c r="B349" s="36">
        <v>24.950030210000001</v>
      </c>
      <c r="C349" s="35">
        <v>118.46368099999999</v>
      </c>
      <c r="D349" s="35">
        <v>63.648161709999997</v>
      </c>
      <c r="E349" s="37">
        <v>175.7830146</v>
      </c>
      <c r="F349" s="37">
        <v>35.86559338</v>
      </c>
      <c r="G349" s="37">
        <v>230.2022121</v>
      </c>
      <c r="H349" s="37">
        <v>231.3101332</v>
      </c>
      <c r="I349" s="17" t="s">
        <v>243</v>
      </c>
      <c r="J349" s="17" t="s">
        <v>249</v>
      </c>
      <c r="K349" s="17" t="s">
        <v>255</v>
      </c>
      <c r="L349" s="17" t="s">
        <v>357</v>
      </c>
      <c r="M349" s="17" t="s">
        <v>255</v>
      </c>
      <c r="N349" s="36">
        <v>4.9011600822425896</v>
      </c>
      <c r="O349" s="35">
        <v>54.815519289999997</v>
      </c>
      <c r="P349" s="37">
        <v>748.5009063</v>
      </c>
      <c r="Q349" t="str">
        <f t="shared" si="20"/>
        <v>Desirable</v>
      </c>
      <c r="R349" t="str">
        <f t="shared" si="21"/>
        <v>Normal</v>
      </c>
      <c r="S349">
        <f t="shared" si="22"/>
        <v>1</v>
      </c>
      <c r="T349" t="str">
        <f t="shared" si="23"/>
        <v>Low</v>
      </c>
    </row>
    <row r="350" spans="1:20" ht="15" customHeight="1" x14ac:dyDescent="0.35">
      <c r="A350" s="35">
        <v>47</v>
      </c>
      <c r="B350" s="36">
        <v>23.550323179999999</v>
      </c>
      <c r="C350" s="35">
        <v>105.3588214</v>
      </c>
      <c r="D350" s="35">
        <v>88.057782529999997</v>
      </c>
      <c r="E350" s="37">
        <v>183.22411930000001</v>
      </c>
      <c r="F350" s="37">
        <v>27.124339819999999</v>
      </c>
      <c r="G350" s="37">
        <v>197.2734198</v>
      </c>
      <c r="H350" s="37">
        <v>240.61233759999999</v>
      </c>
      <c r="I350" s="17" t="s">
        <v>243</v>
      </c>
      <c r="J350" s="17" t="s">
        <v>249</v>
      </c>
      <c r="K350" s="17" t="s">
        <v>392</v>
      </c>
      <c r="L350" s="17" t="s">
        <v>360</v>
      </c>
      <c r="M350" s="17" t="s">
        <v>255</v>
      </c>
      <c r="N350" s="36">
        <v>6.7549706468763802</v>
      </c>
      <c r="O350" s="35">
        <v>17.301038869999999</v>
      </c>
      <c r="P350" s="37">
        <v>1106.86518946</v>
      </c>
      <c r="Q350" t="str">
        <f t="shared" si="20"/>
        <v>Desirable</v>
      </c>
      <c r="R350" t="str">
        <f t="shared" si="21"/>
        <v>Normal</v>
      </c>
      <c r="S350">
        <f t="shared" si="22"/>
        <v>1</v>
      </c>
      <c r="T350" t="str">
        <f t="shared" si="23"/>
        <v>Low</v>
      </c>
    </row>
    <row r="351" spans="1:20" ht="15" customHeight="1" x14ac:dyDescent="0.35">
      <c r="A351" s="35">
        <v>36</v>
      </c>
      <c r="B351" s="36">
        <v>28.642303200000001</v>
      </c>
      <c r="C351" s="35">
        <v>113.74127319999999</v>
      </c>
      <c r="D351" s="35">
        <v>74.443486010000001</v>
      </c>
      <c r="E351" s="37">
        <v>223.8667039</v>
      </c>
      <c r="F351" s="37">
        <v>35.651301879999998</v>
      </c>
      <c r="G351" s="37">
        <v>232.16128420000001</v>
      </c>
      <c r="H351" s="37">
        <v>274.28110759999998</v>
      </c>
      <c r="I351" s="17" t="s">
        <v>353</v>
      </c>
      <c r="J351" s="17" t="s">
        <v>354</v>
      </c>
      <c r="K351" s="17" t="s">
        <v>255</v>
      </c>
      <c r="L351" s="17" t="s">
        <v>357</v>
      </c>
      <c r="M351" s="17" t="s">
        <v>333</v>
      </c>
      <c r="N351" s="36">
        <v>6.2793416255462704</v>
      </c>
      <c r="O351" s="35">
        <v>39.297787190000001</v>
      </c>
      <c r="P351" s="37">
        <v>1031.1229152000001</v>
      </c>
      <c r="Q351" t="str">
        <f t="shared" si="20"/>
        <v>Borderline High</v>
      </c>
      <c r="R351" t="str">
        <f t="shared" si="21"/>
        <v>Normal</v>
      </c>
      <c r="S351">
        <f t="shared" si="22"/>
        <v>5</v>
      </c>
      <c r="T351" t="str">
        <f t="shared" si="23"/>
        <v>Moderate</v>
      </c>
    </row>
    <row r="352" spans="1:20" ht="15" customHeight="1" x14ac:dyDescent="0.35">
      <c r="A352" s="35">
        <v>34</v>
      </c>
      <c r="B352" s="36">
        <v>25.92614614</v>
      </c>
      <c r="C352" s="35">
        <v>93.746929059999999</v>
      </c>
      <c r="D352" s="35">
        <v>75.779307270000004</v>
      </c>
      <c r="E352" s="37">
        <v>157.25510109999999</v>
      </c>
      <c r="F352" s="37">
        <v>43.464058639999998</v>
      </c>
      <c r="G352" s="37">
        <v>206.1028378</v>
      </c>
      <c r="H352" s="37">
        <v>259.89855610000001</v>
      </c>
      <c r="I352" s="17" t="s">
        <v>243</v>
      </c>
      <c r="J352" s="17" t="s">
        <v>359</v>
      </c>
      <c r="K352" s="17" t="s">
        <v>255</v>
      </c>
      <c r="L352" s="17" t="s">
        <v>357</v>
      </c>
      <c r="M352" s="17" t="s">
        <v>333</v>
      </c>
      <c r="N352" s="36">
        <v>3.61804916569108</v>
      </c>
      <c r="O352" s="35">
        <v>17.967621789999999</v>
      </c>
      <c r="P352" s="37">
        <v>881.48896876000003</v>
      </c>
      <c r="Q352" t="str">
        <f t="shared" si="20"/>
        <v>Desirable</v>
      </c>
      <c r="R352" t="str">
        <f t="shared" si="21"/>
        <v>Normal</v>
      </c>
      <c r="S352">
        <f t="shared" si="22"/>
        <v>2</v>
      </c>
      <c r="T352" t="str">
        <f t="shared" si="23"/>
        <v>Low</v>
      </c>
    </row>
    <row r="353" spans="1:20" ht="15" customHeight="1" x14ac:dyDescent="0.35">
      <c r="A353" s="35">
        <v>80</v>
      </c>
      <c r="B353" s="36">
        <v>19.52017377</v>
      </c>
      <c r="C353" s="35">
        <v>113.69338430000001</v>
      </c>
      <c r="D353" s="35">
        <v>69.464622050000003</v>
      </c>
      <c r="E353" s="37">
        <v>184.70845660000001</v>
      </c>
      <c r="F353" s="37">
        <v>48.945833980000003</v>
      </c>
      <c r="G353" s="37">
        <v>208.11915070000001</v>
      </c>
      <c r="H353" s="37">
        <v>272.23214469999999</v>
      </c>
      <c r="I353" s="17" t="s">
        <v>243</v>
      </c>
      <c r="J353" s="17" t="s">
        <v>359</v>
      </c>
      <c r="K353" s="17" t="s">
        <v>255</v>
      </c>
      <c r="L353" s="17" t="s">
        <v>366</v>
      </c>
      <c r="M353" s="17" t="s">
        <v>255</v>
      </c>
      <c r="N353" s="36">
        <v>3.7737319314137099</v>
      </c>
      <c r="O353" s="35">
        <v>44.228762250000003</v>
      </c>
      <c r="P353" s="37">
        <v>1561.6139016</v>
      </c>
      <c r="Q353" t="str">
        <f t="shared" si="20"/>
        <v>Desirable</v>
      </c>
      <c r="R353" t="str">
        <f t="shared" si="21"/>
        <v>Normal</v>
      </c>
      <c r="S353">
        <f t="shared" si="22"/>
        <v>0</v>
      </c>
      <c r="T353" t="str">
        <f t="shared" si="23"/>
        <v>Low</v>
      </c>
    </row>
    <row r="354" spans="1:20" ht="15" customHeight="1" x14ac:dyDescent="0.35">
      <c r="A354" s="35">
        <v>36</v>
      </c>
      <c r="B354" s="36">
        <v>25.89096855</v>
      </c>
      <c r="C354" s="35">
        <v>107.989474</v>
      </c>
      <c r="D354" s="35">
        <v>99.432488129999996</v>
      </c>
      <c r="E354" s="37">
        <v>206.99616019999999</v>
      </c>
      <c r="F354" s="37">
        <v>36.65832434</v>
      </c>
      <c r="G354" s="37">
        <v>240.25776139999999</v>
      </c>
      <c r="H354" s="37">
        <v>270.87972680000001</v>
      </c>
      <c r="I354" s="17" t="s">
        <v>243</v>
      </c>
      <c r="J354" s="17" t="s">
        <v>354</v>
      </c>
      <c r="K354" s="17" t="s">
        <v>392</v>
      </c>
      <c r="L354" s="17" t="s">
        <v>357</v>
      </c>
      <c r="M354" s="17" t="s">
        <v>333</v>
      </c>
      <c r="N354" s="36">
        <v>5.6466345346324101</v>
      </c>
      <c r="O354" s="35">
        <v>8.5569858700000108</v>
      </c>
      <c r="P354" s="37">
        <v>932.07486779999999</v>
      </c>
      <c r="Q354" t="str">
        <f t="shared" si="20"/>
        <v>Borderline High</v>
      </c>
      <c r="R354" t="str">
        <f t="shared" si="21"/>
        <v>Normal</v>
      </c>
      <c r="S354">
        <f t="shared" si="22"/>
        <v>3</v>
      </c>
      <c r="T354" t="str">
        <f t="shared" si="23"/>
        <v>Moderate</v>
      </c>
    </row>
    <row r="355" spans="1:20" ht="15" customHeight="1" x14ac:dyDescent="0.35">
      <c r="A355" s="35">
        <v>75</v>
      </c>
      <c r="B355" s="36">
        <v>24.573443900000001</v>
      </c>
      <c r="C355" s="35">
        <v>129.45167509999999</v>
      </c>
      <c r="D355" s="35">
        <v>85.227845130000006</v>
      </c>
      <c r="E355" s="37">
        <v>192.03459419999999</v>
      </c>
      <c r="F355" s="37">
        <v>40.123885319999999</v>
      </c>
      <c r="G355" s="37">
        <v>218.40284149999999</v>
      </c>
      <c r="H355" s="37">
        <v>219.125664</v>
      </c>
      <c r="I355" s="17" t="s">
        <v>243</v>
      </c>
      <c r="J355" s="17" t="s">
        <v>249</v>
      </c>
      <c r="K355" s="17" t="s">
        <v>392</v>
      </c>
      <c r="L355" s="17" t="s">
        <v>366</v>
      </c>
      <c r="M355" s="17" t="s">
        <v>255</v>
      </c>
      <c r="N355" s="36">
        <v>4.7860418468567199</v>
      </c>
      <c r="O355" s="35">
        <v>44.223829969999997</v>
      </c>
      <c r="P355" s="37">
        <v>1843.0082924999999</v>
      </c>
      <c r="Q355" t="str">
        <f t="shared" si="20"/>
        <v>Desirable</v>
      </c>
      <c r="R355" t="str">
        <f t="shared" si="21"/>
        <v>Elevated</v>
      </c>
      <c r="S355">
        <f t="shared" si="22"/>
        <v>1</v>
      </c>
      <c r="T355" t="str">
        <f t="shared" si="23"/>
        <v>Low</v>
      </c>
    </row>
    <row r="356" spans="1:20" ht="15" customHeight="1" x14ac:dyDescent="0.35">
      <c r="A356" s="35">
        <v>72</v>
      </c>
      <c r="B356" s="36">
        <v>26.329783939999999</v>
      </c>
      <c r="C356" s="35">
        <v>97.757645600000004</v>
      </c>
      <c r="D356" s="35">
        <v>78.355125659999999</v>
      </c>
      <c r="E356" s="37">
        <v>184.4905407</v>
      </c>
      <c r="F356" s="37">
        <v>41.334699960000002</v>
      </c>
      <c r="G356" s="37">
        <v>199.30256209999999</v>
      </c>
      <c r="H356" s="37">
        <v>219.31781749999999</v>
      </c>
      <c r="I356" s="17" t="s">
        <v>353</v>
      </c>
      <c r="J356" s="17" t="s">
        <v>249</v>
      </c>
      <c r="K356" s="17" t="s">
        <v>255</v>
      </c>
      <c r="L356" s="17" t="s">
        <v>366</v>
      </c>
      <c r="M356" s="17" t="s">
        <v>333</v>
      </c>
      <c r="N356" s="36">
        <v>4.46333324975223</v>
      </c>
      <c r="O356" s="35">
        <v>19.402519940000001</v>
      </c>
      <c r="P356" s="37">
        <v>1895.7444436799999</v>
      </c>
      <c r="Q356" t="str">
        <f t="shared" si="20"/>
        <v>Desirable</v>
      </c>
      <c r="R356" t="str">
        <f t="shared" si="21"/>
        <v>Normal</v>
      </c>
      <c r="S356">
        <f t="shared" si="22"/>
        <v>4</v>
      </c>
      <c r="T356" t="str">
        <f t="shared" si="23"/>
        <v>Moderate</v>
      </c>
    </row>
    <row r="357" spans="1:20" ht="15" customHeight="1" x14ac:dyDescent="0.35">
      <c r="A357" s="35">
        <v>79</v>
      </c>
      <c r="B357" s="36">
        <v>14.983272270000001</v>
      </c>
      <c r="C357" s="35">
        <v>92.314038539999999</v>
      </c>
      <c r="D357" s="35">
        <v>65.555271129999994</v>
      </c>
      <c r="E357" s="37">
        <v>194.89866019999999</v>
      </c>
      <c r="F357" s="37">
        <v>31.626891019999999</v>
      </c>
      <c r="G357" s="37">
        <v>228.06383439999999</v>
      </c>
      <c r="H357" s="37">
        <v>243.72701240000001</v>
      </c>
      <c r="I357" s="17" t="s">
        <v>243</v>
      </c>
      <c r="J357" s="17" t="s">
        <v>359</v>
      </c>
      <c r="K357" s="17" t="s">
        <v>255</v>
      </c>
      <c r="L357" s="17" t="s">
        <v>366</v>
      </c>
      <c r="M357" s="17" t="s">
        <v>332</v>
      </c>
      <c r="N357" s="36">
        <v>6.1624350011751501</v>
      </c>
      <c r="O357" s="35">
        <v>26.758767410000001</v>
      </c>
      <c r="P357" s="37">
        <v>1183.67850933</v>
      </c>
      <c r="Q357" t="str">
        <f t="shared" si="20"/>
        <v>Desirable</v>
      </c>
      <c r="R357" t="str">
        <f t="shared" si="21"/>
        <v>Normal</v>
      </c>
      <c r="S357">
        <f t="shared" si="22"/>
        <v>2</v>
      </c>
      <c r="T357" t="str">
        <f t="shared" si="23"/>
        <v>Low</v>
      </c>
    </row>
    <row r="358" spans="1:20" ht="15" customHeight="1" x14ac:dyDescent="0.35">
      <c r="A358" s="35">
        <v>40</v>
      </c>
      <c r="B358" s="36">
        <v>28.82162877</v>
      </c>
      <c r="C358" s="35">
        <v>98.26596558</v>
      </c>
      <c r="D358" s="35">
        <v>85.095801089999995</v>
      </c>
      <c r="E358" s="37">
        <v>207.02501340000001</v>
      </c>
      <c r="F358" s="37">
        <v>36.054113819999998</v>
      </c>
      <c r="G358" s="37">
        <v>200.95126619999999</v>
      </c>
      <c r="H358" s="37">
        <v>266.98123290000001</v>
      </c>
      <c r="I358" s="17" t="s">
        <v>243</v>
      </c>
      <c r="J358" s="17" t="s">
        <v>249</v>
      </c>
      <c r="K358" s="17" t="s">
        <v>392</v>
      </c>
      <c r="L358" s="17" t="s">
        <v>360</v>
      </c>
      <c r="M358" s="17" t="s">
        <v>333</v>
      </c>
      <c r="N358" s="36">
        <v>5.7420635668254496</v>
      </c>
      <c r="O358" s="35">
        <v>13.170164489999999</v>
      </c>
      <c r="P358" s="37">
        <v>1152.8651508</v>
      </c>
      <c r="Q358" t="str">
        <f t="shared" si="20"/>
        <v>Borderline High</v>
      </c>
      <c r="R358" t="str">
        <f t="shared" si="21"/>
        <v>Normal</v>
      </c>
      <c r="S358">
        <f t="shared" si="22"/>
        <v>3</v>
      </c>
      <c r="T358" t="str">
        <f t="shared" si="23"/>
        <v>Moderate</v>
      </c>
    </row>
    <row r="359" spans="1:20" ht="15" customHeight="1" x14ac:dyDescent="0.35">
      <c r="A359" s="35">
        <v>26</v>
      </c>
      <c r="B359" s="36">
        <v>18.830297829999999</v>
      </c>
      <c r="C359" s="35">
        <v>81.814268929999997</v>
      </c>
      <c r="D359" s="35">
        <v>74.242309320000004</v>
      </c>
      <c r="E359" s="37">
        <v>194.95261400000001</v>
      </c>
      <c r="F359" s="37">
        <v>37.956676360000003</v>
      </c>
      <c r="G359" s="37">
        <v>216.58643180000001</v>
      </c>
      <c r="H359" s="37">
        <v>248.8000423</v>
      </c>
      <c r="I359" s="17" t="s">
        <v>243</v>
      </c>
      <c r="J359" s="17" t="s">
        <v>359</v>
      </c>
      <c r="K359" s="17" t="s">
        <v>255</v>
      </c>
      <c r="L359" s="17" t="s">
        <v>355</v>
      </c>
      <c r="M359" s="17" t="s">
        <v>255</v>
      </c>
      <c r="N359" s="36">
        <v>5.1361876933315402</v>
      </c>
      <c r="O359" s="35">
        <v>7.5719596099999897</v>
      </c>
      <c r="P359" s="37">
        <v>489.58774357999999</v>
      </c>
      <c r="Q359" t="str">
        <f t="shared" si="20"/>
        <v>Desirable</v>
      </c>
      <c r="R359" t="str">
        <f t="shared" si="21"/>
        <v>Normal</v>
      </c>
      <c r="S359">
        <f t="shared" si="22"/>
        <v>1</v>
      </c>
      <c r="T359" t="str">
        <f t="shared" si="23"/>
        <v>Low</v>
      </c>
    </row>
    <row r="360" spans="1:20" ht="15" customHeight="1" x14ac:dyDescent="0.35">
      <c r="A360" s="35">
        <v>29</v>
      </c>
      <c r="B360" s="36">
        <v>30.733466620000002</v>
      </c>
      <c r="C360" s="35">
        <v>99.940959210000003</v>
      </c>
      <c r="D360" s="35">
        <v>82.797766809999999</v>
      </c>
      <c r="E360" s="37">
        <v>200.8242927</v>
      </c>
      <c r="F360" s="37">
        <v>42.93854821</v>
      </c>
      <c r="G360" s="37">
        <v>211.59912399999999</v>
      </c>
      <c r="H360" s="37">
        <v>243.7943573</v>
      </c>
      <c r="I360" s="17" t="s">
        <v>243</v>
      </c>
      <c r="J360" s="17" t="s">
        <v>249</v>
      </c>
      <c r="K360" s="17" t="s">
        <v>392</v>
      </c>
      <c r="L360" s="17" t="s">
        <v>355</v>
      </c>
      <c r="M360" s="17" t="s">
        <v>334</v>
      </c>
      <c r="N360" s="36">
        <v>4.6770163657566304</v>
      </c>
      <c r="O360" s="35">
        <v>17.1431924</v>
      </c>
      <c r="P360" s="37">
        <v>891.27053197999999</v>
      </c>
      <c r="Q360" t="str">
        <f t="shared" si="20"/>
        <v>Borderline High</v>
      </c>
      <c r="R360" t="str">
        <f t="shared" si="21"/>
        <v>Normal</v>
      </c>
      <c r="S360">
        <f t="shared" si="22"/>
        <v>3</v>
      </c>
      <c r="T360" t="str">
        <f t="shared" si="23"/>
        <v>Moderate</v>
      </c>
    </row>
    <row r="361" spans="1:20" ht="15" customHeight="1" x14ac:dyDescent="0.35">
      <c r="A361" s="35">
        <v>18</v>
      </c>
      <c r="B361" s="36">
        <v>32.360542369999997</v>
      </c>
      <c r="C361" s="35">
        <v>98.541685439999995</v>
      </c>
      <c r="D361" s="35">
        <v>91.001731230000004</v>
      </c>
      <c r="E361" s="37">
        <v>209.23671049999999</v>
      </c>
      <c r="F361" s="37">
        <v>44.647055940000001</v>
      </c>
      <c r="G361" s="37">
        <v>220.2375418</v>
      </c>
      <c r="H361" s="37">
        <v>294.45876829999997</v>
      </c>
      <c r="I361" s="17" t="s">
        <v>243</v>
      </c>
      <c r="J361" s="17" t="s">
        <v>354</v>
      </c>
      <c r="K361" s="17" t="s">
        <v>392</v>
      </c>
      <c r="L361" s="17" t="s">
        <v>355</v>
      </c>
      <c r="M361" s="17" t="s">
        <v>334</v>
      </c>
      <c r="N361" s="36">
        <v>4.6864615391704199</v>
      </c>
      <c r="O361" s="35">
        <v>7.5399542099999897</v>
      </c>
      <c r="P361" s="37">
        <v>582.48976266</v>
      </c>
      <c r="Q361" t="str">
        <f t="shared" si="20"/>
        <v>Borderline High</v>
      </c>
      <c r="R361" t="str">
        <f t="shared" si="21"/>
        <v>Normal</v>
      </c>
      <c r="S361">
        <f t="shared" si="22"/>
        <v>3</v>
      </c>
      <c r="T361" t="str">
        <f t="shared" si="23"/>
        <v>Moderate</v>
      </c>
    </row>
    <row r="362" spans="1:20" ht="15" customHeight="1" x14ac:dyDescent="0.35">
      <c r="A362" s="35">
        <v>75</v>
      </c>
      <c r="B362" s="36">
        <v>17.07195771</v>
      </c>
      <c r="C362" s="35">
        <v>105.8090033</v>
      </c>
      <c r="D362" s="35">
        <v>64.978099929999999</v>
      </c>
      <c r="E362" s="37">
        <v>194.58049410000001</v>
      </c>
      <c r="F362" s="37">
        <v>36.176365529999998</v>
      </c>
      <c r="G362" s="37">
        <v>216.32668419999999</v>
      </c>
      <c r="H362" s="37">
        <v>251.77401370000001</v>
      </c>
      <c r="I362" s="17" t="s">
        <v>353</v>
      </c>
      <c r="J362" s="17" t="s">
        <v>249</v>
      </c>
      <c r="K362" s="17" t="s">
        <v>255</v>
      </c>
      <c r="L362" s="17" t="s">
        <v>366</v>
      </c>
      <c r="M362" s="17" t="s">
        <v>332</v>
      </c>
      <c r="N362" s="36">
        <v>5.3786634242911999</v>
      </c>
      <c r="O362" s="35">
        <v>40.830903370000001</v>
      </c>
      <c r="P362" s="37">
        <v>1280.39682825</v>
      </c>
      <c r="Q362" t="str">
        <f t="shared" si="20"/>
        <v>Desirable</v>
      </c>
      <c r="R362" t="str">
        <f t="shared" si="21"/>
        <v>Normal</v>
      </c>
      <c r="S362">
        <f t="shared" si="22"/>
        <v>4</v>
      </c>
      <c r="T362" t="str">
        <f t="shared" si="23"/>
        <v>Moderate</v>
      </c>
    </row>
    <row r="363" spans="1:20" ht="15" customHeight="1" x14ac:dyDescent="0.35">
      <c r="A363" s="35">
        <v>18</v>
      </c>
      <c r="B363" s="36">
        <v>33.475085679999999</v>
      </c>
      <c r="C363" s="35">
        <v>109.06103109999999</v>
      </c>
      <c r="D363" s="35">
        <v>90.426774010000003</v>
      </c>
      <c r="E363" s="37">
        <v>181.2050643</v>
      </c>
      <c r="F363" s="37">
        <v>31.9650693</v>
      </c>
      <c r="G363" s="37">
        <v>216.66110699999999</v>
      </c>
      <c r="H363" s="37">
        <v>216.8181913</v>
      </c>
      <c r="I363" s="17" t="s">
        <v>353</v>
      </c>
      <c r="J363" s="17" t="s">
        <v>359</v>
      </c>
      <c r="K363" s="17" t="s">
        <v>392</v>
      </c>
      <c r="L363" s="17" t="s">
        <v>355</v>
      </c>
      <c r="M363" s="17" t="s">
        <v>334</v>
      </c>
      <c r="N363" s="36">
        <v>5.6688462834022397</v>
      </c>
      <c r="O363" s="35">
        <v>18.634257089999998</v>
      </c>
      <c r="P363" s="37">
        <v>602.55154224</v>
      </c>
      <c r="Q363" t="str">
        <f t="shared" si="20"/>
        <v>Desirable</v>
      </c>
      <c r="R363" t="str">
        <f t="shared" si="21"/>
        <v>Normal</v>
      </c>
      <c r="S363">
        <f t="shared" si="22"/>
        <v>6</v>
      </c>
      <c r="T363" t="str">
        <f t="shared" si="23"/>
        <v>High</v>
      </c>
    </row>
    <row r="364" spans="1:20" ht="15" customHeight="1" x14ac:dyDescent="0.35">
      <c r="A364" s="35">
        <v>51</v>
      </c>
      <c r="B364" s="36">
        <v>26.41564541</v>
      </c>
      <c r="C364" s="35">
        <v>93.510550100000003</v>
      </c>
      <c r="D364" s="35">
        <v>70.719159439999999</v>
      </c>
      <c r="E364" s="37">
        <v>190.85592650000001</v>
      </c>
      <c r="F364" s="37">
        <v>38.284928409999999</v>
      </c>
      <c r="G364" s="37">
        <v>225.3570235</v>
      </c>
      <c r="H364" s="37">
        <v>275.86275540000003</v>
      </c>
      <c r="I364" s="17" t="s">
        <v>353</v>
      </c>
      <c r="J364" s="17" t="s">
        <v>249</v>
      </c>
      <c r="K364" s="17" t="s">
        <v>255</v>
      </c>
      <c r="L364" s="17" t="s">
        <v>363</v>
      </c>
      <c r="M364" s="17" t="s">
        <v>333</v>
      </c>
      <c r="N364" s="36">
        <v>4.9851451844467496</v>
      </c>
      <c r="O364" s="35">
        <v>22.791390660000001</v>
      </c>
      <c r="P364" s="37">
        <v>1347.1979159099999</v>
      </c>
      <c r="Q364" t="str">
        <f t="shared" si="20"/>
        <v>Desirable</v>
      </c>
      <c r="R364" t="str">
        <f t="shared" si="21"/>
        <v>Normal</v>
      </c>
      <c r="S364">
        <f t="shared" si="22"/>
        <v>5</v>
      </c>
      <c r="T364" t="str">
        <f t="shared" si="23"/>
        <v>Moderate</v>
      </c>
    </row>
    <row r="365" spans="1:20" ht="15" customHeight="1" x14ac:dyDescent="0.35">
      <c r="A365" s="35">
        <v>65</v>
      </c>
      <c r="B365" s="36">
        <v>32.3848056</v>
      </c>
      <c r="C365" s="35">
        <v>124.8345084</v>
      </c>
      <c r="D365" s="35">
        <v>91.380790559999994</v>
      </c>
      <c r="E365" s="37">
        <v>203.08426979999999</v>
      </c>
      <c r="F365" s="37">
        <v>42.676059950000003</v>
      </c>
      <c r="G365" s="37">
        <v>220.71327429999999</v>
      </c>
      <c r="H365" s="37">
        <v>260.39362119999998</v>
      </c>
      <c r="I365" s="17" t="s">
        <v>243</v>
      </c>
      <c r="J365" s="17" t="s">
        <v>249</v>
      </c>
      <c r="K365" s="17" t="s">
        <v>392</v>
      </c>
      <c r="L365" s="17" t="s">
        <v>261</v>
      </c>
      <c r="M365" s="17" t="s">
        <v>334</v>
      </c>
      <c r="N365" s="36">
        <v>4.7587399126802499</v>
      </c>
      <c r="O365" s="35">
        <v>33.453717840000003</v>
      </c>
      <c r="P365" s="37">
        <v>2105.0123640000002</v>
      </c>
      <c r="Q365" t="str">
        <f t="shared" si="20"/>
        <v>Borderline High</v>
      </c>
      <c r="R365" t="str">
        <f t="shared" si="21"/>
        <v>Elevated</v>
      </c>
      <c r="S365">
        <f t="shared" si="22"/>
        <v>4</v>
      </c>
      <c r="T365" t="str">
        <f t="shared" si="23"/>
        <v>Moderate</v>
      </c>
    </row>
    <row r="366" spans="1:20" ht="15" customHeight="1" x14ac:dyDescent="0.35">
      <c r="A366" s="35">
        <v>18</v>
      </c>
      <c r="B366" s="36">
        <v>31.655742660000001</v>
      </c>
      <c r="C366" s="35">
        <v>113.54720450000001</v>
      </c>
      <c r="D366" s="35">
        <v>87.614470729999994</v>
      </c>
      <c r="E366" s="37">
        <v>193.1916181</v>
      </c>
      <c r="F366" s="37">
        <v>37.221465649999999</v>
      </c>
      <c r="G366" s="37">
        <v>215.72863810000001</v>
      </c>
      <c r="H366" s="37">
        <v>248.9525787</v>
      </c>
      <c r="I366" s="17" t="s">
        <v>243</v>
      </c>
      <c r="J366" s="17" t="s">
        <v>354</v>
      </c>
      <c r="K366" s="17" t="s">
        <v>392</v>
      </c>
      <c r="L366" s="17" t="s">
        <v>355</v>
      </c>
      <c r="M366" s="17" t="s">
        <v>334</v>
      </c>
      <c r="N366" s="36">
        <v>5.1903280734997104</v>
      </c>
      <c r="O366" s="35">
        <v>25.932733769999999</v>
      </c>
      <c r="P366" s="37">
        <v>569.80336788</v>
      </c>
      <c r="Q366" t="str">
        <f t="shared" si="20"/>
        <v>Desirable</v>
      </c>
      <c r="R366" t="str">
        <f t="shared" si="21"/>
        <v>Normal</v>
      </c>
      <c r="S366">
        <f t="shared" si="22"/>
        <v>4</v>
      </c>
      <c r="T366" t="str">
        <f t="shared" si="23"/>
        <v>Moderate</v>
      </c>
    </row>
    <row r="367" spans="1:20" ht="15" customHeight="1" x14ac:dyDescent="0.35">
      <c r="A367" s="35">
        <v>33</v>
      </c>
      <c r="B367" s="36">
        <v>19.77359998</v>
      </c>
      <c r="C367" s="35">
        <v>112.5769476</v>
      </c>
      <c r="D367" s="35">
        <v>60.424998600000002</v>
      </c>
      <c r="E367" s="37">
        <v>193.1916181</v>
      </c>
      <c r="F367" s="37">
        <v>37.221465649999999</v>
      </c>
      <c r="G367" s="37">
        <v>215.72863810000001</v>
      </c>
      <c r="H367" s="37">
        <v>248.9525787</v>
      </c>
      <c r="I367" s="17" t="s">
        <v>243</v>
      </c>
      <c r="J367" s="17" t="s">
        <v>249</v>
      </c>
      <c r="K367" s="17" t="s">
        <v>255</v>
      </c>
      <c r="L367" s="17" t="s">
        <v>357</v>
      </c>
      <c r="M367" s="17" t="s">
        <v>255</v>
      </c>
      <c r="N367" s="36">
        <v>5.1903280734997104</v>
      </c>
      <c r="O367" s="35">
        <v>52.151949000000002</v>
      </c>
      <c r="P367" s="37">
        <v>652.52879933999998</v>
      </c>
      <c r="Q367" t="str">
        <f t="shared" si="20"/>
        <v>Desirable</v>
      </c>
      <c r="R367" t="str">
        <f t="shared" si="21"/>
        <v>Normal</v>
      </c>
      <c r="S367">
        <f t="shared" si="22"/>
        <v>1</v>
      </c>
      <c r="T367" t="str">
        <f t="shared" si="23"/>
        <v>Low</v>
      </c>
    </row>
    <row r="368" spans="1:20" ht="15" customHeight="1" x14ac:dyDescent="0.35">
      <c r="A368" s="35">
        <v>78</v>
      </c>
      <c r="B368" s="36">
        <v>22.73457101</v>
      </c>
      <c r="C368" s="35">
        <v>121.23027570000001</v>
      </c>
      <c r="D368" s="35">
        <v>81.729502199999999</v>
      </c>
      <c r="E368" s="37">
        <v>201.38436379999999</v>
      </c>
      <c r="F368" s="37">
        <v>40.99092289</v>
      </c>
      <c r="G368" s="37">
        <v>211.3169288</v>
      </c>
      <c r="H368" s="37">
        <v>251.71508439999999</v>
      </c>
      <c r="I368" s="17" t="s">
        <v>353</v>
      </c>
      <c r="J368" s="17" t="s">
        <v>249</v>
      </c>
      <c r="K368" s="17" t="s">
        <v>392</v>
      </c>
      <c r="L368" s="17" t="s">
        <v>366</v>
      </c>
      <c r="M368" s="17" t="s">
        <v>255</v>
      </c>
      <c r="N368" s="36">
        <v>4.91290143284695</v>
      </c>
      <c r="O368" s="35">
        <v>39.500773500000001</v>
      </c>
      <c r="P368" s="37">
        <v>1773.29653878</v>
      </c>
      <c r="Q368" t="str">
        <f t="shared" si="20"/>
        <v>Borderline High</v>
      </c>
      <c r="R368" t="str">
        <f t="shared" si="21"/>
        <v>Elevated</v>
      </c>
      <c r="S368">
        <f t="shared" si="22"/>
        <v>3</v>
      </c>
      <c r="T368" t="str">
        <f t="shared" si="23"/>
        <v>Moderate</v>
      </c>
    </row>
    <row r="369" spans="1:20" ht="15" customHeight="1" x14ac:dyDescent="0.35">
      <c r="A369" s="35">
        <v>81</v>
      </c>
      <c r="B369" s="36">
        <v>35.071061280000002</v>
      </c>
      <c r="C369" s="35">
        <v>106.070138</v>
      </c>
      <c r="D369" s="35">
        <v>77.130417820000005</v>
      </c>
      <c r="E369" s="37">
        <v>229.2695324</v>
      </c>
      <c r="F369" s="37">
        <v>44.245274240000001</v>
      </c>
      <c r="G369" s="37">
        <v>229.03385320000001</v>
      </c>
      <c r="H369" s="37">
        <v>274.97485019999999</v>
      </c>
      <c r="I369" s="17" t="s">
        <v>243</v>
      </c>
      <c r="J369" s="17" t="s">
        <v>359</v>
      </c>
      <c r="K369" s="17" t="s">
        <v>255</v>
      </c>
      <c r="L369" s="17" t="s">
        <v>366</v>
      </c>
      <c r="M369" s="17" t="s">
        <v>334</v>
      </c>
      <c r="N369" s="36">
        <v>5.1817857689472397</v>
      </c>
      <c r="O369" s="35">
        <v>28.939720179999998</v>
      </c>
      <c r="P369" s="37">
        <v>2840.7559636800001</v>
      </c>
      <c r="Q369" t="str">
        <f t="shared" si="20"/>
        <v>Borderline High</v>
      </c>
      <c r="R369" t="str">
        <f t="shared" si="21"/>
        <v>Normal</v>
      </c>
      <c r="S369">
        <f t="shared" si="22"/>
        <v>3</v>
      </c>
      <c r="T369" t="str">
        <f t="shared" si="23"/>
        <v>Moderate</v>
      </c>
    </row>
    <row r="370" spans="1:20" ht="15" customHeight="1" x14ac:dyDescent="0.35">
      <c r="A370" s="35">
        <v>80</v>
      </c>
      <c r="B370" s="36">
        <v>20.79713954</v>
      </c>
      <c r="C370" s="35">
        <v>102.7545324</v>
      </c>
      <c r="D370" s="35">
        <v>87.357416369999996</v>
      </c>
      <c r="E370" s="37">
        <v>170.31869090000001</v>
      </c>
      <c r="F370" s="37">
        <v>41.072605889999998</v>
      </c>
      <c r="G370" s="37">
        <v>194.40721289999999</v>
      </c>
      <c r="H370" s="37">
        <v>189.73412730000001</v>
      </c>
      <c r="I370" s="17" t="s">
        <v>243</v>
      </c>
      <c r="J370" s="17" t="s">
        <v>249</v>
      </c>
      <c r="K370" s="17" t="s">
        <v>392</v>
      </c>
      <c r="L370" s="17" t="s">
        <v>366</v>
      </c>
      <c r="M370" s="17" t="s">
        <v>255</v>
      </c>
      <c r="N370" s="36">
        <v>4.1467709975876597</v>
      </c>
      <c r="O370" s="35">
        <v>15.397116029999999</v>
      </c>
      <c r="P370" s="37">
        <v>1663.7711632</v>
      </c>
      <c r="Q370" t="str">
        <f t="shared" si="20"/>
        <v>Desirable</v>
      </c>
      <c r="R370" t="str">
        <f t="shared" si="21"/>
        <v>Normal</v>
      </c>
      <c r="S370">
        <f t="shared" si="22"/>
        <v>0</v>
      </c>
      <c r="T370" t="str">
        <f t="shared" si="23"/>
        <v>Low</v>
      </c>
    </row>
    <row r="371" spans="1:20" ht="15" customHeight="1" x14ac:dyDescent="0.35">
      <c r="A371" s="35">
        <v>86</v>
      </c>
      <c r="B371" s="36">
        <v>28.804622479999999</v>
      </c>
      <c r="C371" s="35">
        <v>117.0085077</v>
      </c>
      <c r="D371" s="35">
        <v>85.137254619999993</v>
      </c>
      <c r="E371" s="37">
        <v>174.813255</v>
      </c>
      <c r="F371" s="37">
        <v>38.638492839999998</v>
      </c>
      <c r="G371" s="37">
        <v>219.99984979999999</v>
      </c>
      <c r="H371" s="37">
        <v>217.71174540000001</v>
      </c>
      <c r="I371" s="17" t="s">
        <v>353</v>
      </c>
      <c r="J371" s="17" t="s">
        <v>359</v>
      </c>
      <c r="K371" s="17" t="s">
        <v>392</v>
      </c>
      <c r="L371" s="17" t="s">
        <v>366</v>
      </c>
      <c r="M371" s="17" t="s">
        <v>333</v>
      </c>
      <c r="N371" s="36">
        <v>4.5243290343619904</v>
      </c>
      <c r="O371" s="35">
        <v>31.871253079999999</v>
      </c>
      <c r="P371" s="37">
        <v>2477.1975332799998</v>
      </c>
      <c r="Q371" t="str">
        <f t="shared" si="20"/>
        <v>Desirable</v>
      </c>
      <c r="R371" t="str">
        <f t="shared" si="21"/>
        <v>Normal</v>
      </c>
      <c r="S371">
        <f t="shared" si="22"/>
        <v>5</v>
      </c>
      <c r="T371" t="str">
        <f t="shared" si="23"/>
        <v>Moderate</v>
      </c>
    </row>
    <row r="372" spans="1:20" ht="15" customHeight="1" x14ac:dyDescent="0.35">
      <c r="A372" s="35">
        <v>39</v>
      </c>
      <c r="B372" s="36">
        <v>23.220538810000001</v>
      </c>
      <c r="C372" s="35">
        <v>118.57238390000001</v>
      </c>
      <c r="D372" s="35">
        <v>71.921168510000001</v>
      </c>
      <c r="E372" s="37">
        <v>197.1934704</v>
      </c>
      <c r="F372" s="37">
        <v>46.189113069999998</v>
      </c>
      <c r="G372" s="37">
        <v>198.66739459999999</v>
      </c>
      <c r="H372" s="37">
        <v>247.882124</v>
      </c>
      <c r="I372" s="17" t="s">
        <v>243</v>
      </c>
      <c r="J372" s="17" t="s">
        <v>354</v>
      </c>
      <c r="K372" s="17" t="s">
        <v>255</v>
      </c>
      <c r="L372" s="17" t="s">
        <v>357</v>
      </c>
      <c r="M372" s="17" t="s">
        <v>255</v>
      </c>
      <c r="N372" s="36">
        <v>4.2692629776447903</v>
      </c>
      <c r="O372" s="35">
        <v>46.651215389999997</v>
      </c>
      <c r="P372" s="37">
        <v>905.60101358999998</v>
      </c>
      <c r="Q372" t="str">
        <f t="shared" si="20"/>
        <v>Desirable</v>
      </c>
      <c r="R372" t="str">
        <f t="shared" si="21"/>
        <v>Normal</v>
      </c>
      <c r="S372">
        <f t="shared" si="22"/>
        <v>0</v>
      </c>
      <c r="T372" t="str">
        <f t="shared" si="23"/>
        <v>Low</v>
      </c>
    </row>
    <row r="373" spans="1:20" ht="15" customHeight="1" x14ac:dyDescent="0.35">
      <c r="A373" s="35">
        <v>84</v>
      </c>
      <c r="B373" s="36">
        <v>22.480079150000002</v>
      </c>
      <c r="C373" s="35">
        <v>112.9567775</v>
      </c>
      <c r="D373" s="35">
        <v>76.214869550000003</v>
      </c>
      <c r="E373" s="37">
        <v>191.93970340000001</v>
      </c>
      <c r="F373" s="37">
        <v>33.105757089999997</v>
      </c>
      <c r="G373" s="37">
        <v>211.10114970000001</v>
      </c>
      <c r="H373" s="37">
        <v>225.5683617</v>
      </c>
      <c r="I373" s="17" t="s">
        <v>243</v>
      </c>
      <c r="J373" s="17" t="s">
        <v>249</v>
      </c>
      <c r="K373" s="17" t="s">
        <v>255</v>
      </c>
      <c r="L373" s="17" t="s">
        <v>366</v>
      </c>
      <c r="M373" s="17" t="s">
        <v>255</v>
      </c>
      <c r="N373" s="36">
        <v>5.7977741719725797</v>
      </c>
      <c r="O373" s="35">
        <v>36.741907949999998</v>
      </c>
      <c r="P373" s="37">
        <v>1888.3266486</v>
      </c>
      <c r="Q373" t="str">
        <f t="shared" si="20"/>
        <v>Desirable</v>
      </c>
      <c r="R373" t="str">
        <f t="shared" si="21"/>
        <v>Normal</v>
      </c>
      <c r="S373">
        <f t="shared" si="22"/>
        <v>1</v>
      </c>
      <c r="T373" t="str">
        <f t="shared" si="23"/>
        <v>Low</v>
      </c>
    </row>
    <row r="374" spans="1:20" ht="15" customHeight="1" x14ac:dyDescent="0.35">
      <c r="A374" s="35">
        <v>43</v>
      </c>
      <c r="B374" s="36">
        <v>26.906603830000002</v>
      </c>
      <c r="C374" s="35">
        <v>107.8671914</v>
      </c>
      <c r="D374" s="35">
        <v>91.933272009999996</v>
      </c>
      <c r="E374" s="37">
        <v>213.53344759999999</v>
      </c>
      <c r="F374" s="37">
        <v>36.309002980000002</v>
      </c>
      <c r="G374" s="37">
        <v>223.1046115</v>
      </c>
      <c r="H374" s="37">
        <v>275.4592887</v>
      </c>
      <c r="I374" s="17" t="s">
        <v>243</v>
      </c>
      <c r="J374" s="17" t="s">
        <v>359</v>
      </c>
      <c r="K374" s="17" t="s">
        <v>392</v>
      </c>
      <c r="L374" s="17" t="s">
        <v>360</v>
      </c>
      <c r="M374" s="17" t="s">
        <v>333</v>
      </c>
      <c r="N374" s="36">
        <v>5.8810055378722499</v>
      </c>
      <c r="O374" s="35">
        <v>15.93391939</v>
      </c>
      <c r="P374" s="37">
        <v>1156.98396469</v>
      </c>
      <c r="Q374" t="str">
        <f t="shared" si="20"/>
        <v>Borderline High</v>
      </c>
      <c r="R374" t="str">
        <f t="shared" si="21"/>
        <v>Normal</v>
      </c>
      <c r="S374">
        <f t="shared" si="22"/>
        <v>3</v>
      </c>
      <c r="T374" t="str">
        <f t="shared" si="23"/>
        <v>Moderate</v>
      </c>
    </row>
    <row r="375" spans="1:20" ht="15" customHeight="1" x14ac:dyDescent="0.35">
      <c r="A375" s="35">
        <v>33</v>
      </c>
      <c r="B375" s="36">
        <v>37.956831479999998</v>
      </c>
      <c r="C375" s="35">
        <v>105.76840110000001</v>
      </c>
      <c r="D375" s="35">
        <v>83.131364259999998</v>
      </c>
      <c r="E375" s="37">
        <v>249.0211122</v>
      </c>
      <c r="F375" s="37">
        <v>38.163479870000003</v>
      </c>
      <c r="G375" s="37">
        <v>245.75633920000001</v>
      </c>
      <c r="H375" s="37">
        <v>244.34624959999999</v>
      </c>
      <c r="I375" s="17" t="s">
        <v>243</v>
      </c>
      <c r="J375" s="17" t="s">
        <v>354</v>
      </c>
      <c r="K375" s="17" t="s">
        <v>392</v>
      </c>
      <c r="L375" s="17" t="s">
        <v>357</v>
      </c>
      <c r="M375" s="17" t="s">
        <v>334</v>
      </c>
      <c r="N375" s="36">
        <v>6.5251154519521002</v>
      </c>
      <c r="O375" s="35">
        <v>22.63703684</v>
      </c>
      <c r="P375" s="37">
        <v>1252.5754388400001</v>
      </c>
      <c r="Q375" t="str">
        <f t="shared" si="20"/>
        <v>High</v>
      </c>
      <c r="R375" t="str">
        <f t="shared" si="21"/>
        <v>Normal</v>
      </c>
      <c r="S375">
        <f t="shared" si="22"/>
        <v>4</v>
      </c>
      <c r="T375" t="str">
        <f t="shared" si="23"/>
        <v>Moderate</v>
      </c>
    </row>
    <row r="376" spans="1:20" ht="15" customHeight="1" x14ac:dyDescent="0.35">
      <c r="A376" s="35">
        <v>68</v>
      </c>
      <c r="B376" s="36">
        <v>30.840452160000002</v>
      </c>
      <c r="C376" s="35">
        <v>99.243893880000002</v>
      </c>
      <c r="D376" s="35">
        <v>75.524580650000004</v>
      </c>
      <c r="E376" s="37">
        <v>221.72577519999999</v>
      </c>
      <c r="F376" s="37">
        <v>32.849654379999997</v>
      </c>
      <c r="G376" s="37">
        <v>227.80147210000001</v>
      </c>
      <c r="H376" s="37">
        <v>273.35349530000002</v>
      </c>
      <c r="I376" s="17" t="s">
        <v>243</v>
      </c>
      <c r="J376" s="17" t="s">
        <v>249</v>
      </c>
      <c r="K376" s="17" t="s">
        <v>255</v>
      </c>
      <c r="L376" s="17" t="s">
        <v>261</v>
      </c>
      <c r="M376" s="17" t="s">
        <v>334</v>
      </c>
      <c r="N376" s="36">
        <v>6.74971409546988</v>
      </c>
      <c r="O376" s="35">
        <v>23.719313230000001</v>
      </c>
      <c r="P376" s="37">
        <v>2097.15074688</v>
      </c>
      <c r="Q376" t="str">
        <f t="shared" si="20"/>
        <v>Borderline High</v>
      </c>
      <c r="R376" t="str">
        <f t="shared" si="21"/>
        <v>Normal</v>
      </c>
      <c r="S376">
        <f t="shared" si="22"/>
        <v>4</v>
      </c>
      <c r="T376" t="str">
        <f t="shared" si="23"/>
        <v>Moderate</v>
      </c>
    </row>
    <row r="377" spans="1:20" ht="15" customHeight="1" x14ac:dyDescent="0.35">
      <c r="A377" s="35">
        <v>74</v>
      </c>
      <c r="B377" s="36">
        <v>21.731535879999999</v>
      </c>
      <c r="C377" s="35">
        <v>120.020584</v>
      </c>
      <c r="D377" s="35">
        <v>92.773652760000004</v>
      </c>
      <c r="E377" s="37">
        <v>170.56919020000001</v>
      </c>
      <c r="F377" s="37">
        <v>35.8221712</v>
      </c>
      <c r="G377" s="37">
        <v>189.903244</v>
      </c>
      <c r="H377" s="37">
        <v>236.3118034</v>
      </c>
      <c r="I377" s="17" t="s">
        <v>243</v>
      </c>
      <c r="J377" s="17" t="s">
        <v>354</v>
      </c>
      <c r="K377" s="17" t="s">
        <v>392</v>
      </c>
      <c r="L377" s="17" t="s">
        <v>366</v>
      </c>
      <c r="M377" s="17" t="s">
        <v>255</v>
      </c>
      <c r="N377" s="36">
        <v>4.7615536547935404</v>
      </c>
      <c r="O377" s="35">
        <v>27.246931239999999</v>
      </c>
      <c r="P377" s="37">
        <v>1608.13365512</v>
      </c>
      <c r="Q377" t="str">
        <f t="shared" si="20"/>
        <v>Desirable</v>
      </c>
      <c r="R377" t="str">
        <f t="shared" si="21"/>
        <v>Elevated</v>
      </c>
      <c r="S377">
        <f t="shared" si="22"/>
        <v>2</v>
      </c>
      <c r="T377" t="str">
        <f t="shared" si="23"/>
        <v>Low</v>
      </c>
    </row>
    <row r="378" spans="1:20" ht="15" customHeight="1" x14ac:dyDescent="0.35">
      <c r="A378" s="35">
        <v>46</v>
      </c>
      <c r="B378" s="36">
        <v>27.97725007</v>
      </c>
      <c r="C378" s="35">
        <v>105.0814668</v>
      </c>
      <c r="D378" s="35">
        <v>83.781651719999999</v>
      </c>
      <c r="E378" s="37">
        <v>222.73240269999999</v>
      </c>
      <c r="F378" s="37">
        <v>32.59207791</v>
      </c>
      <c r="G378" s="37">
        <v>238.87684290000001</v>
      </c>
      <c r="H378" s="37">
        <v>290.31840210000001</v>
      </c>
      <c r="I378" s="17" t="s">
        <v>353</v>
      </c>
      <c r="J378" s="17" t="s">
        <v>249</v>
      </c>
      <c r="K378" s="17" t="s">
        <v>392</v>
      </c>
      <c r="L378" s="17" t="s">
        <v>360</v>
      </c>
      <c r="M378" s="17" t="s">
        <v>333</v>
      </c>
      <c r="N378" s="36">
        <v>6.8339430003528703</v>
      </c>
      <c r="O378" s="35">
        <v>21.299815079999998</v>
      </c>
      <c r="P378" s="37">
        <v>1286.9535032199999</v>
      </c>
      <c r="Q378" t="str">
        <f t="shared" si="20"/>
        <v>Borderline High</v>
      </c>
      <c r="R378" t="str">
        <f t="shared" si="21"/>
        <v>Normal</v>
      </c>
      <c r="S378">
        <f t="shared" si="22"/>
        <v>5</v>
      </c>
      <c r="T378" t="str">
        <f t="shared" si="23"/>
        <v>Moderate</v>
      </c>
    </row>
    <row r="379" spans="1:20" ht="15" customHeight="1" x14ac:dyDescent="0.35">
      <c r="A379" s="35">
        <v>86</v>
      </c>
      <c r="B379" s="36">
        <v>17.702943359999999</v>
      </c>
      <c r="C379" s="35">
        <v>108.2294572</v>
      </c>
      <c r="D379" s="35">
        <v>77.193218150000007</v>
      </c>
      <c r="E379" s="37">
        <v>198.86278870000001</v>
      </c>
      <c r="F379" s="37">
        <v>37.632489820000004</v>
      </c>
      <c r="G379" s="37">
        <v>225.74806219999999</v>
      </c>
      <c r="H379" s="37">
        <v>239.1255281</v>
      </c>
      <c r="I379" s="17" t="s">
        <v>243</v>
      </c>
      <c r="J379" s="17" t="s">
        <v>354</v>
      </c>
      <c r="K379" s="17" t="s">
        <v>255</v>
      </c>
      <c r="L379" s="17" t="s">
        <v>366</v>
      </c>
      <c r="M379" s="17" t="s">
        <v>332</v>
      </c>
      <c r="N379" s="36">
        <v>5.28433780627274</v>
      </c>
      <c r="O379" s="35">
        <v>31.036239049999999</v>
      </c>
      <c r="P379" s="37">
        <v>1522.45312896</v>
      </c>
      <c r="Q379" t="str">
        <f t="shared" si="20"/>
        <v>Desirable</v>
      </c>
      <c r="R379" t="str">
        <f t="shared" si="21"/>
        <v>Normal</v>
      </c>
      <c r="S379">
        <f t="shared" si="22"/>
        <v>2</v>
      </c>
      <c r="T379" t="str">
        <f t="shared" si="23"/>
        <v>Low</v>
      </c>
    </row>
    <row r="380" spans="1:20" ht="15" customHeight="1" x14ac:dyDescent="0.35">
      <c r="A380" s="35">
        <v>64</v>
      </c>
      <c r="B380" s="36">
        <v>15.726416070000001</v>
      </c>
      <c r="C380" s="35">
        <v>121.4882008</v>
      </c>
      <c r="D380" s="35">
        <v>71.346046319999999</v>
      </c>
      <c r="E380" s="37">
        <v>192.3875046</v>
      </c>
      <c r="F380" s="37">
        <v>45.667504409999999</v>
      </c>
      <c r="G380" s="37">
        <v>203.19053539999999</v>
      </c>
      <c r="H380" s="37">
        <v>239.870272</v>
      </c>
      <c r="I380" s="17" t="s">
        <v>243</v>
      </c>
      <c r="J380" s="17" t="s">
        <v>249</v>
      </c>
      <c r="K380" s="17" t="s">
        <v>255</v>
      </c>
      <c r="L380" s="17" t="s">
        <v>261</v>
      </c>
      <c r="M380" s="17" t="s">
        <v>332</v>
      </c>
      <c r="N380" s="36">
        <v>4.2127877817179797</v>
      </c>
      <c r="O380" s="35">
        <v>50.142154480000002</v>
      </c>
      <c r="P380" s="37">
        <v>1006.4906284800001</v>
      </c>
      <c r="Q380" t="str">
        <f t="shared" si="20"/>
        <v>Desirable</v>
      </c>
      <c r="R380" t="str">
        <f t="shared" si="21"/>
        <v>Elevated</v>
      </c>
      <c r="S380">
        <f t="shared" si="22"/>
        <v>2</v>
      </c>
      <c r="T380" t="str">
        <f t="shared" si="23"/>
        <v>Low</v>
      </c>
    </row>
    <row r="381" spans="1:20" ht="15" customHeight="1" x14ac:dyDescent="0.35">
      <c r="A381" s="35">
        <v>79</v>
      </c>
      <c r="B381" s="36">
        <v>27.84563412</v>
      </c>
      <c r="C381" s="35">
        <v>108.4783809</v>
      </c>
      <c r="D381" s="35">
        <v>73.237718860000001</v>
      </c>
      <c r="E381" s="37">
        <v>180.09398279999999</v>
      </c>
      <c r="F381" s="37">
        <v>39.176788549999998</v>
      </c>
      <c r="G381" s="37">
        <v>219.16849590000001</v>
      </c>
      <c r="H381" s="37">
        <v>285.88931580000002</v>
      </c>
      <c r="I381" s="17" t="s">
        <v>353</v>
      </c>
      <c r="J381" s="17" t="s">
        <v>249</v>
      </c>
      <c r="K381" s="17" t="s">
        <v>255</v>
      </c>
      <c r="L381" s="17" t="s">
        <v>366</v>
      </c>
      <c r="M381" s="17" t="s">
        <v>333</v>
      </c>
      <c r="N381" s="36">
        <v>4.5969562454092499</v>
      </c>
      <c r="O381" s="35">
        <v>35.240662039999997</v>
      </c>
      <c r="P381" s="37">
        <v>2199.8050954800001</v>
      </c>
      <c r="Q381" t="str">
        <f t="shared" si="20"/>
        <v>Desirable</v>
      </c>
      <c r="R381" t="str">
        <f t="shared" si="21"/>
        <v>Normal</v>
      </c>
      <c r="S381">
        <f t="shared" si="22"/>
        <v>5</v>
      </c>
      <c r="T381" t="str">
        <f t="shared" si="23"/>
        <v>Moderate</v>
      </c>
    </row>
    <row r="382" spans="1:20" ht="15" customHeight="1" x14ac:dyDescent="0.35">
      <c r="A382" s="35">
        <v>86</v>
      </c>
      <c r="B382" s="36">
        <v>30.574733429999998</v>
      </c>
      <c r="C382" s="35">
        <v>114.86861089999999</v>
      </c>
      <c r="D382" s="35">
        <v>93.072331820000002</v>
      </c>
      <c r="E382" s="37">
        <v>196.77884929999999</v>
      </c>
      <c r="F382" s="37">
        <v>25.464081579999998</v>
      </c>
      <c r="G382" s="37">
        <v>228.5478833</v>
      </c>
      <c r="H382" s="37">
        <v>217.00017080000001</v>
      </c>
      <c r="I382" s="17" t="s">
        <v>243</v>
      </c>
      <c r="J382" s="17" t="s">
        <v>249</v>
      </c>
      <c r="K382" s="17" t="s">
        <v>392</v>
      </c>
      <c r="L382" s="17" t="s">
        <v>366</v>
      </c>
      <c r="M382" s="17" t="s">
        <v>334</v>
      </c>
      <c r="N382" s="36">
        <v>7.7277025948013804</v>
      </c>
      <c r="O382" s="35">
        <v>21.796279080000001</v>
      </c>
      <c r="P382" s="37">
        <v>2629.4270749799998</v>
      </c>
      <c r="Q382" t="str">
        <f t="shared" si="20"/>
        <v>Desirable</v>
      </c>
      <c r="R382" t="str">
        <f t="shared" si="21"/>
        <v>Normal</v>
      </c>
      <c r="S382">
        <f t="shared" si="22"/>
        <v>4</v>
      </c>
      <c r="T382" t="str">
        <f t="shared" si="23"/>
        <v>Moderate</v>
      </c>
    </row>
    <row r="383" spans="1:20" ht="15" customHeight="1" x14ac:dyDescent="0.35">
      <c r="A383" s="35">
        <v>33</v>
      </c>
      <c r="B383" s="36">
        <v>34.805089979999998</v>
      </c>
      <c r="C383" s="35">
        <v>106.2941481</v>
      </c>
      <c r="D383" s="35">
        <v>79.502594130000006</v>
      </c>
      <c r="E383" s="37">
        <v>200.2517398</v>
      </c>
      <c r="F383" s="37">
        <v>40.027720170000002</v>
      </c>
      <c r="G383" s="37">
        <v>215.33251240000001</v>
      </c>
      <c r="H383" s="37">
        <v>237.24480070000001</v>
      </c>
      <c r="I383" s="17" t="s">
        <v>243</v>
      </c>
      <c r="J383" s="17" t="s">
        <v>359</v>
      </c>
      <c r="K383" s="17" t="s">
        <v>255</v>
      </c>
      <c r="L383" s="17" t="s">
        <v>357</v>
      </c>
      <c r="M383" s="17" t="s">
        <v>334</v>
      </c>
      <c r="N383" s="36">
        <v>5.0028265149631199</v>
      </c>
      <c r="O383" s="35">
        <v>26.791553969999999</v>
      </c>
      <c r="P383" s="37">
        <v>1148.56796934</v>
      </c>
      <c r="Q383" t="str">
        <f t="shared" si="20"/>
        <v>Borderline High</v>
      </c>
      <c r="R383" t="str">
        <f t="shared" si="21"/>
        <v>Normal</v>
      </c>
      <c r="S383">
        <f t="shared" si="22"/>
        <v>3</v>
      </c>
      <c r="T383" t="str">
        <f t="shared" si="23"/>
        <v>Moderate</v>
      </c>
    </row>
    <row r="384" spans="1:20" ht="15" customHeight="1" x14ac:dyDescent="0.35">
      <c r="A384" s="35">
        <v>65</v>
      </c>
      <c r="B384" s="36">
        <v>28.864592779999999</v>
      </c>
      <c r="C384" s="35">
        <v>98.201042509999994</v>
      </c>
      <c r="D384" s="35">
        <v>78.107856769999998</v>
      </c>
      <c r="E384" s="37">
        <v>197.0841748</v>
      </c>
      <c r="F384" s="37">
        <v>32.218743629999999</v>
      </c>
      <c r="G384" s="37">
        <v>226.6342291</v>
      </c>
      <c r="H384" s="37">
        <v>223.98555450000001</v>
      </c>
      <c r="I384" s="17" t="s">
        <v>243</v>
      </c>
      <c r="J384" s="17" t="s">
        <v>354</v>
      </c>
      <c r="K384" s="17" t="s">
        <v>255</v>
      </c>
      <c r="L384" s="17" t="s">
        <v>261</v>
      </c>
      <c r="M384" s="17" t="s">
        <v>333</v>
      </c>
      <c r="N384" s="36">
        <v>6.1170658006815701</v>
      </c>
      <c r="O384" s="35">
        <v>20.093185739999999</v>
      </c>
      <c r="P384" s="37">
        <v>1876.1985307</v>
      </c>
      <c r="Q384" t="str">
        <f t="shared" si="20"/>
        <v>Desirable</v>
      </c>
      <c r="R384" t="str">
        <f t="shared" si="21"/>
        <v>Normal</v>
      </c>
      <c r="S384">
        <f t="shared" si="22"/>
        <v>3</v>
      </c>
      <c r="T384" t="str">
        <f t="shared" si="23"/>
        <v>Moderate</v>
      </c>
    </row>
    <row r="385" spans="1:20" ht="15" customHeight="1" x14ac:dyDescent="0.35">
      <c r="A385" s="35">
        <v>56</v>
      </c>
      <c r="B385" s="36">
        <v>27.031963520000001</v>
      </c>
      <c r="C385" s="35">
        <v>112.7394118</v>
      </c>
      <c r="D385" s="35">
        <v>86.119245190000001</v>
      </c>
      <c r="E385" s="37">
        <v>197.52156500000001</v>
      </c>
      <c r="F385" s="37">
        <v>39.353976060000001</v>
      </c>
      <c r="G385" s="37">
        <v>209.54940769999999</v>
      </c>
      <c r="H385" s="37">
        <v>255.5287242</v>
      </c>
      <c r="I385" s="17" t="s">
        <v>243</v>
      </c>
      <c r="J385" s="17" t="s">
        <v>249</v>
      </c>
      <c r="K385" s="17" t="s">
        <v>392</v>
      </c>
      <c r="L385" s="17" t="s">
        <v>363</v>
      </c>
      <c r="M385" s="17" t="s">
        <v>333</v>
      </c>
      <c r="N385" s="36">
        <v>5.0191006036811601</v>
      </c>
      <c r="O385" s="35">
        <v>26.620166609999998</v>
      </c>
      <c r="P385" s="37">
        <v>1513.7899571200001</v>
      </c>
      <c r="Q385" t="str">
        <f t="shared" si="20"/>
        <v>Desirable</v>
      </c>
      <c r="R385" t="str">
        <f t="shared" si="21"/>
        <v>Normal</v>
      </c>
      <c r="S385">
        <f t="shared" si="22"/>
        <v>3</v>
      </c>
      <c r="T385" t="str">
        <f t="shared" si="23"/>
        <v>Moderate</v>
      </c>
    </row>
    <row r="386" spans="1:20" ht="15" customHeight="1" x14ac:dyDescent="0.35">
      <c r="A386" s="35">
        <v>50</v>
      </c>
      <c r="B386" s="36">
        <v>25.305521630000001</v>
      </c>
      <c r="C386" s="35">
        <v>88.332159720000007</v>
      </c>
      <c r="D386" s="35">
        <v>87.198651769999998</v>
      </c>
      <c r="E386" s="37">
        <v>183.62787520000001</v>
      </c>
      <c r="F386" s="37">
        <v>34.334905020000001</v>
      </c>
      <c r="G386" s="37">
        <v>202.7363847</v>
      </c>
      <c r="H386" s="37">
        <v>248.93041289999999</v>
      </c>
      <c r="I386" s="17" t="s">
        <v>353</v>
      </c>
      <c r="J386" s="17" t="s">
        <v>354</v>
      </c>
      <c r="K386" s="17" t="s">
        <v>392</v>
      </c>
      <c r="L386" s="17" t="s">
        <v>363</v>
      </c>
      <c r="M386" s="17" t="s">
        <v>333</v>
      </c>
      <c r="N386" s="36">
        <v>5.34813989125752</v>
      </c>
      <c r="O386" s="35">
        <v>1.13350795000001</v>
      </c>
      <c r="P386" s="37">
        <v>1265.2760814999999</v>
      </c>
      <c r="Q386" t="str">
        <f t="shared" ref="Q386:Q449" si="24">IF(E386&lt;200,"Desirable",IF(E386&lt;240,"Borderline High","High"))</f>
        <v>Desirable</v>
      </c>
      <c r="R386" t="str">
        <f t="shared" ref="R386:R449" si="25">IF(C386&lt;120,"Normal",IF(C386&lt;130,"Elevated",IF(C386&lt;140,"High / Stage 1","High / Stage 2")))</f>
        <v>Normal</v>
      </c>
      <c r="S386">
        <f t="shared" ref="S386:S449" si="26">(IF(M386="Obese",3,IF(M386="Overweight",2,IF(M386="Underweight",1,0))))+(IF(R386="High / Stage 2",3,IF(R386="High / Stage 1",2,IF(R386="Elevated",1,0))))+IF(I386="smoker",2,0)+IF(F386&lt;40,1,0)</f>
        <v>5</v>
      </c>
      <c r="T386" t="str">
        <f t="shared" ref="T386:T449" si="27">IF(S386&lt;=2,"Low",IF(S386&lt;=5,"Moderate","High"))</f>
        <v>Moderate</v>
      </c>
    </row>
    <row r="387" spans="1:20" ht="15" customHeight="1" x14ac:dyDescent="0.35">
      <c r="A387" s="35">
        <v>40</v>
      </c>
      <c r="B387" s="36">
        <v>29.639000580000001</v>
      </c>
      <c r="C387" s="35">
        <v>123.58955570000001</v>
      </c>
      <c r="D387" s="35">
        <v>82.125000639999996</v>
      </c>
      <c r="E387" s="37">
        <v>211.5388988</v>
      </c>
      <c r="F387" s="37">
        <v>39.940814600000003</v>
      </c>
      <c r="G387" s="37">
        <v>217.44934420000001</v>
      </c>
      <c r="H387" s="37">
        <v>256.5513765</v>
      </c>
      <c r="I387" s="17" t="s">
        <v>353</v>
      </c>
      <c r="J387" s="17" t="s">
        <v>249</v>
      </c>
      <c r="K387" s="17" t="s">
        <v>392</v>
      </c>
      <c r="L387" s="17" t="s">
        <v>360</v>
      </c>
      <c r="M387" s="17" t="s">
        <v>333</v>
      </c>
      <c r="N387" s="36">
        <v>5.2963090742771204</v>
      </c>
      <c r="O387" s="35">
        <v>41.464555060000002</v>
      </c>
      <c r="P387" s="37">
        <v>1185.5600231999999</v>
      </c>
      <c r="Q387" t="str">
        <f t="shared" si="24"/>
        <v>Borderline High</v>
      </c>
      <c r="R387" t="str">
        <f t="shared" si="25"/>
        <v>Elevated</v>
      </c>
      <c r="S387">
        <f t="shared" si="26"/>
        <v>6</v>
      </c>
      <c r="T387" t="str">
        <f t="shared" si="27"/>
        <v>High</v>
      </c>
    </row>
    <row r="388" spans="1:20" ht="15" customHeight="1" x14ac:dyDescent="0.35">
      <c r="A388" s="35">
        <v>27</v>
      </c>
      <c r="B388" s="36">
        <v>20.920313749999998</v>
      </c>
      <c r="C388" s="35">
        <v>82.865242800000004</v>
      </c>
      <c r="D388" s="35">
        <v>69.818652119999996</v>
      </c>
      <c r="E388" s="37">
        <v>202.8264887</v>
      </c>
      <c r="F388" s="37">
        <v>35.208591239999997</v>
      </c>
      <c r="G388" s="37">
        <v>222.88971749999999</v>
      </c>
      <c r="H388" s="37">
        <v>230.28322270000001</v>
      </c>
      <c r="I388" s="17" t="s">
        <v>353</v>
      </c>
      <c r="J388" s="17" t="s">
        <v>359</v>
      </c>
      <c r="K388" s="17" t="s">
        <v>255</v>
      </c>
      <c r="L388" s="17" t="s">
        <v>355</v>
      </c>
      <c r="M388" s="17" t="s">
        <v>255</v>
      </c>
      <c r="N388" s="36">
        <v>5.7607101436530002</v>
      </c>
      <c r="O388" s="35">
        <v>13.04659068</v>
      </c>
      <c r="P388" s="37">
        <v>564.84847124999999</v>
      </c>
      <c r="Q388" t="str">
        <f t="shared" si="24"/>
        <v>Borderline High</v>
      </c>
      <c r="R388" t="str">
        <f t="shared" si="25"/>
        <v>Normal</v>
      </c>
      <c r="S388">
        <f t="shared" si="26"/>
        <v>3</v>
      </c>
      <c r="T388" t="str">
        <f t="shared" si="27"/>
        <v>Moderate</v>
      </c>
    </row>
    <row r="389" spans="1:20" ht="15" customHeight="1" x14ac:dyDescent="0.35">
      <c r="A389" s="35">
        <v>86</v>
      </c>
      <c r="B389" s="36">
        <v>23.608610039999999</v>
      </c>
      <c r="C389" s="35">
        <v>107.9433702</v>
      </c>
      <c r="D389" s="35">
        <v>66.985444849999993</v>
      </c>
      <c r="E389" s="37">
        <v>178.4943279</v>
      </c>
      <c r="F389" s="37">
        <v>37.592784350000002</v>
      </c>
      <c r="G389" s="37">
        <v>195.87882339999999</v>
      </c>
      <c r="H389" s="37">
        <v>247.08221929999999</v>
      </c>
      <c r="I389" s="17" t="s">
        <v>243</v>
      </c>
      <c r="J389" s="17" t="s">
        <v>249</v>
      </c>
      <c r="K389" s="17" t="s">
        <v>255</v>
      </c>
      <c r="L389" s="17" t="s">
        <v>366</v>
      </c>
      <c r="M389" s="17" t="s">
        <v>255</v>
      </c>
      <c r="N389" s="36">
        <v>4.7481007588627797</v>
      </c>
      <c r="O389" s="35">
        <v>40.957925349999996</v>
      </c>
      <c r="P389" s="37">
        <v>2030.3404634399999</v>
      </c>
      <c r="Q389" t="str">
        <f t="shared" si="24"/>
        <v>Desirable</v>
      </c>
      <c r="R389" t="str">
        <f t="shared" si="25"/>
        <v>Normal</v>
      </c>
      <c r="S389">
        <f t="shared" si="26"/>
        <v>1</v>
      </c>
      <c r="T389" t="str">
        <f t="shared" si="27"/>
        <v>Low</v>
      </c>
    </row>
    <row r="390" spans="1:20" ht="15" customHeight="1" x14ac:dyDescent="0.35">
      <c r="A390" s="35">
        <v>51</v>
      </c>
      <c r="B390" s="36">
        <v>21.09105868</v>
      </c>
      <c r="C390" s="35">
        <v>100.6770009</v>
      </c>
      <c r="D390" s="35">
        <v>94.860557920000005</v>
      </c>
      <c r="E390" s="37">
        <v>173.09210039999999</v>
      </c>
      <c r="F390" s="37">
        <v>35.583890920000002</v>
      </c>
      <c r="G390" s="37">
        <v>218.68557580000001</v>
      </c>
      <c r="H390" s="37">
        <v>265.5048635</v>
      </c>
      <c r="I390" s="17" t="s">
        <v>243</v>
      </c>
      <c r="J390" s="17" t="s">
        <v>359</v>
      </c>
      <c r="K390" s="17" t="s">
        <v>392</v>
      </c>
      <c r="L390" s="17" t="s">
        <v>363</v>
      </c>
      <c r="M390" s="17" t="s">
        <v>255</v>
      </c>
      <c r="N390" s="36">
        <v>4.8643387759125902</v>
      </c>
      <c r="O390" s="35">
        <v>5.8164429799999899</v>
      </c>
      <c r="P390" s="37">
        <v>1075.6439926800001</v>
      </c>
      <c r="Q390" t="str">
        <f t="shared" si="24"/>
        <v>Desirable</v>
      </c>
      <c r="R390" t="str">
        <f t="shared" si="25"/>
        <v>Normal</v>
      </c>
      <c r="S390">
        <f t="shared" si="26"/>
        <v>1</v>
      </c>
      <c r="T390" t="str">
        <f t="shared" si="27"/>
        <v>Low</v>
      </c>
    </row>
    <row r="391" spans="1:20" ht="15" customHeight="1" x14ac:dyDescent="0.35">
      <c r="A391" s="35">
        <v>69</v>
      </c>
      <c r="B391" s="36">
        <v>24.379100879999999</v>
      </c>
      <c r="C391" s="35">
        <v>120.5669372</v>
      </c>
      <c r="D391" s="35">
        <v>88.013838759999999</v>
      </c>
      <c r="E391" s="37">
        <v>164.80569180000001</v>
      </c>
      <c r="F391" s="37">
        <v>37.179603790000002</v>
      </c>
      <c r="G391" s="37">
        <v>177.22786300000001</v>
      </c>
      <c r="H391" s="37">
        <v>230.74111139999999</v>
      </c>
      <c r="I391" s="17" t="s">
        <v>353</v>
      </c>
      <c r="J391" s="17" t="s">
        <v>249</v>
      </c>
      <c r="K391" s="17" t="s">
        <v>392</v>
      </c>
      <c r="L391" s="17" t="s">
        <v>261</v>
      </c>
      <c r="M391" s="17" t="s">
        <v>255</v>
      </c>
      <c r="N391" s="36">
        <v>4.4326909111475503</v>
      </c>
      <c r="O391" s="35">
        <v>32.553098439999999</v>
      </c>
      <c r="P391" s="37">
        <v>1682.1579607199999</v>
      </c>
      <c r="Q391" t="str">
        <f t="shared" si="24"/>
        <v>Desirable</v>
      </c>
      <c r="R391" t="str">
        <f t="shared" si="25"/>
        <v>Elevated</v>
      </c>
      <c r="S391">
        <f t="shared" si="26"/>
        <v>4</v>
      </c>
      <c r="T391" t="str">
        <f t="shared" si="27"/>
        <v>Moderate</v>
      </c>
    </row>
    <row r="392" spans="1:20" ht="15" customHeight="1" x14ac:dyDescent="0.35">
      <c r="A392" s="35">
        <v>27</v>
      </c>
      <c r="B392" s="36">
        <v>23.376176600000001</v>
      </c>
      <c r="C392" s="35">
        <v>97.529590650000003</v>
      </c>
      <c r="D392" s="35">
        <v>84.466053650000006</v>
      </c>
      <c r="E392" s="37">
        <v>144.3265811</v>
      </c>
      <c r="F392" s="37">
        <v>40.208656349999998</v>
      </c>
      <c r="G392" s="37">
        <v>192.58024879999999</v>
      </c>
      <c r="H392" s="37">
        <v>195.8180577</v>
      </c>
      <c r="I392" s="17" t="s">
        <v>243</v>
      </c>
      <c r="J392" s="17" t="s">
        <v>359</v>
      </c>
      <c r="K392" s="17" t="s">
        <v>392</v>
      </c>
      <c r="L392" s="17" t="s">
        <v>355</v>
      </c>
      <c r="M392" s="17" t="s">
        <v>255</v>
      </c>
      <c r="N392" s="36">
        <v>3.5894405384675299</v>
      </c>
      <c r="O392" s="35">
        <v>13.063537</v>
      </c>
      <c r="P392" s="37">
        <v>631.15676819999999</v>
      </c>
      <c r="Q392" t="str">
        <f t="shared" si="24"/>
        <v>Desirable</v>
      </c>
      <c r="R392" t="str">
        <f t="shared" si="25"/>
        <v>Normal</v>
      </c>
      <c r="S392">
        <f t="shared" si="26"/>
        <v>0</v>
      </c>
      <c r="T392" t="str">
        <f t="shared" si="27"/>
        <v>Low</v>
      </c>
    </row>
    <row r="393" spans="1:20" ht="15" customHeight="1" x14ac:dyDescent="0.35">
      <c r="A393" s="35">
        <v>36</v>
      </c>
      <c r="B393" s="36">
        <v>23.037538390000002</v>
      </c>
      <c r="C393" s="35">
        <v>89.516005120000003</v>
      </c>
      <c r="D393" s="35">
        <v>64.28569263</v>
      </c>
      <c r="E393" s="37">
        <v>170.62981980000001</v>
      </c>
      <c r="F393" s="37">
        <v>41.950605670000002</v>
      </c>
      <c r="G393" s="37">
        <v>211.3247662</v>
      </c>
      <c r="H393" s="37">
        <v>244.77953600000001</v>
      </c>
      <c r="I393" s="17" t="s">
        <v>243</v>
      </c>
      <c r="J393" s="17" t="s">
        <v>249</v>
      </c>
      <c r="K393" s="17" t="s">
        <v>255</v>
      </c>
      <c r="L393" s="17" t="s">
        <v>357</v>
      </c>
      <c r="M393" s="17" t="s">
        <v>255</v>
      </c>
      <c r="N393" s="36">
        <v>4.0673982431205298</v>
      </c>
      <c r="O393" s="35">
        <v>25.230312489999999</v>
      </c>
      <c r="P393" s="37">
        <v>829.35138203999998</v>
      </c>
      <c r="Q393" t="str">
        <f t="shared" si="24"/>
        <v>Desirable</v>
      </c>
      <c r="R393" t="str">
        <f t="shared" si="25"/>
        <v>Normal</v>
      </c>
      <c r="S393">
        <f t="shared" si="26"/>
        <v>0</v>
      </c>
      <c r="T393" t="str">
        <f t="shared" si="27"/>
        <v>Low</v>
      </c>
    </row>
    <row r="394" spans="1:20" ht="15" customHeight="1" x14ac:dyDescent="0.35">
      <c r="A394" s="35">
        <v>75</v>
      </c>
      <c r="B394" s="36">
        <v>23.800619569999999</v>
      </c>
      <c r="C394" s="35">
        <v>96.582877199999999</v>
      </c>
      <c r="D394" s="35">
        <v>81.841356399999995</v>
      </c>
      <c r="E394" s="37">
        <v>193.1916181</v>
      </c>
      <c r="F394" s="37">
        <v>37.221465649999999</v>
      </c>
      <c r="G394" s="37">
        <v>215.72863810000001</v>
      </c>
      <c r="H394" s="37">
        <v>248.9525787</v>
      </c>
      <c r="I394" s="17" t="s">
        <v>243</v>
      </c>
      <c r="J394" s="17" t="s">
        <v>359</v>
      </c>
      <c r="K394" s="17" t="s">
        <v>392</v>
      </c>
      <c r="L394" s="17" t="s">
        <v>366</v>
      </c>
      <c r="M394" s="17" t="s">
        <v>255</v>
      </c>
      <c r="N394" s="36">
        <v>5.1903280734997104</v>
      </c>
      <c r="O394" s="35">
        <v>14.7415208</v>
      </c>
      <c r="P394" s="37">
        <v>1785.0464677499999</v>
      </c>
      <c r="Q394" t="str">
        <f t="shared" si="24"/>
        <v>Desirable</v>
      </c>
      <c r="R394" t="str">
        <f t="shared" si="25"/>
        <v>Normal</v>
      </c>
      <c r="S394">
        <f t="shared" si="26"/>
        <v>1</v>
      </c>
      <c r="T394" t="str">
        <f t="shared" si="27"/>
        <v>Low</v>
      </c>
    </row>
    <row r="395" spans="1:20" ht="15" customHeight="1" x14ac:dyDescent="0.35">
      <c r="A395" s="35">
        <v>18</v>
      </c>
      <c r="B395" s="36">
        <v>28.05403694</v>
      </c>
      <c r="C395" s="35">
        <v>84.993398369999994</v>
      </c>
      <c r="D395" s="35">
        <v>81.841356399999995</v>
      </c>
      <c r="E395" s="37">
        <v>193.1916181</v>
      </c>
      <c r="F395" s="37">
        <v>37.221465649999999</v>
      </c>
      <c r="G395" s="37">
        <v>215.72863810000001</v>
      </c>
      <c r="H395" s="37">
        <v>248.9525787</v>
      </c>
      <c r="I395" s="17" t="s">
        <v>353</v>
      </c>
      <c r="J395" s="17" t="s">
        <v>359</v>
      </c>
      <c r="K395" s="17" t="s">
        <v>392</v>
      </c>
      <c r="L395" s="17" t="s">
        <v>355</v>
      </c>
      <c r="M395" s="17" t="s">
        <v>333</v>
      </c>
      <c r="N395" s="36">
        <v>5.1903280734997104</v>
      </c>
      <c r="O395" s="35">
        <v>3.15204197</v>
      </c>
      <c r="P395" s="37">
        <v>504.97266492</v>
      </c>
      <c r="Q395" t="str">
        <f t="shared" si="24"/>
        <v>Desirable</v>
      </c>
      <c r="R395" t="str">
        <f t="shared" si="25"/>
        <v>Normal</v>
      </c>
      <c r="S395">
        <f t="shared" si="26"/>
        <v>5</v>
      </c>
      <c r="T395" t="str">
        <f t="shared" si="27"/>
        <v>Moderate</v>
      </c>
    </row>
    <row r="396" spans="1:20" ht="15" customHeight="1" x14ac:dyDescent="0.35">
      <c r="A396" s="35">
        <v>86</v>
      </c>
      <c r="B396" s="36">
        <v>33.344979879999997</v>
      </c>
      <c r="C396" s="35">
        <v>124.3661317</v>
      </c>
      <c r="D396" s="35">
        <v>81.841356399999995</v>
      </c>
      <c r="E396" s="37">
        <v>193.1916181</v>
      </c>
      <c r="F396" s="37">
        <v>37.221465649999999</v>
      </c>
      <c r="G396" s="37">
        <v>215.72863810000001</v>
      </c>
      <c r="H396" s="37">
        <v>248.9525787</v>
      </c>
      <c r="I396" s="17" t="s">
        <v>353</v>
      </c>
      <c r="J396" s="17" t="s">
        <v>354</v>
      </c>
      <c r="K396" s="17" t="s">
        <v>392</v>
      </c>
      <c r="L396" s="17" t="s">
        <v>366</v>
      </c>
      <c r="M396" s="17" t="s">
        <v>334</v>
      </c>
      <c r="N396" s="36">
        <v>5.1903280734997104</v>
      </c>
      <c r="O396" s="35">
        <v>42.524775300000002</v>
      </c>
      <c r="P396" s="37">
        <v>2867.6682696799999</v>
      </c>
      <c r="Q396" t="str">
        <f t="shared" si="24"/>
        <v>Desirable</v>
      </c>
      <c r="R396" t="str">
        <f t="shared" si="25"/>
        <v>Elevated</v>
      </c>
      <c r="S396">
        <f t="shared" si="26"/>
        <v>7</v>
      </c>
      <c r="T396" t="str">
        <f t="shared" si="27"/>
        <v>High</v>
      </c>
    </row>
    <row r="397" spans="1:20" ht="15" customHeight="1" x14ac:dyDescent="0.35">
      <c r="A397" s="35">
        <v>21</v>
      </c>
      <c r="B397" s="36">
        <v>28.441341770000001</v>
      </c>
      <c r="C397" s="35">
        <v>125.0335493</v>
      </c>
      <c r="D397" s="35">
        <v>76.540587430000002</v>
      </c>
      <c r="E397" s="37">
        <v>198.16990730000001</v>
      </c>
      <c r="F397" s="37">
        <v>38.834942040000001</v>
      </c>
      <c r="G397" s="37">
        <v>229.9470847</v>
      </c>
      <c r="H397" s="37">
        <v>245.26193850000001</v>
      </c>
      <c r="I397" s="17" t="s">
        <v>243</v>
      </c>
      <c r="J397" s="17" t="s">
        <v>359</v>
      </c>
      <c r="K397" s="17" t="s">
        <v>255</v>
      </c>
      <c r="L397" s="17" t="s">
        <v>355</v>
      </c>
      <c r="M397" s="17" t="s">
        <v>333</v>
      </c>
      <c r="N397" s="36">
        <v>5.1028763502694297</v>
      </c>
      <c r="O397" s="35">
        <v>48.492961870000002</v>
      </c>
      <c r="P397" s="37">
        <v>597.26817716999994</v>
      </c>
      <c r="Q397" t="str">
        <f t="shared" si="24"/>
        <v>Desirable</v>
      </c>
      <c r="R397" t="str">
        <f t="shared" si="25"/>
        <v>Elevated</v>
      </c>
      <c r="S397">
        <f t="shared" si="26"/>
        <v>4</v>
      </c>
      <c r="T397" t="str">
        <f t="shared" si="27"/>
        <v>Moderate</v>
      </c>
    </row>
    <row r="398" spans="1:20" ht="15" customHeight="1" x14ac:dyDescent="0.35">
      <c r="A398" s="35">
        <v>33</v>
      </c>
      <c r="B398" s="36">
        <v>24.13366443</v>
      </c>
      <c r="C398" s="35">
        <v>117.8421106</v>
      </c>
      <c r="D398" s="35">
        <v>71.568966180000004</v>
      </c>
      <c r="E398" s="37">
        <v>185.7847366</v>
      </c>
      <c r="F398" s="37">
        <v>34.375070430000001</v>
      </c>
      <c r="G398" s="37">
        <v>198.2070142</v>
      </c>
      <c r="H398" s="37">
        <v>256.52331400000003</v>
      </c>
      <c r="I398" s="17" t="s">
        <v>243</v>
      </c>
      <c r="J398" s="17" t="s">
        <v>249</v>
      </c>
      <c r="K398" s="17" t="s">
        <v>255</v>
      </c>
      <c r="L398" s="17" t="s">
        <v>357</v>
      </c>
      <c r="M398" s="17" t="s">
        <v>255</v>
      </c>
      <c r="N398" s="36">
        <v>5.4046358094981803</v>
      </c>
      <c r="O398" s="35">
        <v>46.273144420000001</v>
      </c>
      <c r="P398" s="37">
        <v>796.41092619000005</v>
      </c>
      <c r="Q398" t="str">
        <f t="shared" si="24"/>
        <v>Desirable</v>
      </c>
      <c r="R398" t="str">
        <f t="shared" si="25"/>
        <v>Normal</v>
      </c>
      <c r="S398">
        <f t="shared" si="26"/>
        <v>1</v>
      </c>
      <c r="T398" t="str">
        <f t="shared" si="27"/>
        <v>Low</v>
      </c>
    </row>
    <row r="399" spans="1:20" ht="15" customHeight="1" x14ac:dyDescent="0.35">
      <c r="A399" s="35">
        <v>41</v>
      </c>
      <c r="B399" s="36">
        <v>29.190036129999999</v>
      </c>
      <c r="C399" s="35">
        <v>109.4726221</v>
      </c>
      <c r="D399" s="35">
        <v>82.680336780000005</v>
      </c>
      <c r="E399" s="37">
        <v>187.1685828</v>
      </c>
      <c r="F399" s="37">
        <v>31.182840980000002</v>
      </c>
      <c r="G399" s="37">
        <v>207.89539590000001</v>
      </c>
      <c r="H399" s="37">
        <v>253.58520300000001</v>
      </c>
      <c r="I399" s="17" t="s">
        <v>353</v>
      </c>
      <c r="J399" s="17" t="s">
        <v>249</v>
      </c>
      <c r="K399" s="17" t="s">
        <v>392</v>
      </c>
      <c r="L399" s="17" t="s">
        <v>360</v>
      </c>
      <c r="M399" s="17" t="s">
        <v>333</v>
      </c>
      <c r="N399" s="36">
        <v>6.0022941116893698</v>
      </c>
      <c r="O399" s="35">
        <v>26.792285320000001</v>
      </c>
      <c r="P399" s="37">
        <v>1196.7914813299999</v>
      </c>
      <c r="Q399" t="str">
        <f t="shared" si="24"/>
        <v>Desirable</v>
      </c>
      <c r="R399" t="str">
        <f t="shared" si="25"/>
        <v>Normal</v>
      </c>
      <c r="S399">
        <f t="shared" si="26"/>
        <v>5</v>
      </c>
      <c r="T399" t="str">
        <f t="shared" si="27"/>
        <v>Moderate</v>
      </c>
    </row>
    <row r="400" spans="1:20" ht="15" customHeight="1" x14ac:dyDescent="0.35">
      <c r="A400" s="35">
        <v>19</v>
      </c>
      <c r="B400" s="36">
        <v>27.551173850000001</v>
      </c>
      <c r="C400" s="35">
        <v>109.39529349999999</v>
      </c>
      <c r="D400" s="35">
        <v>79.249740220000007</v>
      </c>
      <c r="E400" s="37">
        <v>189.49294180000001</v>
      </c>
      <c r="F400" s="37">
        <v>31.75018506</v>
      </c>
      <c r="G400" s="37">
        <v>200.2862064</v>
      </c>
      <c r="H400" s="37">
        <v>210.14139130000001</v>
      </c>
      <c r="I400" s="17" t="s">
        <v>353</v>
      </c>
      <c r="J400" s="17" t="s">
        <v>249</v>
      </c>
      <c r="K400" s="17" t="s">
        <v>255</v>
      </c>
      <c r="L400" s="17" t="s">
        <v>355</v>
      </c>
      <c r="M400" s="17" t="s">
        <v>333</v>
      </c>
      <c r="N400" s="36">
        <v>5.9682468446059502</v>
      </c>
      <c r="O400" s="35">
        <v>30.145553280000001</v>
      </c>
      <c r="P400" s="37">
        <v>523.47230315000002</v>
      </c>
      <c r="Q400" t="str">
        <f t="shared" si="24"/>
        <v>Desirable</v>
      </c>
      <c r="R400" t="str">
        <f t="shared" si="25"/>
        <v>Normal</v>
      </c>
      <c r="S400">
        <f t="shared" si="26"/>
        <v>5</v>
      </c>
      <c r="T400" t="str">
        <f t="shared" si="27"/>
        <v>Moderate</v>
      </c>
    </row>
    <row r="401" spans="1:20" ht="15" customHeight="1" x14ac:dyDescent="0.35">
      <c r="A401" s="35">
        <v>49</v>
      </c>
      <c r="B401" s="36">
        <v>27.84634368</v>
      </c>
      <c r="C401" s="35">
        <v>105.685892</v>
      </c>
      <c r="D401" s="35">
        <v>78.303828440000004</v>
      </c>
      <c r="E401" s="37">
        <v>169.34806230000001</v>
      </c>
      <c r="F401" s="37">
        <v>40.119663860000003</v>
      </c>
      <c r="G401" s="37">
        <v>219.24956220000001</v>
      </c>
      <c r="H401" s="37">
        <v>270.94792660000002</v>
      </c>
      <c r="I401" s="17" t="s">
        <v>243</v>
      </c>
      <c r="J401" s="17" t="s">
        <v>249</v>
      </c>
      <c r="K401" s="17" t="s">
        <v>255</v>
      </c>
      <c r="L401" s="17" t="s">
        <v>360</v>
      </c>
      <c r="M401" s="17" t="s">
        <v>333</v>
      </c>
      <c r="N401" s="36">
        <v>4.2210738078701304</v>
      </c>
      <c r="O401" s="35">
        <v>27.382063559999999</v>
      </c>
      <c r="P401" s="37">
        <v>1364.47084032</v>
      </c>
      <c r="Q401" t="str">
        <f t="shared" si="24"/>
        <v>Desirable</v>
      </c>
      <c r="R401" t="str">
        <f t="shared" si="25"/>
        <v>Normal</v>
      </c>
      <c r="S401">
        <f t="shared" si="26"/>
        <v>2</v>
      </c>
      <c r="T401" t="str">
        <f t="shared" si="27"/>
        <v>Low</v>
      </c>
    </row>
    <row r="402" spans="1:20" ht="15" customHeight="1" x14ac:dyDescent="0.35">
      <c r="A402" s="35">
        <v>41</v>
      </c>
      <c r="B402" s="36">
        <v>26.884285550000001</v>
      </c>
      <c r="C402" s="35">
        <v>102.344121</v>
      </c>
      <c r="D402" s="35">
        <v>76.853224960000006</v>
      </c>
      <c r="E402" s="37">
        <v>209.4413955</v>
      </c>
      <c r="F402" s="37">
        <v>36.563295750000002</v>
      </c>
      <c r="G402" s="37">
        <v>218.28071629999999</v>
      </c>
      <c r="H402" s="37">
        <v>238.13307409999999</v>
      </c>
      <c r="I402" s="17" t="s">
        <v>243</v>
      </c>
      <c r="J402" s="17" t="s">
        <v>359</v>
      </c>
      <c r="K402" s="17" t="s">
        <v>255</v>
      </c>
      <c r="L402" s="17" t="s">
        <v>360</v>
      </c>
      <c r="M402" s="17" t="s">
        <v>333</v>
      </c>
      <c r="N402" s="36">
        <v>5.7281870029454298</v>
      </c>
      <c r="O402" s="35">
        <v>25.490896039999999</v>
      </c>
      <c r="P402" s="37">
        <v>1102.2557075499999</v>
      </c>
      <c r="Q402" t="str">
        <f t="shared" si="24"/>
        <v>Borderline High</v>
      </c>
      <c r="R402" t="str">
        <f t="shared" si="25"/>
        <v>Normal</v>
      </c>
      <c r="S402">
        <f t="shared" si="26"/>
        <v>3</v>
      </c>
      <c r="T402" t="str">
        <f t="shared" si="27"/>
        <v>Moderate</v>
      </c>
    </row>
    <row r="403" spans="1:20" ht="15" customHeight="1" x14ac:dyDescent="0.35">
      <c r="A403" s="35">
        <v>29</v>
      </c>
      <c r="B403" s="36">
        <v>35.628710759999997</v>
      </c>
      <c r="C403" s="35">
        <v>116.034077</v>
      </c>
      <c r="D403" s="35">
        <v>88.749415490000004</v>
      </c>
      <c r="E403" s="37">
        <v>190.559258</v>
      </c>
      <c r="F403" s="37">
        <v>42.949256509999998</v>
      </c>
      <c r="G403" s="37">
        <v>203.6450466</v>
      </c>
      <c r="H403" s="37">
        <v>268.50874779999998</v>
      </c>
      <c r="I403" s="17" t="s">
        <v>243</v>
      </c>
      <c r="J403" s="17" t="s">
        <v>249</v>
      </c>
      <c r="K403" s="17" t="s">
        <v>392</v>
      </c>
      <c r="L403" s="17" t="s">
        <v>355</v>
      </c>
      <c r="M403" s="17" t="s">
        <v>334</v>
      </c>
      <c r="N403" s="36">
        <v>4.4368464901279898</v>
      </c>
      <c r="O403" s="35">
        <v>27.284661509999999</v>
      </c>
      <c r="P403" s="37">
        <v>1033.23261204</v>
      </c>
      <c r="Q403" t="str">
        <f t="shared" si="24"/>
        <v>Desirable</v>
      </c>
      <c r="R403" t="str">
        <f t="shared" si="25"/>
        <v>Normal</v>
      </c>
      <c r="S403">
        <f t="shared" si="26"/>
        <v>3</v>
      </c>
      <c r="T403" t="str">
        <f t="shared" si="27"/>
        <v>Moderate</v>
      </c>
    </row>
    <row r="404" spans="1:20" ht="15" customHeight="1" x14ac:dyDescent="0.35">
      <c r="A404" s="35">
        <v>67</v>
      </c>
      <c r="B404" s="36">
        <v>27.49398394</v>
      </c>
      <c r="C404" s="35">
        <v>97.542227479999994</v>
      </c>
      <c r="D404" s="35">
        <v>69.252888549999994</v>
      </c>
      <c r="E404" s="37">
        <v>223.6526963</v>
      </c>
      <c r="F404" s="37">
        <v>38.485384000000003</v>
      </c>
      <c r="G404" s="37">
        <v>231.46464409999999</v>
      </c>
      <c r="H404" s="37">
        <v>258.88953939999999</v>
      </c>
      <c r="I404" s="17" t="s">
        <v>243</v>
      </c>
      <c r="J404" s="17" t="s">
        <v>354</v>
      </c>
      <c r="K404" s="17" t="s">
        <v>255</v>
      </c>
      <c r="L404" s="17" t="s">
        <v>261</v>
      </c>
      <c r="M404" s="17" t="s">
        <v>333</v>
      </c>
      <c r="N404" s="36">
        <v>5.8113671491494001</v>
      </c>
      <c r="O404" s="35">
        <v>28.28933893</v>
      </c>
      <c r="P404" s="37">
        <v>1842.0969239799999</v>
      </c>
      <c r="Q404" t="str">
        <f t="shared" si="24"/>
        <v>Borderline High</v>
      </c>
      <c r="R404" t="str">
        <f t="shared" si="25"/>
        <v>Normal</v>
      </c>
      <c r="S404">
        <f t="shared" si="26"/>
        <v>3</v>
      </c>
      <c r="T404" t="str">
        <f t="shared" si="27"/>
        <v>Moderate</v>
      </c>
    </row>
    <row r="405" spans="1:20" ht="15" customHeight="1" x14ac:dyDescent="0.35">
      <c r="A405" s="35">
        <v>52</v>
      </c>
      <c r="B405" s="36">
        <v>24.193232460000001</v>
      </c>
      <c r="C405" s="35">
        <v>113.0822268</v>
      </c>
      <c r="D405" s="35">
        <v>88.046486329999993</v>
      </c>
      <c r="E405" s="37">
        <v>196.9365669</v>
      </c>
      <c r="F405" s="37">
        <v>42.340710739999999</v>
      </c>
      <c r="G405" s="37">
        <v>218.71055229999999</v>
      </c>
      <c r="H405" s="37">
        <v>252.0329878</v>
      </c>
      <c r="I405" s="17" t="s">
        <v>243</v>
      </c>
      <c r="J405" s="17" t="s">
        <v>249</v>
      </c>
      <c r="K405" s="17" t="s">
        <v>392</v>
      </c>
      <c r="L405" s="17" t="s">
        <v>363</v>
      </c>
      <c r="M405" s="17" t="s">
        <v>255</v>
      </c>
      <c r="N405" s="36">
        <v>4.6512343193604098</v>
      </c>
      <c r="O405" s="35">
        <v>25.03574047</v>
      </c>
      <c r="P405" s="37">
        <v>1258.0480879199999</v>
      </c>
      <c r="Q405" t="str">
        <f t="shared" si="24"/>
        <v>Desirable</v>
      </c>
      <c r="R405" t="str">
        <f t="shared" si="25"/>
        <v>Normal</v>
      </c>
      <c r="S405">
        <f t="shared" si="26"/>
        <v>0</v>
      </c>
      <c r="T405" t="str">
        <f t="shared" si="27"/>
        <v>Low</v>
      </c>
    </row>
    <row r="406" spans="1:20" ht="15" customHeight="1" x14ac:dyDescent="0.35">
      <c r="A406" s="35">
        <v>50</v>
      </c>
      <c r="B406" s="36">
        <v>23.113990479999998</v>
      </c>
      <c r="C406" s="35">
        <v>106.4460983</v>
      </c>
      <c r="D406" s="35">
        <v>70.699079729999994</v>
      </c>
      <c r="E406" s="37">
        <v>207.4944984</v>
      </c>
      <c r="F406" s="37">
        <v>43.522531919999999</v>
      </c>
      <c r="G406" s="37">
        <v>205.1385823</v>
      </c>
      <c r="H406" s="37">
        <v>268.2992127</v>
      </c>
      <c r="I406" s="17" t="s">
        <v>243</v>
      </c>
      <c r="J406" s="17" t="s">
        <v>354</v>
      </c>
      <c r="K406" s="17" t="s">
        <v>255</v>
      </c>
      <c r="L406" s="17" t="s">
        <v>363</v>
      </c>
      <c r="M406" s="17" t="s">
        <v>255</v>
      </c>
      <c r="N406" s="36">
        <v>4.7675190124830404</v>
      </c>
      <c r="O406" s="35">
        <v>35.747018570000002</v>
      </c>
      <c r="P406" s="37">
        <v>1155.6995240000001</v>
      </c>
      <c r="Q406" t="str">
        <f t="shared" si="24"/>
        <v>Borderline High</v>
      </c>
      <c r="R406" t="str">
        <f t="shared" si="25"/>
        <v>Normal</v>
      </c>
      <c r="S406">
        <f t="shared" si="26"/>
        <v>0</v>
      </c>
      <c r="T406" t="str">
        <f t="shared" si="27"/>
        <v>Low</v>
      </c>
    </row>
    <row r="407" spans="1:20" ht="15" customHeight="1" x14ac:dyDescent="0.35">
      <c r="A407" s="35">
        <v>50</v>
      </c>
      <c r="B407" s="36">
        <v>31.507103900000001</v>
      </c>
      <c r="C407" s="35">
        <v>117.7187742</v>
      </c>
      <c r="D407" s="35">
        <v>88.956126639999994</v>
      </c>
      <c r="E407" s="37">
        <v>198.2756459</v>
      </c>
      <c r="F407" s="37">
        <v>36.29843683</v>
      </c>
      <c r="G407" s="37">
        <v>222.38767390000001</v>
      </c>
      <c r="H407" s="37">
        <v>237.95497810000001</v>
      </c>
      <c r="I407" s="17" t="s">
        <v>243</v>
      </c>
      <c r="J407" s="17" t="s">
        <v>359</v>
      </c>
      <c r="K407" s="17" t="s">
        <v>392</v>
      </c>
      <c r="L407" s="17" t="s">
        <v>363</v>
      </c>
      <c r="M407" s="17" t="s">
        <v>334</v>
      </c>
      <c r="N407" s="36">
        <v>5.46237422918799</v>
      </c>
      <c r="O407" s="35">
        <v>28.762647560000001</v>
      </c>
      <c r="P407" s="37">
        <v>1575.3551950000001</v>
      </c>
      <c r="Q407" t="str">
        <f t="shared" si="24"/>
        <v>Desirable</v>
      </c>
      <c r="R407" t="str">
        <f t="shared" si="25"/>
        <v>Normal</v>
      </c>
      <c r="S407">
        <f t="shared" si="26"/>
        <v>4</v>
      </c>
      <c r="T407" t="str">
        <f t="shared" si="27"/>
        <v>Moderate</v>
      </c>
    </row>
    <row r="408" spans="1:20" ht="15" customHeight="1" x14ac:dyDescent="0.35">
      <c r="A408" s="35">
        <v>78</v>
      </c>
      <c r="B408" s="36">
        <v>21.067665470000001</v>
      </c>
      <c r="C408" s="35">
        <v>113.7932028</v>
      </c>
      <c r="D408" s="35">
        <v>60.244397919999997</v>
      </c>
      <c r="E408" s="37">
        <v>181.6053656</v>
      </c>
      <c r="F408" s="37">
        <v>32.110055680000002</v>
      </c>
      <c r="G408" s="37">
        <v>196.51710940000001</v>
      </c>
      <c r="H408" s="37">
        <v>224.01812150000001</v>
      </c>
      <c r="I408" s="17" t="s">
        <v>243</v>
      </c>
      <c r="J408" s="17" t="s">
        <v>249</v>
      </c>
      <c r="K408" s="17" t="s">
        <v>255</v>
      </c>
      <c r="L408" s="17" t="s">
        <v>366</v>
      </c>
      <c r="M408" s="17" t="s">
        <v>255</v>
      </c>
      <c r="N408" s="36">
        <v>5.65571630924061</v>
      </c>
      <c r="O408" s="35">
        <v>53.548804879999999</v>
      </c>
      <c r="P408" s="37">
        <v>1643.2779066600001</v>
      </c>
      <c r="Q408" t="str">
        <f t="shared" si="24"/>
        <v>Desirable</v>
      </c>
      <c r="R408" t="str">
        <f t="shared" si="25"/>
        <v>Normal</v>
      </c>
      <c r="S408">
        <f t="shared" si="26"/>
        <v>1</v>
      </c>
      <c r="T408" t="str">
        <f t="shared" si="27"/>
        <v>Low</v>
      </c>
    </row>
    <row r="409" spans="1:20" ht="15" customHeight="1" x14ac:dyDescent="0.35">
      <c r="A409" s="35">
        <v>68</v>
      </c>
      <c r="B409" s="36">
        <v>33.784957509999998</v>
      </c>
      <c r="C409" s="35">
        <v>101.80876859999999</v>
      </c>
      <c r="D409" s="35">
        <v>84.779387830000005</v>
      </c>
      <c r="E409" s="37">
        <v>235.3260329</v>
      </c>
      <c r="F409" s="37">
        <v>30.064736159999999</v>
      </c>
      <c r="G409" s="37">
        <v>242.29196450000001</v>
      </c>
      <c r="H409" s="37">
        <v>297.21828729999999</v>
      </c>
      <c r="I409" s="17" t="s">
        <v>243</v>
      </c>
      <c r="J409" s="17" t="s">
        <v>249</v>
      </c>
      <c r="K409" s="17" t="s">
        <v>392</v>
      </c>
      <c r="L409" s="17" t="s">
        <v>261</v>
      </c>
      <c r="M409" s="17" t="s">
        <v>334</v>
      </c>
      <c r="N409" s="36">
        <v>7.8273107619381799</v>
      </c>
      <c r="O409" s="35">
        <v>17.02938077</v>
      </c>
      <c r="P409" s="37">
        <v>2297.37711068</v>
      </c>
      <c r="Q409" t="str">
        <f t="shared" si="24"/>
        <v>Borderline High</v>
      </c>
      <c r="R409" t="str">
        <f t="shared" si="25"/>
        <v>Normal</v>
      </c>
      <c r="S409">
        <f t="shared" si="26"/>
        <v>4</v>
      </c>
      <c r="T409" t="str">
        <f t="shared" si="27"/>
        <v>Moderate</v>
      </c>
    </row>
    <row r="410" spans="1:20" ht="15" customHeight="1" x14ac:dyDescent="0.35">
      <c r="A410" s="35">
        <v>60</v>
      </c>
      <c r="B410" s="36">
        <v>17.416669150000001</v>
      </c>
      <c r="C410" s="35">
        <v>112.62210330000001</v>
      </c>
      <c r="D410" s="35">
        <v>75.39523097</v>
      </c>
      <c r="E410" s="37">
        <v>171.1478888</v>
      </c>
      <c r="F410" s="37">
        <v>29.902161530000001</v>
      </c>
      <c r="G410" s="37">
        <v>209.89126590000001</v>
      </c>
      <c r="H410" s="37">
        <v>242.8748449</v>
      </c>
      <c r="I410" s="17" t="s">
        <v>353</v>
      </c>
      <c r="J410" s="17" t="s">
        <v>249</v>
      </c>
      <c r="K410" s="17" t="s">
        <v>255</v>
      </c>
      <c r="L410" s="17" t="s">
        <v>261</v>
      </c>
      <c r="M410" s="17" t="s">
        <v>332</v>
      </c>
      <c r="N410" s="36">
        <v>5.72359588882202</v>
      </c>
      <c r="O410" s="35">
        <v>37.226872329999999</v>
      </c>
      <c r="P410" s="37">
        <v>1045.000149</v>
      </c>
      <c r="Q410" t="str">
        <f t="shared" si="24"/>
        <v>Desirable</v>
      </c>
      <c r="R410" t="str">
        <f t="shared" si="25"/>
        <v>Normal</v>
      </c>
      <c r="S410">
        <f t="shared" si="26"/>
        <v>4</v>
      </c>
      <c r="T410" t="str">
        <f t="shared" si="27"/>
        <v>Moderate</v>
      </c>
    </row>
    <row r="411" spans="1:20" ht="15" customHeight="1" x14ac:dyDescent="0.35">
      <c r="A411" s="35">
        <v>29</v>
      </c>
      <c r="B411" s="36">
        <v>33.131415029999999</v>
      </c>
      <c r="C411" s="35">
        <v>125.0874034</v>
      </c>
      <c r="D411" s="35">
        <v>93.547845359999997</v>
      </c>
      <c r="E411" s="37">
        <v>188.78072589999999</v>
      </c>
      <c r="F411" s="37">
        <v>32.626362880000002</v>
      </c>
      <c r="G411" s="37">
        <v>209.61940290000001</v>
      </c>
      <c r="H411" s="37">
        <v>237.83282639999999</v>
      </c>
      <c r="I411" s="17" t="s">
        <v>353</v>
      </c>
      <c r="J411" s="17" t="s">
        <v>249</v>
      </c>
      <c r="K411" s="17" t="s">
        <v>392</v>
      </c>
      <c r="L411" s="17" t="s">
        <v>355</v>
      </c>
      <c r="M411" s="17" t="s">
        <v>334</v>
      </c>
      <c r="N411" s="36">
        <v>5.7861406922474599</v>
      </c>
      <c r="O411" s="35">
        <v>31.539558039999999</v>
      </c>
      <c r="P411" s="37">
        <v>960.81103586999996</v>
      </c>
      <c r="Q411" t="str">
        <f t="shared" si="24"/>
        <v>Desirable</v>
      </c>
      <c r="R411" t="str">
        <f t="shared" si="25"/>
        <v>Elevated</v>
      </c>
      <c r="S411">
        <f t="shared" si="26"/>
        <v>7</v>
      </c>
      <c r="T411" t="str">
        <f t="shared" si="27"/>
        <v>High</v>
      </c>
    </row>
    <row r="412" spans="1:20" ht="15" customHeight="1" x14ac:dyDescent="0.35">
      <c r="A412" s="35">
        <v>84</v>
      </c>
      <c r="B412" s="36">
        <v>30.986153179999999</v>
      </c>
      <c r="C412" s="35">
        <v>121.95562940000001</v>
      </c>
      <c r="D412" s="35">
        <v>80.521350200000001</v>
      </c>
      <c r="E412" s="37">
        <v>188.52331889999999</v>
      </c>
      <c r="F412" s="37">
        <v>42.17179917</v>
      </c>
      <c r="G412" s="37">
        <v>214.59983740000001</v>
      </c>
      <c r="H412" s="37">
        <v>279.65844779999998</v>
      </c>
      <c r="I412" s="17" t="s">
        <v>243</v>
      </c>
      <c r="J412" s="17" t="s">
        <v>359</v>
      </c>
      <c r="K412" s="17" t="s">
        <v>392</v>
      </c>
      <c r="L412" s="17" t="s">
        <v>366</v>
      </c>
      <c r="M412" s="17" t="s">
        <v>334</v>
      </c>
      <c r="N412" s="36">
        <v>4.47036461830898</v>
      </c>
      <c r="O412" s="35">
        <v>41.434279199999999</v>
      </c>
      <c r="P412" s="37">
        <v>2602.8368671200001</v>
      </c>
      <c r="Q412" t="str">
        <f t="shared" si="24"/>
        <v>Desirable</v>
      </c>
      <c r="R412" t="str">
        <f t="shared" si="25"/>
        <v>Elevated</v>
      </c>
      <c r="S412">
        <f t="shared" si="26"/>
        <v>4</v>
      </c>
      <c r="T412" t="str">
        <f t="shared" si="27"/>
        <v>Moderate</v>
      </c>
    </row>
    <row r="413" spans="1:20" ht="15" customHeight="1" x14ac:dyDescent="0.35">
      <c r="A413" s="35">
        <v>82</v>
      </c>
      <c r="B413" s="36">
        <v>24.802177459999999</v>
      </c>
      <c r="C413" s="35">
        <v>101.74677490000001</v>
      </c>
      <c r="D413" s="35">
        <v>84.169747119999997</v>
      </c>
      <c r="E413" s="37">
        <v>182.6750815</v>
      </c>
      <c r="F413" s="37">
        <v>42.0954318</v>
      </c>
      <c r="G413" s="37">
        <v>195.71926120000001</v>
      </c>
      <c r="H413" s="37">
        <v>290.80480039999998</v>
      </c>
      <c r="I413" s="17" t="s">
        <v>353</v>
      </c>
      <c r="J413" s="17" t="s">
        <v>354</v>
      </c>
      <c r="K413" s="17" t="s">
        <v>392</v>
      </c>
      <c r="L413" s="17" t="s">
        <v>366</v>
      </c>
      <c r="M413" s="17" t="s">
        <v>255</v>
      </c>
      <c r="N413" s="36">
        <v>4.3395464469377396</v>
      </c>
      <c r="O413" s="35">
        <v>17.577027780000002</v>
      </c>
      <c r="P413" s="37">
        <v>2033.77855172</v>
      </c>
      <c r="Q413" t="str">
        <f t="shared" si="24"/>
        <v>Desirable</v>
      </c>
      <c r="R413" t="str">
        <f t="shared" si="25"/>
        <v>Normal</v>
      </c>
      <c r="S413">
        <f t="shared" si="26"/>
        <v>2</v>
      </c>
      <c r="T413" t="str">
        <f t="shared" si="27"/>
        <v>Low</v>
      </c>
    </row>
    <row r="414" spans="1:20" ht="15" customHeight="1" x14ac:dyDescent="0.35">
      <c r="A414" s="35">
        <v>50</v>
      </c>
      <c r="B414" s="36">
        <v>23.248995499999999</v>
      </c>
      <c r="C414" s="35">
        <v>115.6824718</v>
      </c>
      <c r="D414" s="35">
        <v>81.268791559999997</v>
      </c>
      <c r="E414" s="37">
        <v>189.849887</v>
      </c>
      <c r="F414" s="37">
        <v>35.071251959999998</v>
      </c>
      <c r="G414" s="37">
        <v>200.3695955</v>
      </c>
      <c r="H414" s="37">
        <v>232.68040429999999</v>
      </c>
      <c r="I414" s="17" t="s">
        <v>243</v>
      </c>
      <c r="J414" s="17" t="s">
        <v>249</v>
      </c>
      <c r="K414" s="17" t="s">
        <v>392</v>
      </c>
      <c r="L414" s="17" t="s">
        <v>363</v>
      </c>
      <c r="M414" s="17" t="s">
        <v>255</v>
      </c>
      <c r="N414" s="36">
        <v>5.41326232711996</v>
      </c>
      <c r="O414" s="35">
        <v>34.413680239999998</v>
      </c>
      <c r="P414" s="37">
        <v>1162.449775</v>
      </c>
      <c r="Q414" t="str">
        <f t="shared" si="24"/>
        <v>Desirable</v>
      </c>
      <c r="R414" t="str">
        <f t="shared" si="25"/>
        <v>Normal</v>
      </c>
      <c r="S414">
        <f t="shared" si="26"/>
        <v>1</v>
      </c>
      <c r="T414" t="str">
        <f t="shared" si="27"/>
        <v>Low</v>
      </c>
    </row>
    <row r="415" spans="1:20" ht="15" customHeight="1" x14ac:dyDescent="0.35">
      <c r="A415" s="35">
        <v>57</v>
      </c>
      <c r="B415" s="36">
        <v>33.16074485</v>
      </c>
      <c r="C415" s="35">
        <v>117.0584618</v>
      </c>
      <c r="D415" s="35">
        <v>78.569130110000003</v>
      </c>
      <c r="E415" s="37">
        <v>192.5282417</v>
      </c>
      <c r="F415" s="37">
        <v>42.121944689999999</v>
      </c>
      <c r="G415" s="37">
        <v>232.9264776</v>
      </c>
      <c r="H415" s="37">
        <v>235.14752350000001</v>
      </c>
      <c r="I415" s="17" t="s">
        <v>243</v>
      </c>
      <c r="J415" s="17" t="s">
        <v>249</v>
      </c>
      <c r="K415" s="17" t="s">
        <v>255</v>
      </c>
      <c r="L415" s="17" t="s">
        <v>363</v>
      </c>
      <c r="M415" s="17" t="s">
        <v>334</v>
      </c>
      <c r="N415" s="36">
        <v>4.5707348774356902</v>
      </c>
      <c r="O415" s="35">
        <v>38.48933169</v>
      </c>
      <c r="P415" s="37">
        <v>1890.16245645</v>
      </c>
      <c r="Q415" t="str">
        <f t="shared" si="24"/>
        <v>Desirable</v>
      </c>
      <c r="R415" t="str">
        <f t="shared" si="25"/>
        <v>Normal</v>
      </c>
      <c r="S415">
        <f t="shared" si="26"/>
        <v>3</v>
      </c>
      <c r="T415" t="str">
        <f t="shared" si="27"/>
        <v>Moderate</v>
      </c>
    </row>
    <row r="416" spans="1:20" ht="15" customHeight="1" x14ac:dyDescent="0.35">
      <c r="A416" s="35">
        <v>60</v>
      </c>
      <c r="B416" s="36">
        <v>35.997416209999997</v>
      </c>
      <c r="C416" s="35">
        <v>95.475814189999994</v>
      </c>
      <c r="D416" s="35">
        <v>78.567089280000005</v>
      </c>
      <c r="E416" s="37">
        <v>211.88712190000001</v>
      </c>
      <c r="F416" s="37">
        <v>36.911039459999998</v>
      </c>
      <c r="G416" s="37">
        <v>222.87975420000001</v>
      </c>
      <c r="H416" s="37">
        <v>226.03463120000001</v>
      </c>
      <c r="I416" s="17" t="s">
        <v>353</v>
      </c>
      <c r="J416" s="17" t="s">
        <v>249</v>
      </c>
      <c r="K416" s="17" t="s">
        <v>255</v>
      </c>
      <c r="L416" s="17" t="s">
        <v>261</v>
      </c>
      <c r="M416" s="17" t="s">
        <v>334</v>
      </c>
      <c r="N416" s="36">
        <v>5.74048103222938</v>
      </c>
      <c r="O416" s="35">
        <v>16.90872491</v>
      </c>
      <c r="P416" s="37">
        <v>2159.8449725999999</v>
      </c>
      <c r="Q416" t="str">
        <f t="shared" si="24"/>
        <v>Borderline High</v>
      </c>
      <c r="R416" t="str">
        <f t="shared" si="25"/>
        <v>Normal</v>
      </c>
      <c r="S416">
        <f t="shared" si="26"/>
        <v>6</v>
      </c>
      <c r="T416" t="str">
        <f t="shared" si="27"/>
        <v>High</v>
      </c>
    </row>
    <row r="417" spans="1:20" ht="15" customHeight="1" x14ac:dyDescent="0.35">
      <c r="A417" s="35">
        <v>61</v>
      </c>
      <c r="B417" s="36">
        <v>23.931998740000001</v>
      </c>
      <c r="C417" s="35">
        <v>106.02276999999999</v>
      </c>
      <c r="D417" s="35">
        <v>78.8301965</v>
      </c>
      <c r="E417" s="37">
        <v>201.37975030000001</v>
      </c>
      <c r="F417" s="37">
        <v>37.609726559999999</v>
      </c>
      <c r="G417" s="37">
        <v>207.32228839999999</v>
      </c>
      <c r="H417" s="37">
        <v>233.01403239999999</v>
      </c>
      <c r="I417" s="17" t="s">
        <v>243</v>
      </c>
      <c r="J417" s="17" t="s">
        <v>354</v>
      </c>
      <c r="K417" s="17" t="s">
        <v>255</v>
      </c>
      <c r="L417" s="17" t="s">
        <v>261</v>
      </c>
      <c r="M417" s="17" t="s">
        <v>255</v>
      </c>
      <c r="N417" s="36">
        <v>5.3544593039976602</v>
      </c>
      <c r="O417" s="35">
        <v>27.192573500000002</v>
      </c>
      <c r="P417" s="37">
        <v>1459.8519231400001</v>
      </c>
      <c r="Q417" t="str">
        <f t="shared" si="24"/>
        <v>Borderline High</v>
      </c>
      <c r="R417" t="str">
        <f t="shared" si="25"/>
        <v>Normal</v>
      </c>
      <c r="S417">
        <f t="shared" si="26"/>
        <v>1</v>
      </c>
      <c r="T417" t="str">
        <f t="shared" si="27"/>
        <v>Low</v>
      </c>
    </row>
    <row r="418" spans="1:20" ht="15" customHeight="1" x14ac:dyDescent="0.35">
      <c r="A418" s="35">
        <v>46</v>
      </c>
      <c r="B418" s="36">
        <v>29.902185960000001</v>
      </c>
      <c r="C418" s="35">
        <v>118.0184015</v>
      </c>
      <c r="D418" s="35">
        <v>92.777923180000002</v>
      </c>
      <c r="E418" s="37">
        <v>172.41966110000001</v>
      </c>
      <c r="F418" s="37">
        <v>45.849174349999998</v>
      </c>
      <c r="G418" s="37">
        <v>212.66436329999999</v>
      </c>
      <c r="H418" s="37">
        <v>241.19605559999999</v>
      </c>
      <c r="I418" s="17" t="s">
        <v>243</v>
      </c>
      <c r="J418" s="17" t="s">
        <v>249</v>
      </c>
      <c r="K418" s="17" t="s">
        <v>392</v>
      </c>
      <c r="L418" s="17" t="s">
        <v>360</v>
      </c>
      <c r="M418" s="17" t="s">
        <v>333</v>
      </c>
      <c r="N418" s="36">
        <v>3.7605837737402998</v>
      </c>
      <c r="O418" s="35">
        <v>25.240478320000001</v>
      </c>
      <c r="P418" s="37">
        <v>1375.5005541600001</v>
      </c>
      <c r="Q418" t="str">
        <f t="shared" si="24"/>
        <v>Desirable</v>
      </c>
      <c r="R418" t="str">
        <f t="shared" si="25"/>
        <v>Normal</v>
      </c>
      <c r="S418">
        <f t="shared" si="26"/>
        <v>2</v>
      </c>
      <c r="T418" t="str">
        <f t="shared" si="27"/>
        <v>Low</v>
      </c>
    </row>
    <row r="419" spans="1:20" ht="15" customHeight="1" x14ac:dyDescent="0.35">
      <c r="A419" s="35">
        <v>30</v>
      </c>
      <c r="B419" s="36">
        <v>31.89748445</v>
      </c>
      <c r="C419" s="35">
        <v>108.4366874</v>
      </c>
      <c r="D419" s="35">
        <v>87.283151230000001</v>
      </c>
      <c r="E419" s="37">
        <v>207.55949770000001</v>
      </c>
      <c r="F419" s="37">
        <v>38.496158149999999</v>
      </c>
      <c r="G419" s="37">
        <v>221.81838949999999</v>
      </c>
      <c r="H419" s="37">
        <v>250.1529682</v>
      </c>
      <c r="I419" s="17" t="s">
        <v>353</v>
      </c>
      <c r="J419" s="17" t="s">
        <v>359</v>
      </c>
      <c r="K419" s="17" t="s">
        <v>392</v>
      </c>
      <c r="L419" s="17" t="s">
        <v>357</v>
      </c>
      <c r="M419" s="17" t="s">
        <v>334</v>
      </c>
      <c r="N419" s="36">
        <v>5.3916938124382696</v>
      </c>
      <c r="O419" s="35">
        <v>21.153536169999999</v>
      </c>
      <c r="P419" s="37">
        <v>956.92453350000005</v>
      </c>
      <c r="Q419" t="str">
        <f t="shared" si="24"/>
        <v>Borderline High</v>
      </c>
      <c r="R419" t="str">
        <f t="shared" si="25"/>
        <v>Normal</v>
      </c>
      <c r="S419">
        <f t="shared" si="26"/>
        <v>6</v>
      </c>
      <c r="T419" t="str">
        <f t="shared" si="27"/>
        <v>High</v>
      </c>
    </row>
    <row r="420" spans="1:20" ht="15" customHeight="1" x14ac:dyDescent="0.35">
      <c r="A420" s="35">
        <v>29</v>
      </c>
      <c r="B420" s="36">
        <v>30.014680769999998</v>
      </c>
      <c r="C420" s="35">
        <v>113.4698973</v>
      </c>
      <c r="D420" s="35">
        <v>78.002956560000001</v>
      </c>
      <c r="E420" s="37">
        <v>165.40751940000001</v>
      </c>
      <c r="F420" s="37">
        <v>40.673320859999997</v>
      </c>
      <c r="G420" s="37">
        <v>202.07500619999999</v>
      </c>
      <c r="H420" s="37">
        <v>208.7904691</v>
      </c>
      <c r="I420" s="17" t="s">
        <v>353</v>
      </c>
      <c r="J420" s="17" t="s">
        <v>354</v>
      </c>
      <c r="K420" s="17" t="s">
        <v>255</v>
      </c>
      <c r="L420" s="17" t="s">
        <v>355</v>
      </c>
      <c r="M420" s="17" t="s">
        <v>334</v>
      </c>
      <c r="N420" s="36">
        <v>4.0667325879129104</v>
      </c>
      <c r="O420" s="35">
        <v>35.466940739999998</v>
      </c>
      <c r="P420" s="37">
        <v>870.42574233000005</v>
      </c>
      <c r="Q420" t="str">
        <f t="shared" si="24"/>
        <v>Desirable</v>
      </c>
      <c r="R420" t="str">
        <f t="shared" si="25"/>
        <v>Normal</v>
      </c>
      <c r="S420">
        <f t="shared" si="26"/>
        <v>5</v>
      </c>
      <c r="T420" t="str">
        <f t="shared" si="27"/>
        <v>Moderate</v>
      </c>
    </row>
    <row r="421" spans="1:20" ht="15" customHeight="1" x14ac:dyDescent="0.35">
      <c r="A421" s="35">
        <v>63</v>
      </c>
      <c r="B421" s="36">
        <v>27.27156579</v>
      </c>
      <c r="C421" s="35">
        <v>104.3728905</v>
      </c>
      <c r="D421" s="35">
        <v>81.673550289999994</v>
      </c>
      <c r="E421" s="37">
        <v>198.48135920000001</v>
      </c>
      <c r="F421" s="37">
        <v>40.614145409999999</v>
      </c>
      <c r="G421" s="37">
        <v>240.73281</v>
      </c>
      <c r="H421" s="37">
        <v>244.06750719999999</v>
      </c>
      <c r="I421" s="17" t="s">
        <v>243</v>
      </c>
      <c r="J421" s="17" t="s">
        <v>249</v>
      </c>
      <c r="K421" s="17" t="s">
        <v>392</v>
      </c>
      <c r="L421" s="17" t="s">
        <v>261</v>
      </c>
      <c r="M421" s="17" t="s">
        <v>333</v>
      </c>
      <c r="N421" s="36">
        <v>4.8870007529723898</v>
      </c>
      <c r="O421" s="35">
        <v>22.699340209999999</v>
      </c>
      <c r="P421" s="37">
        <v>1718.10864477</v>
      </c>
      <c r="Q421" t="str">
        <f t="shared" si="24"/>
        <v>Desirable</v>
      </c>
      <c r="R421" t="str">
        <f t="shared" si="25"/>
        <v>Normal</v>
      </c>
      <c r="S421">
        <f t="shared" si="26"/>
        <v>2</v>
      </c>
      <c r="T421" t="str">
        <f t="shared" si="27"/>
        <v>Low</v>
      </c>
    </row>
    <row r="422" spans="1:20" ht="15" customHeight="1" x14ac:dyDescent="0.35">
      <c r="A422" s="35">
        <v>19</v>
      </c>
      <c r="B422" s="36">
        <v>25.050850759999999</v>
      </c>
      <c r="C422" s="35">
        <v>107.5802535</v>
      </c>
      <c r="D422" s="35">
        <v>69.768706899999998</v>
      </c>
      <c r="E422" s="37">
        <v>182.7586421</v>
      </c>
      <c r="F422" s="37">
        <v>45.761002869999999</v>
      </c>
      <c r="G422" s="37">
        <v>202.722691</v>
      </c>
      <c r="H422" s="37">
        <v>248.15962870000001</v>
      </c>
      <c r="I422" s="17" t="s">
        <v>243</v>
      </c>
      <c r="J422" s="17" t="s">
        <v>359</v>
      </c>
      <c r="K422" s="17" t="s">
        <v>255</v>
      </c>
      <c r="L422" s="17" t="s">
        <v>355</v>
      </c>
      <c r="M422" s="17" t="s">
        <v>333</v>
      </c>
      <c r="N422" s="36">
        <v>3.9937639177006101</v>
      </c>
      <c r="O422" s="35">
        <v>37.8115466</v>
      </c>
      <c r="P422" s="37">
        <v>475.96616444</v>
      </c>
      <c r="Q422" t="str">
        <f t="shared" si="24"/>
        <v>Desirable</v>
      </c>
      <c r="R422" t="str">
        <f t="shared" si="25"/>
        <v>Normal</v>
      </c>
      <c r="S422">
        <f t="shared" si="26"/>
        <v>2</v>
      </c>
      <c r="T422" t="str">
        <f t="shared" si="27"/>
        <v>Low</v>
      </c>
    </row>
    <row r="423" spans="1:20" ht="15" customHeight="1" x14ac:dyDescent="0.35">
      <c r="A423" s="35">
        <v>52</v>
      </c>
      <c r="B423" s="36">
        <v>28.390050760000001</v>
      </c>
      <c r="C423" s="35">
        <v>122.0198949</v>
      </c>
      <c r="D423" s="35">
        <v>78.14290871</v>
      </c>
      <c r="E423" s="37">
        <v>181.8209961</v>
      </c>
      <c r="F423" s="37">
        <v>39.208130779999998</v>
      </c>
      <c r="G423" s="37">
        <v>219.89213989999999</v>
      </c>
      <c r="H423" s="37">
        <v>228.2479878</v>
      </c>
      <c r="I423" s="17" t="s">
        <v>243</v>
      </c>
      <c r="J423" s="17" t="s">
        <v>359</v>
      </c>
      <c r="K423" s="17" t="s">
        <v>255</v>
      </c>
      <c r="L423" s="17" t="s">
        <v>363</v>
      </c>
      <c r="M423" s="17" t="s">
        <v>333</v>
      </c>
      <c r="N423" s="36">
        <v>4.63732885202338</v>
      </c>
      <c r="O423" s="35">
        <v>43.876986189999997</v>
      </c>
      <c r="P423" s="37">
        <v>1476.28263952</v>
      </c>
      <c r="Q423" t="str">
        <f t="shared" si="24"/>
        <v>Desirable</v>
      </c>
      <c r="R423" t="str">
        <f t="shared" si="25"/>
        <v>Elevated</v>
      </c>
      <c r="S423">
        <f t="shared" si="26"/>
        <v>4</v>
      </c>
      <c r="T423" t="str">
        <f t="shared" si="27"/>
        <v>Moderate</v>
      </c>
    </row>
    <row r="424" spans="1:20" ht="15" customHeight="1" x14ac:dyDescent="0.35">
      <c r="A424" s="35">
        <v>25</v>
      </c>
      <c r="B424" s="36">
        <v>16.571437159999999</v>
      </c>
      <c r="C424" s="35">
        <v>105.96784340000001</v>
      </c>
      <c r="D424" s="35">
        <v>77.204778669999996</v>
      </c>
      <c r="E424" s="37">
        <v>193.1916181</v>
      </c>
      <c r="F424" s="37">
        <v>37.221465649999999</v>
      </c>
      <c r="G424" s="37">
        <v>215.72863810000001</v>
      </c>
      <c r="H424" s="37">
        <v>248.9525787</v>
      </c>
      <c r="I424" s="17" t="s">
        <v>243</v>
      </c>
      <c r="J424" s="17" t="s">
        <v>354</v>
      </c>
      <c r="K424" s="17" t="s">
        <v>255</v>
      </c>
      <c r="L424" s="17" t="s">
        <v>355</v>
      </c>
      <c r="M424" s="17" t="s">
        <v>332</v>
      </c>
      <c r="N424" s="36">
        <v>5.1903280734997104</v>
      </c>
      <c r="O424" s="35">
        <v>28.76306473</v>
      </c>
      <c r="P424" s="37">
        <v>414.28592900000001</v>
      </c>
      <c r="Q424" t="str">
        <f t="shared" si="24"/>
        <v>Desirable</v>
      </c>
      <c r="R424" t="str">
        <f t="shared" si="25"/>
        <v>Normal</v>
      </c>
      <c r="S424">
        <f t="shared" si="26"/>
        <v>2</v>
      </c>
      <c r="T424" t="str">
        <f t="shared" si="27"/>
        <v>Low</v>
      </c>
    </row>
    <row r="425" spans="1:20" ht="15" customHeight="1" x14ac:dyDescent="0.35">
      <c r="A425" s="35">
        <v>43</v>
      </c>
      <c r="B425" s="36">
        <v>33.703723240000002</v>
      </c>
      <c r="C425" s="35">
        <v>113.89906089999999</v>
      </c>
      <c r="D425" s="35">
        <v>75.371514730000001</v>
      </c>
      <c r="E425" s="37">
        <v>193.1916181</v>
      </c>
      <c r="F425" s="37">
        <v>37.221465649999999</v>
      </c>
      <c r="G425" s="37">
        <v>215.72863810000001</v>
      </c>
      <c r="H425" s="37">
        <v>248.9525787</v>
      </c>
      <c r="I425" s="17" t="s">
        <v>243</v>
      </c>
      <c r="J425" s="17" t="s">
        <v>359</v>
      </c>
      <c r="K425" s="17" t="s">
        <v>255</v>
      </c>
      <c r="L425" s="17" t="s">
        <v>360</v>
      </c>
      <c r="M425" s="17" t="s">
        <v>334</v>
      </c>
      <c r="N425" s="36">
        <v>5.1903280734997104</v>
      </c>
      <c r="O425" s="35">
        <v>38.527546170000001</v>
      </c>
      <c r="P425" s="37">
        <v>1449.2600993200001</v>
      </c>
      <c r="Q425" t="str">
        <f t="shared" si="24"/>
        <v>Desirable</v>
      </c>
      <c r="R425" t="str">
        <f t="shared" si="25"/>
        <v>Normal</v>
      </c>
      <c r="S425">
        <f t="shared" si="26"/>
        <v>4</v>
      </c>
      <c r="T425" t="str">
        <f t="shared" si="27"/>
        <v>Moderate</v>
      </c>
    </row>
    <row r="426" spans="1:20" ht="15" customHeight="1" x14ac:dyDescent="0.35">
      <c r="A426" s="35">
        <v>51</v>
      </c>
      <c r="B426" s="36">
        <v>18.466215909999999</v>
      </c>
      <c r="C426" s="35">
        <v>105.4868101</v>
      </c>
      <c r="D426" s="35">
        <v>74.905989509999998</v>
      </c>
      <c r="E426" s="37">
        <v>203.64211890000001</v>
      </c>
      <c r="F426" s="37">
        <v>33.070152460000003</v>
      </c>
      <c r="G426" s="37">
        <v>205.6768854</v>
      </c>
      <c r="H426" s="37">
        <v>247.98355000000001</v>
      </c>
      <c r="I426" s="17" t="s">
        <v>243</v>
      </c>
      <c r="J426" s="17" t="s">
        <v>359</v>
      </c>
      <c r="K426" s="17" t="s">
        <v>255</v>
      </c>
      <c r="L426" s="17" t="s">
        <v>363</v>
      </c>
      <c r="M426" s="17" t="s">
        <v>332</v>
      </c>
      <c r="N426" s="36">
        <v>6.1578826752103799</v>
      </c>
      <c r="O426" s="35">
        <v>30.580820589999998</v>
      </c>
      <c r="P426" s="37">
        <v>941.77701141</v>
      </c>
      <c r="Q426" t="str">
        <f t="shared" si="24"/>
        <v>Borderline High</v>
      </c>
      <c r="R426" t="str">
        <f t="shared" si="25"/>
        <v>Normal</v>
      </c>
      <c r="S426">
        <f t="shared" si="26"/>
        <v>2</v>
      </c>
      <c r="T426" t="str">
        <f t="shared" si="27"/>
        <v>Low</v>
      </c>
    </row>
    <row r="427" spans="1:20" ht="15" customHeight="1" x14ac:dyDescent="0.35">
      <c r="A427" s="35">
        <v>24</v>
      </c>
      <c r="B427" s="36">
        <v>22.807559260000001</v>
      </c>
      <c r="C427" s="35">
        <v>103.1591016</v>
      </c>
      <c r="D427" s="35">
        <v>91.005504060000007</v>
      </c>
      <c r="E427" s="37">
        <v>211.82721900000001</v>
      </c>
      <c r="F427" s="37">
        <v>41.342857459999998</v>
      </c>
      <c r="G427" s="37">
        <v>211.46514959999999</v>
      </c>
      <c r="H427" s="37">
        <v>260.55136190000002</v>
      </c>
      <c r="I427" s="17" t="s">
        <v>243</v>
      </c>
      <c r="J427" s="17" t="s">
        <v>249</v>
      </c>
      <c r="K427" s="17" t="s">
        <v>392</v>
      </c>
      <c r="L427" s="17" t="s">
        <v>355</v>
      </c>
      <c r="M427" s="17" t="s">
        <v>255</v>
      </c>
      <c r="N427" s="36">
        <v>5.1236714638059802</v>
      </c>
      <c r="O427" s="35">
        <v>12.15359754</v>
      </c>
      <c r="P427" s="37">
        <v>547.38142224000001</v>
      </c>
      <c r="Q427" t="str">
        <f t="shared" si="24"/>
        <v>Borderline High</v>
      </c>
      <c r="R427" t="str">
        <f t="shared" si="25"/>
        <v>Normal</v>
      </c>
      <c r="S427">
        <f t="shared" si="26"/>
        <v>0</v>
      </c>
      <c r="T427" t="str">
        <f t="shared" si="27"/>
        <v>Low</v>
      </c>
    </row>
    <row r="428" spans="1:20" ht="15" customHeight="1" x14ac:dyDescent="0.35">
      <c r="A428" s="35">
        <v>85</v>
      </c>
      <c r="B428" s="36">
        <v>25.31339178</v>
      </c>
      <c r="C428" s="35">
        <v>103.97725149999999</v>
      </c>
      <c r="D428" s="35">
        <v>73.90802764</v>
      </c>
      <c r="E428" s="37">
        <v>204.9090042</v>
      </c>
      <c r="F428" s="37">
        <v>36.056170729999998</v>
      </c>
      <c r="G428" s="37">
        <v>216.66085989999999</v>
      </c>
      <c r="H428" s="37">
        <v>261.2814472</v>
      </c>
      <c r="I428" s="17" t="s">
        <v>353</v>
      </c>
      <c r="J428" s="17" t="s">
        <v>249</v>
      </c>
      <c r="K428" s="17" t="s">
        <v>255</v>
      </c>
      <c r="L428" s="17" t="s">
        <v>366</v>
      </c>
      <c r="M428" s="17" t="s">
        <v>333</v>
      </c>
      <c r="N428" s="36">
        <v>5.6830495321986199</v>
      </c>
      <c r="O428" s="35">
        <v>30.069223860000001</v>
      </c>
      <c r="P428" s="37">
        <v>2151.6383013</v>
      </c>
      <c r="Q428" t="str">
        <f t="shared" si="24"/>
        <v>Borderline High</v>
      </c>
      <c r="R428" t="str">
        <f t="shared" si="25"/>
        <v>Normal</v>
      </c>
      <c r="S428">
        <f t="shared" si="26"/>
        <v>5</v>
      </c>
      <c r="T428" t="str">
        <f t="shared" si="27"/>
        <v>Moderate</v>
      </c>
    </row>
    <row r="429" spans="1:20" ht="15" customHeight="1" x14ac:dyDescent="0.35">
      <c r="A429" s="35">
        <v>75</v>
      </c>
      <c r="B429" s="36">
        <v>22.006607129999999</v>
      </c>
      <c r="C429" s="35">
        <v>105.38620280000001</v>
      </c>
      <c r="D429" s="35">
        <v>88.674811450000007</v>
      </c>
      <c r="E429" s="37">
        <v>187.93446449999999</v>
      </c>
      <c r="F429" s="37">
        <v>40.36719377</v>
      </c>
      <c r="G429" s="37">
        <v>212.66682929999999</v>
      </c>
      <c r="H429" s="37">
        <v>286.36275849999998</v>
      </c>
      <c r="I429" s="17" t="s">
        <v>243</v>
      </c>
      <c r="J429" s="17" t="s">
        <v>354</v>
      </c>
      <c r="K429" s="17" t="s">
        <v>392</v>
      </c>
      <c r="L429" s="17" t="s">
        <v>366</v>
      </c>
      <c r="M429" s="17" t="s">
        <v>255</v>
      </c>
      <c r="N429" s="36">
        <v>4.6556237119377997</v>
      </c>
      <c r="O429" s="35">
        <v>16.71139135</v>
      </c>
      <c r="P429" s="37">
        <v>1650.4955347499999</v>
      </c>
      <c r="Q429" t="str">
        <f t="shared" si="24"/>
        <v>Desirable</v>
      </c>
      <c r="R429" t="str">
        <f t="shared" si="25"/>
        <v>Normal</v>
      </c>
      <c r="S429">
        <f t="shared" si="26"/>
        <v>0</v>
      </c>
      <c r="T429" t="str">
        <f t="shared" si="27"/>
        <v>Low</v>
      </c>
    </row>
    <row r="430" spans="1:20" ht="15" customHeight="1" x14ac:dyDescent="0.35">
      <c r="A430" s="35">
        <v>46</v>
      </c>
      <c r="B430" s="36">
        <v>21.358754940000001</v>
      </c>
      <c r="C430" s="35">
        <v>107.2309367</v>
      </c>
      <c r="D430" s="35">
        <v>72.0126116</v>
      </c>
      <c r="E430" s="37">
        <v>198.38608619999999</v>
      </c>
      <c r="F430" s="37">
        <v>42.742738539999998</v>
      </c>
      <c r="G430" s="37">
        <v>208.7965724</v>
      </c>
      <c r="H430" s="37">
        <v>242.15067250000001</v>
      </c>
      <c r="I430" s="17" t="s">
        <v>243</v>
      </c>
      <c r="J430" s="17" t="s">
        <v>249</v>
      </c>
      <c r="K430" s="17" t="s">
        <v>255</v>
      </c>
      <c r="L430" s="17" t="s">
        <v>360</v>
      </c>
      <c r="M430" s="17" t="s">
        <v>255</v>
      </c>
      <c r="N430" s="36">
        <v>4.6413985855011202</v>
      </c>
      <c r="O430" s="35">
        <v>35.218325100000001</v>
      </c>
      <c r="P430" s="37">
        <v>982.50272724000001</v>
      </c>
      <c r="Q430" t="str">
        <f t="shared" si="24"/>
        <v>Desirable</v>
      </c>
      <c r="R430" t="str">
        <f t="shared" si="25"/>
        <v>Normal</v>
      </c>
      <c r="S430">
        <f t="shared" si="26"/>
        <v>0</v>
      </c>
      <c r="T430" t="str">
        <f t="shared" si="27"/>
        <v>Low</v>
      </c>
    </row>
    <row r="431" spans="1:20" ht="15" customHeight="1" x14ac:dyDescent="0.35">
      <c r="A431" s="35">
        <v>53</v>
      </c>
      <c r="B431" s="36">
        <v>34.047381510000001</v>
      </c>
      <c r="C431" s="35">
        <v>92.620692439999999</v>
      </c>
      <c r="D431" s="35">
        <v>67.733011700000006</v>
      </c>
      <c r="E431" s="37">
        <v>215.82433839999999</v>
      </c>
      <c r="F431" s="37">
        <v>42.165910459999999</v>
      </c>
      <c r="G431" s="37">
        <v>237.20569330000001</v>
      </c>
      <c r="H431" s="37">
        <v>271.30290129999997</v>
      </c>
      <c r="I431" s="17" t="s">
        <v>243</v>
      </c>
      <c r="J431" s="17" t="s">
        <v>249</v>
      </c>
      <c r="K431" s="17" t="s">
        <v>255</v>
      </c>
      <c r="L431" s="17" t="s">
        <v>363</v>
      </c>
      <c r="M431" s="17" t="s">
        <v>334</v>
      </c>
      <c r="N431" s="36">
        <v>5.1184555496492399</v>
      </c>
      <c r="O431" s="35">
        <v>24.88768074</v>
      </c>
      <c r="P431" s="37">
        <v>1804.51122003</v>
      </c>
      <c r="Q431" t="str">
        <f t="shared" si="24"/>
        <v>Borderline High</v>
      </c>
      <c r="R431" t="str">
        <f t="shared" si="25"/>
        <v>Normal</v>
      </c>
      <c r="S431">
        <f t="shared" si="26"/>
        <v>3</v>
      </c>
      <c r="T431" t="str">
        <f t="shared" si="27"/>
        <v>Moderate</v>
      </c>
    </row>
    <row r="432" spans="1:20" ht="15" customHeight="1" x14ac:dyDescent="0.35">
      <c r="A432" s="35">
        <v>38</v>
      </c>
      <c r="B432" s="36">
        <v>35.9817988</v>
      </c>
      <c r="C432" s="35">
        <v>124.65194</v>
      </c>
      <c r="D432" s="35">
        <v>91.23494685</v>
      </c>
      <c r="E432" s="37">
        <v>180.06450509999999</v>
      </c>
      <c r="F432" s="37">
        <v>44.116554170000001</v>
      </c>
      <c r="G432" s="37">
        <v>211.6571486</v>
      </c>
      <c r="H432" s="37">
        <v>242.640851</v>
      </c>
      <c r="I432" s="17" t="s">
        <v>353</v>
      </c>
      <c r="J432" s="17" t="s">
        <v>354</v>
      </c>
      <c r="K432" s="17" t="s">
        <v>392</v>
      </c>
      <c r="L432" s="17" t="s">
        <v>357</v>
      </c>
      <c r="M432" s="17" t="s">
        <v>334</v>
      </c>
      <c r="N432" s="36">
        <v>4.0815632246828297</v>
      </c>
      <c r="O432" s="35">
        <v>33.416993150000003</v>
      </c>
      <c r="P432" s="37">
        <v>1367.3083544000001</v>
      </c>
      <c r="Q432" t="str">
        <f t="shared" si="24"/>
        <v>Desirable</v>
      </c>
      <c r="R432" t="str">
        <f t="shared" si="25"/>
        <v>Elevated</v>
      </c>
      <c r="S432">
        <f t="shared" si="26"/>
        <v>6</v>
      </c>
      <c r="T432" t="str">
        <f t="shared" si="27"/>
        <v>High</v>
      </c>
    </row>
    <row r="433" spans="1:20" ht="15" customHeight="1" x14ac:dyDescent="0.35">
      <c r="A433" s="35">
        <v>53</v>
      </c>
      <c r="B433" s="36">
        <v>34.742582229999996</v>
      </c>
      <c r="C433" s="35">
        <v>107.58988549999999</v>
      </c>
      <c r="D433" s="35">
        <v>70.162740630000002</v>
      </c>
      <c r="E433" s="37">
        <v>202.77144469999999</v>
      </c>
      <c r="F433" s="37">
        <v>38.653901259999998</v>
      </c>
      <c r="G433" s="37">
        <v>216.79542509999999</v>
      </c>
      <c r="H433" s="37">
        <v>278.9599096</v>
      </c>
      <c r="I433" s="17" t="s">
        <v>353</v>
      </c>
      <c r="J433" s="17" t="s">
        <v>354</v>
      </c>
      <c r="K433" s="17" t="s">
        <v>255</v>
      </c>
      <c r="L433" s="17" t="s">
        <v>363</v>
      </c>
      <c r="M433" s="17" t="s">
        <v>334</v>
      </c>
      <c r="N433" s="36">
        <v>5.2458209414901402</v>
      </c>
      <c r="O433" s="35">
        <v>37.427144869999999</v>
      </c>
      <c r="P433" s="37">
        <v>1841.3568581899999</v>
      </c>
      <c r="Q433" t="str">
        <f t="shared" si="24"/>
        <v>Borderline High</v>
      </c>
      <c r="R433" t="str">
        <f t="shared" si="25"/>
        <v>Normal</v>
      </c>
      <c r="S433">
        <f t="shared" si="26"/>
        <v>6</v>
      </c>
      <c r="T433" t="str">
        <f t="shared" si="27"/>
        <v>High</v>
      </c>
    </row>
    <row r="434" spans="1:20" ht="15" customHeight="1" x14ac:dyDescent="0.35">
      <c r="A434" s="35">
        <v>27</v>
      </c>
      <c r="B434" s="36">
        <v>31.177588289999999</v>
      </c>
      <c r="C434" s="35">
        <v>96.505563319999993</v>
      </c>
      <c r="D434" s="35">
        <v>82.942725760000002</v>
      </c>
      <c r="E434" s="37">
        <v>170.98827120000001</v>
      </c>
      <c r="F434" s="37">
        <v>43.886198479999997</v>
      </c>
      <c r="G434" s="37">
        <v>196.0939534</v>
      </c>
      <c r="H434" s="37">
        <v>291.79194999999999</v>
      </c>
      <c r="I434" s="17" t="s">
        <v>243</v>
      </c>
      <c r="J434" s="17" t="s">
        <v>249</v>
      </c>
      <c r="K434" s="17" t="s">
        <v>392</v>
      </c>
      <c r="L434" s="17" t="s">
        <v>355</v>
      </c>
      <c r="M434" s="17" t="s">
        <v>334</v>
      </c>
      <c r="N434" s="36">
        <v>3.8961741304142201</v>
      </c>
      <c r="O434" s="35">
        <v>13.56283756</v>
      </c>
      <c r="P434" s="37">
        <v>841.79488383</v>
      </c>
      <c r="Q434" t="str">
        <f t="shared" si="24"/>
        <v>Desirable</v>
      </c>
      <c r="R434" t="str">
        <f t="shared" si="25"/>
        <v>Normal</v>
      </c>
      <c r="S434">
        <f t="shared" si="26"/>
        <v>3</v>
      </c>
      <c r="T434" t="str">
        <f t="shared" si="27"/>
        <v>Moderate</v>
      </c>
    </row>
    <row r="435" spans="1:20" ht="15" customHeight="1" x14ac:dyDescent="0.35">
      <c r="A435" s="35">
        <v>41</v>
      </c>
      <c r="B435" s="36">
        <v>39.322763600000002</v>
      </c>
      <c r="C435" s="35">
        <v>133.8604651</v>
      </c>
      <c r="D435" s="35">
        <v>83.001660439999995</v>
      </c>
      <c r="E435" s="37">
        <v>199.85112129999999</v>
      </c>
      <c r="F435" s="37">
        <v>36.537250960000001</v>
      </c>
      <c r="G435" s="37">
        <v>236.1423178</v>
      </c>
      <c r="H435" s="37">
        <v>272.7327919</v>
      </c>
      <c r="I435" s="17" t="s">
        <v>243</v>
      </c>
      <c r="J435" s="17" t="s">
        <v>249</v>
      </c>
      <c r="K435" s="17" t="s">
        <v>392</v>
      </c>
      <c r="L435" s="17" t="s">
        <v>360</v>
      </c>
      <c r="M435" s="17" t="s">
        <v>334</v>
      </c>
      <c r="N435" s="36">
        <v>5.4697908586169097</v>
      </c>
      <c r="O435" s="35">
        <v>50.858804659999997</v>
      </c>
      <c r="P435" s="37">
        <v>1612.2333076</v>
      </c>
      <c r="Q435" t="str">
        <f t="shared" si="24"/>
        <v>Desirable</v>
      </c>
      <c r="R435" t="str">
        <f t="shared" si="25"/>
        <v>High / Stage 1</v>
      </c>
      <c r="S435">
        <f t="shared" si="26"/>
        <v>6</v>
      </c>
      <c r="T435" t="str">
        <f t="shared" si="27"/>
        <v>High</v>
      </c>
    </row>
    <row r="436" spans="1:20" ht="15" customHeight="1" x14ac:dyDescent="0.35">
      <c r="A436" s="35">
        <v>81</v>
      </c>
      <c r="B436" s="36">
        <v>25.668490299999998</v>
      </c>
      <c r="C436" s="35">
        <v>112.9514095</v>
      </c>
      <c r="D436" s="35">
        <v>92.68635132</v>
      </c>
      <c r="E436" s="37">
        <v>210.2779673</v>
      </c>
      <c r="F436" s="37">
        <v>44.663161940000002</v>
      </c>
      <c r="G436" s="37">
        <v>237.94477689999999</v>
      </c>
      <c r="H436" s="37">
        <v>232.1661545</v>
      </c>
      <c r="I436" s="17" t="s">
        <v>243</v>
      </c>
      <c r="J436" s="17" t="s">
        <v>359</v>
      </c>
      <c r="K436" s="17" t="s">
        <v>392</v>
      </c>
      <c r="L436" s="17" t="s">
        <v>366</v>
      </c>
      <c r="M436" s="17" t="s">
        <v>333</v>
      </c>
      <c r="N436" s="36">
        <v>4.70808510115081</v>
      </c>
      <c r="O436" s="35">
        <v>20.26505818</v>
      </c>
      <c r="P436" s="37">
        <v>2079.1477143000002</v>
      </c>
      <c r="Q436" t="str">
        <f t="shared" si="24"/>
        <v>Borderline High</v>
      </c>
      <c r="R436" t="str">
        <f t="shared" si="25"/>
        <v>Normal</v>
      </c>
      <c r="S436">
        <f t="shared" si="26"/>
        <v>2</v>
      </c>
      <c r="T436" t="str">
        <f t="shared" si="27"/>
        <v>Low</v>
      </c>
    </row>
    <row r="437" spans="1:20" ht="15" customHeight="1" x14ac:dyDescent="0.35">
      <c r="A437" s="35">
        <v>66</v>
      </c>
      <c r="B437" s="36">
        <v>25.188617950000001</v>
      </c>
      <c r="C437" s="35">
        <v>120.05967029999999</v>
      </c>
      <c r="D437" s="35">
        <v>89.400734080000007</v>
      </c>
      <c r="E437" s="37">
        <v>175.7404962</v>
      </c>
      <c r="F437" s="37">
        <v>28.399989040000001</v>
      </c>
      <c r="G437" s="37">
        <v>201.6073696</v>
      </c>
      <c r="H437" s="37">
        <v>270.89347809999998</v>
      </c>
      <c r="I437" s="17" t="s">
        <v>243</v>
      </c>
      <c r="J437" s="17" t="s">
        <v>354</v>
      </c>
      <c r="K437" s="17" t="s">
        <v>392</v>
      </c>
      <c r="L437" s="17" t="s">
        <v>261</v>
      </c>
      <c r="M437" s="17" t="s">
        <v>333</v>
      </c>
      <c r="N437" s="36">
        <v>6.1880480289086801</v>
      </c>
      <c r="O437" s="35">
        <v>30.658936220000001</v>
      </c>
      <c r="P437" s="37">
        <v>1662.4487847</v>
      </c>
      <c r="Q437" t="str">
        <f t="shared" si="24"/>
        <v>Desirable</v>
      </c>
      <c r="R437" t="str">
        <f t="shared" si="25"/>
        <v>Elevated</v>
      </c>
      <c r="S437">
        <f t="shared" si="26"/>
        <v>4</v>
      </c>
      <c r="T437" t="str">
        <f t="shared" si="27"/>
        <v>Moderate</v>
      </c>
    </row>
    <row r="438" spans="1:20" ht="15" customHeight="1" x14ac:dyDescent="0.35">
      <c r="A438" s="35">
        <v>53</v>
      </c>
      <c r="B438" s="36">
        <v>27.056327069999998</v>
      </c>
      <c r="C438" s="35">
        <v>102.17690279999999</v>
      </c>
      <c r="D438" s="35">
        <v>85.507721430000004</v>
      </c>
      <c r="E438" s="37">
        <v>225.424498</v>
      </c>
      <c r="F438" s="37">
        <v>35.938805330000001</v>
      </c>
      <c r="G438" s="37">
        <v>235.69948819999999</v>
      </c>
      <c r="H438" s="37">
        <v>288.02946489999999</v>
      </c>
      <c r="I438" s="17" t="s">
        <v>353</v>
      </c>
      <c r="J438" s="17" t="s">
        <v>249</v>
      </c>
      <c r="K438" s="17" t="s">
        <v>392</v>
      </c>
      <c r="L438" s="17" t="s">
        <v>363</v>
      </c>
      <c r="M438" s="17" t="s">
        <v>333</v>
      </c>
      <c r="N438" s="36">
        <v>6.2724538539912604</v>
      </c>
      <c r="O438" s="35">
        <v>16.66918137</v>
      </c>
      <c r="P438" s="37">
        <v>1433.98533471</v>
      </c>
      <c r="Q438" t="str">
        <f t="shared" si="24"/>
        <v>Borderline High</v>
      </c>
      <c r="R438" t="str">
        <f t="shared" si="25"/>
        <v>Normal</v>
      </c>
      <c r="S438">
        <f t="shared" si="26"/>
        <v>5</v>
      </c>
      <c r="T438" t="str">
        <f t="shared" si="27"/>
        <v>Moderate</v>
      </c>
    </row>
    <row r="439" spans="1:20" ht="15" customHeight="1" x14ac:dyDescent="0.35">
      <c r="A439" s="35">
        <v>41</v>
      </c>
      <c r="B439" s="36">
        <v>34.145203019999997</v>
      </c>
      <c r="C439" s="35">
        <v>122.5174609</v>
      </c>
      <c r="D439" s="35">
        <v>86.852944350000001</v>
      </c>
      <c r="E439" s="37">
        <v>198.2059673</v>
      </c>
      <c r="F439" s="37">
        <v>35.618146330000002</v>
      </c>
      <c r="G439" s="37">
        <v>220.05559020000001</v>
      </c>
      <c r="H439" s="37">
        <v>234.9451559</v>
      </c>
      <c r="I439" s="17" t="s">
        <v>243</v>
      </c>
      <c r="J439" s="17" t="s">
        <v>359</v>
      </c>
      <c r="K439" s="17" t="s">
        <v>392</v>
      </c>
      <c r="L439" s="17" t="s">
        <v>360</v>
      </c>
      <c r="M439" s="17" t="s">
        <v>334</v>
      </c>
      <c r="N439" s="36">
        <v>5.5647468417820898</v>
      </c>
      <c r="O439" s="35">
        <v>35.664516550000002</v>
      </c>
      <c r="P439" s="37">
        <v>1399.9533238199999</v>
      </c>
      <c r="Q439" t="str">
        <f t="shared" si="24"/>
        <v>Desirable</v>
      </c>
      <c r="R439" t="str">
        <f t="shared" si="25"/>
        <v>Elevated</v>
      </c>
      <c r="S439">
        <f t="shared" si="26"/>
        <v>5</v>
      </c>
      <c r="T439" t="str">
        <f t="shared" si="27"/>
        <v>Moderate</v>
      </c>
    </row>
    <row r="440" spans="1:20" ht="15" customHeight="1" x14ac:dyDescent="0.35">
      <c r="A440" s="35">
        <v>40</v>
      </c>
      <c r="B440" s="36">
        <v>29.930128929999999</v>
      </c>
      <c r="C440" s="35">
        <v>116.2329156</v>
      </c>
      <c r="D440" s="35">
        <v>87.182563619999996</v>
      </c>
      <c r="E440" s="37">
        <v>196.28281509999999</v>
      </c>
      <c r="F440" s="37">
        <v>41.712836709999998</v>
      </c>
      <c r="G440" s="37">
        <v>218.93763419999999</v>
      </c>
      <c r="H440" s="37">
        <v>242.1491565</v>
      </c>
      <c r="I440" s="17" t="s">
        <v>243</v>
      </c>
      <c r="J440" s="17" t="s">
        <v>359</v>
      </c>
      <c r="K440" s="17" t="s">
        <v>392</v>
      </c>
      <c r="L440" s="17" t="s">
        <v>360</v>
      </c>
      <c r="M440" s="17" t="s">
        <v>333</v>
      </c>
      <c r="N440" s="36">
        <v>4.7055734057267902</v>
      </c>
      <c r="O440" s="35">
        <v>29.050351979999999</v>
      </c>
      <c r="P440" s="37">
        <v>1197.2051572</v>
      </c>
      <c r="Q440" t="str">
        <f t="shared" si="24"/>
        <v>Desirable</v>
      </c>
      <c r="R440" t="str">
        <f t="shared" si="25"/>
        <v>Normal</v>
      </c>
      <c r="S440">
        <f t="shared" si="26"/>
        <v>2</v>
      </c>
      <c r="T440" t="str">
        <f t="shared" si="27"/>
        <v>Low</v>
      </c>
    </row>
    <row r="441" spans="1:20" ht="15" customHeight="1" x14ac:dyDescent="0.35">
      <c r="A441" s="35">
        <v>79</v>
      </c>
      <c r="B441" s="36">
        <v>35.637364040000001</v>
      </c>
      <c r="C441" s="35">
        <v>112.5644642</v>
      </c>
      <c r="D441" s="35">
        <v>95.161749900000004</v>
      </c>
      <c r="E441" s="37">
        <v>214.68375599999999</v>
      </c>
      <c r="F441" s="37">
        <v>29.162041049999999</v>
      </c>
      <c r="G441" s="37">
        <v>248.6371891</v>
      </c>
      <c r="H441" s="37">
        <v>289.1298367</v>
      </c>
      <c r="I441" s="17" t="s">
        <v>243</v>
      </c>
      <c r="J441" s="17" t="s">
        <v>359</v>
      </c>
      <c r="K441" s="17" t="s">
        <v>392</v>
      </c>
      <c r="L441" s="17" t="s">
        <v>366</v>
      </c>
      <c r="M441" s="17" t="s">
        <v>334</v>
      </c>
      <c r="N441" s="36">
        <v>7.3617534394081803</v>
      </c>
      <c r="O441" s="35">
        <v>17.4027143</v>
      </c>
      <c r="P441" s="37">
        <v>2815.3517591599998</v>
      </c>
      <c r="Q441" t="str">
        <f t="shared" si="24"/>
        <v>Borderline High</v>
      </c>
      <c r="R441" t="str">
        <f t="shared" si="25"/>
        <v>Normal</v>
      </c>
      <c r="S441">
        <f t="shared" si="26"/>
        <v>4</v>
      </c>
      <c r="T441" t="str">
        <f t="shared" si="27"/>
        <v>Moderate</v>
      </c>
    </row>
    <row r="442" spans="1:20" ht="15" customHeight="1" x14ac:dyDescent="0.35">
      <c r="A442" s="35">
        <v>54</v>
      </c>
      <c r="B442" s="36">
        <v>27.326597750000001</v>
      </c>
      <c r="C442" s="35">
        <v>92.059294949999995</v>
      </c>
      <c r="D442" s="35">
        <v>70.284792210000006</v>
      </c>
      <c r="E442" s="37">
        <v>207.85867289999999</v>
      </c>
      <c r="F442" s="37">
        <v>47.004632739999998</v>
      </c>
      <c r="G442" s="37">
        <v>226.17100479999999</v>
      </c>
      <c r="H442" s="37">
        <v>282.54431039999997</v>
      </c>
      <c r="I442" s="17" t="s">
        <v>243</v>
      </c>
      <c r="J442" s="17" t="s">
        <v>249</v>
      </c>
      <c r="K442" s="17" t="s">
        <v>255</v>
      </c>
      <c r="L442" s="17" t="s">
        <v>363</v>
      </c>
      <c r="M442" s="17" t="s">
        <v>333</v>
      </c>
      <c r="N442" s="36">
        <v>4.4220890747034103</v>
      </c>
      <c r="O442" s="35">
        <v>21.774502739999999</v>
      </c>
      <c r="P442" s="37">
        <v>1475.6362784999999</v>
      </c>
      <c r="Q442" t="str">
        <f t="shared" si="24"/>
        <v>Borderline High</v>
      </c>
      <c r="R442" t="str">
        <f t="shared" si="25"/>
        <v>Normal</v>
      </c>
      <c r="S442">
        <f t="shared" si="26"/>
        <v>2</v>
      </c>
      <c r="T442" t="str">
        <f t="shared" si="27"/>
        <v>Low</v>
      </c>
    </row>
    <row r="443" spans="1:20" ht="15" customHeight="1" x14ac:dyDescent="0.35">
      <c r="A443" s="35">
        <v>29</v>
      </c>
      <c r="B443" s="36">
        <v>19.507159349999998</v>
      </c>
      <c r="C443" s="35">
        <v>113.18053329999999</v>
      </c>
      <c r="D443" s="35">
        <v>69.731773939999997</v>
      </c>
      <c r="E443" s="37">
        <v>189.92739829999999</v>
      </c>
      <c r="F443" s="37">
        <v>44.473426310000001</v>
      </c>
      <c r="G443" s="37">
        <v>194.64975380000001</v>
      </c>
      <c r="H443" s="37">
        <v>220.32209180000001</v>
      </c>
      <c r="I443" s="17" t="s">
        <v>243</v>
      </c>
      <c r="J443" s="17" t="s">
        <v>249</v>
      </c>
      <c r="K443" s="17" t="s">
        <v>255</v>
      </c>
      <c r="L443" s="17" t="s">
        <v>355</v>
      </c>
      <c r="M443" s="17" t="s">
        <v>255</v>
      </c>
      <c r="N443" s="36">
        <v>4.2705816497276299</v>
      </c>
      <c r="O443" s="35">
        <v>43.448759359999997</v>
      </c>
      <c r="P443" s="37">
        <v>565.70762115000002</v>
      </c>
      <c r="Q443" t="str">
        <f t="shared" si="24"/>
        <v>Desirable</v>
      </c>
      <c r="R443" t="str">
        <f t="shared" si="25"/>
        <v>Normal</v>
      </c>
      <c r="S443">
        <f t="shared" si="26"/>
        <v>0</v>
      </c>
      <c r="T443" t="str">
        <f t="shared" si="27"/>
        <v>Low</v>
      </c>
    </row>
    <row r="444" spans="1:20" ht="15" customHeight="1" x14ac:dyDescent="0.35">
      <c r="A444" s="35">
        <v>72</v>
      </c>
      <c r="B444" s="36">
        <v>23.633769109999999</v>
      </c>
      <c r="C444" s="35">
        <v>107.0573464</v>
      </c>
      <c r="D444" s="35">
        <v>81.065506249999999</v>
      </c>
      <c r="E444" s="37">
        <v>204.54625970000001</v>
      </c>
      <c r="F444" s="37">
        <v>42.468392700000003</v>
      </c>
      <c r="G444" s="37">
        <v>216.62795220000001</v>
      </c>
      <c r="H444" s="37">
        <v>237.17114939999999</v>
      </c>
      <c r="I444" s="17" t="s">
        <v>353</v>
      </c>
      <c r="J444" s="17" t="s">
        <v>359</v>
      </c>
      <c r="K444" s="17" t="s">
        <v>392</v>
      </c>
      <c r="L444" s="17" t="s">
        <v>366</v>
      </c>
      <c r="M444" s="17" t="s">
        <v>255</v>
      </c>
      <c r="N444" s="36">
        <v>4.8164351579050901</v>
      </c>
      <c r="O444" s="35">
        <v>25.991840150000002</v>
      </c>
      <c r="P444" s="37">
        <v>1701.63137592</v>
      </c>
      <c r="Q444" t="str">
        <f t="shared" si="24"/>
        <v>Borderline High</v>
      </c>
      <c r="R444" t="str">
        <f t="shared" si="25"/>
        <v>Normal</v>
      </c>
      <c r="S444">
        <f t="shared" si="26"/>
        <v>2</v>
      </c>
      <c r="T444" t="str">
        <f t="shared" si="27"/>
        <v>Low</v>
      </c>
    </row>
    <row r="445" spans="1:20" ht="15" customHeight="1" x14ac:dyDescent="0.35">
      <c r="A445" s="35">
        <v>30</v>
      </c>
      <c r="B445" s="36">
        <v>32.123657059999999</v>
      </c>
      <c r="C445" s="35">
        <v>120.8411287</v>
      </c>
      <c r="D445" s="35">
        <v>85.469116420000006</v>
      </c>
      <c r="E445" s="37">
        <v>183.4946984</v>
      </c>
      <c r="F445" s="37">
        <v>35.218834219999998</v>
      </c>
      <c r="G445" s="37">
        <v>190.74146920000001</v>
      </c>
      <c r="H445" s="37">
        <v>217.3244162</v>
      </c>
      <c r="I445" s="17" t="s">
        <v>353</v>
      </c>
      <c r="J445" s="17" t="s">
        <v>249</v>
      </c>
      <c r="K445" s="17" t="s">
        <v>392</v>
      </c>
      <c r="L445" s="17" t="s">
        <v>357</v>
      </c>
      <c r="M445" s="17" t="s">
        <v>334</v>
      </c>
      <c r="N445" s="36">
        <v>5.2101298201346298</v>
      </c>
      <c r="O445" s="35">
        <v>35.37201228</v>
      </c>
      <c r="P445" s="37">
        <v>963.70971180000004</v>
      </c>
      <c r="Q445" t="str">
        <f t="shared" si="24"/>
        <v>Desirable</v>
      </c>
      <c r="R445" t="str">
        <f t="shared" si="25"/>
        <v>Elevated</v>
      </c>
      <c r="S445">
        <f t="shared" si="26"/>
        <v>7</v>
      </c>
      <c r="T445" t="str">
        <f t="shared" si="27"/>
        <v>High</v>
      </c>
    </row>
    <row r="446" spans="1:20" ht="15" customHeight="1" x14ac:dyDescent="0.35">
      <c r="A446" s="35">
        <v>40</v>
      </c>
      <c r="B446" s="36">
        <v>24.52689754</v>
      </c>
      <c r="C446" s="35">
        <v>102.7649261</v>
      </c>
      <c r="D446" s="35">
        <v>93.210979080000001</v>
      </c>
      <c r="E446" s="37">
        <v>183.3188074</v>
      </c>
      <c r="F446" s="37">
        <v>28.24445995</v>
      </c>
      <c r="G446" s="37">
        <v>207.94822790000001</v>
      </c>
      <c r="H446" s="37">
        <v>267.18571650000001</v>
      </c>
      <c r="I446" s="17" t="s">
        <v>243</v>
      </c>
      <c r="J446" s="17" t="s">
        <v>359</v>
      </c>
      <c r="K446" s="17" t="s">
        <v>392</v>
      </c>
      <c r="L446" s="17" t="s">
        <v>360</v>
      </c>
      <c r="M446" s="17" t="s">
        <v>255</v>
      </c>
      <c r="N446" s="36">
        <v>6.4904341497242903</v>
      </c>
      <c r="O446" s="35">
        <v>9.5539470200000007</v>
      </c>
      <c r="P446" s="37">
        <v>981.07590159999995</v>
      </c>
      <c r="Q446" t="str">
        <f t="shared" si="24"/>
        <v>Desirable</v>
      </c>
      <c r="R446" t="str">
        <f t="shared" si="25"/>
        <v>Normal</v>
      </c>
      <c r="S446">
        <f t="shared" si="26"/>
        <v>1</v>
      </c>
      <c r="T446" t="str">
        <f t="shared" si="27"/>
        <v>Low</v>
      </c>
    </row>
    <row r="447" spans="1:20" ht="15" customHeight="1" x14ac:dyDescent="0.35">
      <c r="A447" s="35">
        <v>47</v>
      </c>
      <c r="B447" s="36">
        <v>27.476807690000001</v>
      </c>
      <c r="C447" s="35">
        <v>107.69987450000001</v>
      </c>
      <c r="D447" s="35">
        <v>87.734539170000005</v>
      </c>
      <c r="E447" s="37">
        <v>200.85470140000001</v>
      </c>
      <c r="F447" s="37">
        <v>40.803923019999999</v>
      </c>
      <c r="G447" s="37">
        <v>221.95680899999999</v>
      </c>
      <c r="H447" s="37">
        <v>256.72538500000002</v>
      </c>
      <c r="I447" s="17" t="s">
        <v>243</v>
      </c>
      <c r="J447" s="17" t="s">
        <v>359</v>
      </c>
      <c r="K447" s="17" t="s">
        <v>392</v>
      </c>
      <c r="L447" s="17" t="s">
        <v>360</v>
      </c>
      <c r="M447" s="17" t="s">
        <v>333</v>
      </c>
      <c r="N447" s="36">
        <v>4.9224360437488199</v>
      </c>
      <c r="O447" s="35">
        <v>19.965335329999998</v>
      </c>
      <c r="P447" s="37">
        <v>1291.4099614300001</v>
      </c>
      <c r="Q447" t="str">
        <f t="shared" si="24"/>
        <v>Borderline High</v>
      </c>
      <c r="R447" t="str">
        <f t="shared" si="25"/>
        <v>Normal</v>
      </c>
      <c r="S447">
        <f t="shared" si="26"/>
        <v>2</v>
      </c>
      <c r="T447" t="str">
        <f t="shared" si="27"/>
        <v>Low</v>
      </c>
    </row>
    <row r="448" spans="1:20" ht="15" customHeight="1" x14ac:dyDescent="0.35">
      <c r="A448" s="35">
        <v>34</v>
      </c>
      <c r="B448" s="36">
        <v>28.233818370000002</v>
      </c>
      <c r="C448" s="35">
        <v>111.1243044</v>
      </c>
      <c r="D448" s="35">
        <v>75.042157450000005</v>
      </c>
      <c r="E448" s="37">
        <v>187.32953810000001</v>
      </c>
      <c r="F448" s="37">
        <v>37.024595699999999</v>
      </c>
      <c r="G448" s="37">
        <v>212.81674100000001</v>
      </c>
      <c r="H448" s="37">
        <v>260.74889999999999</v>
      </c>
      <c r="I448" s="17" t="s">
        <v>243</v>
      </c>
      <c r="J448" s="17" t="s">
        <v>249</v>
      </c>
      <c r="K448" s="17" t="s">
        <v>255</v>
      </c>
      <c r="L448" s="17" t="s">
        <v>357</v>
      </c>
      <c r="M448" s="17" t="s">
        <v>333</v>
      </c>
      <c r="N448" s="36">
        <v>5.0595971288350903</v>
      </c>
      <c r="O448" s="35">
        <v>36.082146950000002</v>
      </c>
      <c r="P448" s="37">
        <v>959.94982458000004</v>
      </c>
      <c r="Q448" t="str">
        <f t="shared" si="24"/>
        <v>Desirable</v>
      </c>
      <c r="R448" t="str">
        <f t="shared" si="25"/>
        <v>Normal</v>
      </c>
      <c r="S448">
        <f t="shared" si="26"/>
        <v>3</v>
      </c>
      <c r="T448" t="str">
        <f t="shared" si="27"/>
        <v>Moderate</v>
      </c>
    </row>
    <row r="449" spans="1:20" ht="15" customHeight="1" x14ac:dyDescent="0.35">
      <c r="A449" s="35">
        <v>79</v>
      </c>
      <c r="B449" s="36">
        <v>36.040918449999999</v>
      </c>
      <c r="C449" s="35">
        <v>135.70245410000001</v>
      </c>
      <c r="D449" s="35">
        <v>86.347950339999997</v>
      </c>
      <c r="E449" s="37">
        <v>216.84677619999999</v>
      </c>
      <c r="F449" s="37">
        <v>28.039838700000001</v>
      </c>
      <c r="G449" s="37">
        <v>235.22691259999999</v>
      </c>
      <c r="H449" s="37">
        <v>260.37282349999998</v>
      </c>
      <c r="I449" s="17" t="s">
        <v>243</v>
      </c>
      <c r="J449" s="17" t="s">
        <v>249</v>
      </c>
      <c r="K449" s="17" t="s">
        <v>392</v>
      </c>
      <c r="L449" s="17" t="s">
        <v>366</v>
      </c>
      <c r="M449" s="17" t="s">
        <v>334</v>
      </c>
      <c r="N449" s="36">
        <v>7.7335243800814002</v>
      </c>
      <c r="O449" s="35">
        <v>49.35450376</v>
      </c>
      <c r="P449" s="37">
        <v>2847.2325575499999</v>
      </c>
      <c r="Q449" t="str">
        <f t="shared" si="24"/>
        <v>Borderline High</v>
      </c>
      <c r="R449" t="str">
        <f t="shared" si="25"/>
        <v>High / Stage 1</v>
      </c>
      <c r="S449">
        <f t="shared" si="26"/>
        <v>6</v>
      </c>
      <c r="T449" t="str">
        <f t="shared" si="27"/>
        <v>High</v>
      </c>
    </row>
    <row r="450" spans="1:20" ht="15" customHeight="1" x14ac:dyDescent="0.35">
      <c r="A450" s="35">
        <v>30</v>
      </c>
      <c r="B450" s="36">
        <v>31.397259779999999</v>
      </c>
      <c r="C450" s="35">
        <v>100.6464356</v>
      </c>
      <c r="D450" s="35">
        <v>83.685831859999993</v>
      </c>
      <c r="E450" s="37">
        <v>190.94995840000001</v>
      </c>
      <c r="F450" s="37">
        <v>40.080795129999998</v>
      </c>
      <c r="G450" s="37">
        <v>206.86843870000001</v>
      </c>
      <c r="H450" s="37">
        <v>243.2173981</v>
      </c>
      <c r="I450" s="17" t="s">
        <v>243</v>
      </c>
      <c r="J450" s="17" t="s">
        <v>249</v>
      </c>
      <c r="K450" s="17" t="s">
        <v>392</v>
      </c>
      <c r="L450" s="17" t="s">
        <v>357</v>
      </c>
      <c r="M450" s="17" t="s">
        <v>334</v>
      </c>
      <c r="N450" s="36">
        <v>4.7641260055012298</v>
      </c>
      <c r="O450" s="35">
        <v>16.96060374</v>
      </c>
      <c r="P450" s="37">
        <v>941.91779340000005</v>
      </c>
      <c r="Q450" t="str">
        <f t="shared" ref="Q450:Q513" si="28">IF(E450&lt;200,"Desirable",IF(E450&lt;240,"Borderline High","High"))</f>
        <v>Desirable</v>
      </c>
      <c r="R450" t="str">
        <f t="shared" ref="R450:R513" si="29">IF(C450&lt;120,"Normal",IF(C450&lt;130,"Elevated",IF(C450&lt;140,"High / Stage 1","High / Stage 2")))</f>
        <v>Normal</v>
      </c>
      <c r="S450">
        <f t="shared" ref="S450:S513" si="30">(IF(M450="Obese",3,IF(M450="Overweight",2,IF(M450="Underweight",1,0))))+(IF(R450="High / Stage 2",3,IF(R450="High / Stage 1",2,IF(R450="Elevated",1,0))))+IF(I450="smoker",2,0)+IF(F450&lt;40,1,0)</f>
        <v>3</v>
      </c>
      <c r="T450" t="str">
        <f t="shared" ref="T450:T513" si="31">IF(S450&lt;=2,"Low",IF(S450&lt;=5,"Moderate","High"))</f>
        <v>Moderate</v>
      </c>
    </row>
    <row r="451" spans="1:20" ht="15" customHeight="1" x14ac:dyDescent="0.35">
      <c r="A451" s="35">
        <v>76</v>
      </c>
      <c r="B451" s="36">
        <v>30.416500379999999</v>
      </c>
      <c r="C451" s="35">
        <v>108.6075446</v>
      </c>
      <c r="D451" s="35">
        <v>68.34956425</v>
      </c>
      <c r="E451" s="37">
        <v>203.50619280000001</v>
      </c>
      <c r="F451" s="37">
        <v>42.464828539999999</v>
      </c>
      <c r="G451" s="37">
        <v>210.72159569999999</v>
      </c>
      <c r="H451" s="37">
        <v>256.53181219999999</v>
      </c>
      <c r="I451" s="17" t="s">
        <v>243</v>
      </c>
      <c r="J451" s="17" t="s">
        <v>359</v>
      </c>
      <c r="K451" s="17" t="s">
        <v>255</v>
      </c>
      <c r="L451" s="17" t="s">
        <v>366</v>
      </c>
      <c r="M451" s="17" t="s">
        <v>334</v>
      </c>
      <c r="N451" s="36">
        <v>4.7923469797671796</v>
      </c>
      <c r="O451" s="35">
        <v>40.257980349999997</v>
      </c>
      <c r="P451" s="37">
        <v>2311.6540288800002</v>
      </c>
      <c r="Q451" t="str">
        <f t="shared" si="28"/>
        <v>Borderline High</v>
      </c>
      <c r="R451" t="str">
        <f t="shared" si="29"/>
        <v>Normal</v>
      </c>
      <c r="S451">
        <f t="shared" si="30"/>
        <v>3</v>
      </c>
      <c r="T451" t="str">
        <f t="shared" si="31"/>
        <v>Moderate</v>
      </c>
    </row>
    <row r="452" spans="1:20" ht="15" customHeight="1" x14ac:dyDescent="0.35">
      <c r="A452" s="35">
        <v>36</v>
      </c>
      <c r="B452" s="36">
        <v>27.789877090000001</v>
      </c>
      <c r="C452" s="35">
        <v>102.0338311</v>
      </c>
      <c r="D452" s="35">
        <v>78.562857730000005</v>
      </c>
      <c r="E452" s="37">
        <v>182.57018619999999</v>
      </c>
      <c r="F452" s="37">
        <v>40.215475650000002</v>
      </c>
      <c r="G452" s="37">
        <v>191.18675719999999</v>
      </c>
      <c r="H452" s="37">
        <v>253.0958953</v>
      </c>
      <c r="I452" s="17" t="s">
        <v>243</v>
      </c>
      <c r="J452" s="17" t="s">
        <v>249</v>
      </c>
      <c r="K452" s="17" t="s">
        <v>255</v>
      </c>
      <c r="L452" s="17" t="s">
        <v>357</v>
      </c>
      <c r="M452" s="17" t="s">
        <v>333</v>
      </c>
      <c r="N452" s="36">
        <v>4.5397992501426501</v>
      </c>
      <c r="O452" s="35">
        <v>23.470973369999999</v>
      </c>
      <c r="P452" s="37">
        <v>1000.43557524</v>
      </c>
      <c r="Q452" t="str">
        <f t="shared" si="28"/>
        <v>Desirable</v>
      </c>
      <c r="R452" t="str">
        <f t="shared" si="29"/>
        <v>Normal</v>
      </c>
      <c r="S452">
        <f t="shared" si="30"/>
        <v>2</v>
      </c>
      <c r="T452" t="str">
        <f t="shared" si="31"/>
        <v>Low</v>
      </c>
    </row>
    <row r="453" spans="1:20" ht="15" customHeight="1" x14ac:dyDescent="0.35">
      <c r="A453" s="35">
        <v>66</v>
      </c>
      <c r="B453" s="36">
        <v>22.845321559999999</v>
      </c>
      <c r="C453" s="35">
        <v>101.7190514</v>
      </c>
      <c r="D453" s="35">
        <v>73.635740530000007</v>
      </c>
      <c r="E453" s="37">
        <v>207.1941387</v>
      </c>
      <c r="F453" s="37">
        <v>31.248985470000001</v>
      </c>
      <c r="G453" s="37">
        <v>209.98176599999999</v>
      </c>
      <c r="H453" s="37">
        <v>264.51390750000002</v>
      </c>
      <c r="I453" s="17" t="s">
        <v>243</v>
      </c>
      <c r="J453" s="17" t="s">
        <v>354</v>
      </c>
      <c r="K453" s="17" t="s">
        <v>255</v>
      </c>
      <c r="L453" s="17" t="s">
        <v>261</v>
      </c>
      <c r="M453" s="17" t="s">
        <v>255</v>
      </c>
      <c r="N453" s="36">
        <v>6.6304276949699004</v>
      </c>
      <c r="O453" s="35">
        <v>28.083310869999998</v>
      </c>
      <c r="P453" s="37">
        <v>1507.7912229599999</v>
      </c>
      <c r="Q453" t="str">
        <f t="shared" si="28"/>
        <v>Borderline High</v>
      </c>
      <c r="R453" t="str">
        <f t="shared" si="29"/>
        <v>Normal</v>
      </c>
      <c r="S453">
        <f t="shared" si="30"/>
        <v>1</v>
      </c>
      <c r="T453" t="str">
        <f t="shared" si="31"/>
        <v>Low</v>
      </c>
    </row>
    <row r="454" spans="1:20" ht="15" customHeight="1" x14ac:dyDescent="0.35">
      <c r="A454" s="35">
        <v>29</v>
      </c>
      <c r="B454" s="36">
        <v>28.212971580000001</v>
      </c>
      <c r="C454" s="35">
        <v>106.4142737</v>
      </c>
      <c r="D454" s="35">
        <v>75.701837420000004</v>
      </c>
      <c r="E454" s="37">
        <v>190.24016090000001</v>
      </c>
      <c r="F454" s="37">
        <v>44.07605169</v>
      </c>
      <c r="G454" s="37">
        <v>206.55772920000001</v>
      </c>
      <c r="H454" s="37">
        <v>276.74223139999998</v>
      </c>
      <c r="I454" s="17" t="s">
        <v>243</v>
      </c>
      <c r="J454" s="17" t="s">
        <v>359</v>
      </c>
      <c r="K454" s="17" t="s">
        <v>255</v>
      </c>
      <c r="L454" s="17" t="s">
        <v>355</v>
      </c>
      <c r="M454" s="17" t="s">
        <v>333</v>
      </c>
      <c r="N454" s="36">
        <v>4.31617973039</v>
      </c>
      <c r="O454" s="35">
        <v>30.712436279999999</v>
      </c>
      <c r="P454" s="37">
        <v>818.17617582000003</v>
      </c>
      <c r="Q454" t="str">
        <f t="shared" si="28"/>
        <v>Desirable</v>
      </c>
      <c r="R454" t="str">
        <f t="shared" si="29"/>
        <v>Normal</v>
      </c>
      <c r="S454">
        <f t="shared" si="30"/>
        <v>2</v>
      </c>
      <c r="T454" t="str">
        <f t="shared" si="31"/>
        <v>Low</v>
      </c>
    </row>
    <row r="455" spans="1:20" ht="15" customHeight="1" x14ac:dyDescent="0.35">
      <c r="A455" s="35">
        <v>78</v>
      </c>
      <c r="B455" s="36">
        <v>37.878672639999998</v>
      </c>
      <c r="C455" s="35">
        <v>127.9084493</v>
      </c>
      <c r="D455" s="35">
        <v>77.584523259999997</v>
      </c>
      <c r="E455" s="37">
        <v>225.88969940000001</v>
      </c>
      <c r="F455" s="37">
        <v>29.823502959999999</v>
      </c>
      <c r="G455" s="37">
        <v>242.25197460000001</v>
      </c>
      <c r="H455" s="37">
        <v>286.87757219999997</v>
      </c>
      <c r="I455" s="17" t="s">
        <v>243</v>
      </c>
      <c r="J455" s="17" t="s">
        <v>249</v>
      </c>
      <c r="K455" s="17" t="s">
        <v>255</v>
      </c>
      <c r="L455" s="17" t="s">
        <v>366</v>
      </c>
      <c r="M455" s="17" t="s">
        <v>334</v>
      </c>
      <c r="N455" s="36">
        <v>7.5742175459056096</v>
      </c>
      <c r="O455" s="35">
        <v>50.323926040000003</v>
      </c>
      <c r="P455" s="37">
        <v>2954.53646592</v>
      </c>
      <c r="Q455" t="str">
        <f t="shared" si="28"/>
        <v>Borderline High</v>
      </c>
      <c r="R455" t="str">
        <f t="shared" si="29"/>
        <v>Elevated</v>
      </c>
      <c r="S455">
        <f t="shared" si="30"/>
        <v>5</v>
      </c>
      <c r="T455" t="str">
        <f t="shared" si="31"/>
        <v>Moderate</v>
      </c>
    </row>
    <row r="456" spans="1:20" ht="15" customHeight="1" x14ac:dyDescent="0.35">
      <c r="A456" s="35">
        <v>36</v>
      </c>
      <c r="B456" s="36">
        <v>29.566162380000002</v>
      </c>
      <c r="C456" s="35">
        <v>104.65988489999999</v>
      </c>
      <c r="D456" s="35">
        <v>80.295214040000005</v>
      </c>
      <c r="E456" s="37">
        <v>193.28562980000001</v>
      </c>
      <c r="F456" s="37">
        <v>40.413288139999999</v>
      </c>
      <c r="G456" s="37">
        <v>219.96727569999999</v>
      </c>
      <c r="H456" s="37">
        <v>277.09550139999999</v>
      </c>
      <c r="I456" s="17" t="s">
        <v>353</v>
      </c>
      <c r="J456" s="17" t="s">
        <v>249</v>
      </c>
      <c r="K456" s="17" t="s">
        <v>392</v>
      </c>
      <c r="L456" s="17" t="s">
        <v>357</v>
      </c>
      <c r="M456" s="17" t="s">
        <v>333</v>
      </c>
      <c r="N456" s="36">
        <v>4.7827246605230096</v>
      </c>
      <c r="O456" s="35">
        <v>24.36467086</v>
      </c>
      <c r="P456" s="37">
        <v>1064.38184568</v>
      </c>
      <c r="Q456" t="str">
        <f t="shared" si="28"/>
        <v>Desirable</v>
      </c>
      <c r="R456" t="str">
        <f t="shared" si="29"/>
        <v>Normal</v>
      </c>
      <c r="S456">
        <f t="shared" si="30"/>
        <v>4</v>
      </c>
      <c r="T456" t="str">
        <f t="shared" si="31"/>
        <v>Moderate</v>
      </c>
    </row>
    <row r="457" spans="1:20" ht="15" customHeight="1" x14ac:dyDescent="0.35">
      <c r="A457" s="35">
        <v>26</v>
      </c>
      <c r="B457" s="36">
        <v>24.242907500000001</v>
      </c>
      <c r="C457" s="35">
        <v>123.5385275</v>
      </c>
      <c r="D457" s="35">
        <v>97.731533549999995</v>
      </c>
      <c r="E457" s="37">
        <v>197.76234629999999</v>
      </c>
      <c r="F457" s="37">
        <v>38.15157919</v>
      </c>
      <c r="G457" s="37">
        <v>228.7107192</v>
      </c>
      <c r="H457" s="37">
        <v>246.04995149999999</v>
      </c>
      <c r="I457" s="17" t="s">
        <v>353</v>
      </c>
      <c r="J457" s="17" t="s">
        <v>249</v>
      </c>
      <c r="K457" s="17" t="s">
        <v>392</v>
      </c>
      <c r="L457" s="17" t="s">
        <v>355</v>
      </c>
      <c r="M457" s="17" t="s">
        <v>255</v>
      </c>
      <c r="N457" s="36">
        <v>5.1835952927431102</v>
      </c>
      <c r="O457" s="35">
        <v>25.806993949999999</v>
      </c>
      <c r="P457" s="37">
        <v>630.31559500000003</v>
      </c>
      <c r="Q457" t="str">
        <f t="shared" si="28"/>
        <v>Desirable</v>
      </c>
      <c r="R457" t="str">
        <f t="shared" si="29"/>
        <v>Elevated</v>
      </c>
      <c r="S457">
        <f t="shared" si="30"/>
        <v>4</v>
      </c>
      <c r="T457" t="str">
        <f t="shared" si="31"/>
        <v>Moderate</v>
      </c>
    </row>
    <row r="458" spans="1:20" ht="15" customHeight="1" x14ac:dyDescent="0.35">
      <c r="A458" s="35">
        <v>88</v>
      </c>
      <c r="B458" s="36">
        <v>24.906977349999998</v>
      </c>
      <c r="C458" s="35">
        <v>124.4201405</v>
      </c>
      <c r="D458" s="35">
        <v>70.966974620000002</v>
      </c>
      <c r="E458" s="37">
        <v>197.88323969999999</v>
      </c>
      <c r="F458" s="37">
        <v>34.059460450000003</v>
      </c>
      <c r="G458" s="37">
        <v>217.5598684</v>
      </c>
      <c r="H458" s="37">
        <v>266.63211790000003</v>
      </c>
      <c r="I458" s="17" t="s">
        <v>243</v>
      </c>
      <c r="J458" s="17" t="s">
        <v>359</v>
      </c>
      <c r="K458" s="17" t="s">
        <v>255</v>
      </c>
      <c r="L458" s="17" t="s">
        <v>366</v>
      </c>
      <c r="M458" s="17" t="s">
        <v>255</v>
      </c>
      <c r="N458" s="36">
        <v>5.8099346579637299</v>
      </c>
      <c r="O458" s="35">
        <v>53.45316588</v>
      </c>
      <c r="P458" s="37">
        <v>2191.8140067999998</v>
      </c>
      <c r="Q458" t="str">
        <f t="shared" si="28"/>
        <v>Desirable</v>
      </c>
      <c r="R458" t="str">
        <f t="shared" si="29"/>
        <v>Elevated</v>
      </c>
      <c r="S458">
        <f t="shared" si="30"/>
        <v>2</v>
      </c>
      <c r="T458" t="str">
        <f t="shared" si="31"/>
        <v>Low</v>
      </c>
    </row>
    <row r="459" spans="1:20" ht="15" customHeight="1" x14ac:dyDescent="0.35">
      <c r="A459" s="35">
        <v>45</v>
      </c>
      <c r="B459" s="36">
        <v>34.093167819999998</v>
      </c>
      <c r="C459" s="35">
        <v>110.472919</v>
      </c>
      <c r="D459" s="35">
        <v>78.396457389999995</v>
      </c>
      <c r="E459" s="37">
        <v>216.33648790000001</v>
      </c>
      <c r="F459" s="37">
        <v>31.144804950000001</v>
      </c>
      <c r="G459" s="37">
        <v>251.88459889999999</v>
      </c>
      <c r="H459" s="37">
        <v>249.06497880000001</v>
      </c>
      <c r="I459" s="17" t="s">
        <v>353</v>
      </c>
      <c r="J459" s="17" t="s">
        <v>249</v>
      </c>
      <c r="K459" s="17" t="s">
        <v>255</v>
      </c>
      <c r="L459" s="17" t="s">
        <v>360</v>
      </c>
      <c r="M459" s="17" t="s">
        <v>334</v>
      </c>
      <c r="N459" s="36">
        <v>6.9461500319975498</v>
      </c>
      <c r="O459" s="35">
        <v>32.076461610000003</v>
      </c>
      <c r="P459" s="37">
        <v>1534.1925518999999</v>
      </c>
      <c r="Q459" t="str">
        <f t="shared" si="28"/>
        <v>Borderline High</v>
      </c>
      <c r="R459" t="str">
        <f t="shared" si="29"/>
        <v>Normal</v>
      </c>
      <c r="S459">
        <f t="shared" si="30"/>
        <v>6</v>
      </c>
      <c r="T459" t="str">
        <f t="shared" si="31"/>
        <v>High</v>
      </c>
    </row>
    <row r="460" spans="1:20" ht="15" customHeight="1" x14ac:dyDescent="0.35">
      <c r="A460" s="35">
        <v>69</v>
      </c>
      <c r="B460" s="36">
        <v>24.337523709999999</v>
      </c>
      <c r="C460" s="35">
        <v>101.7462629</v>
      </c>
      <c r="D460" s="35">
        <v>88.772578409999994</v>
      </c>
      <c r="E460" s="37">
        <v>216.025576</v>
      </c>
      <c r="F460" s="37">
        <v>34.715176139999997</v>
      </c>
      <c r="G460" s="37">
        <v>230.3011874</v>
      </c>
      <c r="H460" s="37">
        <v>254.1244404</v>
      </c>
      <c r="I460" s="17" t="s">
        <v>353</v>
      </c>
      <c r="J460" s="17" t="s">
        <v>249</v>
      </c>
      <c r="K460" s="17" t="s">
        <v>392</v>
      </c>
      <c r="L460" s="17" t="s">
        <v>261</v>
      </c>
      <c r="M460" s="17" t="s">
        <v>255</v>
      </c>
      <c r="N460" s="36">
        <v>6.2227993638519399</v>
      </c>
      <c r="O460" s="35">
        <v>12.97368449</v>
      </c>
      <c r="P460" s="37">
        <v>1679.28913599</v>
      </c>
      <c r="Q460" t="str">
        <f t="shared" si="28"/>
        <v>Borderline High</v>
      </c>
      <c r="R460" t="str">
        <f t="shared" si="29"/>
        <v>Normal</v>
      </c>
      <c r="S460">
        <f t="shared" si="30"/>
        <v>3</v>
      </c>
      <c r="T460" t="str">
        <f t="shared" si="31"/>
        <v>Moderate</v>
      </c>
    </row>
    <row r="461" spans="1:20" ht="15" customHeight="1" x14ac:dyDescent="0.35">
      <c r="A461" s="35">
        <v>33</v>
      </c>
      <c r="B461" s="36">
        <v>25.99599177</v>
      </c>
      <c r="C461" s="35">
        <v>113.7105672</v>
      </c>
      <c r="D461" s="35">
        <v>91.355189089999996</v>
      </c>
      <c r="E461" s="37">
        <v>182.00299530000001</v>
      </c>
      <c r="F461" s="37">
        <v>32.611029819999999</v>
      </c>
      <c r="G461" s="37">
        <v>209.7257185</v>
      </c>
      <c r="H461" s="37">
        <v>260.32895400000001</v>
      </c>
      <c r="I461" s="17" t="s">
        <v>353</v>
      </c>
      <c r="J461" s="17" t="s">
        <v>249</v>
      </c>
      <c r="K461" s="17" t="s">
        <v>392</v>
      </c>
      <c r="L461" s="17" t="s">
        <v>357</v>
      </c>
      <c r="M461" s="17" t="s">
        <v>333</v>
      </c>
      <c r="N461" s="36">
        <v>5.5810256929813198</v>
      </c>
      <c r="O461" s="35">
        <v>22.35537811</v>
      </c>
      <c r="P461" s="37">
        <v>857.86772841000004</v>
      </c>
      <c r="Q461" t="str">
        <f t="shared" si="28"/>
        <v>Desirable</v>
      </c>
      <c r="R461" t="str">
        <f t="shared" si="29"/>
        <v>Normal</v>
      </c>
      <c r="S461">
        <f t="shared" si="30"/>
        <v>5</v>
      </c>
      <c r="T461" t="str">
        <f t="shared" si="31"/>
        <v>Moderate</v>
      </c>
    </row>
    <row r="462" spans="1:20" ht="15" customHeight="1" x14ac:dyDescent="0.35">
      <c r="A462" s="35">
        <v>86</v>
      </c>
      <c r="B462" s="36">
        <v>21.29018203</v>
      </c>
      <c r="C462" s="35">
        <v>124.11868629999999</v>
      </c>
      <c r="D462" s="35">
        <v>67.131555449999993</v>
      </c>
      <c r="E462" s="37">
        <v>212.4724789</v>
      </c>
      <c r="F462" s="37">
        <v>40.784593569999998</v>
      </c>
      <c r="G462" s="37">
        <v>207.40550139999999</v>
      </c>
      <c r="H462" s="37">
        <v>276.10937790000003</v>
      </c>
      <c r="I462" s="17" t="s">
        <v>353</v>
      </c>
      <c r="J462" s="17" t="s">
        <v>359</v>
      </c>
      <c r="K462" s="17" t="s">
        <v>255</v>
      </c>
      <c r="L462" s="17" t="s">
        <v>366</v>
      </c>
      <c r="M462" s="17" t="s">
        <v>255</v>
      </c>
      <c r="N462" s="36">
        <v>5.2096259960351503</v>
      </c>
      <c r="O462" s="35">
        <v>56.98713085</v>
      </c>
      <c r="P462" s="37">
        <v>1830.9556545800001</v>
      </c>
      <c r="Q462" t="str">
        <f t="shared" si="28"/>
        <v>Borderline High</v>
      </c>
      <c r="R462" t="str">
        <f t="shared" si="29"/>
        <v>Elevated</v>
      </c>
      <c r="S462">
        <f t="shared" si="30"/>
        <v>3</v>
      </c>
      <c r="T462" t="str">
        <f t="shared" si="31"/>
        <v>Moderate</v>
      </c>
    </row>
    <row r="463" spans="1:20" ht="15" customHeight="1" x14ac:dyDescent="0.35">
      <c r="A463" s="35">
        <v>29</v>
      </c>
      <c r="B463" s="36">
        <v>25.61029795</v>
      </c>
      <c r="C463" s="35">
        <v>116.082662</v>
      </c>
      <c r="D463" s="35">
        <v>78.514628419999994</v>
      </c>
      <c r="E463" s="37">
        <v>174.97677580000001</v>
      </c>
      <c r="F463" s="37">
        <v>31.972424019999998</v>
      </c>
      <c r="G463" s="37">
        <v>209.23389969999999</v>
      </c>
      <c r="H463" s="37">
        <v>273.33115450000003</v>
      </c>
      <c r="I463" s="17" t="s">
        <v>243</v>
      </c>
      <c r="J463" s="17" t="s">
        <v>354</v>
      </c>
      <c r="K463" s="17" t="s">
        <v>255</v>
      </c>
      <c r="L463" s="17" t="s">
        <v>355</v>
      </c>
      <c r="M463" s="17" t="s">
        <v>333</v>
      </c>
      <c r="N463" s="36">
        <v>5.4727403743471301</v>
      </c>
      <c r="O463" s="35">
        <v>37.568033579999998</v>
      </c>
      <c r="P463" s="37">
        <v>742.69864055000005</v>
      </c>
      <c r="Q463" t="str">
        <f t="shared" si="28"/>
        <v>Desirable</v>
      </c>
      <c r="R463" t="str">
        <f t="shared" si="29"/>
        <v>Normal</v>
      </c>
      <c r="S463">
        <f t="shared" si="30"/>
        <v>3</v>
      </c>
      <c r="T463" t="str">
        <f t="shared" si="31"/>
        <v>Moderate</v>
      </c>
    </row>
    <row r="464" spans="1:20" ht="15" customHeight="1" x14ac:dyDescent="0.35">
      <c r="A464" s="35">
        <v>42</v>
      </c>
      <c r="B464" s="36">
        <v>29.365022750000001</v>
      </c>
      <c r="C464" s="35">
        <v>102.0270812</v>
      </c>
      <c r="D464" s="35">
        <v>85.020317739999996</v>
      </c>
      <c r="E464" s="37">
        <v>173.78497809999999</v>
      </c>
      <c r="F464" s="37">
        <v>46.880491399999997</v>
      </c>
      <c r="G464" s="37">
        <v>187.84137559999999</v>
      </c>
      <c r="H464" s="37">
        <v>241.8074896</v>
      </c>
      <c r="I464" s="17" t="s">
        <v>243</v>
      </c>
      <c r="J464" s="17" t="s">
        <v>359</v>
      </c>
      <c r="K464" s="17" t="s">
        <v>392</v>
      </c>
      <c r="L464" s="17" t="s">
        <v>360</v>
      </c>
      <c r="M464" s="17" t="s">
        <v>333</v>
      </c>
      <c r="N464" s="36">
        <v>3.7069785940852999</v>
      </c>
      <c r="O464" s="35">
        <v>17.006763459999998</v>
      </c>
      <c r="P464" s="37">
        <v>1233.3309555000001</v>
      </c>
      <c r="Q464" t="str">
        <f t="shared" si="28"/>
        <v>Desirable</v>
      </c>
      <c r="R464" t="str">
        <f t="shared" si="29"/>
        <v>Normal</v>
      </c>
      <c r="S464">
        <f t="shared" si="30"/>
        <v>2</v>
      </c>
      <c r="T464" t="str">
        <f t="shared" si="31"/>
        <v>Low</v>
      </c>
    </row>
    <row r="465" spans="1:20" ht="15" customHeight="1" x14ac:dyDescent="0.35">
      <c r="A465" s="35">
        <v>69</v>
      </c>
      <c r="B465" s="36">
        <v>25.517418719999998</v>
      </c>
      <c r="C465" s="35">
        <v>108.14686930000001</v>
      </c>
      <c r="D465" s="35">
        <v>83.716349190000003</v>
      </c>
      <c r="E465" s="37">
        <v>190.86921229999999</v>
      </c>
      <c r="F465" s="37">
        <v>42.490378470000003</v>
      </c>
      <c r="G465" s="37">
        <v>228.81324119999999</v>
      </c>
      <c r="H465" s="37">
        <v>207.735501</v>
      </c>
      <c r="I465" s="17" t="s">
        <v>243</v>
      </c>
      <c r="J465" s="17" t="s">
        <v>359</v>
      </c>
      <c r="K465" s="17" t="s">
        <v>392</v>
      </c>
      <c r="L465" s="17" t="s">
        <v>261</v>
      </c>
      <c r="M465" s="17" t="s">
        <v>333</v>
      </c>
      <c r="N465" s="36">
        <v>4.4920572414943702</v>
      </c>
      <c r="O465" s="35">
        <v>24.43052011</v>
      </c>
      <c r="P465" s="37">
        <v>1760.70189168</v>
      </c>
      <c r="Q465" t="str">
        <f t="shared" si="28"/>
        <v>Desirable</v>
      </c>
      <c r="R465" t="str">
        <f t="shared" si="29"/>
        <v>Normal</v>
      </c>
      <c r="S465">
        <f t="shared" si="30"/>
        <v>2</v>
      </c>
      <c r="T465" t="str">
        <f t="shared" si="31"/>
        <v>Low</v>
      </c>
    </row>
    <row r="466" spans="1:20" ht="15" customHeight="1" x14ac:dyDescent="0.35">
      <c r="A466" s="35">
        <v>70</v>
      </c>
      <c r="B466" s="36">
        <v>27.123177760000001</v>
      </c>
      <c r="C466" s="35">
        <v>96.046782919999998</v>
      </c>
      <c r="D466" s="35">
        <v>77.765872360000003</v>
      </c>
      <c r="E466" s="37">
        <v>202.95200370000001</v>
      </c>
      <c r="F466" s="37">
        <v>34.406262359999999</v>
      </c>
      <c r="G466" s="37">
        <v>224.04194229999999</v>
      </c>
      <c r="H466" s="37">
        <v>253.76882599999999</v>
      </c>
      <c r="I466" s="17" t="s">
        <v>243</v>
      </c>
      <c r="J466" s="17" t="s">
        <v>249</v>
      </c>
      <c r="K466" s="17" t="s">
        <v>255</v>
      </c>
      <c r="L466" s="17" t="s">
        <v>366</v>
      </c>
      <c r="M466" s="17" t="s">
        <v>333</v>
      </c>
      <c r="N466" s="36">
        <v>5.89869371966273</v>
      </c>
      <c r="O466" s="35">
        <v>18.280910559999999</v>
      </c>
      <c r="P466" s="37">
        <v>1898.6224431999999</v>
      </c>
      <c r="Q466" t="str">
        <f t="shared" si="28"/>
        <v>Borderline High</v>
      </c>
      <c r="R466" t="str">
        <f t="shared" si="29"/>
        <v>Normal</v>
      </c>
      <c r="S466">
        <f t="shared" si="30"/>
        <v>3</v>
      </c>
      <c r="T466" t="str">
        <f t="shared" si="31"/>
        <v>Moderate</v>
      </c>
    </row>
    <row r="467" spans="1:20" ht="15" customHeight="1" x14ac:dyDescent="0.35">
      <c r="A467" s="35">
        <v>40</v>
      </c>
      <c r="B467" s="36">
        <v>21.235329499999999</v>
      </c>
      <c r="C467" s="35">
        <v>91.444748189999999</v>
      </c>
      <c r="D467" s="35">
        <v>86.308022570000006</v>
      </c>
      <c r="E467" s="37">
        <v>150.5128641</v>
      </c>
      <c r="F467" s="37">
        <v>40.31741418</v>
      </c>
      <c r="G467" s="37">
        <v>191.30033</v>
      </c>
      <c r="H467" s="37">
        <v>232.44630979999999</v>
      </c>
      <c r="I467" s="17" t="s">
        <v>243</v>
      </c>
      <c r="J467" s="17" t="s">
        <v>354</v>
      </c>
      <c r="K467" s="17" t="s">
        <v>392</v>
      </c>
      <c r="L467" s="17" t="s">
        <v>360</v>
      </c>
      <c r="M467" s="17" t="s">
        <v>255</v>
      </c>
      <c r="N467" s="36">
        <v>3.7331973580454498</v>
      </c>
      <c r="O467" s="35">
        <v>5.1367256199999902</v>
      </c>
      <c r="P467" s="37">
        <v>849.41318000000001</v>
      </c>
      <c r="Q467" t="str">
        <f t="shared" si="28"/>
        <v>Desirable</v>
      </c>
      <c r="R467" t="str">
        <f t="shared" si="29"/>
        <v>Normal</v>
      </c>
      <c r="S467">
        <f t="shared" si="30"/>
        <v>0</v>
      </c>
      <c r="T467" t="str">
        <f t="shared" si="31"/>
        <v>Low</v>
      </c>
    </row>
    <row r="468" spans="1:20" ht="15" customHeight="1" x14ac:dyDescent="0.35">
      <c r="A468" s="35">
        <v>33</v>
      </c>
      <c r="B468" s="36">
        <v>24.214762239999999</v>
      </c>
      <c r="C468" s="35">
        <v>115.0224729</v>
      </c>
      <c r="D468" s="35">
        <v>86.466693550000002</v>
      </c>
      <c r="E468" s="37">
        <v>182.63929139999999</v>
      </c>
      <c r="F468" s="37">
        <v>37.384797200000001</v>
      </c>
      <c r="G468" s="37">
        <v>203.33279390000001</v>
      </c>
      <c r="H468" s="37">
        <v>269.50547660000001</v>
      </c>
      <c r="I468" s="17" t="s">
        <v>353</v>
      </c>
      <c r="J468" s="17" t="s">
        <v>249</v>
      </c>
      <c r="K468" s="17" t="s">
        <v>392</v>
      </c>
      <c r="L468" s="17" t="s">
        <v>357</v>
      </c>
      <c r="M468" s="17" t="s">
        <v>255</v>
      </c>
      <c r="N468" s="36">
        <v>4.8853893849663601</v>
      </c>
      <c r="O468" s="35">
        <v>28.555779350000002</v>
      </c>
      <c r="P468" s="37">
        <v>799.08715391999999</v>
      </c>
      <c r="Q468" t="str">
        <f t="shared" si="28"/>
        <v>Desirable</v>
      </c>
      <c r="R468" t="str">
        <f t="shared" si="29"/>
        <v>Normal</v>
      </c>
      <c r="S468">
        <f t="shared" si="30"/>
        <v>3</v>
      </c>
      <c r="T468" t="str">
        <f t="shared" si="31"/>
        <v>Moderate</v>
      </c>
    </row>
    <row r="469" spans="1:20" ht="15" customHeight="1" x14ac:dyDescent="0.35">
      <c r="A469" s="35">
        <v>74</v>
      </c>
      <c r="B469" s="36">
        <v>37.660892619999998</v>
      </c>
      <c r="C469" s="35">
        <v>122.1523055</v>
      </c>
      <c r="D469" s="35">
        <v>83.529561279999996</v>
      </c>
      <c r="E469" s="37">
        <v>230.91148150000001</v>
      </c>
      <c r="F469" s="37">
        <v>38.596584290000003</v>
      </c>
      <c r="G469" s="37">
        <v>241.9145771</v>
      </c>
      <c r="H469" s="37">
        <v>254.99400510000001</v>
      </c>
      <c r="I469" s="17" t="s">
        <v>353</v>
      </c>
      <c r="J469" s="17" t="s">
        <v>249</v>
      </c>
      <c r="K469" s="17" t="s">
        <v>392</v>
      </c>
      <c r="L469" s="17" t="s">
        <v>366</v>
      </c>
      <c r="M469" s="17" t="s">
        <v>334</v>
      </c>
      <c r="N469" s="36">
        <v>5.9826921409682097</v>
      </c>
      <c r="O469" s="35">
        <v>38.622744220000001</v>
      </c>
      <c r="P469" s="37">
        <v>2786.9060538799999</v>
      </c>
      <c r="Q469" t="str">
        <f t="shared" si="28"/>
        <v>Borderline High</v>
      </c>
      <c r="R469" t="str">
        <f t="shared" si="29"/>
        <v>Elevated</v>
      </c>
      <c r="S469">
        <f t="shared" si="30"/>
        <v>7</v>
      </c>
      <c r="T469" t="str">
        <f t="shared" si="31"/>
        <v>High</v>
      </c>
    </row>
    <row r="470" spans="1:20" ht="15" customHeight="1" x14ac:dyDescent="0.35">
      <c r="A470" s="35">
        <v>56</v>
      </c>
      <c r="B470" s="36">
        <v>26.33016452</v>
      </c>
      <c r="C470" s="35">
        <v>125.2644504</v>
      </c>
      <c r="D470" s="35">
        <v>71.690004920000007</v>
      </c>
      <c r="E470" s="37">
        <v>204.5084895</v>
      </c>
      <c r="F470" s="37">
        <v>35.73762447</v>
      </c>
      <c r="G470" s="37">
        <v>230.9957038</v>
      </c>
      <c r="H470" s="37">
        <v>259.6326517</v>
      </c>
      <c r="I470" s="17" t="s">
        <v>243</v>
      </c>
      <c r="J470" s="17" t="s">
        <v>249</v>
      </c>
      <c r="K470" s="17" t="s">
        <v>255</v>
      </c>
      <c r="L470" s="17" t="s">
        <v>363</v>
      </c>
      <c r="M470" s="17" t="s">
        <v>333</v>
      </c>
      <c r="N470" s="36">
        <v>5.7224981383884401</v>
      </c>
      <c r="O470" s="35">
        <v>53.574445480000001</v>
      </c>
      <c r="P470" s="37">
        <v>1474.4892131199999</v>
      </c>
      <c r="Q470" t="str">
        <f t="shared" si="28"/>
        <v>Borderline High</v>
      </c>
      <c r="R470" t="str">
        <f t="shared" si="29"/>
        <v>Elevated</v>
      </c>
      <c r="S470">
        <f t="shared" si="30"/>
        <v>4</v>
      </c>
      <c r="T470" t="str">
        <f t="shared" si="31"/>
        <v>Moderate</v>
      </c>
    </row>
    <row r="471" spans="1:20" ht="15" customHeight="1" x14ac:dyDescent="0.35">
      <c r="A471" s="35">
        <v>70</v>
      </c>
      <c r="B471" s="36">
        <v>28.814627290000001</v>
      </c>
      <c r="C471" s="35">
        <v>99.633237190000003</v>
      </c>
      <c r="D471" s="35">
        <v>90.595446010000003</v>
      </c>
      <c r="E471" s="37">
        <v>182.1904126</v>
      </c>
      <c r="F471" s="37">
        <v>36.29809075</v>
      </c>
      <c r="G471" s="37">
        <v>210.47889979999999</v>
      </c>
      <c r="H471" s="37">
        <v>261.08262259999998</v>
      </c>
      <c r="I471" s="17" t="s">
        <v>243</v>
      </c>
      <c r="J471" s="17" t="s">
        <v>359</v>
      </c>
      <c r="K471" s="17" t="s">
        <v>392</v>
      </c>
      <c r="L471" s="17" t="s">
        <v>366</v>
      </c>
      <c r="M471" s="17" t="s">
        <v>333</v>
      </c>
      <c r="N471" s="36">
        <v>5.0192836271973897</v>
      </c>
      <c r="O471" s="35">
        <v>9.0377911799999993</v>
      </c>
      <c r="P471" s="37">
        <v>2017.0239102999999</v>
      </c>
      <c r="Q471" t="str">
        <f t="shared" si="28"/>
        <v>Desirable</v>
      </c>
      <c r="R471" t="str">
        <f t="shared" si="29"/>
        <v>Normal</v>
      </c>
      <c r="S471">
        <f t="shared" si="30"/>
        <v>3</v>
      </c>
      <c r="T471" t="str">
        <f t="shared" si="31"/>
        <v>Moderate</v>
      </c>
    </row>
    <row r="472" spans="1:20" ht="15" customHeight="1" x14ac:dyDescent="0.35">
      <c r="A472" s="35">
        <v>59</v>
      </c>
      <c r="B472" s="36">
        <v>22.989583499999998</v>
      </c>
      <c r="C472" s="35">
        <v>120.96077</v>
      </c>
      <c r="D472" s="35">
        <v>103.0230277</v>
      </c>
      <c r="E472" s="37">
        <v>199.07260400000001</v>
      </c>
      <c r="F472" s="37">
        <v>29.680980829999999</v>
      </c>
      <c r="G472" s="37">
        <v>230.19256369999999</v>
      </c>
      <c r="H472" s="37">
        <v>267.20459249999999</v>
      </c>
      <c r="I472" s="17" t="s">
        <v>243</v>
      </c>
      <c r="J472" s="17" t="s">
        <v>249</v>
      </c>
      <c r="K472" s="17" t="s">
        <v>392</v>
      </c>
      <c r="L472" s="17" t="s">
        <v>363</v>
      </c>
      <c r="M472" s="17" t="s">
        <v>255</v>
      </c>
      <c r="N472" s="36">
        <v>6.70707633080601</v>
      </c>
      <c r="O472" s="35">
        <v>17.9377423</v>
      </c>
      <c r="P472" s="37">
        <v>1356.3854265</v>
      </c>
      <c r="Q472" t="str">
        <f t="shared" si="28"/>
        <v>Desirable</v>
      </c>
      <c r="R472" t="str">
        <f t="shared" si="29"/>
        <v>Elevated</v>
      </c>
      <c r="S472">
        <f t="shared" si="30"/>
        <v>2</v>
      </c>
      <c r="T472" t="str">
        <f t="shared" si="31"/>
        <v>Low</v>
      </c>
    </row>
    <row r="473" spans="1:20" ht="15" customHeight="1" x14ac:dyDescent="0.35">
      <c r="A473" s="35">
        <v>75</v>
      </c>
      <c r="B473" s="36">
        <v>27.258616920000001</v>
      </c>
      <c r="C473" s="35">
        <v>124.20810299999999</v>
      </c>
      <c r="D473" s="35">
        <v>79.061406349999999</v>
      </c>
      <c r="E473" s="37">
        <v>206.5027159</v>
      </c>
      <c r="F473" s="37">
        <v>30.384652379999999</v>
      </c>
      <c r="G473" s="37">
        <v>201.73160379999999</v>
      </c>
      <c r="H473" s="37">
        <v>277.3858874</v>
      </c>
      <c r="I473" s="17" t="s">
        <v>353</v>
      </c>
      <c r="J473" s="17" t="s">
        <v>359</v>
      </c>
      <c r="K473" s="17" t="s">
        <v>255</v>
      </c>
      <c r="L473" s="17" t="s">
        <v>366</v>
      </c>
      <c r="M473" s="17" t="s">
        <v>333</v>
      </c>
      <c r="N473" s="36">
        <v>6.7962836407477099</v>
      </c>
      <c r="O473" s="35">
        <v>45.146696650000003</v>
      </c>
      <c r="P473" s="37">
        <v>2044.3962690000001</v>
      </c>
      <c r="Q473" t="str">
        <f t="shared" si="28"/>
        <v>Borderline High</v>
      </c>
      <c r="R473" t="str">
        <f t="shared" si="29"/>
        <v>Elevated</v>
      </c>
      <c r="S473">
        <f t="shared" si="30"/>
        <v>6</v>
      </c>
      <c r="T473" t="str">
        <f t="shared" si="31"/>
        <v>High</v>
      </c>
    </row>
    <row r="474" spans="1:20" ht="15" customHeight="1" x14ac:dyDescent="0.35">
      <c r="A474" s="35">
        <v>56</v>
      </c>
      <c r="B474" s="36">
        <v>25.64681466</v>
      </c>
      <c r="C474" s="35">
        <v>129.2162414</v>
      </c>
      <c r="D474" s="35">
        <v>95.810434470000004</v>
      </c>
      <c r="E474" s="37">
        <v>220.80329760000001</v>
      </c>
      <c r="F474" s="37">
        <v>29.290577899999999</v>
      </c>
      <c r="G474" s="37">
        <v>239.85999620000001</v>
      </c>
      <c r="H474" s="37">
        <v>293.65416310000001</v>
      </c>
      <c r="I474" s="17" t="s">
        <v>243</v>
      </c>
      <c r="J474" s="17" t="s">
        <v>249</v>
      </c>
      <c r="K474" s="17" t="s">
        <v>392</v>
      </c>
      <c r="L474" s="17" t="s">
        <v>363</v>
      </c>
      <c r="M474" s="17" t="s">
        <v>333</v>
      </c>
      <c r="N474" s="36">
        <v>7.5383728635821798</v>
      </c>
      <c r="O474" s="35">
        <v>33.405806929999997</v>
      </c>
      <c r="P474" s="37">
        <v>1436.2216209600001</v>
      </c>
      <c r="Q474" t="str">
        <f t="shared" si="28"/>
        <v>Borderline High</v>
      </c>
      <c r="R474" t="str">
        <f t="shared" si="29"/>
        <v>Elevated</v>
      </c>
      <c r="S474">
        <f t="shared" si="30"/>
        <v>4</v>
      </c>
      <c r="T474" t="str">
        <f t="shared" si="31"/>
        <v>Moderate</v>
      </c>
    </row>
    <row r="475" spans="1:20" ht="15" customHeight="1" x14ac:dyDescent="0.35">
      <c r="A475" s="35">
        <v>31</v>
      </c>
      <c r="B475" s="36">
        <v>32.50142915</v>
      </c>
      <c r="C475" s="35">
        <v>118.0898535</v>
      </c>
      <c r="D475" s="35">
        <v>86.676263309999996</v>
      </c>
      <c r="E475" s="37">
        <v>200.87423179999999</v>
      </c>
      <c r="F475" s="37">
        <v>39.198237110000001</v>
      </c>
      <c r="G475" s="37">
        <v>207.7000324</v>
      </c>
      <c r="H475" s="37">
        <v>216.9509027</v>
      </c>
      <c r="I475" s="17" t="s">
        <v>243</v>
      </c>
      <c r="J475" s="17" t="s">
        <v>359</v>
      </c>
      <c r="K475" s="17" t="s">
        <v>392</v>
      </c>
      <c r="L475" s="17" t="s">
        <v>357</v>
      </c>
      <c r="M475" s="17" t="s">
        <v>334</v>
      </c>
      <c r="N475" s="36">
        <v>5.1245731086399902</v>
      </c>
      <c r="O475" s="35">
        <v>31.413590190000001</v>
      </c>
      <c r="P475" s="37">
        <v>1007.54430365</v>
      </c>
      <c r="Q475" t="str">
        <f t="shared" si="28"/>
        <v>Borderline High</v>
      </c>
      <c r="R475" t="str">
        <f t="shared" si="29"/>
        <v>Normal</v>
      </c>
      <c r="S475">
        <f t="shared" si="30"/>
        <v>4</v>
      </c>
      <c r="T475" t="str">
        <f t="shared" si="31"/>
        <v>Moderate</v>
      </c>
    </row>
    <row r="476" spans="1:20" ht="15" customHeight="1" x14ac:dyDescent="0.35">
      <c r="A476" s="35">
        <v>22</v>
      </c>
      <c r="B476" s="36">
        <v>32.263982329999997</v>
      </c>
      <c r="C476" s="35">
        <v>83.183845270000006</v>
      </c>
      <c r="D476" s="35">
        <v>82.672153960000003</v>
      </c>
      <c r="E476" s="37">
        <v>179.23080049999999</v>
      </c>
      <c r="F476" s="37">
        <v>34.565137460000003</v>
      </c>
      <c r="G476" s="37">
        <v>220.72777629999999</v>
      </c>
      <c r="H476" s="37">
        <v>255.8385782</v>
      </c>
      <c r="I476" s="17" t="s">
        <v>243</v>
      </c>
      <c r="J476" s="17" t="s">
        <v>354</v>
      </c>
      <c r="K476" s="17" t="s">
        <v>392</v>
      </c>
      <c r="L476" s="17" t="s">
        <v>355</v>
      </c>
      <c r="M476" s="17" t="s">
        <v>334</v>
      </c>
      <c r="N476" s="36">
        <v>5.1853055902760996</v>
      </c>
      <c r="O476" s="35">
        <v>0.51169131000000301</v>
      </c>
      <c r="P476" s="37">
        <v>709.80761126000004</v>
      </c>
      <c r="Q476" t="str">
        <f t="shared" si="28"/>
        <v>Desirable</v>
      </c>
      <c r="R476" t="str">
        <f t="shared" si="29"/>
        <v>Normal</v>
      </c>
      <c r="S476">
        <f t="shared" si="30"/>
        <v>4</v>
      </c>
      <c r="T476" t="str">
        <f t="shared" si="31"/>
        <v>Moderate</v>
      </c>
    </row>
    <row r="477" spans="1:20" ht="15" customHeight="1" x14ac:dyDescent="0.35">
      <c r="A477" s="35">
        <v>52</v>
      </c>
      <c r="B477" s="36">
        <v>32.792169100000002</v>
      </c>
      <c r="C477" s="35">
        <v>117.1631203</v>
      </c>
      <c r="D477" s="35">
        <v>100.6635974</v>
      </c>
      <c r="E477" s="37">
        <v>193.67433310000001</v>
      </c>
      <c r="F477" s="37">
        <v>39.204697539999998</v>
      </c>
      <c r="G477" s="37">
        <v>215.72068859999999</v>
      </c>
      <c r="H477" s="37">
        <v>229.55196000000001</v>
      </c>
      <c r="I477" s="17" t="s">
        <v>243</v>
      </c>
      <c r="J477" s="17" t="s">
        <v>249</v>
      </c>
      <c r="K477" s="17" t="s">
        <v>392</v>
      </c>
      <c r="L477" s="17" t="s">
        <v>363</v>
      </c>
      <c r="M477" s="17" t="s">
        <v>334</v>
      </c>
      <c r="N477" s="36">
        <v>4.9400797672880099</v>
      </c>
      <c r="O477" s="35">
        <v>16.499522899999999</v>
      </c>
      <c r="P477" s="37">
        <v>1705.1927932000001</v>
      </c>
      <c r="Q477" t="str">
        <f t="shared" si="28"/>
        <v>Desirable</v>
      </c>
      <c r="R477" t="str">
        <f t="shared" si="29"/>
        <v>Normal</v>
      </c>
      <c r="S477">
        <f t="shared" si="30"/>
        <v>4</v>
      </c>
      <c r="T477" t="str">
        <f t="shared" si="31"/>
        <v>Moderate</v>
      </c>
    </row>
    <row r="478" spans="1:20" ht="15" customHeight="1" x14ac:dyDescent="0.35">
      <c r="A478" s="35">
        <v>35</v>
      </c>
      <c r="B478" s="36">
        <v>27.401475260000002</v>
      </c>
      <c r="C478" s="35">
        <v>93.015002330000002</v>
      </c>
      <c r="D478" s="35">
        <v>88.637574999999998</v>
      </c>
      <c r="E478" s="37">
        <v>200.54802290000001</v>
      </c>
      <c r="F478" s="37">
        <v>29.990855100000001</v>
      </c>
      <c r="G478" s="37">
        <v>206.9609289</v>
      </c>
      <c r="H478" s="37">
        <v>273.09675970000001</v>
      </c>
      <c r="I478" s="17" t="s">
        <v>243</v>
      </c>
      <c r="J478" s="17" t="s">
        <v>249</v>
      </c>
      <c r="K478" s="17" t="s">
        <v>392</v>
      </c>
      <c r="L478" s="17" t="s">
        <v>357</v>
      </c>
      <c r="M478" s="17" t="s">
        <v>333</v>
      </c>
      <c r="N478" s="36">
        <v>6.6869724864897204</v>
      </c>
      <c r="O478" s="35">
        <v>4.3774273299999997</v>
      </c>
      <c r="P478" s="37">
        <v>959.0516341</v>
      </c>
      <c r="Q478" t="str">
        <f t="shared" si="28"/>
        <v>Borderline High</v>
      </c>
      <c r="R478" t="str">
        <f t="shared" si="29"/>
        <v>Normal</v>
      </c>
      <c r="S478">
        <f t="shared" si="30"/>
        <v>3</v>
      </c>
      <c r="T478" t="str">
        <f t="shared" si="31"/>
        <v>Moderate</v>
      </c>
    </row>
    <row r="479" spans="1:20" ht="15" customHeight="1" x14ac:dyDescent="0.35">
      <c r="A479" s="35">
        <v>26</v>
      </c>
      <c r="B479" s="36">
        <v>37.199242869999999</v>
      </c>
      <c r="C479" s="35">
        <v>89.354724399999995</v>
      </c>
      <c r="D479" s="35">
        <v>75.409102849999996</v>
      </c>
      <c r="E479" s="37">
        <v>182.0543524</v>
      </c>
      <c r="F479" s="37">
        <v>36.703948019999999</v>
      </c>
      <c r="G479" s="37">
        <v>209.31247260000001</v>
      </c>
      <c r="H479" s="37">
        <v>246.90799749999999</v>
      </c>
      <c r="I479" s="17" t="s">
        <v>353</v>
      </c>
      <c r="J479" s="17" t="s">
        <v>249</v>
      </c>
      <c r="K479" s="17" t="s">
        <v>255</v>
      </c>
      <c r="L479" s="17" t="s">
        <v>355</v>
      </c>
      <c r="M479" s="17" t="s">
        <v>334</v>
      </c>
      <c r="N479" s="36">
        <v>4.9600754747363602</v>
      </c>
      <c r="O479" s="35">
        <v>13.94562155</v>
      </c>
      <c r="P479" s="37">
        <v>967.18031461999999</v>
      </c>
      <c r="Q479" t="str">
        <f t="shared" si="28"/>
        <v>Desirable</v>
      </c>
      <c r="R479" t="str">
        <f t="shared" si="29"/>
        <v>Normal</v>
      </c>
      <c r="S479">
        <f t="shared" si="30"/>
        <v>6</v>
      </c>
      <c r="T479" t="str">
        <f t="shared" si="31"/>
        <v>High</v>
      </c>
    </row>
    <row r="480" spans="1:20" ht="15" customHeight="1" x14ac:dyDescent="0.35">
      <c r="A480" s="35">
        <v>75</v>
      </c>
      <c r="B480" s="36">
        <v>31.018927000000001</v>
      </c>
      <c r="C480" s="35">
        <v>115.77270729999999</v>
      </c>
      <c r="D480" s="35">
        <v>86.046603529999999</v>
      </c>
      <c r="E480" s="37">
        <v>206.06463790000001</v>
      </c>
      <c r="F480" s="37">
        <v>44.649440480000003</v>
      </c>
      <c r="G480" s="37">
        <v>215.1352234</v>
      </c>
      <c r="H480" s="37">
        <v>272.66701010000003</v>
      </c>
      <c r="I480" s="17" t="s">
        <v>243</v>
      </c>
      <c r="J480" s="17" t="s">
        <v>359</v>
      </c>
      <c r="K480" s="17" t="s">
        <v>392</v>
      </c>
      <c r="L480" s="17" t="s">
        <v>366</v>
      </c>
      <c r="M480" s="17" t="s">
        <v>334</v>
      </c>
      <c r="N480" s="36">
        <v>4.6151673052275601</v>
      </c>
      <c r="O480" s="35">
        <v>29.726103770000002</v>
      </c>
      <c r="P480" s="37">
        <v>2326.4195249999998</v>
      </c>
      <c r="Q480" t="str">
        <f t="shared" si="28"/>
        <v>Borderline High</v>
      </c>
      <c r="R480" t="str">
        <f t="shared" si="29"/>
        <v>Normal</v>
      </c>
      <c r="S480">
        <f t="shared" si="30"/>
        <v>3</v>
      </c>
      <c r="T480" t="str">
        <f t="shared" si="31"/>
        <v>Moderate</v>
      </c>
    </row>
    <row r="481" spans="1:20" ht="15" customHeight="1" x14ac:dyDescent="0.35">
      <c r="A481" s="35">
        <v>34</v>
      </c>
      <c r="B481" s="36">
        <v>19.852321069999999</v>
      </c>
      <c r="C481" s="35">
        <v>111.318738</v>
      </c>
      <c r="D481" s="35">
        <v>86.27043956</v>
      </c>
      <c r="E481" s="37">
        <v>183.12290730000001</v>
      </c>
      <c r="F481" s="37">
        <v>39.798876040000003</v>
      </c>
      <c r="G481" s="37">
        <v>225.97496050000001</v>
      </c>
      <c r="H481" s="37">
        <v>229.62517819999999</v>
      </c>
      <c r="I481" s="17" t="s">
        <v>243</v>
      </c>
      <c r="J481" s="17" t="s">
        <v>249</v>
      </c>
      <c r="K481" s="17" t="s">
        <v>392</v>
      </c>
      <c r="L481" s="17" t="s">
        <v>357</v>
      </c>
      <c r="M481" s="17" t="s">
        <v>255</v>
      </c>
      <c r="N481" s="36">
        <v>4.6012080119034398</v>
      </c>
      <c r="O481" s="35">
        <v>25.04829844</v>
      </c>
      <c r="P481" s="37">
        <v>674.97891637999999</v>
      </c>
      <c r="Q481" t="str">
        <f t="shared" si="28"/>
        <v>Desirable</v>
      </c>
      <c r="R481" t="str">
        <f t="shared" si="29"/>
        <v>Normal</v>
      </c>
      <c r="S481">
        <f t="shared" si="30"/>
        <v>1</v>
      </c>
      <c r="T481" t="str">
        <f t="shared" si="31"/>
        <v>Low</v>
      </c>
    </row>
    <row r="482" spans="1:20" ht="15" customHeight="1" x14ac:dyDescent="0.35">
      <c r="A482" s="35">
        <v>24</v>
      </c>
      <c r="B482" s="36">
        <v>34.712395790000002</v>
      </c>
      <c r="C482" s="35">
        <v>92.653249430000002</v>
      </c>
      <c r="D482" s="35">
        <v>78.645379149999997</v>
      </c>
      <c r="E482" s="37">
        <v>168.610592</v>
      </c>
      <c r="F482" s="37">
        <v>36.492049119999997</v>
      </c>
      <c r="G482" s="37">
        <v>187.1949438</v>
      </c>
      <c r="H482" s="37">
        <v>244.64143949999999</v>
      </c>
      <c r="I482" s="17" t="s">
        <v>243</v>
      </c>
      <c r="J482" s="17" t="s">
        <v>359</v>
      </c>
      <c r="K482" s="17" t="s">
        <v>255</v>
      </c>
      <c r="L482" s="17" t="s">
        <v>355</v>
      </c>
      <c r="M482" s="17" t="s">
        <v>334</v>
      </c>
      <c r="N482" s="36">
        <v>4.6204747627501801</v>
      </c>
      <c r="O482" s="35">
        <v>14.007870280000001</v>
      </c>
      <c r="P482" s="37">
        <v>833.09749896000005</v>
      </c>
      <c r="Q482" t="str">
        <f t="shared" si="28"/>
        <v>Desirable</v>
      </c>
      <c r="R482" t="str">
        <f t="shared" si="29"/>
        <v>Normal</v>
      </c>
      <c r="S482">
        <f t="shared" si="30"/>
        <v>4</v>
      </c>
      <c r="T482" t="str">
        <f t="shared" si="31"/>
        <v>Moderate</v>
      </c>
    </row>
    <row r="483" spans="1:20" ht="15" customHeight="1" x14ac:dyDescent="0.35">
      <c r="A483" s="35">
        <v>63</v>
      </c>
      <c r="B483" s="36">
        <v>26.971238369999998</v>
      </c>
      <c r="C483" s="35">
        <v>87.976379480000006</v>
      </c>
      <c r="D483" s="35">
        <v>86.6399148</v>
      </c>
      <c r="E483" s="37">
        <v>176.9048454</v>
      </c>
      <c r="F483" s="37">
        <v>49.06699046</v>
      </c>
      <c r="G483" s="37">
        <v>199.7985152</v>
      </c>
      <c r="H483" s="37">
        <v>236.70475210000001</v>
      </c>
      <c r="I483" s="17" t="s">
        <v>243</v>
      </c>
      <c r="J483" s="17" t="s">
        <v>354</v>
      </c>
      <c r="K483" s="17" t="s">
        <v>392</v>
      </c>
      <c r="L483" s="17" t="s">
        <v>261</v>
      </c>
      <c r="M483" s="17" t="s">
        <v>333</v>
      </c>
      <c r="N483" s="36">
        <v>3.6053738723636402</v>
      </c>
      <c r="O483" s="35">
        <v>1.33646468000001</v>
      </c>
      <c r="P483" s="37">
        <v>1699.1880173100001</v>
      </c>
      <c r="Q483" t="str">
        <f t="shared" si="28"/>
        <v>Desirable</v>
      </c>
      <c r="R483" t="str">
        <f t="shared" si="29"/>
        <v>Normal</v>
      </c>
      <c r="S483">
        <f t="shared" si="30"/>
        <v>2</v>
      </c>
      <c r="T483" t="str">
        <f t="shared" si="31"/>
        <v>Low</v>
      </c>
    </row>
    <row r="484" spans="1:20" ht="15" customHeight="1" x14ac:dyDescent="0.35">
      <c r="A484" s="35">
        <v>30</v>
      </c>
      <c r="B484" s="36">
        <v>32.692321290000002</v>
      </c>
      <c r="C484" s="35">
        <v>105.0465043</v>
      </c>
      <c r="D484" s="35">
        <v>73.510827160000005</v>
      </c>
      <c r="E484" s="37">
        <v>188.5776056</v>
      </c>
      <c r="F484" s="37">
        <v>39.147788949999999</v>
      </c>
      <c r="G484" s="37">
        <v>204.4660676</v>
      </c>
      <c r="H484" s="37">
        <v>258.75704450000001</v>
      </c>
      <c r="I484" s="17" t="s">
        <v>243</v>
      </c>
      <c r="J484" s="17" t="s">
        <v>359</v>
      </c>
      <c r="K484" s="17" t="s">
        <v>255</v>
      </c>
      <c r="L484" s="17" t="s">
        <v>357</v>
      </c>
      <c r="M484" s="17" t="s">
        <v>334</v>
      </c>
      <c r="N484" s="36">
        <v>4.8170691284979998</v>
      </c>
      <c r="O484" s="35">
        <v>31.535677140000001</v>
      </c>
      <c r="P484" s="37">
        <v>980.76963869999997</v>
      </c>
      <c r="Q484" t="str">
        <f t="shared" si="28"/>
        <v>Desirable</v>
      </c>
      <c r="R484" t="str">
        <f t="shared" si="29"/>
        <v>Normal</v>
      </c>
      <c r="S484">
        <f t="shared" si="30"/>
        <v>4</v>
      </c>
      <c r="T484" t="str">
        <f t="shared" si="31"/>
        <v>Moderate</v>
      </c>
    </row>
    <row r="485" spans="1:20" ht="15" customHeight="1" x14ac:dyDescent="0.35">
      <c r="A485" s="35">
        <v>57</v>
      </c>
      <c r="B485" s="36">
        <v>21.735959430000001</v>
      </c>
      <c r="C485" s="35">
        <v>111.80309370000001</v>
      </c>
      <c r="D485" s="35">
        <v>77.947120089999999</v>
      </c>
      <c r="E485" s="37">
        <v>225.08792550000001</v>
      </c>
      <c r="F485" s="37">
        <v>36.623485719999998</v>
      </c>
      <c r="G485" s="37">
        <v>237.59269209999999</v>
      </c>
      <c r="H485" s="37">
        <v>241.00951789999999</v>
      </c>
      <c r="I485" s="17" t="s">
        <v>243</v>
      </c>
      <c r="J485" s="17" t="s">
        <v>354</v>
      </c>
      <c r="K485" s="17" t="s">
        <v>255</v>
      </c>
      <c r="L485" s="17" t="s">
        <v>363</v>
      </c>
      <c r="M485" s="17" t="s">
        <v>255</v>
      </c>
      <c r="N485" s="36">
        <v>6.1459995157446201</v>
      </c>
      <c r="O485" s="35">
        <v>33.855973609999999</v>
      </c>
      <c r="P485" s="37">
        <v>1238.9496875100001</v>
      </c>
      <c r="Q485" t="str">
        <f t="shared" si="28"/>
        <v>Borderline High</v>
      </c>
      <c r="R485" t="str">
        <f t="shared" si="29"/>
        <v>Normal</v>
      </c>
      <c r="S485">
        <f t="shared" si="30"/>
        <v>1</v>
      </c>
      <c r="T485" t="str">
        <f t="shared" si="31"/>
        <v>Low</v>
      </c>
    </row>
    <row r="486" spans="1:20" ht="15" customHeight="1" x14ac:dyDescent="0.35">
      <c r="A486" s="35">
        <v>59</v>
      </c>
      <c r="B486" s="36">
        <v>26.643918979999999</v>
      </c>
      <c r="C486" s="35">
        <v>109.06907320000001</v>
      </c>
      <c r="D486" s="35">
        <v>94.304900720000006</v>
      </c>
      <c r="E486" s="37">
        <v>205.43171169999999</v>
      </c>
      <c r="F486" s="37">
        <v>42.103784619999999</v>
      </c>
      <c r="G486" s="37">
        <v>228.2270245</v>
      </c>
      <c r="H486" s="37">
        <v>216.58828389999999</v>
      </c>
      <c r="I486" s="17" t="s">
        <v>243</v>
      </c>
      <c r="J486" s="17" t="s">
        <v>249</v>
      </c>
      <c r="K486" s="17" t="s">
        <v>392</v>
      </c>
      <c r="L486" s="17" t="s">
        <v>363</v>
      </c>
      <c r="M486" s="17" t="s">
        <v>333</v>
      </c>
      <c r="N486" s="36">
        <v>4.8791744864288598</v>
      </c>
      <c r="O486" s="35">
        <v>14.764172479999999</v>
      </c>
      <c r="P486" s="37">
        <v>1571.99121982</v>
      </c>
      <c r="Q486" t="str">
        <f t="shared" si="28"/>
        <v>Borderline High</v>
      </c>
      <c r="R486" t="str">
        <f t="shared" si="29"/>
        <v>Normal</v>
      </c>
      <c r="S486">
        <f t="shared" si="30"/>
        <v>2</v>
      </c>
      <c r="T486" t="str">
        <f t="shared" si="31"/>
        <v>Low</v>
      </c>
    </row>
    <row r="487" spans="1:20" ht="15" customHeight="1" x14ac:dyDescent="0.35">
      <c r="A487" s="35">
        <v>26</v>
      </c>
      <c r="B487" s="36">
        <v>30.749777330000001</v>
      </c>
      <c r="C487" s="35">
        <v>104.5768253</v>
      </c>
      <c r="D487" s="35">
        <v>86.618394210000005</v>
      </c>
      <c r="E487" s="37">
        <v>201.86684510000001</v>
      </c>
      <c r="F487" s="37">
        <v>45.08137807</v>
      </c>
      <c r="G487" s="37">
        <v>226.92372810000001</v>
      </c>
      <c r="H487" s="37">
        <v>246.3390636</v>
      </c>
      <c r="I487" s="17" t="s">
        <v>243</v>
      </c>
      <c r="J487" s="17" t="s">
        <v>354</v>
      </c>
      <c r="K487" s="17" t="s">
        <v>392</v>
      </c>
      <c r="L487" s="17" t="s">
        <v>355</v>
      </c>
      <c r="M487" s="17" t="s">
        <v>334</v>
      </c>
      <c r="N487" s="36">
        <v>4.4778321724449501</v>
      </c>
      <c r="O487" s="35">
        <v>17.958431090000001</v>
      </c>
      <c r="P487" s="37">
        <v>799.49421057999996</v>
      </c>
      <c r="Q487" t="str">
        <f t="shared" si="28"/>
        <v>Borderline High</v>
      </c>
      <c r="R487" t="str">
        <f t="shared" si="29"/>
        <v>Normal</v>
      </c>
      <c r="S487">
        <f t="shared" si="30"/>
        <v>3</v>
      </c>
      <c r="T487" t="str">
        <f t="shared" si="31"/>
        <v>Moderate</v>
      </c>
    </row>
    <row r="488" spans="1:20" ht="15" customHeight="1" x14ac:dyDescent="0.35">
      <c r="A488" s="35">
        <v>67</v>
      </c>
      <c r="B488" s="36">
        <v>28.219849239999999</v>
      </c>
      <c r="C488" s="35">
        <v>98.744888099999997</v>
      </c>
      <c r="D488" s="35">
        <v>87.740872479999993</v>
      </c>
      <c r="E488" s="37">
        <v>176.67702030000001</v>
      </c>
      <c r="F488" s="37">
        <v>37.477554249999997</v>
      </c>
      <c r="G488" s="37">
        <v>199.18765970000001</v>
      </c>
      <c r="H488" s="37">
        <v>182.6125705</v>
      </c>
      <c r="I488" s="17" t="s">
        <v>353</v>
      </c>
      <c r="J488" s="17" t="s">
        <v>359</v>
      </c>
      <c r="K488" s="17" t="s">
        <v>392</v>
      </c>
      <c r="L488" s="17" t="s">
        <v>261</v>
      </c>
      <c r="M488" s="17" t="s">
        <v>333</v>
      </c>
      <c r="N488" s="36">
        <v>4.7142089134591796</v>
      </c>
      <c r="O488" s="35">
        <v>11.004015620000001</v>
      </c>
      <c r="P488" s="37">
        <v>1890.72989908</v>
      </c>
      <c r="Q488" t="str">
        <f t="shared" si="28"/>
        <v>Desirable</v>
      </c>
      <c r="R488" t="str">
        <f t="shared" si="29"/>
        <v>Normal</v>
      </c>
      <c r="S488">
        <f t="shared" si="30"/>
        <v>5</v>
      </c>
      <c r="T488" t="str">
        <f t="shared" si="31"/>
        <v>Moderate</v>
      </c>
    </row>
    <row r="489" spans="1:20" ht="15" customHeight="1" x14ac:dyDescent="0.35">
      <c r="A489" s="35">
        <v>44</v>
      </c>
      <c r="B489" s="36">
        <v>26.252948480000001</v>
      </c>
      <c r="C489" s="35">
        <v>104.12477560000001</v>
      </c>
      <c r="D489" s="35">
        <v>82.1800803</v>
      </c>
      <c r="E489" s="37">
        <v>195.7350228</v>
      </c>
      <c r="F489" s="37">
        <v>36.7862364</v>
      </c>
      <c r="G489" s="37">
        <v>219.7548414</v>
      </c>
      <c r="H489" s="37">
        <v>254.3952127</v>
      </c>
      <c r="I489" s="17" t="s">
        <v>243</v>
      </c>
      <c r="J489" s="17" t="s">
        <v>249</v>
      </c>
      <c r="K489" s="17" t="s">
        <v>392</v>
      </c>
      <c r="L489" s="17" t="s">
        <v>360</v>
      </c>
      <c r="M489" s="17" t="s">
        <v>333</v>
      </c>
      <c r="N489" s="36">
        <v>5.3208765547975396</v>
      </c>
      <c r="O489" s="35">
        <v>21.944695299999999</v>
      </c>
      <c r="P489" s="37">
        <v>1155.1297331200001</v>
      </c>
      <c r="Q489" t="str">
        <f t="shared" si="28"/>
        <v>Desirable</v>
      </c>
      <c r="R489" t="str">
        <f t="shared" si="29"/>
        <v>Normal</v>
      </c>
      <c r="S489">
        <f t="shared" si="30"/>
        <v>3</v>
      </c>
      <c r="T489" t="str">
        <f t="shared" si="31"/>
        <v>Moderate</v>
      </c>
    </row>
    <row r="490" spans="1:20" ht="15" customHeight="1" x14ac:dyDescent="0.35">
      <c r="A490" s="35">
        <v>83</v>
      </c>
      <c r="B490" s="36">
        <v>14.70822005</v>
      </c>
      <c r="C490" s="35">
        <v>115.6523852</v>
      </c>
      <c r="D490" s="35">
        <v>75.618372710000003</v>
      </c>
      <c r="E490" s="37">
        <v>178.88018959999999</v>
      </c>
      <c r="F490" s="37">
        <v>37.052388120000003</v>
      </c>
      <c r="G490" s="37">
        <v>224.69894300000001</v>
      </c>
      <c r="H490" s="37">
        <v>242.24763340000001</v>
      </c>
      <c r="I490" s="17" t="s">
        <v>243</v>
      </c>
      <c r="J490" s="17" t="s">
        <v>249</v>
      </c>
      <c r="K490" s="17" t="s">
        <v>255</v>
      </c>
      <c r="L490" s="17" t="s">
        <v>366</v>
      </c>
      <c r="M490" s="17" t="s">
        <v>332</v>
      </c>
      <c r="N490" s="36">
        <v>4.82776411120029</v>
      </c>
      <c r="O490" s="35">
        <v>40.034012490000002</v>
      </c>
      <c r="P490" s="37">
        <v>1220.7822641499999</v>
      </c>
      <c r="Q490" t="str">
        <f t="shared" si="28"/>
        <v>Desirable</v>
      </c>
      <c r="R490" t="str">
        <f t="shared" si="29"/>
        <v>Normal</v>
      </c>
      <c r="S490">
        <f t="shared" si="30"/>
        <v>2</v>
      </c>
      <c r="T490" t="str">
        <f t="shared" si="31"/>
        <v>Low</v>
      </c>
    </row>
    <row r="491" spans="1:20" ht="15" customHeight="1" x14ac:dyDescent="0.35">
      <c r="A491" s="35">
        <v>22</v>
      </c>
      <c r="B491" s="36">
        <v>23.3007521</v>
      </c>
      <c r="C491" s="35">
        <v>105.6971575</v>
      </c>
      <c r="D491" s="35">
        <v>88.587673319999993</v>
      </c>
      <c r="E491" s="37">
        <v>190.98362449999999</v>
      </c>
      <c r="F491" s="37">
        <v>36.671659859999998</v>
      </c>
      <c r="G491" s="37">
        <v>194.19485359999999</v>
      </c>
      <c r="H491" s="37">
        <v>247.5036623</v>
      </c>
      <c r="I491" s="17" t="s">
        <v>243</v>
      </c>
      <c r="J491" s="17" t="s">
        <v>354</v>
      </c>
      <c r="K491" s="17" t="s">
        <v>392</v>
      </c>
      <c r="L491" s="17" t="s">
        <v>355</v>
      </c>
      <c r="M491" s="17" t="s">
        <v>255</v>
      </c>
      <c r="N491" s="36">
        <v>5.2079350983596298</v>
      </c>
      <c r="O491" s="35">
        <v>17.109484179999999</v>
      </c>
      <c r="P491" s="37">
        <v>512.61654620000002</v>
      </c>
      <c r="Q491" t="str">
        <f t="shared" si="28"/>
        <v>Desirable</v>
      </c>
      <c r="R491" t="str">
        <f t="shared" si="29"/>
        <v>Normal</v>
      </c>
      <c r="S491">
        <f t="shared" si="30"/>
        <v>1</v>
      </c>
      <c r="T491" t="str">
        <f t="shared" si="31"/>
        <v>Low</v>
      </c>
    </row>
    <row r="492" spans="1:20" ht="15" customHeight="1" x14ac:dyDescent="0.35">
      <c r="A492" s="35">
        <v>46</v>
      </c>
      <c r="B492" s="36">
        <v>22.113982799999999</v>
      </c>
      <c r="C492" s="35">
        <v>108.94514909999999</v>
      </c>
      <c r="D492" s="35">
        <v>94.908930499999997</v>
      </c>
      <c r="E492" s="37">
        <v>186.459835</v>
      </c>
      <c r="F492" s="37">
        <v>31.617063340000001</v>
      </c>
      <c r="G492" s="37">
        <v>202.1329192</v>
      </c>
      <c r="H492" s="37">
        <v>241.80453460000001</v>
      </c>
      <c r="I492" s="17" t="s">
        <v>243</v>
      </c>
      <c r="J492" s="17" t="s">
        <v>359</v>
      </c>
      <c r="K492" s="17" t="s">
        <v>392</v>
      </c>
      <c r="L492" s="17" t="s">
        <v>360</v>
      </c>
      <c r="M492" s="17" t="s">
        <v>255</v>
      </c>
      <c r="N492" s="36">
        <v>5.8974431937232499</v>
      </c>
      <c r="O492" s="35">
        <v>14.0362186</v>
      </c>
      <c r="P492" s="37">
        <v>1017.2432088</v>
      </c>
      <c r="Q492" t="str">
        <f t="shared" si="28"/>
        <v>Desirable</v>
      </c>
      <c r="R492" t="str">
        <f t="shared" si="29"/>
        <v>Normal</v>
      </c>
      <c r="S492">
        <f t="shared" si="30"/>
        <v>1</v>
      </c>
      <c r="T492" t="str">
        <f t="shared" si="31"/>
        <v>Low</v>
      </c>
    </row>
    <row r="493" spans="1:20" ht="15" customHeight="1" x14ac:dyDescent="0.35">
      <c r="A493" s="35">
        <v>54</v>
      </c>
      <c r="B493" s="36">
        <v>17.693043379999999</v>
      </c>
      <c r="C493" s="35">
        <v>122.0183076</v>
      </c>
      <c r="D493" s="35">
        <v>86.733706490000003</v>
      </c>
      <c r="E493" s="37">
        <v>205.8884218</v>
      </c>
      <c r="F493" s="37">
        <v>40.74070613</v>
      </c>
      <c r="G493" s="37">
        <v>221.02426510000001</v>
      </c>
      <c r="H493" s="37">
        <v>255.83737489999999</v>
      </c>
      <c r="I493" s="17" t="s">
        <v>353</v>
      </c>
      <c r="J493" s="17" t="s">
        <v>249</v>
      </c>
      <c r="K493" s="17" t="s">
        <v>392</v>
      </c>
      <c r="L493" s="17" t="s">
        <v>363</v>
      </c>
      <c r="M493" s="17" t="s">
        <v>332</v>
      </c>
      <c r="N493" s="36">
        <v>5.0536291919690397</v>
      </c>
      <c r="O493" s="35">
        <v>35.284601109999997</v>
      </c>
      <c r="P493" s="37">
        <v>955.42434251999998</v>
      </c>
      <c r="Q493" t="str">
        <f t="shared" si="28"/>
        <v>Borderline High</v>
      </c>
      <c r="R493" t="str">
        <f t="shared" si="29"/>
        <v>Elevated</v>
      </c>
      <c r="S493">
        <f t="shared" si="30"/>
        <v>4</v>
      </c>
      <c r="T493" t="str">
        <f t="shared" si="31"/>
        <v>Moderate</v>
      </c>
    </row>
    <row r="494" spans="1:20" ht="15" customHeight="1" x14ac:dyDescent="0.35">
      <c r="A494" s="35">
        <v>55</v>
      </c>
      <c r="B494" s="36">
        <v>23.452900549999999</v>
      </c>
      <c r="C494" s="35">
        <v>127.07894229999999</v>
      </c>
      <c r="D494" s="35">
        <v>79.840744920000006</v>
      </c>
      <c r="E494" s="37">
        <v>171.0179723</v>
      </c>
      <c r="F494" s="37">
        <v>38.378227539999997</v>
      </c>
      <c r="G494" s="37">
        <v>186.79721409999999</v>
      </c>
      <c r="H494" s="37">
        <v>239.2510025</v>
      </c>
      <c r="I494" s="17" t="s">
        <v>243</v>
      </c>
      <c r="J494" s="17" t="s">
        <v>359</v>
      </c>
      <c r="K494" s="17" t="s">
        <v>255</v>
      </c>
      <c r="L494" s="17" t="s">
        <v>363</v>
      </c>
      <c r="M494" s="17" t="s">
        <v>255</v>
      </c>
      <c r="N494" s="36">
        <v>4.4561196090089199</v>
      </c>
      <c r="O494" s="35">
        <v>47.238197380000003</v>
      </c>
      <c r="P494" s="37">
        <v>1289.90953025</v>
      </c>
      <c r="Q494" t="str">
        <f t="shared" si="28"/>
        <v>Desirable</v>
      </c>
      <c r="R494" t="str">
        <f t="shared" si="29"/>
        <v>Elevated</v>
      </c>
      <c r="S494">
        <f t="shared" si="30"/>
        <v>2</v>
      </c>
      <c r="T494" t="str">
        <f t="shared" si="31"/>
        <v>Low</v>
      </c>
    </row>
    <row r="495" spans="1:20" ht="15" customHeight="1" x14ac:dyDescent="0.35">
      <c r="A495" s="35">
        <v>25</v>
      </c>
      <c r="B495" s="36">
        <v>36.293575949999997</v>
      </c>
      <c r="C495" s="35">
        <v>129.54717289999999</v>
      </c>
      <c r="D495" s="35">
        <v>101.7026053</v>
      </c>
      <c r="E495" s="37">
        <v>201.5857298</v>
      </c>
      <c r="F495" s="37">
        <v>36.48453422</v>
      </c>
      <c r="G495" s="37">
        <v>208.70195430000001</v>
      </c>
      <c r="H495" s="37">
        <v>255.3179925</v>
      </c>
      <c r="I495" s="17" t="s">
        <v>353</v>
      </c>
      <c r="J495" s="17" t="s">
        <v>249</v>
      </c>
      <c r="K495" s="17" t="s">
        <v>392</v>
      </c>
      <c r="L495" s="17" t="s">
        <v>355</v>
      </c>
      <c r="M495" s="17" t="s">
        <v>334</v>
      </c>
      <c r="N495" s="36">
        <v>5.5252378606356203</v>
      </c>
      <c r="O495" s="35">
        <v>27.844567600000001</v>
      </c>
      <c r="P495" s="37">
        <v>907.33939874999999</v>
      </c>
      <c r="Q495" t="str">
        <f t="shared" si="28"/>
        <v>Borderline High</v>
      </c>
      <c r="R495" t="str">
        <f t="shared" si="29"/>
        <v>Elevated</v>
      </c>
      <c r="S495">
        <f t="shared" si="30"/>
        <v>7</v>
      </c>
      <c r="T495" t="str">
        <f t="shared" si="31"/>
        <v>High</v>
      </c>
    </row>
    <row r="496" spans="1:20" ht="15" customHeight="1" x14ac:dyDescent="0.35">
      <c r="A496" s="35">
        <v>82</v>
      </c>
      <c r="B496" s="36">
        <v>32.788093410000002</v>
      </c>
      <c r="C496" s="35">
        <v>141.29748280000001</v>
      </c>
      <c r="D496" s="35">
        <v>93.522642379999994</v>
      </c>
      <c r="E496" s="37">
        <v>223.83045770000001</v>
      </c>
      <c r="F496" s="37">
        <v>42.651327860000002</v>
      </c>
      <c r="G496" s="37">
        <v>216.55279719999999</v>
      </c>
      <c r="H496" s="37">
        <v>273.83266550000002</v>
      </c>
      <c r="I496" s="17" t="s">
        <v>353</v>
      </c>
      <c r="J496" s="17" t="s">
        <v>249</v>
      </c>
      <c r="K496" s="17" t="s">
        <v>392</v>
      </c>
      <c r="L496" s="17" t="s">
        <v>366</v>
      </c>
      <c r="M496" s="17" t="s">
        <v>334</v>
      </c>
      <c r="N496" s="36">
        <v>5.2479129942849099</v>
      </c>
      <c r="O496" s="35">
        <v>47.774840419999997</v>
      </c>
      <c r="P496" s="37">
        <v>2688.6236596200001</v>
      </c>
      <c r="Q496" t="str">
        <f t="shared" si="28"/>
        <v>Borderline High</v>
      </c>
      <c r="R496" t="str">
        <f t="shared" si="29"/>
        <v>High / Stage 2</v>
      </c>
      <c r="S496">
        <f t="shared" si="30"/>
        <v>8</v>
      </c>
      <c r="T496" t="str">
        <f t="shared" si="31"/>
        <v>High</v>
      </c>
    </row>
    <row r="497" spans="1:20" ht="15" customHeight="1" x14ac:dyDescent="0.35">
      <c r="A497" s="35">
        <v>34</v>
      </c>
      <c r="B497" s="36">
        <v>22.824091689999999</v>
      </c>
      <c r="C497" s="35">
        <v>96.234664530000003</v>
      </c>
      <c r="D497" s="35">
        <v>70.784069990000006</v>
      </c>
      <c r="E497" s="37">
        <v>188.00446880000001</v>
      </c>
      <c r="F497" s="37">
        <v>35.561518890000002</v>
      </c>
      <c r="G497" s="37">
        <v>219.52641750000001</v>
      </c>
      <c r="H497" s="37">
        <v>230.669028</v>
      </c>
      <c r="I497" s="17" t="s">
        <v>243</v>
      </c>
      <c r="J497" s="17" t="s">
        <v>249</v>
      </c>
      <c r="K497" s="17" t="s">
        <v>255</v>
      </c>
      <c r="L497" s="17" t="s">
        <v>357</v>
      </c>
      <c r="M497" s="17" t="s">
        <v>255</v>
      </c>
      <c r="N497" s="36">
        <v>5.2867389995782004</v>
      </c>
      <c r="O497" s="35">
        <v>25.450594540000001</v>
      </c>
      <c r="P497" s="37">
        <v>776.01911745999996</v>
      </c>
      <c r="Q497" t="str">
        <f t="shared" si="28"/>
        <v>Desirable</v>
      </c>
      <c r="R497" t="str">
        <f t="shared" si="29"/>
        <v>Normal</v>
      </c>
      <c r="S497">
        <f t="shared" si="30"/>
        <v>1</v>
      </c>
      <c r="T497" t="str">
        <f t="shared" si="31"/>
        <v>Low</v>
      </c>
    </row>
    <row r="498" spans="1:20" ht="15" customHeight="1" x14ac:dyDescent="0.35">
      <c r="A498" s="35">
        <v>88</v>
      </c>
      <c r="B498" s="36">
        <v>24.058394830000001</v>
      </c>
      <c r="C498" s="35">
        <v>98.896531319999994</v>
      </c>
      <c r="D498" s="35">
        <v>80.554745830000002</v>
      </c>
      <c r="E498" s="37">
        <v>168.47157999999999</v>
      </c>
      <c r="F498" s="37">
        <v>32.260273560000002</v>
      </c>
      <c r="G498" s="37">
        <v>212.72357640000001</v>
      </c>
      <c r="H498" s="37">
        <v>256.10435039999999</v>
      </c>
      <c r="I498" s="17" t="s">
        <v>243</v>
      </c>
      <c r="J498" s="17" t="s">
        <v>359</v>
      </c>
      <c r="K498" s="17" t="s">
        <v>392</v>
      </c>
      <c r="L498" s="17" t="s">
        <v>366</v>
      </c>
      <c r="M498" s="17" t="s">
        <v>255</v>
      </c>
      <c r="N498" s="36">
        <v>5.2222613576622097</v>
      </c>
      <c r="O498" s="35">
        <v>18.341785489999999</v>
      </c>
      <c r="P498" s="37">
        <v>2117.1387450399998</v>
      </c>
      <c r="Q498" t="str">
        <f t="shared" si="28"/>
        <v>Desirable</v>
      </c>
      <c r="R498" t="str">
        <f t="shared" si="29"/>
        <v>Normal</v>
      </c>
      <c r="S498">
        <f t="shared" si="30"/>
        <v>1</v>
      </c>
      <c r="T498" t="str">
        <f t="shared" si="31"/>
        <v>Low</v>
      </c>
    </row>
    <row r="499" spans="1:20" ht="15" customHeight="1" x14ac:dyDescent="0.35">
      <c r="A499" s="35">
        <v>62</v>
      </c>
      <c r="B499" s="36">
        <v>24.068635870000001</v>
      </c>
      <c r="C499" s="35">
        <v>113.6882651</v>
      </c>
      <c r="D499" s="35">
        <v>82.170047760000003</v>
      </c>
      <c r="E499" s="37">
        <v>181.29391659999999</v>
      </c>
      <c r="F499" s="37">
        <v>33.528348710000003</v>
      </c>
      <c r="G499" s="37">
        <v>202.64147819999999</v>
      </c>
      <c r="H499" s="37">
        <v>270.49718239999999</v>
      </c>
      <c r="I499" s="17" t="s">
        <v>353</v>
      </c>
      <c r="J499" s="17" t="s">
        <v>359</v>
      </c>
      <c r="K499" s="17" t="s">
        <v>392</v>
      </c>
      <c r="L499" s="17" t="s">
        <v>261</v>
      </c>
      <c r="M499" s="17" t="s">
        <v>255</v>
      </c>
      <c r="N499" s="36">
        <v>5.40718298321468</v>
      </c>
      <c r="O499" s="35">
        <v>31.51821734</v>
      </c>
      <c r="P499" s="37">
        <v>1492.2554239399999</v>
      </c>
      <c r="Q499" t="str">
        <f t="shared" si="28"/>
        <v>Desirable</v>
      </c>
      <c r="R499" t="str">
        <f t="shared" si="29"/>
        <v>Normal</v>
      </c>
      <c r="S499">
        <f t="shared" si="30"/>
        <v>3</v>
      </c>
      <c r="T499" t="str">
        <f t="shared" si="31"/>
        <v>Moderate</v>
      </c>
    </row>
    <row r="500" spans="1:20" ht="15" customHeight="1" x14ac:dyDescent="0.35">
      <c r="A500" s="35">
        <v>21</v>
      </c>
      <c r="B500" s="36">
        <v>30.7802601</v>
      </c>
      <c r="C500" s="35">
        <v>104.86218340000001</v>
      </c>
      <c r="D500" s="35">
        <v>86.204771730000004</v>
      </c>
      <c r="E500" s="37">
        <v>187.99531669999999</v>
      </c>
      <c r="F500" s="37">
        <v>41.212574160000003</v>
      </c>
      <c r="G500" s="37">
        <v>205.63988639999999</v>
      </c>
      <c r="H500" s="37">
        <v>235.97044149999999</v>
      </c>
      <c r="I500" s="17" t="s">
        <v>243</v>
      </c>
      <c r="J500" s="17" t="s">
        <v>249</v>
      </c>
      <c r="K500" s="17" t="s">
        <v>392</v>
      </c>
      <c r="L500" s="17" t="s">
        <v>355</v>
      </c>
      <c r="M500" s="17" t="s">
        <v>334</v>
      </c>
      <c r="N500" s="36">
        <v>4.56160093203943</v>
      </c>
      <c r="O500" s="35">
        <v>18.657411669999998</v>
      </c>
      <c r="P500" s="37">
        <v>646.38546210000004</v>
      </c>
      <c r="Q500" t="str">
        <f t="shared" si="28"/>
        <v>Desirable</v>
      </c>
      <c r="R500" t="str">
        <f t="shared" si="29"/>
        <v>Normal</v>
      </c>
      <c r="S500">
        <f t="shared" si="30"/>
        <v>3</v>
      </c>
      <c r="T500" t="str">
        <f t="shared" si="31"/>
        <v>Moderate</v>
      </c>
    </row>
    <row r="501" spans="1:20" ht="15" customHeight="1" x14ac:dyDescent="0.35">
      <c r="A501" s="35">
        <v>53</v>
      </c>
      <c r="B501" s="36">
        <v>29.024991</v>
      </c>
      <c r="C501" s="35">
        <v>110.1799393</v>
      </c>
      <c r="D501" s="35">
        <v>72.619256730000004</v>
      </c>
      <c r="E501" s="37">
        <v>169.37919310000001</v>
      </c>
      <c r="F501" s="37">
        <v>34.910880149999997</v>
      </c>
      <c r="G501" s="37">
        <v>209.6411918</v>
      </c>
      <c r="H501" s="37">
        <v>244.21112740000001</v>
      </c>
      <c r="I501" s="17" t="s">
        <v>243</v>
      </c>
      <c r="J501" s="17" t="s">
        <v>249</v>
      </c>
      <c r="K501" s="17" t="s">
        <v>255</v>
      </c>
      <c r="L501" s="17" t="s">
        <v>363</v>
      </c>
      <c r="M501" s="17" t="s">
        <v>333</v>
      </c>
      <c r="N501" s="36">
        <v>4.85175946215724</v>
      </c>
      <c r="O501" s="35">
        <v>37.560682569999997</v>
      </c>
      <c r="P501" s="37">
        <v>1538.324523</v>
      </c>
      <c r="Q501" t="str">
        <f t="shared" si="28"/>
        <v>Desirable</v>
      </c>
      <c r="R501" t="str">
        <f t="shared" si="29"/>
        <v>Normal</v>
      </c>
      <c r="S501">
        <f t="shared" si="30"/>
        <v>3</v>
      </c>
      <c r="T501" t="str">
        <f t="shared" si="31"/>
        <v>Moderate</v>
      </c>
    </row>
    <row r="502" spans="1:20" ht="15" customHeight="1" x14ac:dyDescent="0.35">
      <c r="A502" s="35">
        <v>87</v>
      </c>
      <c r="B502" s="36">
        <v>23.439407320000001</v>
      </c>
      <c r="C502" s="35">
        <v>89.890770349999997</v>
      </c>
      <c r="D502" s="35">
        <v>75.062361850000002</v>
      </c>
      <c r="E502" s="37">
        <v>189.83802739999999</v>
      </c>
      <c r="F502" s="37">
        <v>35.62395866</v>
      </c>
      <c r="G502" s="37">
        <v>217.94446690000001</v>
      </c>
      <c r="H502" s="37">
        <v>256.19426650000003</v>
      </c>
      <c r="I502" s="17" t="s">
        <v>243</v>
      </c>
      <c r="J502" s="17" t="s">
        <v>249</v>
      </c>
      <c r="K502" s="17" t="s">
        <v>255</v>
      </c>
      <c r="L502" s="17" t="s">
        <v>366</v>
      </c>
      <c r="M502" s="17" t="s">
        <v>255</v>
      </c>
      <c r="N502" s="36">
        <v>5.3289425022030903</v>
      </c>
      <c r="O502" s="35">
        <v>14.8284085</v>
      </c>
      <c r="P502" s="37">
        <v>2039.2284368400001</v>
      </c>
      <c r="Q502" t="str">
        <f t="shared" si="28"/>
        <v>Desirable</v>
      </c>
      <c r="R502" t="str">
        <f t="shared" si="29"/>
        <v>Normal</v>
      </c>
      <c r="S502">
        <f t="shared" si="30"/>
        <v>1</v>
      </c>
      <c r="T502" t="str">
        <f t="shared" si="31"/>
        <v>Low</v>
      </c>
    </row>
    <row r="503" spans="1:20" ht="15" customHeight="1" x14ac:dyDescent="0.35">
      <c r="A503" s="35">
        <v>48</v>
      </c>
      <c r="B503" s="36">
        <v>24.016777940000001</v>
      </c>
      <c r="C503" s="35">
        <v>110.0902178</v>
      </c>
      <c r="D503" s="35">
        <v>81.819138850000002</v>
      </c>
      <c r="E503" s="37">
        <v>164.89719930000001</v>
      </c>
      <c r="F503" s="37">
        <v>35.973454670000002</v>
      </c>
      <c r="G503" s="37">
        <v>191.02374130000001</v>
      </c>
      <c r="H503" s="37">
        <v>226.24245139999999</v>
      </c>
      <c r="I503" s="17" t="s">
        <v>243</v>
      </c>
      <c r="J503" s="17" t="s">
        <v>249</v>
      </c>
      <c r="K503" s="17" t="s">
        <v>392</v>
      </c>
      <c r="L503" s="17" t="s">
        <v>360</v>
      </c>
      <c r="M503" s="17" t="s">
        <v>255</v>
      </c>
      <c r="N503" s="36">
        <v>4.5838577588022398</v>
      </c>
      <c r="O503" s="35">
        <v>28.27107895</v>
      </c>
      <c r="P503" s="37">
        <v>1152.8053411200001</v>
      </c>
      <c r="Q503" t="str">
        <f t="shared" si="28"/>
        <v>Desirable</v>
      </c>
      <c r="R503" t="str">
        <f t="shared" si="29"/>
        <v>Normal</v>
      </c>
      <c r="S503">
        <f t="shared" si="30"/>
        <v>1</v>
      </c>
      <c r="T503" t="str">
        <f t="shared" si="31"/>
        <v>Low</v>
      </c>
    </row>
    <row r="504" spans="1:20" ht="15" customHeight="1" x14ac:dyDescent="0.35">
      <c r="A504" s="35">
        <v>36</v>
      </c>
      <c r="B504" s="36">
        <v>32.406433960000001</v>
      </c>
      <c r="C504" s="35">
        <v>105.6872267</v>
      </c>
      <c r="D504" s="35">
        <v>77.892244739999995</v>
      </c>
      <c r="E504" s="37">
        <v>176.6974701</v>
      </c>
      <c r="F504" s="37">
        <v>30.290142679999999</v>
      </c>
      <c r="G504" s="37">
        <v>219.8975921</v>
      </c>
      <c r="H504" s="37">
        <v>277.3651102</v>
      </c>
      <c r="I504" s="17" t="s">
        <v>243</v>
      </c>
      <c r="J504" s="17" t="s">
        <v>249</v>
      </c>
      <c r="K504" s="17" t="s">
        <v>255</v>
      </c>
      <c r="L504" s="17" t="s">
        <v>357</v>
      </c>
      <c r="M504" s="17" t="s">
        <v>334</v>
      </c>
      <c r="N504" s="36">
        <v>5.8334974505309898</v>
      </c>
      <c r="O504" s="35">
        <v>27.794981960000001</v>
      </c>
      <c r="P504" s="37">
        <v>1166.6316225600001</v>
      </c>
      <c r="Q504" t="str">
        <f t="shared" si="28"/>
        <v>Desirable</v>
      </c>
      <c r="R504" t="str">
        <f t="shared" si="29"/>
        <v>Normal</v>
      </c>
      <c r="S504">
        <f t="shared" si="30"/>
        <v>4</v>
      </c>
      <c r="T504" t="str">
        <f t="shared" si="31"/>
        <v>Moderate</v>
      </c>
    </row>
    <row r="505" spans="1:20" ht="15" customHeight="1" x14ac:dyDescent="0.35">
      <c r="A505" s="35">
        <v>78</v>
      </c>
      <c r="B505" s="36">
        <v>34.621922849999997</v>
      </c>
      <c r="C505" s="35">
        <v>111.2724693</v>
      </c>
      <c r="D505" s="35">
        <v>82.528420629999999</v>
      </c>
      <c r="E505" s="37">
        <v>206.9825553</v>
      </c>
      <c r="F505" s="37">
        <v>37.221644189999999</v>
      </c>
      <c r="G505" s="37">
        <v>227.57877250000001</v>
      </c>
      <c r="H505" s="37">
        <v>259.89241379999999</v>
      </c>
      <c r="I505" s="17" t="s">
        <v>243</v>
      </c>
      <c r="J505" s="17" t="s">
        <v>249</v>
      </c>
      <c r="K505" s="17" t="s">
        <v>392</v>
      </c>
      <c r="L505" s="17" t="s">
        <v>366</v>
      </c>
      <c r="M505" s="17" t="s">
        <v>334</v>
      </c>
      <c r="N505" s="36">
        <v>5.5608117213588404</v>
      </c>
      <c r="O505" s="35">
        <v>28.744048670000002</v>
      </c>
      <c r="P505" s="37">
        <v>2700.5099823</v>
      </c>
      <c r="Q505" t="str">
        <f t="shared" si="28"/>
        <v>Borderline High</v>
      </c>
      <c r="R505" t="str">
        <f t="shared" si="29"/>
        <v>Normal</v>
      </c>
      <c r="S505">
        <f t="shared" si="30"/>
        <v>4</v>
      </c>
      <c r="T505" t="str">
        <f t="shared" si="31"/>
        <v>Moderate</v>
      </c>
    </row>
    <row r="506" spans="1:20" ht="15" customHeight="1" x14ac:dyDescent="0.35">
      <c r="A506" s="35">
        <v>71</v>
      </c>
      <c r="B506" s="36">
        <v>22.516933659999999</v>
      </c>
      <c r="C506" s="35">
        <v>106.909593</v>
      </c>
      <c r="D506" s="35">
        <v>92.496757049999999</v>
      </c>
      <c r="E506" s="37">
        <v>197.8951678</v>
      </c>
      <c r="F506" s="37">
        <v>33.553904799999998</v>
      </c>
      <c r="G506" s="37">
        <v>206.57269700000001</v>
      </c>
      <c r="H506" s="37">
        <v>250.17363660000001</v>
      </c>
      <c r="I506" s="17" t="s">
        <v>243</v>
      </c>
      <c r="J506" s="17" t="s">
        <v>354</v>
      </c>
      <c r="K506" s="17" t="s">
        <v>392</v>
      </c>
      <c r="L506" s="17" t="s">
        <v>366</v>
      </c>
      <c r="M506" s="17" t="s">
        <v>255</v>
      </c>
      <c r="N506" s="36">
        <v>5.8978282551484096</v>
      </c>
      <c r="O506" s="35">
        <v>14.41283595</v>
      </c>
      <c r="P506" s="37">
        <v>1598.7022898600001</v>
      </c>
      <c r="Q506" t="str">
        <f t="shared" si="28"/>
        <v>Desirable</v>
      </c>
      <c r="R506" t="str">
        <f t="shared" si="29"/>
        <v>Normal</v>
      </c>
      <c r="S506">
        <f t="shared" si="30"/>
        <v>1</v>
      </c>
      <c r="T506" t="str">
        <f t="shared" si="31"/>
        <v>Low</v>
      </c>
    </row>
    <row r="507" spans="1:20" ht="15" customHeight="1" x14ac:dyDescent="0.35">
      <c r="A507" s="35">
        <v>56</v>
      </c>
      <c r="B507" s="36">
        <v>26.414877010000001</v>
      </c>
      <c r="C507" s="35">
        <v>92.849259340000003</v>
      </c>
      <c r="D507" s="35">
        <v>75.166859950000003</v>
      </c>
      <c r="E507" s="37">
        <v>203.6537927</v>
      </c>
      <c r="F507" s="37">
        <v>31.862552569999998</v>
      </c>
      <c r="G507" s="37">
        <v>209.0393646</v>
      </c>
      <c r="H507" s="37">
        <v>247.52008810000001</v>
      </c>
      <c r="I507" s="17" t="s">
        <v>243</v>
      </c>
      <c r="J507" s="17" t="s">
        <v>249</v>
      </c>
      <c r="K507" s="17" t="s">
        <v>255</v>
      </c>
      <c r="L507" s="17" t="s">
        <v>363</v>
      </c>
      <c r="M507" s="17" t="s">
        <v>333</v>
      </c>
      <c r="N507" s="36">
        <v>6.3916345764384603</v>
      </c>
      <c r="O507" s="35">
        <v>17.68239939</v>
      </c>
      <c r="P507" s="37">
        <v>1479.2331125600001</v>
      </c>
      <c r="Q507" t="str">
        <f t="shared" si="28"/>
        <v>Borderline High</v>
      </c>
      <c r="R507" t="str">
        <f t="shared" si="29"/>
        <v>Normal</v>
      </c>
      <c r="S507">
        <f t="shared" si="30"/>
        <v>3</v>
      </c>
      <c r="T507" t="str">
        <f t="shared" si="31"/>
        <v>Moderate</v>
      </c>
    </row>
    <row r="508" spans="1:20" ht="15" customHeight="1" x14ac:dyDescent="0.35">
      <c r="A508" s="35">
        <v>36</v>
      </c>
      <c r="B508" s="36">
        <v>27.642068909999999</v>
      </c>
      <c r="C508" s="35">
        <v>101.2551295</v>
      </c>
      <c r="D508" s="35">
        <v>86.03205663</v>
      </c>
      <c r="E508" s="37">
        <v>194.65410919999999</v>
      </c>
      <c r="F508" s="37">
        <v>40.957618449999998</v>
      </c>
      <c r="G508" s="37">
        <v>203.44353240000001</v>
      </c>
      <c r="H508" s="37">
        <v>280.4173432</v>
      </c>
      <c r="I508" s="17" t="s">
        <v>243</v>
      </c>
      <c r="J508" s="17" t="s">
        <v>359</v>
      </c>
      <c r="K508" s="17" t="s">
        <v>392</v>
      </c>
      <c r="L508" s="17" t="s">
        <v>357</v>
      </c>
      <c r="M508" s="17" t="s">
        <v>333</v>
      </c>
      <c r="N508" s="36">
        <v>4.7525739182718496</v>
      </c>
      <c r="O508" s="35">
        <v>15.223072869999999</v>
      </c>
      <c r="P508" s="37">
        <v>995.11448075999999</v>
      </c>
      <c r="Q508" t="str">
        <f t="shared" si="28"/>
        <v>Desirable</v>
      </c>
      <c r="R508" t="str">
        <f t="shared" si="29"/>
        <v>Normal</v>
      </c>
      <c r="S508">
        <f t="shared" si="30"/>
        <v>2</v>
      </c>
      <c r="T508" t="str">
        <f t="shared" si="31"/>
        <v>Low</v>
      </c>
    </row>
    <row r="509" spans="1:20" ht="15" customHeight="1" x14ac:dyDescent="0.35">
      <c r="A509" s="35">
        <v>56</v>
      </c>
      <c r="B509" s="36">
        <v>26.0549499</v>
      </c>
      <c r="C509" s="35">
        <v>123.41646230000001</v>
      </c>
      <c r="D509" s="35">
        <v>88.387597299999996</v>
      </c>
      <c r="E509" s="37">
        <v>196.2109256</v>
      </c>
      <c r="F509" s="37">
        <v>46.71902317</v>
      </c>
      <c r="G509" s="37">
        <v>215.72863810000001</v>
      </c>
      <c r="H509" s="37">
        <v>248.9525787</v>
      </c>
      <c r="I509" s="17" t="s">
        <v>243</v>
      </c>
      <c r="J509" s="17" t="s">
        <v>249</v>
      </c>
      <c r="K509" s="17" t="s">
        <v>392</v>
      </c>
      <c r="L509" s="17" t="s">
        <v>363</v>
      </c>
      <c r="M509" s="17" t="s">
        <v>333</v>
      </c>
      <c r="N509" s="36">
        <v>4.1998079644352302</v>
      </c>
      <c r="O509" s="35">
        <v>35.028865000000003</v>
      </c>
      <c r="P509" s="37">
        <v>1459.0771944000001</v>
      </c>
      <c r="Q509" t="str">
        <f t="shared" si="28"/>
        <v>Desirable</v>
      </c>
      <c r="R509" t="str">
        <f t="shared" si="29"/>
        <v>Elevated</v>
      </c>
      <c r="S509">
        <f t="shared" si="30"/>
        <v>3</v>
      </c>
      <c r="T509" t="str">
        <f t="shared" si="31"/>
        <v>Moderate</v>
      </c>
    </row>
    <row r="510" spans="1:20" ht="15" customHeight="1" x14ac:dyDescent="0.35">
      <c r="A510" s="35">
        <v>84</v>
      </c>
      <c r="B510" s="36">
        <v>32.65131676</v>
      </c>
      <c r="C510" s="35">
        <v>118.0494546</v>
      </c>
      <c r="D510" s="35">
        <v>79.225336429999999</v>
      </c>
      <c r="E510" s="37">
        <v>221.38008139999999</v>
      </c>
      <c r="F510" s="37">
        <v>22.693244419999999</v>
      </c>
      <c r="G510" s="37">
        <v>215.72863810000001</v>
      </c>
      <c r="H510" s="37">
        <v>248.9525787</v>
      </c>
      <c r="I510" s="17" t="s">
        <v>243</v>
      </c>
      <c r="J510" s="17" t="s">
        <v>249</v>
      </c>
      <c r="K510" s="17" t="s">
        <v>255</v>
      </c>
      <c r="L510" s="17" t="s">
        <v>366</v>
      </c>
      <c r="M510" s="17" t="s">
        <v>334</v>
      </c>
      <c r="N510" s="36">
        <v>9.7553297052973793</v>
      </c>
      <c r="O510" s="35">
        <v>38.824118169999998</v>
      </c>
      <c r="P510" s="37">
        <v>2742.7106078400002</v>
      </c>
      <c r="Q510" t="str">
        <f t="shared" si="28"/>
        <v>Borderline High</v>
      </c>
      <c r="R510" t="str">
        <f t="shared" si="29"/>
        <v>Normal</v>
      </c>
      <c r="S510">
        <f t="shared" si="30"/>
        <v>4</v>
      </c>
      <c r="T510" t="str">
        <f t="shared" si="31"/>
        <v>Moderate</v>
      </c>
    </row>
    <row r="511" spans="1:20" ht="15" customHeight="1" x14ac:dyDescent="0.35">
      <c r="A511" s="35">
        <v>62</v>
      </c>
      <c r="B511" s="36">
        <v>26.238566890000001</v>
      </c>
      <c r="C511" s="35">
        <v>123.7810052</v>
      </c>
      <c r="D511" s="35">
        <v>79.207841709999997</v>
      </c>
      <c r="E511" s="37">
        <v>194.2676677</v>
      </c>
      <c r="F511" s="37">
        <v>34.485524179999999</v>
      </c>
      <c r="G511" s="37">
        <v>221.12555599999999</v>
      </c>
      <c r="H511" s="37">
        <v>249.2866338</v>
      </c>
      <c r="I511" s="17" t="s">
        <v>353</v>
      </c>
      <c r="J511" s="17" t="s">
        <v>249</v>
      </c>
      <c r="K511" s="17" t="s">
        <v>255</v>
      </c>
      <c r="L511" s="17" t="s">
        <v>261</v>
      </c>
      <c r="M511" s="17" t="s">
        <v>333</v>
      </c>
      <c r="N511" s="36">
        <v>5.6333105649200599</v>
      </c>
      <c r="O511" s="35">
        <v>44.573163489999999</v>
      </c>
      <c r="P511" s="37">
        <v>1626.7911471800001</v>
      </c>
      <c r="Q511" t="str">
        <f t="shared" si="28"/>
        <v>Desirable</v>
      </c>
      <c r="R511" t="str">
        <f t="shared" si="29"/>
        <v>Elevated</v>
      </c>
      <c r="S511">
        <f t="shared" si="30"/>
        <v>6</v>
      </c>
      <c r="T511" t="str">
        <f t="shared" si="31"/>
        <v>High</v>
      </c>
    </row>
    <row r="512" spans="1:20" ht="15" customHeight="1" x14ac:dyDescent="0.35">
      <c r="A512" s="35">
        <v>30</v>
      </c>
      <c r="B512" s="36">
        <v>36.54067122</v>
      </c>
      <c r="C512" s="35">
        <v>99.422806879999996</v>
      </c>
      <c r="D512" s="35">
        <v>87.553340140000003</v>
      </c>
      <c r="E512" s="37">
        <v>207.1604988</v>
      </c>
      <c r="F512" s="37">
        <v>37.086814420000003</v>
      </c>
      <c r="G512" s="37">
        <v>226.14697409999999</v>
      </c>
      <c r="H512" s="37">
        <v>266.9738011</v>
      </c>
      <c r="I512" s="17" t="s">
        <v>243</v>
      </c>
      <c r="J512" s="17" t="s">
        <v>354</v>
      </c>
      <c r="K512" s="17" t="s">
        <v>392</v>
      </c>
      <c r="L512" s="17" t="s">
        <v>357</v>
      </c>
      <c r="M512" s="17" t="s">
        <v>334</v>
      </c>
      <c r="N512" s="36">
        <v>5.5858261767633399</v>
      </c>
      <c r="O512" s="35">
        <v>11.86946674</v>
      </c>
      <c r="P512" s="37">
        <v>1096.2201365999999</v>
      </c>
      <c r="Q512" t="str">
        <f t="shared" si="28"/>
        <v>Borderline High</v>
      </c>
      <c r="R512" t="str">
        <f t="shared" si="29"/>
        <v>Normal</v>
      </c>
      <c r="S512">
        <f t="shared" si="30"/>
        <v>4</v>
      </c>
      <c r="T512" t="str">
        <f t="shared" si="31"/>
        <v>Moderate</v>
      </c>
    </row>
    <row r="513" spans="1:20" ht="15" customHeight="1" x14ac:dyDescent="0.35">
      <c r="A513" s="35">
        <v>75</v>
      </c>
      <c r="B513" s="36">
        <v>33.004887650000001</v>
      </c>
      <c r="C513" s="35">
        <v>116.5286926</v>
      </c>
      <c r="D513" s="35">
        <v>89.454802650000005</v>
      </c>
      <c r="E513" s="37">
        <v>206.119867</v>
      </c>
      <c r="F513" s="37">
        <v>38.566057209999997</v>
      </c>
      <c r="G513" s="37">
        <v>218.82775899999999</v>
      </c>
      <c r="H513" s="37">
        <v>229.47120860000001</v>
      </c>
      <c r="I513" s="17" t="s">
        <v>243</v>
      </c>
      <c r="J513" s="17" t="s">
        <v>354</v>
      </c>
      <c r="K513" s="17" t="s">
        <v>392</v>
      </c>
      <c r="L513" s="17" t="s">
        <v>366</v>
      </c>
      <c r="M513" s="17" t="s">
        <v>334</v>
      </c>
      <c r="N513" s="36">
        <v>5.3445926784175901</v>
      </c>
      <c r="O513" s="35">
        <v>27.073889950000002</v>
      </c>
      <c r="P513" s="37">
        <v>2475.36657375</v>
      </c>
      <c r="Q513" t="str">
        <f t="shared" si="28"/>
        <v>Borderline High</v>
      </c>
      <c r="R513" t="str">
        <f t="shared" si="29"/>
        <v>Normal</v>
      </c>
      <c r="S513">
        <f t="shared" si="30"/>
        <v>4</v>
      </c>
      <c r="T513" t="str">
        <f t="shared" si="31"/>
        <v>Moderate</v>
      </c>
    </row>
    <row r="514" spans="1:20" ht="15" customHeight="1" x14ac:dyDescent="0.35">
      <c r="A514" s="35">
        <v>37</v>
      </c>
      <c r="B514" s="36">
        <v>23.568134199999999</v>
      </c>
      <c r="C514" s="35">
        <v>94.752685900000003</v>
      </c>
      <c r="D514" s="35">
        <v>72.341935379999995</v>
      </c>
      <c r="E514" s="37">
        <v>207.3641805</v>
      </c>
      <c r="F514" s="37">
        <v>41.698777079999999</v>
      </c>
      <c r="G514" s="37">
        <v>215.723231</v>
      </c>
      <c r="H514" s="37">
        <v>217.0730744</v>
      </c>
      <c r="I514" s="17" t="s">
        <v>353</v>
      </c>
      <c r="J514" s="17" t="s">
        <v>359</v>
      </c>
      <c r="K514" s="17" t="s">
        <v>255</v>
      </c>
      <c r="L514" s="17" t="s">
        <v>357</v>
      </c>
      <c r="M514" s="17" t="s">
        <v>255</v>
      </c>
      <c r="N514" s="36">
        <v>4.9729079608777802</v>
      </c>
      <c r="O514" s="35">
        <v>22.410750520000001</v>
      </c>
      <c r="P514" s="37">
        <v>872.02096540000002</v>
      </c>
      <c r="Q514" t="str">
        <f t="shared" ref="Q514:Q577" si="32">IF(E514&lt;200,"Desirable",IF(E514&lt;240,"Borderline High","High"))</f>
        <v>Borderline High</v>
      </c>
      <c r="R514" t="str">
        <f t="shared" ref="R514:R577" si="33">IF(C514&lt;120,"Normal",IF(C514&lt;130,"Elevated",IF(C514&lt;140,"High / Stage 1","High / Stage 2")))</f>
        <v>Normal</v>
      </c>
      <c r="S514">
        <f t="shared" ref="S514:S577" si="34">(IF(M514="Obese",3,IF(M514="Overweight",2,IF(M514="Underweight",1,0))))+(IF(R514="High / Stage 2",3,IF(R514="High / Stage 1",2,IF(R514="Elevated",1,0))))+IF(I514="smoker",2,0)+IF(F514&lt;40,1,0)</f>
        <v>2</v>
      </c>
      <c r="T514" t="str">
        <f t="shared" ref="T514:T577" si="35">IF(S514&lt;=2,"Low",IF(S514&lt;=5,"Moderate","High"))</f>
        <v>Low</v>
      </c>
    </row>
    <row r="515" spans="1:20" ht="15" customHeight="1" x14ac:dyDescent="0.35">
      <c r="A515" s="35">
        <v>89</v>
      </c>
      <c r="B515" s="36">
        <v>27.334162209999999</v>
      </c>
      <c r="C515" s="35">
        <v>133.80882600000001</v>
      </c>
      <c r="D515" s="35">
        <v>91.622982070000006</v>
      </c>
      <c r="E515" s="37">
        <v>195.10794609999999</v>
      </c>
      <c r="F515" s="37">
        <v>33.426087080000002</v>
      </c>
      <c r="G515" s="37">
        <v>216.6058519</v>
      </c>
      <c r="H515" s="37">
        <v>224.89909890000001</v>
      </c>
      <c r="I515" s="17" t="s">
        <v>353</v>
      </c>
      <c r="J515" s="17" t="s">
        <v>249</v>
      </c>
      <c r="K515" s="17" t="s">
        <v>392</v>
      </c>
      <c r="L515" s="17" t="s">
        <v>366</v>
      </c>
      <c r="M515" s="17" t="s">
        <v>333</v>
      </c>
      <c r="N515" s="36">
        <v>5.8369962847592696</v>
      </c>
      <c r="O515" s="35">
        <v>42.185843929999997</v>
      </c>
      <c r="P515" s="37">
        <v>2432.74043669</v>
      </c>
      <c r="Q515" t="str">
        <f t="shared" si="32"/>
        <v>Desirable</v>
      </c>
      <c r="R515" t="str">
        <f t="shared" si="33"/>
        <v>High / Stage 1</v>
      </c>
      <c r="S515">
        <f t="shared" si="34"/>
        <v>7</v>
      </c>
      <c r="T515" t="str">
        <f t="shared" si="35"/>
        <v>High</v>
      </c>
    </row>
    <row r="516" spans="1:20" ht="15" customHeight="1" x14ac:dyDescent="0.35">
      <c r="A516" s="35">
        <v>78</v>
      </c>
      <c r="B516" s="36">
        <v>22.117166489999999</v>
      </c>
      <c r="C516" s="35">
        <v>97.678595759999993</v>
      </c>
      <c r="D516" s="35">
        <v>85.86709338</v>
      </c>
      <c r="E516" s="37">
        <v>179.08372019999999</v>
      </c>
      <c r="F516" s="37">
        <v>37.671743929999998</v>
      </c>
      <c r="G516" s="37">
        <v>219.81431900000001</v>
      </c>
      <c r="H516" s="37">
        <v>236.46673319999999</v>
      </c>
      <c r="I516" s="17" t="s">
        <v>243</v>
      </c>
      <c r="J516" s="17" t="s">
        <v>354</v>
      </c>
      <c r="K516" s="17" t="s">
        <v>392</v>
      </c>
      <c r="L516" s="17" t="s">
        <v>366</v>
      </c>
      <c r="M516" s="17" t="s">
        <v>255</v>
      </c>
      <c r="N516" s="36">
        <v>4.7537942637528401</v>
      </c>
      <c r="O516" s="35">
        <v>11.81150238</v>
      </c>
      <c r="P516" s="37">
        <v>1725.1389862200001</v>
      </c>
      <c r="Q516" t="str">
        <f t="shared" si="32"/>
        <v>Desirable</v>
      </c>
      <c r="R516" t="str">
        <f t="shared" si="33"/>
        <v>Normal</v>
      </c>
      <c r="S516">
        <f t="shared" si="34"/>
        <v>1</v>
      </c>
      <c r="T516" t="str">
        <f t="shared" si="35"/>
        <v>Low</v>
      </c>
    </row>
    <row r="517" spans="1:20" ht="15" customHeight="1" x14ac:dyDescent="0.35">
      <c r="A517" s="35">
        <v>56</v>
      </c>
      <c r="B517" s="36">
        <v>25.042504780000002</v>
      </c>
      <c r="C517" s="35">
        <v>118.3105845</v>
      </c>
      <c r="D517" s="35">
        <v>83.163021400000005</v>
      </c>
      <c r="E517" s="37">
        <v>185.9990631</v>
      </c>
      <c r="F517" s="37">
        <v>37.707473890000003</v>
      </c>
      <c r="G517" s="37">
        <v>228.37331040000001</v>
      </c>
      <c r="H517" s="37">
        <v>256.72165790000003</v>
      </c>
      <c r="I517" s="17" t="s">
        <v>243</v>
      </c>
      <c r="J517" s="17" t="s">
        <v>249</v>
      </c>
      <c r="K517" s="17" t="s">
        <v>392</v>
      </c>
      <c r="L517" s="17" t="s">
        <v>363</v>
      </c>
      <c r="M517" s="17" t="s">
        <v>333</v>
      </c>
      <c r="N517" s="36">
        <v>4.9326842642017104</v>
      </c>
      <c r="O517" s="35">
        <v>35.147563099999999</v>
      </c>
      <c r="P517" s="37">
        <v>1402.3802676800001</v>
      </c>
      <c r="Q517" t="str">
        <f t="shared" si="32"/>
        <v>Desirable</v>
      </c>
      <c r="R517" t="str">
        <f t="shared" si="33"/>
        <v>Normal</v>
      </c>
      <c r="S517">
        <f t="shared" si="34"/>
        <v>3</v>
      </c>
      <c r="T517" t="str">
        <f t="shared" si="35"/>
        <v>Moderate</v>
      </c>
    </row>
    <row r="518" spans="1:20" ht="15" customHeight="1" x14ac:dyDescent="0.35">
      <c r="A518" s="35">
        <v>18</v>
      </c>
      <c r="B518" s="36">
        <v>31.35342395</v>
      </c>
      <c r="C518" s="35">
        <v>103.4252376</v>
      </c>
      <c r="D518" s="35">
        <v>78.740812129999995</v>
      </c>
      <c r="E518" s="37">
        <v>197.48237090000001</v>
      </c>
      <c r="F518" s="37">
        <v>40.812064669999998</v>
      </c>
      <c r="G518" s="37">
        <v>227.0580961</v>
      </c>
      <c r="H518" s="37">
        <v>237.72800580000001</v>
      </c>
      <c r="I518" s="17" t="s">
        <v>243</v>
      </c>
      <c r="J518" s="17" t="s">
        <v>249</v>
      </c>
      <c r="K518" s="17" t="s">
        <v>255</v>
      </c>
      <c r="L518" s="17" t="s">
        <v>355</v>
      </c>
      <c r="M518" s="17" t="s">
        <v>334</v>
      </c>
      <c r="N518" s="36">
        <v>4.8388233356193</v>
      </c>
      <c r="O518" s="35">
        <v>24.684425470000001</v>
      </c>
      <c r="P518" s="37">
        <v>564.36163109999995</v>
      </c>
      <c r="Q518" t="str">
        <f t="shared" si="32"/>
        <v>Desirable</v>
      </c>
      <c r="R518" t="str">
        <f t="shared" si="33"/>
        <v>Normal</v>
      </c>
      <c r="S518">
        <f t="shared" si="34"/>
        <v>3</v>
      </c>
      <c r="T518" t="str">
        <f t="shared" si="35"/>
        <v>Moderate</v>
      </c>
    </row>
    <row r="519" spans="1:20" ht="15" customHeight="1" x14ac:dyDescent="0.35">
      <c r="A519" s="35">
        <v>20</v>
      </c>
      <c r="B519" s="36">
        <v>28.228708340000001</v>
      </c>
      <c r="C519" s="35">
        <v>117.8413748</v>
      </c>
      <c r="D519" s="35">
        <v>89.027392919999997</v>
      </c>
      <c r="E519" s="37">
        <v>199.3064899</v>
      </c>
      <c r="F519" s="37">
        <v>36.914050609999997</v>
      </c>
      <c r="G519" s="37">
        <v>225.9356722</v>
      </c>
      <c r="H519" s="37">
        <v>269.36712590000002</v>
      </c>
      <c r="I519" s="17" t="s">
        <v>243</v>
      </c>
      <c r="J519" s="17" t="s">
        <v>359</v>
      </c>
      <c r="K519" s="17" t="s">
        <v>392</v>
      </c>
      <c r="L519" s="17" t="s">
        <v>355</v>
      </c>
      <c r="M519" s="17" t="s">
        <v>333</v>
      </c>
      <c r="N519" s="36">
        <v>5.3992040051548296</v>
      </c>
      <c r="O519" s="35">
        <v>28.81398188</v>
      </c>
      <c r="P519" s="37">
        <v>564.57416679999994</v>
      </c>
      <c r="Q519" t="str">
        <f t="shared" si="32"/>
        <v>Desirable</v>
      </c>
      <c r="R519" t="str">
        <f t="shared" si="33"/>
        <v>Normal</v>
      </c>
      <c r="S519">
        <f t="shared" si="34"/>
        <v>3</v>
      </c>
      <c r="T519" t="str">
        <f t="shared" si="35"/>
        <v>Moderate</v>
      </c>
    </row>
    <row r="520" spans="1:20" ht="15" customHeight="1" x14ac:dyDescent="0.35">
      <c r="A520" s="35">
        <v>79</v>
      </c>
      <c r="B520" s="36">
        <v>37.562620170000002</v>
      </c>
      <c r="C520" s="35">
        <v>103.30851389999999</v>
      </c>
      <c r="D520" s="35">
        <v>84.267531969999993</v>
      </c>
      <c r="E520" s="37">
        <v>219.58650470000001</v>
      </c>
      <c r="F520" s="37">
        <v>29.095016569999999</v>
      </c>
      <c r="G520" s="37">
        <v>228.345145</v>
      </c>
      <c r="H520" s="37">
        <v>270.84135789999999</v>
      </c>
      <c r="I520" s="17" t="s">
        <v>353</v>
      </c>
      <c r="J520" s="17" t="s">
        <v>249</v>
      </c>
      <c r="K520" s="17" t="s">
        <v>392</v>
      </c>
      <c r="L520" s="17" t="s">
        <v>366</v>
      </c>
      <c r="M520" s="17" t="s">
        <v>334</v>
      </c>
      <c r="N520" s="36">
        <v>7.5472204723339704</v>
      </c>
      <c r="O520" s="35">
        <v>19.040981930000001</v>
      </c>
      <c r="P520" s="37">
        <v>2967.44699343</v>
      </c>
      <c r="Q520" t="str">
        <f t="shared" si="32"/>
        <v>Borderline High</v>
      </c>
      <c r="R520" t="str">
        <f t="shared" si="33"/>
        <v>Normal</v>
      </c>
      <c r="S520">
        <f t="shared" si="34"/>
        <v>6</v>
      </c>
      <c r="T520" t="str">
        <f t="shared" si="35"/>
        <v>High</v>
      </c>
    </row>
    <row r="521" spans="1:20" ht="15" customHeight="1" x14ac:dyDescent="0.35">
      <c r="A521" s="35">
        <v>80</v>
      </c>
      <c r="B521" s="36">
        <v>20.890266359999998</v>
      </c>
      <c r="C521" s="35">
        <v>103.3353925</v>
      </c>
      <c r="D521" s="35">
        <v>82.734998709999999</v>
      </c>
      <c r="E521" s="37">
        <v>192.6653996</v>
      </c>
      <c r="F521" s="37">
        <v>31.403324990000002</v>
      </c>
      <c r="G521" s="37">
        <v>212.27995440000001</v>
      </c>
      <c r="H521" s="37">
        <v>230.24936779999999</v>
      </c>
      <c r="I521" s="17" t="s">
        <v>353</v>
      </c>
      <c r="J521" s="17" t="s">
        <v>249</v>
      </c>
      <c r="K521" s="17" t="s">
        <v>392</v>
      </c>
      <c r="L521" s="17" t="s">
        <v>366</v>
      </c>
      <c r="M521" s="17" t="s">
        <v>255</v>
      </c>
      <c r="N521" s="36">
        <v>6.1351910876110098</v>
      </c>
      <c r="O521" s="35">
        <v>20.600393789999998</v>
      </c>
      <c r="P521" s="37">
        <v>1671.2213088000001</v>
      </c>
      <c r="Q521" t="str">
        <f t="shared" si="32"/>
        <v>Desirable</v>
      </c>
      <c r="R521" t="str">
        <f t="shared" si="33"/>
        <v>Normal</v>
      </c>
      <c r="S521">
        <f t="shared" si="34"/>
        <v>3</v>
      </c>
      <c r="T521" t="str">
        <f t="shared" si="35"/>
        <v>Moderate</v>
      </c>
    </row>
    <row r="522" spans="1:20" ht="15" customHeight="1" x14ac:dyDescent="0.35">
      <c r="A522" s="35">
        <v>42</v>
      </c>
      <c r="B522" s="36">
        <v>26.835171769999999</v>
      </c>
      <c r="C522" s="35">
        <v>114.034978</v>
      </c>
      <c r="D522" s="35">
        <v>95.122994370000001</v>
      </c>
      <c r="E522" s="37">
        <v>191.97726750000001</v>
      </c>
      <c r="F522" s="37">
        <v>30.852961530000002</v>
      </c>
      <c r="G522" s="37">
        <v>211.3258898</v>
      </c>
      <c r="H522" s="37">
        <v>275.50867030000001</v>
      </c>
      <c r="I522" s="17" t="s">
        <v>243</v>
      </c>
      <c r="J522" s="17" t="s">
        <v>249</v>
      </c>
      <c r="K522" s="17" t="s">
        <v>392</v>
      </c>
      <c r="L522" s="17" t="s">
        <v>360</v>
      </c>
      <c r="M522" s="17" t="s">
        <v>333</v>
      </c>
      <c r="N522" s="36">
        <v>6.2223286835310798</v>
      </c>
      <c r="O522" s="35">
        <v>18.911983630000002</v>
      </c>
      <c r="P522" s="37">
        <v>1127.07721434</v>
      </c>
      <c r="Q522" t="str">
        <f t="shared" si="32"/>
        <v>Desirable</v>
      </c>
      <c r="R522" t="str">
        <f t="shared" si="33"/>
        <v>Normal</v>
      </c>
      <c r="S522">
        <f t="shared" si="34"/>
        <v>3</v>
      </c>
      <c r="T522" t="str">
        <f t="shared" si="35"/>
        <v>Moderate</v>
      </c>
    </row>
    <row r="523" spans="1:20" ht="15" customHeight="1" x14ac:dyDescent="0.35">
      <c r="A523" s="35">
        <v>73</v>
      </c>
      <c r="B523" s="36">
        <v>24.471158070000001</v>
      </c>
      <c r="C523" s="35">
        <v>108.726677</v>
      </c>
      <c r="D523" s="35">
        <v>84.741525940000002</v>
      </c>
      <c r="E523" s="37">
        <v>185.81875959999999</v>
      </c>
      <c r="F523" s="37">
        <v>35.384536760000003</v>
      </c>
      <c r="G523" s="37">
        <v>220.20821810000001</v>
      </c>
      <c r="H523" s="37">
        <v>228.18378770000001</v>
      </c>
      <c r="I523" s="17" t="s">
        <v>353</v>
      </c>
      <c r="J523" s="17" t="s">
        <v>249</v>
      </c>
      <c r="K523" s="17" t="s">
        <v>392</v>
      </c>
      <c r="L523" s="17" t="s">
        <v>366</v>
      </c>
      <c r="M523" s="17" t="s">
        <v>255</v>
      </c>
      <c r="N523" s="36">
        <v>5.2514113964622098</v>
      </c>
      <c r="O523" s="35">
        <v>23.98515106</v>
      </c>
      <c r="P523" s="37">
        <v>1786.3945391100001</v>
      </c>
      <c r="Q523" t="str">
        <f t="shared" si="32"/>
        <v>Desirable</v>
      </c>
      <c r="R523" t="str">
        <f t="shared" si="33"/>
        <v>Normal</v>
      </c>
      <c r="S523">
        <f t="shared" si="34"/>
        <v>3</v>
      </c>
      <c r="T523" t="str">
        <f t="shared" si="35"/>
        <v>Moderate</v>
      </c>
    </row>
    <row r="524" spans="1:20" ht="15" customHeight="1" x14ac:dyDescent="0.35">
      <c r="A524" s="35">
        <v>50</v>
      </c>
      <c r="B524" s="36">
        <v>25.419419170000001</v>
      </c>
      <c r="C524" s="35">
        <v>109.4552173</v>
      </c>
      <c r="D524" s="35">
        <v>81.841356399999995</v>
      </c>
      <c r="E524" s="37">
        <v>180.90968620000001</v>
      </c>
      <c r="F524" s="37">
        <v>50.133957049999999</v>
      </c>
      <c r="G524" s="37">
        <v>209.54790399999999</v>
      </c>
      <c r="H524" s="37">
        <v>257.72013249999998</v>
      </c>
      <c r="I524" s="17" t="s">
        <v>243</v>
      </c>
      <c r="J524" s="17" t="s">
        <v>359</v>
      </c>
      <c r="K524" s="17" t="s">
        <v>392</v>
      </c>
      <c r="L524" s="17" t="s">
        <v>363</v>
      </c>
      <c r="M524" s="17" t="s">
        <v>333</v>
      </c>
      <c r="N524" s="36">
        <v>3.6085259741131899</v>
      </c>
      <c r="O524" s="35">
        <v>27.613860899999999</v>
      </c>
      <c r="P524" s="37">
        <v>1270.9709585000001</v>
      </c>
      <c r="Q524" t="str">
        <f t="shared" si="32"/>
        <v>Desirable</v>
      </c>
      <c r="R524" t="str">
        <f t="shared" si="33"/>
        <v>Normal</v>
      </c>
      <c r="S524">
        <f t="shared" si="34"/>
        <v>2</v>
      </c>
      <c r="T524" t="str">
        <f t="shared" si="35"/>
        <v>Low</v>
      </c>
    </row>
    <row r="525" spans="1:20" ht="15" customHeight="1" x14ac:dyDescent="0.35">
      <c r="A525" s="35">
        <v>55</v>
      </c>
      <c r="B525" s="36">
        <v>27.209524170000002</v>
      </c>
      <c r="C525" s="35">
        <v>104.9658946</v>
      </c>
      <c r="D525" s="35">
        <v>69.864977330000002</v>
      </c>
      <c r="E525" s="37">
        <v>192.71430530000001</v>
      </c>
      <c r="F525" s="37">
        <v>37.521067670000001</v>
      </c>
      <c r="G525" s="37">
        <v>206.3958466</v>
      </c>
      <c r="H525" s="37">
        <v>238.98814519999999</v>
      </c>
      <c r="I525" s="17" t="s">
        <v>353</v>
      </c>
      <c r="J525" s="17" t="s">
        <v>359</v>
      </c>
      <c r="K525" s="17" t="s">
        <v>255</v>
      </c>
      <c r="L525" s="17" t="s">
        <v>363</v>
      </c>
      <c r="M525" s="17" t="s">
        <v>333</v>
      </c>
      <c r="N525" s="36">
        <v>5.1361626218884204</v>
      </c>
      <c r="O525" s="35">
        <v>35.100917269999997</v>
      </c>
      <c r="P525" s="37">
        <v>1496.5238293499999</v>
      </c>
      <c r="Q525" t="str">
        <f t="shared" si="32"/>
        <v>Desirable</v>
      </c>
      <c r="R525" t="str">
        <f t="shared" si="33"/>
        <v>Normal</v>
      </c>
      <c r="S525">
        <f t="shared" si="34"/>
        <v>5</v>
      </c>
      <c r="T525" t="str">
        <f t="shared" si="35"/>
        <v>Moderate</v>
      </c>
    </row>
    <row r="526" spans="1:20" ht="15" customHeight="1" x14ac:dyDescent="0.35">
      <c r="A526" s="35">
        <v>23</v>
      </c>
      <c r="B526" s="36">
        <v>23.615316530000001</v>
      </c>
      <c r="C526" s="35">
        <v>102.1557839</v>
      </c>
      <c r="D526" s="35">
        <v>81.646405049999998</v>
      </c>
      <c r="E526" s="37">
        <v>178.7380656</v>
      </c>
      <c r="F526" s="37">
        <v>40.601655489999999</v>
      </c>
      <c r="G526" s="37">
        <v>216.70609089999999</v>
      </c>
      <c r="H526" s="37">
        <v>243.69267310000001</v>
      </c>
      <c r="I526" s="17" t="s">
        <v>353</v>
      </c>
      <c r="J526" s="17" t="s">
        <v>359</v>
      </c>
      <c r="K526" s="17" t="s">
        <v>392</v>
      </c>
      <c r="L526" s="17" t="s">
        <v>355</v>
      </c>
      <c r="M526" s="17" t="s">
        <v>255</v>
      </c>
      <c r="N526" s="36">
        <v>4.4022359049872302</v>
      </c>
      <c r="O526" s="35">
        <v>20.509378850000001</v>
      </c>
      <c r="P526" s="37">
        <v>543.15228019000006</v>
      </c>
      <c r="Q526" t="str">
        <f t="shared" si="32"/>
        <v>Desirable</v>
      </c>
      <c r="R526" t="str">
        <f t="shared" si="33"/>
        <v>Normal</v>
      </c>
      <c r="S526">
        <f t="shared" si="34"/>
        <v>2</v>
      </c>
      <c r="T526" t="str">
        <f t="shared" si="35"/>
        <v>Low</v>
      </c>
    </row>
    <row r="527" spans="1:20" ht="15" customHeight="1" x14ac:dyDescent="0.35">
      <c r="A527" s="35">
        <v>75</v>
      </c>
      <c r="B527" s="36">
        <v>31.789537230000001</v>
      </c>
      <c r="C527" s="35">
        <v>110.92655240000001</v>
      </c>
      <c r="D527" s="35">
        <v>86.287280240000001</v>
      </c>
      <c r="E527" s="37">
        <v>192.48174019999999</v>
      </c>
      <c r="F527" s="37">
        <v>34.166795110000002</v>
      </c>
      <c r="G527" s="37">
        <v>193.5994365</v>
      </c>
      <c r="H527" s="37">
        <v>261.59694259999998</v>
      </c>
      <c r="I527" s="17" t="s">
        <v>353</v>
      </c>
      <c r="J527" s="17" t="s">
        <v>249</v>
      </c>
      <c r="K527" s="17" t="s">
        <v>392</v>
      </c>
      <c r="L527" s="17" t="s">
        <v>366</v>
      </c>
      <c r="M527" s="17" t="s">
        <v>334</v>
      </c>
      <c r="N527" s="36">
        <v>5.6335907298388701</v>
      </c>
      <c r="O527" s="35">
        <v>24.639272160000001</v>
      </c>
      <c r="P527" s="37">
        <v>2384.2152922499999</v>
      </c>
      <c r="Q527" t="str">
        <f t="shared" si="32"/>
        <v>Desirable</v>
      </c>
      <c r="R527" t="str">
        <f t="shared" si="33"/>
        <v>Normal</v>
      </c>
      <c r="S527">
        <f t="shared" si="34"/>
        <v>6</v>
      </c>
      <c r="T527" t="str">
        <f t="shared" si="35"/>
        <v>High</v>
      </c>
    </row>
    <row r="528" spans="1:20" ht="15" customHeight="1" x14ac:dyDescent="0.35">
      <c r="A528" s="35">
        <v>61</v>
      </c>
      <c r="B528" s="36">
        <v>35.757060989999999</v>
      </c>
      <c r="C528" s="35">
        <v>106.4718671</v>
      </c>
      <c r="D528" s="35">
        <v>76.008251749999999</v>
      </c>
      <c r="E528" s="37">
        <v>229.99312509999999</v>
      </c>
      <c r="F528" s="37">
        <v>38.583831779999997</v>
      </c>
      <c r="G528" s="37">
        <v>243.76525670000001</v>
      </c>
      <c r="H528" s="37">
        <v>241.42114749999999</v>
      </c>
      <c r="I528" s="17" t="s">
        <v>243</v>
      </c>
      <c r="J528" s="17" t="s">
        <v>359</v>
      </c>
      <c r="K528" s="17" t="s">
        <v>255</v>
      </c>
      <c r="L528" s="17" t="s">
        <v>261</v>
      </c>
      <c r="M528" s="17" t="s">
        <v>334</v>
      </c>
      <c r="N528" s="36">
        <v>5.9608679203089796</v>
      </c>
      <c r="O528" s="35">
        <v>30.463615350000001</v>
      </c>
      <c r="P528" s="37">
        <v>2181.1807203899998</v>
      </c>
      <c r="Q528" t="str">
        <f t="shared" si="32"/>
        <v>Borderline High</v>
      </c>
      <c r="R528" t="str">
        <f t="shared" si="33"/>
        <v>Normal</v>
      </c>
      <c r="S528">
        <f t="shared" si="34"/>
        <v>4</v>
      </c>
      <c r="T528" t="str">
        <f t="shared" si="35"/>
        <v>Moderate</v>
      </c>
    </row>
    <row r="529" spans="1:20" ht="15" customHeight="1" x14ac:dyDescent="0.35">
      <c r="A529" s="35">
        <v>62</v>
      </c>
      <c r="B529" s="36">
        <v>15.32247402</v>
      </c>
      <c r="C529" s="35">
        <v>124.1511498</v>
      </c>
      <c r="D529" s="35">
        <v>66.480499820000006</v>
      </c>
      <c r="E529" s="37">
        <v>172.6613136</v>
      </c>
      <c r="F529" s="37">
        <v>39.539178100000001</v>
      </c>
      <c r="G529" s="37">
        <v>196.05803890000001</v>
      </c>
      <c r="H529" s="37">
        <v>252.8891529</v>
      </c>
      <c r="I529" s="17" t="s">
        <v>243</v>
      </c>
      <c r="J529" s="17" t="s">
        <v>249</v>
      </c>
      <c r="K529" s="17" t="s">
        <v>255</v>
      </c>
      <c r="L529" s="17" t="s">
        <v>261</v>
      </c>
      <c r="M529" s="17" t="s">
        <v>332</v>
      </c>
      <c r="N529" s="36">
        <v>4.3668412419528799</v>
      </c>
      <c r="O529" s="35">
        <v>57.67064998</v>
      </c>
      <c r="P529" s="37">
        <v>949.99338924000006</v>
      </c>
      <c r="Q529" t="str">
        <f t="shared" si="32"/>
        <v>Desirable</v>
      </c>
      <c r="R529" t="str">
        <f t="shared" si="33"/>
        <v>Elevated</v>
      </c>
      <c r="S529">
        <f t="shared" si="34"/>
        <v>3</v>
      </c>
      <c r="T529" t="str">
        <f t="shared" si="35"/>
        <v>Moderate</v>
      </c>
    </row>
    <row r="530" spans="1:20" ht="15" customHeight="1" x14ac:dyDescent="0.35">
      <c r="A530" s="35">
        <v>49</v>
      </c>
      <c r="B530" s="36">
        <v>33.96451759</v>
      </c>
      <c r="C530" s="35">
        <v>128.30587850000001</v>
      </c>
      <c r="D530" s="35">
        <v>86.002598719999995</v>
      </c>
      <c r="E530" s="37">
        <v>203.46964059999999</v>
      </c>
      <c r="F530" s="37">
        <v>34.128492809999997</v>
      </c>
      <c r="G530" s="37">
        <v>235.75932030000001</v>
      </c>
      <c r="H530" s="37">
        <v>272.15505209999998</v>
      </c>
      <c r="I530" s="17" t="s">
        <v>243</v>
      </c>
      <c r="J530" s="17" t="s">
        <v>359</v>
      </c>
      <c r="K530" s="17" t="s">
        <v>392</v>
      </c>
      <c r="L530" s="17" t="s">
        <v>360</v>
      </c>
      <c r="M530" s="17" t="s">
        <v>334</v>
      </c>
      <c r="N530" s="36">
        <v>5.96187009290903</v>
      </c>
      <c r="O530" s="35">
        <v>42.303279779999997</v>
      </c>
      <c r="P530" s="37">
        <v>1664.26136191</v>
      </c>
      <c r="Q530" t="str">
        <f t="shared" si="32"/>
        <v>Borderline High</v>
      </c>
      <c r="R530" t="str">
        <f t="shared" si="33"/>
        <v>Elevated</v>
      </c>
      <c r="S530">
        <f t="shared" si="34"/>
        <v>5</v>
      </c>
      <c r="T530" t="str">
        <f t="shared" si="35"/>
        <v>Moderate</v>
      </c>
    </row>
    <row r="531" spans="1:20" ht="15" customHeight="1" x14ac:dyDescent="0.35">
      <c r="A531" s="35">
        <v>62</v>
      </c>
      <c r="B531" s="36">
        <v>39.583959229999998</v>
      </c>
      <c r="C531" s="35">
        <v>130.4151018</v>
      </c>
      <c r="D531" s="35">
        <v>83.158687959999995</v>
      </c>
      <c r="E531" s="37">
        <v>233.2876005</v>
      </c>
      <c r="F531" s="37">
        <v>29.061016590000001</v>
      </c>
      <c r="G531" s="37">
        <v>250.20694159999999</v>
      </c>
      <c r="H531" s="37">
        <v>224.99701239999999</v>
      </c>
      <c r="I531" s="17" t="s">
        <v>243</v>
      </c>
      <c r="J531" s="17" t="s">
        <v>249</v>
      </c>
      <c r="K531" s="17" t="s">
        <v>392</v>
      </c>
      <c r="L531" s="17" t="s">
        <v>261</v>
      </c>
      <c r="M531" s="17" t="s">
        <v>334</v>
      </c>
      <c r="N531" s="36">
        <v>8.0275099729400097</v>
      </c>
      <c r="O531" s="35">
        <v>47.25641384</v>
      </c>
      <c r="P531" s="37">
        <v>2454.2054722600001</v>
      </c>
      <c r="Q531" t="str">
        <f t="shared" si="32"/>
        <v>Borderline High</v>
      </c>
      <c r="R531" t="str">
        <f t="shared" si="33"/>
        <v>High / Stage 1</v>
      </c>
      <c r="S531">
        <f t="shared" si="34"/>
        <v>6</v>
      </c>
      <c r="T531" t="str">
        <f t="shared" si="35"/>
        <v>High</v>
      </c>
    </row>
    <row r="532" spans="1:20" ht="15" customHeight="1" x14ac:dyDescent="0.35">
      <c r="A532" s="35">
        <v>78</v>
      </c>
      <c r="B532" s="36">
        <v>27.94859598</v>
      </c>
      <c r="C532" s="35">
        <v>118.98308059999999</v>
      </c>
      <c r="D532" s="35">
        <v>95.116796750000006</v>
      </c>
      <c r="E532" s="37">
        <v>193.2478917</v>
      </c>
      <c r="F532" s="37">
        <v>33.472129299999999</v>
      </c>
      <c r="G532" s="37">
        <v>184.00118810000001</v>
      </c>
      <c r="H532" s="37">
        <v>227.82312039999999</v>
      </c>
      <c r="I532" s="17" t="s">
        <v>353</v>
      </c>
      <c r="J532" s="17" t="s">
        <v>359</v>
      </c>
      <c r="K532" s="17" t="s">
        <v>392</v>
      </c>
      <c r="L532" s="17" t="s">
        <v>366</v>
      </c>
      <c r="M532" s="17" t="s">
        <v>333</v>
      </c>
      <c r="N532" s="36">
        <v>5.77339702437156</v>
      </c>
      <c r="O532" s="35">
        <v>23.866283849999999</v>
      </c>
      <c r="P532" s="37">
        <v>2179.99048644</v>
      </c>
      <c r="Q532" t="str">
        <f t="shared" si="32"/>
        <v>Desirable</v>
      </c>
      <c r="R532" t="str">
        <f t="shared" si="33"/>
        <v>Normal</v>
      </c>
      <c r="S532">
        <f t="shared" si="34"/>
        <v>5</v>
      </c>
      <c r="T532" t="str">
        <f t="shared" si="35"/>
        <v>Moderate</v>
      </c>
    </row>
    <row r="533" spans="1:20" ht="15" customHeight="1" x14ac:dyDescent="0.35">
      <c r="A533" s="35">
        <v>64</v>
      </c>
      <c r="B533" s="36">
        <v>23.94687519</v>
      </c>
      <c r="C533" s="35">
        <v>118.55342949999999</v>
      </c>
      <c r="D533" s="35">
        <v>76.386523249999996</v>
      </c>
      <c r="E533" s="37">
        <v>177.12384929999999</v>
      </c>
      <c r="F533" s="37">
        <v>36.239272370000002</v>
      </c>
      <c r="G533" s="37">
        <v>202.6725217</v>
      </c>
      <c r="H533" s="37">
        <v>247.6403833</v>
      </c>
      <c r="I533" s="17" t="s">
        <v>243</v>
      </c>
      <c r="J533" s="17" t="s">
        <v>359</v>
      </c>
      <c r="K533" s="17" t="s">
        <v>255</v>
      </c>
      <c r="L533" s="17" t="s">
        <v>261</v>
      </c>
      <c r="M533" s="17" t="s">
        <v>255</v>
      </c>
      <c r="N533" s="36">
        <v>4.8876215695387</v>
      </c>
      <c r="O533" s="35">
        <v>42.166906249999997</v>
      </c>
      <c r="P533" s="37">
        <v>1532.60001216</v>
      </c>
      <c r="Q533" t="str">
        <f t="shared" si="32"/>
        <v>Desirable</v>
      </c>
      <c r="R533" t="str">
        <f t="shared" si="33"/>
        <v>Normal</v>
      </c>
      <c r="S533">
        <f t="shared" si="34"/>
        <v>1</v>
      </c>
      <c r="T533" t="str">
        <f t="shared" si="35"/>
        <v>Low</v>
      </c>
    </row>
    <row r="534" spans="1:20" ht="15" customHeight="1" x14ac:dyDescent="0.35">
      <c r="A534" s="35">
        <v>38</v>
      </c>
      <c r="B534" s="36">
        <v>24.139105740000002</v>
      </c>
      <c r="C534" s="35">
        <v>99.110578899999993</v>
      </c>
      <c r="D534" s="35">
        <v>72.95391506</v>
      </c>
      <c r="E534" s="37">
        <v>181.82511460000001</v>
      </c>
      <c r="F534" s="37">
        <v>33.181697159999999</v>
      </c>
      <c r="G534" s="37">
        <v>204.92151569999999</v>
      </c>
      <c r="H534" s="37">
        <v>245.76033820000001</v>
      </c>
      <c r="I534" s="17" t="s">
        <v>243</v>
      </c>
      <c r="J534" s="17" t="s">
        <v>249</v>
      </c>
      <c r="K534" s="17" t="s">
        <v>255</v>
      </c>
      <c r="L534" s="17" t="s">
        <v>357</v>
      </c>
      <c r="M534" s="17" t="s">
        <v>255</v>
      </c>
      <c r="N534" s="36">
        <v>5.4796809736178096</v>
      </c>
      <c r="O534" s="35">
        <v>26.15666384</v>
      </c>
      <c r="P534" s="37">
        <v>917.28601811999999</v>
      </c>
      <c r="Q534" t="str">
        <f t="shared" si="32"/>
        <v>Desirable</v>
      </c>
      <c r="R534" t="str">
        <f t="shared" si="33"/>
        <v>Normal</v>
      </c>
      <c r="S534">
        <f t="shared" si="34"/>
        <v>1</v>
      </c>
      <c r="T534" t="str">
        <f t="shared" si="35"/>
        <v>Low</v>
      </c>
    </row>
    <row r="535" spans="1:20" ht="15" customHeight="1" x14ac:dyDescent="0.35">
      <c r="A535" s="35">
        <v>53</v>
      </c>
      <c r="B535" s="36">
        <v>25.461035769999999</v>
      </c>
      <c r="C535" s="35">
        <v>97.323879070000004</v>
      </c>
      <c r="D535" s="35">
        <v>79.813488109999994</v>
      </c>
      <c r="E535" s="37">
        <v>189.06457900000001</v>
      </c>
      <c r="F535" s="37">
        <v>46.180501649999997</v>
      </c>
      <c r="G535" s="37">
        <v>227.77615249999999</v>
      </c>
      <c r="H535" s="37">
        <v>234.57977500000001</v>
      </c>
      <c r="I535" s="17" t="s">
        <v>243</v>
      </c>
      <c r="J535" s="17" t="s">
        <v>359</v>
      </c>
      <c r="K535" s="17" t="s">
        <v>255</v>
      </c>
      <c r="L535" s="17" t="s">
        <v>363</v>
      </c>
      <c r="M535" s="17" t="s">
        <v>333</v>
      </c>
      <c r="N535" s="36">
        <v>4.0940347602308904</v>
      </c>
      <c r="O535" s="35">
        <v>17.510390959999999</v>
      </c>
      <c r="P535" s="37">
        <v>1349.4348958099999</v>
      </c>
      <c r="Q535" t="str">
        <f t="shared" si="32"/>
        <v>Desirable</v>
      </c>
      <c r="R535" t="str">
        <f t="shared" si="33"/>
        <v>Normal</v>
      </c>
      <c r="S535">
        <f t="shared" si="34"/>
        <v>2</v>
      </c>
      <c r="T535" t="str">
        <f t="shared" si="35"/>
        <v>Low</v>
      </c>
    </row>
    <row r="536" spans="1:20" ht="15" customHeight="1" x14ac:dyDescent="0.35">
      <c r="A536" s="35">
        <v>36</v>
      </c>
      <c r="B536" s="36">
        <v>29.152042290000001</v>
      </c>
      <c r="C536" s="35">
        <v>121.10186330000001</v>
      </c>
      <c r="D536" s="35">
        <v>79.662053220000004</v>
      </c>
      <c r="E536" s="37">
        <v>204.37284880000001</v>
      </c>
      <c r="F536" s="37">
        <v>36.134804279999997</v>
      </c>
      <c r="G536" s="37">
        <v>221.85105179999999</v>
      </c>
      <c r="H536" s="37">
        <v>229.34088869999999</v>
      </c>
      <c r="I536" s="17" t="s">
        <v>353</v>
      </c>
      <c r="J536" s="17" t="s">
        <v>359</v>
      </c>
      <c r="K536" s="17" t="s">
        <v>255</v>
      </c>
      <c r="L536" s="17" t="s">
        <v>357</v>
      </c>
      <c r="M536" s="17" t="s">
        <v>333</v>
      </c>
      <c r="N536" s="36">
        <v>5.6558449083150801</v>
      </c>
      <c r="O536" s="35">
        <v>41.439810080000001</v>
      </c>
      <c r="P536" s="37">
        <v>1049.4735224399999</v>
      </c>
      <c r="Q536" t="str">
        <f t="shared" si="32"/>
        <v>Borderline High</v>
      </c>
      <c r="R536" t="str">
        <f t="shared" si="33"/>
        <v>Elevated</v>
      </c>
      <c r="S536">
        <f t="shared" si="34"/>
        <v>6</v>
      </c>
      <c r="T536" t="str">
        <f t="shared" si="35"/>
        <v>High</v>
      </c>
    </row>
    <row r="537" spans="1:20" ht="15" customHeight="1" x14ac:dyDescent="0.35">
      <c r="A537" s="35">
        <v>37</v>
      </c>
      <c r="B537" s="36">
        <v>24.862888609999999</v>
      </c>
      <c r="C537" s="35">
        <v>111.0980352</v>
      </c>
      <c r="D537" s="35">
        <v>73.955303790000002</v>
      </c>
      <c r="E537" s="37">
        <v>178.7543105</v>
      </c>
      <c r="F537" s="37">
        <v>43.22582156</v>
      </c>
      <c r="G537" s="37">
        <v>207.55268820000001</v>
      </c>
      <c r="H537" s="37">
        <v>277.72337879999998</v>
      </c>
      <c r="I537" s="17" t="s">
        <v>243</v>
      </c>
      <c r="J537" s="17" t="s">
        <v>354</v>
      </c>
      <c r="K537" s="17" t="s">
        <v>255</v>
      </c>
      <c r="L537" s="17" t="s">
        <v>357</v>
      </c>
      <c r="M537" s="17" t="s">
        <v>255</v>
      </c>
      <c r="N537" s="36">
        <v>4.1353594691515196</v>
      </c>
      <c r="O537" s="35">
        <v>37.142731410000003</v>
      </c>
      <c r="P537" s="37">
        <v>919.92687856999999</v>
      </c>
      <c r="Q537" t="str">
        <f t="shared" si="32"/>
        <v>Desirable</v>
      </c>
      <c r="R537" t="str">
        <f t="shared" si="33"/>
        <v>Normal</v>
      </c>
      <c r="S537">
        <f t="shared" si="34"/>
        <v>0</v>
      </c>
      <c r="T537" t="str">
        <f t="shared" si="35"/>
        <v>Low</v>
      </c>
    </row>
    <row r="538" spans="1:20" ht="15" customHeight="1" x14ac:dyDescent="0.35">
      <c r="A538" s="35">
        <v>74</v>
      </c>
      <c r="B538" s="36">
        <v>26.600705420000001</v>
      </c>
      <c r="C538" s="35">
        <v>123.7536516</v>
      </c>
      <c r="D538" s="35">
        <v>88.323358749999997</v>
      </c>
      <c r="E538" s="37">
        <v>181.6323979</v>
      </c>
      <c r="F538" s="37">
        <v>40.654943699999997</v>
      </c>
      <c r="G538" s="37">
        <v>247.83818310000001</v>
      </c>
      <c r="H538" s="37">
        <v>209.5587506</v>
      </c>
      <c r="I538" s="17" t="s">
        <v>243</v>
      </c>
      <c r="J538" s="17" t="s">
        <v>354</v>
      </c>
      <c r="K538" s="17" t="s">
        <v>392</v>
      </c>
      <c r="L538" s="17" t="s">
        <v>366</v>
      </c>
      <c r="M538" s="17" t="s">
        <v>333</v>
      </c>
      <c r="N538" s="36">
        <v>4.4676583305660804</v>
      </c>
      <c r="O538" s="35">
        <v>35.430292850000001</v>
      </c>
      <c r="P538" s="37">
        <v>1968.4522010799999</v>
      </c>
      <c r="Q538" t="str">
        <f t="shared" si="32"/>
        <v>Desirable</v>
      </c>
      <c r="R538" t="str">
        <f t="shared" si="33"/>
        <v>Elevated</v>
      </c>
      <c r="S538">
        <f t="shared" si="34"/>
        <v>3</v>
      </c>
      <c r="T538" t="str">
        <f t="shared" si="35"/>
        <v>Moderate</v>
      </c>
    </row>
    <row r="539" spans="1:20" ht="15" customHeight="1" x14ac:dyDescent="0.35">
      <c r="A539" s="35">
        <v>35</v>
      </c>
      <c r="B539" s="36">
        <v>22.220491280000001</v>
      </c>
      <c r="C539" s="35">
        <v>109.22215079999999</v>
      </c>
      <c r="D539" s="35">
        <v>85.381354939999994</v>
      </c>
      <c r="E539" s="37">
        <v>179.4709344</v>
      </c>
      <c r="F539" s="37">
        <v>39.5990039</v>
      </c>
      <c r="G539" s="37">
        <v>205.00333230000001</v>
      </c>
      <c r="H539" s="37">
        <v>210.74245999999999</v>
      </c>
      <c r="I539" s="17" t="s">
        <v>243</v>
      </c>
      <c r="J539" s="17" t="s">
        <v>249</v>
      </c>
      <c r="K539" s="17" t="s">
        <v>392</v>
      </c>
      <c r="L539" s="17" t="s">
        <v>357</v>
      </c>
      <c r="M539" s="17" t="s">
        <v>255</v>
      </c>
      <c r="N539" s="36">
        <v>4.5322083063811602</v>
      </c>
      <c r="O539" s="35">
        <v>23.84079586</v>
      </c>
      <c r="P539" s="37">
        <v>777.71719480000002</v>
      </c>
      <c r="Q539" t="str">
        <f t="shared" si="32"/>
        <v>Desirable</v>
      </c>
      <c r="R539" t="str">
        <f t="shared" si="33"/>
        <v>Normal</v>
      </c>
      <c r="S539">
        <f t="shared" si="34"/>
        <v>1</v>
      </c>
      <c r="T539" t="str">
        <f t="shared" si="35"/>
        <v>Low</v>
      </c>
    </row>
    <row r="540" spans="1:20" ht="15" customHeight="1" x14ac:dyDescent="0.35">
      <c r="A540" s="35">
        <v>64</v>
      </c>
      <c r="B540" s="36">
        <v>24.71603228</v>
      </c>
      <c r="C540" s="35">
        <v>101.6897618</v>
      </c>
      <c r="D540" s="35">
        <v>85.811505080000003</v>
      </c>
      <c r="E540" s="37">
        <v>206.08913999999999</v>
      </c>
      <c r="F540" s="37">
        <v>38.021579180000003</v>
      </c>
      <c r="G540" s="37">
        <v>215.72863810000001</v>
      </c>
      <c r="H540" s="37">
        <v>277.49926169999998</v>
      </c>
      <c r="I540" s="17" t="s">
        <v>243</v>
      </c>
      <c r="J540" s="17" t="s">
        <v>249</v>
      </c>
      <c r="K540" s="17" t="s">
        <v>392</v>
      </c>
      <c r="L540" s="17" t="s">
        <v>261</v>
      </c>
      <c r="M540" s="17" t="s">
        <v>255</v>
      </c>
      <c r="N540" s="36">
        <v>5.4203203666092401</v>
      </c>
      <c r="O540" s="35">
        <v>15.87825672</v>
      </c>
      <c r="P540" s="37">
        <v>1581.82606592</v>
      </c>
      <c r="Q540" t="str">
        <f t="shared" si="32"/>
        <v>Borderline High</v>
      </c>
      <c r="R540" t="str">
        <f t="shared" si="33"/>
        <v>Normal</v>
      </c>
      <c r="S540">
        <f t="shared" si="34"/>
        <v>1</v>
      </c>
      <c r="T540" t="str">
        <f t="shared" si="35"/>
        <v>Low</v>
      </c>
    </row>
    <row r="541" spans="1:20" ht="15" customHeight="1" x14ac:dyDescent="0.35">
      <c r="A541" s="35">
        <v>66</v>
      </c>
      <c r="B541" s="36">
        <v>24.93891829</v>
      </c>
      <c r="C541" s="35">
        <v>97.711495999999997</v>
      </c>
      <c r="D541" s="35">
        <v>85.393399709999997</v>
      </c>
      <c r="E541" s="37">
        <v>200.81039960000001</v>
      </c>
      <c r="F541" s="37">
        <v>33.735746820000003</v>
      </c>
      <c r="G541" s="37">
        <v>219.8051078</v>
      </c>
      <c r="H541" s="37">
        <v>263.62426629999999</v>
      </c>
      <c r="I541" s="17" t="s">
        <v>243</v>
      </c>
      <c r="J541" s="17" t="s">
        <v>249</v>
      </c>
      <c r="K541" s="17" t="s">
        <v>392</v>
      </c>
      <c r="L541" s="17" t="s">
        <v>261</v>
      </c>
      <c r="M541" s="17" t="s">
        <v>255</v>
      </c>
      <c r="N541" s="36">
        <v>5.9524515841146597</v>
      </c>
      <c r="O541" s="35">
        <v>12.31809629</v>
      </c>
      <c r="P541" s="37">
        <v>1645.9686071399999</v>
      </c>
      <c r="Q541" t="str">
        <f t="shared" si="32"/>
        <v>Borderline High</v>
      </c>
      <c r="R541" t="str">
        <f t="shared" si="33"/>
        <v>Normal</v>
      </c>
      <c r="S541">
        <f t="shared" si="34"/>
        <v>1</v>
      </c>
      <c r="T541" t="str">
        <f t="shared" si="35"/>
        <v>Low</v>
      </c>
    </row>
    <row r="542" spans="1:20" ht="15" customHeight="1" x14ac:dyDescent="0.35">
      <c r="A542" s="35">
        <v>31</v>
      </c>
      <c r="B542" s="36">
        <v>26.82156019</v>
      </c>
      <c r="C542" s="35">
        <v>112.59911990000001</v>
      </c>
      <c r="D542" s="35">
        <v>96.502474430000007</v>
      </c>
      <c r="E542" s="37">
        <v>207.11722119999999</v>
      </c>
      <c r="F542" s="37">
        <v>43.808797390000002</v>
      </c>
      <c r="G542" s="37">
        <v>224.88887360000001</v>
      </c>
      <c r="H542" s="37">
        <v>254.35523839999999</v>
      </c>
      <c r="I542" s="17" t="s">
        <v>243</v>
      </c>
      <c r="J542" s="17" t="s">
        <v>354</v>
      </c>
      <c r="K542" s="17" t="s">
        <v>392</v>
      </c>
      <c r="L542" s="17" t="s">
        <v>357</v>
      </c>
      <c r="M542" s="17" t="s">
        <v>333</v>
      </c>
      <c r="N542" s="36">
        <v>4.7277540936852498</v>
      </c>
      <c r="O542" s="35">
        <v>16.096645469999999</v>
      </c>
      <c r="P542" s="37">
        <v>831.46836588999997</v>
      </c>
      <c r="Q542" t="str">
        <f t="shared" si="32"/>
        <v>Borderline High</v>
      </c>
      <c r="R542" t="str">
        <f t="shared" si="33"/>
        <v>Normal</v>
      </c>
      <c r="S542">
        <f t="shared" si="34"/>
        <v>2</v>
      </c>
      <c r="T542" t="str">
        <f t="shared" si="35"/>
        <v>Low</v>
      </c>
    </row>
    <row r="543" spans="1:20" ht="15" customHeight="1" x14ac:dyDescent="0.35">
      <c r="A543" s="35">
        <v>32</v>
      </c>
      <c r="B543" s="36">
        <v>19.723810230000002</v>
      </c>
      <c r="C543" s="35">
        <v>111.7798933</v>
      </c>
      <c r="D543" s="35">
        <v>68.499087439999997</v>
      </c>
      <c r="E543" s="37">
        <v>188.92685510000001</v>
      </c>
      <c r="F543" s="37">
        <v>44.191146080000003</v>
      </c>
      <c r="G543" s="37">
        <v>213.00113049999999</v>
      </c>
      <c r="H543" s="37">
        <v>250.38641799999999</v>
      </c>
      <c r="I543" s="17" t="s">
        <v>243</v>
      </c>
      <c r="J543" s="17" t="s">
        <v>359</v>
      </c>
      <c r="K543" s="17" t="s">
        <v>255</v>
      </c>
      <c r="L543" s="17" t="s">
        <v>357</v>
      </c>
      <c r="M543" s="17" t="s">
        <v>255</v>
      </c>
      <c r="N543" s="36">
        <v>4.2752196278861501</v>
      </c>
      <c r="O543" s="35">
        <v>43.280805860000001</v>
      </c>
      <c r="P543" s="37">
        <v>631.16192736000005</v>
      </c>
      <c r="Q543" t="str">
        <f t="shared" si="32"/>
        <v>Desirable</v>
      </c>
      <c r="R543" t="str">
        <f t="shared" si="33"/>
        <v>Normal</v>
      </c>
      <c r="S543">
        <f t="shared" si="34"/>
        <v>0</v>
      </c>
      <c r="T543" t="str">
        <f t="shared" si="35"/>
        <v>Low</v>
      </c>
    </row>
    <row r="544" spans="1:20" ht="15" customHeight="1" x14ac:dyDescent="0.35">
      <c r="A544" s="35">
        <v>48</v>
      </c>
      <c r="B544" s="36">
        <v>25.350720989999999</v>
      </c>
      <c r="C544" s="35">
        <v>113.6190718</v>
      </c>
      <c r="D544" s="35">
        <v>78.304286739999995</v>
      </c>
      <c r="E544" s="37">
        <v>182.84450559999999</v>
      </c>
      <c r="F544" s="37">
        <v>33.371284469999999</v>
      </c>
      <c r="G544" s="37">
        <v>203.98355380000001</v>
      </c>
      <c r="H544" s="37">
        <v>205.4571109</v>
      </c>
      <c r="I544" s="17" t="s">
        <v>353</v>
      </c>
      <c r="J544" s="17" t="s">
        <v>249</v>
      </c>
      <c r="K544" s="17" t="s">
        <v>255</v>
      </c>
      <c r="L544" s="17" t="s">
        <v>360</v>
      </c>
      <c r="M544" s="17" t="s">
        <v>333</v>
      </c>
      <c r="N544" s="36">
        <v>5.4790970291950503</v>
      </c>
      <c r="O544" s="35">
        <v>35.314785059999998</v>
      </c>
      <c r="P544" s="37">
        <v>1216.83460752</v>
      </c>
      <c r="Q544" t="str">
        <f t="shared" si="32"/>
        <v>Desirable</v>
      </c>
      <c r="R544" t="str">
        <f t="shared" si="33"/>
        <v>Normal</v>
      </c>
      <c r="S544">
        <f t="shared" si="34"/>
        <v>5</v>
      </c>
      <c r="T544" t="str">
        <f t="shared" si="35"/>
        <v>Moderate</v>
      </c>
    </row>
    <row r="545" spans="1:20" ht="15" customHeight="1" x14ac:dyDescent="0.35">
      <c r="A545" s="35">
        <v>18</v>
      </c>
      <c r="B545" s="36">
        <v>25.927608750000001</v>
      </c>
      <c r="C545" s="35">
        <v>95.326782120000004</v>
      </c>
      <c r="D545" s="35">
        <v>75.782529550000007</v>
      </c>
      <c r="E545" s="37">
        <v>195.7103596</v>
      </c>
      <c r="F545" s="37">
        <v>42.05341765</v>
      </c>
      <c r="G545" s="37">
        <v>211.59386359999999</v>
      </c>
      <c r="H545" s="37">
        <v>227.71476250000001</v>
      </c>
      <c r="I545" s="17" t="s">
        <v>243</v>
      </c>
      <c r="J545" s="17" t="s">
        <v>359</v>
      </c>
      <c r="K545" s="17" t="s">
        <v>255</v>
      </c>
      <c r="L545" s="17" t="s">
        <v>355</v>
      </c>
      <c r="M545" s="17" t="s">
        <v>333</v>
      </c>
      <c r="N545" s="36">
        <v>4.6538514712132999</v>
      </c>
      <c r="O545" s="35">
        <v>19.544252570000001</v>
      </c>
      <c r="P545" s="37">
        <v>466.6969575</v>
      </c>
      <c r="Q545" t="str">
        <f t="shared" si="32"/>
        <v>Desirable</v>
      </c>
      <c r="R545" t="str">
        <f t="shared" si="33"/>
        <v>Normal</v>
      </c>
      <c r="S545">
        <f t="shared" si="34"/>
        <v>2</v>
      </c>
      <c r="T545" t="str">
        <f t="shared" si="35"/>
        <v>Low</v>
      </c>
    </row>
    <row r="546" spans="1:20" ht="15" customHeight="1" x14ac:dyDescent="0.35">
      <c r="A546" s="35">
        <v>71</v>
      </c>
      <c r="B546" s="36">
        <v>27.923883060000001</v>
      </c>
      <c r="C546" s="35">
        <v>113.87632600000001</v>
      </c>
      <c r="D546" s="35">
        <v>83.785460099999995</v>
      </c>
      <c r="E546" s="37">
        <v>211.715384</v>
      </c>
      <c r="F546" s="37">
        <v>33.713440509999998</v>
      </c>
      <c r="G546" s="37">
        <v>230.24128160000001</v>
      </c>
      <c r="H546" s="37">
        <v>238.75281219999999</v>
      </c>
      <c r="I546" s="17" t="s">
        <v>353</v>
      </c>
      <c r="J546" s="17" t="s">
        <v>359</v>
      </c>
      <c r="K546" s="17" t="s">
        <v>392</v>
      </c>
      <c r="L546" s="17" t="s">
        <v>366</v>
      </c>
      <c r="M546" s="17" t="s">
        <v>333</v>
      </c>
      <c r="N546" s="36">
        <v>6.2798510266907197</v>
      </c>
      <c r="O546" s="35">
        <v>30.090865900000001</v>
      </c>
      <c r="P546" s="37">
        <v>1982.59569726</v>
      </c>
      <c r="Q546" t="str">
        <f t="shared" si="32"/>
        <v>Borderline High</v>
      </c>
      <c r="R546" t="str">
        <f t="shared" si="33"/>
        <v>Normal</v>
      </c>
      <c r="S546">
        <f t="shared" si="34"/>
        <v>5</v>
      </c>
      <c r="T546" t="str">
        <f t="shared" si="35"/>
        <v>Moderate</v>
      </c>
    </row>
    <row r="547" spans="1:20" ht="15" customHeight="1" x14ac:dyDescent="0.35">
      <c r="A547" s="35">
        <v>20</v>
      </c>
      <c r="B547" s="36">
        <v>33.992700800000001</v>
      </c>
      <c r="C547" s="35">
        <v>112.2828737</v>
      </c>
      <c r="D547" s="35">
        <v>68.564108649999994</v>
      </c>
      <c r="E547" s="37">
        <v>203.22173219999999</v>
      </c>
      <c r="F547" s="37">
        <v>36.945680289999999</v>
      </c>
      <c r="G547" s="37">
        <v>223.1503481</v>
      </c>
      <c r="H547" s="37">
        <v>258.09540029999999</v>
      </c>
      <c r="I547" s="17" t="s">
        <v>243</v>
      </c>
      <c r="J547" s="17" t="s">
        <v>359</v>
      </c>
      <c r="K547" s="17" t="s">
        <v>255</v>
      </c>
      <c r="L547" s="17" t="s">
        <v>355</v>
      </c>
      <c r="M547" s="17" t="s">
        <v>334</v>
      </c>
      <c r="N547" s="36">
        <v>5.5005546143646296</v>
      </c>
      <c r="O547" s="35">
        <v>43.718765050000002</v>
      </c>
      <c r="P547" s="37">
        <v>679.854016</v>
      </c>
      <c r="Q547" t="str">
        <f t="shared" si="32"/>
        <v>Borderline High</v>
      </c>
      <c r="R547" t="str">
        <f t="shared" si="33"/>
        <v>Normal</v>
      </c>
      <c r="S547">
        <f t="shared" si="34"/>
        <v>4</v>
      </c>
      <c r="T547" t="str">
        <f t="shared" si="35"/>
        <v>Moderate</v>
      </c>
    </row>
    <row r="548" spans="1:20" ht="15" customHeight="1" x14ac:dyDescent="0.35">
      <c r="A548" s="35">
        <v>33</v>
      </c>
      <c r="B548" s="36">
        <v>26.493259389999999</v>
      </c>
      <c r="C548" s="35">
        <v>100.3502012</v>
      </c>
      <c r="D548" s="35">
        <v>82.364275610000007</v>
      </c>
      <c r="E548" s="37">
        <v>195.40034030000001</v>
      </c>
      <c r="F548" s="37">
        <v>32.81985375</v>
      </c>
      <c r="G548" s="37">
        <v>212.37604619999999</v>
      </c>
      <c r="H548" s="37">
        <v>254.89436140000001</v>
      </c>
      <c r="I548" s="17" t="s">
        <v>243</v>
      </c>
      <c r="J548" s="17" t="s">
        <v>359</v>
      </c>
      <c r="K548" s="17" t="s">
        <v>392</v>
      </c>
      <c r="L548" s="17" t="s">
        <v>357</v>
      </c>
      <c r="M548" s="17" t="s">
        <v>333</v>
      </c>
      <c r="N548" s="36">
        <v>5.9537236755663496</v>
      </c>
      <c r="O548" s="35">
        <v>17.985925590000001</v>
      </c>
      <c r="P548" s="37">
        <v>874.27755987</v>
      </c>
      <c r="Q548" t="str">
        <f t="shared" si="32"/>
        <v>Desirable</v>
      </c>
      <c r="R548" t="str">
        <f t="shared" si="33"/>
        <v>Normal</v>
      </c>
      <c r="S548">
        <f t="shared" si="34"/>
        <v>3</v>
      </c>
      <c r="T548" t="str">
        <f t="shared" si="35"/>
        <v>Moderate</v>
      </c>
    </row>
    <row r="549" spans="1:20" ht="15" customHeight="1" x14ac:dyDescent="0.35">
      <c r="A549" s="35">
        <v>74</v>
      </c>
      <c r="B549" s="36">
        <v>20.913711240000001</v>
      </c>
      <c r="C549" s="35">
        <v>121.84212100000001</v>
      </c>
      <c r="D549" s="35">
        <v>79.087417889999998</v>
      </c>
      <c r="E549" s="37">
        <v>216.71107839999999</v>
      </c>
      <c r="F549" s="37">
        <v>32.210627670000001</v>
      </c>
      <c r="G549" s="37">
        <v>226.1612342</v>
      </c>
      <c r="H549" s="37">
        <v>287.3067039</v>
      </c>
      <c r="I549" s="17" t="s">
        <v>243</v>
      </c>
      <c r="J549" s="17" t="s">
        <v>249</v>
      </c>
      <c r="K549" s="17" t="s">
        <v>255</v>
      </c>
      <c r="L549" s="17" t="s">
        <v>366</v>
      </c>
      <c r="M549" s="17" t="s">
        <v>255</v>
      </c>
      <c r="N549" s="36">
        <v>6.7279371460941197</v>
      </c>
      <c r="O549" s="35">
        <v>42.754703110000001</v>
      </c>
      <c r="P549" s="37">
        <v>1547.6146317600001</v>
      </c>
      <c r="Q549" t="str">
        <f t="shared" si="32"/>
        <v>Borderline High</v>
      </c>
      <c r="R549" t="str">
        <f t="shared" si="33"/>
        <v>Elevated</v>
      </c>
      <c r="S549">
        <f t="shared" si="34"/>
        <v>2</v>
      </c>
      <c r="T549" t="str">
        <f t="shared" si="35"/>
        <v>Low</v>
      </c>
    </row>
    <row r="550" spans="1:20" ht="15" customHeight="1" x14ac:dyDescent="0.35">
      <c r="A550" s="35">
        <v>29</v>
      </c>
      <c r="B550" s="36">
        <v>27.66036566</v>
      </c>
      <c r="C550" s="35">
        <v>105.81739039999999</v>
      </c>
      <c r="D550" s="35">
        <v>87.113559550000005</v>
      </c>
      <c r="E550" s="37">
        <v>172.6936499</v>
      </c>
      <c r="F550" s="37">
        <v>38.97014935</v>
      </c>
      <c r="G550" s="37">
        <v>195.88109560000001</v>
      </c>
      <c r="H550" s="37">
        <v>231.78587669999999</v>
      </c>
      <c r="I550" s="17" t="s">
        <v>353</v>
      </c>
      <c r="J550" s="17" t="s">
        <v>249</v>
      </c>
      <c r="K550" s="17" t="s">
        <v>392</v>
      </c>
      <c r="L550" s="17" t="s">
        <v>355</v>
      </c>
      <c r="M550" s="17" t="s">
        <v>333</v>
      </c>
      <c r="N550" s="36">
        <v>4.4314341304930096</v>
      </c>
      <c r="O550" s="35">
        <v>18.703830849999999</v>
      </c>
      <c r="P550" s="37">
        <v>802.15060414000004</v>
      </c>
      <c r="Q550" t="str">
        <f t="shared" si="32"/>
        <v>Desirable</v>
      </c>
      <c r="R550" t="str">
        <f t="shared" si="33"/>
        <v>Normal</v>
      </c>
      <c r="S550">
        <f t="shared" si="34"/>
        <v>5</v>
      </c>
      <c r="T550" t="str">
        <f t="shared" si="35"/>
        <v>Moderate</v>
      </c>
    </row>
    <row r="551" spans="1:20" ht="15" customHeight="1" x14ac:dyDescent="0.35">
      <c r="A551" s="35">
        <v>33</v>
      </c>
      <c r="B551" s="36">
        <v>23.456060340000001</v>
      </c>
      <c r="C551" s="35">
        <v>120.8235169</v>
      </c>
      <c r="D551" s="35">
        <v>99.38842459</v>
      </c>
      <c r="E551" s="37">
        <v>177.28442079999999</v>
      </c>
      <c r="F551" s="37">
        <v>41.838743100000002</v>
      </c>
      <c r="G551" s="37">
        <v>207.0677417</v>
      </c>
      <c r="H551" s="37">
        <v>263.8181151</v>
      </c>
      <c r="I551" s="17" t="s">
        <v>243</v>
      </c>
      <c r="J551" s="17" t="s">
        <v>249</v>
      </c>
      <c r="K551" s="17" t="s">
        <v>392</v>
      </c>
      <c r="L551" s="17" t="s">
        <v>357</v>
      </c>
      <c r="M551" s="17" t="s">
        <v>255</v>
      </c>
      <c r="N551" s="36">
        <v>4.2373266418703697</v>
      </c>
      <c r="O551" s="35">
        <v>21.435092310000002</v>
      </c>
      <c r="P551" s="37">
        <v>774.04999122000004</v>
      </c>
      <c r="Q551" t="str">
        <f t="shared" si="32"/>
        <v>Desirable</v>
      </c>
      <c r="R551" t="str">
        <f t="shared" si="33"/>
        <v>Elevated</v>
      </c>
      <c r="S551">
        <f t="shared" si="34"/>
        <v>1</v>
      </c>
      <c r="T551" t="str">
        <f t="shared" si="35"/>
        <v>Low</v>
      </c>
    </row>
    <row r="552" spans="1:20" ht="15" customHeight="1" x14ac:dyDescent="0.35">
      <c r="A552" s="35">
        <v>89</v>
      </c>
      <c r="B552" s="36">
        <v>23.326624370000001</v>
      </c>
      <c r="C552" s="35">
        <v>115.04675899999999</v>
      </c>
      <c r="D552" s="35">
        <v>81.154983029999997</v>
      </c>
      <c r="E552" s="37">
        <v>187.47603470000001</v>
      </c>
      <c r="F552" s="37">
        <v>37.510511299999997</v>
      </c>
      <c r="G552" s="37">
        <v>219.30988379999999</v>
      </c>
      <c r="H552" s="37">
        <v>260.20580280000001</v>
      </c>
      <c r="I552" s="17" t="s">
        <v>243</v>
      </c>
      <c r="J552" s="17" t="s">
        <v>249</v>
      </c>
      <c r="K552" s="17" t="s">
        <v>392</v>
      </c>
      <c r="L552" s="17" t="s">
        <v>366</v>
      </c>
      <c r="M552" s="17" t="s">
        <v>255</v>
      </c>
      <c r="N552" s="36">
        <v>4.9979599904840599</v>
      </c>
      <c r="O552" s="35">
        <v>33.891775969999998</v>
      </c>
      <c r="P552" s="37">
        <v>2076.0695689300001</v>
      </c>
      <c r="Q552" t="str">
        <f t="shared" si="32"/>
        <v>Desirable</v>
      </c>
      <c r="R552" t="str">
        <f t="shared" si="33"/>
        <v>Normal</v>
      </c>
      <c r="S552">
        <f t="shared" si="34"/>
        <v>1</v>
      </c>
      <c r="T552" t="str">
        <f t="shared" si="35"/>
        <v>Low</v>
      </c>
    </row>
    <row r="553" spans="1:20" ht="15" customHeight="1" x14ac:dyDescent="0.35">
      <c r="A553" s="35">
        <v>41</v>
      </c>
      <c r="B553" s="36">
        <v>25.520396980000001</v>
      </c>
      <c r="C553" s="35">
        <v>105.9392199</v>
      </c>
      <c r="D553" s="35">
        <v>78.321863239999999</v>
      </c>
      <c r="E553" s="37">
        <v>175.27788609999999</v>
      </c>
      <c r="F553" s="37">
        <v>38.514733839999998</v>
      </c>
      <c r="G553" s="37">
        <v>209.6494434</v>
      </c>
      <c r="H553" s="37">
        <v>265.45635559999999</v>
      </c>
      <c r="I553" s="17" t="s">
        <v>243</v>
      </c>
      <c r="J553" s="17" t="s">
        <v>359</v>
      </c>
      <c r="K553" s="17" t="s">
        <v>255</v>
      </c>
      <c r="L553" s="17" t="s">
        <v>360</v>
      </c>
      <c r="M553" s="17" t="s">
        <v>333</v>
      </c>
      <c r="N553" s="36">
        <v>4.5509307380429798</v>
      </c>
      <c r="O553" s="35">
        <v>27.617356659999999</v>
      </c>
      <c r="P553" s="37">
        <v>1046.3362761799999</v>
      </c>
      <c r="Q553" t="str">
        <f t="shared" si="32"/>
        <v>Desirable</v>
      </c>
      <c r="R553" t="str">
        <f t="shared" si="33"/>
        <v>Normal</v>
      </c>
      <c r="S553">
        <f t="shared" si="34"/>
        <v>3</v>
      </c>
      <c r="T553" t="str">
        <f t="shared" si="35"/>
        <v>Moderate</v>
      </c>
    </row>
    <row r="554" spans="1:20" ht="15" customHeight="1" x14ac:dyDescent="0.35">
      <c r="A554" s="35">
        <v>45</v>
      </c>
      <c r="B554" s="36">
        <v>24.402717280000001</v>
      </c>
      <c r="C554" s="35">
        <v>108.5653117</v>
      </c>
      <c r="D554" s="35">
        <v>80.243497750000003</v>
      </c>
      <c r="E554" s="37">
        <v>215.62252910000001</v>
      </c>
      <c r="F554" s="37">
        <v>30.757788009999999</v>
      </c>
      <c r="G554" s="37">
        <v>219.78350230000001</v>
      </c>
      <c r="H554" s="37">
        <v>250.7082011</v>
      </c>
      <c r="I554" s="17" t="s">
        <v>353</v>
      </c>
      <c r="J554" s="17" t="s">
        <v>359</v>
      </c>
      <c r="K554" s="17" t="s">
        <v>392</v>
      </c>
      <c r="L554" s="17" t="s">
        <v>360</v>
      </c>
      <c r="M554" s="17" t="s">
        <v>255</v>
      </c>
      <c r="N554" s="36">
        <v>7.0103392685422197</v>
      </c>
      <c r="O554" s="35">
        <v>28.321813949999999</v>
      </c>
      <c r="P554" s="37">
        <v>1098.1222776</v>
      </c>
      <c r="Q554" t="str">
        <f t="shared" si="32"/>
        <v>Borderline High</v>
      </c>
      <c r="R554" t="str">
        <f t="shared" si="33"/>
        <v>Normal</v>
      </c>
      <c r="S554">
        <f t="shared" si="34"/>
        <v>3</v>
      </c>
      <c r="T554" t="str">
        <f t="shared" si="35"/>
        <v>Moderate</v>
      </c>
    </row>
    <row r="555" spans="1:20" ht="15" customHeight="1" x14ac:dyDescent="0.35">
      <c r="A555" s="35">
        <v>25</v>
      </c>
      <c r="B555" s="36">
        <v>21.674784410000001</v>
      </c>
      <c r="C555" s="35">
        <v>83.133783600000001</v>
      </c>
      <c r="D555" s="35">
        <v>77.546716739999994</v>
      </c>
      <c r="E555" s="37">
        <v>168.8856873</v>
      </c>
      <c r="F555" s="37">
        <v>33.905683080000003</v>
      </c>
      <c r="G555" s="37">
        <v>211.53151199999999</v>
      </c>
      <c r="H555" s="37">
        <v>241.6791643</v>
      </c>
      <c r="I555" s="17" t="s">
        <v>353</v>
      </c>
      <c r="J555" s="17" t="s">
        <v>249</v>
      </c>
      <c r="K555" s="17" t="s">
        <v>255</v>
      </c>
      <c r="L555" s="17" t="s">
        <v>355</v>
      </c>
      <c r="M555" s="17" t="s">
        <v>255</v>
      </c>
      <c r="N555" s="36">
        <v>4.9810436469165502</v>
      </c>
      <c r="O555" s="35">
        <v>5.58706686000001</v>
      </c>
      <c r="P555" s="37">
        <v>541.86961025000005</v>
      </c>
      <c r="Q555" t="str">
        <f t="shared" si="32"/>
        <v>Desirable</v>
      </c>
      <c r="R555" t="str">
        <f t="shared" si="33"/>
        <v>Normal</v>
      </c>
      <c r="S555">
        <f t="shared" si="34"/>
        <v>3</v>
      </c>
      <c r="T555" t="str">
        <f t="shared" si="35"/>
        <v>Moderate</v>
      </c>
    </row>
    <row r="556" spans="1:20" ht="15" customHeight="1" x14ac:dyDescent="0.35">
      <c r="A556" s="35">
        <v>53</v>
      </c>
      <c r="B556" s="36">
        <v>24.573996789999999</v>
      </c>
      <c r="C556" s="35">
        <v>108.1175758</v>
      </c>
      <c r="D556" s="35">
        <v>80.788092000000006</v>
      </c>
      <c r="E556" s="37">
        <v>195.85421049999999</v>
      </c>
      <c r="F556" s="37">
        <v>28.461619580000001</v>
      </c>
      <c r="G556" s="37">
        <v>225.5791419</v>
      </c>
      <c r="H556" s="37">
        <v>242.5897018</v>
      </c>
      <c r="I556" s="17" t="s">
        <v>243</v>
      </c>
      <c r="J556" s="17" t="s">
        <v>359</v>
      </c>
      <c r="K556" s="17" t="s">
        <v>392</v>
      </c>
      <c r="L556" s="17" t="s">
        <v>363</v>
      </c>
      <c r="M556" s="17" t="s">
        <v>255</v>
      </c>
      <c r="N556" s="36">
        <v>6.8813445401268298</v>
      </c>
      <c r="O556" s="35">
        <v>27.329483799999998</v>
      </c>
      <c r="P556" s="37">
        <v>1302.42182987</v>
      </c>
      <c r="Q556" t="str">
        <f t="shared" si="32"/>
        <v>Desirable</v>
      </c>
      <c r="R556" t="str">
        <f t="shared" si="33"/>
        <v>Normal</v>
      </c>
      <c r="S556">
        <f t="shared" si="34"/>
        <v>1</v>
      </c>
      <c r="T556" t="str">
        <f t="shared" si="35"/>
        <v>Low</v>
      </c>
    </row>
    <row r="557" spans="1:20" ht="15" customHeight="1" x14ac:dyDescent="0.35">
      <c r="A557" s="35">
        <v>25</v>
      </c>
      <c r="B557" s="36">
        <v>29.278493319999999</v>
      </c>
      <c r="C557" s="35">
        <v>84.395595139999998</v>
      </c>
      <c r="D557" s="35">
        <v>80.05212496</v>
      </c>
      <c r="E557" s="37">
        <v>189.7270393</v>
      </c>
      <c r="F557" s="37">
        <v>35.169237639999999</v>
      </c>
      <c r="G557" s="37">
        <v>214.42182840000001</v>
      </c>
      <c r="H557" s="37">
        <v>263.0799614</v>
      </c>
      <c r="I557" s="17" t="s">
        <v>243</v>
      </c>
      <c r="J557" s="17" t="s">
        <v>354</v>
      </c>
      <c r="K557" s="17" t="s">
        <v>392</v>
      </c>
      <c r="L557" s="17" t="s">
        <v>355</v>
      </c>
      <c r="M557" s="17" t="s">
        <v>333</v>
      </c>
      <c r="N557" s="36">
        <v>5.3946872901280196</v>
      </c>
      <c r="O557" s="35">
        <v>4.3434701799999997</v>
      </c>
      <c r="P557" s="37">
        <v>731.96233299999994</v>
      </c>
      <c r="Q557" t="str">
        <f t="shared" si="32"/>
        <v>Desirable</v>
      </c>
      <c r="R557" t="str">
        <f t="shared" si="33"/>
        <v>Normal</v>
      </c>
      <c r="S557">
        <f t="shared" si="34"/>
        <v>3</v>
      </c>
      <c r="T557" t="str">
        <f t="shared" si="35"/>
        <v>Moderate</v>
      </c>
    </row>
    <row r="558" spans="1:20" ht="15" customHeight="1" x14ac:dyDescent="0.35">
      <c r="A558" s="35">
        <v>75</v>
      </c>
      <c r="B558" s="36">
        <v>27.202677390000002</v>
      </c>
      <c r="C558" s="35">
        <v>106.486912</v>
      </c>
      <c r="D558" s="35">
        <v>85.55577907</v>
      </c>
      <c r="E558" s="37">
        <v>218.04427459999999</v>
      </c>
      <c r="F558" s="37">
        <v>35.50933775</v>
      </c>
      <c r="G558" s="37">
        <v>233.48386439999999</v>
      </c>
      <c r="H558" s="37">
        <v>198.83355610000001</v>
      </c>
      <c r="I558" s="17" t="s">
        <v>243</v>
      </c>
      <c r="J558" s="17" t="s">
        <v>249</v>
      </c>
      <c r="K558" s="17" t="s">
        <v>392</v>
      </c>
      <c r="L558" s="17" t="s">
        <v>366</v>
      </c>
      <c r="M558" s="17" t="s">
        <v>333</v>
      </c>
      <c r="N558" s="36">
        <v>6.1404770805673499</v>
      </c>
      <c r="O558" s="35">
        <v>20.93113293</v>
      </c>
      <c r="P558" s="37">
        <v>2040.2008042499999</v>
      </c>
      <c r="Q558" t="str">
        <f t="shared" si="32"/>
        <v>Borderline High</v>
      </c>
      <c r="R558" t="str">
        <f t="shared" si="33"/>
        <v>Normal</v>
      </c>
      <c r="S558">
        <f t="shared" si="34"/>
        <v>3</v>
      </c>
      <c r="T558" t="str">
        <f t="shared" si="35"/>
        <v>Moderate</v>
      </c>
    </row>
    <row r="559" spans="1:20" ht="15" customHeight="1" x14ac:dyDescent="0.35">
      <c r="A559" s="35">
        <v>77</v>
      </c>
      <c r="B559" s="36">
        <v>22.036564089999999</v>
      </c>
      <c r="C559" s="35">
        <v>113.35331840000001</v>
      </c>
      <c r="D559" s="35">
        <v>87.569045340000002</v>
      </c>
      <c r="E559" s="37">
        <v>208.1077804</v>
      </c>
      <c r="F559" s="37">
        <v>41.642294210000003</v>
      </c>
      <c r="G559" s="37">
        <v>234.43821500000001</v>
      </c>
      <c r="H559" s="37">
        <v>232.19116149999999</v>
      </c>
      <c r="I559" s="17" t="s">
        <v>243</v>
      </c>
      <c r="J559" s="17" t="s">
        <v>249</v>
      </c>
      <c r="K559" s="17" t="s">
        <v>392</v>
      </c>
      <c r="L559" s="17" t="s">
        <v>366</v>
      </c>
      <c r="M559" s="17" t="s">
        <v>255</v>
      </c>
      <c r="N559" s="36">
        <v>4.9975099678832002</v>
      </c>
      <c r="O559" s="35">
        <v>25.78427306</v>
      </c>
      <c r="P559" s="37">
        <v>1696.81543493</v>
      </c>
      <c r="Q559" t="str">
        <f t="shared" si="32"/>
        <v>Borderline High</v>
      </c>
      <c r="R559" t="str">
        <f t="shared" si="33"/>
        <v>Normal</v>
      </c>
      <c r="S559">
        <f t="shared" si="34"/>
        <v>0</v>
      </c>
      <c r="T559" t="str">
        <f t="shared" si="35"/>
        <v>Low</v>
      </c>
    </row>
    <row r="560" spans="1:20" ht="15" customHeight="1" x14ac:dyDescent="0.35">
      <c r="A560" s="35">
        <v>67</v>
      </c>
      <c r="B560" s="36">
        <v>22.697841700000001</v>
      </c>
      <c r="C560" s="35">
        <v>104.6938194</v>
      </c>
      <c r="D560" s="35">
        <v>78.822849120000001</v>
      </c>
      <c r="E560" s="37">
        <v>163.31354210000001</v>
      </c>
      <c r="F560" s="37">
        <v>37.891441219999997</v>
      </c>
      <c r="G560" s="37">
        <v>194.68050790000001</v>
      </c>
      <c r="H560" s="37">
        <v>215.84677669999999</v>
      </c>
      <c r="I560" s="17" t="s">
        <v>243</v>
      </c>
      <c r="J560" s="17" t="s">
        <v>249</v>
      </c>
      <c r="K560" s="17" t="s">
        <v>255</v>
      </c>
      <c r="L560" s="17" t="s">
        <v>261</v>
      </c>
      <c r="M560" s="17" t="s">
        <v>255</v>
      </c>
      <c r="N560" s="36">
        <v>4.3100377510528496</v>
      </c>
      <c r="O560" s="35">
        <v>25.870970280000002</v>
      </c>
      <c r="P560" s="37">
        <v>1520.7553938999999</v>
      </c>
      <c r="Q560" t="str">
        <f t="shared" si="32"/>
        <v>Desirable</v>
      </c>
      <c r="R560" t="str">
        <f t="shared" si="33"/>
        <v>Normal</v>
      </c>
      <c r="S560">
        <f t="shared" si="34"/>
        <v>1</v>
      </c>
      <c r="T560" t="str">
        <f t="shared" si="35"/>
        <v>Low</v>
      </c>
    </row>
    <row r="561" spans="1:20" ht="15" customHeight="1" x14ac:dyDescent="0.35">
      <c r="A561" s="35">
        <v>45</v>
      </c>
      <c r="B561" s="36">
        <v>27.616274019999999</v>
      </c>
      <c r="C561" s="35">
        <v>124.1063316</v>
      </c>
      <c r="D561" s="35">
        <v>83.841094639999994</v>
      </c>
      <c r="E561" s="37">
        <v>173.1149801</v>
      </c>
      <c r="F561" s="37">
        <v>41.957109109999998</v>
      </c>
      <c r="G561" s="37">
        <v>198.2447779</v>
      </c>
      <c r="H561" s="37">
        <v>278.79850750000003</v>
      </c>
      <c r="I561" s="17" t="s">
        <v>243</v>
      </c>
      <c r="J561" s="17" t="s">
        <v>249</v>
      </c>
      <c r="K561" s="17" t="s">
        <v>392</v>
      </c>
      <c r="L561" s="17" t="s">
        <v>360</v>
      </c>
      <c r="M561" s="17" t="s">
        <v>333</v>
      </c>
      <c r="N561" s="36">
        <v>4.1259987585450704</v>
      </c>
      <c r="O561" s="35">
        <v>40.265236960000003</v>
      </c>
      <c r="P561" s="37">
        <v>1242.7323309000001</v>
      </c>
      <c r="Q561" t="str">
        <f t="shared" si="32"/>
        <v>Desirable</v>
      </c>
      <c r="R561" t="str">
        <f t="shared" si="33"/>
        <v>Elevated</v>
      </c>
      <c r="S561">
        <f t="shared" si="34"/>
        <v>3</v>
      </c>
      <c r="T561" t="str">
        <f t="shared" si="35"/>
        <v>Moderate</v>
      </c>
    </row>
    <row r="562" spans="1:20" ht="15" customHeight="1" x14ac:dyDescent="0.35">
      <c r="A562" s="35">
        <v>58</v>
      </c>
      <c r="B562" s="36">
        <v>22.06412023</v>
      </c>
      <c r="C562" s="35">
        <v>107.61714120000001</v>
      </c>
      <c r="D562" s="35">
        <v>85.908911009999997</v>
      </c>
      <c r="E562" s="37">
        <v>175.74083110000001</v>
      </c>
      <c r="F562" s="37">
        <v>41.950483859999999</v>
      </c>
      <c r="G562" s="37">
        <v>209.2218288</v>
      </c>
      <c r="H562" s="37">
        <v>202.49517349999999</v>
      </c>
      <c r="I562" s="17" t="s">
        <v>243</v>
      </c>
      <c r="J562" s="17" t="s">
        <v>249</v>
      </c>
      <c r="K562" s="17" t="s">
        <v>392</v>
      </c>
      <c r="L562" s="17" t="s">
        <v>363</v>
      </c>
      <c r="M562" s="17" t="s">
        <v>255</v>
      </c>
      <c r="N562" s="36">
        <v>4.1892444360473702</v>
      </c>
      <c r="O562" s="35">
        <v>21.708230189999998</v>
      </c>
      <c r="P562" s="37">
        <v>1279.71897334</v>
      </c>
      <c r="Q562" t="str">
        <f t="shared" si="32"/>
        <v>Desirable</v>
      </c>
      <c r="R562" t="str">
        <f t="shared" si="33"/>
        <v>Normal</v>
      </c>
      <c r="S562">
        <f t="shared" si="34"/>
        <v>0</v>
      </c>
      <c r="T562" t="str">
        <f t="shared" si="35"/>
        <v>Low</v>
      </c>
    </row>
    <row r="563" spans="1:20" ht="15" customHeight="1" x14ac:dyDescent="0.35">
      <c r="A563" s="35">
        <v>81</v>
      </c>
      <c r="B563" s="36">
        <v>22.516031000000002</v>
      </c>
      <c r="C563" s="35">
        <v>116.6253171</v>
      </c>
      <c r="D563" s="35">
        <v>87.422812910000005</v>
      </c>
      <c r="E563" s="37">
        <v>186.3199003</v>
      </c>
      <c r="F563" s="37">
        <v>36.106495799999998</v>
      </c>
      <c r="G563" s="37">
        <v>228.7600157</v>
      </c>
      <c r="H563" s="37">
        <v>225.66402239999999</v>
      </c>
      <c r="I563" s="17" t="s">
        <v>243</v>
      </c>
      <c r="J563" s="17" t="s">
        <v>249</v>
      </c>
      <c r="K563" s="17" t="s">
        <v>392</v>
      </c>
      <c r="L563" s="17" t="s">
        <v>366</v>
      </c>
      <c r="M563" s="17" t="s">
        <v>255</v>
      </c>
      <c r="N563" s="36">
        <v>5.1602875375128496</v>
      </c>
      <c r="O563" s="35">
        <v>29.202504189999999</v>
      </c>
      <c r="P563" s="37">
        <v>1823.798511</v>
      </c>
      <c r="Q563" t="str">
        <f t="shared" si="32"/>
        <v>Desirable</v>
      </c>
      <c r="R563" t="str">
        <f t="shared" si="33"/>
        <v>Normal</v>
      </c>
      <c r="S563">
        <f t="shared" si="34"/>
        <v>1</v>
      </c>
      <c r="T563" t="str">
        <f t="shared" si="35"/>
        <v>Low</v>
      </c>
    </row>
    <row r="564" spans="1:20" ht="15" customHeight="1" x14ac:dyDescent="0.35">
      <c r="A564" s="35">
        <v>44</v>
      </c>
      <c r="B564" s="36">
        <v>24.144905120000001</v>
      </c>
      <c r="C564" s="35">
        <v>105.96452549999999</v>
      </c>
      <c r="D564" s="35">
        <v>88.015124529999994</v>
      </c>
      <c r="E564" s="37">
        <v>183.79448149999999</v>
      </c>
      <c r="F564" s="37">
        <v>47.732478620000002</v>
      </c>
      <c r="G564" s="37">
        <v>212.88442269999999</v>
      </c>
      <c r="H564" s="37">
        <v>242.86859240000001</v>
      </c>
      <c r="I564" s="17" t="s">
        <v>243</v>
      </c>
      <c r="J564" s="17" t="s">
        <v>354</v>
      </c>
      <c r="K564" s="17" t="s">
        <v>392</v>
      </c>
      <c r="L564" s="17" t="s">
        <v>360</v>
      </c>
      <c r="M564" s="17" t="s">
        <v>255</v>
      </c>
      <c r="N564" s="36">
        <v>3.85051199547366</v>
      </c>
      <c r="O564" s="35">
        <v>17.949400969999999</v>
      </c>
      <c r="P564" s="37">
        <v>1062.3758252800001</v>
      </c>
      <c r="Q564" t="str">
        <f t="shared" si="32"/>
        <v>Desirable</v>
      </c>
      <c r="R564" t="str">
        <f t="shared" si="33"/>
        <v>Normal</v>
      </c>
      <c r="S564">
        <f t="shared" si="34"/>
        <v>0</v>
      </c>
      <c r="T564" t="str">
        <f t="shared" si="35"/>
        <v>Low</v>
      </c>
    </row>
    <row r="565" spans="1:20" ht="15" customHeight="1" x14ac:dyDescent="0.35">
      <c r="A565" s="35">
        <v>80</v>
      </c>
      <c r="B565" s="36">
        <v>22.140713949999999</v>
      </c>
      <c r="C565" s="35">
        <v>113.49979829999999</v>
      </c>
      <c r="D565" s="35">
        <v>95.529776990000002</v>
      </c>
      <c r="E565" s="37">
        <v>177.78886059999999</v>
      </c>
      <c r="F565" s="37">
        <v>35.175382900000002</v>
      </c>
      <c r="G565" s="37">
        <v>211.59339829999999</v>
      </c>
      <c r="H565" s="37">
        <v>204.43455979999999</v>
      </c>
      <c r="I565" s="17" t="s">
        <v>243</v>
      </c>
      <c r="J565" s="17" t="s">
        <v>249</v>
      </c>
      <c r="K565" s="17" t="s">
        <v>392</v>
      </c>
      <c r="L565" s="17" t="s">
        <v>366</v>
      </c>
      <c r="M565" s="17" t="s">
        <v>255</v>
      </c>
      <c r="N565" s="36">
        <v>5.0543546634711998</v>
      </c>
      <c r="O565" s="35">
        <v>17.97002131</v>
      </c>
      <c r="P565" s="37">
        <v>1771.257116</v>
      </c>
      <c r="Q565" t="str">
        <f t="shared" si="32"/>
        <v>Desirable</v>
      </c>
      <c r="R565" t="str">
        <f t="shared" si="33"/>
        <v>Normal</v>
      </c>
      <c r="S565">
        <f t="shared" si="34"/>
        <v>1</v>
      </c>
      <c r="T565" t="str">
        <f t="shared" si="35"/>
        <v>Low</v>
      </c>
    </row>
    <row r="566" spans="1:20" ht="15" customHeight="1" x14ac:dyDescent="0.35">
      <c r="A566" s="35">
        <v>34</v>
      </c>
      <c r="B566" s="36">
        <v>27.503663960000001</v>
      </c>
      <c r="C566" s="35">
        <v>104.8478011</v>
      </c>
      <c r="D566" s="35">
        <v>101.1018385</v>
      </c>
      <c r="E566" s="37">
        <v>189.52310320000001</v>
      </c>
      <c r="F566" s="37">
        <v>28.43286973</v>
      </c>
      <c r="G566" s="37">
        <v>214.96550070000001</v>
      </c>
      <c r="H566" s="37">
        <v>254.60733210000001</v>
      </c>
      <c r="I566" s="17" t="s">
        <v>243</v>
      </c>
      <c r="J566" s="17" t="s">
        <v>249</v>
      </c>
      <c r="K566" s="17" t="s">
        <v>392</v>
      </c>
      <c r="L566" s="17" t="s">
        <v>357</v>
      </c>
      <c r="M566" s="17" t="s">
        <v>333</v>
      </c>
      <c r="N566" s="36">
        <v>6.6656340003566701</v>
      </c>
      <c r="O566" s="35">
        <v>3.7459625999999999</v>
      </c>
      <c r="P566" s="37">
        <v>935.12457463999999</v>
      </c>
      <c r="Q566" t="str">
        <f t="shared" si="32"/>
        <v>Desirable</v>
      </c>
      <c r="R566" t="str">
        <f t="shared" si="33"/>
        <v>Normal</v>
      </c>
      <c r="S566">
        <f t="shared" si="34"/>
        <v>3</v>
      </c>
      <c r="T566" t="str">
        <f t="shared" si="35"/>
        <v>Moderate</v>
      </c>
    </row>
    <row r="567" spans="1:20" ht="15" customHeight="1" x14ac:dyDescent="0.35">
      <c r="A567" s="35">
        <v>50</v>
      </c>
      <c r="B567" s="36">
        <v>25.461616020000001</v>
      </c>
      <c r="C567" s="35">
        <v>114.75568989999999</v>
      </c>
      <c r="D567" s="35">
        <v>102.680784</v>
      </c>
      <c r="E567" s="37">
        <v>222.3339537</v>
      </c>
      <c r="F567" s="37">
        <v>40.233505999999998</v>
      </c>
      <c r="G567" s="37">
        <v>238.13313439999999</v>
      </c>
      <c r="H567" s="37">
        <v>256.4937582</v>
      </c>
      <c r="I567" s="17" t="s">
        <v>243</v>
      </c>
      <c r="J567" s="17" t="s">
        <v>249</v>
      </c>
      <c r="K567" s="17" t="s">
        <v>392</v>
      </c>
      <c r="L567" s="17" t="s">
        <v>363</v>
      </c>
      <c r="M567" s="17" t="s">
        <v>333</v>
      </c>
      <c r="N567" s="36">
        <v>5.5260894663268996</v>
      </c>
      <c r="O567" s="35">
        <v>12.074905899999999</v>
      </c>
      <c r="P567" s="37">
        <v>1273.0808010000001</v>
      </c>
      <c r="Q567" t="str">
        <f t="shared" si="32"/>
        <v>Borderline High</v>
      </c>
      <c r="R567" t="str">
        <f t="shared" si="33"/>
        <v>Normal</v>
      </c>
      <c r="S567">
        <f t="shared" si="34"/>
        <v>2</v>
      </c>
      <c r="T567" t="str">
        <f t="shared" si="35"/>
        <v>Low</v>
      </c>
    </row>
    <row r="568" spans="1:20" ht="15" customHeight="1" x14ac:dyDescent="0.35">
      <c r="A568" s="35">
        <v>46</v>
      </c>
      <c r="B568" s="36">
        <v>34.021209450000001</v>
      </c>
      <c r="C568" s="35">
        <v>124.0597561</v>
      </c>
      <c r="D568" s="35">
        <v>85.635036330000005</v>
      </c>
      <c r="E568" s="37">
        <v>227.7479629</v>
      </c>
      <c r="F568" s="37">
        <v>33.430922320000001</v>
      </c>
      <c r="G568" s="37">
        <v>218.56015429999999</v>
      </c>
      <c r="H568" s="37">
        <v>279.78365810000003</v>
      </c>
      <c r="I568" s="17" t="s">
        <v>243</v>
      </c>
      <c r="J568" s="17" t="s">
        <v>354</v>
      </c>
      <c r="K568" s="17" t="s">
        <v>392</v>
      </c>
      <c r="L568" s="17" t="s">
        <v>360</v>
      </c>
      <c r="M568" s="17" t="s">
        <v>334</v>
      </c>
      <c r="N568" s="36">
        <v>6.8124941549623399</v>
      </c>
      <c r="O568" s="35">
        <v>38.424719770000003</v>
      </c>
      <c r="P568" s="37">
        <v>1564.9756347</v>
      </c>
      <c r="Q568" t="str">
        <f t="shared" si="32"/>
        <v>Borderline High</v>
      </c>
      <c r="R568" t="str">
        <f t="shared" si="33"/>
        <v>Elevated</v>
      </c>
      <c r="S568">
        <f t="shared" si="34"/>
        <v>5</v>
      </c>
      <c r="T568" t="str">
        <f t="shared" si="35"/>
        <v>Moderate</v>
      </c>
    </row>
    <row r="569" spans="1:20" ht="15" customHeight="1" x14ac:dyDescent="0.35">
      <c r="A569" s="35">
        <v>30</v>
      </c>
      <c r="B569" s="36">
        <v>21.190878510000001</v>
      </c>
      <c r="C569" s="35">
        <v>105.62228330000001</v>
      </c>
      <c r="D569" s="35">
        <v>83.558475279999996</v>
      </c>
      <c r="E569" s="37">
        <v>196.38922350000001</v>
      </c>
      <c r="F569" s="37">
        <v>38.009209650000003</v>
      </c>
      <c r="G569" s="37">
        <v>208.77422910000001</v>
      </c>
      <c r="H569" s="37">
        <v>201.9396112</v>
      </c>
      <c r="I569" s="17" t="s">
        <v>243</v>
      </c>
      <c r="J569" s="17" t="s">
        <v>249</v>
      </c>
      <c r="K569" s="17" t="s">
        <v>392</v>
      </c>
      <c r="L569" s="17" t="s">
        <v>357</v>
      </c>
      <c r="M569" s="17" t="s">
        <v>255</v>
      </c>
      <c r="N569" s="36">
        <v>5.1668852183039302</v>
      </c>
      <c r="O569" s="35">
        <v>22.06380802</v>
      </c>
      <c r="P569" s="37">
        <v>635.72635530000002</v>
      </c>
      <c r="Q569" t="str">
        <f t="shared" si="32"/>
        <v>Desirable</v>
      </c>
      <c r="R569" t="str">
        <f t="shared" si="33"/>
        <v>Normal</v>
      </c>
      <c r="S569">
        <f t="shared" si="34"/>
        <v>1</v>
      </c>
      <c r="T569" t="str">
        <f t="shared" si="35"/>
        <v>Low</v>
      </c>
    </row>
    <row r="570" spans="1:20" ht="15" customHeight="1" x14ac:dyDescent="0.35">
      <c r="A570" s="35">
        <v>63</v>
      </c>
      <c r="B570" s="36">
        <v>32.753876499999997</v>
      </c>
      <c r="C570" s="35">
        <v>127.2660092</v>
      </c>
      <c r="D570" s="35">
        <v>84.918506710000003</v>
      </c>
      <c r="E570" s="37">
        <v>252.5351618</v>
      </c>
      <c r="F570" s="37">
        <v>39.357510640000001</v>
      </c>
      <c r="G570" s="37">
        <v>259.6705121</v>
      </c>
      <c r="H570" s="37">
        <v>267.1527294</v>
      </c>
      <c r="I570" s="17" t="s">
        <v>243</v>
      </c>
      <c r="J570" s="17" t="s">
        <v>354</v>
      </c>
      <c r="K570" s="17" t="s">
        <v>392</v>
      </c>
      <c r="L570" s="17" t="s">
        <v>261</v>
      </c>
      <c r="M570" s="17" t="s">
        <v>334</v>
      </c>
      <c r="N570" s="36">
        <v>6.4164414286746698</v>
      </c>
      <c r="O570" s="35">
        <v>42.347502489999997</v>
      </c>
      <c r="P570" s="37">
        <v>2063.4942194999999</v>
      </c>
      <c r="Q570" t="str">
        <f t="shared" si="32"/>
        <v>High</v>
      </c>
      <c r="R570" t="str">
        <f t="shared" si="33"/>
        <v>Elevated</v>
      </c>
      <c r="S570">
        <f t="shared" si="34"/>
        <v>5</v>
      </c>
      <c r="T570" t="str">
        <f t="shared" si="35"/>
        <v>Moderate</v>
      </c>
    </row>
    <row r="571" spans="1:20" ht="15" customHeight="1" x14ac:dyDescent="0.35">
      <c r="A571" s="35">
        <v>52</v>
      </c>
      <c r="B571" s="36">
        <v>28.186688870000001</v>
      </c>
      <c r="C571" s="35">
        <v>107.34785909999999</v>
      </c>
      <c r="D571" s="35">
        <v>79.550052460000003</v>
      </c>
      <c r="E571" s="37">
        <v>193.17450790000001</v>
      </c>
      <c r="F571" s="37">
        <v>34.021891259999997</v>
      </c>
      <c r="G571" s="37">
        <v>199.53918759999999</v>
      </c>
      <c r="H571" s="37">
        <v>283.79202529999998</v>
      </c>
      <c r="I571" s="17" t="s">
        <v>243</v>
      </c>
      <c r="J571" s="17" t="s">
        <v>249</v>
      </c>
      <c r="K571" s="17" t="s">
        <v>255</v>
      </c>
      <c r="L571" s="17" t="s">
        <v>363</v>
      </c>
      <c r="M571" s="17" t="s">
        <v>333</v>
      </c>
      <c r="N571" s="36">
        <v>5.6779473669977296</v>
      </c>
      <c r="O571" s="35">
        <v>27.797806640000001</v>
      </c>
      <c r="P571" s="37">
        <v>1465.7078212399999</v>
      </c>
      <c r="Q571" t="str">
        <f t="shared" si="32"/>
        <v>Desirable</v>
      </c>
      <c r="R571" t="str">
        <f t="shared" si="33"/>
        <v>Normal</v>
      </c>
      <c r="S571">
        <f t="shared" si="34"/>
        <v>3</v>
      </c>
      <c r="T571" t="str">
        <f t="shared" si="35"/>
        <v>Moderate</v>
      </c>
    </row>
    <row r="572" spans="1:20" ht="15" customHeight="1" x14ac:dyDescent="0.35">
      <c r="A572" s="35">
        <v>23</v>
      </c>
      <c r="B572" s="36">
        <v>34.455274260000003</v>
      </c>
      <c r="C572" s="35">
        <v>123.22376610000001</v>
      </c>
      <c r="D572" s="35">
        <v>93.563381269999994</v>
      </c>
      <c r="E572" s="37">
        <v>202.62625489999999</v>
      </c>
      <c r="F572" s="37">
        <v>29.90404307</v>
      </c>
      <c r="G572" s="37">
        <v>223.5442189</v>
      </c>
      <c r="H572" s="37">
        <v>270.77485619999999</v>
      </c>
      <c r="I572" s="17" t="s">
        <v>243</v>
      </c>
      <c r="J572" s="17" t="s">
        <v>354</v>
      </c>
      <c r="K572" s="17" t="s">
        <v>392</v>
      </c>
      <c r="L572" s="17" t="s">
        <v>355</v>
      </c>
      <c r="M572" s="17" t="s">
        <v>334</v>
      </c>
      <c r="N572" s="36">
        <v>6.7758815898468399</v>
      </c>
      <c r="O572" s="35">
        <v>29.660384830000002</v>
      </c>
      <c r="P572" s="37">
        <v>792.47130798000001</v>
      </c>
      <c r="Q572" t="str">
        <f t="shared" si="32"/>
        <v>Borderline High</v>
      </c>
      <c r="R572" t="str">
        <f t="shared" si="33"/>
        <v>Elevated</v>
      </c>
      <c r="S572">
        <f t="shared" si="34"/>
        <v>5</v>
      </c>
      <c r="T572" t="str">
        <f t="shared" si="35"/>
        <v>Moderate</v>
      </c>
    </row>
    <row r="573" spans="1:20" ht="15" customHeight="1" x14ac:dyDescent="0.35">
      <c r="A573" s="35">
        <v>86</v>
      </c>
      <c r="B573" s="36">
        <v>33.776797299999998</v>
      </c>
      <c r="C573" s="35">
        <v>124.05696589999999</v>
      </c>
      <c r="D573" s="35">
        <v>83.365400910000005</v>
      </c>
      <c r="E573" s="37">
        <v>213.7316433</v>
      </c>
      <c r="F573" s="37">
        <v>31.78763395</v>
      </c>
      <c r="G573" s="37">
        <v>232.38899860000001</v>
      </c>
      <c r="H573" s="37">
        <v>231.21132650000001</v>
      </c>
      <c r="I573" s="17" t="s">
        <v>243</v>
      </c>
      <c r="J573" s="17" t="s">
        <v>249</v>
      </c>
      <c r="K573" s="17" t="s">
        <v>392</v>
      </c>
      <c r="L573" s="17" t="s">
        <v>366</v>
      </c>
      <c r="M573" s="17" t="s">
        <v>334</v>
      </c>
      <c r="N573" s="36">
        <v>6.7237355141369397</v>
      </c>
      <c r="O573" s="35">
        <v>40.691564990000003</v>
      </c>
      <c r="P573" s="37">
        <v>2904.8045677999999</v>
      </c>
      <c r="Q573" t="str">
        <f t="shared" si="32"/>
        <v>Borderline High</v>
      </c>
      <c r="R573" t="str">
        <f t="shared" si="33"/>
        <v>Elevated</v>
      </c>
      <c r="S573">
        <f t="shared" si="34"/>
        <v>5</v>
      </c>
      <c r="T573" t="str">
        <f t="shared" si="35"/>
        <v>Moderate</v>
      </c>
    </row>
    <row r="574" spans="1:20" ht="15" customHeight="1" x14ac:dyDescent="0.35">
      <c r="A574" s="35">
        <v>64</v>
      </c>
      <c r="B574" s="36">
        <v>24.864629300000001</v>
      </c>
      <c r="C574" s="35">
        <v>107.28453330000001</v>
      </c>
      <c r="D574" s="35">
        <v>87.224880049999996</v>
      </c>
      <c r="E574" s="37">
        <v>231.57788160000001</v>
      </c>
      <c r="F574" s="37">
        <v>34.505825399999999</v>
      </c>
      <c r="G574" s="37">
        <v>241.09403689999999</v>
      </c>
      <c r="H574" s="37">
        <v>249.0073008</v>
      </c>
      <c r="I574" s="17" t="s">
        <v>243</v>
      </c>
      <c r="J574" s="17" t="s">
        <v>249</v>
      </c>
      <c r="K574" s="17" t="s">
        <v>392</v>
      </c>
      <c r="L574" s="17" t="s">
        <v>261</v>
      </c>
      <c r="M574" s="17" t="s">
        <v>255</v>
      </c>
      <c r="N574" s="36">
        <v>6.7112691528312203</v>
      </c>
      <c r="O574" s="35">
        <v>20.05965325</v>
      </c>
      <c r="P574" s="37">
        <v>1591.3362752</v>
      </c>
      <c r="Q574" t="str">
        <f t="shared" si="32"/>
        <v>Borderline High</v>
      </c>
      <c r="R574" t="str">
        <f t="shared" si="33"/>
        <v>Normal</v>
      </c>
      <c r="S574">
        <f t="shared" si="34"/>
        <v>1</v>
      </c>
      <c r="T574" t="str">
        <f t="shared" si="35"/>
        <v>Low</v>
      </c>
    </row>
    <row r="575" spans="1:20" ht="15" customHeight="1" x14ac:dyDescent="0.35">
      <c r="A575" s="35">
        <v>42</v>
      </c>
      <c r="B575" s="36">
        <v>19.95566333</v>
      </c>
      <c r="C575" s="35">
        <v>111.9713102</v>
      </c>
      <c r="D575" s="35">
        <v>76.455632690000002</v>
      </c>
      <c r="E575" s="37">
        <v>193.21782809999999</v>
      </c>
      <c r="F575" s="37">
        <v>39.333649540000003</v>
      </c>
      <c r="G575" s="37">
        <v>203.95042770000001</v>
      </c>
      <c r="H575" s="37">
        <v>257.75765430000001</v>
      </c>
      <c r="I575" s="17" t="s">
        <v>243</v>
      </c>
      <c r="J575" s="17" t="s">
        <v>359</v>
      </c>
      <c r="K575" s="17" t="s">
        <v>255</v>
      </c>
      <c r="L575" s="17" t="s">
        <v>360</v>
      </c>
      <c r="M575" s="17" t="s">
        <v>255</v>
      </c>
      <c r="N575" s="36">
        <v>4.9122781730057596</v>
      </c>
      <c r="O575" s="35">
        <v>35.515677510000003</v>
      </c>
      <c r="P575" s="37">
        <v>838.13785986000005</v>
      </c>
      <c r="Q575" t="str">
        <f t="shared" si="32"/>
        <v>Desirable</v>
      </c>
      <c r="R575" t="str">
        <f t="shared" si="33"/>
        <v>Normal</v>
      </c>
      <c r="S575">
        <f t="shared" si="34"/>
        <v>1</v>
      </c>
      <c r="T575" t="str">
        <f t="shared" si="35"/>
        <v>Low</v>
      </c>
    </row>
    <row r="576" spans="1:20" ht="15" customHeight="1" x14ac:dyDescent="0.35">
      <c r="A576" s="35">
        <v>83</v>
      </c>
      <c r="B576" s="36">
        <v>26.262255440000001</v>
      </c>
      <c r="C576" s="35">
        <v>118.9685966</v>
      </c>
      <c r="D576" s="35">
        <v>72.534717209999997</v>
      </c>
      <c r="E576" s="37">
        <v>191.65659210000001</v>
      </c>
      <c r="F576" s="37">
        <v>36.217738160000003</v>
      </c>
      <c r="G576" s="37">
        <v>220.01621270000001</v>
      </c>
      <c r="H576" s="37">
        <v>253.87468609999999</v>
      </c>
      <c r="I576" s="17" t="s">
        <v>243</v>
      </c>
      <c r="J576" s="17" t="s">
        <v>354</v>
      </c>
      <c r="K576" s="17" t="s">
        <v>255</v>
      </c>
      <c r="L576" s="17" t="s">
        <v>366</v>
      </c>
      <c r="M576" s="17" t="s">
        <v>333</v>
      </c>
      <c r="N576" s="36">
        <v>5.2917879977295597</v>
      </c>
      <c r="O576" s="35">
        <v>46.433879390000001</v>
      </c>
      <c r="P576" s="37">
        <v>2179.7672015200001</v>
      </c>
      <c r="Q576" t="str">
        <f t="shared" si="32"/>
        <v>Desirable</v>
      </c>
      <c r="R576" t="str">
        <f t="shared" si="33"/>
        <v>Normal</v>
      </c>
      <c r="S576">
        <f t="shared" si="34"/>
        <v>3</v>
      </c>
      <c r="T576" t="str">
        <f t="shared" si="35"/>
        <v>Moderate</v>
      </c>
    </row>
    <row r="577" spans="1:20" ht="15" customHeight="1" x14ac:dyDescent="0.35">
      <c r="A577" s="35">
        <v>27</v>
      </c>
      <c r="B577" s="36">
        <v>17.11677748</v>
      </c>
      <c r="C577" s="35">
        <v>110.86169339999999</v>
      </c>
      <c r="D577" s="35">
        <v>76.23082599</v>
      </c>
      <c r="E577" s="37">
        <v>159.18792980000001</v>
      </c>
      <c r="F577" s="37">
        <v>33.243402469999999</v>
      </c>
      <c r="G577" s="37">
        <v>181.4502607</v>
      </c>
      <c r="H577" s="37">
        <v>201.01404640000001</v>
      </c>
      <c r="I577" s="17" t="s">
        <v>353</v>
      </c>
      <c r="J577" s="17" t="s">
        <v>359</v>
      </c>
      <c r="K577" s="17" t="s">
        <v>255</v>
      </c>
      <c r="L577" s="17" t="s">
        <v>355</v>
      </c>
      <c r="M577" s="17" t="s">
        <v>332</v>
      </c>
      <c r="N577" s="36">
        <v>4.7885570661323502</v>
      </c>
      <c r="O577" s="35">
        <v>34.63086741</v>
      </c>
      <c r="P577" s="37">
        <v>462.15299196000001</v>
      </c>
      <c r="Q577" t="str">
        <f t="shared" si="32"/>
        <v>Desirable</v>
      </c>
      <c r="R577" t="str">
        <f t="shared" si="33"/>
        <v>Normal</v>
      </c>
      <c r="S577">
        <f t="shared" si="34"/>
        <v>4</v>
      </c>
      <c r="T577" t="str">
        <f t="shared" si="35"/>
        <v>Moderate</v>
      </c>
    </row>
    <row r="578" spans="1:20" ht="15" customHeight="1" x14ac:dyDescent="0.35">
      <c r="A578" s="35">
        <v>73</v>
      </c>
      <c r="B578" s="36">
        <v>30.298296789999998</v>
      </c>
      <c r="C578" s="35">
        <v>92.008269920000004</v>
      </c>
      <c r="D578" s="35">
        <v>87.447125549999996</v>
      </c>
      <c r="E578" s="37">
        <v>167.1980016</v>
      </c>
      <c r="F578" s="37">
        <v>48.495719469999997</v>
      </c>
      <c r="G578" s="37">
        <v>197.80357290000001</v>
      </c>
      <c r="H578" s="37">
        <v>229.38119560000001</v>
      </c>
      <c r="I578" s="17" t="s">
        <v>243</v>
      </c>
      <c r="J578" s="17" t="s">
        <v>249</v>
      </c>
      <c r="K578" s="17" t="s">
        <v>392</v>
      </c>
      <c r="L578" s="17" t="s">
        <v>366</v>
      </c>
      <c r="M578" s="17" t="s">
        <v>334</v>
      </c>
      <c r="N578" s="36">
        <v>3.4476857633472302</v>
      </c>
      <c r="O578" s="35">
        <v>4.5611443700000098</v>
      </c>
      <c r="P578" s="37">
        <v>2211.7756656699999</v>
      </c>
      <c r="Q578" t="str">
        <f t="shared" ref="Q578:Q641" si="36">IF(E578&lt;200,"Desirable",IF(E578&lt;240,"Borderline High","High"))</f>
        <v>Desirable</v>
      </c>
      <c r="R578" t="str">
        <f t="shared" ref="R578:R641" si="37">IF(C578&lt;120,"Normal",IF(C578&lt;130,"Elevated",IF(C578&lt;140,"High / Stage 1","High / Stage 2")))</f>
        <v>Normal</v>
      </c>
      <c r="S578">
        <f t="shared" ref="S578:S641" si="38">(IF(M578="Obese",3,IF(M578="Overweight",2,IF(M578="Underweight",1,0))))+(IF(R578="High / Stage 2",3,IF(R578="High / Stage 1",2,IF(R578="Elevated",1,0))))+IF(I578="smoker",2,0)+IF(F578&lt;40,1,0)</f>
        <v>3</v>
      </c>
      <c r="T578" t="str">
        <f t="shared" ref="T578:T641" si="39">IF(S578&lt;=2,"Low",IF(S578&lt;=5,"Moderate","High"))</f>
        <v>Moderate</v>
      </c>
    </row>
    <row r="579" spans="1:20" ht="15" customHeight="1" x14ac:dyDescent="0.35">
      <c r="A579" s="35">
        <v>47</v>
      </c>
      <c r="B579" s="36">
        <v>27.757832400000002</v>
      </c>
      <c r="C579" s="35">
        <v>98.083589090000004</v>
      </c>
      <c r="D579" s="35">
        <v>77.139826470000003</v>
      </c>
      <c r="E579" s="37">
        <v>216.61020529999999</v>
      </c>
      <c r="F579" s="37">
        <v>38.65492862</v>
      </c>
      <c r="G579" s="37">
        <v>224.80163659999999</v>
      </c>
      <c r="H579" s="37">
        <v>271.99636570000001</v>
      </c>
      <c r="I579" s="17" t="s">
        <v>353</v>
      </c>
      <c r="J579" s="17" t="s">
        <v>354</v>
      </c>
      <c r="K579" s="17" t="s">
        <v>255</v>
      </c>
      <c r="L579" s="17" t="s">
        <v>360</v>
      </c>
      <c r="M579" s="17" t="s">
        <v>333</v>
      </c>
      <c r="N579" s="36">
        <v>5.6036891809942802</v>
      </c>
      <c r="O579" s="35">
        <v>20.943762620000001</v>
      </c>
      <c r="P579" s="37">
        <v>1304.6181228</v>
      </c>
      <c r="Q579" t="str">
        <f t="shared" si="36"/>
        <v>Borderline High</v>
      </c>
      <c r="R579" t="str">
        <f t="shared" si="37"/>
        <v>Normal</v>
      </c>
      <c r="S579">
        <f t="shared" si="38"/>
        <v>5</v>
      </c>
      <c r="T579" t="str">
        <f t="shared" si="39"/>
        <v>Moderate</v>
      </c>
    </row>
    <row r="580" spans="1:20" ht="15" customHeight="1" x14ac:dyDescent="0.35">
      <c r="A580" s="35">
        <v>22</v>
      </c>
      <c r="B580" s="36">
        <v>24.00530848</v>
      </c>
      <c r="C580" s="35">
        <v>101.8779655</v>
      </c>
      <c r="D580" s="35">
        <v>82.748553610000002</v>
      </c>
      <c r="E580" s="37">
        <v>172.3548758</v>
      </c>
      <c r="F580" s="37">
        <v>29.604395199999999</v>
      </c>
      <c r="G580" s="37">
        <v>197.70455870000001</v>
      </c>
      <c r="H580" s="37">
        <v>259.41516109999998</v>
      </c>
      <c r="I580" s="17" t="s">
        <v>243</v>
      </c>
      <c r="J580" s="17" t="s">
        <v>249</v>
      </c>
      <c r="K580" s="17" t="s">
        <v>392</v>
      </c>
      <c r="L580" s="17" t="s">
        <v>355</v>
      </c>
      <c r="M580" s="17" t="s">
        <v>255</v>
      </c>
      <c r="N580" s="36">
        <v>5.8219353793790702</v>
      </c>
      <c r="O580" s="35">
        <v>19.12941189</v>
      </c>
      <c r="P580" s="37">
        <v>528.11678656000004</v>
      </c>
      <c r="Q580" t="str">
        <f t="shared" si="36"/>
        <v>Desirable</v>
      </c>
      <c r="R580" t="str">
        <f t="shared" si="37"/>
        <v>Normal</v>
      </c>
      <c r="S580">
        <f t="shared" si="38"/>
        <v>1</v>
      </c>
      <c r="T580" t="str">
        <f t="shared" si="39"/>
        <v>Low</v>
      </c>
    </row>
    <row r="581" spans="1:20" ht="15" customHeight="1" x14ac:dyDescent="0.35">
      <c r="A581" s="35">
        <v>50</v>
      </c>
      <c r="B581" s="36">
        <v>24.752189349999998</v>
      </c>
      <c r="C581" s="35">
        <v>110.3786327</v>
      </c>
      <c r="D581" s="35">
        <v>72.203257719999996</v>
      </c>
      <c r="E581" s="37">
        <v>199.97369689999999</v>
      </c>
      <c r="F581" s="37">
        <v>41.495042560000002</v>
      </c>
      <c r="G581" s="37">
        <v>208.88449739999999</v>
      </c>
      <c r="H581" s="37">
        <v>254.91155889999999</v>
      </c>
      <c r="I581" s="17" t="s">
        <v>243</v>
      </c>
      <c r="J581" s="17" t="s">
        <v>359</v>
      </c>
      <c r="K581" s="17" t="s">
        <v>255</v>
      </c>
      <c r="L581" s="17" t="s">
        <v>363</v>
      </c>
      <c r="M581" s="17" t="s">
        <v>255</v>
      </c>
      <c r="N581" s="36">
        <v>4.8192189852762999</v>
      </c>
      <c r="O581" s="35">
        <v>38.175374980000001</v>
      </c>
      <c r="P581" s="37">
        <v>1237.6094674999999</v>
      </c>
      <c r="Q581" t="str">
        <f t="shared" si="36"/>
        <v>Desirable</v>
      </c>
      <c r="R581" t="str">
        <f t="shared" si="37"/>
        <v>Normal</v>
      </c>
      <c r="S581">
        <f t="shared" si="38"/>
        <v>0</v>
      </c>
      <c r="T581" t="str">
        <f t="shared" si="39"/>
        <v>Low</v>
      </c>
    </row>
    <row r="582" spans="1:20" ht="15" customHeight="1" x14ac:dyDescent="0.35">
      <c r="A582" s="35">
        <v>82</v>
      </c>
      <c r="B582" s="36">
        <v>21.88940624</v>
      </c>
      <c r="C582" s="35">
        <v>115.60693980000001</v>
      </c>
      <c r="D582" s="35">
        <v>72.842277379999999</v>
      </c>
      <c r="E582" s="37">
        <v>188.24264550000001</v>
      </c>
      <c r="F582" s="37">
        <v>44.884980859999999</v>
      </c>
      <c r="G582" s="37">
        <v>214.64563670000001</v>
      </c>
      <c r="H582" s="37">
        <v>271.76983009999998</v>
      </c>
      <c r="I582" s="17" t="s">
        <v>243</v>
      </c>
      <c r="J582" s="17" t="s">
        <v>249</v>
      </c>
      <c r="K582" s="17" t="s">
        <v>255</v>
      </c>
      <c r="L582" s="17" t="s">
        <v>366</v>
      </c>
      <c r="M582" s="17" t="s">
        <v>255</v>
      </c>
      <c r="N582" s="36">
        <v>4.1938894011594803</v>
      </c>
      <c r="O582" s="35">
        <v>42.764662420000001</v>
      </c>
      <c r="P582" s="37">
        <v>1794.9313116799999</v>
      </c>
      <c r="Q582" t="str">
        <f t="shared" si="36"/>
        <v>Desirable</v>
      </c>
      <c r="R582" t="str">
        <f t="shared" si="37"/>
        <v>Normal</v>
      </c>
      <c r="S582">
        <f t="shared" si="38"/>
        <v>0</v>
      </c>
      <c r="T582" t="str">
        <f t="shared" si="39"/>
        <v>Low</v>
      </c>
    </row>
    <row r="583" spans="1:20" ht="15" customHeight="1" x14ac:dyDescent="0.35">
      <c r="A583" s="35">
        <v>35</v>
      </c>
      <c r="B583" s="36">
        <v>26.840011459999999</v>
      </c>
      <c r="C583" s="35">
        <v>103.0574393</v>
      </c>
      <c r="D583" s="35">
        <v>90.015176969999999</v>
      </c>
      <c r="E583" s="37">
        <v>182.6748499</v>
      </c>
      <c r="F583" s="37">
        <v>30.431834370000001</v>
      </c>
      <c r="G583" s="37">
        <v>215.69454690000001</v>
      </c>
      <c r="H583" s="37">
        <v>227.7345296</v>
      </c>
      <c r="I583" s="17" t="s">
        <v>243</v>
      </c>
      <c r="J583" s="17" t="s">
        <v>359</v>
      </c>
      <c r="K583" s="17" t="s">
        <v>392</v>
      </c>
      <c r="L583" s="17" t="s">
        <v>357</v>
      </c>
      <c r="M583" s="17" t="s">
        <v>333</v>
      </c>
      <c r="N583" s="36">
        <v>6.0027551306628597</v>
      </c>
      <c r="O583" s="35">
        <v>13.04226233</v>
      </c>
      <c r="P583" s="37">
        <v>939.40040109999995</v>
      </c>
      <c r="Q583" t="str">
        <f t="shared" si="36"/>
        <v>Desirable</v>
      </c>
      <c r="R583" t="str">
        <f t="shared" si="37"/>
        <v>Normal</v>
      </c>
      <c r="S583">
        <f t="shared" si="38"/>
        <v>3</v>
      </c>
      <c r="T583" t="str">
        <f t="shared" si="39"/>
        <v>Moderate</v>
      </c>
    </row>
    <row r="584" spans="1:20" ht="15" customHeight="1" x14ac:dyDescent="0.35">
      <c r="A584" s="35">
        <v>66</v>
      </c>
      <c r="B584" s="36">
        <v>22.040248600000002</v>
      </c>
      <c r="C584" s="35">
        <v>116.00671440000001</v>
      </c>
      <c r="D584" s="35">
        <v>75.539667800000004</v>
      </c>
      <c r="E584" s="37">
        <v>192.3328281</v>
      </c>
      <c r="F584" s="37">
        <v>36.081884610000003</v>
      </c>
      <c r="G584" s="37">
        <v>217.86722850000001</v>
      </c>
      <c r="H584" s="37">
        <v>260.72390410000003</v>
      </c>
      <c r="I584" s="17" t="s">
        <v>243</v>
      </c>
      <c r="J584" s="17" t="s">
        <v>359</v>
      </c>
      <c r="K584" s="17" t="s">
        <v>255</v>
      </c>
      <c r="L584" s="17" t="s">
        <v>261</v>
      </c>
      <c r="M584" s="17" t="s">
        <v>255</v>
      </c>
      <c r="N584" s="36">
        <v>5.3304540541292997</v>
      </c>
      <c r="O584" s="35">
        <v>40.467046600000003</v>
      </c>
      <c r="P584" s="37">
        <v>1454.6564076</v>
      </c>
      <c r="Q584" t="str">
        <f t="shared" si="36"/>
        <v>Desirable</v>
      </c>
      <c r="R584" t="str">
        <f t="shared" si="37"/>
        <v>Normal</v>
      </c>
      <c r="S584">
        <f t="shared" si="38"/>
        <v>1</v>
      </c>
      <c r="T584" t="str">
        <f t="shared" si="39"/>
        <v>Low</v>
      </c>
    </row>
    <row r="585" spans="1:20" ht="15" customHeight="1" x14ac:dyDescent="0.35">
      <c r="A585" s="35">
        <v>28</v>
      </c>
      <c r="B585" s="36">
        <v>26.814443310000001</v>
      </c>
      <c r="C585" s="35">
        <v>87.159327140000002</v>
      </c>
      <c r="D585" s="35">
        <v>85.148510430000002</v>
      </c>
      <c r="E585" s="37">
        <v>213.22386760000001</v>
      </c>
      <c r="F585" s="37">
        <v>36.25709414</v>
      </c>
      <c r="G585" s="37">
        <v>236.7271551</v>
      </c>
      <c r="H585" s="37">
        <v>265.19966440000002</v>
      </c>
      <c r="I585" s="17" t="s">
        <v>243</v>
      </c>
      <c r="J585" s="17" t="s">
        <v>354</v>
      </c>
      <c r="K585" s="17" t="s">
        <v>392</v>
      </c>
      <c r="L585" s="17" t="s">
        <v>355</v>
      </c>
      <c r="M585" s="17" t="s">
        <v>333</v>
      </c>
      <c r="N585" s="36">
        <v>5.8808868349094903</v>
      </c>
      <c r="O585" s="35">
        <v>2.0108167099999998</v>
      </c>
      <c r="P585" s="37">
        <v>750.80441268000004</v>
      </c>
      <c r="Q585" t="str">
        <f t="shared" si="36"/>
        <v>Borderline High</v>
      </c>
      <c r="R585" t="str">
        <f t="shared" si="37"/>
        <v>Normal</v>
      </c>
      <c r="S585">
        <f t="shared" si="38"/>
        <v>3</v>
      </c>
      <c r="T585" t="str">
        <f t="shared" si="39"/>
        <v>Moderate</v>
      </c>
    </row>
    <row r="586" spans="1:20" ht="15" customHeight="1" x14ac:dyDescent="0.35">
      <c r="A586" s="35">
        <v>43</v>
      </c>
      <c r="B586" s="36">
        <v>28.765503880000001</v>
      </c>
      <c r="C586" s="35">
        <v>95.107431000000005</v>
      </c>
      <c r="D586" s="35">
        <v>78.331190879999994</v>
      </c>
      <c r="E586" s="37">
        <v>198.04230870000001</v>
      </c>
      <c r="F586" s="37">
        <v>39.650976440000001</v>
      </c>
      <c r="G586" s="37">
        <v>206.01858350000001</v>
      </c>
      <c r="H586" s="37">
        <v>229.1597706</v>
      </c>
      <c r="I586" s="17" t="s">
        <v>243</v>
      </c>
      <c r="J586" s="17" t="s">
        <v>359</v>
      </c>
      <c r="K586" s="17" t="s">
        <v>255</v>
      </c>
      <c r="L586" s="17" t="s">
        <v>360</v>
      </c>
      <c r="M586" s="17" t="s">
        <v>333</v>
      </c>
      <c r="N586" s="36">
        <v>4.9946388836017297</v>
      </c>
      <c r="O586" s="35">
        <v>16.776240120000001</v>
      </c>
      <c r="P586" s="37">
        <v>1236.9166668400001</v>
      </c>
      <c r="Q586" t="str">
        <f t="shared" si="36"/>
        <v>Desirable</v>
      </c>
      <c r="R586" t="str">
        <f t="shared" si="37"/>
        <v>Normal</v>
      </c>
      <c r="S586">
        <f t="shared" si="38"/>
        <v>3</v>
      </c>
      <c r="T586" t="str">
        <f t="shared" si="39"/>
        <v>Moderate</v>
      </c>
    </row>
    <row r="587" spans="1:20" ht="15" customHeight="1" x14ac:dyDescent="0.35">
      <c r="A587" s="35">
        <v>80</v>
      </c>
      <c r="B587" s="36">
        <v>30.25013349</v>
      </c>
      <c r="C587" s="35">
        <v>108.1733436</v>
      </c>
      <c r="D587" s="35">
        <v>81.476604089999995</v>
      </c>
      <c r="E587" s="37">
        <v>189.48653039999999</v>
      </c>
      <c r="F587" s="37">
        <v>35.129249899999998</v>
      </c>
      <c r="G587" s="37">
        <v>230.8544637</v>
      </c>
      <c r="H587" s="37">
        <v>246.66320619999999</v>
      </c>
      <c r="I587" s="17" t="s">
        <v>243</v>
      </c>
      <c r="J587" s="17" t="s">
        <v>359</v>
      </c>
      <c r="K587" s="17" t="s">
        <v>392</v>
      </c>
      <c r="L587" s="17" t="s">
        <v>366</v>
      </c>
      <c r="M587" s="17" t="s">
        <v>334</v>
      </c>
      <c r="N587" s="36">
        <v>5.3939816802066103</v>
      </c>
      <c r="O587" s="35">
        <v>26.69673951</v>
      </c>
      <c r="P587" s="37">
        <v>2420.0106792000001</v>
      </c>
      <c r="Q587" t="str">
        <f t="shared" si="36"/>
        <v>Desirable</v>
      </c>
      <c r="R587" t="str">
        <f t="shared" si="37"/>
        <v>Normal</v>
      </c>
      <c r="S587">
        <f t="shared" si="38"/>
        <v>4</v>
      </c>
      <c r="T587" t="str">
        <f t="shared" si="39"/>
        <v>Moderate</v>
      </c>
    </row>
    <row r="588" spans="1:20" ht="15" customHeight="1" x14ac:dyDescent="0.35">
      <c r="A588" s="35">
        <v>76</v>
      </c>
      <c r="B588" s="36">
        <v>29.227349820000001</v>
      </c>
      <c r="C588" s="35">
        <v>133.21492190000001</v>
      </c>
      <c r="D588" s="35">
        <v>92.415667510000006</v>
      </c>
      <c r="E588" s="37">
        <v>190.74925479999999</v>
      </c>
      <c r="F588" s="37">
        <v>41.184634000000003</v>
      </c>
      <c r="G588" s="37">
        <v>206.22267189999999</v>
      </c>
      <c r="H588" s="37">
        <v>293.64655649999997</v>
      </c>
      <c r="I588" s="17" t="s">
        <v>243</v>
      </c>
      <c r="J588" s="17" t="s">
        <v>354</v>
      </c>
      <c r="K588" s="17" t="s">
        <v>392</v>
      </c>
      <c r="L588" s="17" t="s">
        <v>366</v>
      </c>
      <c r="M588" s="17" t="s">
        <v>333</v>
      </c>
      <c r="N588" s="36">
        <v>4.6315636749375999</v>
      </c>
      <c r="O588" s="35">
        <v>40.799254390000002</v>
      </c>
      <c r="P588" s="37">
        <v>2221.2785863200002</v>
      </c>
      <c r="Q588" t="str">
        <f t="shared" si="36"/>
        <v>Desirable</v>
      </c>
      <c r="R588" t="str">
        <f t="shared" si="37"/>
        <v>High / Stage 1</v>
      </c>
      <c r="S588">
        <f t="shared" si="38"/>
        <v>4</v>
      </c>
      <c r="T588" t="str">
        <f t="shared" si="39"/>
        <v>Moderate</v>
      </c>
    </row>
    <row r="589" spans="1:20" ht="15" customHeight="1" x14ac:dyDescent="0.35">
      <c r="A589" s="35">
        <v>44</v>
      </c>
      <c r="B589" s="36">
        <v>25.508941570000001</v>
      </c>
      <c r="C589" s="35">
        <v>116.422978</v>
      </c>
      <c r="D589" s="35">
        <v>101.3419438</v>
      </c>
      <c r="E589" s="37">
        <v>180.8050719</v>
      </c>
      <c r="F589" s="37">
        <v>36.179110049999998</v>
      </c>
      <c r="G589" s="37">
        <v>207.4451669</v>
      </c>
      <c r="H589" s="37">
        <v>248.4362193</v>
      </c>
      <c r="I589" s="17" t="s">
        <v>353</v>
      </c>
      <c r="J589" s="17" t="s">
        <v>359</v>
      </c>
      <c r="K589" s="17" t="s">
        <v>392</v>
      </c>
      <c r="L589" s="17" t="s">
        <v>360</v>
      </c>
      <c r="M589" s="17" t="s">
        <v>333</v>
      </c>
      <c r="N589" s="36">
        <v>4.9974991549025098</v>
      </c>
      <c r="O589" s="35">
        <v>15.0810342</v>
      </c>
      <c r="P589" s="37">
        <v>1122.39342908</v>
      </c>
      <c r="Q589" t="str">
        <f t="shared" si="36"/>
        <v>Desirable</v>
      </c>
      <c r="R589" t="str">
        <f t="shared" si="37"/>
        <v>Normal</v>
      </c>
      <c r="S589">
        <f t="shared" si="38"/>
        <v>5</v>
      </c>
      <c r="T589" t="str">
        <f t="shared" si="39"/>
        <v>Moderate</v>
      </c>
    </row>
    <row r="590" spans="1:20" ht="15" customHeight="1" x14ac:dyDescent="0.35">
      <c r="A590" s="35">
        <v>66</v>
      </c>
      <c r="B590" s="36">
        <v>29.22052983</v>
      </c>
      <c r="C590" s="35">
        <v>107.4177811</v>
      </c>
      <c r="D590" s="35">
        <v>79.180124149999997</v>
      </c>
      <c r="E590" s="37">
        <v>185.8526798</v>
      </c>
      <c r="F590" s="37">
        <v>35.096163199999999</v>
      </c>
      <c r="G590" s="37">
        <v>211.51684209999999</v>
      </c>
      <c r="H590" s="37">
        <v>230.00111469999999</v>
      </c>
      <c r="I590" s="17" t="s">
        <v>353</v>
      </c>
      <c r="J590" s="17" t="s">
        <v>359</v>
      </c>
      <c r="K590" s="17" t="s">
        <v>255</v>
      </c>
      <c r="L590" s="17" t="s">
        <v>261</v>
      </c>
      <c r="M590" s="17" t="s">
        <v>333</v>
      </c>
      <c r="N590" s="36">
        <v>5.2955269993729699</v>
      </c>
      <c r="O590" s="35">
        <v>28.237656950000002</v>
      </c>
      <c r="P590" s="37">
        <v>1928.5549687800001</v>
      </c>
      <c r="Q590" t="str">
        <f t="shared" si="36"/>
        <v>Desirable</v>
      </c>
      <c r="R590" t="str">
        <f t="shared" si="37"/>
        <v>Normal</v>
      </c>
      <c r="S590">
        <f t="shared" si="38"/>
        <v>5</v>
      </c>
      <c r="T590" t="str">
        <f t="shared" si="39"/>
        <v>Moderate</v>
      </c>
    </row>
    <row r="591" spans="1:20" ht="15" customHeight="1" x14ac:dyDescent="0.35">
      <c r="A591" s="35">
        <v>50</v>
      </c>
      <c r="B591" s="36">
        <v>27.675578359999999</v>
      </c>
      <c r="C591" s="35">
        <v>125.75773479999999</v>
      </c>
      <c r="D591" s="35">
        <v>100.1485131</v>
      </c>
      <c r="E591" s="37">
        <v>171.4738902</v>
      </c>
      <c r="F591" s="37">
        <v>41.91640769</v>
      </c>
      <c r="G591" s="37">
        <v>184.70978149999999</v>
      </c>
      <c r="H591" s="37">
        <v>238.29335499999999</v>
      </c>
      <c r="I591" s="17" t="s">
        <v>243</v>
      </c>
      <c r="J591" s="17" t="s">
        <v>354</v>
      </c>
      <c r="K591" s="17" t="s">
        <v>392</v>
      </c>
      <c r="L591" s="17" t="s">
        <v>363</v>
      </c>
      <c r="M591" s="17" t="s">
        <v>333</v>
      </c>
      <c r="N591" s="36">
        <v>4.0908536692400901</v>
      </c>
      <c r="O591" s="35">
        <v>25.609221699999999</v>
      </c>
      <c r="P591" s="37">
        <v>1383.778918</v>
      </c>
      <c r="Q591" t="str">
        <f t="shared" si="36"/>
        <v>Desirable</v>
      </c>
      <c r="R591" t="str">
        <f t="shared" si="37"/>
        <v>Elevated</v>
      </c>
      <c r="S591">
        <f t="shared" si="38"/>
        <v>3</v>
      </c>
      <c r="T591" t="str">
        <f t="shared" si="39"/>
        <v>Moderate</v>
      </c>
    </row>
    <row r="592" spans="1:20" ht="15" customHeight="1" x14ac:dyDescent="0.35">
      <c r="A592" s="35">
        <v>18</v>
      </c>
      <c r="B592" s="36">
        <v>27.634093350000001</v>
      </c>
      <c r="C592" s="35">
        <v>95.949879960000004</v>
      </c>
      <c r="D592" s="35">
        <v>79.206384270000001</v>
      </c>
      <c r="E592" s="37">
        <v>187.0461382</v>
      </c>
      <c r="F592" s="37">
        <v>33.372852190000003</v>
      </c>
      <c r="G592" s="37">
        <v>202.8399196</v>
      </c>
      <c r="H592" s="37">
        <v>239.05875599999999</v>
      </c>
      <c r="I592" s="17" t="s">
        <v>243</v>
      </c>
      <c r="J592" s="17" t="s">
        <v>249</v>
      </c>
      <c r="K592" s="17" t="s">
        <v>255</v>
      </c>
      <c r="L592" s="17" t="s">
        <v>355</v>
      </c>
      <c r="M592" s="17" t="s">
        <v>333</v>
      </c>
      <c r="N592" s="36">
        <v>5.60473935925822</v>
      </c>
      <c r="O592" s="35">
        <v>16.74349569</v>
      </c>
      <c r="P592" s="37">
        <v>497.41368030000001</v>
      </c>
      <c r="Q592" t="str">
        <f t="shared" si="36"/>
        <v>Desirable</v>
      </c>
      <c r="R592" t="str">
        <f t="shared" si="37"/>
        <v>Normal</v>
      </c>
      <c r="S592">
        <f t="shared" si="38"/>
        <v>3</v>
      </c>
      <c r="T592" t="str">
        <f t="shared" si="39"/>
        <v>Moderate</v>
      </c>
    </row>
    <row r="593" spans="1:20" ht="15" customHeight="1" x14ac:dyDescent="0.35">
      <c r="A593" s="35">
        <v>38</v>
      </c>
      <c r="B593" s="36">
        <v>21.86769644</v>
      </c>
      <c r="C593" s="35">
        <v>97.50572622</v>
      </c>
      <c r="D593" s="35">
        <v>77.426764469999995</v>
      </c>
      <c r="E593" s="37">
        <v>197.75821110000001</v>
      </c>
      <c r="F593" s="37">
        <v>47.643903999999999</v>
      </c>
      <c r="G593" s="37">
        <v>228.40649089999999</v>
      </c>
      <c r="H593" s="37">
        <v>249.99956449999999</v>
      </c>
      <c r="I593" s="17" t="s">
        <v>243</v>
      </c>
      <c r="J593" s="17" t="s">
        <v>354</v>
      </c>
      <c r="K593" s="17" t="s">
        <v>255</v>
      </c>
      <c r="L593" s="17" t="s">
        <v>357</v>
      </c>
      <c r="M593" s="17" t="s">
        <v>255</v>
      </c>
      <c r="N593" s="36">
        <v>4.1507558049818902</v>
      </c>
      <c r="O593" s="35">
        <v>20.078961750000001</v>
      </c>
      <c r="P593" s="37">
        <v>830.97246471999995</v>
      </c>
      <c r="Q593" t="str">
        <f t="shared" si="36"/>
        <v>Desirable</v>
      </c>
      <c r="R593" t="str">
        <f t="shared" si="37"/>
        <v>Normal</v>
      </c>
      <c r="S593">
        <f t="shared" si="38"/>
        <v>0</v>
      </c>
      <c r="T593" t="str">
        <f t="shared" si="39"/>
        <v>Low</v>
      </c>
    </row>
    <row r="594" spans="1:20" ht="15" customHeight="1" x14ac:dyDescent="0.35">
      <c r="A594" s="35">
        <v>72</v>
      </c>
      <c r="B594" s="36">
        <v>20.7585379</v>
      </c>
      <c r="C594" s="35">
        <v>110.4045086</v>
      </c>
      <c r="D594" s="35">
        <v>105.1190017</v>
      </c>
      <c r="E594" s="37">
        <v>198.19684459999999</v>
      </c>
      <c r="F594" s="37">
        <v>28.764522750000001</v>
      </c>
      <c r="G594" s="37">
        <v>202.586816</v>
      </c>
      <c r="H594" s="37">
        <v>240.80004170000001</v>
      </c>
      <c r="I594" s="17" t="s">
        <v>243</v>
      </c>
      <c r="J594" s="17" t="s">
        <v>249</v>
      </c>
      <c r="K594" s="17" t="s">
        <v>392</v>
      </c>
      <c r="L594" s="17" t="s">
        <v>366</v>
      </c>
      <c r="M594" s="17" t="s">
        <v>255</v>
      </c>
      <c r="N594" s="36">
        <v>6.8903227188081901</v>
      </c>
      <c r="O594" s="35">
        <v>5.2855068999999997</v>
      </c>
      <c r="P594" s="37">
        <v>1494.6147288</v>
      </c>
      <c r="Q594" t="str">
        <f t="shared" si="36"/>
        <v>Desirable</v>
      </c>
      <c r="R594" t="str">
        <f t="shared" si="37"/>
        <v>Normal</v>
      </c>
      <c r="S594">
        <f t="shared" si="38"/>
        <v>1</v>
      </c>
      <c r="T594" t="str">
        <f t="shared" si="39"/>
        <v>Low</v>
      </c>
    </row>
    <row r="595" spans="1:20" ht="15" customHeight="1" x14ac:dyDescent="0.35">
      <c r="A595" s="35">
        <v>23</v>
      </c>
      <c r="B595" s="36">
        <v>28.28977926</v>
      </c>
      <c r="C595" s="35">
        <v>107.6634021</v>
      </c>
      <c r="D595" s="35">
        <v>81.558529289999996</v>
      </c>
      <c r="E595" s="37">
        <v>186.18540999999999</v>
      </c>
      <c r="F595" s="37">
        <v>37.383192739999998</v>
      </c>
      <c r="G595" s="37">
        <v>204.6650243</v>
      </c>
      <c r="H595" s="37">
        <v>262.57524110000003</v>
      </c>
      <c r="I595" s="17" t="s">
        <v>243</v>
      </c>
      <c r="J595" s="17" t="s">
        <v>354</v>
      </c>
      <c r="K595" s="17" t="s">
        <v>392</v>
      </c>
      <c r="L595" s="17" t="s">
        <v>355</v>
      </c>
      <c r="M595" s="17" t="s">
        <v>333</v>
      </c>
      <c r="N595" s="36">
        <v>4.9804576964551703</v>
      </c>
      <c r="O595" s="35">
        <v>26.10487281</v>
      </c>
      <c r="P595" s="37">
        <v>650.66492298000003</v>
      </c>
      <c r="Q595" t="str">
        <f t="shared" si="36"/>
        <v>Desirable</v>
      </c>
      <c r="R595" t="str">
        <f t="shared" si="37"/>
        <v>Normal</v>
      </c>
      <c r="S595">
        <f t="shared" si="38"/>
        <v>3</v>
      </c>
      <c r="T595" t="str">
        <f t="shared" si="39"/>
        <v>Moderate</v>
      </c>
    </row>
    <row r="596" spans="1:20" ht="15" customHeight="1" x14ac:dyDescent="0.35">
      <c r="A596" s="35">
        <v>86</v>
      </c>
      <c r="B596" s="36">
        <v>29.431694969999999</v>
      </c>
      <c r="C596" s="35">
        <v>117.4919489</v>
      </c>
      <c r="D596" s="35">
        <v>83.44600398</v>
      </c>
      <c r="E596" s="37">
        <v>191.75169460000001</v>
      </c>
      <c r="F596" s="37">
        <v>37.806933010000002</v>
      </c>
      <c r="G596" s="37">
        <v>214.07498559999999</v>
      </c>
      <c r="H596" s="37">
        <v>272.35707789999998</v>
      </c>
      <c r="I596" s="17" t="s">
        <v>243</v>
      </c>
      <c r="J596" s="17" t="s">
        <v>359</v>
      </c>
      <c r="K596" s="17" t="s">
        <v>392</v>
      </c>
      <c r="L596" s="17" t="s">
        <v>366</v>
      </c>
      <c r="M596" s="17" t="s">
        <v>333</v>
      </c>
      <c r="N596" s="36">
        <v>5.0718659074853099</v>
      </c>
      <c r="O596" s="35">
        <v>34.045944919999997</v>
      </c>
      <c r="P596" s="37">
        <v>2531.1257674200001</v>
      </c>
      <c r="Q596" t="str">
        <f t="shared" si="36"/>
        <v>Desirable</v>
      </c>
      <c r="R596" t="str">
        <f t="shared" si="37"/>
        <v>Normal</v>
      </c>
      <c r="S596">
        <f t="shared" si="38"/>
        <v>3</v>
      </c>
      <c r="T596" t="str">
        <f t="shared" si="39"/>
        <v>Moderate</v>
      </c>
    </row>
    <row r="597" spans="1:20" ht="15" customHeight="1" x14ac:dyDescent="0.35">
      <c r="A597" s="35">
        <v>22</v>
      </c>
      <c r="B597" s="36">
        <v>23.89469214</v>
      </c>
      <c r="C597" s="35">
        <v>100.68491469999999</v>
      </c>
      <c r="D597" s="35">
        <v>85.729340519999994</v>
      </c>
      <c r="E597" s="37">
        <v>179.65820299999999</v>
      </c>
      <c r="F597" s="37">
        <v>39.176086550000001</v>
      </c>
      <c r="G597" s="37">
        <v>207.08733939999999</v>
      </c>
      <c r="H597" s="37">
        <v>250.14401140000001</v>
      </c>
      <c r="I597" s="17" t="s">
        <v>243</v>
      </c>
      <c r="J597" s="17" t="s">
        <v>359</v>
      </c>
      <c r="K597" s="17" t="s">
        <v>392</v>
      </c>
      <c r="L597" s="17" t="s">
        <v>355</v>
      </c>
      <c r="M597" s="17" t="s">
        <v>255</v>
      </c>
      <c r="N597" s="36">
        <v>4.5859150012522099</v>
      </c>
      <c r="O597" s="35">
        <v>14.955574179999999</v>
      </c>
      <c r="P597" s="37">
        <v>525.68322708000005</v>
      </c>
      <c r="Q597" t="str">
        <f t="shared" si="36"/>
        <v>Desirable</v>
      </c>
      <c r="R597" t="str">
        <f t="shared" si="37"/>
        <v>Normal</v>
      </c>
      <c r="S597">
        <f t="shared" si="38"/>
        <v>1</v>
      </c>
      <c r="T597" t="str">
        <f t="shared" si="39"/>
        <v>Low</v>
      </c>
    </row>
    <row r="598" spans="1:20" ht="15" customHeight="1" x14ac:dyDescent="0.35">
      <c r="A598" s="35">
        <v>20</v>
      </c>
      <c r="B598" s="36">
        <v>32.871186100000003</v>
      </c>
      <c r="C598" s="35">
        <v>115.3935546</v>
      </c>
      <c r="D598" s="35">
        <v>86.18192655</v>
      </c>
      <c r="E598" s="37">
        <v>201.87808440000001</v>
      </c>
      <c r="F598" s="37">
        <v>40.189539840000002</v>
      </c>
      <c r="G598" s="37">
        <v>223.8125186</v>
      </c>
      <c r="H598" s="37">
        <v>230.81745989999999</v>
      </c>
      <c r="I598" s="17" t="s">
        <v>353</v>
      </c>
      <c r="J598" s="17" t="s">
        <v>354</v>
      </c>
      <c r="K598" s="17" t="s">
        <v>392</v>
      </c>
      <c r="L598" s="17" t="s">
        <v>355</v>
      </c>
      <c r="M598" s="17" t="s">
        <v>334</v>
      </c>
      <c r="N598" s="36">
        <v>5.0231499341297301</v>
      </c>
      <c r="O598" s="35">
        <v>29.211628050000002</v>
      </c>
      <c r="P598" s="37">
        <v>657.423722</v>
      </c>
      <c r="Q598" t="str">
        <f t="shared" si="36"/>
        <v>Borderline High</v>
      </c>
      <c r="R598" t="str">
        <f t="shared" si="37"/>
        <v>Normal</v>
      </c>
      <c r="S598">
        <f t="shared" si="38"/>
        <v>5</v>
      </c>
      <c r="T598" t="str">
        <f t="shared" si="39"/>
        <v>Moderate</v>
      </c>
    </row>
    <row r="599" spans="1:20" ht="15" customHeight="1" x14ac:dyDescent="0.35">
      <c r="A599" s="35">
        <v>70</v>
      </c>
      <c r="B599" s="36">
        <v>38.067050879999996</v>
      </c>
      <c r="C599" s="35">
        <v>117.37428389999999</v>
      </c>
      <c r="D599" s="35">
        <v>91.741326580000006</v>
      </c>
      <c r="E599" s="37">
        <v>212.30571040000001</v>
      </c>
      <c r="F599" s="37">
        <v>38.012371459999997</v>
      </c>
      <c r="G599" s="37">
        <v>231.2955527</v>
      </c>
      <c r="H599" s="37">
        <v>298.1358864</v>
      </c>
      <c r="I599" s="17" t="s">
        <v>353</v>
      </c>
      <c r="J599" s="17" t="s">
        <v>249</v>
      </c>
      <c r="K599" s="17" t="s">
        <v>392</v>
      </c>
      <c r="L599" s="17" t="s">
        <v>366</v>
      </c>
      <c r="M599" s="17" t="s">
        <v>334</v>
      </c>
      <c r="N599" s="36">
        <v>5.5851740432297703</v>
      </c>
      <c r="O599" s="35">
        <v>25.632957319999999</v>
      </c>
      <c r="P599" s="37">
        <v>2664.6935616000001</v>
      </c>
      <c r="Q599" t="str">
        <f t="shared" si="36"/>
        <v>Borderline High</v>
      </c>
      <c r="R599" t="str">
        <f t="shared" si="37"/>
        <v>Normal</v>
      </c>
      <c r="S599">
        <f t="shared" si="38"/>
        <v>6</v>
      </c>
      <c r="T599" t="str">
        <f t="shared" si="39"/>
        <v>High</v>
      </c>
    </row>
    <row r="600" spans="1:20" ht="15" customHeight="1" x14ac:dyDescent="0.35">
      <c r="A600" s="35">
        <v>40</v>
      </c>
      <c r="B600" s="36">
        <v>35.767576679999998</v>
      </c>
      <c r="C600" s="35">
        <v>124.1731881</v>
      </c>
      <c r="D600" s="35">
        <v>84.447496060000006</v>
      </c>
      <c r="E600" s="37">
        <v>207.88504119999999</v>
      </c>
      <c r="F600" s="37">
        <v>26.752103609999999</v>
      </c>
      <c r="G600" s="37">
        <v>211.11792489999999</v>
      </c>
      <c r="H600" s="37">
        <v>279.03783820000001</v>
      </c>
      <c r="I600" s="17" t="s">
        <v>243</v>
      </c>
      <c r="J600" s="17" t="s">
        <v>354</v>
      </c>
      <c r="K600" s="17" t="s">
        <v>392</v>
      </c>
      <c r="L600" s="17" t="s">
        <v>360</v>
      </c>
      <c r="M600" s="17" t="s">
        <v>334</v>
      </c>
      <c r="N600" s="36">
        <v>7.7707923171429396</v>
      </c>
      <c r="O600" s="35">
        <v>39.725692039999998</v>
      </c>
      <c r="P600" s="37">
        <v>1430.7030672000001</v>
      </c>
      <c r="Q600" t="str">
        <f t="shared" si="36"/>
        <v>Borderline High</v>
      </c>
      <c r="R600" t="str">
        <f t="shared" si="37"/>
        <v>Elevated</v>
      </c>
      <c r="S600">
        <f t="shared" si="38"/>
        <v>5</v>
      </c>
      <c r="T600" t="str">
        <f t="shared" si="39"/>
        <v>Moderate</v>
      </c>
    </row>
    <row r="601" spans="1:20" ht="15" customHeight="1" x14ac:dyDescent="0.35">
      <c r="A601" s="35">
        <v>70</v>
      </c>
      <c r="B601" s="36">
        <v>25.666759240000001</v>
      </c>
      <c r="C601" s="35">
        <v>118.0053384</v>
      </c>
      <c r="D601" s="35">
        <v>81.320973050000006</v>
      </c>
      <c r="E601" s="37">
        <v>171.13893540000001</v>
      </c>
      <c r="F601" s="37">
        <v>43.032348599999999</v>
      </c>
      <c r="G601" s="37">
        <v>201.49475039999999</v>
      </c>
      <c r="H601" s="37">
        <v>249.87445700000001</v>
      </c>
      <c r="I601" s="17" t="s">
        <v>243</v>
      </c>
      <c r="J601" s="17" t="s">
        <v>354</v>
      </c>
      <c r="K601" s="17" t="s">
        <v>392</v>
      </c>
      <c r="L601" s="17" t="s">
        <v>366</v>
      </c>
      <c r="M601" s="17" t="s">
        <v>333</v>
      </c>
      <c r="N601" s="36">
        <v>3.9769833850063199</v>
      </c>
      <c r="O601" s="35">
        <v>36.68436535</v>
      </c>
      <c r="P601" s="37">
        <v>1796.6731468</v>
      </c>
      <c r="Q601" t="str">
        <f t="shared" si="36"/>
        <v>Desirable</v>
      </c>
      <c r="R601" t="str">
        <f t="shared" si="37"/>
        <v>Normal</v>
      </c>
      <c r="S601">
        <f t="shared" si="38"/>
        <v>2</v>
      </c>
      <c r="T601" t="str">
        <f t="shared" si="39"/>
        <v>Low</v>
      </c>
    </row>
    <row r="602" spans="1:20" ht="15" customHeight="1" x14ac:dyDescent="0.35">
      <c r="A602" s="35">
        <v>54</v>
      </c>
      <c r="B602" s="36">
        <v>24.8349826</v>
      </c>
      <c r="C602" s="35">
        <v>101.2622849</v>
      </c>
      <c r="D602" s="35">
        <v>81.577171910000004</v>
      </c>
      <c r="E602" s="37">
        <v>190.80685779999999</v>
      </c>
      <c r="F602" s="37">
        <v>28.157327609999999</v>
      </c>
      <c r="G602" s="37">
        <v>203.95947839999999</v>
      </c>
      <c r="H602" s="37">
        <v>249.36335450000001</v>
      </c>
      <c r="I602" s="17" t="s">
        <v>243</v>
      </c>
      <c r="J602" s="17" t="s">
        <v>359</v>
      </c>
      <c r="K602" s="17" t="s">
        <v>392</v>
      </c>
      <c r="L602" s="17" t="s">
        <v>363</v>
      </c>
      <c r="M602" s="17" t="s">
        <v>255</v>
      </c>
      <c r="N602" s="36">
        <v>6.7764547986519696</v>
      </c>
      <c r="O602" s="35">
        <v>19.68511299</v>
      </c>
      <c r="P602" s="37">
        <v>1341.0890604000001</v>
      </c>
      <c r="Q602" t="str">
        <f t="shared" si="36"/>
        <v>Desirable</v>
      </c>
      <c r="R602" t="str">
        <f t="shared" si="37"/>
        <v>Normal</v>
      </c>
      <c r="S602">
        <f t="shared" si="38"/>
        <v>1</v>
      </c>
      <c r="T602" t="str">
        <f t="shared" si="39"/>
        <v>Low</v>
      </c>
    </row>
    <row r="603" spans="1:20" ht="15" customHeight="1" x14ac:dyDescent="0.35">
      <c r="A603" s="35">
        <v>34</v>
      </c>
      <c r="B603" s="36">
        <v>30.934155400000002</v>
      </c>
      <c r="C603" s="35">
        <v>97.121174030000006</v>
      </c>
      <c r="D603" s="35">
        <v>77.718958619999995</v>
      </c>
      <c r="E603" s="37">
        <v>191.11389360000001</v>
      </c>
      <c r="F603" s="37">
        <v>38.742344180000003</v>
      </c>
      <c r="G603" s="37">
        <v>229.75629900000001</v>
      </c>
      <c r="H603" s="37">
        <v>224.7856586</v>
      </c>
      <c r="I603" s="17" t="s">
        <v>353</v>
      </c>
      <c r="J603" s="17" t="s">
        <v>249</v>
      </c>
      <c r="K603" s="17" t="s">
        <v>255</v>
      </c>
      <c r="L603" s="17" t="s">
        <v>357</v>
      </c>
      <c r="M603" s="17" t="s">
        <v>334</v>
      </c>
      <c r="N603" s="36">
        <v>4.9329460476647897</v>
      </c>
      <c r="O603" s="35">
        <v>19.40221541</v>
      </c>
      <c r="P603" s="37">
        <v>1051.7612836000001</v>
      </c>
      <c r="Q603" t="str">
        <f t="shared" si="36"/>
        <v>Desirable</v>
      </c>
      <c r="R603" t="str">
        <f t="shared" si="37"/>
        <v>Normal</v>
      </c>
      <c r="S603">
        <f t="shared" si="38"/>
        <v>6</v>
      </c>
      <c r="T603" t="str">
        <f t="shared" si="39"/>
        <v>High</v>
      </c>
    </row>
    <row r="604" spans="1:20" ht="15" customHeight="1" x14ac:dyDescent="0.35">
      <c r="A604" s="35">
        <v>18</v>
      </c>
      <c r="B604" s="36">
        <v>30.394321640000001</v>
      </c>
      <c r="C604" s="35">
        <v>117.76374079999999</v>
      </c>
      <c r="D604" s="35">
        <v>98.003711920000001</v>
      </c>
      <c r="E604" s="37">
        <v>219.61824429999999</v>
      </c>
      <c r="F604" s="37">
        <v>38.157373990000004</v>
      </c>
      <c r="G604" s="37">
        <v>232.3202144</v>
      </c>
      <c r="H604" s="37">
        <v>251.5900255</v>
      </c>
      <c r="I604" s="17" t="s">
        <v>243</v>
      </c>
      <c r="J604" s="17" t="s">
        <v>359</v>
      </c>
      <c r="K604" s="17" t="s">
        <v>392</v>
      </c>
      <c r="L604" s="17" t="s">
        <v>355</v>
      </c>
      <c r="M604" s="17" t="s">
        <v>334</v>
      </c>
      <c r="N604" s="36">
        <v>5.7555911567068501</v>
      </c>
      <c r="O604" s="35">
        <v>19.76002888</v>
      </c>
      <c r="P604" s="37">
        <v>547.09778951999999</v>
      </c>
      <c r="Q604" t="str">
        <f t="shared" si="36"/>
        <v>Borderline High</v>
      </c>
      <c r="R604" t="str">
        <f t="shared" si="37"/>
        <v>Normal</v>
      </c>
      <c r="S604">
        <f t="shared" si="38"/>
        <v>4</v>
      </c>
      <c r="T604" t="str">
        <f t="shared" si="39"/>
        <v>Moderate</v>
      </c>
    </row>
    <row r="605" spans="1:20" ht="15" customHeight="1" x14ac:dyDescent="0.35">
      <c r="A605" s="35">
        <v>68</v>
      </c>
      <c r="B605" s="36">
        <v>21.434197990000001</v>
      </c>
      <c r="C605" s="35">
        <v>96.553738159999995</v>
      </c>
      <c r="D605" s="35">
        <v>77.946641389999996</v>
      </c>
      <c r="E605" s="37">
        <v>195.00931420000001</v>
      </c>
      <c r="F605" s="37">
        <v>32.114105289999998</v>
      </c>
      <c r="G605" s="37">
        <v>232.50149450000001</v>
      </c>
      <c r="H605" s="37">
        <v>247.78681209999999</v>
      </c>
      <c r="I605" s="17" t="s">
        <v>243</v>
      </c>
      <c r="J605" s="17" t="s">
        <v>354</v>
      </c>
      <c r="K605" s="17" t="s">
        <v>255</v>
      </c>
      <c r="L605" s="17" t="s">
        <v>261</v>
      </c>
      <c r="M605" s="17" t="s">
        <v>255</v>
      </c>
      <c r="N605" s="36">
        <v>6.07238820571233</v>
      </c>
      <c r="O605" s="35">
        <v>18.607096769999998</v>
      </c>
      <c r="P605" s="37">
        <v>1457.52546332</v>
      </c>
      <c r="Q605" t="str">
        <f t="shared" si="36"/>
        <v>Desirable</v>
      </c>
      <c r="R605" t="str">
        <f t="shared" si="37"/>
        <v>Normal</v>
      </c>
      <c r="S605">
        <f t="shared" si="38"/>
        <v>1</v>
      </c>
      <c r="T605" t="str">
        <f t="shared" si="39"/>
        <v>Low</v>
      </c>
    </row>
    <row r="606" spans="1:20" ht="15" customHeight="1" x14ac:dyDescent="0.35">
      <c r="A606" s="35">
        <v>62</v>
      </c>
      <c r="B606" s="36">
        <v>25.78895696</v>
      </c>
      <c r="C606" s="35">
        <v>119.7123995</v>
      </c>
      <c r="D606" s="35">
        <v>87.853079210000004</v>
      </c>
      <c r="E606" s="37">
        <v>178.0858619</v>
      </c>
      <c r="F606" s="37">
        <v>35.375952519999998</v>
      </c>
      <c r="G606" s="37">
        <v>204.3921191</v>
      </c>
      <c r="H606" s="37">
        <v>220.1559498</v>
      </c>
      <c r="I606" s="17" t="s">
        <v>353</v>
      </c>
      <c r="J606" s="17" t="s">
        <v>249</v>
      </c>
      <c r="K606" s="17" t="s">
        <v>392</v>
      </c>
      <c r="L606" s="17" t="s">
        <v>261</v>
      </c>
      <c r="M606" s="17" t="s">
        <v>333</v>
      </c>
      <c r="N606" s="36">
        <v>5.0340937618377399</v>
      </c>
      <c r="O606" s="35">
        <v>31.859320289999999</v>
      </c>
      <c r="P606" s="37">
        <v>1598.9153315200001</v>
      </c>
      <c r="Q606" t="str">
        <f t="shared" si="36"/>
        <v>Desirable</v>
      </c>
      <c r="R606" t="str">
        <f t="shared" si="37"/>
        <v>Normal</v>
      </c>
      <c r="S606">
        <f t="shared" si="38"/>
        <v>5</v>
      </c>
      <c r="T606" t="str">
        <f t="shared" si="39"/>
        <v>Moderate</v>
      </c>
    </row>
    <row r="607" spans="1:20" ht="15" customHeight="1" x14ac:dyDescent="0.35">
      <c r="A607" s="35">
        <v>21</v>
      </c>
      <c r="B607" s="36">
        <v>30.307760460000001</v>
      </c>
      <c r="C607" s="35">
        <v>104.63384910000001</v>
      </c>
      <c r="D607" s="35">
        <v>91.280011090000002</v>
      </c>
      <c r="E607" s="37">
        <v>193.1916181</v>
      </c>
      <c r="F607" s="37">
        <v>37.221465649999999</v>
      </c>
      <c r="G607" s="37">
        <v>215.72863810000001</v>
      </c>
      <c r="H607" s="37">
        <v>248.9525787</v>
      </c>
      <c r="I607" s="17" t="s">
        <v>353</v>
      </c>
      <c r="J607" s="17" t="s">
        <v>249</v>
      </c>
      <c r="K607" s="17" t="s">
        <v>392</v>
      </c>
      <c r="L607" s="17" t="s">
        <v>355</v>
      </c>
      <c r="M607" s="17" t="s">
        <v>334</v>
      </c>
      <c r="N607" s="36">
        <v>5.1903280734997104</v>
      </c>
      <c r="O607" s="35">
        <v>13.35383801</v>
      </c>
      <c r="P607" s="37">
        <v>636.46296966</v>
      </c>
      <c r="Q607" t="str">
        <f t="shared" si="36"/>
        <v>Desirable</v>
      </c>
      <c r="R607" t="str">
        <f t="shared" si="37"/>
        <v>Normal</v>
      </c>
      <c r="S607">
        <f t="shared" si="38"/>
        <v>6</v>
      </c>
      <c r="T607" t="str">
        <f t="shared" si="39"/>
        <v>High</v>
      </c>
    </row>
    <row r="608" spans="1:20" ht="15" customHeight="1" x14ac:dyDescent="0.35">
      <c r="A608" s="35">
        <v>79</v>
      </c>
      <c r="B608" s="36">
        <v>22.518631160000002</v>
      </c>
      <c r="C608" s="35">
        <v>115.4553378</v>
      </c>
      <c r="D608" s="35">
        <v>84.698681160000007</v>
      </c>
      <c r="E608" s="37">
        <v>193.1916181</v>
      </c>
      <c r="F608" s="37">
        <v>37.221465649999999</v>
      </c>
      <c r="G608" s="37">
        <v>215.72863810000001</v>
      </c>
      <c r="H608" s="37">
        <v>248.9525787</v>
      </c>
      <c r="I608" s="17" t="s">
        <v>353</v>
      </c>
      <c r="J608" s="17" t="s">
        <v>359</v>
      </c>
      <c r="K608" s="17" t="s">
        <v>392</v>
      </c>
      <c r="L608" s="17" t="s">
        <v>366</v>
      </c>
      <c r="M608" s="17" t="s">
        <v>255</v>
      </c>
      <c r="N608" s="36">
        <v>5.1903280734997104</v>
      </c>
      <c r="O608" s="35">
        <v>30.756656639999999</v>
      </c>
      <c r="P608" s="37">
        <v>1778.97186164</v>
      </c>
      <c r="Q608" t="str">
        <f t="shared" si="36"/>
        <v>Desirable</v>
      </c>
      <c r="R608" t="str">
        <f t="shared" si="37"/>
        <v>Normal</v>
      </c>
      <c r="S608">
        <f t="shared" si="38"/>
        <v>3</v>
      </c>
      <c r="T608" t="str">
        <f t="shared" si="39"/>
        <v>Moderate</v>
      </c>
    </row>
    <row r="609" spans="1:20" ht="15" customHeight="1" x14ac:dyDescent="0.35">
      <c r="A609" s="35">
        <v>82</v>
      </c>
      <c r="B609" s="36">
        <v>23.276750880000002</v>
      </c>
      <c r="C609" s="35">
        <v>103.7180109</v>
      </c>
      <c r="D609" s="35">
        <v>70.323446649999994</v>
      </c>
      <c r="E609" s="37">
        <v>210.12490650000001</v>
      </c>
      <c r="F609" s="37">
        <v>41.460022860000002</v>
      </c>
      <c r="G609" s="37">
        <v>222.28683559999999</v>
      </c>
      <c r="H609" s="37">
        <v>261.73928269999999</v>
      </c>
      <c r="I609" s="17" t="s">
        <v>243</v>
      </c>
      <c r="J609" s="17" t="s">
        <v>354</v>
      </c>
      <c r="K609" s="17" t="s">
        <v>255</v>
      </c>
      <c r="L609" s="17" t="s">
        <v>366</v>
      </c>
      <c r="M609" s="17" t="s">
        <v>255</v>
      </c>
      <c r="N609" s="36">
        <v>5.0681329146763501</v>
      </c>
      <c r="O609" s="35">
        <v>33.394564250000002</v>
      </c>
      <c r="P609" s="37">
        <v>1908.69357216</v>
      </c>
      <c r="Q609" t="str">
        <f t="shared" si="36"/>
        <v>Borderline High</v>
      </c>
      <c r="R609" t="str">
        <f t="shared" si="37"/>
        <v>Normal</v>
      </c>
      <c r="S609">
        <f t="shared" si="38"/>
        <v>0</v>
      </c>
      <c r="T609" t="str">
        <f t="shared" si="39"/>
        <v>Low</v>
      </c>
    </row>
    <row r="610" spans="1:20" ht="15" customHeight="1" x14ac:dyDescent="0.35">
      <c r="A610" s="35">
        <v>49</v>
      </c>
      <c r="B610" s="36">
        <v>24.031576220000002</v>
      </c>
      <c r="C610" s="35">
        <v>111.6398624</v>
      </c>
      <c r="D610" s="35">
        <v>89.1076336</v>
      </c>
      <c r="E610" s="37">
        <v>210.7801714</v>
      </c>
      <c r="F610" s="37">
        <v>30.482123999999999</v>
      </c>
      <c r="G610" s="37">
        <v>220.93318729999999</v>
      </c>
      <c r="H610" s="37">
        <v>256.16966309999998</v>
      </c>
      <c r="I610" s="17" t="s">
        <v>353</v>
      </c>
      <c r="J610" s="17" t="s">
        <v>354</v>
      </c>
      <c r="K610" s="17" t="s">
        <v>392</v>
      </c>
      <c r="L610" s="17" t="s">
        <v>360</v>
      </c>
      <c r="M610" s="17" t="s">
        <v>255</v>
      </c>
      <c r="N610" s="36">
        <v>6.9148780905162699</v>
      </c>
      <c r="O610" s="35">
        <v>22.532228799999999</v>
      </c>
      <c r="P610" s="37">
        <v>1177.5472347800001</v>
      </c>
      <c r="Q610" t="str">
        <f t="shared" si="36"/>
        <v>Borderline High</v>
      </c>
      <c r="R610" t="str">
        <f t="shared" si="37"/>
        <v>Normal</v>
      </c>
      <c r="S610">
        <f t="shared" si="38"/>
        <v>3</v>
      </c>
      <c r="T610" t="str">
        <f t="shared" si="39"/>
        <v>Moderate</v>
      </c>
    </row>
    <row r="611" spans="1:20" ht="15" customHeight="1" x14ac:dyDescent="0.35">
      <c r="A611" s="35">
        <v>51</v>
      </c>
      <c r="B611" s="36">
        <v>25.003720659999999</v>
      </c>
      <c r="C611" s="35">
        <v>119.1736276</v>
      </c>
      <c r="D611" s="35">
        <v>84.722465339999999</v>
      </c>
      <c r="E611" s="37">
        <v>173.35156470000001</v>
      </c>
      <c r="F611" s="37">
        <v>32.223442429999999</v>
      </c>
      <c r="G611" s="37">
        <v>202.2079986</v>
      </c>
      <c r="H611" s="37">
        <v>243.73064189999999</v>
      </c>
      <c r="I611" s="17" t="s">
        <v>353</v>
      </c>
      <c r="J611" s="17" t="s">
        <v>359</v>
      </c>
      <c r="K611" s="17" t="s">
        <v>392</v>
      </c>
      <c r="L611" s="17" t="s">
        <v>363</v>
      </c>
      <c r="M611" s="17" t="s">
        <v>333</v>
      </c>
      <c r="N611" s="36">
        <v>5.3796724256440704</v>
      </c>
      <c r="O611" s="35">
        <v>34.451162259999997</v>
      </c>
      <c r="P611" s="37">
        <v>1275.18975366</v>
      </c>
      <c r="Q611" t="str">
        <f t="shared" si="36"/>
        <v>Desirable</v>
      </c>
      <c r="R611" t="str">
        <f t="shared" si="37"/>
        <v>Normal</v>
      </c>
      <c r="S611">
        <f t="shared" si="38"/>
        <v>5</v>
      </c>
      <c r="T611" t="str">
        <f t="shared" si="39"/>
        <v>Moderate</v>
      </c>
    </row>
    <row r="612" spans="1:20" ht="15" customHeight="1" x14ac:dyDescent="0.35">
      <c r="A612" s="35">
        <v>89</v>
      </c>
      <c r="B612" s="36">
        <v>19.153694560000002</v>
      </c>
      <c r="C612" s="35">
        <v>104.11771830000001</v>
      </c>
      <c r="D612" s="35">
        <v>80.035245669999995</v>
      </c>
      <c r="E612" s="37">
        <v>211.65200519999999</v>
      </c>
      <c r="F612" s="37">
        <v>38.389745920000003</v>
      </c>
      <c r="G612" s="37">
        <v>229.05336600000001</v>
      </c>
      <c r="H612" s="37">
        <v>252.55626330000001</v>
      </c>
      <c r="I612" s="17" t="s">
        <v>243</v>
      </c>
      <c r="J612" s="17" t="s">
        <v>249</v>
      </c>
      <c r="K612" s="17" t="s">
        <v>392</v>
      </c>
      <c r="L612" s="17" t="s">
        <v>366</v>
      </c>
      <c r="M612" s="17" t="s">
        <v>255</v>
      </c>
      <c r="N612" s="36">
        <v>5.51324318845609</v>
      </c>
      <c r="O612" s="35">
        <v>24.082472630000002</v>
      </c>
      <c r="P612" s="37">
        <v>1704.67881584</v>
      </c>
      <c r="Q612" t="str">
        <f t="shared" si="36"/>
        <v>Borderline High</v>
      </c>
      <c r="R612" t="str">
        <f t="shared" si="37"/>
        <v>Normal</v>
      </c>
      <c r="S612">
        <f t="shared" si="38"/>
        <v>1</v>
      </c>
      <c r="T612" t="str">
        <f t="shared" si="39"/>
        <v>Low</v>
      </c>
    </row>
    <row r="613" spans="1:20" ht="15" customHeight="1" x14ac:dyDescent="0.35">
      <c r="A613" s="35">
        <v>56</v>
      </c>
      <c r="B613" s="36">
        <v>30.46460699</v>
      </c>
      <c r="C613" s="35">
        <v>101.98504610000001</v>
      </c>
      <c r="D613" s="35">
        <v>75.059238160000007</v>
      </c>
      <c r="E613" s="37">
        <v>175.21946639999999</v>
      </c>
      <c r="F613" s="37">
        <v>38.891261200000002</v>
      </c>
      <c r="G613" s="37">
        <v>199.1380241</v>
      </c>
      <c r="H613" s="37">
        <v>253.47834420000001</v>
      </c>
      <c r="I613" s="17" t="s">
        <v>243</v>
      </c>
      <c r="J613" s="17" t="s">
        <v>359</v>
      </c>
      <c r="K613" s="17" t="s">
        <v>255</v>
      </c>
      <c r="L613" s="17" t="s">
        <v>363</v>
      </c>
      <c r="M613" s="17" t="s">
        <v>334</v>
      </c>
      <c r="N613" s="36">
        <v>4.5053685839326798</v>
      </c>
      <c r="O613" s="35">
        <v>26.925807939999999</v>
      </c>
      <c r="P613" s="37">
        <v>1706.0179914400001</v>
      </c>
      <c r="Q613" t="str">
        <f t="shared" si="36"/>
        <v>Desirable</v>
      </c>
      <c r="R613" t="str">
        <f t="shared" si="37"/>
        <v>Normal</v>
      </c>
      <c r="S613">
        <f t="shared" si="38"/>
        <v>4</v>
      </c>
      <c r="T613" t="str">
        <f t="shared" si="39"/>
        <v>Moderate</v>
      </c>
    </row>
    <row r="614" spans="1:20" ht="15" customHeight="1" x14ac:dyDescent="0.35">
      <c r="A614" s="35">
        <v>43</v>
      </c>
      <c r="B614" s="36">
        <v>23.329324320000001</v>
      </c>
      <c r="C614" s="35">
        <v>98.037896680000003</v>
      </c>
      <c r="D614" s="35">
        <v>84.028159279999997</v>
      </c>
      <c r="E614" s="37">
        <v>205.67243310000001</v>
      </c>
      <c r="F614" s="37">
        <v>32.113467640000003</v>
      </c>
      <c r="G614" s="37">
        <v>236.02231889999999</v>
      </c>
      <c r="H614" s="37">
        <v>295.9371385</v>
      </c>
      <c r="I614" s="17" t="s">
        <v>353</v>
      </c>
      <c r="J614" s="17" t="s">
        <v>249</v>
      </c>
      <c r="K614" s="17" t="s">
        <v>392</v>
      </c>
      <c r="L614" s="17" t="s">
        <v>360</v>
      </c>
      <c r="M614" s="17" t="s">
        <v>255</v>
      </c>
      <c r="N614" s="36">
        <v>6.4045538590114104</v>
      </c>
      <c r="O614" s="35">
        <v>14.009737400000001</v>
      </c>
      <c r="P614" s="37">
        <v>1003.16094576</v>
      </c>
      <c r="Q614" t="str">
        <f t="shared" si="36"/>
        <v>Borderline High</v>
      </c>
      <c r="R614" t="str">
        <f t="shared" si="37"/>
        <v>Normal</v>
      </c>
      <c r="S614">
        <f t="shared" si="38"/>
        <v>3</v>
      </c>
      <c r="T614" t="str">
        <f t="shared" si="39"/>
        <v>Moderate</v>
      </c>
    </row>
    <row r="615" spans="1:20" ht="15" customHeight="1" x14ac:dyDescent="0.35">
      <c r="A615" s="35">
        <v>51</v>
      </c>
      <c r="B615" s="36">
        <v>28.01188539</v>
      </c>
      <c r="C615" s="35">
        <v>85.645599680000004</v>
      </c>
      <c r="D615" s="35">
        <v>81.841356399999995</v>
      </c>
      <c r="E615" s="37">
        <v>208.2833813</v>
      </c>
      <c r="F615" s="37">
        <v>45.338472439999997</v>
      </c>
      <c r="G615" s="37">
        <v>218.20972789999999</v>
      </c>
      <c r="H615" s="37">
        <v>251.37220540000001</v>
      </c>
      <c r="I615" s="17" t="s">
        <v>243</v>
      </c>
      <c r="J615" s="17" t="s">
        <v>249</v>
      </c>
      <c r="K615" s="17" t="s">
        <v>392</v>
      </c>
      <c r="L615" s="17" t="s">
        <v>363</v>
      </c>
      <c r="M615" s="17" t="s">
        <v>333</v>
      </c>
      <c r="N615" s="36">
        <v>4.5939655681085902</v>
      </c>
      <c r="O615" s="35">
        <v>3.8042432800000099</v>
      </c>
      <c r="P615" s="37">
        <v>1428.60615489</v>
      </c>
      <c r="Q615" t="str">
        <f t="shared" si="36"/>
        <v>Borderline High</v>
      </c>
      <c r="R615" t="str">
        <f t="shared" si="37"/>
        <v>Normal</v>
      </c>
      <c r="S615">
        <f t="shared" si="38"/>
        <v>2</v>
      </c>
      <c r="T615" t="str">
        <f t="shared" si="39"/>
        <v>Low</v>
      </c>
    </row>
    <row r="616" spans="1:20" ht="15" customHeight="1" x14ac:dyDescent="0.35">
      <c r="A616" s="35">
        <v>71</v>
      </c>
      <c r="B616" s="36">
        <v>27.02579983</v>
      </c>
      <c r="C616" s="35">
        <v>108.9603786</v>
      </c>
      <c r="D616" s="35">
        <v>81.841356399999995</v>
      </c>
      <c r="E616" s="37">
        <v>193.1916181</v>
      </c>
      <c r="F616" s="37">
        <v>37.221465649999999</v>
      </c>
      <c r="G616" s="37">
        <v>195.30749460000001</v>
      </c>
      <c r="H616" s="37">
        <v>248.45396629999999</v>
      </c>
      <c r="I616" s="17" t="s">
        <v>353</v>
      </c>
      <c r="J616" s="17" t="s">
        <v>249</v>
      </c>
      <c r="K616" s="17" t="s">
        <v>392</v>
      </c>
      <c r="L616" s="17" t="s">
        <v>366</v>
      </c>
      <c r="M616" s="17" t="s">
        <v>333</v>
      </c>
      <c r="N616" s="36">
        <v>5.1903280734997104</v>
      </c>
      <c r="O616" s="35">
        <v>27.1190222</v>
      </c>
      <c r="P616" s="37">
        <v>1918.83178793</v>
      </c>
      <c r="Q616" t="str">
        <f t="shared" si="36"/>
        <v>Desirable</v>
      </c>
      <c r="R616" t="str">
        <f t="shared" si="37"/>
        <v>Normal</v>
      </c>
      <c r="S616">
        <f t="shared" si="38"/>
        <v>5</v>
      </c>
      <c r="T616" t="str">
        <f t="shared" si="39"/>
        <v>Moderate</v>
      </c>
    </row>
    <row r="617" spans="1:20" ht="15" customHeight="1" x14ac:dyDescent="0.35">
      <c r="A617" s="35">
        <v>20</v>
      </c>
      <c r="B617" s="36">
        <v>21.941401859999999</v>
      </c>
      <c r="C617" s="35">
        <v>115.2904832</v>
      </c>
      <c r="D617" s="35">
        <v>80.955813590000005</v>
      </c>
      <c r="E617" s="37">
        <v>187.20252869999999</v>
      </c>
      <c r="F617" s="37">
        <v>29.072320980000001</v>
      </c>
      <c r="G617" s="37">
        <v>203.30499940000001</v>
      </c>
      <c r="H617" s="37">
        <v>236.62017370000001</v>
      </c>
      <c r="I617" s="17" t="s">
        <v>243</v>
      </c>
      <c r="J617" s="17" t="s">
        <v>249</v>
      </c>
      <c r="K617" s="17" t="s">
        <v>392</v>
      </c>
      <c r="L617" s="17" t="s">
        <v>355</v>
      </c>
      <c r="M617" s="17" t="s">
        <v>255</v>
      </c>
      <c r="N617" s="36">
        <v>6.4392013568089101</v>
      </c>
      <c r="O617" s="35">
        <v>34.334669609999999</v>
      </c>
      <c r="P617" s="37">
        <v>438.82803719999998</v>
      </c>
      <c r="Q617" t="str">
        <f t="shared" si="36"/>
        <v>Desirable</v>
      </c>
      <c r="R617" t="str">
        <f t="shared" si="37"/>
        <v>Normal</v>
      </c>
      <c r="S617">
        <f t="shared" si="38"/>
        <v>1</v>
      </c>
      <c r="T617" t="str">
        <f t="shared" si="39"/>
        <v>Low</v>
      </c>
    </row>
    <row r="618" spans="1:20" ht="15" customHeight="1" x14ac:dyDescent="0.35">
      <c r="A618" s="35">
        <v>67</v>
      </c>
      <c r="B618" s="36">
        <v>18.169046439999999</v>
      </c>
      <c r="C618" s="35">
        <v>88.836782580000005</v>
      </c>
      <c r="D618" s="35">
        <v>79.138105330000002</v>
      </c>
      <c r="E618" s="37">
        <v>179.54390720000001</v>
      </c>
      <c r="F618" s="37">
        <v>41.41010181</v>
      </c>
      <c r="G618" s="37">
        <v>217.62289139999999</v>
      </c>
      <c r="H618" s="37">
        <v>225.66443240000001</v>
      </c>
      <c r="I618" s="17" t="s">
        <v>353</v>
      </c>
      <c r="J618" s="17" t="s">
        <v>249</v>
      </c>
      <c r="K618" s="17" t="s">
        <v>255</v>
      </c>
      <c r="L618" s="17" t="s">
        <v>261</v>
      </c>
      <c r="M618" s="17" t="s">
        <v>332</v>
      </c>
      <c r="N618" s="36">
        <v>4.3357514073206804</v>
      </c>
      <c r="O618" s="35">
        <v>9.69867725000001</v>
      </c>
      <c r="P618" s="37">
        <v>1217.32611148</v>
      </c>
      <c r="Q618" t="str">
        <f t="shared" si="36"/>
        <v>Desirable</v>
      </c>
      <c r="R618" t="str">
        <f t="shared" si="37"/>
        <v>Normal</v>
      </c>
      <c r="S618">
        <f t="shared" si="38"/>
        <v>3</v>
      </c>
      <c r="T618" t="str">
        <f t="shared" si="39"/>
        <v>Moderate</v>
      </c>
    </row>
    <row r="619" spans="1:20" ht="15" customHeight="1" x14ac:dyDescent="0.35">
      <c r="A619" s="35">
        <v>29</v>
      </c>
      <c r="B619" s="36">
        <v>27.445661529999999</v>
      </c>
      <c r="C619" s="35">
        <v>101.3403059</v>
      </c>
      <c r="D619" s="35">
        <v>75.444093210000005</v>
      </c>
      <c r="E619" s="37">
        <v>224.2517081</v>
      </c>
      <c r="F619" s="37">
        <v>43.675745730000003</v>
      </c>
      <c r="G619" s="37">
        <v>218.67761580000001</v>
      </c>
      <c r="H619" s="37">
        <v>251.694006</v>
      </c>
      <c r="I619" s="17" t="s">
        <v>243</v>
      </c>
      <c r="J619" s="17" t="s">
        <v>354</v>
      </c>
      <c r="K619" s="17" t="s">
        <v>255</v>
      </c>
      <c r="L619" s="17" t="s">
        <v>355</v>
      </c>
      <c r="M619" s="17" t="s">
        <v>333</v>
      </c>
      <c r="N619" s="36">
        <v>5.1344677543986599</v>
      </c>
      <c r="O619" s="35">
        <v>25.896212689999999</v>
      </c>
      <c r="P619" s="37">
        <v>795.92418437000003</v>
      </c>
      <c r="Q619" t="str">
        <f t="shared" si="36"/>
        <v>Borderline High</v>
      </c>
      <c r="R619" t="str">
        <f t="shared" si="37"/>
        <v>Normal</v>
      </c>
      <c r="S619">
        <f t="shared" si="38"/>
        <v>2</v>
      </c>
      <c r="T619" t="str">
        <f t="shared" si="39"/>
        <v>Low</v>
      </c>
    </row>
    <row r="620" spans="1:20" ht="15" customHeight="1" x14ac:dyDescent="0.35">
      <c r="A620" s="35">
        <v>82</v>
      </c>
      <c r="B620" s="36">
        <v>24.821250819999999</v>
      </c>
      <c r="C620" s="35">
        <v>112.0839402</v>
      </c>
      <c r="D620" s="35">
        <v>77.427288200000007</v>
      </c>
      <c r="E620" s="37">
        <v>195.93458720000001</v>
      </c>
      <c r="F620" s="37">
        <v>27.55008149</v>
      </c>
      <c r="G620" s="37">
        <v>215.60478879999999</v>
      </c>
      <c r="H620" s="37">
        <v>286.90489680000002</v>
      </c>
      <c r="I620" s="17" t="s">
        <v>243</v>
      </c>
      <c r="J620" s="17" t="s">
        <v>249</v>
      </c>
      <c r="K620" s="17" t="s">
        <v>255</v>
      </c>
      <c r="L620" s="17" t="s">
        <v>366</v>
      </c>
      <c r="M620" s="17" t="s">
        <v>255</v>
      </c>
      <c r="N620" s="36">
        <v>7.1119422013731404</v>
      </c>
      <c r="O620" s="35">
        <v>34.656652000000001</v>
      </c>
      <c r="P620" s="37">
        <v>2035.3425672400001</v>
      </c>
      <c r="Q620" t="str">
        <f t="shared" si="36"/>
        <v>Desirable</v>
      </c>
      <c r="R620" t="str">
        <f t="shared" si="37"/>
        <v>Normal</v>
      </c>
      <c r="S620">
        <f t="shared" si="38"/>
        <v>1</v>
      </c>
      <c r="T620" t="str">
        <f t="shared" si="39"/>
        <v>Low</v>
      </c>
    </row>
    <row r="621" spans="1:20" ht="15" customHeight="1" x14ac:dyDescent="0.35">
      <c r="A621" s="35">
        <v>71</v>
      </c>
      <c r="B621" s="36">
        <v>29.277455239999998</v>
      </c>
      <c r="C621" s="35">
        <v>112.9800288</v>
      </c>
      <c r="D621" s="35">
        <v>92.084580200000005</v>
      </c>
      <c r="E621" s="37">
        <v>188.66405929999999</v>
      </c>
      <c r="F621" s="37">
        <v>35.388488039999999</v>
      </c>
      <c r="G621" s="37">
        <v>223.23372560000001</v>
      </c>
      <c r="H621" s="37">
        <v>263.77735130000002</v>
      </c>
      <c r="I621" s="17" t="s">
        <v>353</v>
      </c>
      <c r="J621" s="17" t="s">
        <v>249</v>
      </c>
      <c r="K621" s="17" t="s">
        <v>392</v>
      </c>
      <c r="L621" s="17" t="s">
        <v>366</v>
      </c>
      <c r="M621" s="17" t="s">
        <v>333</v>
      </c>
      <c r="N621" s="36">
        <v>5.3312268974800796</v>
      </c>
      <c r="O621" s="35">
        <v>20.895448600000002</v>
      </c>
      <c r="P621" s="37">
        <v>2078.69932204</v>
      </c>
      <c r="Q621" t="str">
        <f t="shared" si="36"/>
        <v>Desirable</v>
      </c>
      <c r="R621" t="str">
        <f t="shared" si="37"/>
        <v>Normal</v>
      </c>
      <c r="S621">
        <f t="shared" si="38"/>
        <v>5</v>
      </c>
      <c r="T621" t="str">
        <f t="shared" si="39"/>
        <v>Moderate</v>
      </c>
    </row>
    <row r="622" spans="1:20" ht="15" customHeight="1" x14ac:dyDescent="0.35">
      <c r="A622" s="35">
        <v>22</v>
      </c>
      <c r="B622" s="36">
        <v>31.061106559999999</v>
      </c>
      <c r="C622" s="35">
        <v>99.435609709999994</v>
      </c>
      <c r="D622" s="35">
        <v>91.970391000000006</v>
      </c>
      <c r="E622" s="37">
        <v>183.63224629999999</v>
      </c>
      <c r="F622" s="37">
        <v>38.543117299999999</v>
      </c>
      <c r="G622" s="37">
        <v>199.0808151</v>
      </c>
      <c r="H622" s="37">
        <v>234.75807370000001</v>
      </c>
      <c r="I622" s="17" t="s">
        <v>353</v>
      </c>
      <c r="J622" s="17" t="s">
        <v>249</v>
      </c>
      <c r="K622" s="17" t="s">
        <v>392</v>
      </c>
      <c r="L622" s="17" t="s">
        <v>355</v>
      </c>
      <c r="M622" s="17" t="s">
        <v>334</v>
      </c>
      <c r="N622" s="36">
        <v>4.7643330162088402</v>
      </c>
      <c r="O622" s="35">
        <v>7.4652187099999896</v>
      </c>
      <c r="P622" s="37">
        <v>683.34434432</v>
      </c>
      <c r="Q622" t="str">
        <f t="shared" si="36"/>
        <v>Desirable</v>
      </c>
      <c r="R622" t="str">
        <f t="shared" si="37"/>
        <v>Normal</v>
      </c>
      <c r="S622">
        <f t="shared" si="38"/>
        <v>6</v>
      </c>
      <c r="T622" t="str">
        <f t="shared" si="39"/>
        <v>High</v>
      </c>
    </row>
    <row r="623" spans="1:20" ht="15" customHeight="1" x14ac:dyDescent="0.35">
      <c r="A623" s="35">
        <v>74</v>
      </c>
      <c r="B623" s="36">
        <v>16.80629381</v>
      </c>
      <c r="C623" s="35">
        <v>118.9580138</v>
      </c>
      <c r="D623" s="35">
        <v>82.451881229999998</v>
      </c>
      <c r="E623" s="37">
        <v>182.54966730000001</v>
      </c>
      <c r="F623" s="37">
        <v>37.181709480000002</v>
      </c>
      <c r="G623" s="37">
        <v>218.66643429999999</v>
      </c>
      <c r="H623" s="37">
        <v>268.81489790000001</v>
      </c>
      <c r="I623" s="17" t="s">
        <v>243</v>
      </c>
      <c r="J623" s="17" t="s">
        <v>359</v>
      </c>
      <c r="K623" s="17" t="s">
        <v>392</v>
      </c>
      <c r="L623" s="17" t="s">
        <v>366</v>
      </c>
      <c r="M623" s="17" t="s">
        <v>332</v>
      </c>
      <c r="N623" s="36">
        <v>4.90966310729186</v>
      </c>
      <c r="O623" s="35">
        <v>36.506132569999998</v>
      </c>
      <c r="P623" s="37">
        <v>1243.6657419400001</v>
      </c>
      <c r="Q623" t="str">
        <f t="shared" si="36"/>
        <v>Desirable</v>
      </c>
      <c r="R623" t="str">
        <f t="shared" si="37"/>
        <v>Normal</v>
      </c>
      <c r="S623">
        <f t="shared" si="38"/>
        <v>2</v>
      </c>
      <c r="T623" t="str">
        <f t="shared" si="39"/>
        <v>Low</v>
      </c>
    </row>
    <row r="624" spans="1:20" ht="15" customHeight="1" x14ac:dyDescent="0.35">
      <c r="A624" s="35">
        <v>34</v>
      </c>
      <c r="B624" s="36">
        <v>25.844676369999998</v>
      </c>
      <c r="C624" s="35">
        <v>113.9434603</v>
      </c>
      <c r="D624" s="35">
        <v>89.377595700000001</v>
      </c>
      <c r="E624" s="37">
        <v>190.3732742</v>
      </c>
      <c r="F624" s="37">
        <v>33.92915902</v>
      </c>
      <c r="G624" s="37">
        <v>206.83814409999999</v>
      </c>
      <c r="H624" s="37">
        <v>239.78443179999999</v>
      </c>
      <c r="I624" s="17" t="s">
        <v>243</v>
      </c>
      <c r="J624" s="17" t="s">
        <v>249</v>
      </c>
      <c r="K624" s="17" t="s">
        <v>392</v>
      </c>
      <c r="L624" s="17" t="s">
        <v>357</v>
      </c>
      <c r="M624" s="17" t="s">
        <v>333</v>
      </c>
      <c r="N624" s="36">
        <v>5.6109045935321298</v>
      </c>
      <c r="O624" s="35">
        <v>24.565864600000001</v>
      </c>
      <c r="P624" s="37">
        <v>878.71899657999995</v>
      </c>
      <c r="Q624" t="str">
        <f t="shared" si="36"/>
        <v>Desirable</v>
      </c>
      <c r="R624" t="str">
        <f t="shared" si="37"/>
        <v>Normal</v>
      </c>
      <c r="S624">
        <f t="shared" si="38"/>
        <v>3</v>
      </c>
      <c r="T624" t="str">
        <f t="shared" si="39"/>
        <v>Moderate</v>
      </c>
    </row>
    <row r="625" spans="1:20" ht="15" customHeight="1" x14ac:dyDescent="0.35">
      <c r="A625" s="35">
        <v>64</v>
      </c>
      <c r="B625" s="36">
        <v>32.208750700000003</v>
      </c>
      <c r="C625" s="35">
        <v>102.8735171</v>
      </c>
      <c r="D625" s="35">
        <v>90.621629290000001</v>
      </c>
      <c r="E625" s="37">
        <v>187.37569590000001</v>
      </c>
      <c r="F625" s="37">
        <v>31.90996496</v>
      </c>
      <c r="G625" s="37">
        <v>203.45908460000001</v>
      </c>
      <c r="H625" s="37">
        <v>265.77551249999999</v>
      </c>
      <c r="I625" s="17" t="s">
        <v>353</v>
      </c>
      <c r="J625" s="17" t="s">
        <v>249</v>
      </c>
      <c r="K625" s="17" t="s">
        <v>392</v>
      </c>
      <c r="L625" s="17" t="s">
        <v>261</v>
      </c>
      <c r="M625" s="17" t="s">
        <v>334</v>
      </c>
      <c r="N625" s="36">
        <v>5.8720119603666303</v>
      </c>
      <c r="O625" s="35">
        <v>12.251887809999999</v>
      </c>
      <c r="P625" s="37">
        <v>2061.3600448000002</v>
      </c>
      <c r="Q625" t="str">
        <f t="shared" si="36"/>
        <v>Desirable</v>
      </c>
      <c r="R625" t="str">
        <f t="shared" si="37"/>
        <v>Normal</v>
      </c>
      <c r="S625">
        <f t="shared" si="38"/>
        <v>6</v>
      </c>
      <c r="T625" t="str">
        <f t="shared" si="39"/>
        <v>High</v>
      </c>
    </row>
    <row r="626" spans="1:20" ht="15" customHeight="1" x14ac:dyDescent="0.35">
      <c r="A626" s="35">
        <v>40</v>
      </c>
      <c r="B626" s="36">
        <v>34.186366479999997</v>
      </c>
      <c r="C626" s="35">
        <v>109.6378955</v>
      </c>
      <c r="D626" s="35">
        <v>75.881336849999997</v>
      </c>
      <c r="E626" s="37">
        <v>197.51454190000001</v>
      </c>
      <c r="F626" s="37">
        <v>37.25234468</v>
      </c>
      <c r="G626" s="37">
        <v>216.08397790000001</v>
      </c>
      <c r="H626" s="37">
        <v>246.91826760000001</v>
      </c>
      <c r="I626" s="17" t="s">
        <v>243</v>
      </c>
      <c r="J626" s="17" t="s">
        <v>249</v>
      </c>
      <c r="K626" s="17" t="s">
        <v>255</v>
      </c>
      <c r="L626" s="17" t="s">
        <v>360</v>
      </c>
      <c r="M626" s="17" t="s">
        <v>334</v>
      </c>
      <c r="N626" s="36">
        <v>5.30207007361986</v>
      </c>
      <c r="O626" s="35">
        <v>33.756558650000002</v>
      </c>
      <c r="P626" s="37">
        <v>1367.4546591999999</v>
      </c>
      <c r="Q626" t="str">
        <f t="shared" si="36"/>
        <v>Desirable</v>
      </c>
      <c r="R626" t="str">
        <f t="shared" si="37"/>
        <v>Normal</v>
      </c>
      <c r="S626">
        <f t="shared" si="38"/>
        <v>4</v>
      </c>
      <c r="T626" t="str">
        <f t="shared" si="39"/>
        <v>Moderate</v>
      </c>
    </row>
    <row r="627" spans="1:20" ht="15" customHeight="1" x14ac:dyDescent="0.35">
      <c r="A627" s="35">
        <v>31</v>
      </c>
      <c r="B627" s="36">
        <v>17.838392519999999</v>
      </c>
      <c r="C627" s="35">
        <v>96.107834049999994</v>
      </c>
      <c r="D627" s="35">
        <v>78.138872000000006</v>
      </c>
      <c r="E627" s="37">
        <v>197.7170405</v>
      </c>
      <c r="F627" s="37">
        <v>38.493911670000003</v>
      </c>
      <c r="G627" s="37">
        <v>240.50215779999999</v>
      </c>
      <c r="H627" s="37">
        <v>259.72707279999997</v>
      </c>
      <c r="I627" s="17" t="s">
        <v>353</v>
      </c>
      <c r="J627" s="17" t="s">
        <v>249</v>
      </c>
      <c r="K627" s="17" t="s">
        <v>255</v>
      </c>
      <c r="L627" s="17" t="s">
        <v>357</v>
      </c>
      <c r="M627" s="17" t="s">
        <v>332</v>
      </c>
      <c r="N627" s="36">
        <v>5.1363197950622803</v>
      </c>
      <c r="O627" s="35">
        <v>17.968962049999998</v>
      </c>
      <c r="P627" s="37">
        <v>552.99016812000002</v>
      </c>
      <c r="Q627" t="str">
        <f t="shared" si="36"/>
        <v>Desirable</v>
      </c>
      <c r="R627" t="str">
        <f t="shared" si="37"/>
        <v>Normal</v>
      </c>
      <c r="S627">
        <f t="shared" si="38"/>
        <v>4</v>
      </c>
      <c r="T627" t="str">
        <f t="shared" si="39"/>
        <v>Moderate</v>
      </c>
    </row>
    <row r="628" spans="1:20" ht="15" customHeight="1" x14ac:dyDescent="0.35">
      <c r="A628" s="35">
        <v>83</v>
      </c>
      <c r="B628" s="36">
        <v>32.759852590000001</v>
      </c>
      <c r="C628" s="35">
        <v>119.546699</v>
      </c>
      <c r="D628" s="35">
        <v>84.015972550000001</v>
      </c>
      <c r="E628" s="37">
        <v>215.2484408</v>
      </c>
      <c r="F628" s="37">
        <v>39.903915099999999</v>
      </c>
      <c r="G628" s="37">
        <v>258.05155509999997</v>
      </c>
      <c r="H628" s="37">
        <v>306.0342253</v>
      </c>
      <c r="I628" s="17" t="s">
        <v>243</v>
      </c>
      <c r="J628" s="17" t="s">
        <v>249</v>
      </c>
      <c r="K628" s="17" t="s">
        <v>392</v>
      </c>
      <c r="L628" s="17" t="s">
        <v>366</v>
      </c>
      <c r="M628" s="17" t="s">
        <v>334</v>
      </c>
      <c r="N628" s="36">
        <v>5.3941684734588904</v>
      </c>
      <c r="O628" s="35">
        <v>35.530726450000003</v>
      </c>
      <c r="P628" s="37">
        <v>2719.0677649700001</v>
      </c>
      <c r="Q628" t="str">
        <f t="shared" si="36"/>
        <v>Borderline High</v>
      </c>
      <c r="R628" t="str">
        <f t="shared" si="37"/>
        <v>Normal</v>
      </c>
      <c r="S628">
        <f t="shared" si="38"/>
        <v>4</v>
      </c>
      <c r="T628" t="str">
        <f t="shared" si="39"/>
        <v>Moderate</v>
      </c>
    </row>
    <row r="629" spans="1:20" ht="15" customHeight="1" x14ac:dyDescent="0.35">
      <c r="A629" s="35">
        <v>68</v>
      </c>
      <c r="B629" s="36">
        <v>21.95247423</v>
      </c>
      <c r="C629" s="35">
        <v>122.5818688</v>
      </c>
      <c r="D629" s="35">
        <v>83.452642780000005</v>
      </c>
      <c r="E629" s="37">
        <v>193.63843</v>
      </c>
      <c r="F629" s="37">
        <v>38.920009129999997</v>
      </c>
      <c r="G629" s="37">
        <v>221.44196600000001</v>
      </c>
      <c r="H629" s="37">
        <v>243.6761879</v>
      </c>
      <c r="I629" s="17" t="s">
        <v>353</v>
      </c>
      <c r="J629" s="17" t="s">
        <v>359</v>
      </c>
      <c r="K629" s="17" t="s">
        <v>392</v>
      </c>
      <c r="L629" s="17" t="s">
        <v>261</v>
      </c>
      <c r="M629" s="17" t="s">
        <v>255</v>
      </c>
      <c r="N629" s="36">
        <v>4.9752925122194096</v>
      </c>
      <c r="O629" s="35">
        <v>39.129226019999997</v>
      </c>
      <c r="P629" s="37">
        <v>1492.76824764</v>
      </c>
      <c r="Q629" t="str">
        <f t="shared" si="36"/>
        <v>Desirable</v>
      </c>
      <c r="R629" t="str">
        <f t="shared" si="37"/>
        <v>Elevated</v>
      </c>
      <c r="S629">
        <f t="shared" si="38"/>
        <v>4</v>
      </c>
      <c r="T629" t="str">
        <f t="shared" si="39"/>
        <v>Moderate</v>
      </c>
    </row>
    <row r="630" spans="1:20" ht="15" customHeight="1" x14ac:dyDescent="0.35">
      <c r="A630" s="35">
        <v>55</v>
      </c>
      <c r="B630" s="36">
        <v>30.529690680000002</v>
      </c>
      <c r="C630" s="35">
        <v>115.7937046</v>
      </c>
      <c r="D630" s="35">
        <v>81.841356399999995</v>
      </c>
      <c r="E630" s="37">
        <v>199.92118930000001</v>
      </c>
      <c r="F630" s="37">
        <v>41.689301489999998</v>
      </c>
      <c r="G630" s="37">
        <v>231.51612460000001</v>
      </c>
      <c r="H630" s="37">
        <v>282.82357430000002</v>
      </c>
      <c r="I630" s="17" t="s">
        <v>353</v>
      </c>
      <c r="J630" s="17" t="s">
        <v>354</v>
      </c>
      <c r="K630" s="17" t="s">
        <v>392</v>
      </c>
      <c r="L630" s="17" t="s">
        <v>363</v>
      </c>
      <c r="M630" s="17" t="s">
        <v>334</v>
      </c>
      <c r="N630" s="36">
        <v>4.7955034542364601</v>
      </c>
      <c r="O630" s="35">
        <v>33.952348200000003</v>
      </c>
      <c r="P630" s="37">
        <v>1679.1329874</v>
      </c>
      <c r="Q630" t="str">
        <f t="shared" si="36"/>
        <v>Desirable</v>
      </c>
      <c r="R630" t="str">
        <f t="shared" si="37"/>
        <v>Normal</v>
      </c>
      <c r="S630">
        <f t="shared" si="38"/>
        <v>5</v>
      </c>
      <c r="T630" t="str">
        <f t="shared" si="39"/>
        <v>Moderate</v>
      </c>
    </row>
    <row r="631" spans="1:20" ht="15" customHeight="1" x14ac:dyDescent="0.35">
      <c r="A631" s="35">
        <v>81</v>
      </c>
      <c r="B631" s="36">
        <v>24.255456120000002</v>
      </c>
      <c r="C631" s="35">
        <v>126.3559861</v>
      </c>
      <c r="D631" s="35">
        <v>83.685706319999994</v>
      </c>
      <c r="E631" s="37">
        <v>198.8003401</v>
      </c>
      <c r="F631" s="37">
        <v>45.977605220000001</v>
      </c>
      <c r="G631" s="37">
        <v>237.3367322</v>
      </c>
      <c r="H631" s="37">
        <v>240.1633152</v>
      </c>
      <c r="I631" s="17" t="s">
        <v>353</v>
      </c>
      <c r="J631" s="17" t="s">
        <v>359</v>
      </c>
      <c r="K631" s="17" t="s">
        <v>392</v>
      </c>
      <c r="L631" s="17" t="s">
        <v>366</v>
      </c>
      <c r="M631" s="17" t="s">
        <v>255</v>
      </c>
      <c r="N631" s="36">
        <v>4.3238515609665296</v>
      </c>
      <c r="O631" s="35">
        <v>42.670279780000001</v>
      </c>
      <c r="P631" s="37">
        <v>1964.6919457199999</v>
      </c>
      <c r="Q631" t="str">
        <f t="shared" si="36"/>
        <v>Desirable</v>
      </c>
      <c r="R631" t="str">
        <f t="shared" si="37"/>
        <v>Elevated</v>
      </c>
      <c r="S631">
        <f t="shared" si="38"/>
        <v>3</v>
      </c>
      <c r="T631" t="str">
        <f t="shared" si="39"/>
        <v>Moderate</v>
      </c>
    </row>
    <row r="632" spans="1:20" ht="15" customHeight="1" x14ac:dyDescent="0.35">
      <c r="A632" s="35">
        <v>55</v>
      </c>
      <c r="B632" s="36">
        <v>30.733444800000001</v>
      </c>
      <c r="C632" s="35">
        <v>109.8286415</v>
      </c>
      <c r="D632" s="35">
        <v>89.049823259999997</v>
      </c>
      <c r="E632" s="37">
        <v>196.99824509999999</v>
      </c>
      <c r="F632" s="37">
        <v>46.154636340000003</v>
      </c>
      <c r="G632" s="37">
        <v>220.57453720000001</v>
      </c>
      <c r="H632" s="37">
        <v>259.71983349999999</v>
      </c>
      <c r="I632" s="17" t="s">
        <v>243</v>
      </c>
      <c r="J632" s="17" t="s">
        <v>359</v>
      </c>
      <c r="K632" s="17" t="s">
        <v>392</v>
      </c>
      <c r="L632" s="17" t="s">
        <v>363</v>
      </c>
      <c r="M632" s="17" t="s">
        <v>334</v>
      </c>
      <c r="N632" s="36">
        <v>4.2682222355475696</v>
      </c>
      <c r="O632" s="35">
        <v>20.77881824</v>
      </c>
      <c r="P632" s="37">
        <v>1690.3394639999999</v>
      </c>
      <c r="Q632" t="str">
        <f t="shared" si="36"/>
        <v>Desirable</v>
      </c>
      <c r="R632" t="str">
        <f t="shared" si="37"/>
        <v>Normal</v>
      </c>
      <c r="S632">
        <f t="shared" si="38"/>
        <v>3</v>
      </c>
      <c r="T632" t="str">
        <f t="shared" si="39"/>
        <v>Moderate</v>
      </c>
    </row>
    <row r="633" spans="1:20" ht="15" customHeight="1" x14ac:dyDescent="0.35">
      <c r="A633" s="35">
        <v>67</v>
      </c>
      <c r="B633" s="36">
        <v>25.19118284</v>
      </c>
      <c r="C633" s="35">
        <v>93.196441609999994</v>
      </c>
      <c r="D633" s="35">
        <v>74.230083129999997</v>
      </c>
      <c r="E633" s="37">
        <v>206.2838696</v>
      </c>
      <c r="F633" s="37">
        <v>35.351460539999998</v>
      </c>
      <c r="G633" s="37">
        <v>233.7662114</v>
      </c>
      <c r="H633" s="37">
        <v>259.37583519999998</v>
      </c>
      <c r="I633" s="17" t="s">
        <v>243</v>
      </c>
      <c r="J633" s="17" t="s">
        <v>249</v>
      </c>
      <c r="K633" s="17" t="s">
        <v>255</v>
      </c>
      <c r="L633" s="17" t="s">
        <v>261</v>
      </c>
      <c r="M633" s="17" t="s">
        <v>333</v>
      </c>
      <c r="N633" s="36">
        <v>5.8352290527456701</v>
      </c>
      <c r="O633" s="35">
        <v>18.96635848</v>
      </c>
      <c r="P633" s="37">
        <v>1687.80925028</v>
      </c>
      <c r="Q633" t="str">
        <f t="shared" si="36"/>
        <v>Borderline High</v>
      </c>
      <c r="R633" t="str">
        <f t="shared" si="37"/>
        <v>Normal</v>
      </c>
      <c r="S633">
        <f t="shared" si="38"/>
        <v>3</v>
      </c>
      <c r="T633" t="str">
        <f t="shared" si="39"/>
        <v>Moderate</v>
      </c>
    </row>
    <row r="634" spans="1:20" ht="15" customHeight="1" x14ac:dyDescent="0.35">
      <c r="A634" s="35">
        <v>47</v>
      </c>
      <c r="B634" s="36">
        <v>19.807568140000001</v>
      </c>
      <c r="C634" s="35">
        <v>97.374813419999995</v>
      </c>
      <c r="D634" s="35">
        <v>79.77352904</v>
      </c>
      <c r="E634" s="37">
        <v>182.03275350000001</v>
      </c>
      <c r="F634" s="37">
        <v>26.94641841</v>
      </c>
      <c r="G634" s="37">
        <v>219.5953639</v>
      </c>
      <c r="H634" s="37">
        <v>221.25982680000001</v>
      </c>
      <c r="I634" s="17" t="s">
        <v>243</v>
      </c>
      <c r="J634" s="17" t="s">
        <v>249</v>
      </c>
      <c r="K634" s="17" t="s">
        <v>255</v>
      </c>
      <c r="L634" s="17" t="s">
        <v>360</v>
      </c>
      <c r="M634" s="17" t="s">
        <v>255</v>
      </c>
      <c r="N634" s="36">
        <v>6.75535986750827</v>
      </c>
      <c r="O634" s="35">
        <v>17.601284379999999</v>
      </c>
      <c r="P634" s="37">
        <v>930.95570257999998</v>
      </c>
      <c r="Q634" t="str">
        <f t="shared" si="36"/>
        <v>Desirable</v>
      </c>
      <c r="R634" t="str">
        <f t="shared" si="37"/>
        <v>Normal</v>
      </c>
      <c r="S634">
        <f t="shared" si="38"/>
        <v>1</v>
      </c>
      <c r="T634" t="str">
        <f t="shared" si="39"/>
        <v>Low</v>
      </c>
    </row>
    <row r="635" spans="1:20" ht="15" customHeight="1" x14ac:dyDescent="0.35">
      <c r="A635" s="35">
        <v>68</v>
      </c>
      <c r="B635" s="36">
        <v>24.092835669999999</v>
      </c>
      <c r="C635" s="35">
        <v>116.16797320000001</v>
      </c>
      <c r="D635" s="35">
        <v>91.867127760000002</v>
      </c>
      <c r="E635" s="37">
        <v>177.0514939</v>
      </c>
      <c r="F635" s="37">
        <v>43.370852970000001</v>
      </c>
      <c r="G635" s="37">
        <v>202.7572342</v>
      </c>
      <c r="H635" s="37">
        <v>242.5681122</v>
      </c>
      <c r="I635" s="17" t="s">
        <v>243</v>
      </c>
      <c r="J635" s="17" t="s">
        <v>249</v>
      </c>
      <c r="K635" s="17" t="s">
        <v>392</v>
      </c>
      <c r="L635" s="17" t="s">
        <v>261</v>
      </c>
      <c r="M635" s="17" t="s">
        <v>255</v>
      </c>
      <c r="N635" s="36">
        <v>4.0822691225941101</v>
      </c>
      <c r="O635" s="35">
        <v>24.30084544</v>
      </c>
      <c r="P635" s="37">
        <v>1638.31282556</v>
      </c>
      <c r="Q635" t="str">
        <f t="shared" si="36"/>
        <v>Desirable</v>
      </c>
      <c r="R635" t="str">
        <f t="shared" si="37"/>
        <v>Normal</v>
      </c>
      <c r="S635">
        <f t="shared" si="38"/>
        <v>0</v>
      </c>
      <c r="T635" t="str">
        <f t="shared" si="39"/>
        <v>Low</v>
      </c>
    </row>
    <row r="636" spans="1:20" ht="15" customHeight="1" x14ac:dyDescent="0.35">
      <c r="A636" s="35">
        <v>80</v>
      </c>
      <c r="B636" s="36">
        <v>29.70092236</v>
      </c>
      <c r="C636" s="35">
        <v>112.16123880000001</v>
      </c>
      <c r="D636" s="35">
        <v>71.300160230000003</v>
      </c>
      <c r="E636" s="37">
        <v>213.65237379999999</v>
      </c>
      <c r="F636" s="37">
        <v>34.00065962</v>
      </c>
      <c r="G636" s="37">
        <v>230.32866659999999</v>
      </c>
      <c r="H636" s="37">
        <v>250.98091740000001</v>
      </c>
      <c r="I636" s="17" t="s">
        <v>243</v>
      </c>
      <c r="J636" s="17" t="s">
        <v>249</v>
      </c>
      <c r="K636" s="17" t="s">
        <v>255</v>
      </c>
      <c r="L636" s="17" t="s">
        <v>366</v>
      </c>
      <c r="M636" s="17" t="s">
        <v>333</v>
      </c>
      <c r="N636" s="36">
        <v>6.2837714381965899</v>
      </c>
      <c r="O636" s="35">
        <v>40.861078569999997</v>
      </c>
      <c r="P636" s="37">
        <v>2376.0737887999999</v>
      </c>
      <c r="Q636" t="str">
        <f t="shared" si="36"/>
        <v>Borderline High</v>
      </c>
      <c r="R636" t="str">
        <f t="shared" si="37"/>
        <v>Normal</v>
      </c>
      <c r="S636">
        <f t="shared" si="38"/>
        <v>3</v>
      </c>
      <c r="T636" t="str">
        <f t="shared" si="39"/>
        <v>Moderate</v>
      </c>
    </row>
    <row r="637" spans="1:20" ht="15" customHeight="1" x14ac:dyDescent="0.35">
      <c r="A637" s="35">
        <v>69</v>
      </c>
      <c r="B637" s="36">
        <v>24.88797769</v>
      </c>
      <c r="C637" s="35">
        <v>110.5093976</v>
      </c>
      <c r="D637" s="35">
        <v>78.332931610000003</v>
      </c>
      <c r="E637" s="37">
        <v>174.85831229999999</v>
      </c>
      <c r="F637" s="37">
        <v>40.027181089999999</v>
      </c>
      <c r="G637" s="37">
        <v>225.14768459999999</v>
      </c>
      <c r="H637" s="37">
        <v>255.08469909999999</v>
      </c>
      <c r="I637" s="17" t="s">
        <v>353</v>
      </c>
      <c r="J637" s="17" t="s">
        <v>249</v>
      </c>
      <c r="K637" s="17" t="s">
        <v>255</v>
      </c>
      <c r="L637" s="17" t="s">
        <v>261</v>
      </c>
      <c r="M637" s="17" t="s">
        <v>255</v>
      </c>
      <c r="N637" s="36">
        <v>4.3684892999793297</v>
      </c>
      <c r="O637" s="35">
        <v>32.176465989999997</v>
      </c>
      <c r="P637" s="37">
        <v>1717.2704606100001</v>
      </c>
      <c r="Q637" t="str">
        <f t="shared" si="36"/>
        <v>Desirable</v>
      </c>
      <c r="R637" t="str">
        <f t="shared" si="37"/>
        <v>Normal</v>
      </c>
      <c r="S637">
        <f t="shared" si="38"/>
        <v>2</v>
      </c>
      <c r="T637" t="str">
        <f t="shared" si="39"/>
        <v>Low</v>
      </c>
    </row>
    <row r="638" spans="1:20" ht="15" customHeight="1" x14ac:dyDescent="0.35">
      <c r="A638" s="35">
        <v>55</v>
      </c>
      <c r="B638" s="36">
        <v>21.633944769999999</v>
      </c>
      <c r="C638" s="35">
        <v>101.92135159999999</v>
      </c>
      <c r="D638" s="35">
        <v>78.724477280000002</v>
      </c>
      <c r="E638" s="37">
        <v>178.8584749</v>
      </c>
      <c r="F638" s="37">
        <v>46.590544620000003</v>
      </c>
      <c r="G638" s="37">
        <v>207.62569669999999</v>
      </c>
      <c r="H638" s="37">
        <v>223.12711669999999</v>
      </c>
      <c r="I638" s="17" t="s">
        <v>243</v>
      </c>
      <c r="J638" s="17" t="s">
        <v>249</v>
      </c>
      <c r="K638" s="17" t="s">
        <v>255</v>
      </c>
      <c r="L638" s="17" t="s">
        <v>363</v>
      </c>
      <c r="M638" s="17" t="s">
        <v>255</v>
      </c>
      <c r="N638" s="36">
        <v>3.8389436388606</v>
      </c>
      <c r="O638" s="35">
        <v>23.196874319999999</v>
      </c>
      <c r="P638" s="37">
        <v>1189.86696235</v>
      </c>
      <c r="Q638" t="str">
        <f t="shared" si="36"/>
        <v>Desirable</v>
      </c>
      <c r="R638" t="str">
        <f t="shared" si="37"/>
        <v>Normal</v>
      </c>
      <c r="S638">
        <f t="shared" si="38"/>
        <v>0</v>
      </c>
      <c r="T638" t="str">
        <f t="shared" si="39"/>
        <v>Low</v>
      </c>
    </row>
    <row r="639" spans="1:20" ht="15" customHeight="1" x14ac:dyDescent="0.35">
      <c r="A639" s="35">
        <v>47</v>
      </c>
      <c r="B639" s="36">
        <v>20.64307999</v>
      </c>
      <c r="C639" s="35">
        <v>99.529331769999999</v>
      </c>
      <c r="D639" s="35">
        <v>65.270570620000001</v>
      </c>
      <c r="E639" s="37">
        <v>193.21120289999999</v>
      </c>
      <c r="F639" s="37">
        <v>34.071685070000001</v>
      </c>
      <c r="G639" s="37">
        <v>204.86505009999999</v>
      </c>
      <c r="H639" s="37">
        <v>216.7339887</v>
      </c>
      <c r="I639" s="17" t="s">
        <v>353</v>
      </c>
      <c r="J639" s="17" t="s">
        <v>249</v>
      </c>
      <c r="K639" s="17" t="s">
        <v>255</v>
      </c>
      <c r="L639" s="17" t="s">
        <v>360</v>
      </c>
      <c r="M639" s="17" t="s">
        <v>255</v>
      </c>
      <c r="N639" s="36">
        <v>5.6707263671593902</v>
      </c>
      <c r="O639" s="35">
        <v>34.258761149999998</v>
      </c>
      <c r="P639" s="37">
        <v>970.22475953000003</v>
      </c>
      <c r="Q639" t="str">
        <f t="shared" si="36"/>
        <v>Desirable</v>
      </c>
      <c r="R639" t="str">
        <f t="shared" si="37"/>
        <v>Normal</v>
      </c>
      <c r="S639">
        <f t="shared" si="38"/>
        <v>3</v>
      </c>
      <c r="T639" t="str">
        <f t="shared" si="39"/>
        <v>Moderate</v>
      </c>
    </row>
    <row r="640" spans="1:20" ht="15" customHeight="1" x14ac:dyDescent="0.35">
      <c r="A640" s="35">
        <v>68</v>
      </c>
      <c r="B640" s="36">
        <v>22.953177069999999</v>
      </c>
      <c r="C640" s="35">
        <v>119.8034486</v>
      </c>
      <c r="D640" s="35">
        <v>84.535421099999994</v>
      </c>
      <c r="E640" s="37">
        <v>193.6697485</v>
      </c>
      <c r="F640" s="37">
        <v>40.516041370000003</v>
      </c>
      <c r="G640" s="37">
        <v>234.19715070000001</v>
      </c>
      <c r="H640" s="37">
        <v>217.82453910000001</v>
      </c>
      <c r="I640" s="17" t="s">
        <v>353</v>
      </c>
      <c r="J640" s="17" t="s">
        <v>354</v>
      </c>
      <c r="K640" s="17" t="s">
        <v>392</v>
      </c>
      <c r="L640" s="17" t="s">
        <v>261</v>
      </c>
      <c r="M640" s="17" t="s">
        <v>255</v>
      </c>
      <c r="N640" s="36">
        <v>4.7800757910026803</v>
      </c>
      <c r="O640" s="35">
        <v>35.268027500000002</v>
      </c>
      <c r="P640" s="37">
        <v>1560.8160407600001</v>
      </c>
      <c r="Q640" t="str">
        <f t="shared" si="36"/>
        <v>Desirable</v>
      </c>
      <c r="R640" t="str">
        <f t="shared" si="37"/>
        <v>Normal</v>
      </c>
      <c r="S640">
        <f t="shared" si="38"/>
        <v>2</v>
      </c>
      <c r="T640" t="str">
        <f t="shared" si="39"/>
        <v>Low</v>
      </c>
    </row>
    <row r="641" spans="1:20" ht="15" customHeight="1" x14ac:dyDescent="0.35">
      <c r="A641" s="35">
        <v>22</v>
      </c>
      <c r="B641" s="36">
        <v>22.90991893</v>
      </c>
      <c r="C641" s="35">
        <v>122.3067801</v>
      </c>
      <c r="D641" s="35">
        <v>74.570037350000007</v>
      </c>
      <c r="E641" s="37">
        <v>171.8261134</v>
      </c>
      <c r="F641" s="37">
        <v>40.860707300000001</v>
      </c>
      <c r="G641" s="37">
        <v>207.7639078</v>
      </c>
      <c r="H641" s="37">
        <v>222.97448979999999</v>
      </c>
      <c r="I641" s="17" t="s">
        <v>353</v>
      </c>
      <c r="J641" s="17" t="s">
        <v>249</v>
      </c>
      <c r="K641" s="17" t="s">
        <v>255</v>
      </c>
      <c r="L641" s="17" t="s">
        <v>355</v>
      </c>
      <c r="M641" s="17" t="s">
        <v>255</v>
      </c>
      <c r="N641" s="36">
        <v>4.2051673784902901</v>
      </c>
      <c r="O641" s="35">
        <v>47.736742749999998</v>
      </c>
      <c r="P641" s="37">
        <v>504.01821646000002</v>
      </c>
      <c r="Q641" t="str">
        <f t="shared" si="36"/>
        <v>Desirable</v>
      </c>
      <c r="R641" t="str">
        <f t="shared" si="37"/>
        <v>Elevated</v>
      </c>
      <c r="S641">
        <f t="shared" si="38"/>
        <v>3</v>
      </c>
      <c r="T641" t="str">
        <f t="shared" si="39"/>
        <v>Moderate</v>
      </c>
    </row>
    <row r="642" spans="1:20" ht="15" customHeight="1" x14ac:dyDescent="0.35">
      <c r="A642" s="35">
        <v>46</v>
      </c>
      <c r="B642" s="36">
        <v>29.871020909999999</v>
      </c>
      <c r="C642" s="35">
        <v>104.8262139</v>
      </c>
      <c r="D642" s="35">
        <v>68.513135140000003</v>
      </c>
      <c r="E642" s="37">
        <v>208.74433070000001</v>
      </c>
      <c r="F642" s="37">
        <v>39.071379440000001</v>
      </c>
      <c r="G642" s="37">
        <v>229.36303340000001</v>
      </c>
      <c r="H642" s="37">
        <v>289.11801320000001</v>
      </c>
      <c r="I642" s="17" t="s">
        <v>353</v>
      </c>
      <c r="J642" s="17" t="s">
        <v>359</v>
      </c>
      <c r="K642" s="17" t="s">
        <v>255</v>
      </c>
      <c r="L642" s="17" t="s">
        <v>360</v>
      </c>
      <c r="M642" s="17" t="s">
        <v>333</v>
      </c>
      <c r="N642" s="36">
        <v>5.3426404107528001</v>
      </c>
      <c r="O642" s="35">
        <v>36.313078760000003</v>
      </c>
      <c r="P642" s="37">
        <v>1374.06696186</v>
      </c>
      <c r="Q642" t="str">
        <f t="shared" ref="Q642:Q705" si="40">IF(E642&lt;200,"Desirable",IF(E642&lt;240,"Borderline High","High"))</f>
        <v>Borderline High</v>
      </c>
      <c r="R642" t="str">
        <f t="shared" ref="R642:R705" si="41">IF(C642&lt;120,"Normal",IF(C642&lt;130,"Elevated",IF(C642&lt;140,"High / Stage 1","High / Stage 2")))</f>
        <v>Normal</v>
      </c>
      <c r="S642">
        <f t="shared" ref="S642:S705" si="42">(IF(M642="Obese",3,IF(M642="Overweight",2,IF(M642="Underweight",1,0))))+(IF(R642="High / Stage 2",3,IF(R642="High / Stage 1",2,IF(R642="Elevated",1,0))))+IF(I642="smoker",2,0)+IF(F642&lt;40,1,0)</f>
        <v>5</v>
      </c>
      <c r="T642" t="str">
        <f t="shared" ref="T642:T705" si="43">IF(S642&lt;=2,"Low",IF(S642&lt;=5,"Moderate","High"))</f>
        <v>Moderate</v>
      </c>
    </row>
    <row r="643" spans="1:20" ht="15" customHeight="1" x14ac:dyDescent="0.35">
      <c r="A643" s="35">
        <v>21</v>
      </c>
      <c r="B643" s="36">
        <v>25.023494469999999</v>
      </c>
      <c r="C643" s="35">
        <v>98.320513700000006</v>
      </c>
      <c r="D643" s="35">
        <v>80.44617848</v>
      </c>
      <c r="E643" s="37">
        <v>211.43898569999999</v>
      </c>
      <c r="F643" s="37">
        <v>45.884826359999998</v>
      </c>
      <c r="G643" s="37">
        <v>223.91280620000001</v>
      </c>
      <c r="H643" s="37">
        <v>263.91938570000002</v>
      </c>
      <c r="I643" s="17" t="s">
        <v>243</v>
      </c>
      <c r="J643" s="17" t="s">
        <v>359</v>
      </c>
      <c r="K643" s="17" t="s">
        <v>392</v>
      </c>
      <c r="L643" s="17" t="s">
        <v>355</v>
      </c>
      <c r="M643" s="17" t="s">
        <v>333</v>
      </c>
      <c r="N643" s="36">
        <v>4.6080371764100496</v>
      </c>
      <c r="O643" s="35">
        <v>17.874335219999999</v>
      </c>
      <c r="P643" s="37">
        <v>525.49338387</v>
      </c>
      <c r="Q643" t="str">
        <f t="shared" si="40"/>
        <v>Borderline High</v>
      </c>
      <c r="R643" t="str">
        <f t="shared" si="41"/>
        <v>Normal</v>
      </c>
      <c r="S643">
        <f t="shared" si="42"/>
        <v>2</v>
      </c>
      <c r="T643" t="str">
        <f t="shared" si="43"/>
        <v>Low</v>
      </c>
    </row>
    <row r="644" spans="1:20" ht="15" customHeight="1" x14ac:dyDescent="0.35">
      <c r="A644" s="35">
        <v>27</v>
      </c>
      <c r="B644" s="36">
        <v>25.506560499999999</v>
      </c>
      <c r="C644" s="35">
        <v>114.0850672</v>
      </c>
      <c r="D644" s="35">
        <v>103.14610089999999</v>
      </c>
      <c r="E644" s="37">
        <v>180.71908099999999</v>
      </c>
      <c r="F644" s="37">
        <v>41.714475550000003</v>
      </c>
      <c r="G644" s="37">
        <v>221.56989849999999</v>
      </c>
      <c r="H644" s="37">
        <v>282.40941609999999</v>
      </c>
      <c r="I644" s="17" t="s">
        <v>243</v>
      </c>
      <c r="J644" s="17" t="s">
        <v>359</v>
      </c>
      <c r="K644" s="17" t="s">
        <v>392</v>
      </c>
      <c r="L644" s="17" t="s">
        <v>355</v>
      </c>
      <c r="M644" s="17" t="s">
        <v>333</v>
      </c>
      <c r="N644" s="36">
        <v>4.3322870206862802</v>
      </c>
      <c r="O644" s="35">
        <v>10.938966300000001</v>
      </c>
      <c r="P644" s="37">
        <v>688.67713349999997</v>
      </c>
      <c r="Q644" t="str">
        <f t="shared" si="40"/>
        <v>Desirable</v>
      </c>
      <c r="R644" t="str">
        <f t="shared" si="41"/>
        <v>Normal</v>
      </c>
      <c r="S644">
        <f t="shared" si="42"/>
        <v>2</v>
      </c>
      <c r="T644" t="str">
        <f t="shared" si="43"/>
        <v>Low</v>
      </c>
    </row>
    <row r="645" spans="1:20" ht="15" customHeight="1" x14ac:dyDescent="0.35">
      <c r="A645" s="35">
        <v>73</v>
      </c>
      <c r="B645" s="36">
        <v>26.10086239</v>
      </c>
      <c r="C645" s="35">
        <v>125.9940569</v>
      </c>
      <c r="D645" s="35">
        <v>74.627412469999996</v>
      </c>
      <c r="E645" s="37">
        <v>198.20615230000001</v>
      </c>
      <c r="F645" s="37">
        <v>36.791268299999999</v>
      </c>
      <c r="G645" s="37">
        <v>211.8093059</v>
      </c>
      <c r="H645" s="37">
        <v>275.45710279999997</v>
      </c>
      <c r="I645" s="17" t="s">
        <v>243</v>
      </c>
      <c r="J645" s="17" t="s">
        <v>359</v>
      </c>
      <c r="K645" s="17" t="s">
        <v>255</v>
      </c>
      <c r="L645" s="17" t="s">
        <v>366</v>
      </c>
      <c r="M645" s="17" t="s">
        <v>333</v>
      </c>
      <c r="N645" s="36">
        <v>5.38731501952598</v>
      </c>
      <c r="O645" s="35">
        <v>51.366644430000001</v>
      </c>
      <c r="P645" s="37">
        <v>1905.36295447</v>
      </c>
      <c r="Q645" t="str">
        <f t="shared" si="40"/>
        <v>Desirable</v>
      </c>
      <c r="R645" t="str">
        <f t="shared" si="41"/>
        <v>Elevated</v>
      </c>
      <c r="S645">
        <f t="shared" si="42"/>
        <v>4</v>
      </c>
      <c r="T645" t="str">
        <f t="shared" si="43"/>
        <v>Moderate</v>
      </c>
    </row>
    <row r="646" spans="1:20" ht="15" customHeight="1" x14ac:dyDescent="0.35">
      <c r="A646" s="35">
        <v>34</v>
      </c>
      <c r="B646" s="36">
        <v>29.70051565</v>
      </c>
      <c r="C646" s="35">
        <v>119.352401</v>
      </c>
      <c r="D646" s="35">
        <v>89.653868309999993</v>
      </c>
      <c r="E646" s="37">
        <v>193.9121638</v>
      </c>
      <c r="F646" s="37">
        <v>42.546242220000003</v>
      </c>
      <c r="G646" s="37">
        <v>220.93222249999999</v>
      </c>
      <c r="H646" s="37">
        <v>268.32500049999999</v>
      </c>
      <c r="I646" s="17" t="s">
        <v>243</v>
      </c>
      <c r="J646" s="17" t="s">
        <v>249</v>
      </c>
      <c r="K646" s="17" t="s">
        <v>392</v>
      </c>
      <c r="L646" s="17" t="s">
        <v>357</v>
      </c>
      <c r="M646" s="17" t="s">
        <v>333</v>
      </c>
      <c r="N646" s="36">
        <v>4.5576801541558103</v>
      </c>
      <c r="O646" s="35">
        <v>29.69853269</v>
      </c>
      <c r="P646" s="37">
        <v>1009.8175321</v>
      </c>
      <c r="Q646" t="str">
        <f t="shared" si="40"/>
        <v>Desirable</v>
      </c>
      <c r="R646" t="str">
        <f t="shared" si="41"/>
        <v>Normal</v>
      </c>
      <c r="S646">
        <f t="shared" si="42"/>
        <v>2</v>
      </c>
      <c r="T646" t="str">
        <f t="shared" si="43"/>
        <v>Low</v>
      </c>
    </row>
    <row r="647" spans="1:20" ht="15" customHeight="1" x14ac:dyDescent="0.35">
      <c r="A647" s="35">
        <v>34</v>
      </c>
      <c r="B647" s="36">
        <v>30.185839980000001</v>
      </c>
      <c r="C647" s="35">
        <v>127.9453889</v>
      </c>
      <c r="D647" s="35">
        <v>81.962288209999997</v>
      </c>
      <c r="E647" s="37">
        <v>222.91883240000001</v>
      </c>
      <c r="F647" s="37">
        <v>37.156687460000001</v>
      </c>
      <c r="G647" s="37">
        <v>233.53002749999999</v>
      </c>
      <c r="H647" s="37">
        <v>268.59028719999998</v>
      </c>
      <c r="I647" s="17" t="s">
        <v>353</v>
      </c>
      <c r="J647" s="17" t="s">
        <v>359</v>
      </c>
      <c r="K647" s="17" t="s">
        <v>392</v>
      </c>
      <c r="L647" s="17" t="s">
        <v>357</v>
      </c>
      <c r="M647" s="17" t="s">
        <v>334</v>
      </c>
      <c r="N647" s="36">
        <v>5.9994269575289003</v>
      </c>
      <c r="O647" s="35">
        <v>45.983100690000001</v>
      </c>
      <c r="P647" s="37">
        <v>1026.3185593200001</v>
      </c>
      <c r="Q647" t="str">
        <f t="shared" si="40"/>
        <v>Borderline High</v>
      </c>
      <c r="R647" t="str">
        <f t="shared" si="41"/>
        <v>Elevated</v>
      </c>
      <c r="S647">
        <f t="shared" si="42"/>
        <v>7</v>
      </c>
      <c r="T647" t="str">
        <f t="shared" si="43"/>
        <v>High</v>
      </c>
    </row>
    <row r="648" spans="1:20" ht="15" customHeight="1" x14ac:dyDescent="0.35">
      <c r="A648" s="35">
        <v>86</v>
      </c>
      <c r="B648" s="36">
        <v>24.365504479999998</v>
      </c>
      <c r="C648" s="35">
        <v>122.43783120000001</v>
      </c>
      <c r="D648" s="35">
        <v>92.592497589999994</v>
      </c>
      <c r="E648" s="37">
        <v>189.14370829999999</v>
      </c>
      <c r="F648" s="37">
        <v>34.04014978</v>
      </c>
      <c r="G648" s="37">
        <v>210.33034290000001</v>
      </c>
      <c r="H648" s="37">
        <v>222.42159169999999</v>
      </c>
      <c r="I648" s="17" t="s">
        <v>243</v>
      </c>
      <c r="J648" s="17" t="s">
        <v>354</v>
      </c>
      <c r="K648" s="17" t="s">
        <v>392</v>
      </c>
      <c r="L648" s="17" t="s">
        <v>366</v>
      </c>
      <c r="M648" s="17" t="s">
        <v>255</v>
      </c>
      <c r="N648" s="36">
        <v>5.5564887205969304</v>
      </c>
      <c r="O648" s="35">
        <v>29.845333610000001</v>
      </c>
      <c r="P648" s="37">
        <v>2095.43338528</v>
      </c>
      <c r="Q648" t="str">
        <f t="shared" si="40"/>
        <v>Desirable</v>
      </c>
      <c r="R648" t="str">
        <f t="shared" si="41"/>
        <v>Elevated</v>
      </c>
      <c r="S648">
        <f t="shared" si="42"/>
        <v>2</v>
      </c>
      <c r="T648" t="str">
        <f t="shared" si="43"/>
        <v>Low</v>
      </c>
    </row>
    <row r="649" spans="1:20" ht="15" customHeight="1" x14ac:dyDescent="0.35">
      <c r="A649" s="35">
        <v>51</v>
      </c>
      <c r="B649" s="36">
        <v>25.680165890000001</v>
      </c>
      <c r="C649" s="35">
        <v>116.1982094</v>
      </c>
      <c r="D649" s="35">
        <v>81.765063889999993</v>
      </c>
      <c r="E649" s="37">
        <v>164.89938359999999</v>
      </c>
      <c r="F649" s="37">
        <v>32.727337550000001</v>
      </c>
      <c r="G649" s="37">
        <v>188.64307930000001</v>
      </c>
      <c r="H649" s="37">
        <v>229.31681710000001</v>
      </c>
      <c r="I649" s="17" t="s">
        <v>353</v>
      </c>
      <c r="J649" s="17" t="s">
        <v>359</v>
      </c>
      <c r="K649" s="17" t="s">
        <v>392</v>
      </c>
      <c r="L649" s="17" t="s">
        <v>363</v>
      </c>
      <c r="M649" s="17" t="s">
        <v>333</v>
      </c>
      <c r="N649" s="36">
        <v>5.0385822967746998</v>
      </c>
      <c r="O649" s="35">
        <v>34.433145510000003</v>
      </c>
      <c r="P649" s="37">
        <v>1309.68846039</v>
      </c>
      <c r="Q649" t="str">
        <f t="shared" si="40"/>
        <v>Desirable</v>
      </c>
      <c r="R649" t="str">
        <f t="shared" si="41"/>
        <v>Normal</v>
      </c>
      <c r="S649">
        <f t="shared" si="42"/>
        <v>5</v>
      </c>
      <c r="T649" t="str">
        <f t="shared" si="43"/>
        <v>Moderate</v>
      </c>
    </row>
    <row r="650" spans="1:20" ht="15" customHeight="1" x14ac:dyDescent="0.35">
      <c r="A650" s="35">
        <v>23</v>
      </c>
      <c r="B650" s="36">
        <v>30.21241375</v>
      </c>
      <c r="C650" s="35">
        <v>120.1088226</v>
      </c>
      <c r="D650" s="35">
        <v>71.069610449999999</v>
      </c>
      <c r="E650" s="37">
        <v>191.39587030000001</v>
      </c>
      <c r="F650" s="37">
        <v>45.268001079999998</v>
      </c>
      <c r="G650" s="37">
        <v>210.77747740000001</v>
      </c>
      <c r="H650" s="37">
        <v>257.39019380000002</v>
      </c>
      <c r="I650" s="17" t="s">
        <v>243</v>
      </c>
      <c r="J650" s="17" t="s">
        <v>359</v>
      </c>
      <c r="K650" s="17" t="s">
        <v>255</v>
      </c>
      <c r="L650" s="17" t="s">
        <v>355</v>
      </c>
      <c r="M650" s="17" t="s">
        <v>334</v>
      </c>
      <c r="N650" s="36">
        <v>4.2280610085202399</v>
      </c>
      <c r="O650" s="35">
        <v>49.039212149999997</v>
      </c>
      <c r="P650" s="37">
        <v>694.88551625000002</v>
      </c>
      <c r="Q650" t="str">
        <f t="shared" si="40"/>
        <v>Desirable</v>
      </c>
      <c r="R650" t="str">
        <f t="shared" si="41"/>
        <v>Elevated</v>
      </c>
      <c r="S650">
        <f t="shared" si="42"/>
        <v>4</v>
      </c>
      <c r="T650" t="str">
        <f t="shared" si="43"/>
        <v>Moderate</v>
      </c>
    </row>
    <row r="651" spans="1:20" ht="15" customHeight="1" x14ac:dyDescent="0.35">
      <c r="A651" s="35">
        <v>70</v>
      </c>
      <c r="B651" s="36">
        <v>23.52087474</v>
      </c>
      <c r="C651" s="35">
        <v>113.377618</v>
      </c>
      <c r="D651" s="35">
        <v>94.081312609999998</v>
      </c>
      <c r="E651" s="37">
        <v>171.03600979999999</v>
      </c>
      <c r="F651" s="37">
        <v>43.818795000000001</v>
      </c>
      <c r="G651" s="37">
        <v>209.93439979999999</v>
      </c>
      <c r="H651" s="37">
        <v>240.55363600000001</v>
      </c>
      <c r="I651" s="17" t="s">
        <v>243</v>
      </c>
      <c r="J651" s="17" t="s">
        <v>249</v>
      </c>
      <c r="K651" s="17" t="s">
        <v>392</v>
      </c>
      <c r="L651" s="17" t="s">
        <v>366</v>
      </c>
      <c r="M651" s="17" t="s">
        <v>255</v>
      </c>
      <c r="N651" s="36">
        <v>3.9032568056698</v>
      </c>
      <c r="O651" s="35">
        <v>19.296305390000001</v>
      </c>
      <c r="P651" s="37">
        <v>1646.4612318</v>
      </c>
      <c r="Q651" t="str">
        <f t="shared" si="40"/>
        <v>Desirable</v>
      </c>
      <c r="R651" t="str">
        <f t="shared" si="41"/>
        <v>Normal</v>
      </c>
      <c r="S651">
        <f t="shared" si="42"/>
        <v>0</v>
      </c>
      <c r="T651" t="str">
        <f t="shared" si="43"/>
        <v>Low</v>
      </c>
    </row>
    <row r="652" spans="1:20" ht="15" customHeight="1" x14ac:dyDescent="0.35">
      <c r="A652" s="35">
        <v>83</v>
      </c>
      <c r="B652" s="36">
        <v>24.26273102</v>
      </c>
      <c r="C652" s="35">
        <v>111.844585</v>
      </c>
      <c r="D652" s="35">
        <v>82.359775479999996</v>
      </c>
      <c r="E652" s="37">
        <v>204.12708000000001</v>
      </c>
      <c r="F652" s="37">
        <v>48.201606269999999</v>
      </c>
      <c r="G652" s="37">
        <v>202.3422554</v>
      </c>
      <c r="H652" s="37">
        <v>245.9801985</v>
      </c>
      <c r="I652" s="17" t="s">
        <v>243</v>
      </c>
      <c r="J652" s="17" t="s">
        <v>359</v>
      </c>
      <c r="K652" s="17" t="s">
        <v>392</v>
      </c>
      <c r="L652" s="17" t="s">
        <v>366</v>
      </c>
      <c r="M652" s="17" t="s">
        <v>255</v>
      </c>
      <c r="N652" s="36">
        <v>4.2348605325844897</v>
      </c>
      <c r="O652" s="35">
        <v>29.484809519999999</v>
      </c>
      <c r="P652" s="37">
        <v>2013.80667466</v>
      </c>
      <c r="Q652" t="str">
        <f t="shared" si="40"/>
        <v>Borderline High</v>
      </c>
      <c r="R652" t="str">
        <f t="shared" si="41"/>
        <v>Normal</v>
      </c>
      <c r="S652">
        <f t="shared" si="42"/>
        <v>0</v>
      </c>
      <c r="T652" t="str">
        <f t="shared" si="43"/>
        <v>Low</v>
      </c>
    </row>
    <row r="653" spans="1:20" ht="15" customHeight="1" x14ac:dyDescent="0.35">
      <c r="A653" s="35">
        <v>60</v>
      </c>
      <c r="B653" s="36">
        <v>30.202001150000001</v>
      </c>
      <c r="C653" s="35">
        <v>117.05736899999999</v>
      </c>
      <c r="D653" s="35">
        <v>78.9126282</v>
      </c>
      <c r="E653" s="37">
        <v>197.1540961</v>
      </c>
      <c r="F653" s="37">
        <v>34.81689824</v>
      </c>
      <c r="G653" s="37">
        <v>223.22806869999999</v>
      </c>
      <c r="H653" s="37">
        <v>233.30596679999999</v>
      </c>
      <c r="I653" s="17" t="s">
        <v>243</v>
      </c>
      <c r="J653" s="17" t="s">
        <v>354</v>
      </c>
      <c r="K653" s="17" t="s">
        <v>255</v>
      </c>
      <c r="L653" s="17" t="s">
        <v>261</v>
      </c>
      <c r="M653" s="17" t="s">
        <v>334</v>
      </c>
      <c r="N653" s="36">
        <v>5.6625979356626299</v>
      </c>
      <c r="O653" s="35">
        <v>38.144740800000001</v>
      </c>
      <c r="P653" s="37">
        <v>1812.1200690000001</v>
      </c>
      <c r="Q653" t="str">
        <f t="shared" si="40"/>
        <v>Desirable</v>
      </c>
      <c r="R653" t="str">
        <f t="shared" si="41"/>
        <v>Normal</v>
      </c>
      <c r="S653">
        <f t="shared" si="42"/>
        <v>4</v>
      </c>
      <c r="T653" t="str">
        <f t="shared" si="43"/>
        <v>Moderate</v>
      </c>
    </row>
    <row r="654" spans="1:20" ht="15" customHeight="1" x14ac:dyDescent="0.35">
      <c r="A654" s="35">
        <v>40</v>
      </c>
      <c r="B654" s="36">
        <v>24.130176949999999</v>
      </c>
      <c r="C654" s="35">
        <v>111.53354419999999</v>
      </c>
      <c r="D654" s="35">
        <v>88.738899480000001</v>
      </c>
      <c r="E654" s="37">
        <v>183.29542259999999</v>
      </c>
      <c r="F654" s="37">
        <v>48.392279960000003</v>
      </c>
      <c r="G654" s="37">
        <v>213.67811660000001</v>
      </c>
      <c r="H654" s="37">
        <v>252.57188869999999</v>
      </c>
      <c r="I654" s="17" t="s">
        <v>353</v>
      </c>
      <c r="J654" s="17" t="s">
        <v>354</v>
      </c>
      <c r="K654" s="17" t="s">
        <v>392</v>
      </c>
      <c r="L654" s="17" t="s">
        <v>360</v>
      </c>
      <c r="M654" s="17" t="s">
        <v>255</v>
      </c>
      <c r="N654" s="36">
        <v>3.7876996651430299</v>
      </c>
      <c r="O654" s="35">
        <v>22.794644720000001</v>
      </c>
      <c r="P654" s="37">
        <v>965.20707800000002</v>
      </c>
      <c r="Q654" t="str">
        <f t="shared" si="40"/>
        <v>Desirable</v>
      </c>
      <c r="R654" t="str">
        <f t="shared" si="41"/>
        <v>Normal</v>
      </c>
      <c r="S654">
        <f t="shared" si="42"/>
        <v>2</v>
      </c>
      <c r="T654" t="str">
        <f t="shared" si="43"/>
        <v>Low</v>
      </c>
    </row>
    <row r="655" spans="1:20" ht="15" customHeight="1" x14ac:dyDescent="0.35">
      <c r="A655" s="35">
        <v>72</v>
      </c>
      <c r="B655" s="36">
        <v>28.237843460000001</v>
      </c>
      <c r="C655" s="35">
        <v>104.86454879999999</v>
      </c>
      <c r="D655" s="35">
        <v>84.030960519999994</v>
      </c>
      <c r="E655" s="37">
        <v>204.0558317</v>
      </c>
      <c r="F655" s="37">
        <v>44.19478711</v>
      </c>
      <c r="G655" s="37">
        <v>230.68364940000001</v>
      </c>
      <c r="H655" s="37">
        <v>246.33542199999999</v>
      </c>
      <c r="I655" s="17" t="s">
        <v>353</v>
      </c>
      <c r="J655" s="17" t="s">
        <v>359</v>
      </c>
      <c r="K655" s="17" t="s">
        <v>392</v>
      </c>
      <c r="L655" s="17" t="s">
        <v>366</v>
      </c>
      <c r="M655" s="17" t="s">
        <v>333</v>
      </c>
      <c r="N655" s="36">
        <v>4.6171923216217499</v>
      </c>
      <c r="O655" s="35">
        <v>20.833588280000001</v>
      </c>
      <c r="P655" s="37">
        <v>2033.12472912</v>
      </c>
      <c r="Q655" t="str">
        <f t="shared" si="40"/>
        <v>Borderline High</v>
      </c>
      <c r="R655" t="str">
        <f t="shared" si="41"/>
        <v>Normal</v>
      </c>
      <c r="S655">
        <f t="shared" si="42"/>
        <v>4</v>
      </c>
      <c r="T655" t="str">
        <f t="shared" si="43"/>
        <v>Moderate</v>
      </c>
    </row>
    <row r="656" spans="1:20" ht="15" customHeight="1" x14ac:dyDescent="0.35">
      <c r="A656" s="35">
        <v>33</v>
      </c>
      <c r="B656" s="36">
        <v>19.101805949999999</v>
      </c>
      <c r="C656" s="35">
        <v>108.3698715</v>
      </c>
      <c r="D656" s="35">
        <v>79.808411939999999</v>
      </c>
      <c r="E656" s="37">
        <v>186.30614410000001</v>
      </c>
      <c r="F656" s="37">
        <v>37.965619439999998</v>
      </c>
      <c r="G656" s="37">
        <v>204.68574889999999</v>
      </c>
      <c r="H656" s="37">
        <v>260.41857490000001</v>
      </c>
      <c r="I656" s="17" t="s">
        <v>243</v>
      </c>
      <c r="J656" s="17" t="s">
        <v>249</v>
      </c>
      <c r="K656" s="17" t="s">
        <v>255</v>
      </c>
      <c r="L656" s="17" t="s">
        <v>357</v>
      </c>
      <c r="M656" s="17" t="s">
        <v>255</v>
      </c>
      <c r="N656" s="36">
        <v>4.9072330926783403</v>
      </c>
      <c r="O656" s="35">
        <v>28.561459559999999</v>
      </c>
      <c r="P656" s="37">
        <v>630.35959634999995</v>
      </c>
      <c r="Q656" t="str">
        <f t="shared" si="40"/>
        <v>Desirable</v>
      </c>
      <c r="R656" t="str">
        <f t="shared" si="41"/>
        <v>Normal</v>
      </c>
      <c r="S656">
        <f t="shared" si="42"/>
        <v>1</v>
      </c>
      <c r="T656" t="str">
        <f t="shared" si="43"/>
        <v>Low</v>
      </c>
    </row>
    <row r="657" spans="1:20" ht="15" customHeight="1" x14ac:dyDescent="0.35">
      <c r="A657" s="35">
        <v>25</v>
      </c>
      <c r="B657" s="36">
        <v>29.918769560000001</v>
      </c>
      <c r="C657" s="35">
        <v>109.37920579999999</v>
      </c>
      <c r="D657" s="35">
        <v>67.090824609999999</v>
      </c>
      <c r="E657" s="37">
        <v>189.73797949999999</v>
      </c>
      <c r="F657" s="37">
        <v>33.212121289999999</v>
      </c>
      <c r="G657" s="37">
        <v>203.14561990000001</v>
      </c>
      <c r="H657" s="37">
        <v>230.36116659999999</v>
      </c>
      <c r="I657" s="17" t="s">
        <v>243</v>
      </c>
      <c r="J657" s="17" t="s">
        <v>354</v>
      </c>
      <c r="K657" s="17" t="s">
        <v>255</v>
      </c>
      <c r="L657" s="17" t="s">
        <v>355</v>
      </c>
      <c r="M657" s="17" t="s">
        <v>333</v>
      </c>
      <c r="N657" s="36">
        <v>5.7129136029359602</v>
      </c>
      <c r="O657" s="35">
        <v>42.288381190000003</v>
      </c>
      <c r="P657" s="37">
        <v>747.96923900000002</v>
      </c>
      <c r="Q657" t="str">
        <f t="shared" si="40"/>
        <v>Desirable</v>
      </c>
      <c r="R657" t="str">
        <f t="shared" si="41"/>
        <v>Normal</v>
      </c>
      <c r="S657">
        <f t="shared" si="42"/>
        <v>3</v>
      </c>
      <c r="T657" t="str">
        <f t="shared" si="43"/>
        <v>Moderate</v>
      </c>
    </row>
    <row r="658" spans="1:20" ht="15" customHeight="1" x14ac:dyDescent="0.35">
      <c r="A658" s="35">
        <v>21</v>
      </c>
      <c r="B658" s="36">
        <v>25.995728329999999</v>
      </c>
      <c r="C658" s="35">
        <v>110.3011204</v>
      </c>
      <c r="D658" s="35">
        <v>70.279750680000006</v>
      </c>
      <c r="E658" s="37">
        <v>189.20237599999999</v>
      </c>
      <c r="F658" s="37">
        <v>45.658049740000003</v>
      </c>
      <c r="G658" s="37">
        <v>212.81181549999999</v>
      </c>
      <c r="H658" s="37">
        <v>253.7289658</v>
      </c>
      <c r="I658" s="17" t="s">
        <v>243</v>
      </c>
      <c r="J658" s="17" t="s">
        <v>249</v>
      </c>
      <c r="K658" s="17" t="s">
        <v>255</v>
      </c>
      <c r="L658" s="17" t="s">
        <v>355</v>
      </c>
      <c r="M658" s="17" t="s">
        <v>333</v>
      </c>
      <c r="N658" s="36">
        <v>4.1438996426131602</v>
      </c>
      <c r="O658" s="35">
        <v>40.021369720000003</v>
      </c>
      <c r="P658" s="37">
        <v>545.91029492999996</v>
      </c>
      <c r="Q658" t="str">
        <f t="shared" si="40"/>
        <v>Desirable</v>
      </c>
      <c r="R658" t="str">
        <f t="shared" si="41"/>
        <v>Normal</v>
      </c>
      <c r="S658">
        <f t="shared" si="42"/>
        <v>2</v>
      </c>
      <c r="T658" t="str">
        <f t="shared" si="43"/>
        <v>Low</v>
      </c>
    </row>
    <row r="659" spans="1:20" ht="15" customHeight="1" x14ac:dyDescent="0.35">
      <c r="A659" s="35">
        <v>21</v>
      </c>
      <c r="B659" s="36">
        <v>29.03408718</v>
      </c>
      <c r="C659" s="35">
        <v>107.1982197</v>
      </c>
      <c r="D659" s="35">
        <v>84.910254800000004</v>
      </c>
      <c r="E659" s="37">
        <v>188.24405400000001</v>
      </c>
      <c r="F659" s="37">
        <v>33.398356890000002</v>
      </c>
      <c r="G659" s="37">
        <v>200.28877230000001</v>
      </c>
      <c r="H659" s="37">
        <v>262.16370949999998</v>
      </c>
      <c r="I659" s="17" t="s">
        <v>243</v>
      </c>
      <c r="J659" s="17" t="s">
        <v>354</v>
      </c>
      <c r="K659" s="17" t="s">
        <v>392</v>
      </c>
      <c r="L659" s="17" t="s">
        <v>355</v>
      </c>
      <c r="M659" s="17" t="s">
        <v>333</v>
      </c>
      <c r="N659" s="36">
        <v>5.6363267995487298</v>
      </c>
      <c r="O659" s="35">
        <v>22.287964899999999</v>
      </c>
      <c r="P659" s="37">
        <v>609.71583078000003</v>
      </c>
      <c r="Q659" t="str">
        <f t="shared" si="40"/>
        <v>Desirable</v>
      </c>
      <c r="R659" t="str">
        <f t="shared" si="41"/>
        <v>Normal</v>
      </c>
      <c r="S659">
        <f t="shared" si="42"/>
        <v>3</v>
      </c>
      <c r="T659" t="str">
        <f t="shared" si="43"/>
        <v>Moderate</v>
      </c>
    </row>
    <row r="660" spans="1:20" ht="15" customHeight="1" x14ac:dyDescent="0.35">
      <c r="A660" s="35">
        <v>73</v>
      </c>
      <c r="B660" s="36">
        <v>32.596951220000001</v>
      </c>
      <c r="C660" s="35">
        <v>117.96358480000001</v>
      </c>
      <c r="D660" s="35">
        <v>80.634330649999995</v>
      </c>
      <c r="E660" s="37">
        <v>211.4855489</v>
      </c>
      <c r="F660" s="37">
        <v>31.42915013</v>
      </c>
      <c r="G660" s="37">
        <v>219.6470669</v>
      </c>
      <c r="H660" s="37">
        <v>231.70715910000001</v>
      </c>
      <c r="I660" s="17" t="s">
        <v>243</v>
      </c>
      <c r="J660" s="17" t="s">
        <v>249</v>
      </c>
      <c r="K660" s="17" t="s">
        <v>392</v>
      </c>
      <c r="L660" s="17" t="s">
        <v>366</v>
      </c>
      <c r="M660" s="17" t="s">
        <v>334</v>
      </c>
      <c r="N660" s="36">
        <v>6.7289617449162602</v>
      </c>
      <c r="O660" s="35">
        <v>37.329254149999997</v>
      </c>
      <c r="P660" s="37">
        <v>2379.57743906</v>
      </c>
      <c r="Q660" t="str">
        <f t="shared" si="40"/>
        <v>Borderline High</v>
      </c>
      <c r="R660" t="str">
        <f t="shared" si="41"/>
        <v>Normal</v>
      </c>
      <c r="S660">
        <f t="shared" si="42"/>
        <v>4</v>
      </c>
      <c r="T660" t="str">
        <f t="shared" si="43"/>
        <v>Moderate</v>
      </c>
    </row>
    <row r="661" spans="1:20" ht="15" customHeight="1" x14ac:dyDescent="0.35">
      <c r="A661" s="35">
        <v>42</v>
      </c>
      <c r="B661" s="36">
        <v>25.33150182</v>
      </c>
      <c r="C661" s="35">
        <v>110.25372609999999</v>
      </c>
      <c r="D661" s="35">
        <v>91.029875320000002</v>
      </c>
      <c r="E661" s="37">
        <v>168.00582739999999</v>
      </c>
      <c r="F661" s="37">
        <v>32.157568869999999</v>
      </c>
      <c r="G661" s="37">
        <v>205.3969639</v>
      </c>
      <c r="H661" s="37">
        <v>226.0352206</v>
      </c>
      <c r="I661" s="17" t="s">
        <v>353</v>
      </c>
      <c r="J661" s="17" t="s">
        <v>249</v>
      </c>
      <c r="K661" s="17" t="s">
        <v>392</v>
      </c>
      <c r="L661" s="17" t="s">
        <v>360</v>
      </c>
      <c r="M661" s="17" t="s">
        <v>333</v>
      </c>
      <c r="N661" s="36">
        <v>5.2244567392261301</v>
      </c>
      <c r="O661" s="35">
        <v>19.223850779999999</v>
      </c>
      <c r="P661" s="37">
        <v>1063.9230764399999</v>
      </c>
      <c r="Q661" t="str">
        <f t="shared" si="40"/>
        <v>Desirable</v>
      </c>
      <c r="R661" t="str">
        <f t="shared" si="41"/>
        <v>Normal</v>
      </c>
      <c r="S661">
        <f t="shared" si="42"/>
        <v>5</v>
      </c>
      <c r="T661" t="str">
        <f t="shared" si="43"/>
        <v>Moderate</v>
      </c>
    </row>
    <row r="662" spans="1:20" ht="15" customHeight="1" x14ac:dyDescent="0.35">
      <c r="A662" s="35">
        <v>84</v>
      </c>
      <c r="B662" s="36">
        <v>19.331842630000001</v>
      </c>
      <c r="C662" s="35">
        <v>97.198670010000001</v>
      </c>
      <c r="D662" s="35">
        <v>65.345118850000006</v>
      </c>
      <c r="E662" s="37">
        <v>182.31359850000001</v>
      </c>
      <c r="F662" s="37">
        <v>36.86509221</v>
      </c>
      <c r="G662" s="37">
        <v>221.84776160000001</v>
      </c>
      <c r="H662" s="37">
        <v>243.06637520000001</v>
      </c>
      <c r="I662" s="17" t="s">
        <v>243</v>
      </c>
      <c r="J662" s="17" t="s">
        <v>359</v>
      </c>
      <c r="K662" s="17" t="s">
        <v>255</v>
      </c>
      <c r="L662" s="17" t="s">
        <v>366</v>
      </c>
      <c r="M662" s="17" t="s">
        <v>255</v>
      </c>
      <c r="N662" s="36">
        <v>4.9454263524273996</v>
      </c>
      <c r="O662" s="35">
        <v>31.853551159999999</v>
      </c>
      <c r="P662" s="37">
        <v>1623.8747809199999</v>
      </c>
      <c r="Q662" t="str">
        <f t="shared" si="40"/>
        <v>Desirable</v>
      </c>
      <c r="R662" t="str">
        <f t="shared" si="41"/>
        <v>Normal</v>
      </c>
      <c r="S662">
        <f t="shared" si="42"/>
        <v>1</v>
      </c>
      <c r="T662" t="str">
        <f t="shared" si="43"/>
        <v>Low</v>
      </c>
    </row>
    <row r="663" spans="1:20" ht="15" customHeight="1" x14ac:dyDescent="0.35">
      <c r="A663" s="35">
        <v>84</v>
      </c>
      <c r="B663" s="36">
        <v>25.190587220000001</v>
      </c>
      <c r="C663" s="35">
        <v>104.17209010000001</v>
      </c>
      <c r="D663" s="35">
        <v>76.40405217</v>
      </c>
      <c r="E663" s="37">
        <v>202.3886167</v>
      </c>
      <c r="F663" s="37">
        <v>30.618315330000001</v>
      </c>
      <c r="G663" s="37">
        <v>231.86848209999999</v>
      </c>
      <c r="H663" s="37">
        <v>230.3440789</v>
      </c>
      <c r="I663" s="17" t="s">
        <v>243</v>
      </c>
      <c r="J663" s="17" t="s">
        <v>359</v>
      </c>
      <c r="K663" s="17" t="s">
        <v>255</v>
      </c>
      <c r="L663" s="17" t="s">
        <v>366</v>
      </c>
      <c r="M663" s="17" t="s">
        <v>333</v>
      </c>
      <c r="N663" s="36">
        <v>6.61005070065689</v>
      </c>
      <c r="O663" s="35">
        <v>27.768037929999998</v>
      </c>
      <c r="P663" s="37">
        <v>2116.0093264799998</v>
      </c>
      <c r="Q663" t="str">
        <f t="shared" si="40"/>
        <v>Borderline High</v>
      </c>
      <c r="R663" t="str">
        <f t="shared" si="41"/>
        <v>Normal</v>
      </c>
      <c r="S663">
        <f t="shared" si="42"/>
        <v>3</v>
      </c>
      <c r="T663" t="str">
        <f t="shared" si="43"/>
        <v>Moderate</v>
      </c>
    </row>
    <row r="664" spans="1:20" ht="15" customHeight="1" x14ac:dyDescent="0.35">
      <c r="A664" s="35">
        <v>44</v>
      </c>
      <c r="B664" s="36">
        <v>33.072835699999999</v>
      </c>
      <c r="C664" s="35">
        <v>96.418143220000005</v>
      </c>
      <c r="D664" s="35">
        <v>83.188326590000003</v>
      </c>
      <c r="E664" s="37">
        <v>206.05861110000001</v>
      </c>
      <c r="F664" s="37">
        <v>39.422421470000003</v>
      </c>
      <c r="G664" s="37">
        <v>226.4944371</v>
      </c>
      <c r="H664" s="37">
        <v>249.03281200000001</v>
      </c>
      <c r="I664" s="17" t="s">
        <v>243</v>
      </c>
      <c r="J664" s="17" t="s">
        <v>249</v>
      </c>
      <c r="K664" s="17" t="s">
        <v>392</v>
      </c>
      <c r="L664" s="17" t="s">
        <v>360</v>
      </c>
      <c r="M664" s="17" t="s">
        <v>334</v>
      </c>
      <c r="N664" s="36">
        <v>5.2269394780025902</v>
      </c>
      <c r="O664" s="35">
        <v>13.22981663</v>
      </c>
      <c r="P664" s="37">
        <v>1455.2047708</v>
      </c>
      <c r="Q664" t="str">
        <f t="shared" si="40"/>
        <v>Borderline High</v>
      </c>
      <c r="R664" t="str">
        <f t="shared" si="41"/>
        <v>Normal</v>
      </c>
      <c r="S664">
        <f t="shared" si="42"/>
        <v>4</v>
      </c>
      <c r="T664" t="str">
        <f t="shared" si="43"/>
        <v>Moderate</v>
      </c>
    </row>
    <row r="665" spans="1:20" ht="15" customHeight="1" x14ac:dyDescent="0.35">
      <c r="A665" s="35">
        <v>49</v>
      </c>
      <c r="B665" s="36">
        <v>27.849224490000001</v>
      </c>
      <c r="C665" s="35">
        <v>123.1597465</v>
      </c>
      <c r="D665" s="35">
        <v>84.051683780000005</v>
      </c>
      <c r="E665" s="37">
        <v>203.5546612</v>
      </c>
      <c r="F665" s="37">
        <v>42.000310499999998</v>
      </c>
      <c r="G665" s="37">
        <v>214.28078970000001</v>
      </c>
      <c r="H665" s="37">
        <v>239.82980739999999</v>
      </c>
      <c r="I665" s="17" t="s">
        <v>243</v>
      </c>
      <c r="J665" s="17" t="s">
        <v>249</v>
      </c>
      <c r="K665" s="17" t="s">
        <v>392</v>
      </c>
      <c r="L665" s="17" t="s">
        <v>360</v>
      </c>
      <c r="M665" s="17" t="s">
        <v>333</v>
      </c>
      <c r="N665" s="36">
        <v>4.8465037228712902</v>
      </c>
      <c r="O665" s="35">
        <v>39.10806272</v>
      </c>
      <c r="P665" s="37">
        <v>1364.61200001</v>
      </c>
      <c r="Q665" t="str">
        <f t="shared" si="40"/>
        <v>Borderline High</v>
      </c>
      <c r="R665" t="str">
        <f t="shared" si="41"/>
        <v>Elevated</v>
      </c>
      <c r="S665">
        <f t="shared" si="42"/>
        <v>3</v>
      </c>
      <c r="T665" t="str">
        <f t="shared" si="43"/>
        <v>Moderate</v>
      </c>
    </row>
    <row r="666" spans="1:20" ht="15" customHeight="1" x14ac:dyDescent="0.35">
      <c r="A666" s="35">
        <v>67</v>
      </c>
      <c r="B666" s="36">
        <v>21.6777826</v>
      </c>
      <c r="C666" s="35">
        <v>107.50756269999999</v>
      </c>
      <c r="D666" s="35">
        <v>86.383841340000004</v>
      </c>
      <c r="E666" s="37">
        <v>199.0680284</v>
      </c>
      <c r="F666" s="37">
        <v>41.194261539999999</v>
      </c>
      <c r="G666" s="37">
        <v>201.08232039999999</v>
      </c>
      <c r="H666" s="37">
        <v>239.1727764</v>
      </c>
      <c r="I666" s="17" t="s">
        <v>243</v>
      </c>
      <c r="J666" s="17" t="s">
        <v>249</v>
      </c>
      <c r="K666" s="17" t="s">
        <v>392</v>
      </c>
      <c r="L666" s="17" t="s">
        <v>261</v>
      </c>
      <c r="M666" s="17" t="s">
        <v>255</v>
      </c>
      <c r="N666" s="36">
        <v>4.8324213363238302</v>
      </c>
      <c r="O666" s="35">
        <v>21.123721360000001</v>
      </c>
      <c r="P666" s="37">
        <v>1452.4114342</v>
      </c>
      <c r="Q666" t="str">
        <f t="shared" si="40"/>
        <v>Desirable</v>
      </c>
      <c r="R666" t="str">
        <f t="shared" si="41"/>
        <v>Normal</v>
      </c>
      <c r="S666">
        <f t="shared" si="42"/>
        <v>0</v>
      </c>
      <c r="T666" t="str">
        <f t="shared" si="43"/>
        <v>Low</v>
      </c>
    </row>
    <row r="667" spans="1:20" ht="15" customHeight="1" x14ac:dyDescent="0.35">
      <c r="A667" s="35">
        <v>78</v>
      </c>
      <c r="B667" s="36">
        <v>26.031239100000001</v>
      </c>
      <c r="C667" s="35">
        <v>114.1961688</v>
      </c>
      <c r="D667" s="35">
        <v>90.962065159999995</v>
      </c>
      <c r="E667" s="37">
        <v>189.9914579</v>
      </c>
      <c r="F667" s="37">
        <v>37.205900790000001</v>
      </c>
      <c r="G667" s="37">
        <v>204.77761889999999</v>
      </c>
      <c r="H667" s="37">
        <v>207.04249799999999</v>
      </c>
      <c r="I667" s="17" t="s">
        <v>243</v>
      </c>
      <c r="J667" s="17" t="s">
        <v>354</v>
      </c>
      <c r="K667" s="17" t="s">
        <v>392</v>
      </c>
      <c r="L667" s="17" t="s">
        <v>366</v>
      </c>
      <c r="M667" s="17" t="s">
        <v>333</v>
      </c>
      <c r="N667" s="36">
        <v>5.1064872470730496</v>
      </c>
      <c r="O667" s="35">
        <v>23.234103640000001</v>
      </c>
      <c r="P667" s="37">
        <v>2030.4366497999999</v>
      </c>
      <c r="Q667" t="str">
        <f t="shared" si="40"/>
        <v>Desirable</v>
      </c>
      <c r="R667" t="str">
        <f t="shared" si="41"/>
        <v>Normal</v>
      </c>
      <c r="S667">
        <f t="shared" si="42"/>
        <v>3</v>
      </c>
      <c r="T667" t="str">
        <f t="shared" si="43"/>
        <v>Moderate</v>
      </c>
    </row>
    <row r="668" spans="1:20" ht="15" customHeight="1" x14ac:dyDescent="0.35">
      <c r="A668" s="35">
        <v>68</v>
      </c>
      <c r="B668" s="36">
        <v>29.43902718</v>
      </c>
      <c r="C668" s="35">
        <v>111.4887959</v>
      </c>
      <c r="D668" s="35">
        <v>81.841356399999995</v>
      </c>
      <c r="E668" s="37">
        <v>202.8411284</v>
      </c>
      <c r="F668" s="37">
        <v>37.829193930000002</v>
      </c>
      <c r="G668" s="37">
        <v>240.78905270000001</v>
      </c>
      <c r="H668" s="37">
        <v>268.31219829999998</v>
      </c>
      <c r="I668" s="17" t="s">
        <v>243</v>
      </c>
      <c r="J668" s="17" t="s">
        <v>249</v>
      </c>
      <c r="K668" s="17" t="s">
        <v>392</v>
      </c>
      <c r="L668" s="17" t="s">
        <v>261</v>
      </c>
      <c r="M668" s="17" t="s">
        <v>333</v>
      </c>
      <c r="N668" s="36">
        <v>5.3620261847329296</v>
      </c>
      <c r="O668" s="35">
        <v>29.647439500000001</v>
      </c>
      <c r="P668" s="37">
        <v>2001.8538482399999</v>
      </c>
      <c r="Q668" t="str">
        <f t="shared" si="40"/>
        <v>Borderline High</v>
      </c>
      <c r="R668" t="str">
        <f t="shared" si="41"/>
        <v>Normal</v>
      </c>
      <c r="S668">
        <f t="shared" si="42"/>
        <v>3</v>
      </c>
      <c r="T668" t="str">
        <f t="shared" si="43"/>
        <v>Moderate</v>
      </c>
    </row>
    <row r="669" spans="1:20" ht="15" customHeight="1" x14ac:dyDescent="0.35">
      <c r="A669" s="35">
        <v>36</v>
      </c>
      <c r="B669" s="36">
        <v>26.372563700000001</v>
      </c>
      <c r="C669" s="35">
        <v>96.792850729999998</v>
      </c>
      <c r="D669" s="35">
        <v>76.802016409999993</v>
      </c>
      <c r="E669" s="37">
        <v>189.188119</v>
      </c>
      <c r="F669" s="37">
        <v>42.110946769999998</v>
      </c>
      <c r="G669" s="37">
        <v>195.02544990000001</v>
      </c>
      <c r="H669" s="37">
        <v>270.35498639999997</v>
      </c>
      <c r="I669" s="17" t="s">
        <v>243</v>
      </c>
      <c r="J669" s="17" t="s">
        <v>249</v>
      </c>
      <c r="K669" s="17" t="s">
        <v>255</v>
      </c>
      <c r="L669" s="17" t="s">
        <v>357</v>
      </c>
      <c r="M669" s="17" t="s">
        <v>333</v>
      </c>
      <c r="N669" s="36">
        <v>4.4926113875639198</v>
      </c>
      <c r="O669" s="35">
        <v>19.990834320000001</v>
      </c>
      <c r="P669" s="37">
        <v>949.41229320000002</v>
      </c>
      <c r="Q669" t="str">
        <f t="shared" si="40"/>
        <v>Desirable</v>
      </c>
      <c r="R669" t="str">
        <f t="shared" si="41"/>
        <v>Normal</v>
      </c>
      <c r="S669">
        <f t="shared" si="42"/>
        <v>2</v>
      </c>
      <c r="T669" t="str">
        <f t="shared" si="43"/>
        <v>Low</v>
      </c>
    </row>
    <row r="670" spans="1:20" ht="15" customHeight="1" x14ac:dyDescent="0.35">
      <c r="A670" s="35">
        <v>38</v>
      </c>
      <c r="B670" s="36">
        <v>26.236634469999998</v>
      </c>
      <c r="C670" s="35">
        <v>105.249196</v>
      </c>
      <c r="D670" s="35">
        <v>76.151141899999999</v>
      </c>
      <c r="E670" s="37">
        <v>197.93867259999999</v>
      </c>
      <c r="F670" s="37">
        <v>40.119871449999998</v>
      </c>
      <c r="G670" s="37">
        <v>211.7203342</v>
      </c>
      <c r="H670" s="37">
        <v>247.4766894</v>
      </c>
      <c r="I670" s="17" t="s">
        <v>243</v>
      </c>
      <c r="J670" s="17" t="s">
        <v>359</v>
      </c>
      <c r="K670" s="17" t="s">
        <v>255</v>
      </c>
      <c r="L670" s="17" t="s">
        <v>357</v>
      </c>
      <c r="M670" s="17" t="s">
        <v>333</v>
      </c>
      <c r="N670" s="36">
        <v>4.9336816257420999</v>
      </c>
      <c r="O670" s="35">
        <v>29.098054099999999</v>
      </c>
      <c r="P670" s="37">
        <v>996.99210986000003</v>
      </c>
      <c r="Q670" t="str">
        <f t="shared" si="40"/>
        <v>Desirable</v>
      </c>
      <c r="R670" t="str">
        <f t="shared" si="41"/>
        <v>Normal</v>
      </c>
      <c r="S670">
        <f t="shared" si="42"/>
        <v>2</v>
      </c>
      <c r="T670" t="str">
        <f t="shared" si="43"/>
        <v>Low</v>
      </c>
    </row>
    <row r="671" spans="1:20" ht="15" customHeight="1" x14ac:dyDescent="0.35">
      <c r="A671" s="35">
        <v>22</v>
      </c>
      <c r="B671" s="36">
        <v>23.43160331</v>
      </c>
      <c r="C671" s="35">
        <v>104.03403539999999</v>
      </c>
      <c r="D671" s="35">
        <v>88.657022940000004</v>
      </c>
      <c r="E671" s="37">
        <v>177.2386434</v>
      </c>
      <c r="F671" s="37">
        <v>37.19436305</v>
      </c>
      <c r="G671" s="37">
        <v>208.48153339999999</v>
      </c>
      <c r="H671" s="37">
        <v>215.0354547</v>
      </c>
      <c r="I671" s="17" t="s">
        <v>243</v>
      </c>
      <c r="J671" s="17" t="s">
        <v>354</v>
      </c>
      <c r="K671" s="17" t="s">
        <v>392</v>
      </c>
      <c r="L671" s="17" t="s">
        <v>355</v>
      </c>
      <c r="M671" s="17" t="s">
        <v>255</v>
      </c>
      <c r="N671" s="36">
        <v>4.7652017366647703</v>
      </c>
      <c r="O671" s="35">
        <v>15.37701246</v>
      </c>
      <c r="P671" s="37">
        <v>515.49527281999997</v>
      </c>
      <c r="Q671" t="str">
        <f t="shared" si="40"/>
        <v>Desirable</v>
      </c>
      <c r="R671" t="str">
        <f t="shared" si="41"/>
        <v>Normal</v>
      </c>
      <c r="S671">
        <f t="shared" si="42"/>
        <v>1</v>
      </c>
      <c r="T671" t="str">
        <f t="shared" si="43"/>
        <v>Low</v>
      </c>
    </row>
    <row r="672" spans="1:20" ht="15" customHeight="1" x14ac:dyDescent="0.35">
      <c r="A672" s="35">
        <v>59</v>
      </c>
      <c r="B672" s="36">
        <v>23.83296056</v>
      </c>
      <c r="C672" s="35">
        <v>90.265567630000007</v>
      </c>
      <c r="D672" s="35">
        <v>84.943771369999993</v>
      </c>
      <c r="E672" s="37">
        <v>174.38568770000001</v>
      </c>
      <c r="F672" s="37">
        <v>35.248070910000003</v>
      </c>
      <c r="G672" s="37">
        <v>207.06663019999999</v>
      </c>
      <c r="H672" s="37">
        <v>241.34111859999999</v>
      </c>
      <c r="I672" s="17" t="s">
        <v>243</v>
      </c>
      <c r="J672" s="17" t="s">
        <v>249</v>
      </c>
      <c r="K672" s="17" t="s">
        <v>392</v>
      </c>
      <c r="L672" s="17" t="s">
        <v>363</v>
      </c>
      <c r="M672" s="17" t="s">
        <v>255</v>
      </c>
      <c r="N672" s="36">
        <v>4.9473824580432897</v>
      </c>
      <c r="O672" s="35">
        <v>5.3217962600000099</v>
      </c>
      <c r="P672" s="37">
        <v>1406.14467304</v>
      </c>
      <c r="Q672" t="str">
        <f t="shared" si="40"/>
        <v>Desirable</v>
      </c>
      <c r="R672" t="str">
        <f t="shared" si="41"/>
        <v>Normal</v>
      </c>
      <c r="S672">
        <f t="shared" si="42"/>
        <v>1</v>
      </c>
      <c r="T672" t="str">
        <f t="shared" si="43"/>
        <v>Low</v>
      </c>
    </row>
    <row r="673" spans="1:20" ht="15" customHeight="1" x14ac:dyDescent="0.35">
      <c r="A673" s="35">
        <v>78</v>
      </c>
      <c r="B673" s="36">
        <v>28.112295960000001</v>
      </c>
      <c r="C673" s="35">
        <v>117.0067128</v>
      </c>
      <c r="D673" s="35">
        <v>75.052426080000004</v>
      </c>
      <c r="E673" s="37">
        <v>236.8164654</v>
      </c>
      <c r="F673" s="37">
        <v>33.661022330000002</v>
      </c>
      <c r="G673" s="37">
        <v>246.6446827</v>
      </c>
      <c r="H673" s="37">
        <v>274.30369230000002</v>
      </c>
      <c r="I673" s="17" t="s">
        <v>243</v>
      </c>
      <c r="J673" s="17" t="s">
        <v>249</v>
      </c>
      <c r="K673" s="17" t="s">
        <v>255</v>
      </c>
      <c r="L673" s="17" t="s">
        <v>366</v>
      </c>
      <c r="M673" s="17" t="s">
        <v>333</v>
      </c>
      <c r="N673" s="36">
        <v>7.0353319360992801</v>
      </c>
      <c r="O673" s="35">
        <v>41.954286719999999</v>
      </c>
      <c r="P673" s="37">
        <v>2192.75908488</v>
      </c>
      <c r="Q673" t="str">
        <f t="shared" si="40"/>
        <v>Borderline High</v>
      </c>
      <c r="R673" t="str">
        <f t="shared" si="41"/>
        <v>Normal</v>
      </c>
      <c r="S673">
        <f t="shared" si="42"/>
        <v>3</v>
      </c>
      <c r="T673" t="str">
        <f t="shared" si="43"/>
        <v>Moderate</v>
      </c>
    </row>
    <row r="674" spans="1:20" ht="15" customHeight="1" x14ac:dyDescent="0.35">
      <c r="A674" s="35">
        <v>39</v>
      </c>
      <c r="B674" s="36">
        <v>29.462361229999999</v>
      </c>
      <c r="C674" s="35">
        <v>112.1758128</v>
      </c>
      <c r="D674" s="35">
        <v>82.254992599999994</v>
      </c>
      <c r="E674" s="37">
        <v>184.38967220000001</v>
      </c>
      <c r="F674" s="37">
        <v>39.57035475</v>
      </c>
      <c r="G674" s="37">
        <v>208.63184770000001</v>
      </c>
      <c r="H674" s="37">
        <v>249.06917709999999</v>
      </c>
      <c r="I674" s="17" t="s">
        <v>243</v>
      </c>
      <c r="J674" s="17" t="s">
        <v>354</v>
      </c>
      <c r="K674" s="17" t="s">
        <v>392</v>
      </c>
      <c r="L674" s="17" t="s">
        <v>357</v>
      </c>
      <c r="M674" s="17" t="s">
        <v>333</v>
      </c>
      <c r="N674" s="36">
        <v>4.6597932559601301</v>
      </c>
      <c r="O674" s="35">
        <v>29.920820200000001</v>
      </c>
      <c r="P674" s="37">
        <v>1149.03208797</v>
      </c>
      <c r="Q674" t="str">
        <f t="shared" si="40"/>
        <v>Desirable</v>
      </c>
      <c r="R674" t="str">
        <f t="shared" si="41"/>
        <v>Normal</v>
      </c>
      <c r="S674">
        <f t="shared" si="42"/>
        <v>3</v>
      </c>
      <c r="T674" t="str">
        <f t="shared" si="43"/>
        <v>Moderate</v>
      </c>
    </row>
    <row r="675" spans="1:20" ht="15" customHeight="1" x14ac:dyDescent="0.35">
      <c r="A675" s="35">
        <v>38</v>
      </c>
      <c r="B675" s="36">
        <v>26.133450759999999</v>
      </c>
      <c r="C675" s="35">
        <v>103.4455344</v>
      </c>
      <c r="D675" s="35">
        <v>81.038957139999994</v>
      </c>
      <c r="E675" s="37">
        <v>181.59917340000001</v>
      </c>
      <c r="F675" s="37">
        <v>38.887740100000002</v>
      </c>
      <c r="G675" s="37">
        <v>208.36974140000001</v>
      </c>
      <c r="H675" s="37">
        <v>260.46887029999999</v>
      </c>
      <c r="I675" s="17" t="s">
        <v>353</v>
      </c>
      <c r="J675" s="17" t="s">
        <v>354</v>
      </c>
      <c r="K675" s="17" t="s">
        <v>392</v>
      </c>
      <c r="L675" s="17" t="s">
        <v>357</v>
      </c>
      <c r="M675" s="17" t="s">
        <v>333</v>
      </c>
      <c r="N675" s="36">
        <v>4.6698309784270498</v>
      </c>
      <c r="O675" s="35">
        <v>22.406577259999999</v>
      </c>
      <c r="P675" s="37">
        <v>993.07112887999995</v>
      </c>
      <c r="Q675" t="str">
        <f t="shared" si="40"/>
        <v>Desirable</v>
      </c>
      <c r="R675" t="str">
        <f t="shared" si="41"/>
        <v>Normal</v>
      </c>
      <c r="S675">
        <f t="shared" si="42"/>
        <v>5</v>
      </c>
      <c r="T675" t="str">
        <f t="shared" si="43"/>
        <v>Moderate</v>
      </c>
    </row>
    <row r="676" spans="1:20" ht="15" customHeight="1" x14ac:dyDescent="0.35">
      <c r="A676" s="35">
        <v>87</v>
      </c>
      <c r="B676" s="36">
        <v>24.530241570000001</v>
      </c>
      <c r="C676" s="35">
        <v>125.6181299</v>
      </c>
      <c r="D676" s="35">
        <v>82.130970989999994</v>
      </c>
      <c r="E676" s="37">
        <v>181.25283830000001</v>
      </c>
      <c r="F676" s="37">
        <v>38.590776140000003</v>
      </c>
      <c r="G676" s="37">
        <v>188.7741474</v>
      </c>
      <c r="H676" s="37">
        <v>231.99693289999999</v>
      </c>
      <c r="I676" s="17" t="s">
        <v>243</v>
      </c>
      <c r="J676" s="17" t="s">
        <v>249</v>
      </c>
      <c r="K676" s="17" t="s">
        <v>392</v>
      </c>
      <c r="L676" s="17" t="s">
        <v>366</v>
      </c>
      <c r="M676" s="17" t="s">
        <v>255</v>
      </c>
      <c r="N676" s="36">
        <v>4.69679173184932</v>
      </c>
      <c r="O676" s="35">
        <v>43.487158909999998</v>
      </c>
      <c r="P676" s="37">
        <v>2134.1310165899999</v>
      </c>
      <c r="Q676" t="str">
        <f t="shared" si="40"/>
        <v>Desirable</v>
      </c>
      <c r="R676" t="str">
        <f t="shared" si="41"/>
        <v>Elevated</v>
      </c>
      <c r="S676">
        <f t="shared" si="42"/>
        <v>2</v>
      </c>
      <c r="T676" t="str">
        <f t="shared" si="43"/>
        <v>Low</v>
      </c>
    </row>
    <row r="677" spans="1:20" ht="15" customHeight="1" x14ac:dyDescent="0.35">
      <c r="A677" s="35">
        <v>53</v>
      </c>
      <c r="B677" s="36">
        <v>30.781808760000001</v>
      </c>
      <c r="C677" s="35">
        <v>111.1299525</v>
      </c>
      <c r="D677" s="35">
        <v>90.718716290000003</v>
      </c>
      <c r="E677" s="37">
        <v>183.99261799999999</v>
      </c>
      <c r="F677" s="37">
        <v>37.474649280000001</v>
      </c>
      <c r="G677" s="37">
        <v>214.42997170000001</v>
      </c>
      <c r="H677" s="37">
        <v>217.6882871</v>
      </c>
      <c r="I677" s="17" t="s">
        <v>353</v>
      </c>
      <c r="J677" s="17" t="s">
        <v>359</v>
      </c>
      <c r="K677" s="17" t="s">
        <v>392</v>
      </c>
      <c r="L677" s="17" t="s">
        <v>363</v>
      </c>
      <c r="M677" s="17" t="s">
        <v>334</v>
      </c>
      <c r="N677" s="36">
        <v>4.9097889249145199</v>
      </c>
      <c r="O677" s="35">
        <v>20.411236209999998</v>
      </c>
      <c r="P677" s="37">
        <v>1631.43586428</v>
      </c>
      <c r="Q677" t="str">
        <f t="shared" si="40"/>
        <v>Desirable</v>
      </c>
      <c r="R677" t="str">
        <f t="shared" si="41"/>
        <v>Normal</v>
      </c>
      <c r="S677">
        <f t="shared" si="42"/>
        <v>6</v>
      </c>
      <c r="T677" t="str">
        <f t="shared" si="43"/>
        <v>High</v>
      </c>
    </row>
    <row r="678" spans="1:20" ht="15" customHeight="1" x14ac:dyDescent="0.35">
      <c r="A678" s="35">
        <v>22</v>
      </c>
      <c r="B678" s="36">
        <v>24.881560489999998</v>
      </c>
      <c r="C678" s="35">
        <v>113.68354220000001</v>
      </c>
      <c r="D678" s="35">
        <v>78.797483069999998</v>
      </c>
      <c r="E678" s="37">
        <v>170.4863004</v>
      </c>
      <c r="F678" s="37">
        <v>43.677305670000003</v>
      </c>
      <c r="G678" s="37">
        <v>192.6333143</v>
      </c>
      <c r="H678" s="37">
        <v>281.25798359999999</v>
      </c>
      <c r="I678" s="17" t="s">
        <v>243</v>
      </c>
      <c r="J678" s="17" t="s">
        <v>359</v>
      </c>
      <c r="K678" s="17" t="s">
        <v>255</v>
      </c>
      <c r="L678" s="17" t="s">
        <v>355</v>
      </c>
      <c r="M678" s="17" t="s">
        <v>255</v>
      </c>
      <c r="N678" s="36">
        <v>3.9033154125415601</v>
      </c>
      <c r="O678" s="35">
        <v>34.88605913</v>
      </c>
      <c r="P678" s="37">
        <v>547.39433078000002</v>
      </c>
      <c r="Q678" t="str">
        <f t="shared" si="40"/>
        <v>Desirable</v>
      </c>
      <c r="R678" t="str">
        <f t="shared" si="41"/>
        <v>Normal</v>
      </c>
      <c r="S678">
        <f t="shared" si="42"/>
        <v>0</v>
      </c>
      <c r="T678" t="str">
        <f t="shared" si="43"/>
        <v>Low</v>
      </c>
    </row>
    <row r="679" spans="1:20" ht="15" customHeight="1" x14ac:dyDescent="0.35">
      <c r="A679" s="35">
        <v>29</v>
      </c>
      <c r="B679" s="36">
        <v>28.446569369999999</v>
      </c>
      <c r="C679" s="35">
        <v>111.0659168</v>
      </c>
      <c r="D679" s="35">
        <v>90.738380539999994</v>
      </c>
      <c r="E679" s="37">
        <v>182.47652189999999</v>
      </c>
      <c r="F679" s="37">
        <v>34.735426019999998</v>
      </c>
      <c r="G679" s="37">
        <v>188.90050110000001</v>
      </c>
      <c r="H679" s="37">
        <v>241.09474729999999</v>
      </c>
      <c r="I679" s="17" t="s">
        <v>353</v>
      </c>
      <c r="J679" s="17" t="s">
        <v>359</v>
      </c>
      <c r="K679" s="17" t="s">
        <v>392</v>
      </c>
      <c r="L679" s="17" t="s">
        <v>355</v>
      </c>
      <c r="M679" s="17" t="s">
        <v>333</v>
      </c>
      <c r="N679" s="36">
        <v>5.2533261516623799</v>
      </c>
      <c r="O679" s="35">
        <v>20.327536259999999</v>
      </c>
      <c r="P679" s="37">
        <v>824.95051173000002</v>
      </c>
      <c r="Q679" t="str">
        <f t="shared" si="40"/>
        <v>Desirable</v>
      </c>
      <c r="R679" t="str">
        <f t="shared" si="41"/>
        <v>Normal</v>
      </c>
      <c r="S679">
        <f t="shared" si="42"/>
        <v>5</v>
      </c>
      <c r="T679" t="str">
        <f t="shared" si="43"/>
        <v>Moderate</v>
      </c>
    </row>
    <row r="680" spans="1:20" ht="15" customHeight="1" x14ac:dyDescent="0.35">
      <c r="A680" s="35">
        <v>63</v>
      </c>
      <c r="B680" s="36">
        <v>29.66509147</v>
      </c>
      <c r="C680" s="35">
        <v>115.2094762</v>
      </c>
      <c r="D680" s="35">
        <v>76.125652860000002</v>
      </c>
      <c r="E680" s="37">
        <v>192.2201627</v>
      </c>
      <c r="F680" s="37">
        <v>40.417029409999998</v>
      </c>
      <c r="G680" s="37">
        <v>223.48468930000001</v>
      </c>
      <c r="H680" s="37">
        <v>284.6078377</v>
      </c>
      <c r="I680" s="17" t="s">
        <v>243</v>
      </c>
      <c r="J680" s="17" t="s">
        <v>249</v>
      </c>
      <c r="K680" s="17" t="s">
        <v>255</v>
      </c>
      <c r="L680" s="17" t="s">
        <v>261</v>
      </c>
      <c r="M680" s="17" t="s">
        <v>333</v>
      </c>
      <c r="N680" s="36">
        <v>4.7559201036294096</v>
      </c>
      <c r="O680" s="35">
        <v>39.083823340000002</v>
      </c>
      <c r="P680" s="37">
        <v>1868.9007626099999</v>
      </c>
      <c r="Q680" t="str">
        <f t="shared" si="40"/>
        <v>Desirable</v>
      </c>
      <c r="R680" t="str">
        <f t="shared" si="41"/>
        <v>Normal</v>
      </c>
      <c r="S680">
        <f t="shared" si="42"/>
        <v>2</v>
      </c>
      <c r="T680" t="str">
        <f t="shared" si="43"/>
        <v>Low</v>
      </c>
    </row>
    <row r="681" spans="1:20" ht="15" customHeight="1" x14ac:dyDescent="0.35">
      <c r="A681" s="35">
        <v>51</v>
      </c>
      <c r="B681" s="36">
        <v>20.679538040000001</v>
      </c>
      <c r="C681" s="35">
        <v>83.80752081</v>
      </c>
      <c r="D681" s="35">
        <v>74.257768929999997</v>
      </c>
      <c r="E681" s="37">
        <v>179.3643758</v>
      </c>
      <c r="F681" s="37">
        <v>37.701876130000002</v>
      </c>
      <c r="G681" s="37">
        <v>197.60161160000001</v>
      </c>
      <c r="H681" s="37">
        <v>260.72429399999999</v>
      </c>
      <c r="I681" s="17" t="s">
        <v>353</v>
      </c>
      <c r="J681" s="17" t="s">
        <v>359</v>
      </c>
      <c r="K681" s="17" t="s">
        <v>255</v>
      </c>
      <c r="L681" s="17" t="s">
        <v>363</v>
      </c>
      <c r="M681" s="17" t="s">
        <v>255</v>
      </c>
      <c r="N681" s="36">
        <v>4.7574389980364096</v>
      </c>
      <c r="O681" s="35">
        <v>9.5497518800000005</v>
      </c>
      <c r="P681" s="37">
        <v>1054.65644004</v>
      </c>
      <c r="Q681" t="str">
        <f t="shared" si="40"/>
        <v>Desirable</v>
      </c>
      <c r="R681" t="str">
        <f t="shared" si="41"/>
        <v>Normal</v>
      </c>
      <c r="S681">
        <f t="shared" si="42"/>
        <v>3</v>
      </c>
      <c r="T681" t="str">
        <f t="shared" si="43"/>
        <v>Moderate</v>
      </c>
    </row>
    <row r="682" spans="1:20" ht="15" customHeight="1" x14ac:dyDescent="0.35">
      <c r="A682" s="35">
        <v>66</v>
      </c>
      <c r="B682" s="36">
        <v>27.698675049999999</v>
      </c>
      <c r="C682" s="35">
        <v>105.2254279</v>
      </c>
      <c r="D682" s="35">
        <v>78.442523820000005</v>
      </c>
      <c r="E682" s="37">
        <v>177.58411620000001</v>
      </c>
      <c r="F682" s="37">
        <v>39.497266760000002</v>
      </c>
      <c r="G682" s="37">
        <v>205.75233249999999</v>
      </c>
      <c r="H682" s="37">
        <v>249.39532819999999</v>
      </c>
      <c r="I682" s="17" t="s">
        <v>243</v>
      </c>
      <c r="J682" s="17" t="s">
        <v>359</v>
      </c>
      <c r="K682" s="17" t="s">
        <v>255</v>
      </c>
      <c r="L682" s="17" t="s">
        <v>261</v>
      </c>
      <c r="M682" s="17" t="s">
        <v>333</v>
      </c>
      <c r="N682" s="36">
        <v>4.4961115228318702</v>
      </c>
      <c r="O682" s="35">
        <v>26.782904080000002</v>
      </c>
      <c r="P682" s="37">
        <v>1828.1125532999999</v>
      </c>
      <c r="Q682" t="str">
        <f t="shared" si="40"/>
        <v>Desirable</v>
      </c>
      <c r="R682" t="str">
        <f t="shared" si="41"/>
        <v>Normal</v>
      </c>
      <c r="S682">
        <f t="shared" si="42"/>
        <v>3</v>
      </c>
      <c r="T682" t="str">
        <f t="shared" si="43"/>
        <v>Moderate</v>
      </c>
    </row>
    <row r="683" spans="1:20" ht="15" customHeight="1" x14ac:dyDescent="0.35">
      <c r="A683" s="35">
        <v>62</v>
      </c>
      <c r="B683" s="36">
        <v>13.51260548</v>
      </c>
      <c r="C683" s="35">
        <v>101.9553645</v>
      </c>
      <c r="D683" s="35">
        <v>74.045037590000007</v>
      </c>
      <c r="E683" s="37">
        <v>182.44016780000001</v>
      </c>
      <c r="F683" s="37">
        <v>38.20380712</v>
      </c>
      <c r="G683" s="37">
        <v>214.51206730000001</v>
      </c>
      <c r="H683" s="37">
        <v>250.1588204</v>
      </c>
      <c r="I683" s="17" t="s">
        <v>243</v>
      </c>
      <c r="J683" s="17" t="s">
        <v>359</v>
      </c>
      <c r="K683" s="17" t="s">
        <v>255</v>
      </c>
      <c r="L683" s="17" t="s">
        <v>261</v>
      </c>
      <c r="M683" s="17" t="s">
        <v>332</v>
      </c>
      <c r="N683" s="36">
        <v>4.7754446887177098</v>
      </c>
      <c r="O683" s="35">
        <v>27.910326909999998</v>
      </c>
      <c r="P683" s="37">
        <v>837.78153975999999</v>
      </c>
      <c r="Q683" t="str">
        <f t="shared" si="40"/>
        <v>Desirable</v>
      </c>
      <c r="R683" t="str">
        <f t="shared" si="41"/>
        <v>Normal</v>
      </c>
      <c r="S683">
        <f t="shared" si="42"/>
        <v>2</v>
      </c>
      <c r="T683" t="str">
        <f t="shared" si="43"/>
        <v>Low</v>
      </c>
    </row>
    <row r="684" spans="1:20" ht="15" customHeight="1" x14ac:dyDescent="0.35">
      <c r="A684" s="35">
        <v>44</v>
      </c>
      <c r="B684" s="36">
        <v>26.48815965</v>
      </c>
      <c r="C684" s="35">
        <v>96.670520139999994</v>
      </c>
      <c r="D684" s="35">
        <v>88.351267699999994</v>
      </c>
      <c r="E684" s="37">
        <v>195.16838910000001</v>
      </c>
      <c r="F684" s="37">
        <v>41.184859350000004</v>
      </c>
      <c r="G684" s="37">
        <v>200.30140729999999</v>
      </c>
      <c r="H684" s="37">
        <v>217.6800322</v>
      </c>
      <c r="I684" s="17" t="s">
        <v>243</v>
      </c>
      <c r="J684" s="17" t="s">
        <v>354</v>
      </c>
      <c r="K684" s="17" t="s">
        <v>392</v>
      </c>
      <c r="L684" s="17" t="s">
        <v>360</v>
      </c>
      <c r="M684" s="17" t="s">
        <v>333</v>
      </c>
      <c r="N684" s="36">
        <v>4.7388383056357304</v>
      </c>
      <c r="O684" s="35">
        <v>8.3192524399999996</v>
      </c>
      <c r="P684" s="37">
        <v>1165.4790246</v>
      </c>
      <c r="Q684" t="str">
        <f t="shared" si="40"/>
        <v>Desirable</v>
      </c>
      <c r="R684" t="str">
        <f t="shared" si="41"/>
        <v>Normal</v>
      </c>
      <c r="S684">
        <f t="shared" si="42"/>
        <v>2</v>
      </c>
      <c r="T684" t="str">
        <f t="shared" si="43"/>
        <v>Low</v>
      </c>
    </row>
    <row r="685" spans="1:20" ht="15" customHeight="1" x14ac:dyDescent="0.35">
      <c r="A685" s="35">
        <v>43</v>
      </c>
      <c r="B685" s="36">
        <v>29.897498639999998</v>
      </c>
      <c r="C685" s="35">
        <v>106.7821615</v>
      </c>
      <c r="D685" s="35">
        <v>90.552058610000003</v>
      </c>
      <c r="E685" s="37">
        <v>200.29947290000001</v>
      </c>
      <c r="F685" s="37">
        <v>38.312643970000003</v>
      </c>
      <c r="G685" s="37">
        <v>205.15982159999999</v>
      </c>
      <c r="H685" s="37">
        <v>300.4204987</v>
      </c>
      <c r="I685" s="17" t="s">
        <v>243</v>
      </c>
      <c r="J685" s="17" t="s">
        <v>249</v>
      </c>
      <c r="K685" s="17" t="s">
        <v>392</v>
      </c>
      <c r="L685" s="17" t="s">
        <v>360</v>
      </c>
      <c r="M685" s="17" t="s">
        <v>333</v>
      </c>
      <c r="N685" s="36">
        <v>5.2280253238810896</v>
      </c>
      <c r="O685" s="35">
        <v>16.230102890000001</v>
      </c>
      <c r="P685" s="37">
        <v>1285.59244152</v>
      </c>
      <c r="Q685" t="str">
        <f t="shared" si="40"/>
        <v>Borderline High</v>
      </c>
      <c r="R685" t="str">
        <f t="shared" si="41"/>
        <v>Normal</v>
      </c>
      <c r="S685">
        <f t="shared" si="42"/>
        <v>3</v>
      </c>
      <c r="T685" t="str">
        <f t="shared" si="43"/>
        <v>Moderate</v>
      </c>
    </row>
    <row r="686" spans="1:20" ht="15" customHeight="1" x14ac:dyDescent="0.35">
      <c r="A686" s="35">
        <v>64</v>
      </c>
      <c r="B686" s="36">
        <v>28.684601860000001</v>
      </c>
      <c r="C686" s="35">
        <v>119.933931</v>
      </c>
      <c r="D686" s="35">
        <v>92.560490520000002</v>
      </c>
      <c r="E686" s="37">
        <v>200.33409810000001</v>
      </c>
      <c r="F686" s="37">
        <v>39.030255279999999</v>
      </c>
      <c r="G686" s="37">
        <v>237.85696799999999</v>
      </c>
      <c r="H686" s="37">
        <v>252.69554160000001</v>
      </c>
      <c r="I686" s="17" t="s">
        <v>353</v>
      </c>
      <c r="J686" s="17" t="s">
        <v>359</v>
      </c>
      <c r="K686" s="17" t="s">
        <v>392</v>
      </c>
      <c r="L686" s="17" t="s">
        <v>261</v>
      </c>
      <c r="M686" s="17" t="s">
        <v>333</v>
      </c>
      <c r="N686" s="36">
        <v>5.1327898488702903</v>
      </c>
      <c r="O686" s="35">
        <v>27.373440479999999</v>
      </c>
      <c r="P686" s="37">
        <v>1835.8145190400001</v>
      </c>
      <c r="Q686" t="str">
        <f t="shared" si="40"/>
        <v>Borderline High</v>
      </c>
      <c r="R686" t="str">
        <f t="shared" si="41"/>
        <v>Normal</v>
      </c>
      <c r="S686">
        <f t="shared" si="42"/>
        <v>5</v>
      </c>
      <c r="T686" t="str">
        <f t="shared" si="43"/>
        <v>Moderate</v>
      </c>
    </row>
    <row r="687" spans="1:20" ht="15" customHeight="1" x14ac:dyDescent="0.35">
      <c r="A687" s="35">
        <v>73</v>
      </c>
      <c r="B687" s="36">
        <v>31.000020689999999</v>
      </c>
      <c r="C687" s="35">
        <v>112.9152445</v>
      </c>
      <c r="D687" s="35">
        <v>75.306459930000003</v>
      </c>
      <c r="E687" s="37">
        <v>201.91976840000001</v>
      </c>
      <c r="F687" s="37">
        <v>33.626373800000003</v>
      </c>
      <c r="G687" s="37">
        <v>229.6950516</v>
      </c>
      <c r="H687" s="37">
        <v>266.82962179999998</v>
      </c>
      <c r="I687" s="17" t="s">
        <v>243</v>
      </c>
      <c r="J687" s="17" t="s">
        <v>359</v>
      </c>
      <c r="K687" s="17" t="s">
        <v>255</v>
      </c>
      <c r="L687" s="17" t="s">
        <v>366</v>
      </c>
      <c r="M687" s="17" t="s">
        <v>334</v>
      </c>
      <c r="N687" s="36">
        <v>6.00480353906016</v>
      </c>
      <c r="O687" s="35">
        <v>37.608784569999997</v>
      </c>
      <c r="P687" s="37">
        <v>2263.0015103699998</v>
      </c>
      <c r="Q687" t="str">
        <f t="shared" si="40"/>
        <v>Borderline High</v>
      </c>
      <c r="R687" t="str">
        <f t="shared" si="41"/>
        <v>Normal</v>
      </c>
      <c r="S687">
        <f t="shared" si="42"/>
        <v>4</v>
      </c>
      <c r="T687" t="str">
        <f t="shared" si="43"/>
        <v>Moderate</v>
      </c>
    </row>
    <row r="688" spans="1:20" ht="15" customHeight="1" x14ac:dyDescent="0.35">
      <c r="A688" s="35">
        <v>80</v>
      </c>
      <c r="B688" s="36">
        <v>28.752273639999999</v>
      </c>
      <c r="C688" s="35">
        <v>99.244772310000002</v>
      </c>
      <c r="D688" s="35">
        <v>74.913094979999997</v>
      </c>
      <c r="E688" s="37">
        <v>199.86212420000001</v>
      </c>
      <c r="F688" s="37">
        <v>37.365805950000002</v>
      </c>
      <c r="G688" s="37">
        <v>212.0234901</v>
      </c>
      <c r="H688" s="37">
        <v>238.292678</v>
      </c>
      <c r="I688" s="17" t="s">
        <v>243</v>
      </c>
      <c r="J688" s="17" t="s">
        <v>249</v>
      </c>
      <c r="K688" s="17" t="s">
        <v>255</v>
      </c>
      <c r="L688" s="17" t="s">
        <v>366</v>
      </c>
      <c r="M688" s="17" t="s">
        <v>333</v>
      </c>
      <c r="N688" s="36">
        <v>5.3487973594745899</v>
      </c>
      <c r="O688" s="35">
        <v>24.331677330000002</v>
      </c>
      <c r="P688" s="37">
        <v>2300.1818911999999</v>
      </c>
      <c r="Q688" t="str">
        <f t="shared" si="40"/>
        <v>Desirable</v>
      </c>
      <c r="R688" t="str">
        <f t="shared" si="41"/>
        <v>Normal</v>
      </c>
      <c r="S688">
        <f t="shared" si="42"/>
        <v>3</v>
      </c>
      <c r="T688" t="str">
        <f t="shared" si="43"/>
        <v>Moderate</v>
      </c>
    </row>
    <row r="689" spans="1:20" ht="15" customHeight="1" x14ac:dyDescent="0.35">
      <c r="A689" s="35">
        <v>65</v>
      </c>
      <c r="B689" s="36">
        <v>24.288314239999998</v>
      </c>
      <c r="C689" s="35">
        <v>113.47498969999999</v>
      </c>
      <c r="D689" s="35">
        <v>72.255700200000007</v>
      </c>
      <c r="E689" s="37">
        <v>205.6599022</v>
      </c>
      <c r="F689" s="37">
        <v>30.477237079999998</v>
      </c>
      <c r="G689" s="37">
        <v>219.02720009999999</v>
      </c>
      <c r="H689" s="37">
        <v>261.24976980000002</v>
      </c>
      <c r="I689" s="17" t="s">
        <v>243</v>
      </c>
      <c r="J689" s="17" t="s">
        <v>249</v>
      </c>
      <c r="K689" s="17" t="s">
        <v>255</v>
      </c>
      <c r="L689" s="17" t="s">
        <v>261</v>
      </c>
      <c r="M689" s="17" t="s">
        <v>255</v>
      </c>
      <c r="N689" s="36">
        <v>6.7479838037864601</v>
      </c>
      <c r="O689" s="35">
        <v>41.219289500000002</v>
      </c>
      <c r="P689" s="37">
        <v>1578.7404256</v>
      </c>
      <c r="Q689" t="str">
        <f t="shared" si="40"/>
        <v>Borderline High</v>
      </c>
      <c r="R689" t="str">
        <f t="shared" si="41"/>
        <v>Normal</v>
      </c>
      <c r="S689">
        <f t="shared" si="42"/>
        <v>1</v>
      </c>
      <c r="T689" t="str">
        <f t="shared" si="43"/>
        <v>Low</v>
      </c>
    </row>
    <row r="690" spans="1:20" ht="15" customHeight="1" x14ac:dyDescent="0.35">
      <c r="A690" s="35">
        <v>78</v>
      </c>
      <c r="B690" s="36">
        <v>19.303929889999999</v>
      </c>
      <c r="C690" s="35">
        <v>88.187625609999998</v>
      </c>
      <c r="D690" s="35">
        <v>81.460310910000004</v>
      </c>
      <c r="E690" s="37">
        <v>215.030991</v>
      </c>
      <c r="F690" s="37">
        <v>33.970150060000002</v>
      </c>
      <c r="G690" s="37">
        <v>226.17792460000001</v>
      </c>
      <c r="H690" s="37">
        <v>249.8915308</v>
      </c>
      <c r="I690" s="17" t="s">
        <v>243</v>
      </c>
      <c r="J690" s="17" t="s">
        <v>359</v>
      </c>
      <c r="K690" s="17" t="s">
        <v>392</v>
      </c>
      <c r="L690" s="17" t="s">
        <v>366</v>
      </c>
      <c r="M690" s="17" t="s">
        <v>255</v>
      </c>
      <c r="N690" s="36">
        <v>6.3299982667194596</v>
      </c>
      <c r="O690" s="35">
        <v>6.7273146999999902</v>
      </c>
      <c r="P690" s="37">
        <v>1505.7065314199999</v>
      </c>
      <c r="Q690" t="str">
        <f t="shared" si="40"/>
        <v>Borderline High</v>
      </c>
      <c r="R690" t="str">
        <f t="shared" si="41"/>
        <v>Normal</v>
      </c>
      <c r="S690">
        <f t="shared" si="42"/>
        <v>1</v>
      </c>
      <c r="T690" t="str">
        <f t="shared" si="43"/>
        <v>Low</v>
      </c>
    </row>
    <row r="691" spans="1:20" ht="15" customHeight="1" x14ac:dyDescent="0.35">
      <c r="A691" s="35">
        <v>43</v>
      </c>
      <c r="B691" s="36">
        <v>27.56576535</v>
      </c>
      <c r="C691" s="35">
        <v>114.0032539</v>
      </c>
      <c r="D691" s="35">
        <v>88.742727959999996</v>
      </c>
      <c r="E691" s="37">
        <v>188.5834442</v>
      </c>
      <c r="F691" s="37">
        <v>46.486340040000002</v>
      </c>
      <c r="G691" s="37">
        <v>220.17256750000001</v>
      </c>
      <c r="H691" s="37">
        <v>235.1969727</v>
      </c>
      <c r="I691" s="17" t="s">
        <v>243</v>
      </c>
      <c r="J691" s="17" t="s">
        <v>249</v>
      </c>
      <c r="K691" s="17" t="s">
        <v>392</v>
      </c>
      <c r="L691" s="17" t="s">
        <v>360</v>
      </c>
      <c r="M691" s="17" t="s">
        <v>333</v>
      </c>
      <c r="N691" s="36">
        <v>4.0567496610343996</v>
      </c>
      <c r="O691" s="35">
        <v>25.260525940000001</v>
      </c>
      <c r="P691" s="37">
        <v>1185.3279100499999</v>
      </c>
      <c r="Q691" t="str">
        <f t="shared" si="40"/>
        <v>Desirable</v>
      </c>
      <c r="R691" t="str">
        <f t="shared" si="41"/>
        <v>Normal</v>
      </c>
      <c r="S691">
        <f t="shared" si="42"/>
        <v>2</v>
      </c>
      <c r="T691" t="str">
        <f t="shared" si="43"/>
        <v>Low</v>
      </c>
    </row>
    <row r="692" spans="1:20" ht="15" customHeight="1" x14ac:dyDescent="0.35">
      <c r="A692" s="35">
        <v>53</v>
      </c>
      <c r="B692" s="36">
        <v>29.394022710000002</v>
      </c>
      <c r="C692" s="35">
        <v>104.7753701</v>
      </c>
      <c r="D692" s="35">
        <v>79.236522699999995</v>
      </c>
      <c r="E692" s="37">
        <v>210.00943470000001</v>
      </c>
      <c r="F692" s="37">
        <v>31.222135770000001</v>
      </c>
      <c r="G692" s="37">
        <v>227.05575820000001</v>
      </c>
      <c r="H692" s="37">
        <v>268.4509453</v>
      </c>
      <c r="I692" s="17" t="s">
        <v>243</v>
      </c>
      <c r="J692" s="17" t="s">
        <v>359</v>
      </c>
      <c r="K692" s="17" t="s">
        <v>255</v>
      </c>
      <c r="L692" s="17" t="s">
        <v>363</v>
      </c>
      <c r="M692" s="17" t="s">
        <v>333</v>
      </c>
      <c r="N692" s="36">
        <v>6.7262994513587699</v>
      </c>
      <c r="O692" s="35">
        <v>25.538847400000002</v>
      </c>
      <c r="P692" s="37">
        <v>1557.88320363</v>
      </c>
      <c r="Q692" t="str">
        <f t="shared" si="40"/>
        <v>Borderline High</v>
      </c>
      <c r="R692" t="str">
        <f t="shared" si="41"/>
        <v>Normal</v>
      </c>
      <c r="S692">
        <f t="shared" si="42"/>
        <v>3</v>
      </c>
      <c r="T692" t="str">
        <f t="shared" si="43"/>
        <v>Moderate</v>
      </c>
    </row>
    <row r="693" spans="1:20" ht="15" customHeight="1" x14ac:dyDescent="0.35">
      <c r="A693" s="35">
        <v>18</v>
      </c>
      <c r="B693" s="36">
        <v>18.212238060000001</v>
      </c>
      <c r="C693" s="35">
        <v>119.89690710000001</v>
      </c>
      <c r="D693" s="35">
        <v>81.395567819999997</v>
      </c>
      <c r="E693" s="37">
        <v>175.6066337</v>
      </c>
      <c r="F693" s="37">
        <v>44.6325802</v>
      </c>
      <c r="G693" s="37">
        <v>199.32690729999999</v>
      </c>
      <c r="H693" s="37">
        <v>244.5375713</v>
      </c>
      <c r="I693" s="17" t="s">
        <v>243</v>
      </c>
      <c r="J693" s="17" t="s">
        <v>249</v>
      </c>
      <c r="K693" s="17" t="s">
        <v>392</v>
      </c>
      <c r="L693" s="17" t="s">
        <v>355</v>
      </c>
      <c r="M693" s="17" t="s">
        <v>332</v>
      </c>
      <c r="N693" s="36">
        <v>3.9344943293240302</v>
      </c>
      <c r="O693" s="35">
        <v>38.501339280000003</v>
      </c>
      <c r="P693" s="37">
        <v>327.82028508000002</v>
      </c>
      <c r="Q693" t="str">
        <f t="shared" si="40"/>
        <v>Desirable</v>
      </c>
      <c r="R693" t="str">
        <f t="shared" si="41"/>
        <v>Normal</v>
      </c>
      <c r="S693">
        <f t="shared" si="42"/>
        <v>1</v>
      </c>
      <c r="T693" t="str">
        <f t="shared" si="43"/>
        <v>Low</v>
      </c>
    </row>
    <row r="694" spans="1:20" ht="15" customHeight="1" x14ac:dyDescent="0.35">
      <c r="A694" s="35">
        <v>25</v>
      </c>
      <c r="B694" s="36">
        <v>29.019492620000001</v>
      </c>
      <c r="C694" s="35">
        <v>92.507314589999993</v>
      </c>
      <c r="D694" s="35">
        <v>77.633571849999996</v>
      </c>
      <c r="E694" s="37">
        <v>199.5909437</v>
      </c>
      <c r="F694" s="37">
        <v>42.57972582</v>
      </c>
      <c r="G694" s="37">
        <v>219.46721729999999</v>
      </c>
      <c r="H694" s="37">
        <v>254.49774919999999</v>
      </c>
      <c r="I694" s="17" t="s">
        <v>353</v>
      </c>
      <c r="J694" s="17" t="s">
        <v>354</v>
      </c>
      <c r="K694" s="17" t="s">
        <v>255</v>
      </c>
      <c r="L694" s="17" t="s">
        <v>355</v>
      </c>
      <c r="M694" s="17" t="s">
        <v>333</v>
      </c>
      <c r="N694" s="36">
        <v>4.68746427686603</v>
      </c>
      <c r="O694" s="35">
        <v>14.873742740000001</v>
      </c>
      <c r="P694" s="37">
        <v>725.48731550000002</v>
      </c>
      <c r="Q694" t="str">
        <f t="shared" si="40"/>
        <v>Desirable</v>
      </c>
      <c r="R694" t="str">
        <f t="shared" si="41"/>
        <v>Normal</v>
      </c>
      <c r="S694">
        <f t="shared" si="42"/>
        <v>4</v>
      </c>
      <c r="T694" t="str">
        <f t="shared" si="43"/>
        <v>Moderate</v>
      </c>
    </row>
    <row r="695" spans="1:20" ht="15" customHeight="1" x14ac:dyDescent="0.35">
      <c r="A695" s="35">
        <v>69</v>
      </c>
      <c r="B695" s="36">
        <v>27.438696669999999</v>
      </c>
      <c r="C695" s="35">
        <v>110.28491630000001</v>
      </c>
      <c r="D695" s="35">
        <v>75.983302910000006</v>
      </c>
      <c r="E695" s="37">
        <v>207.857134</v>
      </c>
      <c r="F695" s="37">
        <v>41.519965669999998</v>
      </c>
      <c r="G695" s="37">
        <v>202.5873924</v>
      </c>
      <c r="H695" s="37">
        <v>266.2538265</v>
      </c>
      <c r="I695" s="17" t="s">
        <v>243</v>
      </c>
      <c r="J695" s="17" t="s">
        <v>249</v>
      </c>
      <c r="K695" s="17" t="s">
        <v>255</v>
      </c>
      <c r="L695" s="17" t="s">
        <v>261</v>
      </c>
      <c r="M695" s="17" t="s">
        <v>333</v>
      </c>
      <c r="N695" s="36">
        <v>5.0061971546904704</v>
      </c>
      <c r="O695" s="35">
        <v>34.30161339</v>
      </c>
      <c r="P695" s="37">
        <v>1893.2700702300001</v>
      </c>
      <c r="Q695" t="str">
        <f t="shared" si="40"/>
        <v>Borderline High</v>
      </c>
      <c r="R695" t="str">
        <f t="shared" si="41"/>
        <v>Normal</v>
      </c>
      <c r="S695">
        <f t="shared" si="42"/>
        <v>2</v>
      </c>
      <c r="T695" t="str">
        <f t="shared" si="43"/>
        <v>Low</v>
      </c>
    </row>
    <row r="696" spans="1:20" ht="15" customHeight="1" x14ac:dyDescent="0.35">
      <c r="A696" s="35">
        <v>64</v>
      </c>
      <c r="B696" s="36">
        <v>25.176580189999999</v>
      </c>
      <c r="C696" s="35">
        <v>97.894360239999997</v>
      </c>
      <c r="D696" s="35">
        <v>80.271615949999997</v>
      </c>
      <c r="E696" s="37">
        <v>185.68967620000001</v>
      </c>
      <c r="F696" s="37">
        <v>34.727509400000002</v>
      </c>
      <c r="G696" s="37">
        <v>208.72345300000001</v>
      </c>
      <c r="H696" s="37">
        <v>254.4634193</v>
      </c>
      <c r="I696" s="17" t="s">
        <v>243</v>
      </c>
      <c r="J696" s="17" t="s">
        <v>249</v>
      </c>
      <c r="K696" s="17" t="s">
        <v>392</v>
      </c>
      <c r="L696" s="17" t="s">
        <v>261</v>
      </c>
      <c r="M696" s="17" t="s">
        <v>333</v>
      </c>
      <c r="N696" s="36">
        <v>5.34704847563874</v>
      </c>
      <c r="O696" s="35">
        <v>17.62274429</v>
      </c>
      <c r="P696" s="37">
        <v>1611.30113216</v>
      </c>
      <c r="Q696" t="str">
        <f t="shared" si="40"/>
        <v>Desirable</v>
      </c>
      <c r="R696" t="str">
        <f t="shared" si="41"/>
        <v>Normal</v>
      </c>
      <c r="S696">
        <f t="shared" si="42"/>
        <v>3</v>
      </c>
      <c r="T696" t="str">
        <f t="shared" si="43"/>
        <v>Moderate</v>
      </c>
    </row>
    <row r="697" spans="1:20" ht="15" customHeight="1" x14ac:dyDescent="0.35">
      <c r="A697" s="35">
        <v>73</v>
      </c>
      <c r="B697" s="36">
        <v>29.19881071</v>
      </c>
      <c r="C697" s="35">
        <v>108.14693389999999</v>
      </c>
      <c r="D697" s="35">
        <v>74.826043290000001</v>
      </c>
      <c r="E697" s="37">
        <v>187.9974517</v>
      </c>
      <c r="F697" s="37">
        <v>30.84791079</v>
      </c>
      <c r="G697" s="37">
        <v>207.34747279999999</v>
      </c>
      <c r="H697" s="37">
        <v>244.85050709999999</v>
      </c>
      <c r="I697" s="17" t="s">
        <v>243</v>
      </c>
      <c r="J697" s="17" t="s">
        <v>249</v>
      </c>
      <c r="K697" s="17" t="s">
        <v>255</v>
      </c>
      <c r="L697" s="17" t="s">
        <v>366</v>
      </c>
      <c r="M697" s="17" t="s">
        <v>333</v>
      </c>
      <c r="N697" s="36">
        <v>6.0943333563108997</v>
      </c>
      <c r="O697" s="35">
        <v>33.320890609999999</v>
      </c>
      <c r="P697" s="37">
        <v>2131.5131818300001</v>
      </c>
      <c r="Q697" t="str">
        <f t="shared" si="40"/>
        <v>Desirable</v>
      </c>
      <c r="R697" t="str">
        <f t="shared" si="41"/>
        <v>Normal</v>
      </c>
      <c r="S697">
        <f t="shared" si="42"/>
        <v>3</v>
      </c>
      <c r="T697" t="str">
        <f t="shared" si="43"/>
        <v>Moderate</v>
      </c>
    </row>
    <row r="698" spans="1:20" ht="15" customHeight="1" x14ac:dyDescent="0.35">
      <c r="A698" s="35">
        <v>31</v>
      </c>
      <c r="B698" s="36">
        <v>25.623119070000001</v>
      </c>
      <c r="C698" s="35">
        <v>127.6037264</v>
      </c>
      <c r="D698" s="35">
        <v>66.065433069999997</v>
      </c>
      <c r="E698" s="37">
        <v>193.76116809999999</v>
      </c>
      <c r="F698" s="37">
        <v>38.749437559999997</v>
      </c>
      <c r="G698" s="37">
        <v>222.71610609999999</v>
      </c>
      <c r="H698" s="37">
        <v>288.4828109</v>
      </c>
      <c r="I698" s="17" t="s">
        <v>353</v>
      </c>
      <c r="J698" s="17" t="s">
        <v>354</v>
      </c>
      <c r="K698" s="17" t="s">
        <v>255</v>
      </c>
      <c r="L698" s="17" t="s">
        <v>357</v>
      </c>
      <c r="M698" s="17" t="s">
        <v>333</v>
      </c>
      <c r="N698" s="36">
        <v>5.00036078717216</v>
      </c>
      <c r="O698" s="35">
        <v>61.538293330000002</v>
      </c>
      <c r="P698" s="37">
        <v>794.31669117000001</v>
      </c>
      <c r="Q698" t="str">
        <f t="shared" si="40"/>
        <v>Desirable</v>
      </c>
      <c r="R698" t="str">
        <f t="shared" si="41"/>
        <v>Elevated</v>
      </c>
      <c r="S698">
        <f t="shared" si="42"/>
        <v>6</v>
      </c>
      <c r="T698" t="str">
        <f t="shared" si="43"/>
        <v>High</v>
      </c>
    </row>
    <row r="699" spans="1:20" ht="15" customHeight="1" x14ac:dyDescent="0.35">
      <c r="A699" s="35">
        <v>45</v>
      </c>
      <c r="B699" s="36">
        <v>25.30266275</v>
      </c>
      <c r="C699" s="35">
        <v>103.206197</v>
      </c>
      <c r="D699" s="35">
        <v>83.884011599999994</v>
      </c>
      <c r="E699" s="37">
        <v>187.02544040000001</v>
      </c>
      <c r="F699" s="37">
        <v>37.29027859</v>
      </c>
      <c r="G699" s="37">
        <v>210.75273759999999</v>
      </c>
      <c r="H699" s="37">
        <v>233.6594015</v>
      </c>
      <c r="I699" s="17" t="s">
        <v>353</v>
      </c>
      <c r="J699" s="17" t="s">
        <v>354</v>
      </c>
      <c r="K699" s="17" t="s">
        <v>392</v>
      </c>
      <c r="L699" s="17" t="s">
        <v>360</v>
      </c>
      <c r="M699" s="17" t="s">
        <v>333</v>
      </c>
      <c r="N699" s="36">
        <v>5.0153940241721298</v>
      </c>
      <c r="O699" s="35">
        <v>19.322185399999999</v>
      </c>
      <c r="P699" s="37">
        <v>1138.61982375</v>
      </c>
      <c r="Q699" t="str">
        <f t="shared" si="40"/>
        <v>Desirable</v>
      </c>
      <c r="R699" t="str">
        <f t="shared" si="41"/>
        <v>Normal</v>
      </c>
      <c r="S699">
        <f t="shared" si="42"/>
        <v>5</v>
      </c>
      <c r="T699" t="str">
        <f t="shared" si="43"/>
        <v>Moderate</v>
      </c>
    </row>
    <row r="700" spans="1:20" ht="15" customHeight="1" x14ac:dyDescent="0.35">
      <c r="A700" s="35">
        <v>19</v>
      </c>
      <c r="B700" s="36">
        <v>20.643550650000002</v>
      </c>
      <c r="C700" s="35">
        <v>90.233064819999996</v>
      </c>
      <c r="D700" s="35">
        <v>70.292340129999999</v>
      </c>
      <c r="E700" s="37">
        <v>157.64263149999999</v>
      </c>
      <c r="F700" s="37">
        <v>36.007335689999998</v>
      </c>
      <c r="G700" s="37">
        <v>181.45102309999999</v>
      </c>
      <c r="H700" s="37">
        <v>208.88997900000001</v>
      </c>
      <c r="I700" s="17" t="s">
        <v>243</v>
      </c>
      <c r="J700" s="17" t="s">
        <v>354</v>
      </c>
      <c r="K700" s="17" t="s">
        <v>255</v>
      </c>
      <c r="L700" s="17" t="s">
        <v>355</v>
      </c>
      <c r="M700" s="17" t="s">
        <v>255</v>
      </c>
      <c r="N700" s="36">
        <v>4.3780698704620002</v>
      </c>
      <c r="O700" s="35">
        <v>19.94072469</v>
      </c>
      <c r="P700" s="37">
        <v>392.22746235</v>
      </c>
      <c r="Q700" t="str">
        <f t="shared" si="40"/>
        <v>Desirable</v>
      </c>
      <c r="R700" t="str">
        <f t="shared" si="41"/>
        <v>Normal</v>
      </c>
      <c r="S700">
        <f t="shared" si="42"/>
        <v>1</v>
      </c>
      <c r="T700" t="str">
        <f t="shared" si="43"/>
        <v>Low</v>
      </c>
    </row>
    <row r="701" spans="1:20" ht="15" customHeight="1" x14ac:dyDescent="0.35">
      <c r="A701" s="35">
        <v>43</v>
      </c>
      <c r="B701" s="36">
        <v>29.023624040000001</v>
      </c>
      <c r="C701" s="35">
        <v>115.0974478</v>
      </c>
      <c r="D701" s="35">
        <v>81.630659460000004</v>
      </c>
      <c r="E701" s="37">
        <v>172.1768927</v>
      </c>
      <c r="F701" s="37">
        <v>39.82923804</v>
      </c>
      <c r="G701" s="37">
        <v>215.78187840000001</v>
      </c>
      <c r="H701" s="37">
        <v>280.21252270000002</v>
      </c>
      <c r="I701" s="17" t="s">
        <v>243</v>
      </c>
      <c r="J701" s="17" t="s">
        <v>249</v>
      </c>
      <c r="K701" s="17" t="s">
        <v>392</v>
      </c>
      <c r="L701" s="17" t="s">
        <v>360</v>
      </c>
      <c r="M701" s="17" t="s">
        <v>333</v>
      </c>
      <c r="N701" s="36">
        <v>4.3228768907676498</v>
      </c>
      <c r="O701" s="35">
        <v>33.466788340000001</v>
      </c>
      <c r="P701" s="37">
        <v>1248.01583372</v>
      </c>
      <c r="Q701" t="str">
        <f t="shared" si="40"/>
        <v>Desirable</v>
      </c>
      <c r="R701" t="str">
        <f t="shared" si="41"/>
        <v>Normal</v>
      </c>
      <c r="S701">
        <f t="shared" si="42"/>
        <v>3</v>
      </c>
      <c r="T701" t="str">
        <f t="shared" si="43"/>
        <v>Moderate</v>
      </c>
    </row>
    <row r="702" spans="1:20" ht="15" customHeight="1" x14ac:dyDescent="0.35">
      <c r="A702" s="35">
        <v>31</v>
      </c>
      <c r="B702" s="36">
        <v>20.46960391</v>
      </c>
      <c r="C702" s="35">
        <v>99.763332860000006</v>
      </c>
      <c r="D702" s="35">
        <v>68.926612289999994</v>
      </c>
      <c r="E702" s="37">
        <v>193.1916181</v>
      </c>
      <c r="F702" s="37">
        <v>41.127936730000002</v>
      </c>
      <c r="G702" s="37">
        <v>217.50200520000001</v>
      </c>
      <c r="H702" s="37">
        <v>249.93283439999999</v>
      </c>
      <c r="I702" s="17" t="s">
        <v>353</v>
      </c>
      <c r="J702" s="17" t="s">
        <v>249</v>
      </c>
      <c r="K702" s="17" t="s">
        <v>255</v>
      </c>
      <c r="L702" s="17" t="s">
        <v>357</v>
      </c>
      <c r="M702" s="17" t="s">
        <v>255</v>
      </c>
      <c r="N702" s="36">
        <v>4.6973330893859302</v>
      </c>
      <c r="O702" s="35">
        <v>30.836720570000001</v>
      </c>
      <c r="P702" s="37">
        <v>634.55772120999995</v>
      </c>
      <c r="Q702" t="str">
        <f t="shared" si="40"/>
        <v>Desirable</v>
      </c>
      <c r="R702" t="str">
        <f t="shared" si="41"/>
        <v>Normal</v>
      </c>
      <c r="S702">
        <f t="shared" si="42"/>
        <v>2</v>
      </c>
      <c r="T702" t="str">
        <f t="shared" si="43"/>
        <v>Low</v>
      </c>
    </row>
    <row r="703" spans="1:20" ht="15" customHeight="1" x14ac:dyDescent="0.35">
      <c r="A703" s="35">
        <v>76</v>
      </c>
      <c r="B703" s="36">
        <v>23.579502730000002</v>
      </c>
      <c r="C703" s="35">
        <v>105.78614039999999</v>
      </c>
      <c r="D703" s="35">
        <v>87.037342359999997</v>
      </c>
      <c r="E703" s="37">
        <v>186.3453208</v>
      </c>
      <c r="F703" s="37">
        <v>35.392142200000002</v>
      </c>
      <c r="G703" s="37">
        <v>205.9766821</v>
      </c>
      <c r="H703" s="37">
        <v>240.05692869999999</v>
      </c>
      <c r="I703" s="17" t="s">
        <v>243</v>
      </c>
      <c r="J703" s="17" t="s">
        <v>249</v>
      </c>
      <c r="K703" s="17" t="s">
        <v>392</v>
      </c>
      <c r="L703" s="17" t="s">
        <v>366</v>
      </c>
      <c r="M703" s="17" t="s">
        <v>255</v>
      </c>
      <c r="N703" s="36">
        <v>5.2651608299652501</v>
      </c>
      <c r="O703" s="35">
        <v>18.74879804</v>
      </c>
      <c r="P703" s="37">
        <v>1792.0422074799999</v>
      </c>
      <c r="Q703" t="str">
        <f t="shared" si="40"/>
        <v>Desirable</v>
      </c>
      <c r="R703" t="str">
        <f t="shared" si="41"/>
        <v>Normal</v>
      </c>
      <c r="S703">
        <f t="shared" si="42"/>
        <v>1</v>
      </c>
      <c r="T703" t="str">
        <f t="shared" si="43"/>
        <v>Low</v>
      </c>
    </row>
    <row r="704" spans="1:20" ht="15" customHeight="1" x14ac:dyDescent="0.35">
      <c r="A704" s="35">
        <v>73</v>
      </c>
      <c r="B704" s="36">
        <v>29.278953380000001</v>
      </c>
      <c r="C704" s="35">
        <v>108.52860219999999</v>
      </c>
      <c r="D704" s="35">
        <v>88.206773690000006</v>
      </c>
      <c r="E704" s="37">
        <v>209.61676159999999</v>
      </c>
      <c r="F704" s="37">
        <v>41.038205009999999</v>
      </c>
      <c r="G704" s="37">
        <v>228.76547740000001</v>
      </c>
      <c r="H704" s="37">
        <v>214.99198849999999</v>
      </c>
      <c r="I704" s="17" t="s">
        <v>353</v>
      </c>
      <c r="J704" s="17" t="s">
        <v>249</v>
      </c>
      <c r="K704" s="17" t="s">
        <v>392</v>
      </c>
      <c r="L704" s="17" t="s">
        <v>366</v>
      </c>
      <c r="M704" s="17" t="s">
        <v>333</v>
      </c>
      <c r="N704" s="36">
        <v>5.1078443013996697</v>
      </c>
      <c r="O704" s="35">
        <v>20.32182851</v>
      </c>
      <c r="P704" s="37">
        <v>2137.36359674</v>
      </c>
      <c r="Q704" t="str">
        <f t="shared" si="40"/>
        <v>Borderline High</v>
      </c>
      <c r="R704" t="str">
        <f t="shared" si="41"/>
        <v>Normal</v>
      </c>
      <c r="S704">
        <f t="shared" si="42"/>
        <v>4</v>
      </c>
      <c r="T704" t="str">
        <f t="shared" si="43"/>
        <v>Moderate</v>
      </c>
    </row>
    <row r="705" spans="1:20" ht="15" customHeight="1" x14ac:dyDescent="0.35">
      <c r="A705" s="35">
        <v>24</v>
      </c>
      <c r="B705" s="36">
        <v>26.162574930000002</v>
      </c>
      <c r="C705" s="35">
        <v>102.11491599999999</v>
      </c>
      <c r="D705" s="35">
        <v>86.448449159999996</v>
      </c>
      <c r="E705" s="37">
        <v>171.04377550000001</v>
      </c>
      <c r="F705" s="37">
        <v>38.836976829999998</v>
      </c>
      <c r="G705" s="37">
        <v>206.8239361</v>
      </c>
      <c r="H705" s="37">
        <v>267.40391460000001</v>
      </c>
      <c r="I705" s="17" t="s">
        <v>353</v>
      </c>
      <c r="J705" s="17" t="s">
        <v>359</v>
      </c>
      <c r="K705" s="17" t="s">
        <v>392</v>
      </c>
      <c r="L705" s="17" t="s">
        <v>355</v>
      </c>
      <c r="M705" s="17" t="s">
        <v>333</v>
      </c>
      <c r="N705" s="36">
        <v>4.4041475279784299</v>
      </c>
      <c r="O705" s="35">
        <v>15.66646684</v>
      </c>
      <c r="P705" s="37">
        <v>627.90179832000001</v>
      </c>
      <c r="Q705" t="str">
        <f t="shared" si="40"/>
        <v>Desirable</v>
      </c>
      <c r="R705" t="str">
        <f t="shared" si="41"/>
        <v>Normal</v>
      </c>
      <c r="S705">
        <f t="shared" si="42"/>
        <v>5</v>
      </c>
      <c r="T705" t="str">
        <f t="shared" si="43"/>
        <v>Moderate</v>
      </c>
    </row>
    <row r="706" spans="1:20" ht="15" customHeight="1" x14ac:dyDescent="0.35">
      <c r="A706" s="35">
        <v>20</v>
      </c>
      <c r="B706" s="36">
        <v>35.545392560000003</v>
      </c>
      <c r="C706" s="35">
        <v>121.3622178</v>
      </c>
      <c r="D706" s="35">
        <v>75.396613279999997</v>
      </c>
      <c r="E706" s="37">
        <v>180.6171885</v>
      </c>
      <c r="F706" s="37">
        <v>28.618598769999998</v>
      </c>
      <c r="G706" s="37">
        <v>223.0898487</v>
      </c>
      <c r="H706" s="37">
        <v>261.05011819999999</v>
      </c>
      <c r="I706" s="17" t="s">
        <v>243</v>
      </c>
      <c r="J706" s="17" t="s">
        <v>359</v>
      </c>
      <c r="K706" s="17" t="s">
        <v>255</v>
      </c>
      <c r="L706" s="17" t="s">
        <v>355</v>
      </c>
      <c r="M706" s="17" t="s">
        <v>334</v>
      </c>
      <c r="N706" s="36">
        <v>6.3111821075368502</v>
      </c>
      <c r="O706" s="35">
        <v>45.965604519999999</v>
      </c>
      <c r="P706" s="37">
        <v>710.90785119999998</v>
      </c>
      <c r="Q706" t="str">
        <f t="shared" ref="Q706:Q769" si="44">IF(E706&lt;200,"Desirable",IF(E706&lt;240,"Borderline High","High"))</f>
        <v>Desirable</v>
      </c>
      <c r="R706" t="str">
        <f t="shared" ref="R706:R769" si="45">IF(C706&lt;120,"Normal",IF(C706&lt;130,"Elevated",IF(C706&lt;140,"High / Stage 1","High / Stage 2")))</f>
        <v>Elevated</v>
      </c>
      <c r="S706">
        <f t="shared" ref="S706:S769" si="46">(IF(M706="Obese",3,IF(M706="Overweight",2,IF(M706="Underweight",1,0))))+(IF(R706="High / Stage 2",3,IF(R706="High / Stage 1",2,IF(R706="Elevated",1,0))))+IF(I706="smoker",2,0)+IF(F706&lt;40,1,0)</f>
        <v>5</v>
      </c>
      <c r="T706" t="str">
        <f t="shared" ref="T706:T769" si="47">IF(S706&lt;=2,"Low",IF(S706&lt;=5,"Moderate","High"))</f>
        <v>Moderate</v>
      </c>
    </row>
    <row r="707" spans="1:20" ht="15" customHeight="1" x14ac:dyDescent="0.35">
      <c r="A707" s="35">
        <v>40</v>
      </c>
      <c r="B707" s="36">
        <v>29.964286550000001</v>
      </c>
      <c r="C707" s="35">
        <v>97.694373889999994</v>
      </c>
      <c r="D707" s="35">
        <v>93.333372929999996</v>
      </c>
      <c r="E707" s="37">
        <v>193.26440049999999</v>
      </c>
      <c r="F707" s="37">
        <v>37.324776790000001</v>
      </c>
      <c r="G707" s="37">
        <v>219.1520065</v>
      </c>
      <c r="H707" s="37">
        <v>244.28215940000001</v>
      </c>
      <c r="I707" s="17" t="s">
        <v>243</v>
      </c>
      <c r="J707" s="17" t="s">
        <v>359</v>
      </c>
      <c r="K707" s="17" t="s">
        <v>392</v>
      </c>
      <c r="L707" s="17" t="s">
        <v>360</v>
      </c>
      <c r="M707" s="17" t="s">
        <v>333</v>
      </c>
      <c r="N707" s="36">
        <v>5.1779117551690002</v>
      </c>
      <c r="O707" s="35">
        <v>4.3610009600000001</v>
      </c>
      <c r="P707" s="37">
        <v>1198.5714620000001</v>
      </c>
      <c r="Q707" t="str">
        <f t="shared" si="44"/>
        <v>Desirable</v>
      </c>
      <c r="R707" t="str">
        <f t="shared" si="45"/>
        <v>Normal</v>
      </c>
      <c r="S707">
        <f t="shared" si="46"/>
        <v>3</v>
      </c>
      <c r="T707" t="str">
        <f t="shared" si="47"/>
        <v>Moderate</v>
      </c>
    </row>
    <row r="708" spans="1:20" ht="15" customHeight="1" x14ac:dyDescent="0.35">
      <c r="A708" s="35">
        <v>53</v>
      </c>
      <c r="B708" s="36">
        <v>30.756683259999999</v>
      </c>
      <c r="C708" s="35">
        <v>109.53256639999999</v>
      </c>
      <c r="D708" s="35">
        <v>85.407272259999999</v>
      </c>
      <c r="E708" s="37">
        <v>181.69153549999999</v>
      </c>
      <c r="F708" s="37">
        <v>35.983817799999997</v>
      </c>
      <c r="G708" s="37">
        <v>202.55964739999999</v>
      </c>
      <c r="H708" s="37">
        <v>264.8603966</v>
      </c>
      <c r="I708" s="17" t="s">
        <v>243</v>
      </c>
      <c r="J708" s="17" t="s">
        <v>354</v>
      </c>
      <c r="K708" s="17" t="s">
        <v>392</v>
      </c>
      <c r="L708" s="17" t="s">
        <v>363</v>
      </c>
      <c r="M708" s="17" t="s">
        <v>334</v>
      </c>
      <c r="N708" s="36">
        <v>5.0492567661900498</v>
      </c>
      <c r="O708" s="35">
        <v>24.125294140000001</v>
      </c>
      <c r="P708" s="37">
        <v>1630.1042127799999</v>
      </c>
      <c r="Q708" t="str">
        <f t="shared" si="44"/>
        <v>Desirable</v>
      </c>
      <c r="R708" t="str">
        <f t="shared" si="45"/>
        <v>Normal</v>
      </c>
      <c r="S708">
        <f t="shared" si="46"/>
        <v>4</v>
      </c>
      <c r="T708" t="str">
        <f t="shared" si="47"/>
        <v>Moderate</v>
      </c>
    </row>
    <row r="709" spans="1:20" ht="15" customHeight="1" x14ac:dyDescent="0.35">
      <c r="A709" s="35">
        <v>55</v>
      </c>
      <c r="B709" s="36">
        <v>31.26969399</v>
      </c>
      <c r="C709" s="35">
        <v>113.7811</v>
      </c>
      <c r="D709" s="35">
        <v>87.265710560000002</v>
      </c>
      <c r="E709" s="37">
        <v>197.2850037</v>
      </c>
      <c r="F709" s="37">
        <v>41.924443349999997</v>
      </c>
      <c r="G709" s="37">
        <v>210.97751629999999</v>
      </c>
      <c r="H709" s="37">
        <v>212.89430479999999</v>
      </c>
      <c r="I709" s="17" t="s">
        <v>353</v>
      </c>
      <c r="J709" s="17" t="s">
        <v>359</v>
      </c>
      <c r="K709" s="17" t="s">
        <v>392</v>
      </c>
      <c r="L709" s="17" t="s">
        <v>363</v>
      </c>
      <c r="M709" s="17" t="s">
        <v>334</v>
      </c>
      <c r="N709" s="36">
        <v>4.7057274452756701</v>
      </c>
      <c r="O709" s="35">
        <v>26.51538944</v>
      </c>
      <c r="P709" s="37">
        <v>1719.83316945</v>
      </c>
      <c r="Q709" t="str">
        <f t="shared" si="44"/>
        <v>Desirable</v>
      </c>
      <c r="R709" t="str">
        <f t="shared" si="45"/>
        <v>Normal</v>
      </c>
      <c r="S709">
        <f t="shared" si="46"/>
        <v>5</v>
      </c>
      <c r="T709" t="str">
        <f t="shared" si="47"/>
        <v>Moderate</v>
      </c>
    </row>
    <row r="710" spans="1:20" ht="15" customHeight="1" x14ac:dyDescent="0.35">
      <c r="A710" s="35">
        <v>32</v>
      </c>
      <c r="B710" s="36">
        <v>25.793459030000001</v>
      </c>
      <c r="C710" s="35">
        <v>107.6500183</v>
      </c>
      <c r="D710" s="35">
        <v>69.348349729999995</v>
      </c>
      <c r="E710" s="37">
        <v>185.9664133</v>
      </c>
      <c r="F710" s="37">
        <v>32.792398749999997</v>
      </c>
      <c r="G710" s="37">
        <v>186.75615959999999</v>
      </c>
      <c r="H710" s="37">
        <v>238.6112234</v>
      </c>
      <c r="I710" s="17" t="s">
        <v>243</v>
      </c>
      <c r="J710" s="17" t="s">
        <v>249</v>
      </c>
      <c r="K710" s="17" t="s">
        <v>255</v>
      </c>
      <c r="L710" s="17" t="s">
        <v>357</v>
      </c>
      <c r="M710" s="17" t="s">
        <v>333</v>
      </c>
      <c r="N710" s="36">
        <v>5.6710219559647204</v>
      </c>
      <c r="O710" s="35">
        <v>38.301668569999997</v>
      </c>
      <c r="P710" s="37">
        <v>825.39068896000003</v>
      </c>
      <c r="Q710" t="str">
        <f t="shared" si="44"/>
        <v>Desirable</v>
      </c>
      <c r="R710" t="str">
        <f t="shared" si="45"/>
        <v>Normal</v>
      </c>
      <c r="S710">
        <f t="shared" si="46"/>
        <v>3</v>
      </c>
      <c r="T710" t="str">
        <f t="shared" si="47"/>
        <v>Moderate</v>
      </c>
    </row>
    <row r="711" spans="1:20" ht="15" customHeight="1" x14ac:dyDescent="0.35">
      <c r="A711" s="35">
        <v>81</v>
      </c>
      <c r="B711" s="36">
        <v>24.340820789999999</v>
      </c>
      <c r="C711" s="35">
        <v>99.098666530000003</v>
      </c>
      <c r="D711" s="35">
        <v>80.543030430000002</v>
      </c>
      <c r="E711" s="37">
        <v>225.45568969999999</v>
      </c>
      <c r="F711" s="37">
        <v>34.021984269999997</v>
      </c>
      <c r="G711" s="37">
        <v>229.6564262</v>
      </c>
      <c r="H711" s="37">
        <v>269.10653459999997</v>
      </c>
      <c r="I711" s="17" t="s">
        <v>243</v>
      </c>
      <c r="J711" s="17" t="s">
        <v>354</v>
      </c>
      <c r="K711" s="17" t="s">
        <v>392</v>
      </c>
      <c r="L711" s="17" t="s">
        <v>366</v>
      </c>
      <c r="M711" s="17" t="s">
        <v>255</v>
      </c>
      <c r="N711" s="36">
        <v>6.6267648562404098</v>
      </c>
      <c r="O711" s="35">
        <v>18.555636100000001</v>
      </c>
      <c r="P711" s="37">
        <v>1971.60648399</v>
      </c>
      <c r="Q711" t="str">
        <f t="shared" si="44"/>
        <v>Borderline High</v>
      </c>
      <c r="R711" t="str">
        <f t="shared" si="45"/>
        <v>Normal</v>
      </c>
      <c r="S711">
        <f t="shared" si="46"/>
        <v>1</v>
      </c>
      <c r="T711" t="str">
        <f t="shared" si="47"/>
        <v>Low</v>
      </c>
    </row>
    <row r="712" spans="1:20" ht="15" customHeight="1" x14ac:dyDescent="0.35">
      <c r="A712" s="35">
        <v>45</v>
      </c>
      <c r="B712" s="36">
        <v>20.93077903</v>
      </c>
      <c r="C712" s="35">
        <v>94.698642050000004</v>
      </c>
      <c r="D712" s="35">
        <v>77.731450170000002</v>
      </c>
      <c r="E712" s="37">
        <v>188.29401150000001</v>
      </c>
      <c r="F712" s="37">
        <v>39.869603050000002</v>
      </c>
      <c r="G712" s="37">
        <v>215.56686189999999</v>
      </c>
      <c r="H712" s="37">
        <v>225.55403530000001</v>
      </c>
      <c r="I712" s="17" t="s">
        <v>243</v>
      </c>
      <c r="J712" s="17" t="s">
        <v>359</v>
      </c>
      <c r="K712" s="17" t="s">
        <v>255</v>
      </c>
      <c r="L712" s="17" t="s">
        <v>360</v>
      </c>
      <c r="M712" s="17" t="s">
        <v>255</v>
      </c>
      <c r="N712" s="36">
        <v>4.7227460796101397</v>
      </c>
      <c r="O712" s="35">
        <v>16.967191880000001</v>
      </c>
      <c r="P712" s="37">
        <v>941.88505635000001</v>
      </c>
      <c r="Q712" t="str">
        <f t="shared" si="44"/>
        <v>Desirable</v>
      </c>
      <c r="R712" t="str">
        <f t="shared" si="45"/>
        <v>Normal</v>
      </c>
      <c r="S712">
        <f t="shared" si="46"/>
        <v>1</v>
      </c>
      <c r="T712" t="str">
        <f t="shared" si="47"/>
        <v>Low</v>
      </c>
    </row>
    <row r="713" spans="1:20" ht="15" customHeight="1" x14ac:dyDescent="0.35">
      <c r="A713" s="35">
        <v>56</v>
      </c>
      <c r="B713" s="36">
        <v>19.732068380000001</v>
      </c>
      <c r="C713" s="35">
        <v>102.27403150000001</v>
      </c>
      <c r="D713" s="35">
        <v>66.540998279999997</v>
      </c>
      <c r="E713" s="37">
        <v>170.62759370000001</v>
      </c>
      <c r="F713" s="37">
        <v>42.69748087</v>
      </c>
      <c r="G713" s="37">
        <v>200.29620170000001</v>
      </c>
      <c r="H713" s="37">
        <v>238.8973431</v>
      </c>
      <c r="I713" s="17" t="s">
        <v>243</v>
      </c>
      <c r="J713" s="17" t="s">
        <v>354</v>
      </c>
      <c r="K713" s="17" t="s">
        <v>255</v>
      </c>
      <c r="L713" s="17" t="s">
        <v>363</v>
      </c>
      <c r="M713" s="17" t="s">
        <v>255</v>
      </c>
      <c r="N713" s="36">
        <v>3.99619814151345</v>
      </c>
      <c r="O713" s="35">
        <v>35.733033220000003</v>
      </c>
      <c r="P713" s="37">
        <v>1104.99582928</v>
      </c>
      <c r="Q713" t="str">
        <f t="shared" si="44"/>
        <v>Desirable</v>
      </c>
      <c r="R713" t="str">
        <f t="shared" si="45"/>
        <v>Normal</v>
      </c>
      <c r="S713">
        <f t="shared" si="46"/>
        <v>0</v>
      </c>
      <c r="T713" t="str">
        <f t="shared" si="47"/>
        <v>Low</v>
      </c>
    </row>
    <row r="714" spans="1:20" ht="15" customHeight="1" x14ac:dyDescent="0.35">
      <c r="A714" s="35">
        <v>74</v>
      </c>
      <c r="B714" s="36">
        <v>32.736902839999999</v>
      </c>
      <c r="C714" s="35">
        <v>103.7592456</v>
      </c>
      <c r="D714" s="35">
        <v>78.182769690000001</v>
      </c>
      <c r="E714" s="37">
        <v>208.04541950000001</v>
      </c>
      <c r="F714" s="37">
        <v>39.908378890000002</v>
      </c>
      <c r="G714" s="37">
        <v>209.9257533</v>
      </c>
      <c r="H714" s="37">
        <v>261.13894950000002</v>
      </c>
      <c r="I714" s="17" t="s">
        <v>243</v>
      </c>
      <c r="J714" s="17" t="s">
        <v>249</v>
      </c>
      <c r="K714" s="17" t="s">
        <v>255</v>
      </c>
      <c r="L714" s="17" t="s">
        <v>366</v>
      </c>
      <c r="M714" s="17" t="s">
        <v>334</v>
      </c>
      <c r="N714" s="36">
        <v>5.21307618316039</v>
      </c>
      <c r="O714" s="35">
        <v>25.576475909999999</v>
      </c>
      <c r="P714" s="37">
        <v>2422.5308101599999</v>
      </c>
      <c r="Q714" t="str">
        <f t="shared" si="44"/>
        <v>Borderline High</v>
      </c>
      <c r="R714" t="str">
        <f t="shared" si="45"/>
        <v>Normal</v>
      </c>
      <c r="S714">
        <f t="shared" si="46"/>
        <v>4</v>
      </c>
      <c r="T714" t="str">
        <f t="shared" si="47"/>
        <v>Moderate</v>
      </c>
    </row>
    <row r="715" spans="1:20" ht="15" customHeight="1" x14ac:dyDescent="0.35">
      <c r="A715" s="35">
        <v>34</v>
      </c>
      <c r="B715" s="36">
        <v>23.888956149999999</v>
      </c>
      <c r="C715" s="35">
        <v>108.461973</v>
      </c>
      <c r="D715" s="35">
        <v>92.863386430000006</v>
      </c>
      <c r="E715" s="37">
        <v>183.5867959</v>
      </c>
      <c r="F715" s="37">
        <v>45.650859869999998</v>
      </c>
      <c r="G715" s="37">
        <v>217.1442389</v>
      </c>
      <c r="H715" s="37">
        <v>226.0749587</v>
      </c>
      <c r="I715" s="17" t="s">
        <v>243</v>
      </c>
      <c r="J715" s="17" t="s">
        <v>249</v>
      </c>
      <c r="K715" s="17" t="s">
        <v>392</v>
      </c>
      <c r="L715" s="17" t="s">
        <v>357</v>
      </c>
      <c r="M715" s="17" t="s">
        <v>255</v>
      </c>
      <c r="N715" s="36">
        <v>4.0215408082739401</v>
      </c>
      <c r="O715" s="35">
        <v>15.59858657</v>
      </c>
      <c r="P715" s="37">
        <v>812.22450909999998</v>
      </c>
      <c r="Q715" t="str">
        <f t="shared" si="44"/>
        <v>Desirable</v>
      </c>
      <c r="R715" t="str">
        <f t="shared" si="45"/>
        <v>Normal</v>
      </c>
      <c r="S715">
        <f t="shared" si="46"/>
        <v>0</v>
      </c>
      <c r="T715" t="str">
        <f t="shared" si="47"/>
        <v>Low</v>
      </c>
    </row>
    <row r="716" spans="1:20" ht="15" customHeight="1" x14ac:dyDescent="0.35">
      <c r="A716" s="35">
        <v>61</v>
      </c>
      <c r="B716" s="36">
        <v>31.46957055</v>
      </c>
      <c r="C716" s="35">
        <v>123.6345322</v>
      </c>
      <c r="D716" s="35">
        <v>79.264054880000003</v>
      </c>
      <c r="E716" s="37">
        <v>184.28729939999999</v>
      </c>
      <c r="F716" s="37">
        <v>41.504310750000002</v>
      </c>
      <c r="G716" s="37">
        <v>207.7099667</v>
      </c>
      <c r="H716" s="37">
        <v>210.0659828</v>
      </c>
      <c r="I716" s="17" t="s">
        <v>243</v>
      </c>
      <c r="J716" s="17" t="s">
        <v>354</v>
      </c>
      <c r="K716" s="17" t="s">
        <v>255</v>
      </c>
      <c r="L716" s="17" t="s">
        <v>261</v>
      </c>
      <c r="M716" s="17" t="s">
        <v>334</v>
      </c>
      <c r="N716" s="36">
        <v>4.4401965981328804</v>
      </c>
      <c r="O716" s="35">
        <v>44.370477319999999</v>
      </c>
      <c r="P716" s="37">
        <v>1919.64380355</v>
      </c>
      <c r="Q716" t="str">
        <f t="shared" si="44"/>
        <v>Desirable</v>
      </c>
      <c r="R716" t="str">
        <f t="shared" si="45"/>
        <v>Elevated</v>
      </c>
      <c r="S716">
        <f t="shared" si="46"/>
        <v>4</v>
      </c>
      <c r="T716" t="str">
        <f t="shared" si="47"/>
        <v>Moderate</v>
      </c>
    </row>
    <row r="717" spans="1:20" ht="15" customHeight="1" x14ac:dyDescent="0.35">
      <c r="A717" s="35">
        <v>42</v>
      </c>
      <c r="B717" s="36">
        <v>19.640625100000001</v>
      </c>
      <c r="C717" s="35">
        <v>104.6256523</v>
      </c>
      <c r="D717" s="35">
        <v>77.037784579999993</v>
      </c>
      <c r="E717" s="37">
        <v>207.74313649999999</v>
      </c>
      <c r="F717" s="37">
        <v>39.113542899999999</v>
      </c>
      <c r="G717" s="37">
        <v>224.19997599999999</v>
      </c>
      <c r="H717" s="37">
        <v>248.6044765</v>
      </c>
      <c r="I717" s="17" t="s">
        <v>243</v>
      </c>
      <c r="J717" s="17" t="s">
        <v>354</v>
      </c>
      <c r="K717" s="17" t="s">
        <v>255</v>
      </c>
      <c r="L717" s="17" t="s">
        <v>360</v>
      </c>
      <c r="M717" s="17" t="s">
        <v>255</v>
      </c>
      <c r="N717" s="36">
        <v>5.3112840488811903</v>
      </c>
      <c r="O717" s="35">
        <v>27.587867719999998</v>
      </c>
      <c r="P717" s="37">
        <v>824.90625420000003</v>
      </c>
      <c r="Q717" t="str">
        <f t="shared" si="44"/>
        <v>Borderline High</v>
      </c>
      <c r="R717" t="str">
        <f t="shared" si="45"/>
        <v>Normal</v>
      </c>
      <c r="S717">
        <f t="shared" si="46"/>
        <v>1</v>
      </c>
      <c r="T717" t="str">
        <f t="shared" si="47"/>
        <v>Low</v>
      </c>
    </row>
    <row r="718" spans="1:20" ht="15" customHeight="1" x14ac:dyDescent="0.35">
      <c r="A718" s="35">
        <v>34</v>
      </c>
      <c r="B718" s="36">
        <v>26.086744249999999</v>
      </c>
      <c r="C718" s="35">
        <v>103.32488909999999</v>
      </c>
      <c r="D718" s="35">
        <v>76.05696107</v>
      </c>
      <c r="E718" s="37">
        <v>194.47811429999999</v>
      </c>
      <c r="F718" s="37">
        <v>38.843313639999998</v>
      </c>
      <c r="G718" s="37">
        <v>200.92010830000001</v>
      </c>
      <c r="H718" s="37">
        <v>245.0065616</v>
      </c>
      <c r="I718" s="17" t="s">
        <v>353</v>
      </c>
      <c r="J718" s="17" t="s">
        <v>249</v>
      </c>
      <c r="K718" s="17" t="s">
        <v>255</v>
      </c>
      <c r="L718" s="17" t="s">
        <v>357</v>
      </c>
      <c r="M718" s="17" t="s">
        <v>333</v>
      </c>
      <c r="N718" s="36">
        <v>5.0067333622054999</v>
      </c>
      <c r="O718" s="35">
        <v>27.26792803</v>
      </c>
      <c r="P718" s="37">
        <v>886.94930450000004</v>
      </c>
      <c r="Q718" t="str">
        <f t="shared" si="44"/>
        <v>Desirable</v>
      </c>
      <c r="R718" t="str">
        <f t="shared" si="45"/>
        <v>Normal</v>
      </c>
      <c r="S718">
        <f t="shared" si="46"/>
        <v>5</v>
      </c>
      <c r="T718" t="str">
        <f t="shared" si="47"/>
        <v>Moderate</v>
      </c>
    </row>
    <row r="719" spans="1:20" ht="15" customHeight="1" x14ac:dyDescent="0.35">
      <c r="A719" s="35">
        <v>30</v>
      </c>
      <c r="B719" s="36">
        <v>33.338515399999999</v>
      </c>
      <c r="C719" s="35">
        <v>88.305225109999995</v>
      </c>
      <c r="D719" s="35">
        <v>86.16540234</v>
      </c>
      <c r="E719" s="37">
        <v>184.46531419999999</v>
      </c>
      <c r="F719" s="37">
        <v>33.976715679999998</v>
      </c>
      <c r="G719" s="37">
        <v>215.4459876</v>
      </c>
      <c r="H719" s="37">
        <v>250.60176580000001</v>
      </c>
      <c r="I719" s="17" t="s">
        <v>353</v>
      </c>
      <c r="J719" s="17" t="s">
        <v>249</v>
      </c>
      <c r="K719" s="17" t="s">
        <v>392</v>
      </c>
      <c r="L719" s="17" t="s">
        <v>357</v>
      </c>
      <c r="M719" s="17" t="s">
        <v>334</v>
      </c>
      <c r="N719" s="36">
        <v>5.4291684910729403</v>
      </c>
      <c r="O719" s="35">
        <v>2.1398227699999999</v>
      </c>
      <c r="P719" s="37">
        <v>1000.1554620000001</v>
      </c>
      <c r="Q719" t="str">
        <f t="shared" si="44"/>
        <v>Desirable</v>
      </c>
      <c r="R719" t="str">
        <f t="shared" si="45"/>
        <v>Normal</v>
      </c>
      <c r="S719">
        <f t="shared" si="46"/>
        <v>6</v>
      </c>
      <c r="T719" t="str">
        <f t="shared" si="47"/>
        <v>High</v>
      </c>
    </row>
    <row r="720" spans="1:20" ht="15" customHeight="1" x14ac:dyDescent="0.35">
      <c r="A720" s="35">
        <v>42</v>
      </c>
      <c r="B720" s="36">
        <v>28.330391599999999</v>
      </c>
      <c r="C720" s="35">
        <v>111.325447</v>
      </c>
      <c r="D720" s="35">
        <v>89.403782469999996</v>
      </c>
      <c r="E720" s="37">
        <v>217.18495530000001</v>
      </c>
      <c r="F720" s="37">
        <v>28.889633239999998</v>
      </c>
      <c r="G720" s="37">
        <v>227.5873052</v>
      </c>
      <c r="H720" s="37">
        <v>248.1667339</v>
      </c>
      <c r="I720" s="17" t="s">
        <v>243</v>
      </c>
      <c r="J720" s="17" t="s">
        <v>249</v>
      </c>
      <c r="K720" s="17" t="s">
        <v>392</v>
      </c>
      <c r="L720" s="17" t="s">
        <v>360</v>
      </c>
      <c r="M720" s="17" t="s">
        <v>333</v>
      </c>
      <c r="N720" s="36">
        <v>7.5177470581139199</v>
      </c>
      <c r="O720" s="35">
        <v>21.921664530000001</v>
      </c>
      <c r="P720" s="37">
        <v>1189.8764472</v>
      </c>
      <c r="Q720" t="str">
        <f t="shared" si="44"/>
        <v>Borderline High</v>
      </c>
      <c r="R720" t="str">
        <f t="shared" si="45"/>
        <v>Normal</v>
      </c>
      <c r="S720">
        <f t="shared" si="46"/>
        <v>3</v>
      </c>
      <c r="T720" t="str">
        <f t="shared" si="47"/>
        <v>Moderate</v>
      </c>
    </row>
    <row r="721" spans="1:20" ht="15" customHeight="1" x14ac:dyDescent="0.35">
      <c r="A721" s="35">
        <v>85</v>
      </c>
      <c r="B721" s="36">
        <v>28.462523560000001</v>
      </c>
      <c r="C721" s="35">
        <v>104.80833060000001</v>
      </c>
      <c r="D721" s="35">
        <v>88.709366059999994</v>
      </c>
      <c r="E721" s="37">
        <v>198.44220799999999</v>
      </c>
      <c r="F721" s="37">
        <v>46.073623169999998</v>
      </c>
      <c r="G721" s="37">
        <v>226.9346185</v>
      </c>
      <c r="H721" s="37">
        <v>243.4306589</v>
      </c>
      <c r="I721" s="17" t="s">
        <v>243</v>
      </c>
      <c r="J721" s="17" t="s">
        <v>249</v>
      </c>
      <c r="K721" s="17" t="s">
        <v>392</v>
      </c>
      <c r="L721" s="17" t="s">
        <v>366</v>
      </c>
      <c r="M721" s="17" t="s">
        <v>333</v>
      </c>
      <c r="N721" s="36">
        <v>4.3070675659215798</v>
      </c>
      <c r="O721" s="35">
        <v>16.098964540000001</v>
      </c>
      <c r="P721" s="37">
        <v>2419.3145026000002</v>
      </c>
      <c r="Q721" t="str">
        <f t="shared" si="44"/>
        <v>Desirable</v>
      </c>
      <c r="R721" t="str">
        <f t="shared" si="45"/>
        <v>Normal</v>
      </c>
      <c r="S721">
        <f t="shared" si="46"/>
        <v>2</v>
      </c>
      <c r="T721" t="str">
        <f t="shared" si="47"/>
        <v>Low</v>
      </c>
    </row>
    <row r="722" spans="1:20" ht="15" customHeight="1" x14ac:dyDescent="0.35">
      <c r="A722" s="35">
        <v>27</v>
      </c>
      <c r="B722" s="36">
        <v>24.068511189999999</v>
      </c>
      <c r="C722" s="35">
        <v>101.44295459999999</v>
      </c>
      <c r="D722" s="35">
        <v>80.305096370000001</v>
      </c>
      <c r="E722" s="37">
        <v>202.89003589999999</v>
      </c>
      <c r="F722" s="37">
        <v>42.195736009999997</v>
      </c>
      <c r="G722" s="37">
        <v>224.5102115</v>
      </c>
      <c r="H722" s="37">
        <v>257.09428359999998</v>
      </c>
      <c r="I722" s="17" t="s">
        <v>243</v>
      </c>
      <c r="J722" s="17" t="s">
        <v>249</v>
      </c>
      <c r="K722" s="17" t="s">
        <v>392</v>
      </c>
      <c r="L722" s="17" t="s">
        <v>355</v>
      </c>
      <c r="M722" s="17" t="s">
        <v>255</v>
      </c>
      <c r="N722" s="36">
        <v>4.8083065988448901</v>
      </c>
      <c r="O722" s="35">
        <v>21.137858229999999</v>
      </c>
      <c r="P722" s="37">
        <v>649.84980212999994</v>
      </c>
      <c r="Q722" t="str">
        <f t="shared" si="44"/>
        <v>Borderline High</v>
      </c>
      <c r="R722" t="str">
        <f t="shared" si="45"/>
        <v>Normal</v>
      </c>
      <c r="S722">
        <f t="shared" si="46"/>
        <v>0</v>
      </c>
      <c r="T722" t="str">
        <f t="shared" si="47"/>
        <v>Low</v>
      </c>
    </row>
    <row r="723" spans="1:20" ht="15" customHeight="1" x14ac:dyDescent="0.35">
      <c r="A723" s="35">
        <v>84</v>
      </c>
      <c r="B723" s="36">
        <v>22.48650799</v>
      </c>
      <c r="C723" s="35">
        <v>102.26539219999999</v>
      </c>
      <c r="D723" s="35">
        <v>88.286319849999998</v>
      </c>
      <c r="E723" s="37">
        <v>216.4173084</v>
      </c>
      <c r="F723" s="37">
        <v>29.265518669999999</v>
      </c>
      <c r="G723" s="37">
        <v>213.75064689999999</v>
      </c>
      <c r="H723" s="37">
        <v>249.4982449</v>
      </c>
      <c r="I723" s="17" t="s">
        <v>353</v>
      </c>
      <c r="J723" s="17" t="s">
        <v>354</v>
      </c>
      <c r="K723" s="17" t="s">
        <v>392</v>
      </c>
      <c r="L723" s="17" t="s">
        <v>366</v>
      </c>
      <c r="M723" s="17" t="s">
        <v>255</v>
      </c>
      <c r="N723" s="36">
        <v>7.3949589221478202</v>
      </c>
      <c r="O723" s="35">
        <v>13.979072349999999</v>
      </c>
      <c r="P723" s="37">
        <v>1888.8666711599999</v>
      </c>
      <c r="Q723" t="str">
        <f t="shared" si="44"/>
        <v>Borderline High</v>
      </c>
      <c r="R723" t="str">
        <f t="shared" si="45"/>
        <v>Normal</v>
      </c>
      <c r="S723">
        <f t="shared" si="46"/>
        <v>3</v>
      </c>
      <c r="T723" t="str">
        <f t="shared" si="47"/>
        <v>Moderate</v>
      </c>
    </row>
    <row r="724" spans="1:20" ht="15" customHeight="1" x14ac:dyDescent="0.35">
      <c r="A724" s="35">
        <v>35</v>
      </c>
      <c r="B724" s="36">
        <v>26.775184240000002</v>
      </c>
      <c r="C724" s="35">
        <v>104.73548460000001</v>
      </c>
      <c r="D724" s="35">
        <v>74.449258180000001</v>
      </c>
      <c r="E724" s="37">
        <v>176.9752106</v>
      </c>
      <c r="F724" s="37">
        <v>42.136859270000002</v>
      </c>
      <c r="G724" s="37">
        <v>200.19039620000001</v>
      </c>
      <c r="H724" s="37">
        <v>274.55450000000002</v>
      </c>
      <c r="I724" s="17" t="s">
        <v>243</v>
      </c>
      <c r="J724" s="17" t="s">
        <v>359</v>
      </c>
      <c r="K724" s="17" t="s">
        <v>255</v>
      </c>
      <c r="L724" s="17" t="s">
        <v>357</v>
      </c>
      <c r="M724" s="17" t="s">
        <v>333</v>
      </c>
      <c r="N724" s="36">
        <v>4.2000095324142999</v>
      </c>
      <c r="O724" s="35">
        <v>30.286226419999998</v>
      </c>
      <c r="P724" s="37">
        <v>937.13144839999995</v>
      </c>
      <c r="Q724" t="str">
        <f t="shared" si="44"/>
        <v>Desirable</v>
      </c>
      <c r="R724" t="str">
        <f t="shared" si="45"/>
        <v>Normal</v>
      </c>
      <c r="S724">
        <f t="shared" si="46"/>
        <v>2</v>
      </c>
      <c r="T724" t="str">
        <f t="shared" si="47"/>
        <v>Low</v>
      </c>
    </row>
    <row r="725" spans="1:20" ht="15" customHeight="1" x14ac:dyDescent="0.35">
      <c r="A725" s="35">
        <v>51</v>
      </c>
      <c r="B725" s="36">
        <v>21.371635730000001</v>
      </c>
      <c r="C725" s="35">
        <v>107.8832221</v>
      </c>
      <c r="D725" s="35">
        <v>77.709799590000003</v>
      </c>
      <c r="E725" s="37">
        <v>205.57166770000001</v>
      </c>
      <c r="F725" s="37">
        <v>45.911832629999999</v>
      </c>
      <c r="G725" s="37">
        <v>229.0669345</v>
      </c>
      <c r="H725" s="37">
        <v>211.1574679</v>
      </c>
      <c r="I725" s="17" t="s">
        <v>243</v>
      </c>
      <c r="J725" s="17" t="s">
        <v>249</v>
      </c>
      <c r="K725" s="17" t="s">
        <v>255</v>
      </c>
      <c r="L725" s="17" t="s">
        <v>363</v>
      </c>
      <c r="M725" s="17" t="s">
        <v>255</v>
      </c>
      <c r="N725" s="36">
        <v>4.4775313012810098</v>
      </c>
      <c r="O725" s="35">
        <v>30.173422510000002</v>
      </c>
      <c r="P725" s="37">
        <v>1089.9534222299999</v>
      </c>
      <c r="Q725" t="str">
        <f t="shared" si="44"/>
        <v>Borderline High</v>
      </c>
      <c r="R725" t="str">
        <f t="shared" si="45"/>
        <v>Normal</v>
      </c>
      <c r="S725">
        <f t="shared" si="46"/>
        <v>0</v>
      </c>
      <c r="T725" t="str">
        <f t="shared" si="47"/>
        <v>Low</v>
      </c>
    </row>
    <row r="726" spans="1:20" ht="15" customHeight="1" x14ac:dyDescent="0.35">
      <c r="A726" s="35">
        <v>25</v>
      </c>
      <c r="B726" s="36">
        <v>26.462710640000001</v>
      </c>
      <c r="C726" s="35">
        <v>109.7630249</v>
      </c>
      <c r="D726" s="35">
        <v>79.217044889999997</v>
      </c>
      <c r="E726" s="37">
        <v>177.2807583</v>
      </c>
      <c r="F726" s="37">
        <v>33.642818740000003</v>
      </c>
      <c r="G726" s="37">
        <v>218.03950330000001</v>
      </c>
      <c r="H726" s="37">
        <v>245.91080719999999</v>
      </c>
      <c r="I726" s="17" t="s">
        <v>353</v>
      </c>
      <c r="J726" s="17" t="s">
        <v>249</v>
      </c>
      <c r="K726" s="17" t="s">
        <v>255</v>
      </c>
      <c r="L726" s="17" t="s">
        <v>355</v>
      </c>
      <c r="M726" s="17" t="s">
        <v>333</v>
      </c>
      <c r="N726" s="36">
        <v>5.2694977691991101</v>
      </c>
      <c r="O726" s="35">
        <v>30.545980010000001</v>
      </c>
      <c r="P726" s="37">
        <v>661.56776600000001</v>
      </c>
      <c r="Q726" t="str">
        <f t="shared" si="44"/>
        <v>Desirable</v>
      </c>
      <c r="R726" t="str">
        <f t="shared" si="45"/>
        <v>Normal</v>
      </c>
      <c r="S726">
        <f t="shared" si="46"/>
        <v>5</v>
      </c>
      <c r="T726" t="str">
        <f t="shared" si="47"/>
        <v>Moderate</v>
      </c>
    </row>
    <row r="727" spans="1:20" ht="15" customHeight="1" x14ac:dyDescent="0.35">
      <c r="A727" s="35">
        <v>57</v>
      </c>
      <c r="B727" s="36">
        <v>31.90618259</v>
      </c>
      <c r="C727" s="35">
        <v>122.1565274</v>
      </c>
      <c r="D727" s="35">
        <v>94.442590809999999</v>
      </c>
      <c r="E727" s="37">
        <v>205.1020637</v>
      </c>
      <c r="F727" s="37">
        <v>35.07011378</v>
      </c>
      <c r="G727" s="37">
        <v>226.41645149999999</v>
      </c>
      <c r="H727" s="37">
        <v>271.19632000000001</v>
      </c>
      <c r="I727" s="17" t="s">
        <v>353</v>
      </c>
      <c r="J727" s="17" t="s">
        <v>354</v>
      </c>
      <c r="K727" s="17" t="s">
        <v>392</v>
      </c>
      <c r="L727" s="17" t="s">
        <v>363</v>
      </c>
      <c r="M727" s="17" t="s">
        <v>334</v>
      </c>
      <c r="N727" s="36">
        <v>5.8483432642002704</v>
      </c>
      <c r="O727" s="35">
        <v>27.713936589999999</v>
      </c>
      <c r="P727" s="37">
        <v>1818.65240763</v>
      </c>
      <c r="Q727" t="str">
        <f t="shared" si="44"/>
        <v>Borderline High</v>
      </c>
      <c r="R727" t="str">
        <f t="shared" si="45"/>
        <v>Elevated</v>
      </c>
      <c r="S727">
        <f t="shared" si="46"/>
        <v>7</v>
      </c>
      <c r="T727" t="str">
        <f t="shared" si="47"/>
        <v>High</v>
      </c>
    </row>
    <row r="728" spans="1:20" ht="15" customHeight="1" x14ac:dyDescent="0.35">
      <c r="A728" s="35">
        <v>59</v>
      </c>
      <c r="B728" s="36">
        <v>20.664743850000001</v>
      </c>
      <c r="C728" s="35">
        <v>104.17326180000001</v>
      </c>
      <c r="D728" s="35">
        <v>62.576123379999999</v>
      </c>
      <c r="E728" s="37">
        <v>178.1688977</v>
      </c>
      <c r="F728" s="37">
        <v>42.39423129</v>
      </c>
      <c r="G728" s="37">
        <v>200.9644299</v>
      </c>
      <c r="H728" s="37">
        <v>210.31111770000001</v>
      </c>
      <c r="I728" s="17" t="s">
        <v>353</v>
      </c>
      <c r="J728" s="17" t="s">
        <v>249</v>
      </c>
      <c r="K728" s="17" t="s">
        <v>255</v>
      </c>
      <c r="L728" s="17" t="s">
        <v>363</v>
      </c>
      <c r="M728" s="17" t="s">
        <v>255</v>
      </c>
      <c r="N728" s="36">
        <v>4.2026684357413204</v>
      </c>
      <c r="O728" s="35">
        <v>41.59713842</v>
      </c>
      <c r="P728" s="37">
        <v>1219.21988715</v>
      </c>
      <c r="Q728" t="str">
        <f t="shared" si="44"/>
        <v>Desirable</v>
      </c>
      <c r="R728" t="str">
        <f t="shared" si="45"/>
        <v>Normal</v>
      </c>
      <c r="S728">
        <f t="shared" si="46"/>
        <v>2</v>
      </c>
      <c r="T728" t="str">
        <f t="shared" si="47"/>
        <v>Low</v>
      </c>
    </row>
    <row r="729" spans="1:20" ht="15" customHeight="1" x14ac:dyDescent="0.35">
      <c r="A729" s="35">
        <v>58</v>
      </c>
      <c r="B729" s="36">
        <v>30.21089358</v>
      </c>
      <c r="C729" s="35">
        <v>108.67584220000001</v>
      </c>
      <c r="D729" s="35">
        <v>71.011767449999994</v>
      </c>
      <c r="E729" s="37">
        <v>212.84882899999999</v>
      </c>
      <c r="F729" s="37">
        <v>45.202807419999999</v>
      </c>
      <c r="G729" s="37">
        <v>217.04443409999999</v>
      </c>
      <c r="H729" s="37">
        <v>243.62639849999999</v>
      </c>
      <c r="I729" s="17" t="s">
        <v>243</v>
      </c>
      <c r="J729" s="17" t="s">
        <v>249</v>
      </c>
      <c r="K729" s="17" t="s">
        <v>255</v>
      </c>
      <c r="L729" s="17" t="s">
        <v>363</v>
      </c>
      <c r="M729" s="17" t="s">
        <v>334</v>
      </c>
      <c r="N729" s="36">
        <v>4.7087524237670504</v>
      </c>
      <c r="O729" s="35">
        <v>37.664074749999997</v>
      </c>
      <c r="P729" s="37">
        <v>1752.2318276399999</v>
      </c>
      <c r="Q729" t="str">
        <f t="shared" si="44"/>
        <v>Borderline High</v>
      </c>
      <c r="R729" t="str">
        <f t="shared" si="45"/>
        <v>Normal</v>
      </c>
      <c r="S729">
        <f t="shared" si="46"/>
        <v>3</v>
      </c>
      <c r="T729" t="str">
        <f t="shared" si="47"/>
        <v>Moderate</v>
      </c>
    </row>
    <row r="730" spans="1:20" ht="15" customHeight="1" x14ac:dyDescent="0.35">
      <c r="A730" s="35">
        <v>23</v>
      </c>
      <c r="B730" s="36">
        <v>31.979548779999998</v>
      </c>
      <c r="C730" s="35">
        <v>120.64296520000001</v>
      </c>
      <c r="D730" s="35">
        <v>72.647960850000004</v>
      </c>
      <c r="E730" s="37">
        <v>198.87699459999999</v>
      </c>
      <c r="F730" s="37">
        <v>37.403079239999997</v>
      </c>
      <c r="G730" s="37">
        <v>226.37289340000001</v>
      </c>
      <c r="H730" s="37">
        <v>242.84776640000001</v>
      </c>
      <c r="I730" s="17" t="s">
        <v>243</v>
      </c>
      <c r="J730" s="17" t="s">
        <v>249</v>
      </c>
      <c r="K730" s="17" t="s">
        <v>255</v>
      </c>
      <c r="L730" s="17" t="s">
        <v>355</v>
      </c>
      <c r="M730" s="17" t="s">
        <v>334</v>
      </c>
      <c r="N730" s="36">
        <v>5.3171289273775901</v>
      </c>
      <c r="O730" s="35">
        <v>47.995004350000002</v>
      </c>
      <c r="P730" s="37">
        <v>735.52962193999997</v>
      </c>
      <c r="Q730" t="str">
        <f t="shared" si="44"/>
        <v>Desirable</v>
      </c>
      <c r="R730" t="str">
        <f t="shared" si="45"/>
        <v>Elevated</v>
      </c>
      <c r="S730">
        <f t="shared" si="46"/>
        <v>5</v>
      </c>
      <c r="T730" t="str">
        <f t="shared" si="47"/>
        <v>Moderate</v>
      </c>
    </row>
    <row r="731" spans="1:20" ht="15" customHeight="1" x14ac:dyDescent="0.35">
      <c r="A731" s="35">
        <v>69</v>
      </c>
      <c r="B731" s="36">
        <v>25.698830650000001</v>
      </c>
      <c r="C731" s="35">
        <v>118.5472324</v>
      </c>
      <c r="D731" s="35">
        <v>81.152393680000003</v>
      </c>
      <c r="E731" s="37">
        <v>182.07859579999999</v>
      </c>
      <c r="F731" s="37">
        <v>46.577337790000001</v>
      </c>
      <c r="G731" s="37">
        <v>223.26611869999999</v>
      </c>
      <c r="H731" s="37">
        <v>240.12739740000001</v>
      </c>
      <c r="I731" s="17" t="s">
        <v>243</v>
      </c>
      <c r="J731" s="17" t="s">
        <v>354</v>
      </c>
      <c r="K731" s="17" t="s">
        <v>392</v>
      </c>
      <c r="L731" s="17" t="s">
        <v>261</v>
      </c>
      <c r="M731" s="17" t="s">
        <v>333</v>
      </c>
      <c r="N731" s="36">
        <v>3.9091670850945799</v>
      </c>
      <c r="O731" s="35">
        <v>37.394838720000003</v>
      </c>
      <c r="P731" s="37">
        <v>1773.21931485</v>
      </c>
      <c r="Q731" t="str">
        <f t="shared" si="44"/>
        <v>Desirable</v>
      </c>
      <c r="R731" t="str">
        <f t="shared" si="45"/>
        <v>Normal</v>
      </c>
      <c r="S731">
        <f t="shared" si="46"/>
        <v>2</v>
      </c>
      <c r="T731" t="str">
        <f t="shared" si="47"/>
        <v>Low</v>
      </c>
    </row>
    <row r="732" spans="1:20" ht="15" customHeight="1" x14ac:dyDescent="0.35">
      <c r="A732" s="35">
        <v>43</v>
      </c>
      <c r="B732" s="36">
        <v>27.16681672</v>
      </c>
      <c r="C732" s="35">
        <v>120.78072880000001</v>
      </c>
      <c r="D732" s="35">
        <v>80.518695559999998</v>
      </c>
      <c r="E732" s="37">
        <v>198.80756059999999</v>
      </c>
      <c r="F732" s="37">
        <v>36.396973189999997</v>
      </c>
      <c r="G732" s="37">
        <v>222.96547079999999</v>
      </c>
      <c r="H732" s="37">
        <v>255.6737846</v>
      </c>
      <c r="I732" s="17" t="s">
        <v>243</v>
      </c>
      <c r="J732" s="17" t="s">
        <v>354</v>
      </c>
      <c r="K732" s="17" t="s">
        <v>392</v>
      </c>
      <c r="L732" s="17" t="s">
        <v>360</v>
      </c>
      <c r="M732" s="17" t="s">
        <v>333</v>
      </c>
      <c r="N732" s="36">
        <v>5.4622003747998997</v>
      </c>
      <c r="O732" s="35">
        <v>40.262033240000001</v>
      </c>
      <c r="P732" s="37">
        <v>1168.17311896</v>
      </c>
      <c r="Q732" t="str">
        <f t="shared" si="44"/>
        <v>Desirable</v>
      </c>
      <c r="R732" t="str">
        <f t="shared" si="45"/>
        <v>Elevated</v>
      </c>
      <c r="S732">
        <f t="shared" si="46"/>
        <v>4</v>
      </c>
      <c r="T732" t="str">
        <f t="shared" si="47"/>
        <v>Moderate</v>
      </c>
    </row>
    <row r="733" spans="1:20" ht="15" customHeight="1" x14ac:dyDescent="0.35">
      <c r="A733" s="35">
        <v>81</v>
      </c>
      <c r="B733" s="36">
        <v>24.602580320000001</v>
      </c>
      <c r="C733" s="35">
        <v>119.7847355</v>
      </c>
      <c r="D733" s="35">
        <v>67.917207880000007</v>
      </c>
      <c r="E733" s="37">
        <v>201.5151544</v>
      </c>
      <c r="F733" s="37">
        <v>28.473687859999998</v>
      </c>
      <c r="G733" s="37">
        <v>218.52997360000001</v>
      </c>
      <c r="H733" s="37">
        <v>210.7545949</v>
      </c>
      <c r="I733" s="17" t="s">
        <v>243</v>
      </c>
      <c r="J733" s="17" t="s">
        <v>249</v>
      </c>
      <c r="K733" s="17" t="s">
        <v>255</v>
      </c>
      <c r="L733" s="17" t="s">
        <v>366</v>
      </c>
      <c r="M733" s="17" t="s">
        <v>255</v>
      </c>
      <c r="N733" s="36">
        <v>7.0772411143513896</v>
      </c>
      <c r="O733" s="35">
        <v>51.867527619999997</v>
      </c>
      <c r="P733" s="37">
        <v>1992.8090059199999</v>
      </c>
      <c r="Q733" t="str">
        <f t="shared" si="44"/>
        <v>Borderline High</v>
      </c>
      <c r="R733" t="str">
        <f t="shared" si="45"/>
        <v>Normal</v>
      </c>
      <c r="S733">
        <f t="shared" si="46"/>
        <v>1</v>
      </c>
      <c r="T733" t="str">
        <f t="shared" si="47"/>
        <v>Low</v>
      </c>
    </row>
    <row r="734" spans="1:20" ht="15" customHeight="1" x14ac:dyDescent="0.35">
      <c r="A734" s="35">
        <v>76</v>
      </c>
      <c r="B734" s="36">
        <v>25.449789880000001</v>
      </c>
      <c r="C734" s="35">
        <v>134.67669530000001</v>
      </c>
      <c r="D734" s="35">
        <v>89.660357219999995</v>
      </c>
      <c r="E734" s="37">
        <v>192.10037149999999</v>
      </c>
      <c r="F734" s="37">
        <v>36.242554900000002</v>
      </c>
      <c r="G734" s="37">
        <v>221.97647129999999</v>
      </c>
      <c r="H734" s="37">
        <v>282.21890660000003</v>
      </c>
      <c r="I734" s="17" t="s">
        <v>243</v>
      </c>
      <c r="J734" s="17" t="s">
        <v>354</v>
      </c>
      <c r="K734" s="17" t="s">
        <v>392</v>
      </c>
      <c r="L734" s="17" t="s">
        <v>366</v>
      </c>
      <c r="M734" s="17" t="s">
        <v>333</v>
      </c>
      <c r="N734" s="36">
        <v>5.3004092021117399</v>
      </c>
      <c r="O734" s="35">
        <v>45.016338079999997</v>
      </c>
      <c r="P734" s="37">
        <v>1934.1840308799999</v>
      </c>
      <c r="Q734" t="str">
        <f t="shared" si="44"/>
        <v>Desirable</v>
      </c>
      <c r="R734" t="str">
        <f t="shared" si="45"/>
        <v>High / Stage 1</v>
      </c>
      <c r="S734">
        <f t="shared" si="46"/>
        <v>5</v>
      </c>
      <c r="T734" t="str">
        <f t="shared" si="47"/>
        <v>Moderate</v>
      </c>
    </row>
    <row r="735" spans="1:20" ht="15" customHeight="1" x14ac:dyDescent="0.35">
      <c r="A735" s="35">
        <v>73</v>
      </c>
      <c r="B735" s="36">
        <v>31.090601249999999</v>
      </c>
      <c r="C735" s="35">
        <v>120.2912741</v>
      </c>
      <c r="D735" s="35">
        <v>91.129080939999994</v>
      </c>
      <c r="E735" s="37">
        <v>197.20408430000001</v>
      </c>
      <c r="F735" s="37">
        <v>41.217921949999997</v>
      </c>
      <c r="G735" s="37">
        <v>216.29463620000001</v>
      </c>
      <c r="H735" s="37">
        <v>239.960183</v>
      </c>
      <c r="I735" s="17" t="s">
        <v>243</v>
      </c>
      <c r="J735" s="17" t="s">
        <v>359</v>
      </c>
      <c r="K735" s="17" t="s">
        <v>392</v>
      </c>
      <c r="L735" s="17" t="s">
        <v>366</v>
      </c>
      <c r="M735" s="17" t="s">
        <v>334</v>
      </c>
      <c r="N735" s="36">
        <v>4.7844256811204904</v>
      </c>
      <c r="O735" s="35">
        <v>29.162193160000001</v>
      </c>
      <c r="P735" s="37">
        <v>2269.6138912500001</v>
      </c>
      <c r="Q735" t="str">
        <f t="shared" si="44"/>
        <v>Desirable</v>
      </c>
      <c r="R735" t="str">
        <f t="shared" si="45"/>
        <v>Elevated</v>
      </c>
      <c r="S735">
        <f t="shared" si="46"/>
        <v>4</v>
      </c>
      <c r="T735" t="str">
        <f t="shared" si="47"/>
        <v>Moderate</v>
      </c>
    </row>
    <row r="736" spans="1:20" ht="15" customHeight="1" x14ac:dyDescent="0.35">
      <c r="A736" s="35">
        <v>76</v>
      </c>
      <c r="B736" s="36">
        <v>30.624985580000001</v>
      </c>
      <c r="C736" s="35">
        <v>102.25557019999999</v>
      </c>
      <c r="D736" s="35">
        <v>83.546442630000001</v>
      </c>
      <c r="E736" s="37">
        <v>199.37008180000001</v>
      </c>
      <c r="F736" s="37">
        <v>42.51025929</v>
      </c>
      <c r="G736" s="37">
        <v>230.1812382</v>
      </c>
      <c r="H736" s="37">
        <v>244.784255</v>
      </c>
      <c r="I736" s="17" t="s">
        <v>243</v>
      </c>
      <c r="J736" s="17" t="s">
        <v>359</v>
      </c>
      <c r="K736" s="17" t="s">
        <v>392</v>
      </c>
      <c r="L736" s="17" t="s">
        <v>366</v>
      </c>
      <c r="M736" s="17" t="s">
        <v>334</v>
      </c>
      <c r="N736" s="36">
        <v>4.6899286226395498</v>
      </c>
      <c r="O736" s="35">
        <v>18.70912757</v>
      </c>
      <c r="P736" s="37">
        <v>2327.4989040800001</v>
      </c>
      <c r="Q736" t="str">
        <f t="shared" si="44"/>
        <v>Desirable</v>
      </c>
      <c r="R736" t="str">
        <f t="shared" si="45"/>
        <v>Normal</v>
      </c>
      <c r="S736">
        <f t="shared" si="46"/>
        <v>3</v>
      </c>
      <c r="T736" t="str">
        <f t="shared" si="47"/>
        <v>Moderate</v>
      </c>
    </row>
    <row r="737" spans="1:20" ht="15" customHeight="1" x14ac:dyDescent="0.35">
      <c r="A737" s="35">
        <v>87</v>
      </c>
      <c r="B737" s="36">
        <v>28.967173580000001</v>
      </c>
      <c r="C737" s="35">
        <v>120.6265236</v>
      </c>
      <c r="D737" s="35">
        <v>72.904378620000003</v>
      </c>
      <c r="E737" s="37">
        <v>205.88489920000001</v>
      </c>
      <c r="F737" s="37">
        <v>35.047376749999998</v>
      </c>
      <c r="G737" s="37">
        <v>225.4906105</v>
      </c>
      <c r="H737" s="37">
        <v>250.43126749999999</v>
      </c>
      <c r="I737" s="17" t="s">
        <v>353</v>
      </c>
      <c r="J737" s="17" t="s">
        <v>354</v>
      </c>
      <c r="K737" s="17" t="s">
        <v>255</v>
      </c>
      <c r="L737" s="17" t="s">
        <v>366</v>
      </c>
      <c r="M737" s="17" t="s">
        <v>333</v>
      </c>
      <c r="N737" s="36">
        <v>5.8744738777061301</v>
      </c>
      <c r="O737" s="35">
        <v>47.722144980000003</v>
      </c>
      <c r="P737" s="37">
        <v>2520.14410146</v>
      </c>
      <c r="Q737" t="str">
        <f t="shared" si="44"/>
        <v>Borderline High</v>
      </c>
      <c r="R737" t="str">
        <f t="shared" si="45"/>
        <v>Elevated</v>
      </c>
      <c r="S737">
        <f t="shared" si="46"/>
        <v>6</v>
      </c>
      <c r="T737" t="str">
        <f t="shared" si="47"/>
        <v>High</v>
      </c>
    </row>
    <row r="738" spans="1:20" ht="15" customHeight="1" x14ac:dyDescent="0.35">
      <c r="A738" s="35">
        <v>50</v>
      </c>
      <c r="B738" s="36">
        <v>30.039599670000001</v>
      </c>
      <c r="C738" s="35">
        <v>113.7330726</v>
      </c>
      <c r="D738" s="35">
        <v>104.4655624</v>
      </c>
      <c r="E738" s="37">
        <v>177.2847816</v>
      </c>
      <c r="F738" s="37">
        <v>30.079623470000001</v>
      </c>
      <c r="G738" s="37">
        <v>203.40810200000001</v>
      </c>
      <c r="H738" s="37">
        <v>229.15792329999999</v>
      </c>
      <c r="I738" s="17" t="s">
        <v>243</v>
      </c>
      <c r="J738" s="17" t="s">
        <v>359</v>
      </c>
      <c r="K738" s="17" t="s">
        <v>392</v>
      </c>
      <c r="L738" s="17" t="s">
        <v>363</v>
      </c>
      <c r="M738" s="17" t="s">
        <v>334</v>
      </c>
      <c r="N738" s="36">
        <v>5.8938497610123202</v>
      </c>
      <c r="O738" s="35">
        <v>9.2675102000000003</v>
      </c>
      <c r="P738" s="37">
        <v>1501.9799834999999</v>
      </c>
      <c r="Q738" t="str">
        <f t="shared" si="44"/>
        <v>Desirable</v>
      </c>
      <c r="R738" t="str">
        <f t="shared" si="45"/>
        <v>Normal</v>
      </c>
      <c r="S738">
        <f t="shared" si="46"/>
        <v>4</v>
      </c>
      <c r="T738" t="str">
        <f t="shared" si="47"/>
        <v>Moderate</v>
      </c>
    </row>
    <row r="739" spans="1:20" ht="15" customHeight="1" x14ac:dyDescent="0.35">
      <c r="A739" s="35">
        <v>70</v>
      </c>
      <c r="B739" s="36">
        <v>28.00014058</v>
      </c>
      <c r="C739" s="35">
        <v>107.2928367</v>
      </c>
      <c r="D739" s="35">
        <v>88.567809199999999</v>
      </c>
      <c r="E739" s="37">
        <v>203.093008</v>
      </c>
      <c r="F739" s="37">
        <v>31.647888649999999</v>
      </c>
      <c r="G739" s="37">
        <v>222.06132009999999</v>
      </c>
      <c r="H739" s="37">
        <v>238.2961013</v>
      </c>
      <c r="I739" s="17" t="s">
        <v>243</v>
      </c>
      <c r="J739" s="17" t="s">
        <v>249</v>
      </c>
      <c r="K739" s="17" t="s">
        <v>392</v>
      </c>
      <c r="L739" s="17" t="s">
        <v>366</v>
      </c>
      <c r="M739" s="17" t="s">
        <v>333</v>
      </c>
      <c r="N739" s="36">
        <v>6.4172687867441702</v>
      </c>
      <c r="O739" s="35">
        <v>18.725027499999999</v>
      </c>
      <c r="P739" s="37">
        <v>1960.0098406</v>
      </c>
      <c r="Q739" t="str">
        <f t="shared" si="44"/>
        <v>Borderline High</v>
      </c>
      <c r="R739" t="str">
        <f t="shared" si="45"/>
        <v>Normal</v>
      </c>
      <c r="S739">
        <f t="shared" si="46"/>
        <v>3</v>
      </c>
      <c r="T739" t="str">
        <f t="shared" si="47"/>
        <v>Moderate</v>
      </c>
    </row>
    <row r="740" spans="1:20" ht="15" customHeight="1" x14ac:dyDescent="0.35">
      <c r="A740" s="35">
        <v>39</v>
      </c>
      <c r="B740" s="36">
        <v>20.86564941</v>
      </c>
      <c r="C740" s="35">
        <v>99.592476820000002</v>
      </c>
      <c r="D740" s="35">
        <v>87.410796189999999</v>
      </c>
      <c r="E740" s="37">
        <v>177.0510554</v>
      </c>
      <c r="F740" s="37">
        <v>37.221465649999999</v>
      </c>
      <c r="G740" s="37">
        <v>215.72863810000001</v>
      </c>
      <c r="H740" s="37">
        <v>248.9525787</v>
      </c>
      <c r="I740" s="17" t="s">
        <v>243</v>
      </c>
      <c r="J740" s="17" t="s">
        <v>249</v>
      </c>
      <c r="K740" s="17" t="s">
        <v>392</v>
      </c>
      <c r="L740" s="17" t="s">
        <v>357</v>
      </c>
      <c r="M740" s="17" t="s">
        <v>255</v>
      </c>
      <c r="N740" s="36">
        <v>4.7566922018827098</v>
      </c>
      <c r="O740" s="35">
        <v>12.181680630000001</v>
      </c>
      <c r="P740" s="37">
        <v>813.76032698999995</v>
      </c>
      <c r="Q740" t="str">
        <f t="shared" si="44"/>
        <v>Desirable</v>
      </c>
      <c r="R740" t="str">
        <f t="shared" si="45"/>
        <v>Normal</v>
      </c>
      <c r="S740">
        <f t="shared" si="46"/>
        <v>1</v>
      </c>
      <c r="T740" t="str">
        <f t="shared" si="47"/>
        <v>Low</v>
      </c>
    </row>
    <row r="741" spans="1:20" ht="15" customHeight="1" x14ac:dyDescent="0.35">
      <c r="A741" s="35">
        <v>38</v>
      </c>
      <c r="B741" s="36">
        <v>32.319987230000002</v>
      </c>
      <c r="C741" s="35">
        <v>108.23749650000001</v>
      </c>
      <c r="D741" s="35">
        <v>76.016257049999993</v>
      </c>
      <c r="E741" s="37">
        <v>188.25742030000001</v>
      </c>
      <c r="F741" s="37">
        <v>31.353033570000001</v>
      </c>
      <c r="G741" s="37">
        <v>235.5427814</v>
      </c>
      <c r="H741" s="37">
        <v>239.88211269999999</v>
      </c>
      <c r="I741" s="17" t="s">
        <v>353</v>
      </c>
      <c r="J741" s="17" t="s">
        <v>359</v>
      </c>
      <c r="K741" s="17" t="s">
        <v>255</v>
      </c>
      <c r="L741" s="17" t="s">
        <v>357</v>
      </c>
      <c r="M741" s="17" t="s">
        <v>334</v>
      </c>
      <c r="N741" s="36">
        <v>6.0044403639504003</v>
      </c>
      <c r="O741" s="35">
        <v>32.221239449999999</v>
      </c>
      <c r="P741" s="37">
        <v>1228.1595147400001</v>
      </c>
      <c r="Q741" t="str">
        <f t="shared" si="44"/>
        <v>Desirable</v>
      </c>
      <c r="R741" t="str">
        <f t="shared" si="45"/>
        <v>Normal</v>
      </c>
      <c r="S741">
        <f t="shared" si="46"/>
        <v>6</v>
      </c>
      <c r="T741" t="str">
        <f t="shared" si="47"/>
        <v>High</v>
      </c>
    </row>
    <row r="742" spans="1:20" ht="15" customHeight="1" x14ac:dyDescent="0.35">
      <c r="A742" s="35">
        <v>87</v>
      </c>
      <c r="B742" s="36">
        <v>22.532538750000001</v>
      </c>
      <c r="C742" s="35">
        <v>108.9603786</v>
      </c>
      <c r="D742" s="35">
        <v>81.841356399999995</v>
      </c>
      <c r="E742" s="37">
        <v>193.1916181</v>
      </c>
      <c r="F742" s="37">
        <v>37.221465649999999</v>
      </c>
      <c r="G742" s="37">
        <v>215.72863810000001</v>
      </c>
      <c r="H742" s="37">
        <v>291.83123069999999</v>
      </c>
      <c r="I742" s="17" t="s">
        <v>353</v>
      </c>
      <c r="J742" s="17" t="s">
        <v>249</v>
      </c>
      <c r="K742" s="17" t="s">
        <v>392</v>
      </c>
      <c r="L742" s="17" t="s">
        <v>366</v>
      </c>
      <c r="M742" s="17" t="s">
        <v>255</v>
      </c>
      <c r="N742" s="36">
        <v>5.1903280734997104</v>
      </c>
      <c r="O742" s="35">
        <v>27.1190222</v>
      </c>
      <c r="P742" s="37">
        <v>1960.33087125</v>
      </c>
      <c r="Q742" t="str">
        <f t="shared" si="44"/>
        <v>Desirable</v>
      </c>
      <c r="R742" t="str">
        <f t="shared" si="45"/>
        <v>Normal</v>
      </c>
      <c r="S742">
        <f t="shared" si="46"/>
        <v>3</v>
      </c>
      <c r="T742" t="str">
        <f t="shared" si="47"/>
        <v>Moderate</v>
      </c>
    </row>
    <row r="743" spans="1:20" ht="15" customHeight="1" x14ac:dyDescent="0.35">
      <c r="A743" s="35">
        <v>87</v>
      </c>
      <c r="B743" s="36">
        <v>26.499298450000001</v>
      </c>
      <c r="C743" s="35">
        <v>86.483812439999994</v>
      </c>
      <c r="D743" s="35">
        <v>69.590437359999996</v>
      </c>
      <c r="E743" s="37">
        <v>190.18974560000001</v>
      </c>
      <c r="F743" s="37">
        <v>39.571022390000003</v>
      </c>
      <c r="G743" s="37">
        <v>205.51452660000001</v>
      </c>
      <c r="H743" s="37">
        <v>215.98756449999999</v>
      </c>
      <c r="I743" s="17" t="s">
        <v>243</v>
      </c>
      <c r="J743" s="17" t="s">
        <v>359</v>
      </c>
      <c r="K743" s="17" t="s">
        <v>255</v>
      </c>
      <c r="L743" s="17" t="s">
        <v>366</v>
      </c>
      <c r="M743" s="17" t="s">
        <v>333</v>
      </c>
      <c r="N743" s="36">
        <v>4.8062883926916902</v>
      </c>
      <c r="O743" s="35">
        <v>16.893375079999998</v>
      </c>
      <c r="P743" s="37">
        <v>2305.4389651500001</v>
      </c>
      <c r="Q743" t="str">
        <f t="shared" si="44"/>
        <v>Desirable</v>
      </c>
      <c r="R743" t="str">
        <f t="shared" si="45"/>
        <v>Normal</v>
      </c>
      <c r="S743">
        <f t="shared" si="46"/>
        <v>3</v>
      </c>
      <c r="T743" t="str">
        <f t="shared" si="47"/>
        <v>Moderate</v>
      </c>
    </row>
    <row r="744" spans="1:20" ht="15" customHeight="1" x14ac:dyDescent="0.35">
      <c r="A744" s="35">
        <v>21</v>
      </c>
      <c r="B744" s="36">
        <v>31.266253420000002</v>
      </c>
      <c r="C744" s="35">
        <v>108.53517669999999</v>
      </c>
      <c r="D744" s="35">
        <v>79.876088480000007</v>
      </c>
      <c r="E744" s="37">
        <v>174.6877187</v>
      </c>
      <c r="F744" s="37">
        <v>29.845841879999998</v>
      </c>
      <c r="G744" s="37">
        <v>203.9532533</v>
      </c>
      <c r="H744" s="37">
        <v>225.64377540000001</v>
      </c>
      <c r="I744" s="17" t="s">
        <v>243</v>
      </c>
      <c r="J744" s="17" t="s">
        <v>249</v>
      </c>
      <c r="K744" s="17" t="s">
        <v>255</v>
      </c>
      <c r="L744" s="17" t="s">
        <v>355</v>
      </c>
      <c r="M744" s="17" t="s">
        <v>334</v>
      </c>
      <c r="N744" s="36">
        <v>5.8530002069420597</v>
      </c>
      <c r="O744" s="35">
        <v>28.659088220000001</v>
      </c>
      <c r="P744" s="37">
        <v>656.59132181999996</v>
      </c>
      <c r="Q744" t="str">
        <f t="shared" si="44"/>
        <v>Desirable</v>
      </c>
      <c r="R744" t="str">
        <f t="shared" si="45"/>
        <v>Normal</v>
      </c>
      <c r="S744">
        <f t="shared" si="46"/>
        <v>4</v>
      </c>
      <c r="T744" t="str">
        <f t="shared" si="47"/>
        <v>Moderate</v>
      </c>
    </row>
    <row r="745" spans="1:20" ht="15" customHeight="1" x14ac:dyDescent="0.35">
      <c r="A745" s="35">
        <v>79</v>
      </c>
      <c r="B745" s="36">
        <v>19.993831870000001</v>
      </c>
      <c r="C745" s="35">
        <v>102.9446264</v>
      </c>
      <c r="D745" s="35">
        <v>75.127648339999993</v>
      </c>
      <c r="E745" s="37">
        <v>171.79591679999999</v>
      </c>
      <c r="F745" s="37">
        <v>43.31008937</v>
      </c>
      <c r="G745" s="37">
        <v>204.43206309999999</v>
      </c>
      <c r="H745" s="37">
        <v>243.20315500000001</v>
      </c>
      <c r="I745" s="17" t="s">
        <v>243</v>
      </c>
      <c r="J745" s="17" t="s">
        <v>354</v>
      </c>
      <c r="K745" s="17" t="s">
        <v>255</v>
      </c>
      <c r="L745" s="17" t="s">
        <v>366</v>
      </c>
      <c r="M745" s="17" t="s">
        <v>255</v>
      </c>
      <c r="N745" s="36">
        <v>3.9666488640173401</v>
      </c>
      <c r="O745" s="35">
        <v>27.81697806</v>
      </c>
      <c r="P745" s="37">
        <v>1579.5127177300001</v>
      </c>
      <c r="Q745" t="str">
        <f t="shared" si="44"/>
        <v>Desirable</v>
      </c>
      <c r="R745" t="str">
        <f t="shared" si="45"/>
        <v>Normal</v>
      </c>
      <c r="S745">
        <f t="shared" si="46"/>
        <v>0</v>
      </c>
      <c r="T745" t="str">
        <f t="shared" si="47"/>
        <v>Low</v>
      </c>
    </row>
    <row r="746" spans="1:20" ht="15" customHeight="1" x14ac:dyDescent="0.35">
      <c r="A746" s="35">
        <v>53</v>
      </c>
      <c r="B746" s="36">
        <v>27.02579983</v>
      </c>
      <c r="C746" s="35">
        <v>108.9603786</v>
      </c>
      <c r="D746" s="35">
        <v>81.841356399999995</v>
      </c>
      <c r="E746" s="37">
        <v>210.60539109999999</v>
      </c>
      <c r="F746" s="37">
        <v>37.341395980000001</v>
      </c>
      <c r="G746" s="37">
        <v>219.2084625</v>
      </c>
      <c r="H746" s="37">
        <v>231.0180636</v>
      </c>
      <c r="I746" s="17" t="s">
        <v>353</v>
      </c>
      <c r="J746" s="17" t="s">
        <v>249</v>
      </c>
      <c r="K746" s="17" t="s">
        <v>392</v>
      </c>
      <c r="L746" s="17" t="s">
        <v>363</v>
      </c>
      <c r="M746" s="17" t="s">
        <v>333</v>
      </c>
      <c r="N746" s="36">
        <v>5.6399977979612697</v>
      </c>
      <c r="O746" s="35">
        <v>27.1190222</v>
      </c>
      <c r="P746" s="37">
        <v>1432.3673909900001</v>
      </c>
      <c r="Q746" t="str">
        <f t="shared" si="44"/>
        <v>Borderline High</v>
      </c>
      <c r="R746" t="str">
        <f t="shared" si="45"/>
        <v>Normal</v>
      </c>
      <c r="S746">
        <f t="shared" si="46"/>
        <v>5</v>
      </c>
      <c r="T746" t="str">
        <f t="shared" si="47"/>
        <v>Moderate</v>
      </c>
    </row>
    <row r="747" spans="1:20" ht="15" customHeight="1" x14ac:dyDescent="0.35">
      <c r="A747" s="35">
        <v>41</v>
      </c>
      <c r="B747" s="36">
        <v>21.03942777</v>
      </c>
      <c r="C747" s="35">
        <v>101.1580932</v>
      </c>
      <c r="D747" s="35">
        <v>85.98575597</v>
      </c>
      <c r="E747" s="37">
        <v>190.77321480000001</v>
      </c>
      <c r="F747" s="37">
        <v>29.598846420000001</v>
      </c>
      <c r="G747" s="37">
        <v>214.51488649999999</v>
      </c>
      <c r="H747" s="37">
        <v>276.45891840000002</v>
      </c>
      <c r="I747" s="17" t="s">
        <v>353</v>
      </c>
      <c r="J747" s="17" t="s">
        <v>249</v>
      </c>
      <c r="K747" s="17" t="s">
        <v>392</v>
      </c>
      <c r="L747" s="17" t="s">
        <v>360</v>
      </c>
      <c r="M747" s="17" t="s">
        <v>255</v>
      </c>
      <c r="N747" s="36">
        <v>6.4452922283854299</v>
      </c>
      <c r="O747" s="35">
        <v>15.17233723</v>
      </c>
      <c r="P747" s="37">
        <v>862.61653856999999</v>
      </c>
      <c r="Q747" t="str">
        <f t="shared" si="44"/>
        <v>Desirable</v>
      </c>
      <c r="R747" t="str">
        <f t="shared" si="45"/>
        <v>Normal</v>
      </c>
      <c r="S747">
        <f t="shared" si="46"/>
        <v>3</v>
      </c>
      <c r="T747" t="str">
        <f t="shared" si="47"/>
        <v>Moderate</v>
      </c>
    </row>
    <row r="748" spans="1:20" ht="15" customHeight="1" x14ac:dyDescent="0.35">
      <c r="A748" s="35">
        <v>72</v>
      </c>
      <c r="B748" s="36">
        <v>29.9737072</v>
      </c>
      <c r="C748" s="35">
        <v>96.821832180000001</v>
      </c>
      <c r="D748" s="35">
        <v>88.097760589999993</v>
      </c>
      <c r="E748" s="37">
        <v>206.21485680000001</v>
      </c>
      <c r="F748" s="37">
        <v>36.250973559999998</v>
      </c>
      <c r="G748" s="37">
        <v>214.90386960000001</v>
      </c>
      <c r="H748" s="37">
        <v>261.26492819999999</v>
      </c>
      <c r="I748" s="17" t="s">
        <v>243</v>
      </c>
      <c r="J748" s="17" t="s">
        <v>249</v>
      </c>
      <c r="K748" s="17" t="s">
        <v>392</v>
      </c>
      <c r="L748" s="17" t="s">
        <v>366</v>
      </c>
      <c r="M748" s="17" t="s">
        <v>333</v>
      </c>
      <c r="N748" s="36">
        <v>5.6885329288794999</v>
      </c>
      <c r="O748" s="35">
        <v>8.7240715900000101</v>
      </c>
      <c r="P748" s="37">
        <v>2158.1069183999998</v>
      </c>
      <c r="Q748" t="str">
        <f t="shared" si="44"/>
        <v>Borderline High</v>
      </c>
      <c r="R748" t="str">
        <f t="shared" si="45"/>
        <v>Normal</v>
      </c>
      <c r="S748">
        <f t="shared" si="46"/>
        <v>3</v>
      </c>
      <c r="T748" t="str">
        <f t="shared" si="47"/>
        <v>Moderate</v>
      </c>
    </row>
    <row r="749" spans="1:20" ht="15" customHeight="1" x14ac:dyDescent="0.35">
      <c r="A749" s="35">
        <v>26</v>
      </c>
      <c r="B749" s="36">
        <v>33.013339799999997</v>
      </c>
      <c r="C749" s="35">
        <v>116.5113386</v>
      </c>
      <c r="D749" s="35">
        <v>91.207296650000004</v>
      </c>
      <c r="E749" s="37">
        <v>187.8302826</v>
      </c>
      <c r="F749" s="37">
        <v>32.209858519999997</v>
      </c>
      <c r="G749" s="37">
        <v>200.05834290000001</v>
      </c>
      <c r="H749" s="37">
        <v>198.37085450000001</v>
      </c>
      <c r="I749" s="17" t="s">
        <v>353</v>
      </c>
      <c r="J749" s="17" t="s">
        <v>249</v>
      </c>
      <c r="K749" s="17" t="s">
        <v>392</v>
      </c>
      <c r="L749" s="17" t="s">
        <v>355</v>
      </c>
      <c r="M749" s="17" t="s">
        <v>334</v>
      </c>
      <c r="N749" s="36">
        <v>5.8314532019248402</v>
      </c>
      <c r="O749" s="35">
        <v>25.304041949999998</v>
      </c>
      <c r="P749" s="37">
        <v>858.34683480000001</v>
      </c>
      <c r="Q749" t="str">
        <f t="shared" si="44"/>
        <v>Desirable</v>
      </c>
      <c r="R749" t="str">
        <f t="shared" si="45"/>
        <v>Normal</v>
      </c>
      <c r="S749">
        <f t="shared" si="46"/>
        <v>6</v>
      </c>
      <c r="T749" t="str">
        <f t="shared" si="47"/>
        <v>High</v>
      </c>
    </row>
    <row r="750" spans="1:20" ht="15" customHeight="1" x14ac:dyDescent="0.35">
      <c r="A750" s="35">
        <v>20</v>
      </c>
      <c r="B750" s="36">
        <v>23.31235817</v>
      </c>
      <c r="C750" s="35">
        <v>100.65435050000001</v>
      </c>
      <c r="D750" s="35">
        <v>89.33960313</v>
      </c>
      <c r="E750" s="37">
        <v>181.75119380000001</v>
      </c>
      <c r="F750" s="37">
        <v>43.088164040000002</v>
      </c>
      <c r="G750" s="37">
        <v>208.77001530000001</v>
      </c>
      <c r="H750" s="37">
        <v>259.35227700000002</v>
      </c>
      <c r="I750" s="17" t="s">
        <v>243</v>
      </c>
      <c r="J750" s="17" t="s">
        <v>249</v>
      </c>
      <c r="K750" s="17" t="s">
        <v>392</v>
      </c>
      <c r="L750" s="17" t="s">
        <v>355</v>
      </c>
      <c r="M750" s="17" t="s">
        <v>255</v>
      </c>
      <c r="N750" s="36">
        <v>4.2181234185628096</v>
      </c>
      <c r="O750" s="35">
        <v>11.314747369999999</v>
      </c>
      <c r="P750" s="37">
        <v>466.24716339999998</v>
      </c>
      <c r="Q750" t="str">
        <f t="shared" si="44"/>
        <v>Desirable</v>
      </c>
      <c r="R750" t="str">
        <f t="shared" si="45"/>
        <v>Normal</v>
      </c>
      <c r="S750">
        <f t="shared" si="46"/>
        <v>0</v>
      </c>
      <c r="T750" t="str">
        <f t="shared" si="47"/>
        <v>Low</v>
      </c>
    </row>
    <row r="751" spans="1:20" ht="15" customHeight="1" x14ac:dyDescent="0.35">
      <c r="A751" s="35">
        <v>48</v>
      </c>
      <c r="B751" s="36">
        <v>22.662011710000002</v>
      </c>
      <c r="C751" s="35">
        <v>106.51227110000001</v>
      </c>
      <c r="D751" s="35">
        <v>81.878540430000001</v>
      </c>
      <c r="E751" s="37">
        <v>160.52970260000001</v>
      </c>
      <c r="F751" s="37">
        <v>39.529091610000002</v>
      </c>
      <c r="G751" s="37">
        <v>219.4644883</v>
      </c>
      <c r="H751" s="37">
        <v>257.05801120000001</v>
      </c>
      <c r="I751" s="17" t="s">
        <v>243</v>
      </c>
      <c r="J751" s="17" t="s">
        <v>249</v>
      </c>
      <c r="K751" s="17" t="s">
        <v>392</v>
      </c>
      <c r="L751" s="17" t="s">
        <v>360</v>
      </c>
      <c r="M751" s="17" t="s">
        <v>255</v>
      </c>
      <c r="N751" s="36">
        <v>4.0610521532801798</v>
      </c>
      <c r="O751" s="35">
        <v>24.633730669999998</v>
      </c>
      <c r="P751" s="37">
        <v>1087.7765620800001</v>
      </c>
      <c r="Q751" t="str">
        <f t="shared" si="44"/>
        <v>Desirable</v>
      </c>
      <c r="R751" t="str">
        <f t="shared" si="45"/>
        <v>Normal</v>
      </c>
      <c r="S751">
        <f t="shared" si="46"/>
        <v>1</v>
      </c>
      <c r="T751" t="str">
        <f t="shared" si="47"/>
        <v>Low</v>
      </c>
    </row>
    <row r="752" spans="1:20" ht="15" customHeight="1" x14ac:dyDescent="0.35">
      <c r="A752" s="35">
        <v>57</v>
      </c>
      <c r="B752" s="36">
        <v>27.380183049999999</v>
      </c>
      <c r="C752" s="35">
        <v>118.7930461</v>
      </c>
      <c r="D752" s="35">
        <v>98.392033810000001</v>
      </c>
      <c r="E752" s="37">
        <v>191.3996056</v>
      </c>
      <c r="F752" s="37">
        <v>31.058060709999999</v>
      </c>
      <c r="G752" s="37">
        <v>215.16345390000001</v>
      </c>
      <c r="H752" s="37">
        <v>273.41902750000003</v>
      </c>
      <c r="I752" s="17" t="s">
        <v>243</v>
      </c>
      <c r="J752" s="17" t="s">
        <v>249</v>
      </c>
      <c r="K752" s="17" t="s">
        <v>392</v>
      </c>
      <c r="L752" s="17" t="s">
        <v>363</v>
      </c>
      <c r="M752" s="17" t="s">
        <v>333</v>
      </c>
      <c r="N752" s="36">
        <v>6.1626386588385298</v>
      </c>
      <c r="O752" s="35">
        <v>20.401012290000001</v>
      </c>
      <c r="P752" s="37">
        <v>1560.6704338500001</v>
      </c>
      <c r="Q752" t="str">
        <f t="shared" si="44"/>
        <v>Desirable</v>
      </c>
      <c r="R752" t="str">
        <f t="shared" si="45"/>
        <v>Normal</v>
      </c>
      <c r="S752">
        <f t="shared" si="46"/>
        <v>3</v>
      </c>
      <c r="T752" t="str">
        <f t="shared" si="47"/>
        <v>Moderate</v>
      </c>
    </row>
    <row r="753" spans="1:20" ht="15" customHeight="1" x14ac:dyDescent="0.35">
      <c r="A753" s="35">
        <v>53</v>
      </c>
      <c r="B753" s="36">
        <v>22.50496571</v>
      </c>
      <c r="C753" s="35">
        <v>103.1100773</v>
      </c>
      <c r="D753" s="35">
        <v>80.19756864</v>
      </c>
      <c r="E753" s="37">
        <v>175.9780791</v>
      </c>
      <c r="F753" s="37">
        <v>34.93896676</v>
      </c>
      <c r="G753" s="37">
        <v>205.36437430000001</v>
      </c>
      <c r="H753" s="37">
        <v>275.48627690000001</v>
      </c>
      <c r="I753" s="17" t="s">
        <v>353</v>
      </c>
      <c r="J753" s="17" t="s">
        <v>359</v>
      </c>
      <c r="K753" s="17" t="s">
        <v>392</v>
      </c>
      <c r="L753" s="17" t="s">
        <v>363</v>
      </c>
      <c r="M753" s="17" t="s">
        <v>255</v>
      </c>
      <c r="N753" s="36">
        <v>5.0367281983126402</v>
      </c>
      <c r="O753" s="35">
        <v>22.91250866</v>
      </c>
      <c r="P753" s="37">
        <v>1192.7631826300001</v>
      </c>
      <c r="Q753" t="str">
        <f t="shared" si="44"/>
        <v>Desirable</v>
      </c>
      <c r="R753" t="str">
        <f t="shared" si="45"/>
        <v>Normal</v>
      </c>
      <c r="S753">
        <f t="shared" si="46"/>
        <v>3</v>
      </c>
      <c r="T753" t="str">
        <f t="shared" si="47"/>
        <v>Moderate</v>
      </c>
    </row>
    <row r="754" spans="1:20" ht="15" customHeight="1" x14ac:dyDescent="0.35">
      <c r="A754" s="35">
        <v>41</v>
      </c>
      <c r="B754" s="36">
        <v>16.113844759999999</v>
      </c>
      <c r="C754" s="35">
        <v>111.0499633</v>
      </c>
      <c r="D754" s="35">
        <v>81.214245509999998</v>
      </c>
      <c r="E754" s="37">
        <v>167.17344120000001</v>
      </c>
      <c r="F754" s="37">
        <v>28.241483710000001</v>
      </c>
      <c r="G754" s="37">
        <v>200.69911780000001</v>
      </c>
      <c r="H754" s="37">
        <v>241.29787229999999</v>
      </c>
      <c r="I754" s="17" t="s">
        <v>243</v>
      </c>
      <c r="J754" s="17" t="s">
        <v>354</v>
      </c>
      <c r="K754" s="17" t="s">
        <v>392</v>
      </c>
      <c r="L754" s="17" t="s">
        <v>360</v>
      </c>
      <c r="M754" s="17" t="s">
        <v>332</v>
      </c>
      <c r="N754" s="36">
        <v>5.9194284166028304</v>
      </c>
      <c r="O754" s="35">
        <v>29.83571779</v>
      </c>
      <c r="P754" s="37">
        <v>660.66763516000003</v>
      </c>
      <c r="Q754" t="str">
        <f t="shared" si="44"/>
        <v>Desirable</v>
      </c>
      <c r="R754" t="str">
        <f t="shared" si="45"/>
        <v>Normal</v>
      </c>
      <c r="S754">
        <f t="shared" si="46"/>
        <v>2</v>
      </c>
      <c r="T754" t="str">
        <f t="shared" si="47"/>
        <v>Low</v>
      </c>
    </row>
    <row r="755" spans="1:20" ht="15" customHeight="1" x14ac:dyDescent="0.35">
      <c r="A755" s="35">
        <v>23</v>
      </c>
      <c r="B755" s="36">
        <v>26.873472419999999</v>
      </c>
      <c r="C755" s="35">
        <v>109.3692829</v>
      </c>
      <c r="D755" s="35">
        <v>74.337555649999999</v>
      </c>
      <c r="E755" s="37">
        <v>173.0756834</v>
      </c>
      <c r="F755" s="37">
        <v>49.20677019</v>
      </c>
      <c r="G755" s="37">
        <v>204.38611789999999</v>
      </c>
      <c r="H755" s="37">
        <v>279.96039760000002</v>
      </c>
      <c r="I755" s="17" t="s">
        <v>243</v>
      </c>
      <c r="J755" s="17" t="s">
        <v>359</v>
      </c>
      <c r="K755" s="17" t="s">
        <v>255</v>
      </c>
      <c r="L755" s="17" t="s">
        <v>355</v>
      </c>
      <c r="M755" s="17" t="s">
        <v>333</v>
      </c>
      <c r="N755" s="36">
        <v>3.5173144413199702</v>
      </c>
      <c r="O755" s="35">
        <v>35.031727250000003</v>
      </c>
      <c r="P755" s="37">
        <v>618.08986565999999</v>
      </c>
      <c r="Q755" t="str">
        <f t="shared" si="44"/>
        <v>Desirable</v>
      </c>
      <c r="R755" t="str">
        <f t="shared" si="45"/>
        <v>Normal</v>
      </c>
      <c r="S755">
        <f t="shared" si="46"/>
        <v>2</v>
      </c>
      <c r="T755" t="str">
        <f t="shared" si="47"/>
        <v>Low</v>
      </c>
    </row>
    <row r="756" spans="1:20" ht="15" customHeight="1" x14ac:dyDescent="0.35">
      <c r="A756" s="35">
        <v>83</v>
      </c>
      <c r="B756" s="36">
        <v>28.6755934</v>
      </c>
      <c r="C756" s="35">
        <v>121.46891290000001</v>
      </c>
      <c r="D756" s="35">
        <v>77.291513289999997</v>
      </c>
      <c r="E756" s="37">
        <v>225.95580699999999</v>
      </c>
      <c r="F756" s="37">
        <v>32.364644310000003</v>
      </c>
      <c r="G756" s="37">
        <v>221.73898940000001</v>
      </c>
      <c r="H756" s="37">
        <v>253.47184659999999</v>
      </c>
      <c r="I756" s="17" t="s">
        <v>353</v>
      </c>
      <c r="J756" s="17" t="s">
        <v>249</v>
      </c>
      <c r="K756" s="17" t="s">
        <v>255</v>
      </c>
      <c r="L756" s="17" t="s">
        <v>366</v>
      </c>
      <c r="M756" s="17" t="s">
        <v>333</v>
      </c>
      <c r="N756" s="36">
        <v>6.9815631167058498</v>
      </c>
      <c r="O756" s="35">
        <v>44.177399610000002</v>
      </c>
      <c r="P756" s="37">
        <v>2380.0742522</v>
      </c>
      <c r="Q756" t="str">
        <f t="shared" si="44"/>
        <v>Borderline High</v>
      </c>
      <c r="R756" t="str">
        <f t="shared" si="45"/>
        <v>Elevated</v>
      </c>
      <c r="S756">
        <f t="shared" si="46"/>
        <v>6</v>
      </c>
      <c r="T756" t="str">
        <f t="shared" si="47"/>
        <v>High</v>
      </c>
    </row>
    <row r="757" spans="1:20" ht="15" customHeight="1" x14ac:dyDescent="0.35">
      <c r="A757" s="35">
        <v>21</v>
      </c>
      <c r="B757" s="36">
        <v>25.357662090000002</v>
      </c>
      <c r="C757" s="35">
        <v>114.4443247</v>
      </c>
      <c r="D757" s="35">
        <v>84.007589539999998</v>
      </c>
      <c r="E757" s="37">
        <v>211.51206790000001</v>
      </c>
      <c r="F757" s="37">
        <v>35.335048649999997</v>
      </c>
      <c r="G757" s="37">
        <v>242.88080869999999</v>
      </c>
      <c r="H757" s="37">
        <v>261.66594930000002</v>
      </c>
      <c r="I757" s="17" t="s">
        <v>243</v>
      </c>
      <c r="J757" s="17" t="s">
        <v>249</v>
      </c>
      <c r="K757" s="17" t="s">
        <v>392</v>
      </c>
      <c r="L757" s="17" t="s">
        <v>355</v>
      </c>
      <c r="M757" s="17" t="s">
        <v>333</v>
      </c>
      <c r="N757" s="36">
        <v>5.9859000052629101</v>
      </c>
      <c r="O757" s="35">
        <v>30.436735160000001</v>
      </c>
      <c r="P757" s="37">
        <v>532.51090389000001</v>
      </c>
      <c r="Q757" t="str">
        <f t="shared" si="44"/>
        <v>Borderline High</v>
      </c>
      <c r="R757" t="str">
        <f t="shared" si="45"/>
        <v>Normal</v>
      </c>
      <c r="S757">
        <f t="shared" si="46"/>
        <v>3</v>
      </c>
      <c r="T757" t="str">
        <f t="shared" si="47"/>
        <v>Moderate</v>
      </c>
    </row>
    <row r="758" spans="1:20" ht="15" customHeight="1" x14ac:dyDescent="0.35">
      <c r="A758" s="35">
        <v>23</v>
      </c>
      <c r="B758" s="36">
        <v>27.5654301</v>
      </c>
      <c r="C758" s="35">
        <v>111.20628840000001</v>
      </c>
      <c r="D758" s="35">
        <v>81.605576420000006</v>
      </c>
      <c r="E758" s="37">
        <v>179.96991700000001</v>
      </c>
      <c r="F758" s="37">
        <v>33.042992759999997</v>
      </c>
      <c r="G758" s="37">
        <v>217.9415405</v>
      </c>
      <c r="H758" s="37">
        <v>260.32380869999997</v>
      </c>
      <c r="I758" s="17" t="s">
        <v>353</v>
      </c>
      <c r="J758" s="17" t="s">
        <v>249</v>
      </c>
      <c r="K758" s="17" t="s">
        <v>392</v>
      </c>
      <c r="L758" s="17" t="s">
        <v>355</v>
      </c>
      <c r="M758" s="17" t="s">
        <v>333</v>
      </c>
      <c r="N758" s="36">
        <v>5.4465380393104601</v>
      </c>
      <c r="O758" s="35">
        <v>29.60071198</v>
      </c>
      <c r="P758" s="37">
        <v>634.00489230000005</v>
      </c>
      <c r="Q758" t="str">
        <f t="shared" si="44"/>
        <v>Desirable</v>
      </c>
      <c r="R758" t="str">
        <f t="shared" si="45"/>
        <v>Normal</v>
      </c>
      <c r="S758">
        <f t="shared" si="46"/>
        <v>5</v>
      </c>
      <c r="T758" t="str">
        <f t="shared" si="47"/>
        <v>Moderate</v>
      </c>
    </row>
    <row r="759" spans="1:20" ht="15" customHeight="1" x14ac:dyDescent="0.35">
      <c r="A759" s="35">
        <v>68</v>
      </c>
      <c r="B759" s="36">
        <v>32.244399530000003</v>
      </c>
      <c r="C759" s="35">
        <v>112.03192610000001</v>
      </c>
      <c r="D759" s="35">
        <v>96.002040640000004</v>
      </c>
      <c r="E759" s="37">
        <v>203.3543975</v>
      </c>
      <c r="F759" s="37">
        <v>41.511196400000003</v>
      </c>
      <c r="G759" s="37">
        <v>205.73378220000001</v>
      </c>
      <c r="H759" s="37">
        <v>238.66589930000001</v>
      </c>
      <c r="I759" s="17" t="s">
        <v>243</v>
      </c>
      <c r="J759" s="17" t="s">
        <v>359</v>
      </c>
      <c r="K759" s="17" t="s">
        <v>392</v>
      </c>
      <c r="L759" s="17" t="s">
        <v>261</v>
      </c>
      <c r="M759" s="17" t="s">
        <v>334</v>
      </c>
      <c r="N759" s="36">
        <v>4.8987843072622201</v>
      </c>
      <c r="O759" s="35">
        <v>16.029885459999999</v>
      </c>
      <c r="P759" s="37">
        <v>2192.6191680400002</v>
      </c>
      <c r="Q759" t="str">
        <f t="shared" si="44"/>
        <v>Borderline High</v>
      </c>
      <c r="R759" t="str">
        <f t="shared" si="45"/>
        <v>Normal</v>
      </c>
      <c r="S759">
        <f t="shared" si="46"/>
        <v>3</v>
      </c>
      <c r="T759" t="str">
        <f t="shared" si="47"/>
        <v>Moderate</v>
      </c>
    </row>
    <row r="760" spans="1:20" ht="15" customHeight="1" x14ac:dyDescent="0.35">
      <c r="A760" s="35">
        <v>79</v>
      </c>
      <c r="B760" s="36">
        <v>25.210656100000001</v>
      </c>
      <c r="C760" s="35">
        <v>115.48408000000001</v>
      </c>
      <c r="D760" s="35">
        <v>73.524963499999998</v>
      </c>
      <c r="E760" s="37">
        <v>180.93473399999999</v>
      </c>
      <c r="F760" s="37">
        <v>30.741961329999999</v>
      </c>
      <c r="G760" s="37">
        <v>214.98072690000001</v>
      </c>
      <c r="H760" s="37">
        <v>219.6100959</v>
      </c>
      <c r="I760" s="17" t="s">
        <v>353</v>
      </c>
      <c r="J760" s="17" t="s">
        <v>359</v>
      </c>
      <c r="K760" s="17" t="s">
        <v>255</v>
      </c>
      <c r="L760" s="17" t="s">
        <v>366</v>
      </c>
      <c r="M760" s="17" t="s">
        <v>333</v>
      </c>
      <c r="N760" s="36">
        <v>5.8855950034467099</v>
      </c>
      <c r="O760" s="35">
        <v>41.9591165</v>
      </c>
      <c r="P760" s="37">
        <v>1991.6418318999999</v>
      </c>
      <c r="Q760" t="str">
        <f t="shared" si="44"/>
        <v>Desirable</v>
      </c>
      <c r="R760" t="str">
        <f t="shared" si="45"/>
        <v>Normal</v>
      </c>
      <c r="S760">
        <f t="shared" si="46"/>
        <v>5</v>
      </c>
      <c r="T760" t="str">
        <f t="shared" si="47"/>
        <v>Moderate</v>
      </c>
    </row>
    <row r="761" spans="1:20" ht="15" customHeight="1" x14ac:dyDescent="0.35">
      <c r="A761" s="35">
        <v>74</v>
      </c>
      <c r="B761" s="36">
        <v>25.866847620000001</v>
      </c>
      <c r="C761" s="35">
        <v>99.877694340000005</v>
      </c>
      <c r="D761" s="35">
        <v>70.163399060000003</v>
      </c>
      <c r="E761" s="37">
        <v>186.80929660000001</v>
      </c>
      <c r="F761" s="37">
        <v>37.935927190000001</v>
      </c>
      <c r="G761" s="37">
        <v>213.69369270000001</v>
      </c>
      <c r="H761" s="37">
        <v>231.63877740000001</v>
      </c>
      <c r="I761" s="17" t="s">
        <v>353</v>
      </c>
      <c r="J761" s="17" t="s">
        <v>354</v>
      </c>
      <c r="K761" s="17" t="s">
        <v>255</v>
      </c>
      <c r="L761" s="17" t="s">
        <v>366</v>
      </c>
      <c r="M761" s="17" t="s">
        <v>333</v>
      </c>
      <c r="N761" s="36">
        <v>4.9243371768502202</v>
      </c>
      <c r="O761" s="35">
        <v>29.714295280000002</v>
      </c>
      <c r="P761" s="37">
        <v>1914.1467238800001</v>
      </c>
      <c r="Q761" t="str">
        <f t="shared" si="44"/>
        <v>Desirable</v>
      </c>
      <c r="R761" t="str">
        <f t="shared" si="45"/>
        <v>Normal</v>
      </c>
      <c r="S761">
        <f t="shared" si="46"/>
        <v>5</v>
      </c>
      <c r="T761" t="str">
        <f t="shared" si="47"/>
        <v>Moderate</v>
      </c>
    </row>
    <row r="762" spans="1:20" ht="15" customHeight="1" x14ac:dyDescent="0.35">
      <c r="A762" s="35">
        <v>83</v>
      </c>
      <c r="B762" s="36">
        <v>26.90131598</v>
      </c>
      <c r="C762" s="35">
        <v>115.5352821</v>
      </c>
      <c r="D762" s="35">
        <v>84.701784470000007</v>
      </c>
      <c r="E762" s="37">
        <v>220.62386090000001</v>
      </c>
      <c r="F762" s="37">
        <v>35.326287260000001</v>
      </c>
      <c r="G762" s="37">
        <v>241.34468799999999</v>
      </c>
      <c r="H762" s="37">
        <v>235.87996319999999</v>
      </c>
      <c r="I762" s="17" t="s">
        <v>243</v>
      </c>
      <c r="J762" s="17" t="s">
        <v>249</v>
      </c>
      <c r="K762" s="17" t="s">
        <v>392</v>
      </c>
      <c r="L762" s="17" t="s">
        <v>366</v>
      </c>
      <c r="M762" s="17" t="s">
        <v>333</v>
      </c>
      <c r="N762" s="36">
        <v>6.2453169583380701</v>
      </c>
      <c r="O762" s="35">
        <v>30.83349763</v>
      </c>
      <c r="P762" s="37">
        <v>2232.8092263399999</v>
      </c>
      <c r="Q762" t="str">
        <f t="shared" si="44"/>
        <v>Borderline High</v>
      </c>
      <c r="R762" t="str">
        <f t="shared" si="45"/>
        <v>Normal</v>
      </c>
      <c r="S762">
        <f t="shared" si="46"/>
        <v>3</v>
      </c>
      <c r="T762" t="str">
        <f t="shared" si="47"/>
        <v>Moderate</v>
      </c>
    </row>
    <row r="763" spans="1:20" ht="15" customHeight="1" x14ac:dyDescent="0.35">
      <c r="A763" s="35">
        <v>25</v>
      </c>
      <c r="B763" s="36">
        <v>25.430145530000001</v>
      </c>
      <c r="C763" s="35">
        <v>113.1837211</v>
      </c>
      <c r="D763" s="35">
        <v>77.282514969999994</v>
      </c>
      <c r="E763" s="37">
        <v>184.927491</v>
      </c>
      <c r="F763" s="37">
        <v>45.635336539999997</v>
      </c>
      <c r="G763" s="37">
        <v>203.70172579999999</v>
      </c>
      <c r="H763" s="37">
        <v>247.84147329999999</v>
      </c>
      <c r="I763" s="17" t="s">
        <v>243</v>
      </c>
      <c r="J763" s="17" t="s">
        <v>249</v>
      </c>
      <c r="K763" s="17" t="s">
        <v>255</v>
      </c>
      <c r="L763" s="17" t="s">
        <v>355</v>
      </c>
      <c r="M763" s="17" t="s">
        <v>333</v>
      </c>
      <c r="N763" s="36">
        <v>4.0522872190919097</v>
      </c>
      <c r="O763" s="35">
        <v>35.901206129999998</v>
      </c>
      <c r="P763" s="37">
        <v>635.75363824999999</v>
      </c>
      <c r="Q763" t="str">
        <f t="shared" si="44"/>
        <v>Desirable</v>
      </c>
      <c r="R763" t="str">
        <f t="shared" si="45"/>
        <v>Normal</v>
      </c>
      <c r="S763">
        <f t="shared" si="46"/>
        <v>2</v>
      </c>
      <c r="T763" t="str">
        <f t="shared" si="47"/>
        <v>Low</v>
      </c>
    </row>
    <row r="764" spans="1:20" ht="15" customHeight="1" x14ac:dyDescent="0.35">
      <c r="A764" s="35">
        <v>43</v>
      </c>
      <c r="B764" s="36">
        <v>25.431436680000001</v>
      </c>
      <c r="C764" s="35">
        <v>97.455347669999995</v>
      </c>
      <c r="D764" s="35">
        <v>79.602226740000006</v>
      </c>
      <c r="E764" s="37">
        <v>160.75232740000001</v>
      </c>
      <c r="F764" s="37">
        <v>29.63048087</v>
      </c>
      <c r="G764" s="37">
        <v>198.60785089999999</v>
      </c>
      <c r="H764" s="37">
        <v>239.75353440000001</v>
      </c>
      <c r="I764" s="17" t="s">
        <v>243</v>
      </c>
      <c r="J764" s="17" t="s">
        <v>359</v>
      </c>
      <c r="K764" s="17" t="s">
        <v>255</v>
      </c>
      <c r="L764" s="17" t="s">
        <v>360</v>
      </c>
      <c r="M764" s="17" t="s">
        <v>333</v>
      </c>
      <c r="N764" s="36">
        <v>5.4252351862016903</v>
      </c>
      <c r="O764" s="35">
        <v>17.853120929999999</v>
      </c>
      <c r="P764" s="37">
        <v>1093.5517772400001</v>
      </c>
      <c r="Q764" t="str">
        <f t="shared" si="44"/>
        <v>Desirable</v>
      </c>
      <c r="R764" t="str">
        <f t="shared" si="45"/>
        <v>Normal</v>
      </c>
      <c r="S764">
        <f t="shared" si="46"/>
        <v>3</v>
      </c>
      <c r="T764" t="str">
        <f t="shared" si="47"/>
        <v>Moderate</v>
      </c>
    </row>
    <row r="765" spans="1:20" ht="15" customHeight="1" x14ac:dyDescent="0.35">
      <c r="A765" s="35">
        <v>68</v>
      </c>
      <c r="B765" s="36">
        <v>35.543044080000001</v>
      </c>
      <c r="C765" s="35">
        <v>127.4329104</v>
      </c>
      <c r="D765" s="35">
        <v>90.171023169999998</v>
      </c>
      <c r="E765" s="37">
        <v>209.9266839</v>
      </c>
      <c r="F765" s="37">
        <v>43.900681280000001</v>
      </c>
      <c r="G765" s="37">
        <v>221.0986991</v>
      </c>
      <c r="H765" s="37">
        <v>281.89023939999998</v>
      </c>
      <c r="I765" s="17" t="s">
        <v>353</v>
      </c>
      <c r="J765" s="17" t="s">
        <v>359</v>
      </c>
      <c r="K765" s="17" t="s">
        <v>392</v>
      </c>
      <c r="L765" s="17" t="s">
        <v>261</v>
      </c>
      <c r="M765" s="17" t="s">
        <v>334</v>
      </c>
      <c r="N765" s="36">
        <v>4.7818548090650497</v>
      </c>
      <c r="O765" s="35">
        <v>37.261887229999999</v>
      </c>
      <c r="P765" s="37">
        <v>2416.9269974399999</v>
      </c>
      <c r="Q765" t="str">
        <f t="shared" si="44"/>
        <v>Borderline High</v>
      </c>
      <c r="R765" t="str">
        <f t="shared" si="45"/>
        <v>Elevated</v>
      </c>
      <c r="S765">
        <f t="shared" si="46"/>
        <v>6</v>
      </c>
      <c r="T765" t="str">
        <f t="shared" si="47"/>
        <v>High</v>
      </c>
    </row>
    <row r="766" spans="1:20" ht="15" customHeight="1" x14ac:dyDescent="0.35">
      <c r="A766" s="35">
        <v>62</v>
      </c>
      <c r="B766" s="36">
        <v>27.62866515</v>
      </c>
      <c r="C766" s="35">
        <v>109.40634110000001</v>
      </c>
      <c r="D766" s="35">
        <v>85.087061790000007</v>
      </c>
      <c r="E766" s="37">
        <v>193.92829370000001</v>
      </c>
      <c r="F766" s="37">
        <v>36.39050237</v>
      </c>
      <c r="G766" s="37">
        <v>224.21449559999999</v>
      </c>
      <c r="H766" s="37">
        <v>237.6007007</v>
      </c>
      <c r="I766" s="17" t="s">
        <v>353</v>
      </c>
      <c r="J766" s="17" t="s">
        <v>354</v>
      </c>
      <c r="K766" s="17" t="s">
        <v>392</v>
      </c>
      <c r="L766" s="17" t="s">
        <v>261</v>
      </c>
      <c r="M766" s="17" t="s">
        <v>333</v>
      </c>
      <c r="N766" s="36">
        <v>5.3290908635510599</v>
      </c>
      <c r="O766" s="35">
        <v>24.319279309999999</v>
      </c>
      <c r="P766" s="37">
        <v>1712.9772393000001</v>
      </c>
      <c r="Q766" t="str">
        <f t="shared" si="44"/>
        <v>Desirable</v>
      </c>
      <c r="R766" t="str">
        <f t="shared" si="45"/>
        <v>Normal</v>
      </c>
      <c r="S766">
        <f t="shared" si="46"/>
        <v>5</v>
      </c>
      <c r="T766" t="str">
        <f t="shared" si="47"/>
        <v>Moderate</v>
      </c>
    </row>
    <row r="767" spans="1:20" ht="15" customHeight="1" x14ac:dyDescent="0.35">
      <c r="A767" s="35">
        <v>61</v>
      </c>
      <c r="B767" s="36">
        <v>25.51595098</v>
      </c>
      <c r="C767" s="35">
        <v>112.6928602</v>
      </c>
      <c r="D767" s="35">
        <v>77.383054670000007</v>
      </c>
      <c r="E767" s="37">
        <v>167.10971789999999</v>
      </c>
      <c r="F767" s="37">
        <v>31.54493274</v>
      </c>
      <c r="G767" s="37">
        <v>203.1423298</v>
      </c>
      <c r="H767" s="37">
        <v>236.01342009999999</v>
      </c>
      <c r="I767" s="17" t="s">
        <v>243</v>
      </c>
      <c r="J767" s="17" t="s">
        <v>249</v>
      </c>
      <c r="K767" s="17" t="s">
        <v>255</v>
      </c>
      <c r="L767" s="17" t="s">
        <v>261</v>
      </c>
      <c r="M767" s="17" t="s">
        <v>333</v>
      </c>
      <c r="N767" s="36">
        <v>5.2975138440571001</v>
      </c>
      <c r="O767" s="35">
        <v>35.309805529999998</v>
      </c>
      <c r="P767" s="37">
        <v>1556.47300978</v>
      </c>
      <c r="Q767" t="str">
        <f t="shared" si="44"/>
        <v>Desirable</v>
      </c>
      <c r="R767" t="str">
        <f t="shared" si="45"/>
        <v>Normal</v>
      </c>
      <c r="S767">
        <f t="shared" si="46"/>
        <v>3</v>
      </c>
      <c r="T767" t="str">
        <f t="shared" si="47"/>
        <v>Moderate</v>
      </c>
    </row>
    <row r="768" spans="1:20" ht="15" customHeight="1" x14ac:dyDescent="0.35">
      <c r="A768" s="35">
        <v>53</v>
      </c>
      <c r="B768" s="36">
        <v>33.921505029999999</v>
      </c>
      <c r="C768" s="35">
        <v>97.132814170000003</v>
      </c>
      <c r="D768" s="35">
        <v>79.370840830000006</v>
      </c>
      <c r="E768" s="37">
        <v>219.9780116</v>
      </c>
      <c r="F768" s="37">
        <v>34.0836805</v>
      </c>
      <c r="G768" s="37">
        <v>240.6212582</v>
      </c>
      <c r="H768" s="37">
        <v>284.7739813</v>
      </c>
      <c r="I768" s="17" t="s">
        <v>243</v>
      </c>
      <c r="J768" s="17" t="s">
        <v>249</v>
      </c>
      <c r="K768" s="17" t="s">
        <v>255</v>
      </c>
      <c r="L768" s="17" t="s">
        <v>363</v>
      </c>
      <c r="M768" s="17" t="s">
        <v>334</v>
      </c>
      <c r="N768" s="36">
        <v>6.4540568498757098</v>
      </c>
      <c r="O768" s="35">
        <v>17.761973340000001</v>
      </c>
      <c r="P768" s="37">
        <v>1797.83976659</v>
      </c>
      <c r="Q768" t="str">
        <f t="shared" si="44"/>
        <v>Borderline High</v>
      </c>
      <c r="R768" t="str">
        <f t="shared" si="45"/>
        <v>Normal</v>
      </c>
      <c r="S768">
        <f t="shared" si="46"/>
        <v>4</v>
      </c>
      <c r="T768" t="str">
        <f t="shared" si="47"/>
        <v>Moderate</v>
      </c>
    </row>
    <row r="769" spans="1:20" ht="15" customHeight="1" x14ac:dyDescent="0.35">
      <c r="A769" s="35">
        <v>87</v>
      </c>
      <c r="B769" s="36">
        <v>32.426967490000003</v>
      </c>
      <c r="C769" s="35">
        <v>92.698307049999997</v>
      </c>
      <c r="D769" s="35">
        <v>90.198276149999998</v>
      </c>
      <c r="E769" s="37">
        <v>186.338684</v>
      </c>
      <c r="F769" s="37">
        <v>40.22522274</v>
      </c>
      <c r="G769" s="37">
        <v>209.76032040000001</v>
      </c>
      <c r="H769" s="37">
        <v>237.5297544</v>
      </c>
      <c r="I769" s="17" t="s">
        <v>353</v>
      </c>
      <c r="J769" s="17" t="s">
        <v>249</v>
      </c>
      <c r="K769" s="17" t="s">
        <v>392</v>
      </c>
      <c r="L769" s="17" t="s">
        <v>366</v>
      </c>
      <c r="M769" s="17" t="s">
        <v>334</v>
      </c>
      <c r="N769" s="36">
        <v>4.6323841437602402</v>
      </c>
      <c r="O769" s="35">
        <v>2.5000309000000001</v>
      </c>
      <c r="P769" s="37">
        <v>2821.14617163</v>
      </c>
      <c r="Q769" t="str">
        <f t="shared" si="44"/>
        <v>Desirable</v>
      </c>
      <c r="R769" t="str">
        <f t="shared" si="45"/>
        <v>Normal</v>
      </c>
      <c r="S769">
        <f t="shared" si="46"/>
        <v>5</v>
      </c>
      <c r="T769" t="str">
        <f t="shared" si="47"/>
        <v>Moderate</v>
      </c>
    </row>
    <row r="770" spans="1:20" ht="15" customHeight="1" x14ac:dyDescent="0.35">
      <c r="A770" s="35">
        <v>43</v>
      </c>
      <c r="B770" s="36">
        <v>30.121350889999999</v>
      </c>
      <c r="C770" s="35">
        <v>121.498358</v>
      </c>
      <c r="D770" s="35">
        <v>84.515907010000006</v>
      </c>
      <c r="E770" s="37">
        <v>216.01729979999999</v>
      </c>
      <c r="F770" s="37">
        <v>30.839843030000001</v>
      </c>
      <c r="G770" s="37">
        <v>219.21257650000001</v>
      </c>
      <c r="H770" s="37">
        <v>275.80604579999999</v>
      </c>
      <c r="I770" s="17" t="s">
        <v>243</v>
      </c>
      <c r="J770" s="17" t="s">
        <v>354</v>
      </c>
      <c r="K770" s="17" t="s">
        <v>392</v>
      </c>
      <c r="L770" s="17" t="s">
        <v>360</v>
      </c>
      <c r="M770" s="17" t="s">
        <v>334</v>
      </c>
      <c r="N770" s="36">
        <v>7.0044876554613298</v>
      </c>
      <c r="O770" s="35">
        <v>36.982450989999997</v>
      </c>
      <c r="P770" s="37">
        <v>1295.21808827</v>
      </c>
      <c r="Q770" t="str">
        <f t="shared" ref="Q770:Q833" si="48">IF(E770&lt;200,"Desirable",IF(E770&lt;240,"Borderline High","High"))</f>
        <v>Borderline High</v>
      </c>
      <c r="R770" t="str">
        <f t="shared" ref="R770:R833" si="49">IF(C770&lt;120,"Normal",IF(C770&lt;130,"Elevated",IF(C770&lt;140,"High / Stage 1","High / Stage 2")))</f>
        <v>Elevated</v>
      </c>
      <c r="S770">
        <f t="shared" ref="S770:S833" si="50">(IF(M770="Obese",3,IF(M770="Overweight",2,IF(M770="Underweight",1,0))))+(IF(R770="High / Stage 2",3,IF(R770="High / Stage 1",2,IF(R770="Elevated",1,0))))+IF(I770="smoker",2,0)+IF(F770&lt;40,1,0)</f>
        <v>5</v>
      </c>
      <c r="T770" t="str">
        <f t="shared" ref="T770:T833" si="51">IF(S770&lt;=2,"Low",IF(S770&lt;=5,"Moderate","High"))</f>
        <v>Moderate</v>
      </c>
    </row>
    <row r="771" spans="1:20" ht="15" customHeight="1" x14ac:dyDescent="0.35">
      <c r="A771" s="35">
        <v>85</v>
      </c>
      <c r="B771" s="36">
        <v>23.951494050000001</v>
      </c>
      <c r="C771" s="35">
        <v>109.1069808</v>
      </c>
      <c r="D771" s="35">
        <v>84.569500700000006</v>
      </c>
      <c r="E771" s="37">
        <v>193.9799482</v>
      </c>
      <c r="F771" s="37">
        <v>40.658212560000003</v>
      </c>
      <c r="G771" s="37">
        <v>230.34559540000001</v>
      </c>
      <c r="H771" s="37">
        <v>269.87145570000001</v>
      </c>
      <c r="I771" s="17" t="s">
        <v>243</v>
      </c>
      <c r="J771" s="17" t="s">
        <v>249</v>
      </c>
      <c r="K771" s="17" t="s">
        <v>392</v>
      </c>
      <c r="L771" s="17" t="s">
        <v>366</v>
      </c>
      <c r="M771" s="17" t="s">
        <v>255</v>
      </c>
      <c r="N771" s="36">
        <v>4.7709905572887799</v>
      </c>
      <c r="O771" s="35">
        <v>24.5374801</v>
      </c>
      <c r="P771" s="37">
        <v>2035.8769942500001</v>
      </c>
      <c r="Q771" t="str">
        <f t="shared" si="48"/>
        <v>Desirable</v>
      </c>
      <c r="R771" t="str">
        <f t="shared" si="49"/>
        <v>Normal</v>
      </c>
      <c r="S771">
        <f t="shared" si="50"/>
        <v>0</v>
      </c>
      <c r="T771" t="str">
        <f t="shared" si="51"/>
        <v>Low</v>
      </c>
    </row>
    <row r="772" spans="1:20" ht="15" customHeight="1" x14ac:dyDescent="0.35">
      <c r="A772" s="35">
        <v>36</v>
      </c>
      <c r="B772" s="36">
        <v>40.66181066</v>
      </c>
      <c r="C772" s="35">
        <v>123.81189449999999</v>
      </c>
      <c r="D772" s="35">
        <v>88.046436209999996</v>
      </c>
      <c r="E772" s="37">
        <v>220.0239694</v>
      </c>
      <c r="F772" s="37">
        <v>33.440120409999999</v>
      </c>
      <c r="G772" s="37">
        <v>238.0931301</v>
      </c>
      <c r="H772" s="37">
        <v>229.2230036</v>
      </c>
      <c r="I772" s="17" t="s">
        <v>243</v>
      </c>
      <c r="J772" s="17" t="s">
        <v>249</v>
      </c>
      <c r="K772" s="17" t="s">
        <v>392</v>
      </c>
      <c r="L772" s="17" t="s">
        <v>357</v>
      </c>
      <c r="M772" s="17" t="s">
        <v>334</v>
      </c>
      <c r="N772" s="36">
        <v>6.5796404648771398</v>
      </c>
      <c r="O772" s="35">
        <v>35.765458289999998</v>
      </c>
      <c r="P772" s="37">
        <v>1463.8251837600001</v>
      </c>
      <c r="Q772" t="str">
        <f t="shared" si="48"/>
        <v>Borderline High</v>
      </c>
      <c r="R772" t="str">
        <f t="shared" si="49"/>
        <v>Elevated</v>
      </c>
      <c r="S772">
        <f t="shared" si="50"/>
        <v>5</v>
      </c>
      <c r="T772" t="str">
        <f t="shared" si="51"/>
        <v>Moderate</v>
      </c>
    </row>
    <row r="773" spans="1:20" ht="15" customHeight="1" x14ac:dyDescent="0.35">
      <c r="A773" s="35">
        <v>37</v>
      </c>
      <c r="B773" s="36">
        <v>19.171170750000002</v>
      </c>
      <c r="C773" s="35">
        <v>101.4945441</v>
      </c>
      <c r="D773" s="35">
        <v>76.012168930000001</v>
      </c>
      <c r="E773" s="37">
        <v>169.91330740000001</v>
      </c>
      <c r="F773" s="37">
        <v>36.002276520000002</v>
      </c>
      <c r="G773" s="37">
        <v>193.06681259999999</v>
      </c>
      <c r="H773" s="37">
        <v>250.41190460000001</v>
      </c>
      <c r="I773" s="17" t="s">
        <v>353</v>
      </c>
      <c r="J773" s="17" t="s">
        <v>249</v>
      </c>
      <c r="K773" s="17" t="s">
        <v>255</v>
      </c>
      <c r="L773" s="17" t="s">
        <v>357</v>
      </c>
      <c r="M773" s="17" t="s">
        <v>255</v>
      </c>
      <c r="N773" s="36">
        <v>4.7195156480065803</v>
      </c>
      <c r="O773" s="35">
        <v>25.482375170000001</v>
      </c>
      <c r="P773" s="37">
        <v>709.33331774999999</v>
      </c>
      <c r="Q773" t="str">
        <f t="shared" si="48"/>
        <v>Desirable</v>
      </c>
      <c r="R773" t="str">
        <f t="shared" si="49"/>
        <v>Normal</v>
      </c>
      <c r="S773">
        <f t="shared" si="50"/>
        <v>3</v>
      </c>
      <c r="T773" t="str">
        <f t="shared" si="51"/>
        <v>Moderate</v>
      </c>
    </row>
    <row r="774" spans="1:20" ht="15" customHeight="1" x14ac:dyDescent="0.35">
      <c r="A774" s="35">
        <v>29</v>
      </c>
      <c r="B774" s="36">
        <v>18.094012110000001</v>
      </c>
      <c r="C774" s="35">
        <v>93.2343312</v>
      </c>
      <c r="D774" s="35">
        <v>70.952714979999996</v>
      </c>
      <c r="E774" s="37">
        <v>176.62450250000001</v>
      </c>
      <c r="F774" s="37">
        <v>25.85795121</v>
      </c>
      <c r="G774" s="37">
        <v>213.95209349999999</v>
      </c>
      <c r="H774" s="37">
        <v>277.7118256</v>
      </c>
      <c r="I774" s="17" t="s">
        <v>353</v>
      </c>
      <c r="J774" s="17" t="s">
        <v>249</v>
      </c>
      <c r="K774" s="17" t="s">
        <v>255</v>
      </c>
      <c r="L774" s="17" t="s">
        <v>355</v>
      </c>
      <c r="M774" s="17" t="s">
        <v>332</v>
      </c>
      <c r="N774" s="36">
        <v>6.8305683256024698</v>
      </c>
      <c r="O774" s="35">
        <v>22.28161622</v>
      </c>
      <c r="P774" s="37">
        <v>524.72635118999995</v>
      </c>
      <c r="Q774" t="str">
        <f t="shared" si="48"/>
        <v>Desirable</v>
      </c>
      <c r="R774" t="str">
        <f t="shared" si="49"/>
        <v>Normal</v>
      </c>
      <c r="S774">
        <f t="shared" si="50"/>
        <v>4</v>
      </c>
      <c r="T774" t="str">
        <f t="shared" si="51"/>
        <v>Moderate</v>
      </c>
    </row>
    <row r="775" spans="1:20" ht="15" customHeight="1" x14ac:dyDescent="0.35">
      <c r="A775" s="35">
        <v>64</v>
      </c>
      <c r="B775" s="36">
        <v>28.91451142</v>
      </c>
      <c r="C775" s="35">
        <v>128.17477629999999</v>
      </c>
      <c r="D775" s="35">
        <v>89.334750749999998</v>
      </c>
      <c r="E775" s="37">
        <v>206.2723986</v>
      </c>
      <c r="F775" s="37">
        <v>36.468608690000003</v>
      </c>
      <c r="G775" s="37">
        <v>221.54023670000001</v>
      </c>
      <c r="H775" s="37">
        <v>310.46080940000002</v>
      </c>
      <c r="I775" s="17" t="s">
        <v>353</v>
      </c>
      <c r="J775" s="17" t="s">
        <v>249</v>
      </c>
      <c r="K775" s="17" t="s">
        <v>392</v>
      </c>
      <c r="L775" s="17" t="s">
        <v>261</v>
      </c>
      <c r="M775" s="17" t="s">
        <v>333</v>
      </c>
      <c r="N775" s="36">
        <v>5.6561630950445796</v>
      </c>
      <c r="O775" s="35">
        <v>38.84002555</v>
      </c>
      <c r="P775" s="37">
        <v>1850.52873088</v>
      </c>
      <c r="Q775" t="str">
        <f t="shared" si="48"/>
        <v>Borderline High</v>
      </c>
      <c r="R775" t="str">
        <f t="shared" si="49"/>
        <v>Elevated</v>
      </c>
      <c r="S775">
        <f t="shared" si="50"/>
        <v>6</v>
      </c>
      <c r="T775" t="str">
        <f t="shared" si="51"/>
        <v>High</v>
      </c>
    </row>
    <row r="776" spans="1:20" ht="15" customHeight="1" x14ac:dyDescent="0.35">
      <c r="A776" s="35">
        <v>18</v>
      </c>
      <c r="B776" s="36">
        <v>25.215435029999998</v>
      </c>
      <c r="C776" s="35">
        <v>103.6724955</v>
      </c>
      <c r="D776" s="35">
        <v>82.86247693</v>
      </c>
      <c r="E776" s="37">
        <v>198.53891139999999</v>
      </c>
      <c r="F776" s="37">
        <v>35.317942840000001</v>
      </c>
      <c r="G776" s="37">
        <v>215.61424919999999</v>
      </c>
      <c r="H776" s="37">
        <v>248.9525787</v>
      </c>
      <c r="I776" s="17" t="s">
        <v>243</v>
      </c>
      <c r="J776" s="17" t="s">
        <v>249</v>
      </c>
      <c r="K776" s="17" t="s">
        <v>392</v>
      </c>
      <c r="L776" s="17" t="s">
        <v>355</v>
      </c>
      <c r="M776" s="17" t="s">
        <v>333</v>
      </c>
      <c r="N776" s="36">
        <v>5.6214743961571001</v>
      </c>
      <c r="O776" s="35">
        <v>20.81001857</v>
      </c>
      <c r="P776" s="37">
        <v>453.87783053999999</v>
      </c>
      <c r="Q776" t="str">
        <f t="shared" si="48"/>
        <v>Desirable</v>
      </c>
      <c r="R776" t="str">
        <f t="shared" si="49"/>
        <v>Normal</v>
      </c>
      <c r="S776">
        <f t="shared" si="50"/>
        <v>3</v>
      </c>
      <c r="T776" t="str">
        <f t="shared" si="51"/>
        <v>Moderate</v>
      </c>
    </row>
    <row r="777" spans="1:20" ht="15" customHeight="1" x14ac:dyDescent="0.35">
      <c r="A777" s="35">
        <v>31</v>
      </c>
      <c r="B777" s="36">
        <v>14.61459602</v>
      </c>
      <c r="C777" s="35">
        <v>101.54460899999999</v>
      </c>
      <c r="D777" s="35">
        <v>68.205616480000003</v>
      </c>
      <c r="E777" s="37">
        <v>168.17668449999999</v>
      </c>
      <c r="F777" s="37">
        <v>33.286941319999997</v>
      </c>
      <c r="G777" s="37">
        <v>183.26123659999999</v>
      </c>
      <c r="H777" s="37">
        <v>211.44337100000001</v>
      </c>
      <c r="I777" s="17" t="s">
        <v>243</v>
      </c>
      <c r="J777" s="17" t="s">
        <v>249</v>
      </c>
      <c r="K777" s="17" t="s">
        <v>255</v>
      </c>
      <c r="L777" s="17" t="s">
        <v>357</v>
      </c>
      <c r="M777" s="17" t="s">
        <v>332</v>
      </c>
      <c r="N777" s="36">
        <v>5.0523321708430302</v>
      </c>
      <c r="O777" s="35">
        <v>33.338992519999998</v>
      </c>
      <c r="P777" s="37">
        <v>453.05247661999999</v>
      </c>
      <c r="Q777" t="str">
        <f t="shared" si="48"/>
        <v>Desirable</v>
      </c>
      <c r="R777" t="str">
        <f t="shared" si="49"/>
        <v>Normal</v>
      </c>
      <c r="S777">
        <f t="shared" si="50"/>
        <v>2</v>
      </c>
      <c r="T777" t="str">
        <f t="shared" si="51"/>
        <v>Low</v>
      </c>
    </row>
    <row r="778" spans="1:20" ht="15" customHeight="1" x14ac:dyDescent="0.35">
      <c r="A778" s="35">
        <v>81</v>
      </c>
      <c r="B778" s="36">
        <v>26.296074579999999</v>
      </c>
      <c r="C778" s="35">
        <v>109.5111416</v>
      </c>
      <c r="D778" s="35">
        <v>88.38638272</v>
      </c>
      <c r="E778" s="37">
        <v>209.48527530000001</v>
      </c>
      <c r="F778" s="37">
        <v>35.58844929</v>
      </c>
      <c r="G778" s="37">
        <v>234.3392217</v>
      </c>
      <c r="H778" s="37">
        <v>249.76172510000001</v>
      </c>
      <c r="I778" s="17" t="s">
        <v>243</v>
      </c>
      <c r="J778" s="17" t="s">
        <v>354</v>
      </c>
      <c r="K778" s="17" t="s">
        <v>392</v>
      </c>
      <c r="L778" s="17" t="s">
        <v>366</v>
      </c>
      <c r="M778" s="17" t="s">
        <v>333</v>
      </c>
      <c r="N778" s="36">
        <v>5.8863277124823599</v>
      </c>
      <c r="O778" s="35">
        <v>21.124758880000002</v>
      </c>
      <c r="P778" s="37">
        <v>2129.98204098</v>
      </c>
      <c r="Q778" t="str">
        <f t="shared" si="48"/>
        <v>Borderline High</v>
      </c>
      <c r="R778" t="str">
        <f t="shared" si="49"/>
        <v>Normal</v>
      </c>
      <c r="S778">
        <f t="shared" si="50"/>
        <v>3</v>
      </c>
      <c r="T778" t="str">
        <f t="shared" si="51"/>
        <v>Moderate</v>
      </c>
    </row>
    <row r="779" spans="1:20" ht="15" customHeight="1" x14ac:dyDescent="0.35">
      <c r="A779" s="35">
        <v>55</v>
      </c>
      <c r="B779" s="36">
        <v>27.394384779999999</v>
      </c>
      <c r="C779" s="35">
        <v>94.924595580000002</v>
      </c>
      <c r="D779" s="35">
        <v>68.206916419999999</v>
      </c>
      <c r="E779" s="37">
        <v>180.54709890000001</v>
      </c>
      <c r="F779" s="37">
        <v>31.925494669999999</v>
      </c>
      <c r="G779" s="37">
        <v>217.4844866</v>
      </c>
      <c r="H779" s="37">
        <v>247.19804389999999</v>
      </c>
      <c r="I779" s="17" t="s">
        <v>243</v>
      </c>
      <c r="J779" s="17" t="s">
        <v>359</v>
      </c>
      <c r="K779" s="17" t="s">
        <v>255</v>
      </c>
      <c r="L779" s="17" t="s">
        <v>363</v>
      </c>
      <c r="M779" s="17" t="s">
        <v>333</v>
      </c>
      <c r="N779" s="36">
        <v>5.6552639439494099</v>
      </c>
      <c r="O779" s="35">
        <v>26.717679159999999</v>
      </c>
      <c r="P779" s="37">
        <v>1506.6911629000001</v>
      </c>
      <c r="Q779" t="str">
        <f t="shared" si="48"/>
        <v>Desirable</v>
      </c>
      <c r="R779" t="str">
        <f t="shared" si="49"/>
        <v>Normal</v>
      </c>
      <c r="S779">
        <f t="shared" si="50"/>
        <v>3</v>
      </c>
      <c r="T779" t="str">
        <f t="shared" si="51"/>
        <v>Moderate</v>
      </c>
    </row>
    <row r="780" spans="1:20" ht="15" customHeight="1" x14ac:dyDescent="0.35">
      <c r="A780" s="35">
        <v>54</v>
      </c>
      <c r="B780" s="36">
        <v>26.15873869</v>
      </c>
      <c r="C780" s="35">
        <v>113.8904209</v>
      </c>
      <c r="D780" s="35">
        <v>90.438769629999996</v>
      </c>
      <c r="E780" s="37">
        <v>166.05336629999999</v>
      </c>
      <c r="F780" s="37">
        <v>40.848115419999999</v>
      </c>
      <c r="G780" s="37">
        <v>200.00149390000001</v>
      </c>
      <c r="H780" s="37">
        <v>233.4975757</v>
      </c>
      <c r="I780" s="17" t="s">
        <v>243</v>
      </c>
      <c r="J780" s="17" t="s">
        <v>249</v>
      </c>
      <c r="K780" s="17" t="s">
        <v>392</v>
      </c>
      <c r="L780" s="17" t="s">
        <v>363</v>
      </c>
      <c r="M780" s="17" t="s">
        <v>333</v>
      </c>
      <c r="N780" s="36">
        <v>4.0651414292346297</v>
      </c>
      <c r="O780" s="35">
        <v>23.451651269999999</v>
      </c>
      <c r="P780" s="37">
        <v>1412.57188926</v>
      </c>
      <c r="Q780" t="str">
        <f t="shared" si="48"/>
        <v>Desirable</v>
      </c>
      <c r="R780" t="str">
        <f t="shared" si="49"/>
        <v>Normal</v>
      </c>
      <c r="S780">
        <f t="shared" si="50"/>
        <v>2</v>
      </c>
      <c r="T780" t="str">
        <f t="shared" si="51"/>
        <v>Low</v>
      </c>
    </row>
    <row r="781" spans="1:20" ht="15" customHeight="1" x14ac:dyDescent="0.35">
      <c r="A781" s="35">
        <v>28</v>
      </c>
      <c r="B781" s="36">
        <v>28.51111495</v>
      </c>
      <c r="C781" s="35">
        <v>111.2660905</v>
      </c>
      <c r="D781" s="35">
        <v>76.689081169999994</v>
      </c>
      <c r="E781" s="37">
        <v>217.48293240000001</v>
      </c>
      <c r="F781" s="37">
        <v>38.610161589999997</v>
      </c>
      <c r="G781" s="37">
        <v>228.34258170000001</v>
      </c>
      <c r="H781" s="37">
        <v>277.33842149999998</v>
      </c>
      <c r="I781" s="17" t="s">
        <v>243</v>
      </c>
      <c r="J781" s="17" t="s">
        <v>359</v>
      </c>
      <c r="K781" s="17" t="s">
        <v>255</v>
      </c>
      <c r="L781" s="17" t="s">
        <v>355</v>
      </c>
      <c r="M781" s="17" t="s">
        <v>333</v>
      </c>
      <c r="N781" s="36">
        <v>5.6327900077042896</v>
      </c>
      <c r="O781" s="35">
        <v>34.577009330000003</v>
      </c>
      <c r="P781" s="37">
        <v>798.31121859999996</v>
      </c>
      <c r="Q781" t="str">
        <f t="shared" si="48"/>
        <v>Borderline High</v>
      </c>
      <c r="R781" t="str">
        <f t="shared" si="49"/>
        <v>Normal</v>
      </c>
      <c r="S781">
        <f t="shared" si="50"/>
        <v>3</v>
      </c>
      <c r="T781" t="str">
        <f t="shared" si="51"/>
        <v>Moderate</v>
      </c>
    </row>
    <row r="782" spans="1:20" ht="15" customHeight="1" x14ac:dyDescent="0.35">
      <c r="A782" s="35">
        <v>20</v>
      </c>
      <c r="B782" s="36">
        <v>24.651100750000001</v>
      </c>
      <c r="C782" s="35">
        <v>113.26837570000001</v>
      </c>
      <c r="D782" s="35">
        <v>83.133239239999995</v>
      </c>
      <c r="E782" s="37">
        <v>173.2551737</v>
      </c>
      <c r="F782" s="37">
        <v>31.737730079999999</v>
      </c>
      <c r="G782" s="37">
        <v>197.45111689999999</v>
      </c>
      <c r="H782" s="37">
        <v>200.99872880000001</v>
      </c>
      <c r="I782" s="17" t="s">
        <v>243</v>
      </c>
      <c r="J782" s="17" t="s">
        <v>359</v>
      </c>
      <c r="K782" s="17" t="s">
        <v>392</v>
      </c>
      <c r="L782" s="17" t="s">
        <v>355</v>
      </c>
      <c r="M782" s="17" t="s">
        <v>255</v>
      </c>
      <c r="N782" s="36">
        <v>5.4589655045676801</v>
      </c>
      <c r="O782" s="35">
        <v>30.135136459999998</v>
      </c>
      <c r="P782" s="37">
        <v>493.02201500000001</v>
      </c>
      <c r="Q782" t="str">
        <f t="shared" si="48"/>
        <v>Desirable</v>
      </c>
      <c r="R782" t="str">
        <f t="shared" si="49"/>
        <v>Normal</v>
      </c>
      <c r="S782">
        <f t="shared" si="50"/>
        <v>1</v>
      </c>
      <c r="T782" t="str">
        <f t="shared" si="51"/>
        <v>Low</v>
      </c>
    </row>
    <row r="783" spans="1:20" ht="15" customHeight="1" x14ac:dyDescent="0.35">
      <c r="A783" s="35">
        <v>50</v>
      </c>
      <c r="B783" s="36">
        <v>26.306834250000001</v>
      </c>
      <c r="C783" s="35">
        <v>100.030272</v>
      </c>
      <c r="D783" s="35">
        <v>80.211968650000003</v>
      </c>
      <c r="E783" s="37">
        <v>192.46453</v>
      </c>
      <c r="F783" s="37">
        <v>33.57163997</v>
      </c>
      <c r="G783" s="37">
        <v>204.45035849999999</v>
      </c>
      <c r="H783" s="37">
        <v>242.02678539999999</v>
      </c>
      <c r="I783" s="17" t="s">
        <v>353</v>
      </c>
      <c r="J783" s="17" t="s">
        <v>359</v>
      </c>
      <c r="K783" s="17" t="s">
        <v>392</v>
      </c>
      <c r="L783" s="17" t="s">
        <v>363</v>
      </c>
      <c r="M783" s="17" t="s">
        <v>333</v>
      </c>
      <c r="N783" s="36">
        <v>5.7329498997364601</v>
      </c>
      <c r="O783" s="35">
        <v>19.818303350000001</v>
      </c>
      <c r="P783" s="37">
        <v>1315.3417125000001</v>
      </c>
      <c r="Q783" t="str">
        <f t="shared" si="48"/>
        <v>Desirable</v>
      </c>
      <c r="R783" t="str">
        <f t="shared" si="49"/>
        <v>Normal</v>
      </c>
      <c r="S783">
        <f t="shared" si="50"/>
        <v>5</v>
      </c>
      <c r="T783" t="str">
        <f t="shared" si="51"/>
        <v>Moderate</v>
      </c>
    </row>
    <row r="784" spans="1:20" ht="15" customHeight="1" x14ac:dyDescent="0.35">
      <c r="A784" s="35">
        <v>23</v>
      </c>
      <c r="B784" s="36">
        <v>33.540651959999998</v>
      </c>
      <c r="C784" s="35">
        <v>93.295244999999994</v>
      </c>
      <c r="D784" s="35">
        <v>74.656942400000005</v>
      </c>
      <c r="E784" s="37">
        <v>198.33757869999999</v>
      </c>
      <c r="F784" s="37">
        <v>30.7903229</v>
      </c>
      <c r="G784" s="37">
        <v>230.81271949999999</v>
      </c>
      <c r="H784" s="37">
        <v>271.52992080000001</v>
      </c>
      <c r="I784" s="17" t="s">
        <v>243</v>
      </c>
      <c r="J784" s="17" t="s">
        <v>359</v>
      </c>
      <c r="K784" s="17" t="s">
        <v>255</v>
      </c>
      <c r="L784" s="17" t="s">
        <v>355</v>
      </c>
      <c r="M784" s="17" t="s">
        <v>334</v>
      </c>
      <c r="N784" s="36">
        <v>6.4415556583851199</v>
      </c>
      <c r="O784" s="35">
        <v>18.638302599999999</v>
      </c>
      <c r="P784" s="37">
        <v>771.43499508000002</v>
      </c>
      <c r="Q784" t="str">
        <f t="shared" si="48"/>
        <v>Desirable</v>
      </c>
      <c r="R784" t="str">
        <f t="shared" si="49"/>
        <v>Normal</v>
      </c>
      <c r="S784">
        <f t="shared" si="50"/>
        <v>4</v>
      </c>
      <c r="T784" t="str">
        <f t="shared" si="51"/>
        <v>Moderate</v>
      </c>
    </row>
    <row r="785" spans="1:20" ht="15" customHeight="1" x14ac:dyDescent="0.35">
      <c r="A785" s="35">
        <v>67</v>
      </c>
      <c r="B785" s="36">
        <v>31.794172669999998</v>
      </c>
      <c r="C785" s="35">
        <v>118.3175578</v>
      </c>
      <c r="D785" s="35">
        <v>81.683137099999996</v>
      </c>
      <c r="E785" s="37">
        <v>188.40607159999999</v>
      </c>
      <c r="F785" s="37">
        <v>28.795611319999999</v>
      </c>
      <c r="G785" s="37">
        <v>206.5274718</v>
      </c>
      <c r="H785" s="37">
        <v>230.078157</v>
      </c>
      <c r="I785" s="17" t="s">
        <v>243</v>
      </c>
      <c r="J785" s="17" t="s">
        <v>249</v>
      </c>
      <c r="K785" s="17" t="s">
        <v>392</v>
      </c>
      <c r="L785" s="17" t="s">
        <v>261</v>
      </c>
      <c r="M785" s="17" t="s">
        <v>334</v>
      </c>
      <c r="N785" s="36">
        <v>6.5428745202274099</v>
      </c>
      <c r="O785" s="35">
        <v>36.6344207</v>
      </c>
      <c r="P785" s="37">
        <v>2130.2095688899999</v>
      </c>
      <c r="Q785" t="str">
        <f t="shared" si="48"/>
        <v>Desirable</v>
      </c>
      <c r="R785" t="str">
        <f t="shared" si="49"/>
        <v>Normal</v>
      </c>
      <c r="S785">
        <f t="shared" si="50"/>
        <v>4</v>
      </c>
      <c r="T785" t="str">
        <f t="shared" si="51"/>
        <v>Moderate</v>
      </c>
    </row>
    <row r="786" spans="1:20" ht="15" customHeight="1" x14ac:dyDescent="0.35">
      <c r="A786" s="35">
        <v>27</v>
      </c>
      <c r="B786" s="36">
        <v>25.95689381</v>
      </c>
      <c r="C786" s="35">
        <v>118.74403</v>
      </c>
      <c r="D786" s="35">
        <v>93.213408419999993</v>
      </c>
      <c r="E786" s="37">
        <v>198.31953379999999</v>
      </c>
      <c r="F786" s="37">
        <v>25.791524129999999</v>
      </c>
      <c r="G786" s="37">
        <v>229.38341790000001</v>
      </c>
      <c r="H786" s="37">
        <v>248.26987729999999</v>
      </c>
      <c r="I786" s="17" t="s">
        <v>243</v>
      </c>
      <c r="J786" s="17" t="s">
        <v>354</v>
      </c>
      <c r="K786" s="17" t="s">
        <v>392</v>
      </c>
      <c r="L786" s="17" t="s">
        <v>355</v>
      </c>
      <c r="M786" s="17" t="s">
        <v>333</v>
      </c>
      <c r="N786" s="36">
        <v>7.6893297503624503</v>
      </c>
      <c r="O786" s="35">
        <v>25.530621579999998</v>
      </c>
      <c r="P786" s="37">
        <v>700.83613287000003</v>
      </c>
      <c r="Q786" t="str">
        <f t="shared" si="48"/>
        <v>Desirable</v>
      </c>
      <c r="R786" t="str">
        <f t="shared" si="49"/>
        <v>Normal</v>
      </c>
      <c r="S786">
        <f t="shared" si="50"/>
        <v>3</v>
      </c>
      <c r="T786" t="str">
        <f t="shared" si="51"/>
        <v>Moderate</v>
      </c>
    </row>
    <row r="787" spans="1:20" ht="15" customHeight="1" x14ac:dyDescent="0.35">
      <c r="A787" s="35">
        <v>22</v>
      </c>
      <c r="B787" s="36">
        <v>27.02579983</v>
      </c>
      <c r="C787" s="35">
        <v>108.9603786</v>
      </c>
      <c r="D787" s="35">
        <v>81.841356399999995</v>
      </c>
      <c r="E787" s="37">
        <v>193.1916181</v>
      </c>
      <c r="F787" s="37">
        <v>37.221465649999999</v>
      </c>
      <c r="G787" s="37">
        <v>215.72863810000001</v>
      </c>
      <c r="H787" s="37">
        <v>248.9525787</v>
      </c>
      <c r="I787" s="17" t="s">
        <v>243</v>
      </c>
      <c r="J787" s="17" t="s">
        <v>354</v>
      </c>
      <c r="K787" s="17" t="s">
        <v>392</v>
      </c>
      <c r="L787" s="17" t="s">
        <v>355</v>
      </c>
      <c r="M787" s="17" t="s">
        <v>333</v>
      </c>
      <c r="N787" s="36">
        <v>5.1903280734997104</v>
      </c>
      <c r="O787" s="35">
        <v>27.1190222</v>
      </c>
      <c r="P787" s="37">
        <v>594.56759625999996</v>
      </c>
      <c r="Q787" t="str">
        <f t="shared" si="48"/>
        <v>Desirable</v>
      </c>
      <c r="R787" t="str">
        <f t="shared" si="49"/>
        <v>Normal</v>
      </c>
      <c r="S787">
        <f t="shared" si="50"/>
        <v>3</v>
      </c>
      <c r="T787" t="str">
        <f t="shared" si="51"/>
        <v>Moderate</v>
      </c>
    </row>
    <row r="788" spans="1:20" ht="15" customHeight="1" x14ac:dyDescent="0.35">
      <c r="A788" s="35">
        <v>40</v>
      </c>
      <c r="B788" s="36">
        <v>31.368126790000002</v>
      </c>
      <c r="C788" s="35">
        <v>95.725615959999999</v>
      </c>
      <c r="D788" s="35">
        <v>92.072375870000002</v>
      </c>
      <c r="E788" s="37">
        <v>171.66600310000001</v>
      </c>
      <c r="F788" s="37">
        <v>35.846399349999999</v>
      </c>
      <c r="G788" s="37">
        <v>195.7943995</v>
      </c>
      <c r="H788" s="37">
        <v>236.35799030000001</v>
      </c>
      <c r="I788" s="17" t="s">
        <v>243</v>
      </c>
      <c r="J788" s="17" t="s">
        <v>249</v>
      </c>
      <c r="K788" s="17" t="s">
        <v>392</v>
      </c>
      <c r="L788" s="17" t="s">
        <v>360</v>
      </c>
      <c r="M788" s="17" t="s">
        <v>334</v>
      </c>
      <c r="N788" s="36">
        <v>4.7889329531781799</v>
      </c>
      <c r="O788" s="35">
        <v>3.6532400900000002</v>
      </c>
      <c r="P788" s="37">
        <v>1254.7250716000001</v>
      </c>
      <c r="Q788" t="str">
        <f t="shared" si="48"/>
        <v>Desirable</v>
      </c>
      <c r="R788" t="str">
        <f t="shared" si="49"/>
        <v>Normal</v>
      </c>
      <c r="S788">
        <f t="shared" si="50"/>
        <v>4</v>
      </c>
      <c r="T788" t="str">
        <f t="shared" si="51"/>
        <v>Moderate</v>
      </c>
    </row>
    <row r="789" spans="1:20" ht="15" customHeight="1" x14ac:dyDescent="0.35">
      <c r="A789" s="35">
        <v>27</v>
      </c>
      <c r="B789" s="36">
        <v>22.312218399999999</v>
      </c>
      <c r="C789" s="35">
        <v>98.346597149999994</v>
      </c>
      <c r="D789" s="35">
        <v>72.467072020000003</v>
      </c>
      <c r="E789" s="37">
        <v>184.3737453</v>
      </c>
      <c r="F789" s="37">
        <v>41.022148029999997</v>
      </c>
      <c r="G789" s="37">
        <v>206.26566639999999</v>
      </c>
      <c r="H789" s="37">
        <v>231.17738320000001</v>
      </c>
      <c r="I789" s="17" t="s">
        <v>243</v>
      </c>
      <c r="J789" s="17" t="s">
        <v>359</v>
      </c>
      <c r="K789" s="17" t="s">
        <v>255</v>
      </c>
      <c r="L789" s="17" t="s">
        <v>355</v>
      </c>
      <c r="M789" s="17" t="s">
        <v>255</v>
      </c>
      <c r="N789" s="36">
        <v>4.4944927107465302</v>
      </c>
      <c r="O789" s="35">
        <v>25.879525130000001</v>
      </c>
      <c r="P789" s="37">
        <v>602.42989680000005</v>
      </c>
      <c r="Q789" t="str">
        <f t="shared" si="48"/>
        <v>Desirable</v>
      </c>
      <c r="R789" t="str">
        <f t="shared" si="49"/>
        <v>Normal</v>
      </c>
      <c r="S789">
        <f t="shared" si="50"/>
        <v>0</v>
      </c>
      <c r="T789" t="str">
        <f t="shared" si="51"/>
        <v>Low</v>
      </c>
    </row>
    <row r="790" spans="1:20" ht="15" customHeight="1" x14ac:dyDescent="0.35">
      <c r="A790" s="35">
        <v>61</v>
      </c>
      <c r="B790" s="36">
        <v>28.65209815</v>
      </c>
      <c r="C790" s="35">
        <v>95.491839200000001</v>
      </c>
      <c r="D790" s="35">
        <v>75.358687070000002</v>
      </c>
      <c r="E790" s="37">
        <v>182.4613655</v>
      </c>
      <c r="F790" s="37">
        <v>45.98084523</v>
      </c>
      <c r="G790" s="37">
        <v>202.4370083</v>
      </c>
      <c r="H790" s="37">
        <v>232.63236570000001</v>
      </c>
      <c r="I790" s="17" t="s">
        <v>353</v>
      </c>
      <c r="J790" s="17" t="s">
        <v>359</v>
      </c>
      <c r="K790" s="17" t="s">
        <v>255</v>
      </c>
      <c r="L790" s="17" t="s">
        <v>261</v>
      </c>
      <c r="M790" s="17" t="s">
        <v>333</v>
      </c>
      <c r="N790" s="36">
        <v>3.96820381590015</v>
      </c>
      <c r="O790" s="35">
        <v>20.133152129999999</v>
      </c>
      <c r="P790" s="37">
        <v>1747.7779871499999</v>
      </c>
      <c r="Q790" t="str">
        <f t="shared" si="48"/>
        <v>Desirable</v>
      </c>
      <c r="R790" t="str">
        <f t="shared" si="49"/>
        <v>Normal</v>
      </c>
      <c r="S790">
        <f t="shared" si="50"/>
        <v>4</v>
      </c>
      <c r="T790" t="str">
        <f t="shared" si="51"/>
        <v>Moderate</v>
      </c>
    </row>
    <row r="791" spans="1:20" ht="15" customHeight="1" x14ac:dyDescent="0.35">
      <c r="A791" s="35">
        <v>19</v>
      </c>
      <c r="B791" s="36">
        <v>27.781598169999999</v>
      </c>
      <c r="C791" s="35">
        <v>101.8623262</v>
      </c>
      <c r="D791" s="35">
        <v>79.075100390000003</v>
      </c>
      <c r="E791" s="37">
        <v>184.5028307</v>
      </c>
      <c r="F791" s="37">
        <v>32.215924110000003</v>
      </c>
      <c r="G791" s="37">
        <v>196.21523680000001</v>
      </c>
      <c r="H791" s="37">
        <v>236.05004120000001</v>
      </c>
      <c r="I791" s="17" t="s">
        <v>243</v>
      </c>
      <c r="J791" s="17" t="s">
        <v>359</v>
      </c>
      <c r="K791" s="17" t="s">
        <v>255</v>
      </c>
      <c r="L791" s="17" t="s">
        <v>355</v>
      </c>
      <c r="M791" s="17" t="s">
        <v>333</v>
      </c>
      <c r="N791" s="36">
        <v>5.7270693235439198</v>
      </c>
      <c r="O791" s="35">
        <v>22.787225809999999</v>
      </c>
      <c r="P791" s="37">
        <v>527.85036522999997</v>
      </c>
      <c r="Q791" t="str">
        <f t="shared" si="48"/>
        <v>Desirable</v>
      </c>
      <c r="R791" t="str">
        <f t="shared" si="49"/>
        <v>Normal</v>
      </c>
      <c r="S791">
        <f t="shared" si="50"/>
        <v>3</v>
      </c>
      <c r="T791" t="str">
        <f t="shared" si="51"/>
        <v>Moderate</v>
      </c>
    </row>
    <row r="792" spans="1:20" ht="15" customHeight="1" x14ac:dyDescent="0.35">
      <c r="A792" s="35">
        <v>30</v>
      </c>
      <c r="B792" s="36">
        <v>30.288156789999999</v>
      </c>
      <c r="C792" s="35">
        <v>111.91988929999999</v>
      </c>
      <c r="D792" s="35">
        <v>82.925754179999998</v>
      </c>
      <c r="E792" s="37">
        <v>187.95411319999999</v>
      </c>
      <c r="F792" s="37">
        <v>42.442388029999996</v>
      </c>
      <c r="G792" s="37">
        <v>220.03694150000001</v>
      </c>
      <c r="H792" s="37">
        <v>272.6730235</v>
      </c>
      <c r="I792" s="17" t="s">
        <v>353</v>
      </c>
      <c r="J792" s="17" t="s">
        <v>354</v>
      </c>
      <c r="K792" s="17" t="s">
        <v>392</v>
      </c>
      <c r="L792" s="17" t="s">
        <v>357</v>
      </c>
      <c r="M792" s="17" t="s">
        <v>334</v>
      </c>
      <c r="N792" s="36">
        <v>4.4284528256785798</v>
      </c>
      <c r="O792" s="35">
        <v>28.994135119999999</v>
      </c>
      <c r="P792" s="37">
        <v>908.64470370000004</v>
      </c>
      <c r="Q792" t="str">
        <f t="shared" si="48"/>
        <v>Desirable</v>
      </c>
      <c r="R792" t="str">
        <f t="shared" si="49"/>
        <v>Normal</v>
      </c>
      <c r="S792">
        <f t="shared" si="50"/>
        <v>5</v>
      </c>
      <c r="T792" t="str">
        <f t="shared" si="51"/>
        <v>Moderate</v>
      </c>
    </row>
    <row r="793" spans="1:20" ht="15" customHeight="1" x14ac:dyDescent="0.35">
      <c r="A793" s="35">
        <v>57</v>
      </c>
      <c r="B793" s="36">
        <v>22.280110140000001</v>
      </c>
      <c r="C793" s="35">
        <v>114.13803969999999</v>
      </c>
      <c r="D793" s="35">
        <v>73.540404409999994</v>
      </c>
      <c r="E793" s="37">
        <v>186.0706055</v>
      </c>
      <c r="F793" s="37">
        <v>39.405490159999999</v>
      </c>
      <c r="G793" s="37">
        <v>198.89890940000001</v>
      </c>
      <c r="H793" s="37">
        <v>254.7017749</v>
      </c>
      <c r="I793" s="17" t="s">
        <v>353</v>
      </c>
      <c r="J793" s="17" t="s">
        <v>249</v>
      </c>
      <c r="K793" s="17" t="s">
        <v>255</v>
      </c>
      <c r="L793" s="17" t="s">
        <v>363</v>
      </c>
      <c r="M793" s="17" t="s">
        <v>255</v>
      </c>
      <c r="N793" s="36">
        <v>4.7219462248658397</v>
      </c>
      <c r="O793" s="35">
        <v>40.597635289999999</v>
      </c>
      <c r="P793" s="37">
        <v>1269.9662779800001</v>
      </c>
      <c r="Q793" t="str">
        <f t="shared" si="48"/>
        <v>Desirable</v>
      </c>
      <c r="R793" t="str">
        <f t="shared" si="49"/>
        <v>Normal</v>
      </c>
      <c r="S793">
        <f t="shared" si="50"/>
        <v>3</v>
      </c>
      <c r="T793" t="str">
        <f t="shared" si="51"/>
        <v>Moderate</v>
      </c>
    </row>
    <row r="794" spans="1:20" ht="15" customHeight="1" x14ac:dyDescent="0.35">
      <c r="A794" s="35">
        <v>19</v>
      </c>
      <c r="B794" s="36">
        <v>26.829051079999999</v>
      </c>
      <c r="C794" s="35">
        <v>110.71574870000001</v>
      </c>
      <c r="D794" s="35">
        <v>81.989137580000005</v>
      </c>
      <c r="E794" s="37">
        <v>199.42538519999999</v>
      </c>
      <c r="F794" s="37">
        <v>33.180434069999997</v>
      </c>
      <c r="G794" s="37">
        <v>223.55752390000001</v>
      </c>
      <c r="H794" s="37">
        <v>263.37703140000002</v>
      </c>
      <c r="I794" s="17" t="s">
        <v>353</v>
      </c>
      <c r="J794" s="17" t="s">
        <v>359</v>
      </c>
      <c r="K794" s="17" t="s">
        <v>392</v>
      </c>
      <c r="L794" s="17" t="s">
        <v>355</v>
      </c>
      <c r="M794" s="17" t="s">
        <v>333</v>
      </c>
      <c r="N794" s="36">
        <v>6.0103308105999096</v>
      </c>
      <c r="O794" s="35">
        <v>28.726611120000001</v>
      </c>
      <c r="P794" s="37">
        <v>509.75197051999999</v>
      </c>
      <c r="Q794" t="str">
        <f t="shared" si="48"/>
        <v>Desirable</v>
      </c>
      <c r="R794" t="str">
        <f t="shared" si="49"/>
        <v>Normal</v>
      </c>
      <c r="S794">
        <f t="shared" si="50"/>
        <v>5</v>
      </c>
      <c r="T794" t="str">
        <f t="shared" si="51"/>
        <v>Moderate</v>
      </c>
    </row>
    <row r="795" spans="1:20" ht="15" customHeight="1" x14ac:dyDescent="0.35">
      <c r="A795" s="35">
        <v>82</v>
      </c>
      <c r="B795" s="36">
        <v>23.228415210000001</v>
      </c>
      <c r="C795" s="35">
        <v>108.3171552</v>
      </c>
      <c r="D795" s="35">
        <v>82.941044099999999</v>
      </c>
      <c r="E795" s="37">
        <v>200.6846659</v>
      </c>
      <c r="F795" s="37">
        <v>41.126169249999997</v>
      </c>
      <c r="G795" s="37">
        <v>219.01278009999999</v>
      </c>
      <c r="H795" s="37">
        <v>254.5261936</v>
      </c>
      <c r="I795" s="17" t="s">
        <v>353</v>
      </c>
      <c r="J795" s="17" t="s">
        <v>249</v>
      </c>
      <c r="K795" s="17" t="s">
        <v>392</v>
      </c>
      <c r="L795" s="17" t="s">
        <v>366</v>
      </c>
      <c r="M795" s="17" t="s">
        <v>255</v>
      </c>
      <c r="N795" s="36">
        <v>4.8797315568116</v>
      </c>
      <c r="O795" s="35">
        <v>25.376111099999999</v>
      </c>
      <c r="P795" s="37">
        <v>1904.73004722</v>
      </c>
      <c r="Q795" t="str">
        <f t="shared" si="48"/>
        <v>Borderline High</v>
      </c>
      <c r="R795" t="str">
        <f t="shared" si="49"/>
        <v>Normal</v>
      </c>
      <c r="S795">
        <f t="shared" si="50"/>
        <v>2</v>
      </c>
      <c r="T795" t="str">
        <f t="shared" si="51"/>
        <v>Low</v>
      </c>
    </row>
    <row r="796" spans="1:20" ht="15" customHeight="1" x14ac:dyDescent="0.35">
      <c r="A796" s="35">
        <v>80</v>
      </c>
      <c r="B796" s="36">
        <v>28.660201959999998</v>
      </c>
      <c r="C796" s="35">
        <v>125.1226983</v>
      </c>
      <c r="D796" s="35">
        <v>92.945317189999997</v>
      </c>
      <c r="E796" s="37">
        <v>175.6205884</v>
      </c>
      <c r="F796" s="37">
        <v>36.921067290000003</v>
      </c>
      <c r="G796" s="37">
        <v>189.88964279999999</v>
      </c>
      <c r="H796" s="37">
        <v>234.67894559999999</v>
      </c>
      <c r="I796" s="17" t="s">
        <v>243</v>
      </c>
      <c r="J796" s="17" t="s">
        <v>249</v>
      </c>
      <c r="K796" s="17" t="s">
        <v>392</v>
      </c>
      <c r="L796" s="17" t="s">
        <v>366</v>
      </c>
      <c r="M796" s="17" t="s">
        <v>333</v>
      </c>
      <c r="N796" s="36">
        <v>4.7566498286891798</v>
      </c>
      <c r="O796" s="35">
        <v>32.177381109999999</v>
      </c>
      <c r="P796" s="37">
        <v>2292.8161568</v>
      </c>
      <c r="Q796" t="str">
        <f t="shared" si="48"/>
        <v>Desirable</v>
      </c>
      <c r="R796" t="str">
        <f t="shared" si="49"/>
        <v>Elevated</v>
      </c>
      <c r="S796">
        <f t="shared" si="50"/>
        <v>4</v>
      </c>
      <c r="T796" t="str">
        <f t="shared" si="51"/>
        <v>Moderate</v>
      </c>
    </row>
    <row r="797" spans="1:20" ht="15" customHeight="1" x14ac:dyDescent="0.35">
      <c r="A797" s="35">
        <v>34</v>
      </c>
      <c r="B797" s="36">
        <v>22.873948859999999</v>
      </c>
      <c r="C797" s="35">
        <v>85.760122190000004</v>
      </c>
      <c r="D797" s="35">
        <v>78.520967999999996</v>
      </c>
      <c r="E797" s="37">
        <v>188.9716205</v>
      </c>
      <c r="F797" s="37">
        <v>44.365183729999998</v>
      </c>
      <c r="G797" s="37">
        <v>215.5418813</v>
      </c>
      <c r="H797" s="37">
        <v>236.29996349999999</v>
      </c>
      <c r="I797" s="17" t="s">
        <v>353</v>
      </c>
      <c r="J797" s="17" t="s">
        <v>354</v>
      </c>
      <c r="K797" s="17" t="s">
        <v>255</v>
      </c>
      <c r="L797" s="17" t="s">
        <v>357</v>
      </c>
      <c r="M797" s="17" t="s">
        <v>255</v>
      </c>
      <c r="N797" s="36">
        <v>4.2594576334914702</v>
      </c>
      <c r="O797" s="35">
        <v>7.2391541900000096</v>
      </c>
      <c r="P797" s="37">
        <v>777.71426124000004</v>
      </c>
      <c r="Q797" t="str">
        <f t="shared" si="48"/>
        <v>Desirable</v>
      </c>
      <c r="R797" t="str">
        <f t="shared" si="49"/>
        <v>Normal</v>
      </c>
      <c r="S797">
        <f t="shared" si="50"/>
        <v>2</v>
      </c>
      <c r="T797" t="str">
        <f t="shared" si="51"/>
        <v>Low</v>
      </c>
    </row>
    <row r="798" spans="1:20" ht="15" customHeight="1" x14ac:dyDescent="0.35">
      <c r="A798" s="35">
        <v>26</v>
      </c>
      <c r="B798" s="36">
        <v>24.2734731</v>
      </c>
      <c r="C798" s="35">
        <v>94.177844179999994</v>
      </c>
      <c r="D798" s="35">
        <v>82.279197179999997</v>
      </c>
      <c r="E798" s="37">
        <v>185.93917959999999</v>
      </c>
      <c r="F798" s="37">
        <v>33.259340690000002</v>
      </c>
      <c r="G798" s="37">
        <v>203.7170514</v>
      </c>
      <c r="H798" s="37">
        <v>210.5419924</v>
      </c>
      <c r="I798" s="17" t="s">
        <v>353</v>
      </c>
      <c r="J798" s="17" t="s">
        <v>249</v>
      </c>
      <c r="K798" s="17" t="s">
        <v>392</v>
      </c>
      <c r="L798" s="17" t="s">
        <v>355</v>
      </c>
      <c r="M798" s="17" t="s">
        <v>255</v>
      </c>
      <c r="N798" s="36">
        <v>5.5905852534204303</v>
      </c>
      <c r="O798" s="35">
        <v>11.898647</v>
      </c>
      <c r="P798" s="37">
        <v>631.11030059999996</v>
      </c>
      <c r="Q798" t="str">
        <f t="shared" si="48"/>
        <v>Desirable</v>
      </c>
      <c r="R798" t="str">
        <f t="shared" si="49"/>
        <v>Normal</v>
      </c>
      <c r="S798">
        <f t="shared" si="50"/>
        <v>3</v>
      </c>
      <c r="T798" t="str">
        <f t="shared" si="51"/>
        <v>Moderate</v>
      </c>
    </row>
    <row r="799" spans="1:20" ht="15" customHeight="1" x14ac:dyDescent="0.35">
      <c r="A799" s="35">
        <v>32</v>
      </c>
      <c r="B799" s="36">
        <v>27.6131916</v>
      </c>
      <c r="C799" s="35">
        <v>107.3381534</v>
      </c>
      <c r="D799" s="35">
        <v>75.422895699999998</v>
      </c>
      <c r="E799" s="37">
        <v>175.79462760000001</v>
      </c>
      <c r="F799" s="37">
        <v>28.500166539999999</v>
      </c>
      <c r="G799" s="37">
        <v>223.26318900000001</v>
      </c>
      <c r="H799" s="37">
        <v>229.29708650000001</v>
      </c>
      <c r="I799" s="17" t="s">
        <v>353</v>
      </c>
      <c r="J799" s="17" t="s">
        <v>354</v>
      </c>
      <c r="K799" s="17" t="s">
        <v>255</v>
      </c>
      <c r="L799" s="17" t="s">
        <v>357</v>
      </c>
      <c r="M799" s="17" t="s">
        <v>333</v>
      </c>
      <c r="N799" s="36">
        <v>6.1681965034580504</v>
      </c>
      <c r="O799" s="35">
        <v>31.915257700000002</v>
      </c>
      <c r="P799" s="37">
        <v>883.62213120000001</v>
      </c>
      <c r="Q799" t="str">
        <f t="shared" si="48"/>
        <v>Desirable</v>
      </c>
      <c r="R799" t="str">
        <f t="shared" si="49"/>
        <v>Normal</v>
      </c>
      <c r="S799">
        <f t="shared" si="50"/>
        <v>5</v>
      </c>
      <c r="T799" t="str">
        <f t="shared" si="51"/>
        <v>Moderate</v>
      </c>
    </row>
    <row r="800" spans="1:20" ht="15" customHeight="1" x14ac:dyDescent="0.35">
      <c r="A800" s="35">
        <v>41</v>
      </c>
      <c r="B800" s="36">
        <v>22.298768750000001</v>
      </c>
      <c r="C800" s="35">
        <v>97.562820529999996</v>
      </c>
      <c r="D800" s="35">
        <v>65.947173430000007</v>
      </c>
      <c r="E800" s="37">
        <v>173.98946000000001</v>
      </c>
      <c r="F800" s="37">
        <v>36.208482179999997</v>
      </c>
      <c r="G800" s="37">
        <v>204.40424229999999</v>
      </c>
      <c r="H800" s="37">
        <v>267.47537770000002</v>
      </c>
      <c r="I800" s="17" t="s">
        <v>243</v>
      </c>
      <c r="J800" s="17" t="s">
        <v>354</v>
      </c>
      <c r="K800" s="17" t="s">
        <v>255</v>
      </c>
      <c r="L800" s="17" t="s">
        <v>360</v>
      </c>
      <c r="M800" s="17" t="s">
        <v>255</v>
      </c>
      <c r="N800" s="36">
        <v>4.8052127436621497</v>
      </c>
      <c r="O800" s="35">
        <v>31.6156471</v>
      </c>
      <c r="P800" s="37">
        <v>914.24951874999999</v>
      </c>
      <c r="Q800" t="str">
        <f t="shared" si="48"/>
        <v>Desirable</v>
      </c>
      <c r="R800" t="str">
        <f t="shared" si="49"/>
        <v>Normal</v>
      </c>
      <c r="S800">
        <f t="shared" si="50"/>
        <v>1</v>
      </c>
      <c r="T800" t="str">
        <f t="shared" si="51"/>
        <v>Low</v>
      </c>
    </row>
    <row r="801" spans="1:20" ht="15" customHeight="1" x14ac:dyDescent="0.35">
      <c r="A801" s="35">
        <v>55</v>
      </c>
      <c r="B801" s="36">
        <v>18.921047210000001</v>
      </c>
      <c r="C801" s="35">
        <v>103.5739177</v>
      </c>
      <c r="D801" s="35">
        <v>87.145955049999998</v>
      </c>
      <c r="E801" s="37">
        <v>214.10417319999999</v>
      </c>
      <c r="F801" s="37">
        <v>32.879435110000003</v>
      </c>
      <c r="G801" s="37">
        <v>226.17747779999999</v>
      </c>
      <c r="H801" s="37">
        <v>234.8155002</v>
      </c>
      <c r="I801" s="17" t="s">
        <v>353</v>
      </c>
      <c r="J801" s="17" t="s">
        <v>249</v>
      </c>
      <c r="K801" s="17" t="s">
        <v>392</v>
      </c>
      <c r="L801" s="17" t="s">
        <v>363</v>
      </c>
      <c r="M801" s="17" t="s">
        <v>255</v>
      </c>
      <c r="N801" s="36">
        <v>6.5117959747088801</v>
      </c>
      <c r="O801" s="35">
        <v>16.427962650000001</v>
      </c>
      <c r="P801" s="37">
        <v>1040.6575965500001</v>
      </c>
      <c r="Q801" t="str">
        <f t="shared" si="48"/>
        <v>Borderline High</v>
      </c>
      <c r="R801" t="str">
        <f t="shared" si="49"/>
        <v>Normal</v>
      </c>
      <c r="S801">
        <f t="shared" si="50"/>
        <v>3</v>
      </c>
      <c r="T801" t="str">
        <f t="shared" si="51"/>
        <v>Moderate</v>
      </c>
    </row>
    <row r="802" spans="1:20" ht="15" customHeight="1" x14ac:dyDescent="0.35">
      <c r="A802" s="35">
        <v>52</v>
      </c>
      <c r="B802" s="36">
        <v>32.195885619999999</v>
      </c>
      <c r="C802" s="35">
        <v>116.11281889999999</v>
      </c>
      <c r="D802" s="35">
        <v>85.309505340000001</v>
      </c>
      <c r="E802" s="37">
        <v>212.72534909999999</v>
      </c>
      <c r="F802" s="37">
        <v>33.948937379999997</v>
      </c>
      <c r="G802" s="37">
        <v>231.6180833</v>
      </c>
      <c r="H802" s="37">
        <v>235.94805239999999</v>
      </c>
      <c r="I802" s="17" t="s">
        <v>243</v>
      </c>
      <c r="J802" s="17" t="s">
        <v>249</v>
      </c>
      <c r="K802" s="17" t="s">
        <v>392</v>
      </c>
      <c r="L802" s="17" t="s">
        <v>363</v>
      </c>
      <c r="M802" s="17" t="s">
        <v>334</v>
      </c>
      <c r="N802" s="36">
        <v>6.2660385130440304</v>
      </c>
      <c r="O802" s="35">
        <v>30.803313559999999</v>
      </c>
      <c r="P802" s="37">
        <v>1674.18605224</v>
      </c>
      <c r="Q802" t="str">
        <f t="shared" si="48"/>
        <v>Borderline High</v>
      </c>
      <c r="R802" t="str">
        <f t="shared" si="49"/>
        <v>Normal</v>
      </c>
      <c r="S802">
        <f t="shared" si="50"/>
        <v>4</v>
      </c>
      <c r="T802" t="str">
        <f t="shared" si="51"/>
        <v>Moderate</v>
      </c>
    </row>
    <row r="803" spans="1:20" ht="15" customHeight="1" x14ac:dyDescent="0.35">
      <c r="A803" s="35">
        <v>66</v>
      </c>
      <c r="B803" s="36">
        <v>23.782978140000001</v>
      </c>
      <c r="C803" s="35">
        <v>102.9746241</v>
      </c>
      <c r="D803" s="35">
        <v>87.416573799999995</v>
      </c>
      <c r="E803" s="37">
        <v>185.16023300000001</v>
      </c>
      <c r="F803" s="37">
        <v>38.691443499999998</v>
      </c>
      <c r="G803" s="37">
        <v>187.83091690000001</v>
      </c>
      <c r="H803" s="37">
        <v>251.1403631</v>
      </c>
      <c r="I803" s="17" t="s">
        <v>353</v>
      </c>
      <c r="J803" s="17" t="s">
        <v>249</v>
      </c>
      <c r="K803" s="17" t="s">
        <v>392</v>
      </c>
      <c r="L803" s="17" t="s">
        <v>261</v>
      </c>
      <c r="M803" s="17" t="s">
        <v>255</v>
      </c>
      <c r="N803" s="36">
        <v>4.7855602234121903</v>
      </c>
      <c r="O803" s="35">
        <v>15.5580503</v>
      </c>
      <c r="P803" s="37">
        <v>1569.67655724</v>
      </c>
      <c r="Q803" t="str">
        <f t="shared" si="48"/>
        <v>Desirable</v>
      </c>
      <c r="R803" t="str">
        <f t="shared" si="49"/>
        <v>Normal</v>
      </c>
      <c r="S803">
        <f t="shared" si="50"/>
        <v>3</v>
      </c>
      <c r="T803" t="str">
        <f t="shared" si="51"/>
        <v>Moderate</v>
      </c>
    </row>
    <row r="804" spans="1:20" ht="15" customHeight="1" x14ac:dyDescent="0.35">
      <c r="A804" s="35">
        <v>86</v>
      </c>
      <c r="B804" s="36">
        <v>20.001133029999998</v>
      </c>
      <c r="C804" s="35">
        <v>103.125822</v>
      </c>
      <c r="D804" s="35">
        <v>75.190343260000006</v>
      </c>
      <c r="E804" s="37">
        <v>176.3114094</v>
      </c>
      <c r="F804" s="37">
        <v>36.378297689999997</v>
      </c>
      <c r="G804" s="37">
        <v>196.66284479999999</v>
      </c>
      <c r="H804" s="37">
        <v>178.09686909999999</v>
      </c>
      <c r="I804" s="17" t="s">
        <v>243</v>
      </c>
      <c r="J804" s="17" t="s">
        <v>359</v>
      </c>
      <c r="K804" s="17" t="s">
        <v>255</v>
      </c>
      <c r="L804" s="17" t="s">
        <v>366</v>
      </c>
      <c r="M804" s="17" t="s">
        <v>255</v>
      </c>
      <c r="N804" s="36">
        <v>4.8466096710310396</v>
      </c>
      <c r="O804" s="35">
        <v>27.935478740000001</v>
      </c>
      <c r="P804" s="37">
        <v>1720.09744058</v>
      </c>
      <c r="Q804" t="str">
        <f t="shared" si="48"/>
        <v>Desirable</v>
      </c>
      <c r="R804" t="str">
        <f t="shared" si="49"/>
        <v>Normal</v>
      </c>
      <c r="S804">
        <f t="shared" si="50"/>
        <v>1</v>
      </c>
      <c r="T804" t="str">
        <f t="shared" si="51"/>
        <v>Low</v>
      </c>
    </row>
    <row r="805" spans="1:20" ht="15" customHeight="1" x14ac:dyDescent="0.35">
      <c r="A805" s="35">
        <v>79</v>
      </c>
      <c r="B805" s="36">
        <v>21.456906960000001</v>
      </c>
      <c r="C805" s="35">
        <v>106.00008459999999</v>
      </c>
      <c r="D805" s="35">
        <v>69.950253739999994</v>
      </c>
      <c r="E805" s="37">
        <v>197.53020979999999</v>
      </c>
      <c r="F805" s="37">
        <v>30.9521622</v>
      </c>
      <c r="G805" s="37">
        <v>215.11757259999999</v>
      </c>
      <c r="H805" s="37">
        <v>279.68131010000002</v>
      </c>
      <c r="I805" s="17" t="s">
        <v>353</v>
      </c>
      <c r="J805" s="17" t="s">
        <v>354</v>
      </c>
      <c r="K805" s="17" t="s">
        <v>255</v>
      </c>
      <c r="L805" s="17" t="s">
        <v>366</v>
      </c>
      <c r="M805" s="17" t="s">
        <v>255</v>
      </c>
      <c r="N805" s="36">
        <v>6.3817903422591904</v>
      </c>
      <c r="O805" s="35">
        <v>36.04983086</v>
      </c>
      <c r="P805" s="37">
        <v>1695.0956498400001</v>
      </c>
      <c r="Q805" t="str">
        <f t="shared" si="48"/>
        <v>Desirable</v>
      </c>
      <c r="R805" t="str">
        <f t="shared" si="49"/>
        <v>Normal</v>
      </c>
      <c r="S805">
        <f t="shared" si="50"/>
        <v>3</v>
      </c>
      <c r="T805" t="str">
        <f t="shared" si="51"/>
        <v>Moderate</v>
      </c>
    </row>
    <row r="806" spans="1:20" ht="15" customHeight="1" x14ac:dyDescent="0.35">
      <c r="A806" s="35">
        <v>77</v>
      </c>
      <c r="B806" s="36">
        <v>26.50123546</v>
      </c>
      <c r="C806" s="35">
        <v>119.70581180000001</v>
      </c>
      <c r="D806" s="35">
        <v>71.363088939999997</v>
      </c>
      <c r="E806" s="37">
        <v>197.21404179999999</v>
      </c>
      <c r="F806" s="37">
        <v>30.731515129999998</v>
      </c>
      <c r="G806" s="37">
        <v>212.44496330000001</v>
      </c>
      <c r="H806" s="37">
        <v>256.8298345</v>
      </c>
      <c r="I806" s="17" t="s">
        <v>353</v>
      </c>
      <c r="J806" s="17" t="s">
        <v>354</v>
      </c>
      <c r="K806" s="17" t="s">
        <v>255</v>
      </c>
      <c r="L806" s="17" t="s">
        <v>366</v>
      </c>
      <c r="M806" s="17" t="s">
        <v>333</v>
      </c>
      <c r="N806" s="36">
        <v>6.4173224445898001</v>
      </c>
      <c r="O806" s="35">
        <v>48.342722860000002</v>
      </c>
      <c r="P806" s="37">
        <v>2040.59513042</v>
      </c>
      <c r="Q806" t="str">
        <f t="shared" si="48"/>
        <v>Desirable</v>
      </c>
      <c r="R806" t="str">
        <f t="shared" si="49"/>
        <v>Normal</v>
      </c>
      <c r="S806">
        <f t="shared" si="50"/>
        <v>5</v>
      </c>
      <c r="T806" t="str">
        <f t="shared" si="51"/>
        <v>Moderate</v>
      </c>
    </row>
    <row r="807" spans="1:20" ht="15" customHeight="1" x14ac:dyDescent="0.35">
      <c r="A807" s="35">
        <v>67</v>
      </c>
      <c r="B807" s="36">
        <v>34.885407960000002</v>
      </c>
      <c r="C807" s="35">
        <v>120.4821472</v>
      </c>
      <c r="D807" s="35">
        <v>79.042563169999994</v>
      </c>
      <c r="E807" s="37">
        <v>212.61347090000001</v>
      </c>
      <c r="F807" s="37">
        <v>48.97051433</v>
      </c>
      <c r="G807" s="37">
        <v>246.20049829999999</v>
      </c>
      <c r="H807" s="37">
        <v>257.03828920000001</v>
      </c>
      <c r="I807" s="17" t="s">
        <v>353</v>
      </c>
      <c r="J807" s="17" t="s">
        <v>249</v>
      </c>
      <c r="K807" s="17" t="s">
        <v>255</v>
      </c>
      <c r="L807" s="17" t="s">
        <v>261</v>
      </c>
      <c r="M807" s="17" t="s">
        <v>334</v>
      </c>
      <c r="N807" s="36">
        <v>4.3416630151615596</v>
      </c>
      <c r="O807" s="35">
        <v>41.439584029999999</v>
      </c>
      <c r="P807" s="37">
        <v>2337.3223333199999</v>
      </c>
      <c r="Q807" t="str">
        <f t="shared" si="48"/>
        <v>Borderline High</v>
      </c>
      <c r="R807" t="str">
        <f t="shared" si="49"/>
        <v>Elevated</v>
      </c>
      <c r="S807">
        <f t="shared" si="50"/>
        <v>6</v>
      </c>
      <c r="T807" t="str">
        <f t="shared" si="51"/>
        <v>High</v>
      </c>
    </row>
    <row r="808" spans="1:20" ht="15" customHeight="1" x14ac:dyDescent="0.35">
      <c r="A808" s="35">
        <v>26</v>
      </c>
      <c r="B808" s="36">
        <v>26.301485270000001</v>
      </c>
      <c r="C808" s="35">
        <v>113.7957342</v>
      </c>
      <c r="D808" s="35">
        <v>74.281682349999997</v>
      </c>
      <c r="E808" s="37">
        <v>161.75586379999999</v>
      </c>
      <c r="F808" s="37">
        <v>35.431028470000001</v>
      </c>
      <c r="G808" s="37">
        <v>188.24993409999999</v>
      </c>
      <c r="H808" s="37">
        <v>210.79520429999999</v>
      </c>
      <c r="I808" s="17" t="s">
        <v>353</v>
      </c>
      <c r="J808" s="17" t="s">
        <v>359</v>
      </c>
      <c r="K808" s="17" t="s">
        <v>255</v>
      </c>
      <c r="L808" s="17" t="s">
        <v>355</v>
      </c>
      <c r="M808" s="17" t="s">
        <v>333</v>
      </c>
      <c r="N808" s="36">
        <v>4.5653730863884201</v>
      </c>
      <c r="O808" s="35">
        <v>39.514051850000001</v>
      </c>
      <c r="P808" s="37">
        <v>683.83861702000002</v>
      </c>
      <c r="Q808" t="str">
        <f t="shared" si="48"/>
        <v>Desirable</v>
      </c>
      <c r="R808" t="str">
        <f t="shared" si="49"/>
        <v>Normal</v>
      </c>
      <c r="S808">
        <f t="shared" si="50"/>
        <v>5</v>
      </c>
      <c r="T808" t="str">
        <f t="shared" si="51"/>
        <v>Moderate</v>
      </c>
    </row>
    <row r="809" spans="1:20" ht="15" customHeight="1" x14ac:dyDescent="0.35">
      <c r="A809" s="35">
        <v>51</v>
      </c>
      <c r="B809" s="36">
        <v>29.914350689999999</v>
      </c>
      <c r="C809" s="35">
        <v>111.56851930000001</v>
      </c>
      <c r="D809" s="35">
        <v>87.209381350000001</v>
      </c>
      <c r="E809" s="37">
        <v>169.27457509999999</v>
      </c>
      <c r="F809" s="37">
        <v>42.661823099999999</v>
      </c>
      <c r="G809" s="37">
        <v>207.08078370000001</v>
      </c>
      <c r="H809" s="37">
        <v>221.3228963</v>
      </c>
      <c r="I809" s="17" t="s">
        <v>353</v>
      </c>
      <c r="J809" s="17" t="s">
        <v>249</v>
      </c>
      <c r="K809" s="17" t="s">
        <v>392</v>
      </c>
      <c r="L809" s="17" t="s">
        <v>363</v>
      </c>
      <c r="M809" s="17" t="s">
        <v>333</v>
      </c>
      <c r="N809" s="36">
        <v>3.9678232855454301</v>
      </c>
      <c r="O809" s="35">
        <v>24.359137950000001</v>
      </c>
      <c r="P809" s="37">
        <v>1525.63188519</v>
      </c>
      <c r="Q809" t="str">
        <f t="shared" si="48"/>
        <v>Desirable</v>
      </c>
      <c r="R809" t="str">
        <f t="shared" si="49"/>
        <v>Normal</v>
      </c>
      <c r="S809">
        <f t="shared" si="50"/>
        <v>4</v>
      </c>
      <c r="T809" t="str">
        <f t="shared" si="51"/>
        <v>Moderate</v>
      </c>
    </row>
    <row r="810" spans="1:20" ht="15" customHeight="1" x14ac:dyDescent="0.35">
      <c r="A810" s="35">
        <v>52</v>
      </c>
      <c r="B810" s="36">
        <v>25.079005169999999</v>
      </c>
      <c r="C810" s="35">
        <v>109.49686509999999</v>
      </c>
      <c r="D810" s="35">
        <v>80.126968739999995</v>
      </c>
      <c r="E810" s="37">
        <v>162.9501707</v>
      </c>
      <c r="F810" s="37">
        <v>38.530672979999999</v>
      </c>
      <c r="G810" s="37">
        <v>192.20508140000001</v>
      </c>
      <c r="H810" s="37">
        <v>241.24467129999999</v>
      </c>
      <c r="I810" s="17" t="s">
        <v>243</v>
      </c>
      <c r="J810" s="17" t="s">
        <v>359</v>
      </c>
      <c r="K810" s="17" t="s">
        <v>392</v>
      </c>
      <c r="L810" s="17" t="s">
        <v>363</v>
      </c>
      <c r="M810" s="17" t="s">
        <v>333</v>
      </c>
      <c r="N810" s="36">
        <v>4.2291026368675704</v>
      </c>
      <c r="O810" s="35">
        <v>29.369896359999998</v>
      </c>
      <c r="P810" s="37">
        <v>1304.1082688399999</v>
      </c>
      <c r="Q810" t="str">
        <f t="shared" si="48"/>
        <v>Desirable</v>
      </c>
      <c r="R810" t="str">
        <f t="shared" si="49"/>
        <v>Normal</v>
      </c>
      <c r="S810">
        <f t="shared" si="50"/>
        <v>3</v>
      </c>
      <c r="T810" t="str">
        <f t="shared" si="51"/>
        <v>Moderate</v>
      </c>
    </row>
    <row r="811" spans="1:20" ht="15" customHeight="1" x14ac:dyDescent="0.35">
      <c r="A811" s="35">
        <v>18</v>
      </c>
      <c r="B811" s="36">
        <v>27.92927486</v>
      </c>
      <c r="C811" s="35">
        <v>117.41449059999999</v>
      </c>
      <c r="D811" s="35">
        <v>90.536852569999994</v>
      </c>
      <c r="E811" s="37">
        <v>202.7353224</v>
      </c>
      <c r="F811" s="37">
        <v>55.683040980000001</v>
      </c>
      <c r="G811" s="37">
        <v>231.18484459999999</v>
      </c>
      <c r="H811" s="37">
        <v>265.03595630000001</v>
      </c>
      <c r="I811" s="17" t="s">
        <v>243</v>
      </c>
      <c r="J811" s="17" t="s">
        <v>249</v>
      </c>
      <c r="K811" s="17" t="s">
        <v>392</v>
      </c>
      <c r="L811" s="17" t="s">
        <v>355</v>
      </c>
      <c r="M811" s="17" t="s">
        <v>333</v>
      </c>
      <c r="N811" s="36">
        <v>3.6408809366718602</v>
      </c>
      <c r="O811" s="35">
        <v>26.87763803</v>
      </c>
      <c r="P811" s="37">
        <v>502.72694747999998</v>
      </c>
      <c r="Q811" t="str">
        <f t="shared" si="48"/>
        <v>Borderline High</v>
      </c>
      <c r="R811" t="str">
        <f t="shared" si="49"/>
        <v>Normal</v>
      </c>
      <c r="S811">
        <f t="shared" si="50"/>
        <v>2</v>
      </c>
      <c r="T811" t="str">
        <f t="shared" si="51"/>
        <v>Low</v>
      </c>
    </row>
    <row r="812" spans="1:20" ht="15" customHeight="1" x14ac:dyDescent="0.35">
      <c r="A812" s="35">
        <v>57</v>
      </c>
      <c r="B812" s="36">
        <v>25.96653323</v>
      </c>
      <c r="C812" s="35">
        <v>100.1123853</v>
      </c>
      <c r="D812" s="35">
        <v>78.197949660000006</v>
      </c>
      <c r="E812" s="37">
        <v>229.93594899999999</v>
      </c>
      <c r="F812" s="37">
        <v>34.82199636</v>
      </c>
      <c r="G812" s="37">
        <v>227.41301250000001</v>
      </c>
      <c r="H812" s="37">
        <v>197.9682377</v>
      </c>
      <c r="I812" s="17" t="s">
        <v>243</v>
      </c>
      <c r="J812" s="17" t="s">
        <v>249</v>
      </c>
      <c r="K812" s="17" t="s">
        <v>255</v>
      </c>
      <c r="L812" s="17" t="s">
        <v>363</v>
      </c>
      <c r="M812" s="17" t="s">
        <v>333</v>
      </c>
      <c r="N812" s="36">
        <v>6.60318112215207</v>
      </c>
      <c r="O812" s="35">
        <v>21.914435640000001</v>
      </c>
      <c r="P812" s="37">
        <v>1480.09239411</v>
      </c>
      <c r="Q812" t="str">
        <f t="shared" si="48"/>
        <v>Borderline High</v>
      </c>
      <c r="R812" t="str">
        <f t="shared" si="49"/>
        <v>Normal</v>
      </c>
      <c r="S812">
        <f t="shared" si="50"/>
        <v>3</v>
      </c>
      <c r="T812" t="str">
        <f t="shared" si="51"/>
        <v>Moderate</v>
      </c>
    </row>
    <row r="813" spans="1:20" ht="15" customHeight="1" x14ac:dyDescent="0.35">
      <c r="A813" s="35">
        <v>81</v>
      </c>
      <c r="B813" s="36">
        <v>29.850441620000002</v>
      </c>
      <c r="C813" s="35">
        <v>124.9215068</v>
      </c>
      <c r="D813" s="35">
        <v>95.406443100000004</v>
      </c>
      <c r="E813" s="37">
        <v>205.3221728</v>
      </c>
      <c r="F813" s="37">
        <v>30.92764283</v>
      </c>
      <c r="G813" s="37">
        <v>225.7729344</v>
      </c>
      <c r="H813" s="37">
        <v>273.03848110000001</v>
      </c>
      <c r="I813" s="17" t="s">
        <v>353</v>
      </c>
      <c r="J813" s="17" t="s">
        <v>249</v>
      </c>
      <c r="K813" s="17" t="s">
        <v>392</v>
      </c>
      <c r="L813" s="17" t="s">
        <v>366</v>
      </c>
      <c r="M813" s="17" t="s">
        <v>333</v>
      </c>
      <c r="N813" s="36">
        <v>6.6387915150402703</v>
      </c>
      <c r="O813" s="35">
        <v>29.515063699999999</v>
      </c>
      <c r="P813" s="37">
        <v>2417.8857712200002</v>
      </c>
      <c r="Q813" t="str">
        <f t="shared" si="48"/>
        <v>Borderline High</v>
      </c>
      <c r="R813" t="str">
        <f t="shared" si="49"/>
        <v>Elevated</v>
      </c>
      <c r="S813">
        <f t="shared" si="50"/>
        <v>6</v>
      </c>
      <c r="T813" t="str">
        <f t="shared" si="51"/>
        <v>High</v>
      </c>
    </row>
    <row r="814" spans="1:20" ht="15" customHeight="1" x14ac:dyDescent="0.35">
      <c r="A814" s="35">
        <v>39</v>
      </c>
      <c r="B814" s="36">
        <v>21.337123080000001</v>
      </c>
      <c r="C814" s="35">
        <v>106.28807810000001</v>
      </c>
      <c r="D814" s="35">
        <v>84.221006239999994</v>
      </c>
      <c r="E814" s="37">
        <v>172.37792920000001</v>
      </c>
      <c r="F814" s="37">
        <v>37.592697209999997</v>
      </c>
      <c r="G814" s="37">
        <v>205.2586704</v>
      </c>
      <c r="H814" s="37">
        <v>250.26308520000001</v>
      </c>
      <c r="I814" s="17" t="s">
        <v>353</v>
      </c>
      <c r="J814" s="17" t="s">
        <v>359</v>
      </c>
      <c r="K814" s="17" t="s">
        <v>392</v>
      </c>
      <c r="L814" s="17" t="s">
        <v>357</v>
      </c>
      <c r="M814" s="17" t="s">
        <v>255</v>
      </c>
      <c r="N814" s="36">
        <v>4.58540998633495</v>
      </c>
      <c r="O814" s="35">
        <v>22.067071859999999</v>
      </c>
      <c r="P814" s="37">
        <v>832.14780012000006</v>
      </c>
      <c r="Q814" t="str">
        <f t="shared" si="48"/>
        <v>Desirable</v>
      </c>
      <c r="R814" t="str">
        <f t="shared" si="49"/>
        <v>Normal</v>
      </c>
      <c r="S814">
        <f t="shared" si="50"/>
        <v>3</v>
      </c>
      <c r="T814" t="str">
        <f t="shared" si="51"/>
        <v>Moderate</v>
      </c>
    </row>
    <row r="815" spans="1:20" ht="15" customHeight="1" x14ac:dyDescent="0.35">
      <c r="A815" s="35">
        <v>77</v>
      </c>
      <c r="B815" s="36">
        <v>27.376011179999999</v>
      </c>
      <c r="C815" s="35">
        <v>111.8793673</v>
      </c>
      <c r="D815" s="35">
        <v>81.715939969999994</v>
      </c>
      <c r="E815" s="37">
        <v>192.3359777</v>
      </c>
      <c r="F815" s="37">
        <v>41.33742024</v>
      </c>
      <c r="G815" s="37">
        <v>220.5404575</v>
      </c>
      <c r="H815" s="37">
        <v>271.49337919999999</v>
      </c>
      <c r="I815" s="17" t="s">
        <v>243</v>
      </c>
      <c r="J815" s="17" t="s">
        <v>249</v>
      </c>
      <c r="K815" s="17" t="s">
        <v>392</v>
      </c>
      <c r="L815" s="17" t="s">
        <v>366</v>
      </c>
      <c r="M815" s="17" t="s">
        <v>333</v>
      </c>
      <c r="N815" s="36">
        <v>4.6528297262703102</v>
      </c>
      <c r="O815" s="35">
        <v>30.163427330000001</v>
      </c>
      <c r="P815" s="37">
        <v>2107.9528608599999</v>
      </c>
      <c r="Q815" t="str">
        <f t="shared" si="48"/>
        <v>Desirable</v>
      </c>
      <c r="R815" t="str">
        <f t="shared" si="49"/>
        <v>Normal</v>
      </c>
      <c r="S815">
        <f t="shared" si="50"/>
        <v>2</v>
      </c>
      <c r="T815" t="str">
        <f t="shared" si="51"/>
        <v>Low</v>
      </c>
    </row>
    <row r="816" spans="1:20" ht="15" customHeight="1" x14ac:dyDescent="0.35">
      <c r="A816" s="35">
        <v>81</v>
      </c>
      <c r="B816" s="36">
        <v>27.768487560000001</v>
      </c>
      <c r="C816" s="35">
        <v>106.9188039</v>
      </c>
      <c r="D816" s="35">
        <v>76.448004600000004</v>
      </c>
      <c r="E816" s="37">
        <v>223.61806569999999</v>
      </c>
      <c r="F816" s="37">
        <v>38.417481590000001</v>
      </c>
      <c r="G816" s="37">
        <v>245.453755</v>
      </c>
      <c r="H816" s="37">
        <v>245.06851879999999</v>
      </c>
      <c r="I816" s="17" t="s">
        <v>243</v>
      </c>
      <c r="J816" s="17" t="s">
        <v>249</v>
      </c>
      <c r="K816" s="17" t="s">
        <v>255</v>
      </c>
      <c r="L816" s="17" t="s">
        <v>366</v>
      </c>
      <c r="M816" s="17" t="s">
        <v>333</v>
      </c>
      <c r="N816" s="36">
        <v>5.8207372384921596</v>
      </c>
      <c r="O816" s="35">
        <v>30.470799299999999</v>
      </c>
      <c r="P816" s="37">
        <v>2249.2474923599998</v>
      </c>
      <c r="Q816" t="str">
        <f t="shared" si="48"/>
        <v>Borderline High</v>
      </c>
      <c r="R816" t="str">
        <f t="shared" si="49"/>
        <v>Normal</v>
      </c>
      <c r="S816">
        <f t="shared" si="50"/>
        <v>3</v>
      </c>
      <c r="T816" t="str">
        <f t="shared" si="51"/>
        <v>Moderate</v>
      </c>
    </row>
    <row r="817" spans="1:20" ht="15" customHeight="1" x14ac:dyDescent="0.35">
      <c r="A817" s="35">
        <v>89</v>
      </c>
      <c r="B817" s="36">
        <v>28.979562260000002</v>
      </c>
      <c r="C817" s="35">
        <v>125.49679190000001</v>
      </c>
      <c r="D817" s="35">
        <v>96.406726160000005</v>
      </c>
      <c r="E817" s="37">
        <v>212.5997366</v>
      </c>
      <c r="F817" s="37">
        <v>32.432980860000001</v>
      </c>
      <c r="G817" s="37">
        <v>208.56245089999999</v>
      </c>
      <c r="H817" s="37">
        <v>233.65065419999999</v>
      </c>
      <c r="I817" s="17" t="s">
        <v>243</v>
      </c>
      <c r="J817" s="17" t="s">
        <v>359</v>
      </c>
      <c r="K817" s="17" t="s">
        <v>392</v>
      </c>
      <c r="L817" s="17" t="s">
        <v>366</v>
      </c>
      <c r="M817" s="17" t="s">
        <v>333</v>
      </c>
      <c r="N817" s="36">
        <v>6.5550477002933096</v>
      </c>
      <c r="O817" s="35">
        <v>29.09006574</v>
      </c>
      <c r="P817" s="37">
        <v>2579.1810411400002</v>
      </c>
      <c r="Q817" t="str">
        <f t="shared" si="48"/>
        <v>Borderline High</v>
      </c>
      <c r="R817" t="str">
        <f t="shared" si="49"/>
        <v>Elevated</v>
      </c>
      <c r="S817">
        <f t="shared" si="50"/>
        <v>4</v>
      </c>
      <c r="T817" t="str">
        <f t="shared" si="51"/>
        <v>Moderate</v>
      </c>
    </row>
    <row r="818" spans="1:20" ht="15" customHeight="1" x14ac:dyDescent="0.35">
      <c r="A818" s="35">
        <v>28</v>
      </c>
      <c r="B818" s="36">
        <v>20.270991980000002</v>
      </c>
      <c r="C818" s="35">
        <v>111.3726897</v>
      </c>
      <c r="D818" s="35">
        <v>81.841356399999995</v>
      </c>
      <c r="E818" s="37">
        <v>174.20574239999999</v>
      </c>
      <c r="F818" s="37">
        <v>50.279700599999998</v>
      </c>
      <c r="G818" s="37">
        <v>215.72863810000001</v>
      </c>
      <c r="H818" s="37">
        <v>248.9525787</v>
      </c>
      <c r="I818" s="17" t="s">
        <v>243</v>
      </c>
      <c r="J818" s="17" t="s">
        <v>249</v>
      </c>
      <c r="K818" s="17" t="s">
        <v>392</v>
      </c>
      <c r="L818" s="17" t="s">
        <v>355</v>
      </c>
      <c r="M818" s="17" t="s">
        <v>255</v>
      </c>
      <c r="N818" s="36">
        <v>3.46473308952043</v>
      </c>
      <c r="O818" s="35">
        <v>29.5313333</v>
      </c>
      <c r="P818" s="37">
        <v>567.58777543999997</v>
      </c>
      <c r="Q818" t="str">
        <f t="shared" si="48"/>
        <v>Desirable</v>
      </c>
      <c r="R818" t="str">
        <f t="shared" si="49"/>
        <v>Normal</v>
      </c>
      <c r="S818">
        <f t="shared" si="50"/>
        <v>0</v>
      </c>
      <c r="T818" t="str">
        <f t="shared" si="51"/>
        <v>Low</v>
      </c>
    </row>
    <row r="819" spans="1:20" ht="15" customHeight="1" x14ac:dyDescent="0.35">
      <c r="A819" s="35">
        <v>31</v>
      </c>
      <c r="B819" s="36">
        <v>24.620237110000001</v>
      </c>
      <c r="C819" s="35">
        <v>91.877093560000006</v>
      </c>
      <c r="D819" s="35">
        <v>84.361422399999995</v>
      </c>
      <c r="E819" s="37">
        <v>212.6686287</v>
      </c>
      <c r="F819" s="37">
        <v>32.339574829999997</v>
      </c>
      <c r="G819" s="37">
        <v>231.5335661</v>
      </c>
      <c r="H819" s="37">
        <v>244.047571</v>
      </c>
      <c r="I819" s="17" t="s">
        <v>243</v>
      </c>
      <c r="J819" s="17" t="s">
        <v>249</v>
      </c>
      <c r="K819" s="17" t="s">
        <v>392</v>
      </c>
      <c r="L819" s="17" t="s">
        <v>357</v>
      </c>
      <c r="M819" s="17" t="s">
        <v>255</v>
      </c>
      <c r="N819" s="36">
        <v>6.5761108430750497</v>
      </c>
      <c r="O819" s="35">
        <v>7.5156711600000099</v>
      </c>
      <c r="P819" s="37">
        <v>763.22735040999999</v>
      </c>
      <c r="Q819" t="str">
        <f t="shared" si="48"/>
        <v>Borderline High</v>
      </c>
      <c r="R819" t="str">
        <f t="shared" si="49"/>
        <v>Normal</v>
      </c>
      <c r="S819">
        <f t="shared" si="50"/>
        <v>1</v>
      </c>
      <c r="T819" t="str">
        <f t="shared" si="51"/>
        <v>Low</v>
      </c>
    </row>
    <row r="820" spans="1:20" ht="15" customHeight="1" x14ac:dyDescent="0.35">
      <c r="A820" s="35">
        <v>77</v>
      </c>
      <c r="B820" s="36">
        <v>30.005034370000001</v>
      </c>
      <c r="C820" s="35">
        <v>115.9475102</v>
      </c>
      <c r="D820" s="35">
        <v>90.193788979999994</v>
      </c>
      <c r="E820" s="37">
        <v>178.64587499999999</v>
      </c>
      <c r="F820" s="37">
        <v>37.407932619999997</v>
      </c>
      <c r="G820" s="37">
        <v>210.19146699999999</v>
      </c>
      <c r="H820" s="37">
        <v>244.9483506</v>
      </c>
      <c r="I820" s="17" t="s">
        <v>243</v>
      </c>
      <c r="J820" s="17" t="s">
        <v>354</v>
      </c>
      <c r="K820" s="17" t="s">
        <v>392</v>
      </c>
      <c r="L820" s="17" t="s">
        <v>366</v>
      </c>
      <c r="M820" s="17" t="s">
        <v>334</v>
      </c>
      <c r="N820" s="36">
        <v>4.7756147556918904</v>
      </c>
      <c r="O820" s="35">
        <v>25.753721219999999</v>
      </c>
      <c r="P820" s="37">
        <v>2310.38764649</v>
      </c>
      <c r="Q820" t="str">
        <f t="shared" si="48"/>
        <v>Desirable</v>
      </c>
      <c r="R820" t="str">
        <f t="shared" si="49"/>
        <v>Normal</v>
      </c>
      <c r="S820">
        <f t="shared" si="50"/>
        <v>4</v>
      </c>
      <c r="T820" t="str">
        <f t="shared" si="51"/>
        <v>Moderate</v>
      </c>
    </row>
    <row r="821" spans="1:20" ht="15" customHeight="1" x14ac:dyDescent="0.35">
      <c r="A821" s="35">
        <v>47</v>
      </c>
      <c r="B821" s="36">
        <v>28.129144749999998</v>
      </c>
      <c r="C821" s="35">
        <v>101.5341409</v>
      </c>
      <c r="D821" s="35">
        <v>91.840054140000007</v>
      </c>
      <c r="E821" s="37">
        <v>204.30873120000001</v>
      </c>
      <c r="F821" s="37">
        <v>40.441256029999998</v>
      </c>
      <c r="G821" s="37">
        <v>205.58424780000001</v>
      </c>
      <c r="H821" s="37">
        <v>233.78530330000001</v>
      </c>
      <c r="I821" s="17" t="s">
        <v>243</v>
      </c>
      <c r="J821" s="17" t="s">
        <v>249</v>
      </c>
      <c r="K821" s="17" t="s">
        <v>392</v>
      </c>
      <c r="L821" s="17" t="s">
        <v>360</v>
      </c>
      <c r="M821" s="17" t="s">
        <v>333</v>
      </c>
      <c r="N821" s="36">
        <v>5.0519877782342002</v>
      </c>
      <c r="O821" s="35">
        <v>9.6940867599999905</v>
      </c>
      <c r="P821" s="37">
        <v>1322.0698032499999</v>
      </c>
      <c r="Q821" t="str">
        <f t="shared" si="48"/>
        <v>Borderline High</v>
      </c>
      <c r="R821" t="str">
        <f t="shared" si="49"/>
        <v>Normal</v>
      </c>
      <c r="S821">
        <f t="shared" si="50"/>
        <v>2</v>
      </c>
      <c r="T821" t="str">
        <f t="shared" si="51"/>
        <v>Low</v>
      </c>
    </row>
    <row r="822" spans="1:20" ht="15" customHeight="1" x14ac:dyDescent="0.35">
      <c r="A822" s="35">
        <v>52</v>
      </c>
      <c r="B822" s="36">
        <v>35.669144809999999</v>
      </c>
      <c r="C822" s="35">
        <v>110.35738240000001</v>
      </c>
      <c r="D822" s="35">
        <v>78.086168830000005</v>
      </c>
      <c r="E822" s="37">
        <v>189.5883201</v>
      </c>
      <c r="F822" s="37">
        <v>37.002833320000001</v>
      </c>
      <c r="G822" s="37">
        <v>209.3818579</v>
      </c>
      <c r="H822" s="37">
        <v>239.00719960000001</v>
      </c>
      <c r="I822" s="17" t="s">
        <v>243</v>
      </c>
      <c r="J822" s="17" t="s">
        <v>354</v>
      </c>
      <c r="K822" s="17" t="s">
        <v>255</v>
      </c>
      <c r="L822" s="17" t="s">
        <v>363</v>
      </c>
      <c r="M822" s="17" t="s">
        <v>334</v>
      </c>
      <c r="N822" s="36">
        <v>5.1236163042014304</v>
      </c>
      <c r="O822" s="35">
        <v>32.27121357</v>
      </c>
      <c r="P822" s="37">
        <v>1854.79553012</v>
      </c>
      <c r="Q822" t="str">
        <f t="shared" si="48"/>
        <v>Desirable</v>
      </c>
      <c r="R822" t="str">
        <f t="shared" si="49"/>
        <v>Normal</v>
      </c>
      <c r="S822">
        <f t="shared" si="50"/>
        <v>4</v>
      </c>
      <c r="T822" t="str">
        <f t="shared" si="51"/>
        <v>Moderate</v>
      </c>
    </row>
    <row r="823" spans="1:20" ht="15" customHeight="1" x14ac:dyDescent="0.35">
      <c r="A823" s="35">
        <v>54</v>
      </c>
      <c r="B823" s="36">
        <v>24.353209339999999</v>
      </c>
      <c r="C823" s="35">
        <v>98.517395629999996</v>
      </c>
      <c r="D823" s="35">
        <v>92.474171670000004</v>
      </c>
      <c r="E823" s="37">
        <v>196.87191859999999</v>
      </c>
      <c r="F823" s="37">
        <v>44.742251959999997</v>
      </c>
      <c r="G823" s="37">
        <v>200.1034995</v>
      </c>
      <c r="H823" s="37">
        <v>286.75382250000001</v>
      </c>
      <c r="I823" s="17" t="s">
        <v>243</v>
      </c>
      <c r="J823" s="17" t="s">
        <v>249</v>
      </c>
      <c r="K823" s="17" t="s">
        <v>392</v>
      </c>
      <c r="L823" s="17" t="s">
        <v>363</v>
      </c>
      <c r="M823" s="17" t="s">
        <v>255</v>
      </c>
      <c r="N823" s="36">
        <v>4.40013432439667</v>
      </c>
      <c r="O823" s="35">
        <v>6.04322395999999</v>
      </c>
      <c r="P823" s="37">
        <v>1315.0733043600001</v>
      </c>
      <c r="Q823" t="str">
        <f t="shared" si="48"/>
        <v>Desirable</v>
      </c>
      <c r="R823" t="str">
        <f t="shared" si="49"/>
        <v>Normal</v>
      </c>
      <c r="S823">
        <f t="shared" si="50"/>
        <v>0</v>
      </c>
      <c r="T823" t="str">
        <f t="shared" si="51"/>
        <v>Low</v>
      </c>
    </row>
    <row r="824" spans="1:20" ht="15" customHeight="1" x14ac:dyDescent="0.35">
      <c r="A824" s="35">
        <v>22</v>
      </c>
      <c r="B824" s="36">
        <v>17.063945560000001</v>
      </c>
      <c r="C824" s="35">
        <v>102.298379</v>
      </c>
      <c r="D824" s="35">
        <v>91.693553969999996</v>
      </c>
      <c r="E824" s="37">
        <v>171.02359379999999</v>
      </c>
      <c r="F824" s="37">
        <v>45.637584930000003</v>
      </c>
      <c r="G824" s="37">
        <v>208.83698269999999</v>
      </c>
      <c r="H824" s="37">
        <v>261.4975384</v>
      </c>
      <c r="I824" s="17" t="s">
        <v>353</v>
      </c>
      <c r="J824" s="17" t="s">
        <v>249</v>
      </c>
      <c r="K824" s="17" t="s">
        <v>392</v>
      </c>
      <c r="L824" s="17" t="s">
        <v>355</v>
      </c>
      <c r="M824" s="17" t="s">
        <v>332</v>
      </c>
      <c r="N824" s="36">
        <v>3.74742866131764</v>
      </c>
      <c r="O824" s="35">
        <v>10.604825030000001</v>
      </c>
      <c r="P824" s="37">
        <v>375.40680232</v>
      </c>
      <c r="Q824" t="str">
        <f t="shared" si="48"/>
        <v>Desirable</v>
      </c>
      <c r="R824" t="str">
        <f t="shared" si="49"/>
        <v>Normal</v>
      </c>
      <c r="S824">
        <f t="shared" si="50"/>
        <v>3</v>
      </c>
      <c r="T824" t="str">
        <f t="shared" si="51"/>
        <v>Moderate</v>
      </c>
    </row>
    <row r="825" spans="1:20" ht="15" customHeight="1" x14ac:dyDescent="0.35">
      <c r="A825" s="35">
        <v>43</v>
      </c>
      <c r="B825" s="36">
        <v>24.668354619999999</v>
      </c>
      <c r="C825" s="35">
        <v>108.70294749999999</v>
      </c>
      <c r="D825" s="35">
        <v>85.114152169999997</v>
      </c>
      <c r="E825" s="37">
        <v>176.0761952</v>
      </c>
      <c r="F825" s="37">
        <v>37.777383829999998</v>
      </c>
      <c r="G825" s="37">
        <v>196.3240212</v>
      </c>
      <c r="H825" s="37">
        <v>246.61113929999999</v>
      </c>
      <c r="I825" s="17" t="s">
        <v>243</v>
      </c>
      <c r="J825" s="17" t="s">
        <v>359</v>
      </c>
      <c r="K825" s="17" t="s">
        <v>392</v>
      </c>
      <c r="L825" s="17" t="s">
        <v>360</v>
      </c>
      <c r="M825" s="17" t="s">
        <v>255</v>
      </c>
      <c r="N825" s="36">
        <v>4.6608890650647297</v>
      </c>
      <c r="O825" s="35">
        <v>23.58879533</v>
      </c>
      <c r="P825" s="37">
        <v>1060.7392486599999</v>
      </c>
      <c r="Q825" t="str">
        <f t="shared" si="48"/>
        <v>Desirable</v>
      </c>
      <c r="R825" t="str">
        <f t="shared" si="49"/>
        <v>Normal</v>
      </c>
      <c r="S825">
        <f t="shared" si="50"/>
        <v>1</v>
      </c>
      <c r="T825" t="str">
        <f t="shared" si="51"/>
        <v>Low</v>
      </c>
    </row>
    <row r="826" spans="1:20" ht="15" customHeight="1" x14ac:dyDescent="0.35">
      <c r="A826" s="35">
        <v>79</v>
      </c>
      <c r="B826" s="36">
        <v>13.690099200000001</v>
      </c>
      <c r="C826" s="35">
        <v>107.44944</v>
      </c>
      <c r="D826" s="35">
        <v>65.118847400000007</v>
      </c>
      <c r="E826" s="37">
        <v>171.64371639999999</v>
      </c>
      <c r="F826" s="37">
        <v>38.091702089999998</v>
      </c>
      <c r="G826" s="37">
        <v>208.94336430000001</v>
      </c>
      <c r="H826" s="37">
        <v>217.89329989999999</v>
      </c>
      <c r="I826" s="17" t="s">
        <v>353</v>
      </c>
      <c r="J826" s="17" t="s">
        <v>249</v>
      </c>
      <c r="K826" s="17" t="s">
        <v>255</v>
      </c>
      <c r="L826" s="17" t="s">
        <v>366</v>
      </c>
      <c r="M826" s="17" t="s">
        <v>332</v>
      </c>
      <c r="N826" s="36">
        <v>4.5060658091479899</v>
      </c>
      <c r="O826" s="35">
        <v>42.330592600000003</v>
      </c>
      <c r="P826" s="37">
        <v>1081.5178367999999</v>
      </c>
      <c r="Q826" t="str">
        <f t="shared" si="48"/>
        <v>Desirable</v>
      </c>
      <c r="R826" t="str">
        <f t="shared" si="49"/>
        <v>Normal</v>
      </c>
      <c r="S826">
        <f t="shared" si="50"/>
        <v>4</v>
      </c>
      <c r="T826" t="str">
        <f t="shared" si="51"/>
        <v>Moderate</v>
      </c>
    </row>
    <row r="827" spans="1:20" ht="15" customHeight="1" x14ac:dyDescent="0.35">
      <c r="A827" s="35">
        <v>21</v>
      </c>
      <c r="B827" s="36">
        <v>30.51074887</v>
      </c>
      <c r="C827" s="35">
        <v>103.2994989</v>
      </c>
      <c r="D827" s="35">
        <v>89.161706420000002</v>
      </c>
      <c r="E827" s="37">
        <v>203.46626749999999</v>
      </c>
      <c r="F827" s="37">
        <v>25.83440517</v>
      </c>
      <c r="G827" s="37">
        <v>218.87731339999999</v>
      </c>
      <c r="H827" s="37">
        <v>245.26470900000001</v>
      </c>
      <c r="I827" s="17" t="s">
        <v>243</v>
      </c>
      <c r="J827" s="17" t="s">
        <v>359</v>
      </c>
      <c r="K827" s="17" t="s">
        <v>392</v>
      </c>
      <c r="L827" s="17" t="s">
        <v>355</v>
      </c>
      <c r="M827" s="17" t="s">
        <v>334</v>
      </c>
      <c r="N827" s="36">
        <v>7.8757868106935804</v>
      </c>
      <c r="O827" s="35">
        <v>14.13779248</v>
      </c>
      <c r="P827" s="37">
        <v>640.72572627</v>
      </c>
      <c r="Q827" t="str">
        <f t="shared" si="48"/>
        <v>Borderline High</v>
      </c>
      <c r="R827" t="str">
        <f t="shared" si="49"/>
        <v>Normal</v>
      </c>
      <c r="S827">
        <f t="shared" si="50"/>
        <v>4</v>
      </c>
      <c r="T827" t="str">
        <f t="shared" si="51"/>
        <v>Moderate</v>
      </c>
    </row>
    <row r="828" spans="1:20" ht="15" customHeight="1" x14ac:dyDescent="0.35">
      <c r="A828" s="35">
        <v>59</v>
      </c>
      <c r="B828" s="36">
        <v>26.984112230000001</v>
      </c>
      <c r="C828" s="35">
        <v>106.6294726</v>
      </c>
      <c r="D828" s="35">
        <v>88.269235719999998</v>
      </c>
      <c r="E828" s="37">
        <v>174.1119497</v>
      </c>
      <c r="F828" s="37">
        <v>39.494745649999999</v>
      </c>
      <c r="G828" s="37">
        <v>215.25669529999999</v>
      </c>
      <c r="H828" s="37">
        <v>256.01679840000003</v>
      </c>
      <c r="I828" s="17" t="s">
        <v>353</v>
      </c>
      <c r="J828" s="17" t="s">
        <v>359</v>
      </c>
      <c r="K828" s="17" t="s">
        <v>392</v>
      </c>
      <c r="L828" s="17" t="s">
        <v>363</v>
      </c>
      <c r="M828" s="17" t="s">
        <v>333</v>
      </c>
      <c r="N828" s="36">
        <v>4.4084838839821696</v>
      </c>
      <c r="O828" s="35">
        <v>18.360236879999999</v>
      </c>
      <c r="P828" s="37">
        <v>1592.0626215699999</v>
      </c>
      <c r="Q828" t="str">
        <f t="shared" si="48"/>
        <v>Desirable</v>
      </c>
      <c r="R828" t="str">
        <f t="shared" si="49"/>
        <v>Normal</v>
      </c>
      <c r="S828">
        <f t="shared" si="50"/>
        <v>5</v>
      </c>
      <c r="T828" t="str">
        <f t="shared" si="51"/>
        <v>Moderate</v>
      </c>
    </row>
    <row r="829" spans="1:20" ht="15" customHeight="1" x14ac:dyDescent="0.35">
      <c r="A829" s="35">
        <v>53</v>
      </c>
      <c r="B829" s="36">
        <v>28.99153037</v>
      </c>
      <c r="C829" s="35">
        <v>89.178428069999995</v>
      </c>
      <c r="D829" s="35">
        <v>70.084263329999999</v>
      </c>
      <c r="E829" s="37">
        <v>196.34783709999999</v>
      </c>
      <c r="F829" s="37">
        <v>38.097005899999999</v>
      </c>
      <c r="G829" s="37">
        <v>211.90511530000001</v>
      </c>
      <c r="H829" s="37">
        <v>288.9783003</v>
      </c>
      <c r="I829" s="17" t="s">
        <v>243</v>
      </c>
      <c r="J829" s="17" t="s">
        <v>359</v>
      </c>
      <c r="K829" s="17" t="s">
        <v>255</v>
      </c>
      <c r="L829" s="17" t="s">
        <v>363</v>
      </c>
      <c r="M829" s="17" t="s">
        <v>333</v>
      </c>
      <c r="N829" s="36">
        <v>5.1538915581814804</v>
      </c>
      <c r="O829" s="35">
        <v>19.09416474</v>
      </c>
      <c r="P829" s="37">
        <v>1536.5511096099999</v>
      </c>
      <c r="Q829" t="str">
        <f t="shared" si="48"/>
        <v>Desirable</v>
      </c>
      <c r="R829" t="str">
        <f t="shared" si="49"/>
        <v>Normal</v>
      </c>
      <c r="S829">
        <f t="shared" si="50"/>
        <v>3</v>
      </c>
      <c r="T829" t="str">
        <f t="shared" si="51"/>
        <v>Moderate</v>
      </c>
    </row>
    <row r="830" spans="1:20" ht="15" customHeight="1" x14ac:dyDescent="0.35">
      <c r="A830" s="35">
        <v>57</v>
      </c>
      <c r="B830" s="36">
        <v>29.788058119999999</v>
      </c>
      <c r="C830" s="35">
        <v>120.2180228</v>
      </c>
      <c r="D830" s="35">
        <v>82.653815059999999</v>
      </c>
      <c r="E830" s="37">
        <v>194.5962012</v>
      </c>
      <c r="F830" s="37">
        <v>42.88020788</v>
      </c>
      <c r="G830" s="37">
        <v>229.58713040000001</v>
      </c>
      <c r="H830" s="37">
        <v>246.98687509999999</v>
      </c>
      <c r="I830" s="17" t="s">
        <v>243</v>
      </c>
      <c r="J830" s="17" t="s">
        <v>354</v>
      </c>
      <c r="K830" s="17" t="s">
        <v>392</v>
      </c>
      <c r="L830" s="17" t="s">
        <v>363</v>
      </c>
      <c r="M830" s="17" t="s">
        <v>333</v>
      </c>
      <c r="N830" s="36">
        <v>4.5381356765941101</v>
      </c>
      <c r="O830" s="35">
        <v>37.564207740000001</v>
      </c>
      <c r="P830" s="37">
        <v>1697.91931284</v>
      </c>
      <c r="Q830" t="str">
        <f t="shared" si="48"/>
        <v>Desirable</v>
      </c>
      <c r="R830" t="str">
        <f t="shared" si="49"/>
        <v>Elevated</v>
      </c>
      <c r="S830">
        <f t="shared" si="50"/>
        <v>3</v>
      </c>
      <c r="T830" t="str">
        <f t="shared" si="51"/>
        <v>Moderate</v>
      </c>
    </row>
    <row r="831" spans="1:20" ht="15" customHeight="1" x14ac:dyDescent="0.35">
      <c r="A831" s="35">
        <v>89</v>
      </c>
      <c r="B831" s="36">
        <v>32.199641890000002</v>
      </c>
      <c r="C831" s="35">
        <v>97.266251580000002</v>
      </c>
      <c r="D831" s="35">
        <v>92.077432009999995</v>
      </c>
      <c r="E831" s="37">
        <v>204.351056</v>
      </c>
      <c r="F831" s="37">
        <v>46.700309920000002</v>
      </c>
      <c r="G831" s="37">
        <v>227.85954229999999</v>
      </c>
      <c r="H831" s="37">
        <v>243.88582959999999</v>
      </c>
      <c r="I831" s="17" t="s">
        <v>243</v>
      </c>
      <c r="J831" s="17" t="s">
        <v>249</v>
      </c>
      <c r="K831" s="17" t="s">
        <v>392</v>
      </c>
      <c r="L831" s="17" t="s">
        <v>366</v>
      </c>
      <c r="M831" s="17" t="s">
        <v>334</v>
      </c>
      <c r="N831" s="36">
        <v>4.3757965707307704</v>
      </c>
      <c r="O831" s="35">
        <v>5.1888195700000104</v>
      </c>
      <c r="P831" s="37">
        <v>2865.7681282100002</v>
      </c>
      <c r="Q831" t="str">
        <f t="shared" si="48"/>
        <v>Borderline High</v>
      </c>
      <c r="R831" t="str">
        <f t="shared" si="49"/>
        <v>Normal</v>
      </c>
      <c r="S831">
        <f t="shared" si="50"/>
        <v>3</v>
      </c>
      <c r="T831" t="str">
        <f t="shared" si="51"/>
        <v>Moderate</v>
      </c>
    </row>
    <row r="832" spans="1:20" ht="15" customHeight="1" x14ac:dyDescent="0.35">
      <c r="A832" s="35">
        <v>56</v>
      </c>
      <c r="B832" s="36">
        <v>14.04507858</v>
      </c>
      <c r="C832" s="35">
        <v>106.6073944</v>
      </c>
      <c r="D832" s="35">
        <v>58.872562700000003</v>
      </c>
      <c r="E832" s="37">
        <v>181.5657458</v>
      </c>
      <c r="F832" s="37">
        <v>35.101301560000003</v>
      </c>
      <c r="G832" s="37">
        <v>198.96022869999999</v>
      </c>
      <c r="H832" s="37">
        <v>250.29245589999999</v>
      </c>
      <c r="I832" s="17" t="s">
        <v>243</v>
      </c>
      <c r="J832" s="17" t="s">
        <v>359</v>
      </c>
      <c r="K832" s="17" t="s">
        <v>255</v>
      </c>
      <c r="L832" s="17" t="s">
        <v>363</v>
      </c>
      <c r="M832" s="17" t="s">
        <v>332</v>
      </c>
      <c r="N832" s="36">
        <v>5.1726214621883102</v>
      </c>
      <c r="O832" s="35">
        <v>47.734831700000001</v>
      </c>
      <c r="P832" s="37">
        <v>786.52440048000005</v>
      </c>
      <c r="Q832" t="str">
        <f t="shared" si="48"/>
        <v>Desirable</v>
      </c>
      <c r="R832" t="str">
        <f t="shared" si="49"/>
        <v>Normal</v>
      </c>
      <c r="S832">
        <f t="shared" si="50"/>
        <v>2</v>
      </c>
      <c r="T832" t="str">
        <f t="shared" si="51"/>
        <v>Low</v>
      </c>
    </row>
    <row r="833" spans="1:20" ht="15" customHeight="1" x14ac:dyDescent="0.35">
      <c r="A833" s="35">
        <v>31</v>
      </c>
      <c r="B833" s="36">
        <v>16.790008480000001</v>
      </c>
      <c r="C833" s="35">
        <v>99.234108820000003</v>
      </c>
      <c r="D833" s="35">
        <v>79.625245640000003</v>
      </c>
      <c r="E833" s="37">
        <v>171.98586280000001</v>
      </c>
      <c r="F833" s="37">
        <v>33.666497589999999</v>
      </c>
      <c r="G833" s="37">
        <v>201.05350759999999</v>
      </c>
      <c r="H833" s="37">
        <v>250.89954639999999</v>
      </c>
      <c r="I833" s="17" t="s">
        <v>353</v>
      </c>
      <c r="J833" s="17" t="s">
        <v>354</v>
      </c>
      <c r="K833" s="17" t="s">
        <v>255</v>
      </c>
      <c r="L833" s="17" t="s">
        <v>357</v>
      </c>
      <c r="M833" s="17" t="s">
        <v>332</v>
      </c>
      <c r="N833" s="36">
        <v>5.1085166296325797</v>
      </c>
      <c r="O833" s="35">
        <v>19.60886318</v>
      </c>
      <c r="P833" s="37">
        <v>520.49026288000005</v>
      </c>
      <c r="Q833" t="str">
        <f t="shared" si="48"/>
        <v>Desirable</v>
      </c>
      <c r="R833" t="str">
        <f t="shared" si="49"/>
        <v>Normal</v>
      </c>
      <c r="S833">
        <f t="shared" si="50"/>
        <v>4</v>
      </c>
      <c r="T833" t="str">
        <f t="shared" si="51"/>
        <v>Moderate</v>
      </c>
    </row>
    <row r="834" spans="1:20" ht="15" customHeight="1" x14ac:dyDescent="0.35">
      <c r="A834" s="35">
        <v>49</v>
      </c>
      <c r="B834" s="36">
        <v>23.222962299999999</v>
      </c>
      <c r="C834" s="35">
        <v>112.2456785</v>
      </c>
      <c r="D834" s="35">
        <v>82.853470639999998</v>
      </c>
      <c r="E834" s="37">
        <v>197.03004189999999</v>
      </c>
      <c r="F834" s="37">
        <v>43.204656229999998</v>
      </c>
      <c r="G834" s="37">
        <v>206.69042469999999</v>
      </c>
      <c r="H834" s="37">
        <v>245.4408014</v>
      </c>
      <c r="I834" s="17" t="s">
        <v>243</v>
      </c>
      <c r="J834" s="17" t="s">
        <v>359</v>
      </c>
      <c r="K834" s="17" t="s">
        <v>392</v>
      </c>
      <c r="L834" s="17" t="s">
        <v>360</v>
      </c>
      <c r="M834" s="17" t="s">
        <v>255</v>
      </c>
      <c r="N834" s="36">
        <v>4.5603890666577804</v>
      </c>
      <c r="O834" s="35">
        <v>29.392207859999999</v>
      </c>
      <c r="P834" s="37">
        <v>1137.9251526999999</v>
      </c>
      <c r="Q834" t="str">
        <f t="shared" ref="Q834:Q897" si="52">IF(E834&lt;200,"Desirable",IF(E834&lt;240,"Borderline High","High"))</f>
        <v>Desirable</v>
      </c>
      <c r="R834" t="str">
        <f t="shared" ref="R834:R897" si="53">IF(C834&lt;120,"Normal",IF(C834&lt;130,"Elevated",IF(C834&lt;140,"High / Stage 1","High / Stage 2")))</f>
        <v>Normal</v>
      </c>
      <c r="S834">
        <f t="shared" ref="S834:S897" si="54">(IF(M834="Obese",3,IF(M834="Overweight",2,IF(M834="Underweight",1,0))))+(IF(R834="High / Stage 2",3,IF(R834="High / Stage 1",2,IF(R834="Elevated",1,0))))+IF(I834="smoker",2,0)+IF(F834&lt;40,1,0)</f>
        <v>0</v>
      </c>
      <c r="T834" t="str">
        <f t="shared" ref="T834:T897" si="55">IF(S834&lt;=2,"Low",IF(S834&lt;=5,"Moderate","High"))</f>
        <v>Low</v>
      </c>
    </row>
    <row r="835" spans="1:20" ht="15" customHeight="1" x14ac:dyDescent="0.35">
      <c r="A835" s="35">
        <v>68</v>
      </c>
      <c r="B835" s="36">
        <v>25.48051057</v>
      </c>
      <c r="C835" s="35">
        <v>111.05555649999999</v>
      </c>
      <c r="D835" s="35">
        <v>72.407191870000005</v>
      </c>
      <c r="E835" s="37">
        <v>168.28988330000001</v>
      </c>
      <c r="F835" s="37">
        <v>32.726265419999997</v>
      </c>
      <c r="G835" s="37">
        <v>205.93607800000001</v>
      </c>
      <c r="H835" s="37">
        <v>244.47700359999999</v>
      </c>
      <c r="I835" s="17" t="s">
        <v>243</v>
      </c>
      <c r="J835" s="17" t="s">
        <v>354</v>
      </c>
      <c r="K835" s="17" t="s">
        <v>255</v>
      </c>
      <c r="L835" s="17" t="s">
        <v>261</v>
      </c>
      <c r="M835" s="17" t="s">
        <v>333</v>
      </c>
      <c r="N835" s="36">
        <v>5.1423491541186701</v>
      </c>
      <c r="O835" s="35">
        <v>38.648364630000003</v>
      </c>
      <c r="P835" s="37">
        <v>1732.6747187599999</v>
      </c>
      <c r="Q835" t="str">
        <f t="shared" si="52"/>
        <v>Desirable</v>
      </c>
      <c r="R835" t="str">
        <f t="shared" si="53"/>
        <v>Normal</v>
      </c>
      <c r="S835">
        <f t="shared" si="54"/>
        <v>3</v>
      </c>
      <c r="T835" t="str">
        <f t="shared" si="55"/>
        <v>Moderate</v>
      </c>
    </row>
    <row r="836" spans="1:20" ht="15" customHeight="1" x14ac:dyDescent="0.35">
      <c r="A836" s="35">
        <v>55</v>
      </c>
      <c r="B836" s="36">
        <v>27.99784563</v>
      </c>
      <c r="C836" s="35">
        <v>99.65807495</v>
      </c>
      <c r="D836" s="35">
        <v>85.674539420000002</v>
      </c>
      <c r="E836" s="37">
        <v>180.45411200000001</v>
      </c>
      <c r="F836" s="37">
        <v>32.271645499999998</v>
      </c>
      <c r="G836" s="37">
        <v>209.28934770000001</v>
      </c>
      <c r="H836" s="37">
        <v>228.94980380000001</v>
      </c>
      <c r="I836" s="17" t="s">
        <v>243</v>
      </c>
      <c r="J836" s="17" t="s">
        <v>359</v>
      </c>
      <c r="K836" s="17" t="s">
        <v>392</v>
      </c>
      <c r="L836" s="17" t="s">
        <v>363</v>
      </c>
      <c r="M836" s="17" t="s">
        <v>333</v>
      </c>
      <c r="N836" s="36">
        <v>5.5917232977785396</v>
      </c>
      <c r="O836" s="35">
        <v>13.983535529999999</v>
      </c>
      <c r="P836" s="37">
        <v>1539.88150965</v>
      </c>
      <c r="Q836" t="str">
        <f t="shared" si="52"/>
        <v>Desirable</v>
      </c>
      <c r="R836" t="str">
        <f t="shared" si="53"/>
        <v>Normal</v>
      </c>
      <c r="S836">
        <f t="shared" si="54"/>
        <v>3</v>
      </c>
      <c r="T836" t="str">
        <f t="shared" si="55"/>
        <v>Moderate</v>
      </c>
    </row>
    <row r="837" spans="1:20" ht="15" customHeight="1" x14ac:dyDescent="0.35">
      <c r="A837" s="35">
        <v>40</v>
      </c>
      <c r="B837" s="36">
        <v>27.624035580000001</v>
      </c>
      <c r="C837" s="35">
        <v>113.4665165</v>
      </c>
      <c r="D837" s="35">
        <v>82.750168590000001</v>
      </c>
      <c r="E837" s="37">
        <v>192.46950279999999</v>
      </c>
      <c r="F837" s="37">
        <v>41.427927089999997</v>
      </c>
      <c r="G837" s="37">
        <v>233.9187512</v>
      </c>
      <c r="H837" s="37">
        <v>235.1097407</v>
      </c>
      <c r="I837" s="17" t="s">
        <v>243</v>
      </c>
      <c r="J837" s="17" t="s">
        <v>359</v>
      </c>
      <c r="K837" s="17" t="s">
        <v>392</v>
      </c>
      <c r="L837" s="17" t="s">
        <v>360</v>
      </c>
      <c r="M837" s="17" t="s">
        <v>333</v>
      </c>
      <c r="N837" s="36">
        <v>4.6458878423211996</v>
      </c>
      <c r="O837" s="35">
        <v>30.71634791</v>
      </c>
      <c r="P837" s="37">
        <v>1104.9614231999999</v>
      </c>
      <c r="Q837" t="str">
        <f t="shared" si="52"/>
        <v>Desirable</v>
      </c>
      <c r="R837" t="str">
        <f t="shared" si="53"/>
        <v>Normal</v>
      </c>
      <c r="S837">
        <f t="shared" si="54"/>
        <v>2</v>
      </c>
      <c r="T837" t="str">
        <f t="shared" si="55"/>
        <v>Low</v>
      </c>
    </row>
    <row r="838" spans="1:20" ht="15" customHeight="1" x14ac:dyDescent="0.35">
      <c r="A838" s="35">
        <v>80</v>
      </c>
      <c r="B838" s="36">
        <v>27.87813856</v>
      </c>
      <c r="C838" s="35">
        <v>111.50436310000001</v>
      </c>
      <c r="D838" s="35">
        <v>82.213643129999994</v>
      </c>
      <c r="E838" s="37">
        <v>177.326798</v>
      </c>
      <c r="F838" s="37">
        <v>43.283859820000004</v>
      </c>
      <c r="G838" s="37">
        <v>193.75489590000001</v>
      </c>
      <c r="H838" s="37">
        <v>254.8958725</v>
      </c>
      <c r="I838" s="17" t="s">
        <v>353</v>
      </c>
      <c r="J838" s="17" t="s">
        <v>354</v>
      </c>
      <c r="K838" s="17" t="s">
        <v>392</v>
      </c>
      <c r="L838" s="17" t="s">
        <v>366</v>
      </c>
      <c r="M838" s="17" t="s">
        <v>333</v>
      </c>
      <c r="N838" s="36">
        <v>4.0968342180533401</v>
      </c>
      <c r="O838" s="35">
        <v>29.290719970000001</v>
      </c>
      <c r="P838" s="37">
        <v>2230.2510848000002</v>
      </c>
      <c r="Q838" t="str">
        <f t="shared" si="52"/>
        <v>Desirable</v>
      </c>
      <c r="R838" t="str">
        <f t="shared" si="53"/>
        <v>Normal</v>
      </c>
      <c r="S838">
        <f t="shared" si="54"/>
        <v>4</v>
      </c>
      <c r="T838" t="str">
        <f t="shared" si="55"/>
        <v>Moderate</v>
      </c>
    </row>
    <row r="839" spans="1:20" ht="15" customHeight="1" x14ac:dyDescent="0.35">
      <c r="A839" s="35">
        <v>32</v>
      </c>
      <c r="B839" s="36">
        <v>19.184806930000001</v>
      </c>
      <c r="C839" s="35">
        <v>100.5132006</v>
      </c>
      <c r="D839" s="35">
        <v>80.742342930000007</v>
      </c>
      <c r="E839" s="37">
        <v>181.29147560000001</v>
      </c>
      <c r="F839" s="37">
        <v>45.006751059999999</v>
      </c>
      <c r="G839" s="37">
        <v>209.90345959999999</v>
      </c>
      <c r="H839" s="37">
        <v>228.3413414</v>
      </c>
      <c r="I839" s="17" t="s">
        <v>353</v>
      </c>
      <c r="J839" s="17" t="s">
        <v>354</v>
      </c>
      <c r="K839" s="17" t="s">
        <v>392</v>
      </c>
      <c r="L839" s="17" t="s">
        <v>357</v>
      </c>
      <c r="M839" s="17" t="s">
        <v>255</v>
      </c>
      <c r="N839" s="36">
        <v>4.0280951486214702</v>
      </c>
      <c r="O839" s="35">
        <v>19.770857670000002</v>
      </c>
      <c r="P839" s="37">
        <v>613.91382176000002</v>
      </c>
      <c r="Q839" t="str">
        <f t="shared" si="52"/>
        <v>Desirable</v>
      </c>
      <c r="R839" t="str">
        <f t="shared" si="53"/>
        <v>Normal</v>
      </c>
      <c r="S839">
        <f t="shared" si="54"/>
        <v>2</v>
      </c>
      <c r="T839" t="str">
        <f t="shared" si="55"/>
        <v>Low</v>
      </c>
    </row>
    <row r="840" spans="1:20" ht="15" customHeight="1" x14ac:dyDescent="0.35">
      <c r="A840" s="35">
        <v>42</v>
      </c>
      <c r="B840" s="36">
        <v>23.025964680000001</v>
      </c>
      <c r="C840" s="35">
        <v>108.0005681</v>
      </c>
      <c r="D840" s="35">
        <v>79.17647685</v>
      </c>
      <c r="E840" s="37">
        <v>196.40869900000001</v>
      </c>
      <c r="F840" s="37">
        <v>42.649473479999997</v>
      </c>
      <c r="G840" s="37">
        <v>233.8034371</v>
      </c>
      <c r="H840" s="37">
        <v>232.8341786</v>
      </c>
      <c r="I840" s="17" t="s">
        <v>243</v>
      </c>
      <c r="J840" s="17" t="s">
        <v>249</v>
      </c>
      <c r="K840" s="17" t="s">
        <v>255</v>
      </c>
      <c r="L840" s="17" t="s">
        <v>360</v>
      </c>
      <c r="M840" s="17" t="s">
        <v>255</v>
      </c>
      <c r="N840" s="36">
        <v>4.6051846124689799</v>
      </c>
      <c r="O840" s="35">
        <v>28.824091249999999</v>
      </c>
      <c r="P840" s="37">
        <v>967.09051655999997</v>
      </c>
      <c r="Q840" t="str">
        <f t="shared" si="52"/>
        <v>Desirable</v>
      </c>
      <c r="R840" t="str">
        <f t="shared" si="53"/>
        <v>Normal</v>
      </c>
      <c r="S840">
        <f t="shared" si="54"/>
        <v>0</v>
      </c>
      <c r="T840" t="str">
        <f t="shared" si="55"/>
        <v>Low</v>
      </c>
    </row>
    <row r="841" spans="1:20" ht="15" customHeight="1" x14ac:dyDescent="0.35">
      <c r="A841" s="35">
        <v>34</v>
      </c>
      <c r="B841" s="36">
        <v>25.387896569999999</v>
      </c>
      <c r="C841" s="35">
        <v>117.6444626</v>
      </c>
      <c r="D841" s="35">
        <v>80.495396510000006</v>
      </c>
      <c r="E841" s="37">
        <v>178.97431230000001</v>
      </c>
      <c r="F841" s="37">
        <v>35.251027489999998</v>
      </c>
      <c r="G841" s="37">
        <v>210.37393589999999</v>
      </c>
      <c r="H841" s="37">
        <v>257.04388710000001</v>
      </c>
      <c r="I841" s="17" t="s">
        <v>243</v>
      </c>
      <c r="J841" s="17" t="s">
        <v>249</v>
      </c>
      <c r="K841" s="17" t="s">
        <v>392</v>
      </c>
      <c r="L841" s="17" t="s">
        <v>357</v>
      </c>
      <c r="M841" s="17" t="s">
        <v>333</v>
      </c>
      <c r="N841" s="36">
        <v>5.0771374636036199</v>
      </c>
      <c r="O841" s="35">
        <v>37.149066089999998</v>
      </c>
      <c r="P841" s="37">
        <v>863.18848337999998</v>
      </c>
      <c r="Q841" t="str">
        <f t="shared" si="52"/>
        <v>Desirable</v>
      </c>
      <c r="R841" t="str">
        <f t="shared" si="53"/>
        <v>Normal</v>
      </c>
      <c r="S841">
        <f t="shared" si="54"/>
        <v>3</v>
      </c>
      <c r="T841" t="str">
        <f t="shared" si="55"/>
        <v>Moderate</v>
      </c>
    </row>
    <row r="842" spans="1:20" ht="15" customHeight="1" x14ac:dyDescent="0.35">
      <c r="A842" s="35">
        <v>83</v>
      </c>
      <c r="B842" s="36">
        <v>26.246512150000001</v>
      </c>
      <c r="C842" s="35">
        <v>107.8580584</v>
      </c>
      <c r="D842" s="35">
        <v>78.085812989999994</v>
      </c>
      <c r="E842" s="37">
        <v>212.9421791</v>
      </c>
      <c r="F842" s="37">
        <v>43.040586759999997</v>
      </c>
      <c r="G842" s="37">
        <v>216.86558969999999</v>
      </c>
      <c r="H842" s="37">
        <v>230.76491060000001</v>
      </c>
      <c r="I842" s="17" t="s">
        <v>353</v>
      </c>
      <c r="J842" s="17" t="s">
        <v>249</v>
      </c>
      <c r="K842" s="17" t="s">
        <v>255</v>
      </c>
      <c r="L842" s="17" t="s">
        <v>366</v>
      </c>
      <c r="M842" s="17" t="s">
        <v>333</v>
      </c>
      <c r="N842" s="36">
        <v>4.9474738875516202</v>
      </c>
      <c r="O842" s="35">
        <v>29.77224541</v>
      </c>
      <c r="P842" s="37">
        <v>2178.4605084499999</v>
      </c>
      <c r="Q842" t="str">
        <f t="shared" si="52"/>
        <v>Borderline High</v>
      </c>
      <c r="R842" t="str">
        <f t="shared" si="53"/>
        <v>Normal</v>
      </c>
      <c r="S842">
        <f t="shared" si="54"/>
        <v>4</v>
      </c>
      <c r="T842" t="str">
        <f t="shared" si="55"/>
        <v>Moderate</v>
      </c>
    </row>
    <row r="843" spans="1:20" ht="15" customHeight="1" x14ac:dyDescent="0.35">
      <c r="A843" s="35">
        <v>70</v>
      </c>
      <c r="B843" s="36">
        <v>24.497792990000001</v>
      </c>
      <c r="C843" s="35">
        <v>112.9910833</v>
      </c>
      <c r="D843" s="35">
        <v>82.612709179999996</v>
      </c>
      <c r="E843" s="37">
        <v>182.6869117</v>
      </c>
      <c r="F843" s="37">
        <v>33.899442980000003</v>
      </c>
      <c r="G843" s="37">
        <v>221.46407070000001</v>
      </c>
      <c r="H843" s="37">
        <v>206.58384699999999</v>
      </c>
      <c r="I843" s="17" t="s">
        <v>243</v>
      </c>
      <c r="J843" s="17" t="s">
        <v>249</v>
      </c>
      <c r="K843" s="17" t="s">
        <v>392</v>
      </c>
      <c r="L843" s="17" t="s">
        <v>366</v>
      </c>
      <c r="M843" s="17" t="s">
        <v>255</v>
      </c>
      <c r="N843" s="36">
        <v>5.3890829948970396</v>
      </c>
      <c r="O843" s="35">
        <v>30.37837412</v>
      </c>
      <c r="P843" s="37">
        <v>1714.8455093</v>
      </c>
      <c r="Q843" t="str">
        <f t="shared" si="52"/>
        <v>Desirable</v>
      </c>
      <c r="R843" t="str">
        <f t="shared" si="53"/>
        <v>Normal</v>
      </c>
      <c r="S843">
        <f t="shared" si="54"/>
        <v>1</v>
      </c>
      <c r="T843" t="str">
        <f t="shared" si="55"/>
        <v>Low</v>
      </c>
    </row>
    <row r="844" spans="1:20" ht="15" customHeight="1" x14ac:dyDescent="0.35">
      <c r="A844" s="35">
        <v>68</v>
      </c>
      <c r="B844" s="36">
        <v>28.271710630000001</v>
      </c>
      <c r="C844" s="35">
        <v>113.05098820000001</v>
      </c>
      <c r="D844" s="35">
        <v>76.610852089999995</v>
      </c>
      <c r="E844" s="37">
        <v>198.55031389999999</v>
      </c>
      <c r="F844" s="37">
        <v>42.605679500000001</v>
      </c>
      <c r="G844" s="37">
        <v>216.8492785</v>
      </c>
      <c r="H844" s="37">
        <v>208.0461914</v>
      </c>
      <c r="I844" s="17" t="s">
        <v>353</v>
      </c>
      <c r="J844" s="17" t="s">
        <v>249</v>
      </c>
      <c r="K844" s="17" t="s">
        <v>255</v>
      </c>
      <c r="L844" s="17" t="s">
        <v>261</v>
      </c>
      <c r="M844" s="17" t="s">
        <v>333</v>
      </c>
      <c r="N844" s="36">
        <v>4.6601841874156698</v>
      </c>
      <c r="O844" s="35">
        <v>36.440136109999997</v>
      </c>
      <c r="P844" s="37">
        <v>1922.47632284</v>
      </c>
      <c r="Q844" t="str">
        <f t="shared" si="52"/>
        <v>Desirable</v>
      </c>
      <c r="R844" t="str">
        <f t="shared" si="53"/>
        <v>Normal</v>
      </c>
      <c r="S844">
        <f t="shared" si="54"/>
        <v>4</v>
      </c>
      <c r="T844" t="str">
        <f t="shared" si="55"/>
        <v>Moderate</v>
      </c>
    </row>
    <row r="845" spans="1:20" ht="15" customHeight="1" x14ac:dyDescent="0.35">
      <c r="A845" s="35">
        <v>56</v>
      </c>
      <c r="B845" s="36">
        <v>21.29386161</v>
      </c>
      <c r="C845" s="35">
        <v>101.9784368</v>
      </c>
      <c r="D845" s="35">
        <v>95.396425539999996</v>
      </c>
      <c r="E845" s="37">
        <v>175.95599999999999</v>
      </c>
      <c r="F845" s="37">
        <v>45.940338250000003</v>
      </c>
      <c r="G845" s="37">
        <v>200.90107209999999</v>
      </c>
      <c r="H845" s="37">
        <v>205.9402982</v>
      </c>
      <c r="I845" s="17" t="s">
        <v>353</v>
      </c>
      <c r="J845" s="17" t="s">
        <v>354</v>
      </c>
      <c r="K845" s="17" t="s">
        <v>392</v>
      </c>
      <c r="L845" s="17" t="s">
        <v>363</v>
      </c>
      <c r="M845" s="17" t="s">
        <v>255</v>
      </c>
      <c r="N845" s="36">
        <v>3.8300980511391902</v>
      </c>
      <c r="O845" s="35">
        <v>6.5820112599999998</v>
      </c>
      <c r="P845" s="37">
        <v>1192.4562501600001</v>
      </c>
      <c r="Q845" t="str">
        <f t="shared" si="52"/>
        <v>Desirable</v>
      </c>
      <c r="R845" t="str">
        <f t="shared" si="53"/>
        <v>Normal</v>
      </c>
      <c r="S845">
        <f t="shared" si="54"/>
        <v>2</v>
      </c>
      <c r="T845" t="str">
        <f t="shared" si="55"/>
        <v>Low</v>
      </c>
    </row>
    <row r="846" spans="1:20" ht="15" customHeight="1" x14ac:dyDescent="0.35">
      <c r="A846" s="35">
        <v>68</v>
      </c>
      <c r="B846" s="36">
        <v>24.587069960000001</v>
      </c>
      <c r="C846" s="35">
        <v>103.2354591</v>
      </c>
      <c r="D846" s="35">
        <v>72.583522860000002</v>
      </c>
      <c r="E846" s="37">
        <v>210.79304819999999</v>
      </c>
      <c r="F846" s="37">
        <v>32.602572709999997</v>
      </c>
      <c r="G846" s="37">
        <v>218.79569369999999</v>
      </c>
      <c r="H846" s="37">
        <v>249.31350599999999</v>
      </c>
      <c r="I846" s="17" t="s">
        <v>353</v>
      </c>
      <c r="J846" s="17" t="s">
        <v>354</v>
      </c>
      <c r="K846" s="17" t="s">
        <v>255</v>
      </c>
      <c r="L846" s="17" t="s">
        <v>261</v>
      </c>
      <c r="M846" s="17" t="s">
        <v>255</v>
      </c>
      <c r="N846" s="36">
        <v>6.4655341796184302</v>
      </c>
      <c r="O846" s="35">
        <v>30.651936240000001</v>
      </c>
      <c r="P846" s="37">
        <v>1671.9207572800001</v>
      </c>
      <c r="Q846" t="str">
        <f t="shared" si="52"/>
        <v>Borderline High</v>
      </c>
      <c r="R846" t="str">
        <f t="shared" si="53"/>
        <v>Normal</v>
      </c>
      <c r="S846">
        <f t="shared" si="54"/>
        <v>3</v>
      </c>
      <c r="T846" t="str">
        <f t="shared" si="55"/>
        <v>Moderate</v>
      </c>
    </row>
    <row r="847" spans="1:20" ht="15" customHeight="1" x14ac:dyDescent="0.35">
      <c r="A847" s="35">
        <v>87</v>
      </c>
      <c r="B847" s="36">
        <v>29.514880250000001</v>
      </c>
      <c r="C847" s="35">
        <v>103.36624209999999</v>
      </c>
      <c r="D847" s="35">
        <v>86.421457009999997</v>
      </c>
      <c r="E847" s="37">
        <v>211.8158755</v>
      </c>
      <c r="F847" s="37">
        <v>33.46238409</v>
      </c>
      <c r="G847" s="37">
        <v>231.62269910000001</v>
      </c>
      <c r="H847" s="37">
        <v>244.53244509999999</v>
      </c>
      <c r="I847" s="17" t="s">
        <v>243</v>
      </c>
      <c r="J847" s="17" t="s">
        <v>249</v>
      </c>
      <c r="K847" s="17" t="s">
        <v>392</v>
      </c>
      <c r="L847" s="17" t="s">
        <v>366</v>
      </c>
      <c r="M847" s="17" t="s">
        <v>333</v>
      </c>
      <c r="N847" s="36">
        <v>6.3299696438335902</v>
      </c>
      <c r="O847" s="35">
        <v>16.94478509</v>
      </c>
      <c r="P847" s="37">
        <v>2567.7945817499999</v>
      </c>
      <c r="Q847" t="str">
        <f t="shared" si="52"/>
        <v>Borderline High</v>
      </c>
      <c r="R847" t="str">
        <f t="shared" si="53"/>
        <v>Normal</v>
      </c>
      <c r="S847">
        <f t="shared" si="54"/>
        <v>3</v>
      </c>
      <c r="T847" t="str">
        <f t="shared" si="55"/>
        <v>Moderate</v>
      </c>
    </row>
    <row r="848" spans="1:20" ht="15" customHeight="1" x14ac:dyDescent="0.35">
      <c r="A848" s="35">
        <v>23</v>
      </c>
      <c r="B848" s="36">
        <v>28.02229445</v>
      </c>
      <c r="C848" s="35">
        <v>111.3352515</v>
      </c>
      <c r="D848" s="35">
        <v>74.148875039999993</v>
      </c>
      <c r="E848" s="37">
        <v>176.53470960000001</v>
      </c>
      <c r="F848" s="37">
        <v>29.503640180000001</v>
      </c>
      <c r="G848" s="37">
        <v>210.1355964</v>
      </c>
      <c r="H848" s="37">
        <v>238.14612310000001</v>
      </c>
      <c r="I848" s="17" t="s">
        <v>243</v>
      </c>
      <c r="J848" s="17" t="s">
        <v>354</v>
      </c>
      <c r="K848" s="17" t="s">
        <v>255</v>
      </c>
      <c r="L848" s="17" t="s">
        <v>355</v>
      </c>
      <c r="M848" s="17" t="s">
        <v>333</v>
      </c>
      <c r="N848" s="36">
        <v>5.9834891058517501</v>
      </c>
      <c r="O848" s="35">
        <v>37.186376459999998</v>
      </c>
      <c r="P848" s="37">
        <v>644.51277234999998</v>
      </c>
      <c r="Q848" t="str">
        <f t="shared" si="52"/>
        <v>Desirable</v>
      </c>
      <c r="R848" t="str">
        <f t="shared" si="53"/>
        <v>Normal</v>
      </c>
      <c r="S848">
        <f t="shared" si="54"/>
        <v>3</v>
      </c>
      <c r="T848" t="str">
        <f t="shared" si="55"/>
        <v>Moderate</v>
      </c>
    </row>
    <row r="849" spans="1:20" ht="15" customHeight="1" x14ac:dyDescent="0.35">
      <c r="A849" s="35">
        <v>84</v>
      </c>
      <c r="B849" s="36">
        <v>25.133136799999999</v>
      </c>
      <c r="C849" s="35">
        <v>107.2507202</v>
      </c>
      <c r="D849" s="35">
        <v>105.0151482</v>
      </c>
      <c r="E849" s="37">
        <v>209.84285929999999</v>
      </c>
      <c r="F849" s="37">
        <v>42.105655220000003</v>
      </c>
      <c r="G849" s="37">
        <v>221.77612809999999</v>
      </c>
      <c r="H849" s="37">
        <v>227.13183739999999</v>
      </c>
      <c r="I849" s="17" t="s">
        <v>353</v>
      </c>
      <c r="J849" s="17" t="s">
        <v>249</v>
      </c>
      <c r="K849" s="17" t="s">
        <v>392</v>
      </c>
      <c r="L849" s="17" t="s">
        <v>366</v>
      </c>
      <c r="M849" s="17" t="s">
        <v>333</v>
      </c>
      <c r="N849" s="36">
        <v>4.9837215025768202</v>
      </c>
      <c r="O849" s="35">
        <v>2.2355720000000101</v>
      </c>
      <c r="P849" s="37">
        <v>2111.1834911999999</v>
      </c>
      <c r="Q849" t="str">
        <f t="shared" si="52"/>
        <v>Borderline High</v>
      </c>
      <c r="R849" t="str">
        <f t="shared" si="53"/>
        <v>Normal</v>
      </c>
      <c r="S849">
        <f t="shared" si="54"/>
        <v>4</v>
      </c>
      <c r="T849" t="str">
        <f t="shared" si="55"/>
        <v>Moderate</v>
      </c>
    </row>
    <row r="850" spans="1:20" ht="15" customHeight="1" x14ac:dyDescent="0.35">
      <c r="A850" s="35">
        <v>24</v>
      </c>
      <c r="B850" s="36">
        <v>25.246621999999999</v>
      </c>
      <c r="C850" s="35">
        <v>92.357011970000002</v>
      </c>
      <c r="D850" s="35">
        <v>73.493704089999994</v>
      </c>
      <c r="E850" s="37">
        <v>168.85862399999999</v>
      </c>
      <c r="F850" s="37">
        <v>38.60060893</v>
      </c>
      <c r="G850" s="37">
        <v>200.25533849999999</v>
      </c>
      <c r="H850" s="37">
        <v>231.25913259999999</v>
      </c>
      <c r="I850" s="17" t="s">
        <v>243</v>
      </c>
      <c r="J850" s="17" t="s">
        <v>359</v>
      </c>
      <c r="K850" s="17" t="s">
        <v>255</v>
      </c>
      <c r="L850" s="17" t="s">
        <v>355</v>
      </c>
      <c r="M850" s="17" t="s">
        <v>333</v>
      </c>
      <c r="N850" s="36">
        <v>4.3745067417515502</v>
      </c>
      <c r="O850" s="35">
        <v>18.863307880000001</v>
      </c>
      <c r="P850" s="37">
        <v>605.91892800000005</v>
      </c>
      <c r="Q850" t="str">
        <f t="shared" si="52"/>
        <v>Desirable</v>
      </c>
      <c r="R850" t="str">
        <f t="shared" si="53"/>
        <v>Normal</v>
      </c>
      <c r="S850">
        <f t="shared" si="54"/>
        <v>3</v>
      </c>
      <c r="T850" t="str">
        <f t="shared" si="55"/>
        <v>Moderate</v>
      </c>
    </row>
    <row r="851" spans="1:20" ht="15" customHeight="1" x14ac:dyDescent="0.35">
      <c r="A851" s="35">
        <v>68</v>
      </c>
      <c r="B851" s="36">
        <v>24.619597479999999</v>
      </c>
      <c r="C851" s="35">
        <v>108.5326273</v>
      </c>
      <c r="D851" s="35">
        <v>95.467051260000005</v>
      </c>
      <c r="E851" s="37">
        <v>200.53919189999999</v>
      </c>
      <c r="F851" s="37">
        <v>38.346562679999998</v>
      </c>
      <c r="G851" s="37">
        <v>230.4379763</v>
      </c>
      <c r="H851" s="37">
        <v>263.50159150000002</v>
      </c>
      <c r="I851" s="17" t="s">
        <v>353</v>
      </c>
      <c r="J851" s="17" t="s">
        <v>249</v>
      </c>
      <c r="K851" s="17" t="s">
        <v>392</v>
      </c>
      <c r="L851" s="17" t="s">
        <v>261</v>
      </c>
      <c r="M851" s="17" t="s">
        <v>255</v>
      </c>
      <c r="N851" s="36">
        <v>5.2296523569397504</v>
      </c>
      <c r="O851" s="35">
        <v>13.06557604</v>
      </c>
      <c r="P851" s="37">
        <v>1674.1326286399999</v>
      </c>
      <c r="Q851" t="str">
        <f t="shared" si="52"/>
        <v>Borderline High</v>
      </c>
      <c r="R851" t="str">
        <f t="shared" si="53"/>
        <v>Normal</v>
      </c>
      <c r="S851">
        <f t="shared" si="54"/>
        <v>3</v>
      </c>
      <c r="T851" t="str">
        <f t="shared" si="55"/>
        <v>Moderate</v>
      </c>
    </row>
    <row r="852" spans="1:20" ht="15" customHeight="1" x14ac:dyDescent="0.35">
      <c r="A852" s="35">
        <v>89</v>
      </c>
      <c r="B852" s="36">
        <v>25.32480095</v>
      </c>
      <c r="C852" s="35">
        <v>121.35740490000001</v>
      </c>
      <c r="D852" s="35">
        <v>77.634571949999994</v>
      </c>
      <c r="E852" s="37">
        <v>192.2000329</v>
      </c>
      <c r="F852" s="37">
        <v>47.039207840000003</v>
      </c>
      <c r="G852" s="37">
        <v>215.1230664</v>
      </c>
      <c r="H852" s="37">
        <v>215.20434420000001</v>
      </c>
      <c r="I852" s="17" t="s">
        <v>243</v>
      </c>
      <c r="J852" s="17" t="s">
        <v>354</v>
      </c>
      <c r="K852" s="17" t="s">
        <v>255</v>
      </c>
      <c r="L852" s="17" t="s">
        <v>366</v>
      </c>
      <c r="M852" s="17" t="s">
        <v>333</v>
      </c>
      <c r="N852" s="36">
        <v>4.0859538611651898</v>
      </c>
      <c r="O852" s="35">
        <v>43.722832949999997</v>
      </c>
      <c r="P852" s="37">
        <v>2253.90728455</v>
      </c>
      <c r="Q852" t="str">
        <f t="shared" si="52"/>
        <v>Desirable</v>
      </c>
      <c r="R852" t="str">
        <f t="shared" si="53"/>
        <v>Elevated</v>
      </c>
      <c r="S852">
        <f t="shared" si="54"/>
        <v>3</v>
      </c>
      <c r="T852" t="str">
        <f t="shared" si="55"/>
        <v>Moderate</v>
      </c>
    </row>
    <row r="853" spans="1:20" ht="15" customHeight="1" x14ac:dyDescent="0.35">
      <c r="A853" s="35">
        <v>59</v>
      </c>
      <c r="B853" s="36">
        <v>24.480986779999999</v>
      </c>
      <c r="C853" s="35">
        <v>119.8087386</v>
      </c>
      <c r="D853" s="35">
        <v>88.375529950000001</v>
      </c>
      <c r="E853" s="37">
        <v>184.4988506</v>
      </c>
      <c r="F853" s="37">
        <v>30.69122831</v>
      </c>
      <c r="G853" s="37">
        <v>213.92310939999999</v>
      </c>
      <c r="H853" s="37">
        <v>221.0061805</v>
      </c>
      <c r="I853" s="17" t="s">
        <v>243</v>
      </c>
      <c r="J853" s="17" t="s">
        <v>359</v>
      </c>
      <c r="K853" s="17" t="s">
        <v>392</v>
      </c>
      <c r="L853" s="17" t="s">
        <v>363</v>
      </c>
      <c r="M853" s="17" t="s">
        <v>255</v>
      </c>
      <c r="N853" s="36">
        <v>6.01145215618123</v>
      </c>
      <c r="O853" s="35">
        <v>31.433208650000001</v>
      </c>
      <c r="P853" s="37">
        <v>1444.3782200200001</v>
      </c>
      <c r="Q853" t="str">
        <f t="shared" si="52"/>
        <v>Desirable</v>
      </c>
      <c r="R853" t="str">
        <f t="shared" si="53"/>
        <v>Normal</v>
      </c>
      <c r="S853">
        <f t="shared" si="54"/>
        <v>1</v>
      </c>
      <c r="T853" t="str">
        <f t="shared" si="55"/>
        <v>Low</v>
      </c>
    </row>
    <row r="854" spans="1:20" ht="15" customHeight="1" x14ac:dyDescent="0.35">
      <c r="A854" s="35">
        <v>81</v>
      </c>
      <c r="B854" s="36">
        <v>25.177971500000002</v>
      </c>
      <c r="C854" s="35">
        <v>82.156365300000004</v>
      </c>
      <c r="D854" s="35">
        <v>78.42316692</v>
      </c>
      <c r="E854" s="37">
        <v>189.2570575</v>
      </c>
      <c r="F854" s="37">
        <v>40.538614449999997</v>
      </c>
      <c r="G854" s="37">
        <v>225.56845279999999</v>
      </c>
      <c r="H854" s="37">
        <v>229.98534620000001</v>
      </c>
      <c r="I854" s="17" t="s">
        <v>243</v>
      </c>
      <c r="J854" s="17" t="s">
        <v>359</v>
      </c>
      <c r="K854" s="17" t="s">
        <v>255</v>
      </c>
      <c r="L854" s="17" t="s">
        <v>366</v>
      </c>
      <c r="M854" s="17" t="s">
        <v>333</v>
      </c>
      <c r="N854" s="36">
        <v>4.6685625561630397</v>
      </c>
      <c r="O854" s="35">
        <v>3.7331983800000099</v>
      </c>
      <c r="P854" s="37">
        <v>2039.4156915000001</v>
      </c>
      <c r="Q854" t="str">
        <f t="shared" si="52"/>
        <v>Desirable</v>
      </c>
      <c r="R854" t="str">
        <f t="shared" si="53"/>
        <v>Normal</v>
      </c>
      <c r="S854">
        <f t="shared" si="54"/>
        <v>2</v>
      </c>
      <c r="T854" t="str">
        <f t="shared" si="55"/>
        <v>Low</v>
      </c>
    </row>
    <row r="855" spans="1:20" ht="15" customHeight="1" x14ac:dyDescent="0.35">
      <c r="A855" s="35">
        <v>32</v>
      </c>
      <c r="B855" s="36">
        <v>28.478504130000001</v>
      </c>
      <c r="C855" s="35">
        <v>108.6719945</v>
      </c>
      <c r="D855" s="35">
        <v>84.995156170000001</v>
      </c>
      <c r="E855" s="37">
        <v>184.5303347</v>
      </c>
      <c r="F855" s="37">
        <v>30.759235740000001</v>
      </c>
      <c r="G855" s="37">
        <v>221.698408</v>
      </c>
      <c r="H855" s="37">
        <v>214.27851219999999</v>
      </c>
      <c r="I855" s="17" t="s">
        <v>243</v>
      </c>
      <c r="J855" s="17" t="s">
        <v>354</v>
      </c>
      <c r="K855" s="17" t="s">
        <v>392</v>
      </c>
      <c r="L855" s="17" t="s">
        <v>357</v>
      </c>
      <c r="M855" s="17" t="s">
        <v>333</v>
      </c>
      <c r="N855" s="36">
        <v>5.9991846435908904</v>
      </c>
      <c r="O855" s="35">
        <v>23.676838329999999</v>
      </c>
      <c r="P855" s="37">
        <v>911.31213216000003</v>
      </c>
      <c r="Q855" t="str">
        <f t="shared" si="52"/>
        <v>Desirable</v>
      </c>
      <c r="R855" t="str">
        <f t="shared" si="53"/>
        <v>Normal</v>
      </c>
      <c r="S855">
        <f t="shared" si="54"/>
        <v>3</v>
      </c>
      <c r="T855" t="str">
        <f t="shared" si="55"/>
        <v>Moderate</v>
      </c>
    </row>
    <row r="856" spans="1:20" ht="15" customHeight="1" x14ac:dyDescent="0.35">
      <c r="A856" s="35">
        <v>46</v>
      </c>
      <c r="B856" s="36">
        <v>28.374246190000001</v>
      </c>
      <c r="C856" s="35">
        <v>114.0501412</v>
      </c>
      <c r="D856" s="35">
        <v>86.059927799999997</v>
      </c>
      <c r="E856" s="37">
        <v>211.63400189999999</v>
      </c>
      <c r="F856" s="37">
        <v>37.123293840000002</v>
      </c>
      <c r="G856" s="37">
        <v>230.6061402</v>
      </c>
      <c r="H856" s="37">
        <v>263.27855249999999</v>
      </c>
      <c r="I856" s="17" t="s">
        <v>243</v>
      </c>
      <c r="J856" s="17" t="s">
        <v>354</v>
      </c>
      <c r="K856" s="17" t="s">
        <v>392</v>
      </c>
      <c r="L856" s="17" t="s">
        <v>360</v>
      </c>
      <c r="M856" s="17" t="s">
        <v>333</v>
      </c>
      <c r="N856" s="36">
        <v>5.7008411702941704</v>
      </c>
      <c r="O856" s="35">
        <v>27.990213399999998</v>
      </c>
      <c r="P856" s="37">
        <v>1305.2153247399999</v>
      </c>
      <c r="Q856" t="str">
        <f t="shared" si="52"/>
        <v>Borderline High</v>
      </c>
      <c r="R856" t="str">
        <f t="shared" si="53"/>
        <v>Normal</v>
      </c>
      <c r="S856">
        <f t="shared" si="54"/>
        <v>3</v>
      </c>
      <c r="T856" t="str">
        <f t="shared" si="55"/>
        <v>Moderate</v>
      </c>
    </row>
    <row r="857" spans="1:20" ht="15" customHeight="1" x14ac:dyDescent="0.35">
      <c r="A857" s="35">
        <v>50</v>
      </c>
      <c r="B857" s="36">
        <v>20.43535378</v>
      </c>
      <c r="C857" s="35">
        <v>109.98690689999999</v>
      </c>
      <c r="D857" s="35">
        <v>85.033674579999996</v>
      </c>
      <c r="E857" s="37">
        <v>169.9367379</v>
      </c>
      <c r="F857" s="37">
        <v>27.60257829</v>
      </c>
      <c r="G857" s="37">
        <v>207.26847939999999</v>
      </c>
      <c r="H857" s="37">
        <v>227.65327250000001</v>
      </c>
      <c r="I857" s="17" t="s">
        <v>353</v>
      </c>
      <c r="J857" s="17" t="s">
        <v>249</v>
      </c>
      <c r="K857" s="17" t="s">
        <v>392</v>
      </c>
      <c r="L857" s="17" t="s">
        <v>363</v>
      </c>
      <c r="M857" s="17" t="s">
        <v>255</v>
      </c>
      <c r="N857" s="36">
        <v>6.1565530623480003</v>
      </c>
      <c r="O857" s="35">
        <v>24.953232320000001</v>
      </c>
      <c r="P857" s="37">
        <v>1021.767689</v>
      </c>
      <c r="Q857" t="str">
        <f t="shared" si="52"/>
        <v>Desirable</v>
      </c>
      <c r="R857" t="str">
        <f t="shared" si="53"/>
        <v>Normal</v>
      </c>
      <c r="S857">
        <f t="shared" si="54"/>
        <v>3</v>
      </c>
      <c r="T857" t="str">
        <f t="shared" si="55"/>
        <v>Moderate</v>
      </c>
    </row>
    <row r="858" spans="1:20" ht="15" customHeight="1" x14ac:dyDescent="0.35">
      <c r="A858" s="35">
        <v>44</v>
      </c>
      <c r="B858" s="36">
        <v>35.958816749999997</v>
      </c>
      <c r="C858" s="35">
        <v>111.5328336</v>
      </c>
      <c r="D858" s="35">
        <v>90.349194639999993</v>
      </c>
      <c r="E858" s="37">
        <v>192.5727479</v>
      </c>
      <c r="F858" s="37">
        <v>36.810659680000001</v>
      </c>
      <c r="G858" s="37">
        <v>209.37258890000001</v>
      </c>
      <c r="H858" s="37">
        <v>240.16704999999999</v>
      </c>
      <c r="I858" s="17" t="s">
        <v>243</v>
      </c>
      <c r="J858" s="17" t="s">
        <v>354</v>
      </c>
      <c r="K858" s="17" t="s">
        <v>392</v>
      </c>
      <c r="L858" s="17" t="s">
        <v>360</v>
      </c>
      <c r="M858" s="17" t="s">
        <v>334</v>
      </c>
      <c r="N858" s="36">
        <v>5.2314397398487502</v>
      </c>
      <c r="O858" s="35">
        <v>21.18363896</v>
      </c>
      <c r="P858" s="37">
        <v>1582.1879369999999</v>
      </c>
      <c r="Q858" t="str">
        <f t="shared" si="52"/>
        <v>Desirable</v>
      </c>
      <c r="R858" t="str">
        <f t="shared" si="53"/>
        <v>Normal</v>
      </c>
      <c r="S858">
        <f t="shared" si="54"/>
        <v>4</v>
      </c>
      <c r="T858" t="str">
        <f t="shared" si="55"/>
        <v>Moderate</v>
      </c>
    </row>
    <row r="859" spans="1:20" ht="15" customHeight="1" x14ac:dyDescent="0.35">
      <c r="A859" s="35">
        <v>53</v>
      </c>
      <c r="B859" s="36">
        <v>24.284209430000001</v>
      </c>
      <c r="C859" s="35">
        <v>123.5020202</v>
      </c>
      <c r="D859" s="35">
        <v>80.981314519999998</v>
      </c>
      <c r="E859" s="37">
        <v>207.13506949999999</v>
      </c>
      <c r="F859" s="37">
        <v>44.835697179999997</v>
      </c>
      <c r="G859" s="37">
        <v>219.68883</v>
      </c>
      <c r="H859" s="37">
        <v>272.12958350000002</v>
      </c>
      <c r="I859" s="17" t="s">
        <v>243</v>
      </c>
      <c r="J859" s="17" t="s">
        <v>359</v>
      </c>
      <c r="K859" s="17" t="s">
        <v>392</v>
      </c>
      <c r="L859" s="17" t="s">
        <v>363</v>
      </c>
      <c r="M859" s="17" t="s">
        <v>255</v>
      </c>
      <c r="N859" s="36">
        <v>4.6198694907859599</v>
      </c>
      <c r="O859" s="35">
        <v>42.520705679999999</v>
      </c>
      <c r="P859" s="37">
        <v>1287.06309979</v>
      </c>
      <c r="Q859" t="str">
        <f t="shared" si="52"/>
        <v>Borderline High</v>
      </c>
      <c r="R859" t="str">
        <f t="shared" si="53"/>
        <v>Elevated</v>
      </c>
      <c r="S859">
        <f t="shared" si="54"/>
        <v>1</v>
      </c>
      <c r="T859" t="str">
        <f t="shared" si="55"/>
        <v>Low</v>
      </c>
    </row>
    <row r="860" spans="1:20" ht="15" customHeight="1" x14ac:dyDescent="0.35">
      <c r="A860" s="35">
        <v>46</v>
      </c>
      <c r="B860" s="36">
        <v>29.344398519999999</v>
      </c>
      <c r="C860" s="35">
        <v>121.8675417</v>
      </c>
      <c r="D860" s="35">
        <v>84.788295250000004</v>
      </c>
      <c r="E860" s="37">
        <v>207.94447059999999</v>
      </c>
      <c r="F860" s="37">
        <v>41.978987179999997</v>
      </c>
      <c r="G860" s="37">
        <v>218.35159279999999</v>
      </c>
      <c r="H860" s="37">
        <v>279.92670409999999</v>
      </c>
      <c r="I860" s="17" t="s">
        <v>243</v>
      </c>
      <c r="J860" s="17" t="s">
        <v>354</v>
      </c>
      <c r="K860" s="17" t="s">
        <v>392</v>
      </c>
      <c r="L860" s="17" t="s">
        <v>360</v>
      </c>
      <c r="M860" s="17" t="s">
        <v>333</v>
      </c>
      <c r="N860" s="36">
        <v>4.9535371043699401</v>
      </c>
      <c r="O860" s="35">
        <v>37.079246449999999</v>
      </c>
      <c r="P860" s="37">
        <v>1349.8423319200001</v>
      </c>
      <c r="Q860" t="str">
        <f t="shared" si="52"/>
        <v>Borderline High</v>
      </c>
      <c r="R860" t="str">
        <f t="shared" si="53"/>
        <v>Elevated</v>
      </c>
      <c r="S860">
        <f t="shared" si="54"/>
        <v>3</v>
      </c>
      <c r="T860" t="str">
        <f t="shared" si="55"/>
        <v>Moderate</v>
      </c>
    </row>
    <row r="861" spans="1:20" ht="15" customHeight="1" x14ac:dyDescent="0.35">
      <c r="A861" s="35">
        <v>55</v>
      </c>
      <c r="B861" s="36">
        <v>21.64171133</v>
      </c>
      <c r="C861" s="35">
        <v>105.43015990000001</v>
      </c>
      <c r="D861" s="35">
        <v>80.211480449999996</v>
      </c>
      <c r="E861" s="37">
        <v>198.32294419999999</v>
      </c>
      <c r="F861" s="37">
        <v>31.155892120000001</v>
      </c>
      <c r="G861" s="37">
        <v>222.6195673</v>
      </c>
      <c r="H861" s="37">
        <v>204.07699070000001</v>
      </c>
      <c r="I861" s="17" t="s">
        <v>243</v>
      </c>
      <c r="J861" s="17" t="s">
        <v>249</v>
      </c>
      <c r="K861" s="17" t="s">
        <v>392</v>
      </c>
      <c r="L861" s="17" t="s">
        <v>363</v>
      </c>
      <c r="M861" s="17" t="s">
        <v>255</v>
      </c>
      <c r="N861" s="36">
        <v>6.3655036240380998</v>
      </c>
      <c r="O861" s="35">
        <v>25.21867945</v>
      </c>
      <c r="P861" s="37">
        <v>1190.2941231499999</v>
      </c>
      <c r="Q861" t="str">
        <f t="shared" si="52"/>
        <v>Desirable</v>
      </c>
      <c r="R861" t="str">
        <f t="shared" si="53"/>
        <v>Normal</v>
      </c>
      <c r="S861">
        <f t="shared" si="54"/>
        <v>1</v>
      </c>
      <c r="T861" t="str">
        <f t="shared" si="55"/>
        <v>Low</v>
      </c>
    </row>
    <row r="862" spans="1:20" ht="15" customHeight="1" x14ac:dyDescent="0.35">
      <c r="A862" s="35">
        <v>74</v>
      </c>
      <c r="B862" s="36">
        <v>34.313378759999999</v>
      </c>
      <c r="C862" s="35">
        <v>110.4037623</v>
      </c>
      <c r="D862" s="35">
        <v>84.929173849999998</v>
      </c>
      <c r="E862" s="37">
        <v>233.17017300000001</v>
      </c>
      <c r="F862" s="37">
        <v>41.37703527</v>
      </c>
      <c r="G862" s="37">
        <v>222.00285170000001</v>
      </c>
      <c r="H862" s="37">
        <v>262.10759819999998</v>
      </c>
      <c r="I862" s="17" t="s">
        <v>243</v>
      </c>
      <c r="J862" s="17" t="s">
        <v>359</v>
      </c>
      <c r="K862" s="17" t="s">
        <v>392</v>
      </c>
      <c r="L862" s="17" t="s">
        <v>366</v>
      </c>
      <c r="M862" s="17" t="s">
        <v>334</v>
      </c>
      <c r="N862" s="36">
        <v>5.63525567935163</v>
      </c>
      <c r="O862" s="35">
        <v>25.474588449999999</v>
      </c>
      <c r="P862" s="37">
        <v>2539.1900282400002</v>
      </c>
      <c r="Q862" t="str">
        <f t="shared" si="52"/>
        <v>Borderline High</v>
      </c>
      <c r="R862" t="str">
        <f t="shared" si="53"/>
        <v>Normal</v>
      </c>
      <c r="S862">
        <f t="shared" si="54"/>
        <v>3</v>
      </c>
      <c r="T862" t="str">
        <f t="shared" si="55"/>
        <v>Moderate</v>
      </c>
    </row>
    <row r="863" spans="1:20" ht="15" customHeight="1" x14ac:dyDescent="0.35">
      <c r="A863" s="35">
        <v>44</v>
      </c>
      <c r="B863" s="36">
        <v>29.690960480000001</v>
      </c>
      <c r="C863" s="35">
        <v>112.6207038</v>
      </c>
      <c r="D863" s="35">
        <v>82.089263729999999</v>
      </c>
      <c r="E863" s="37">
        <v>201.53769589999999</v>
      </c>
      <c r="F863" s="37">
        <v>40.210033799999998</v>
      </c>
      <c r="G863" s="37">
        <v>214.48411960000001</v>
      </c>
      <c r="H863" s="37">
        <v>226.9083124</v>
      </c>
      <c r="I863" s="17" t="s">
        <v>243</v>
      </c>
      <c r="J863" s="17" t="s">
        <v>249</v>
      </c>
      <c r="K863" s="17" t="s">
        <v>392</v>
      </c>
      <c r="L863" s="17" t="s">
        <v>360</v>
      </c>
      <c r="M863" s="17" t="s">
        <v>333</v>
      </c>
      <c r="N863" s="36">
        <v>5.0121245085847201</v>
      </c>
      <c r="O863" s="35">
        <v>30.531440069999999</v>
      </c>
      <c r="P863" s="37">
        <v>1306.40226112</v>
      </c>
      <c r="Q863" t="str">
        <f t="shared" si="52"/>
        <v>Borderline High</v>
      </c>
      <c r="R863" t="str">
        <f t="shared" si="53"/>
        <v>Normal</v>
      </c>
      <c r="S863">
        <f t="shared" si="54"/>
        <v>2</v>
      </c>
      <c r="T863" t="str">
        <f t="shared" si="55"/>
        <v>Low</v>
      </c>
    </row>
    <row r="864" spans="1:20" ht="15" customHeight="1" x14ac:dyDescent="0.35">
      <c r="A864" s="35">
        <v>72</v>
      </c>
      <c r="B864" s="36">
        <v>28.912362229999999</v>
      </c>
      <c r="C864" s="35">
        <v>116.43750110000001</v>
      </c>
      <c r="D864" s="35">
        <v>87.110435260000003</v>
      </c>
      <c r="E864" s="37">
        <v>201.28899319999999</v>
      </c>
      <c r="F864" s="37">
        <v>34.859329369999998</v>
      </c>
      <c r="G864" s="37">
        <v>204.26813580000001</v>
      </c>
      <c r="H864" s="37">
        <v>246.74898379999999</v>
      </c>
      <c r="I864" s="17" t="s">
        <v>243</v>
      </c>
      <c r="J864" s="17" t="s">
        <v>359</v>
      </c>
      <c r="K864" s="17" t="s">
        <v>392</v>
      </c>
      <c r="L864" s="17" t="s">
        <v>366</v>
      </c>
      <c r="M864" s="17" t="s">
        <v>333</v>
      </c>
      <c r="N864" s="36">
        <v>5.7743220204697803</v>
      </c>
      <c r="O864" s="35">
        <v>29.327065839999999</v>
      </c>
      <c r="P864" s="37">
        <v>2081.6900805599998</v>
      </c>
      <c r="Q864" t="str">
        <f t="shared" si="52"/>
        <v>Borderline High</v>
      </c>
      <c r="R864" t="str">
        <f t="shared" si="53"/>
        <v>Normal</v>
      </c>
      <c r="S864">
        <f t="shared" si="54"/>
        <v>3</v>
      </c>
      <c r="T864" t="str">
        <f t="shared" si="55"/>
        <v>Moderate</v>
      </c>
    </row>
    <row r="865" spans="1:20" ht="15" customHeight="1" x14ac:dyDescent="0.35">
      <c r="A865" s="35">
        <v>50</v>
      </c>
      <c r="B865" s="36">
        <v>26.105556539999998</v>
      </c>
      <c r="C865" s="35">
        <v>108.5539296</v>
      </c>
      <c r="D865" s="35">
        <v>78.672810690000006</v>
      </c>
      <c r="E865" s="37">
        <v>177.69692800000001</v>
      </c>
      <c r="F865" s="37">
        <v>40.375241039999999</v>
      </c>
      <c r="G865" s="37">
        <v>212.79023169999999</v>
      </c>
      <c r="H865" s="37">
        <v>250.9478374</v>
      </c>
      <c r="I865" s="17" t="s">
        <v>243</v>
      </c>
      <c r="J865" s="17" t="s">
        <v>249</v>
      </c>
      <c r="K865" s="17" t="s">
        <v>255</v>
      </c>
      <c r="L865" s="17" t="s">
        <v>363</v>
      </c>
      <c r="M865" s="17" t="s">
        <v>333</v>
      </c>
      <c r="N865" s="36">
        <v>4.4011360284872296</v>
      </c>
      <c r="O865" s="35">
        <v>29.881118910000001</v>
      </c>
      <c r="P865" s="37">
        <v>1305.2778269999999</v>
      </c>
      <c r="Q865" t="str">
        <f t="shared" si="52"/>
        <v>Desirable</v>
      </c>
      <c r="R865" t="str">
        <f t="shared" si="53"/>
        <v>Normal</v>
      </c>
      <c r="S865">
        <f t="shared" si="54"/>
        <v>2</v>
      </c>
      <c r="T865" t="str">
        <f t="shared" si="55"/>
        <v>Low</v>
      </c>
    </row>
    <row r="866" spans="1:20" ht="15" customHeight="1" x14ac:dyDescent="0.35">
      <c r="A866" s="35">
        <v>85</v>
      </c>
      <c r="B866" s="36">
        <v>17.799703869999998</v>
      </c>
      <c r="C866" s="35">
        <v>108.7673631</v>
      </c>
      <c r="D866" s="35">
        <v>85.895391810000007</v>
      </c>
      <c r="E866" s="37">
        <v>191.88280929999999</v>
      </c>
      <c r="F866" s="37">
        <v>35.384443930000003</v>
      </c>
      <c r="G866" s="37">
        <v>231.24363349999999</v>
      </c>
      <c r="H866" s="37">
        <v>284.88595559999999</v>
      </c>
      <c r="I866" s="17" t="s">
        <v>243</v>
      </c>
      <c r="J866" s="17" t="s">
        <v>354</v>
      </c>
      <c r="K866" s="17" t="s">
        <v>392</v>
      </c>
      <c r="L866" s="17" t="s">
        <v>366</v>
      </c>
      <c r="M866" s="17" t="s">
        <v>332</v>
      </c>
      <c r="N866" s="36">
        <v>5.4228013213828099</v>
      </c>
      <c r="O866" s="35">
        <v>22.871971290000001</v>
      </c>
      <c r="P866" s="37">
        <v>1512.9748289500001</v>
      </c>
      <c r="Q866" t="str">
        <f t="shared" si="52"/>
        <v>Desirable</v>
      </c>
      <c r="R866" t="str">
        <f t="shared" si="53"/>
        <v>Normal</v>
      </c>
      <c r="S866">
        <f t="shared" si="54"/>
        <v>2</v>
      </c>
      <c r="T866" t="str">
        <f t="shared" si="55"/>
        <v>Low</v>
      </c>
    </row>
    <row r="867" spans="1:20" ht="15" customHeight="1" x14ac:dyDescent="0.35">
      <c r="A867" s="35">
        <v>83</v>
      </c>
      <c r="B867" s="36">
        <v>35.314108670000003</v>
      </c>
      <c r="C867" s="35">
        <v>131.26149770000001</v>
      </c>
      <c r="D867" s="35">
        <v>97.956667820000007</v>
      </c>
      <c r="E867" s="37">
        <v>234.8091651</v>
      </c>
      <c r="F867" s="37">
        <v>33.103730179999999</v>
      </c>
      <c r="G867" s="37">
        <v>241.2554457</v>
      </c>
      <c r="H867" s="37">
        <v>253.50414599999999</v>
      </c>
      <c r="I867" s="17" t="s">
        <v>353</v>
      </c>
      <c r="J867" s="17" t="s">
        <v>359</v>
      </c>
      <c r="K867" s="17" t="s">
        <v>392</v>
      </c>
      <c r="L867" s="17" t="s">
        <v>366</v>
      </c>
      <c r="M867" s="17" t="s">
        <v>334</v>
      </c>
      <c r="N867" s="36">
        <v>7.0931331249752203</v>
      </c>
      <c r="O867" s="35">
        <v>33.30482988</v>
      </c>
      <c r="P867" s="37">
        <v>2931.0710196099999</v>
      </c>
      <c r="Q867" t="str">
        <f t="shared" si="52"/>
        <v>Borderline High</v>
      </c>
      <c r="R867" t="str">
        <f t="shared" si="53"/>
        <v>High / Stage 1</v>
      </c>
      <c r="S867">
        <f t="shared" si="54"/>
        <v>8</v>
      </c>
      <c r="T867" t="str">
        <f t="shared" si="55"/>
        <v>High</v>
      </c>
    </row>
    <row r="868" spans="1:20" ht="15" customHeight="1" x14ac:dyDescent="0.35">
      <c r="A868" s="35">
        <v>27</v>
      </c>
      <c r="B868" s="36">
        <v>31.26845299</v>
      </c>
      <c r="C868" s="35">
        <v>123.9063424</v>
      </c>
      <c r="D868" s="35">
        <v>82.636261719999993</v>
      </c>
      <c r="E868" s="37">
        <v>197.014275</v>
      </c>
      <c r="F868" s="37">
        <v>37.397198709999998</v>
      </c>
      <c r="G868" s="37">
        <v>212.77128379999999</v>
      </c>
      <c r="H868" s="37">
        <v>207.35232679999999</v>
      </c>
      <c r="I868" s="17" t="s">
        <v>243</v>
      </c>
      <c r="J868" s="17" t="s">
        <v>354</v>
      </c>
      <c r="K868" s="17" t="s">
        <v>392</v>
      </c>
      <c r="L868" s="17" t="s">
        <v>355</v>
      </c>
      <c r="M868" s="17" t="s">
        <v>334</v>
      </c>
      <c r="N868" s="36">
        <v>5.2681559527430197</v>
      </c>
      <c r="O868" s="35">
        <v>41.27008068</v>
      </c>
      <c r="P868" s="37">
        <v>844.24823073000005</v>
      </c>
      <c r="Q868" t="str">
        <f t="shared" si="52"/>
        <v>Desirable</v>
      </c>
      <c r="R868" t="str">
        <f t="shared" si="53"/>
        <v>Elevated</v>
      </c>
      <c r="S868">
        <f t="shared" si="54"/>
        <v>5</v>
      </c>
      <c r="T868" t="str">
        <f t="shared" si="55"/>
        <v>Moderate</v>
      </c>
    </row>
    <row r="869" spans="1:20" ht="15" customHeight="1" x14ac:dyDescent="0.35">
      <c r="A869" s="35">
        <v>22</v>
      </c>
      <c r="B869" s="36">
        <v>25.392604420000001</v>
      </c>
      <c r="C869" s="35">
        <v>112.6969328</v>
      </c>
      <c r="D869" s="35">
        <v>85.904404310000004</v>
      </c>
      <c r="E869" s="37">
        <v>190.7274539</v>
      </c>
      <c r="F869" s="37">
        <v>29.491214490000001</v>
      </c>
      <c r="G869" s="37">
        <v>200.9122012</v>
      </c>
      <c r="H869" s="37">
        <v>263.54613310000002</v>
      </c>
      <c r="I869" s="17" t="s">
        <v>243</v>
      </c>
      <c r="J869" s="17" t="s">
        <v>249</v>
      </c>
      <c r="K869" s="17" t="s">
        <v>392</v>
      </c>
      <c r="L869" s="17" t="s">
        <v>355</v>
      </c>
      <c r="M869" s="17" t="s">
        <v>333</v>
      </c>
      <c r="N869" s="36">
        <v>6.4672634612817497</v>
      </c>
      <c r="O869" s="35">
        <v>26.792528489999999</v>
      </c>
      <c r="P869" s="37">
        <v>558.63729723999995</v>
      </c>
      <c r="Q869" t="str">
        <f t="shared" si="52"/>
        <v>Desirable</v>
      </c>
      <c r="R869" t="str">
        <f t="shared" si="53"/>
        <v>Normal</v>
      </c>
      <c r="S869">
        <f t="shared" si="54"/>
        <v>3</v>
      </c>
      <c r="T869" t="str">
        <f t="shared" si="55"/>
        <v>Moderate</v>
      </c>
    </row>
    <row r="870" spans="1:20" ht="15" customHeight="1" x14ac:dyDescent="0.35">
      <c r="A870" s="35">
        <v>55</v>
      </c>
      <c r="B870" s="36">
        <v>29.392936630000001</v>
      </c>
      <c r="C870" s="35">
        <v>119.4174598</v>
      </c>
      <c r="D870" s="35">
        <v>81.105678310000002</v>
      </c>
      <c r="E870" s="37">
        <v>193.19855430000001</v>
      </c>
      <c r="F870" s="37">
        <v>42.945852940000002</v>
      </c>
      <c r="G870" s="37">
        <v>208.90152380000001</v>
      </c>
      <c r="H870" s="37">
        <v>236.19289739999999</v>
      </c>
      <c r="I870" s="17" t="s">
        <v>243</v>
      </c>
      <c r="J870" s="17" t="s">
        <v>359</v>
      </c>
      <c r="K870" s="17" t="s">
        <v>392</v>
      </c>
      <c r="L870" s="17" t="s">
        <v>363</v>
      </c>
      <c r="M870" s="17" t="s">
        <v>333</v>
      </c>
      <c r="N870" s="36">
        <v>4.4986544933667796</v>
      </c>
      <c r="O870" s="35">
        <v>38.311781490000001</v>
      </c>
      <c r="P870" s="37">
        <v>1616.6115146499999</v>
      </c>
      <c r="Q870" t="str">
        <f t="shared" si="52"/>
        <v>Desirable</v>
      </c>
      <c r="R870" t="str">
        <f t="shared" si="53"/>
        <v>Normal</v>
      </c>
      <c r="S870">
        <f t="shared" si="54"/>
        <v>2</v>
      </c>
      <c r="T870" t="str">
        <f t="shared" si="55"/>
        <v>Low</v>
      </c>
    </row>
    <row r="871" spans="1:20" ht="15" customHeight="1" x14ac:dyDescent="0.35">
      <c r="A871" s="35">
        <v>30</v>
      </c>
      <c r="B871" s="36">
        <v>20.44692658</v>
      </c>
      <c r="C871" s="35">
        <v>111.74672750000001</v>
      </c>
      <c r="D871" s="35">
        <v>74.128706960000002</v>
      </c>
      <c r="E871" s="37">
        <v>167.07584360000001</v>
      </c>
      <c r="F871" s="37">
        <v>38.59503359</v>
      </c>
      <c r="G871" s="37">
        <v>198.0787526</v>
      </c>
      <c r="H871" s="37">
        <v>229.78720870000001</v>
      </c>
      <c r="I871" s="17" t="s">
        <v>243</v>
      </c>
      <c r="J871" s="17" t="s">
        <v>249</v>
      </c>
      <c r="K871" s="17" t="s">
        <v>255</v>
      </c>
      <c r="L871" s="17" t="s">
        <v>357</v>
      </c>
      <c r="M871" s="17" t="s">
        <v>255</v>
      </c>
      <c r="N871" s="36">
        <v>4.3289467078813297</v>
      </c>
      <c r="O871" s="35">
        <v>37.618020540000003</v>
      </c>
      <c r="P871" s="37">
        <v>613.40779740000005</v>
      </c>
      <c r="Q871" t="str">
        <f t="shared" si="52"/>
        <v>Desirable</v>
      </c>
      <c r="R871" t="str">
        <f t="shared" si="53"/>
        <v>Normal</v>
      </c>
      <c r="S871">
        <f t="shared" si="54"/>
        <v>1</v>
      </c>
      <c r="T871" t="str">
        <f t="shared" si="55"/>
        <v>Low</v>
      </c>
    </row>
    <row r="872" spans="1:20" ht="15" customHeight="1" x14ac:dyDescent="0.35">
      <c r="A872" s="35">
        <v>48</v>
      </c>
      <c r="B872" s="36">
        <v>17.467263190000001</v>
      </c>
      <c r="C872" s="35">
        <v>101.5403249</v>
      </c>
      <c r="D872" s="35">
        <v>72.530941459999994</v>
      </c>
      <c r="E872" s="37">
        <v>172.950357</v>
      </c>
      <c r="F872" s="37">
        <v>33.307706949999996</v>
      </c>
      <c r="G872" s="37">
        <v>215.4682751</v>
      </c>
      <c r="H872" s="37">
        <v>209.5010547</v>
      </c>
      <c r="I872" s="17" t="s">
        <v>243</v>
      </c>
      <c r="J872" s="17" t="s">
        <v>359</v>
      </c>
      <c r="K872" s="17" t="s">
        <v>255</v>
      </c>
      <c r="L872" s="17" t="s">
        <v>360</v>
      </c>
      <c r="M872" s="17" t="s">
        <v>332</v>
      </c>
      <c r="N872" s="36">
        <v>5.1925026619101997</v>
      </c>
      <c r="O872" s="35">
        <v>29.009383440000001</v>
      </c>
      <c r="P872" s="37">
        <v>838.42863311999997</v>
      </c>
      <c r="Q872" t="str">
        <f t="shared" si="52"/>
        <v>Desirable</v>
      </c>
      <c r="R872" t="str">
        <f t="shared" si="53"/>
        <v>Normal</v>
      </c>
      <c r="S872">
        <f t="shared" si="54"/>
        <v>2</v>
      </c>
      <c r="T872" t="str">
        <f t="shared" si="55"/>
        <v>Low</v>
      </c>
    </row>
    <row r="873" spans="1:20" ht="15" customHeight="1" x14ac:dyDescent="0.35">
      <c r="A873" s="35">
        <v>64</v>
      </c>
      <c r="B873" s="36">
        <v>27.08223465</v>
      </c>
      <c r="C873" s="35">
        <v>114.4352536</v>
      </c>
      <c r="D873" s="35">
        <v>76.377863869999999</v>
      </c>
      <c r="E873" s="37">
        <v>203.94362229999999</v>
      </c>
      <c r="F873" s="37">
        <v>33.266177489999997</v>
      </c>
      <c r="G873" s="37">
        <v>228.38298280000001</v>
      </c>
      <c r="H873" s="37">
        <v>261.23880300000002</v>
      </c>
      <c r="I873" s="17" t="s">
        <v>243</v>
      </c>
      <c r="J873" s="17" t="s">
        <v>354</v>
      </c>
      <c r="K873" s="17" t="s">
        <v>255</v>
      </c>
      <c r="L873" s="17" t="s">
        <v>261</v>
      </c>
      <c r="M873" s="17" t="s">
        <v>333</v>
      </c>
      <c r="N873" s="36">
        <v>6.1306599581904697</v>
      </c>
      <c r="O873" s="35">
        <v>38.057389729999997</v>
      </c>
      <c r="P873" s="37">
        <v>1733.2630176</v>
      </c>
      <c r="Q873" t="str">
        <f t="shared" si="52"/>
        <v>Borderline High</v>
      </c>
      <c r="R873" t="str">
        <f t="shared" si="53"/>
        <v>Normal</v>
      </c>
      <c r="S873">
        <f t="shared" si="54"/>
        <v>3</v>
      </c>
      <c r="T873" t="str">
        <f t="shared" si="55"/>
        <v>Moderate</v>
      </c>
    </row>
    <row r="874" spans="1:20" ht="15" customHeight="1" x14ac:dyDescent="0.35">
      <c r="A874" s="35">
        <v>69</v>
      </c>
      <c r="B874" s="36">
        <v>23.012404849999999</v>
      </c>
      <c r="C874" s="35">
        <v>111.007893</v>
      </c>
      <c r="D874" s="35">
        <v>68.202635119999997</v>
      </c>
      <c r="E874" s="37">
        <v>213.6811314</v>
      </c>
      <c r="F874" s="37">
        <v>35.984897650000001</v>
      </c>
      <c r="G874" s="37">
        <v>212.91083979999999</v>
      </c>
      <c r="H874" s="37">
        <v>221.4250193</v>
      </c>
      <c r="I874" s="17" t="s">
        <v>243</v>
      </c>
      <c r="J874" s="17" t="s">
        <v>359</v>
      </c>
      <c r="K874" s="17" t="s">
        <v>255</v>
      </c>
      <c r="L874" s="17" t="s">
        <v>261</v>
      </c>
      <c r="M874" s="17" t="s">
        <v>255</v>
      </c>
      <c r="N874" s="36">
        <v>5.9380780648128404</v>
      </c>
      <c r="O874" s="35">
        <v>42.805257879999999</v>
      </c>
      <c r="P874" s="37">
        <v>1587.8559346500001</v>
      </c>
      <c r="Q874" t="str">
        <f t="shared" si="52"/>
        <v>Borderline High</v>
      </c>
      <c r="R874" t="str">
        <f t="shared" si="53"/>
        <v>Normal</v>
      </c>
      <c r="S874">
        <f t="shared" si="54"/>
        <v>1</v>
      </c>
      <c r="T874" t="str">
        <f t="shared" si="55"/>
        <v>Low</v>
      </c>
    </row>
    <row r="875" spans="1:20" ht="15" customHeight="1" x14ac:dyDescent="0.35">
      <c r="A875" s="35">
        <v>73</v>
      </c>
      <c r="B875" s="36">
        <v>24.586964680000001</v>
      </c>
      <c r="C875" s="35">
        <v>121.8949269</v>
      </c>
      <c r="D875" s="35">
        <v>99.995283580000006</v>
      </c>
      <c r="E875" s="37">
        <v>220.02669990000001</v>
      </c>
      <c r="F875" s="37">
        <v>36.842697999999999</v>
      </c>
      <c r="G875" s="37">
        <v>234.94237480000001</v>
      </c>
      <c r="H875" s="37">
        <v>257.10021330000001</v>
      </c>
      <c r="I875" s="17" t="s">
        <v>353</v>
      </c>
      <c r="J875" s="17" t="s">
        <v>249</v>
      </c>
      <c r="K875" s="17" t="s">
        <v>392</v>
      </c>
      <c r="L875" s="17" t="s">
        <v>366</v>
      </c>
      <c r="M875" s="17" t="s">
        <v>255</v>
      </c>
      <c r="N875" s="36">
        <v>5.9720572011311504</v>
      </c>
      <c r="O875" s="35">
        <v>21.899643319999999</v>
      </c>
      <c r="P875" s="37">
        <v>1794.84842164</v>
      </c>
      <c r="Q875" t="str">
        <f t="shared" si="52"/>
        <v>Borderline High</v>
      </c>
      <c r="R875" t="str">
        <f t="shared" si="53"/>
        <v>Elevated</v>
      </c>
      <c r="S875">
        <f t="shared" si="54"/>
        <v>4</v>
      </c>
      <c r="T875" t="str">
        <f t="shared" si="55"/>
        <v>Moderate</v>
      </c>
    </row>
    <row r="876" spans="1:20" ht="15" customHeight="1" x14ac:dyDescent="0.35">
      <c r="A876" s="35">
        <v>32</v>
      </c>
      <c r="B876" s="36">
        <v>26.736517299999999</v>
      </c>
      <c r="C876" s="35">
        <v>109.49015660000001</v>
      </c>
      <c r="D876" s="35">
        <v>81.224154279999993</v>
      </c>
      <c r="E876" s="37">
        <v>191.30850150000001</v>
      </c>
      <c r="F876" s="37">
        <v>36.300381950000002</v>
      </c>
      <c r="G876" s="37">
        <v>207.9871938</v>
      </c>
      <c r="H876" s="37">
        <v>235.1944991</v>
      </c>
      <c r="I876" s="17" t="s">
        <v>243</v>
      </c>
      <c r="J876" s="17" t="s">
        <v>249</v>
      </c>
      <c r="K876" s="17" t="s">
        <v>392</v>
      </c>
      <c r="L876" s="17" t="s">
        <v>357</v>
      </c>
      <c r="M876" s="17" t="s">
        <v>333</v>
      </c>
      <c r="N876" s="36">
        <v>5.2701512001583799</v>
      </c>
      <c r="O876" s="35">
        <v>28.266002319999998</v>
      </c>
      <c r="P876" s="37">
        <v>855.56855359999997</v>
      </c>
      <c r="Q876" t="str">
        <f t="shared" si="52"/>
        <v>Desirable</v>
      </c>
      <c r="R876" t="str">
        <f t="shared" si="53"/>
        <v>Normal</v>
      </c>
      <c r="S876">
        <f t="shared" si="54"/>
        <v>3</v>
      </c>
      <c r="T876" t="str">
        <f t="shared" si="55"/>
        <v>Moderate</v>
      </c>
    </row>
    <row r="877" spans="1:20" ht="15" customHeight="1" x14ac:dyDescent="0.35">
      <c r="A877" s="35">
        <v>46</v>
      </c>
      <c r="B877" s="36">
        <v>21.063612469999999</v>
      </c>
      <c r="C877" s="35">
        <v>113.720271</v>
      </c>
      <c r="D877" s="35">
        <v>82.272296440000005</v>
      </c>
      <c r="E877" s="37">
        <v>205.30550249999999</v>
      </c>
      <c r="F877" s="37">
        <v>35.615747740000003</v>
      </c>
      <c r="G877" s="37">
        <v>234.1655796</v>
      </c>
      <c r="H877" s="37">
        <v>256.88087539999998</v>
      </c>
      <c r="I877" s="17" t="s">
        <v>243</v>
      </c>
      <c r="J877" s="17" t="s">
        <v>354</v>
      </c>
      <c r="K877" s="17" t="s">
        <v>392</v>
      </c>
      <c r="L877" s="17" t="s">
        <v>360</v>
      </c>
      <c r="M877" s="17" t="s">
        <v>255</v>
      </c>
      <c r="N877" s="36">
        <v>5.7644585759860796</v>
      </c>
      <c r="O877" s="35">
        <v>31.447974559999999</v>
      </c>
      <c r="P877" s="37">
        <v>968.92617361999999</v>
      </c>
      <c r="Q877" t="str">
        <f t="shared" si="52"/>
        <v>Borderline High</v>
      </c>
      <c r="R877" t="str">
        <f t="shared" si="53"/>
        <v>Normal</v>
      </c>
      <c r="S877">
        <f t="shared" si="54"/>
        <v>1</v>
      </c>
      <c r="T877" t="str">
        <f t="shared" si="55"/>
        <v>Low</v>
      </c>
    </row>
    <row r="878" spans="1:20" ht="15" customHeight="1" x14ac:dyDescent="0.35">
      <c r="A878" s="35">
        <v>25</v>
      </c>
      <c r="B878" s="36">
        <v>26.59904865</v>
      </c>
      <c r="C878" s="35">
        <v>104.5887943</v>
      </c>
      <c r="D878" s="35">
        <v>76.655735210000003</v>
      </c>
      <c r="E878" s="37">
        <v>187.3743719</v>
      </c>
      <c r="F878" s="37">
        <v>39.639893809999997</v>
      </c>
      <c r="G878" s="37">
        <v>211.25591510000001</v>
      </c>
      <c r="H878" s="37">
        <v>246.3660572</v>
      </c>
      <c r="I878" s="17" t="s">
        <v>243</v>
      </c>
      <c r="J878" s="17" t="s">
        <v>354</v>
      </c>
      <c r="K878" s="17" t="s">
        <v>255</v>
      </c>
      <c r="L878" s="17" t="s">
        <v>355</v>
      </c>
      <c r="M878" s="17" t="s">
        <v>333</v>
      </c>
      <c r="N878" s="36">
        <v>4.7269140729315202</v>
      </c>
      <c r="O878" s="35">
        <v>27.93305909</v>
      </c>
      <c r="P878" s="37">
        <v>664.97621624999999</v>
      </c>
      <c r="Q878" t="str">
        <f t="shared" si="52"/>
        <v>Desirable</v>
      </c>
      <c r="R878" t="str">
        <f t="shared" si="53"/>
        <v>Normal</v>
      </c>
      <c r="S878">
        <f t="shared" si="54"/>
        <v>3</v>
      </c>
      <c r="T878" t="str">
        <f t="shared" si="55"/>
        <v>Moderate</v>
      </c>
    </row>
    <row r="879" spans="1:20" ht="15" customHeight="1" x14ac:dyDescent="0.35">
      <c r="A879" s="35">
        <v>22</v>
      </c>
      <c r="B879" s="36">
        <v>21.479255380000001</v>
      </c>
      <c r="C879" s="35">
        <v>109.8748937</v>
      </c>
      <c r="D879" s="35">
        <v>77.045534570000001</v>
      </c>
      <c r="E879" s="37">
        <v>187.1955935</v>
      </c>
      <c r="F879" s="37">
        <v>45.701248769999999</v>
      </c>
      <c r="G879" s="37">
        <v>223.69218090000001</v>
      </c>
      <c r="H879" s="37">
        <v>292.61163640000001</v>
      </c>
      <c r="I879" s="17" t="s">
        <v>243</v>
      </c>
      <c r="J879" s="17" t="s">
        <v>249</v>
      </c>
      <c r="K879" s="17" t="s">
        <v>255</v>
      </c>
      <c r="L879" s="17" t="s">
        <v>355</v>
      </c>
      <c r="M879" s="17" t="s">
        <v>255</v>
      </c>
      <c r="N879" s="36">
        <v>4.0960717384791101</v>
      </c>
      <c r="O879" s="35">
        <v>32.82935913</v>
      </c>
      <c r="P879" s="37">
        <v>472.54361835999998</v>
      </c>
      <c r="Q879" t="str">
        <f t="shared" si="52"/>
        <v>Desirable</v>
      </c>
      <c r="R879" t="str">
        <f t="shared" si="53"/>
        <v>Normal</v>
      </c>
      <c r="S879">
        <f t="shared" si="54"/>
        <v>0</v>
      </c>
      <c r="T879" t="str">
        <f t="shared" si="55"/>
        <v>Low</v>
      </c>
    </row>
    <row r="880" spans="1:20" ht="15" customHeight="1" x14ac:dyDescent="0.35">
      <c r="A880" s="35">
        <v>53</v>
      </c>
      <c r="B880" s="36">
        <v>32.062361709999998</v>
      </c>
      <c r="C880" s="35">
        <v>113.3507153</v>
      </c>
      <c r="D880" s="35">
        <v>74.294243469999998</v>
      </c>
      <c r="E880" s="37">
        <v>207.37197900000001</v>
      </c>
      <c r="F880" s="37">
        <v>40.319966989999998</v>
      </c>
      <c r="G880" s="37">
        <v>214.35052690000001</v>
      </c>
      <c r="H880" s="37">
        <v>237.89356430000001</v>
      </c>
      <c r="I880" s="17" t="s">
        <v>243</v>
      </c>
      <c r="J880" s="17" t="s">
        <v>249</v>
      </c>
      <c r="K880" s="17" t="s">
        <v>255</v>
      </c>
      <c r="L880" s="17" t="s">
        <v>363</v>
      </c>
      <c r="M880" s="17" t="s">
        <v>334</v>
      </c>
      <c r="N880" s="36">
        <v>5.1431584517772899</v>
      </c>
      <c r="O880" s="35">
        <v>39.05647183</v>
      </c>
      <c r="P880" s="37">
        <v>1699.30517063</v>
      </c>
      <c r="Q880" t="str">
        <f t="shared" si="52"/>
        <v>Borderline High</v>
      </c>
      <c r="R880" t="str">
        <f t="shared" si="53"/>
        <v>Normal</v>
      </c>
      <c r="S880">
        <f t="shared" si="54"/>
        <v>3</v>
      </c>
      <c r="T880" t="str">
        <f t="shared" si="55"/>
        <v>Moderate</v>
      </c>
    </row>
    <row r="881" spans="1:20" ht="15" customHeight="1" x14ac:dyDescent="0.35">
      <c r="A881" s="35">
        <v>64</v>
      </c>
      <c r="B881" s="36">
        <v>26.49831198</v>
      </c>
      <c r="C881" s="35">
        <v>102.1266378</v>
      </c>
      <c r="D881" s="35">
        <v>87.243491739999996</v>
      </c>
      <c r="E881" s="37">
        <v>198.7411989</v>
      </c>
      <c r="F881" s="37">
        <v>33.684250929999997</v>
      </c>
      <c r="G881" s="37">
        <v>226.36803610000001</v>
      </c>
      <c r="H881" s="37">
        <v>255.14702840000001</v>
      </c>
      <c r="I881" s="17" t="s">
        <v>243</v>
      </c>
      <c r="J881" s="17" t="s">
        <v>249</v>
      </c>
      <c r="K881" s="17" t="s">
        <v>392</v>
      </c>
      <c r="L881" s="17" t="s">
        <v>261</v>
      </c>
      <c r="M881" s="17" t="s">
        <v>333</v>
      </c>
      <c r="N881" s="36">
        <v>5.90012226523928</v>
      </c>
      <c r="O881" s="35">
        <v>14.88314606</v>
      </c>
      <c r="P881" s="37">
        <v>1695.89196672</v>
      </c>
      <c r="Q881" t="str">
        <f t="shared" si="52"/>
        <v>Desirable</v>
      </c>
      <c r="R881" t="str">
        <f t="shared" si="53"/>
        <v>Normal</v>
      </c>
      <c r="S881">
        <f t="shared" si="54"/>
        <v>3</v>
      </c>
      <c r="T881" t="str">
        <f t="shared" si="55"/>
        <v>Moderate</v>
      </c>
    </row>
    <row r="882" spans="1:20" ht="15" customHeight="1" x14ac:dyDescent="0.35">
      <c r="A882" s="35">
        <v>85</v>
      </c>
      <c r="B882" s="36">
        <v>29.637792650000002</v>
      </c>
      <c r="C882" s="35">
        <v>120.56444140000001</v>
      </c>
      <c r="D882" s="35">
        <v>79.974403170000002</v>
      </c>
      <c r="E882" s="37">
        <v>217.12920130000001</v>
      </c>
      <c r="F882" s="37">
        <v>42.800235450000002</v>
      </c>
      <c r="G882" s="37">
        <v>231.57740849999999</v>
      </c>
      <c r="H882" s="37">
        <v>303.64881530000002</v>
      </c>
      <c r="I882" s="17" t="s">
        <v>243</v>
      </c>
      <c r="J882" s="17" t="s">
        <v>249</v>
      </c>
      <c r="K882" s="17" t="s">
        <v>255</v>
      </c>
      <c r="L882" s="17" t="s">
        <v>366</v>
      </c>
      <c r="M882" s="17" t="s">
        <v>333</v>
      </c>
      <c r="N882" s="36">
        <v>5.0730842720165503</v>
      </c>
      <c r="O882" s="35">
        <v>40.590038229999998</v>
      </c>
      <c r="P882" s="37">
        <v>2519.2123752500002</v>
      </c>
      <c r="Q882" t="str">
        <f t="shared" si="52"/>
        <v>Borderline High</v>
      </c>
      <c r="R882" t="str">
        <f t="shared" si="53"/>
        <v>Elevated</v>
      </c>
      <c r="S882">
        <f t="shared" si="54"/>
        <v>3</v>
      </c>
      <c r="T882" t="str">
        <f t="shared" si="55"/>
        <v>Moderate</v>
      </c>
    </row>
    <row r="883" spans="1:20" ht="15" customHeight="1" x14ac:dyDescent="0.35">
      <c r="A883" s="35">
        <v>62</v>
      </c>
      <c r="B883" s="36">
        <v>18.137134150000001</v>
      </c>
      <c r="C883" s="35">
        <v>115.6614324</v>
      </c>
      <c r="D883" s="35">
        <v>94.140869120000005</v>
      </c>
      <c r="E883" s="37">
        <v>198.1441997</v>
      </c>
      <c r="F883" s="37">
        <v>36.736829040000003</v>
      </c>
      <c r="G883" s="37">
        <v>233.16692660000001</v>
      </c>
      <c r="H883" s="37">
        <v>273.74738969999999</v>
      </c>
      <c r="I883" s="17" t="s">
        <v>243</v>
      </c>
      <c r="J883" s="17" t="s">
        <v>359</v>
      </c>
      <c r="K883" s="17" t="s">
        <v>392</v>
      </c>
      <c r="L883" s="17" t="s">
        <v>261</v>
      </c>
      <c r="M883" s="17" t="s">
        <v>332</v>
      </c>
      <c r="N883" s="36">
        <v>5.3936119386966004</v>
      </c>
      <c r="O883" s="35">
        <v>21.520563280000001</v>
      </c>
      <c r="P883" s="37">
        <v>1124.5023173</v>
      </c>
      <c r="Q883" t="str">
        <f t="shared" si="52"/>
        <v>Desirable</v>
      </c>
      <c r="R883" t="str">
        <f t="shared" si="53"/>
        <v>Normal</v>
      </c>
      <c r="S883">
        <f t="shared" si="54"/>
        <v>2</v>
      </c>
      <c r="T883" t="str">
        <f t="shared" si="55"/>
        <v>Low</v>
      </c>
    </row>
    <row r="884" spans="1:20" ht="15" customHeight="1" x14ac:dyDescent="0.35">
      <c r="A884" s="35">
        <v>19</v>
      </c>
      <c r="B884" s="36">
        <v>29.948788159999999</v>
      </c>
      <c r="C884" s="35">
        <v>90.379750009999995</v>
      </c>
      <c r="D884" s="35">
        <v>77.300972250000001</v>
      </c>
      <c r="E884" s="37">
        <v>196.75651360000001</v>
      </c>
      <c r="F884" s="37">
        <v>36.761569690000002</v>
      </c>
      <c r="G884" s="37">
        <v>207.6791565</v>
      </c>
      <c r="H884" s="37">
        <v>256.59111560000002</v>
      </c>
      <c r="I884" s="17" t="s">
        <v>353</v>
      </c>
      <c r="J884" s="17" t="s">
        <v>354</v>
      </c>
      <c r="K884" s="17" t="s">
        <v>255</v>
      </c>
      <c r="L884" s="17" t="s">
        <v>355</v>
      </c>
      <c r="M884" s="17" t="s">
        <v>333</v>
      </c>
      <c r="N884" s="36">
        <v>5.3522337391790504</v>
      </c>
      <c r="O884" s="35">
        <v>13.078777759999999</v>
      </c>
      <c r="P884" s="37">
        <v>569.02697504000002</v>
      </c>
      <c r="Q884" t="str">
        <f t="shared" si="52"/>
        <v>Desirable</v>
      </c>
      <c r="R884" t="str">
        <f t="shared" si="53"/>
        <v>Normal</v>
      </c>
      <c r="S884">
        <f t="shared" si="54"/>
        <v>5</v>
      </c>
      <c r="T884" t="str">
        <f t="shared" si="55"/>
        <v>Moderate</v>
      </c>
    </row>
    <row r="885" spans="1:20" ht="15" customHeight="1" x14ac:dyDescent="0.35">
      <c r="A885" s="35">
        <v>44</v>
      </c>
      <c r="B885" s="36">
        <v>34.48611846</v>
      </c>
      <c r="C885" s="35">
        <v>94.226266269999996</v>
      </c>
      <c r="D885" s="35">
        <v>86.587550370000002</v>
      </c>
      <c r="E885" s="37">
        <v>174.99806330000001</v>
      </c>
      <c r="F885" s="37">
        <v>37.436042669999999</v>
      </c>
      <c r="G885" s="37">
        <v>226.37915949999999</v>
      </c>
      <c r="H885" s="37">
        <v>246.9734235</v>
      </c>
      <c r="I885" s="17" t="s">
        <v>243</v>
      </c>
      <c r="J885" s="17" t="s">
        <v>249</v>
      </c>
      <c r="K885" s="17" t="s">
        <v>392</v>
      </c>
      <c r="L885" s="17" t="s">
        <v>360</v>
      </c>
      <c r="M885" s="17" t="s">
        <v>334</v>
      </c>
      <c r="N885" s="36">
        <v>4.6745876652245002</v>
      </c>
      <c r="O885" s="35">
        <v>7.6387158999999896</v>
      </c>
      <c r="P885" s="37">
        <v>1517.38921224</v>
      </c>
      <c r="Q885" t="str">
        <f t="shared" si="52"/>
        <v>Desirable</v>
      </c>
      <c r="R885" t="str">
        <f t="shared" si="53"/>
        <v>Normal</v>
      </c>
      <c r="S885">
        <f t="shared" si="54"/>
        <v>4</v>
      </c>
      <c r="T885" t="str">
        <f t="shared" si="55"/>
        <v>Moderate</v>
      </c>
    </row>
    <row r="886" spans="1:20" ht="15" customHeight="1" x14ac:dyDescent="0.35">
      <c r="A886" s="35">
        <v>53</v>
      </c>
      <c r="B886" s="36">
        <v>27.588053940000002</v>
      </c>
      <c r="C886" s="35">
        <v>111.45953280000001</v>
      </c>
      <c r="D886" s="35">
        <v>73.968492249999997</v>
      </c>
      <c r="E886" s="37">
        <v>195.09038620000001</v>
      </c>
      <c r="F886" s="37">
        <v>38.397897280000002</v>
      </c>
      <c r="G886" s="37">
        <v>219.97835019999999</v>
      </c>
      <c r="H886" s="37">
        <v>233.38255960000001</v>
      </c>
      <c r="I886" s="17" t="s">
        <v>353</v>
      </c>
      <c r="J886" s="17" t="s">
        <v>249</v>
      </c>
      <c r="K886" s="17" t="s">
        <v>255</v>
      </c>
      <c r="L886" s="17" t="s">
        <v>363</v>
      </c>
      <c r="M886" s="17" t="s">
        <v>333</v>
      </c>
      <c r="N886" s="36">
        <v>5.0807570210782096</v>
      </c>
      <c r="O886" s="35">
        <v>37.491040550000001</v>
      </c>
      <c r="P886" s="37">
        <v>1462.16685882</v>
      </c>
      <c r="Q886" t="str">
        <f t="shared" si="52"/>
        <v>Desirable</v>
      </c>
      <c r="R886" t="str">
        <f t="shared" si="53"/>
        <v>Normal</v>
      </c>
      <c r="S886">
        <f t="shared" si="54"/>
        <v>5</v>
      </c>
      <c r="T886" t="str">
        <f t="shared" si="55"/>
        <v>Moderate</v>
      </c>
    </row>
    <row r="887" spans="1:20" ht="15" customHeight="1" x14ac:dyDescent="0.35">
      <c r="A887" s="35">
        <v>53</v>
      </c>
      <c r="B887" s="36">
        <v>29.610705540000001</v>
      </c>
      <c r="C887" s="35">
        <v>114.0519651</v>
      </c>
      <c r="D887" s="35">
        <v>83.478462870000001</v>
      </c>
      <c r="E887" s="37">
        <v>178.92819679999999</v>
      </c>
      <c r="F887" s="37">
        <v>39.662832190000003</v>
      </c>
      <c r="G887" s="37">
        <v>215.88074739999999</v>
      </c>
      <c r="H887" s="37">
        <v>236.30546720000001</v>
      </c>
      <c r="I887" s="17" t="s">
        <v>243</v>
      </c>
      <c r="J887" s="17" t="s">
        <v>359</v>
      </c>
      <c r="K887" s="17" t="s">
        <v>392</v>
      </c>
      <c r="L887" s="17" t="s">
        <v>363</v>
      </c>
      <c r="M887" s="17" t="s">
        <v>333</v>
      </c>
      <c r="N887" s="36">
        <v>4.5112309666356198</v>
      </c>
      <c r="O887" s="35">
        <v>30.573502229999999</v>
      </c>
      <c r="P887" s="37">
        <v>1569.36739362</v>
      </c>
      <c r="Q887" t="str">
        <f t="shared" si="52"/>
        <v>Desirable</v>
      </c>
      <c r="R887" t="str">
        <f t="shared" si="53"/>
        <v>Normal</v>
      </c>
      <c r="S887">
        <f t="shared" si="54"/>
        <v>3</v>
      </c>
      <c r="T887" t="str">
        <f t="shared" si="55"/>
        <v>Moderate</v>
      </c>
    </row>
    <row r="888" spans="1:20" ht="15" customHeight="1" x14ac:dyDescent="0.35">
      <c r="A888" s="35">
        <v>43</v>
      </c>
      <c r="B888" s="36">
        <v>25.809577180000002</v>
      </c>
      <c r="C888" s="35">
        <v>98.125846609999996</v>
      </c>
      <c r="D888" s="35">
        <v>66.053307700000005</v>
      </c>
      <c r="E888" s="37">
        <v>188.11426059999999</v>
      </c>
      <c r="F888" s="37">
        <v>39.874224130000002</v>
      </c>
      <c r="G888" s="37">
        <v>217.23904580000001</v>
      </c>
      <c r="H888" s="37">
        <v>227.57249049999999</v>
      </c>
      <c r="I888" s="17" t="s">
        <v>243</v>
      </c>
      <c r="J888" s="17" t="s">
        <v>249</v>
      </c>
      <c r="K888" s="17" t="s">
        <v>255</v>
      </c>
      <c r="L888" s="17" t="s">
        <v>360</v>
      </c>
      <c r="M888" s="17" t="s">
        <v>333</v>
      </c>
      <c r="N888" s="36">
        <v>4.7176908066398999</v>
      </c>
      <c r="O888" s="35">
        <v>32.072538909999999</v>
      </c>
      <c r="P888" s="37">
        <v>1109.81181874</v>
      </c>
      <c r="Q888" t="str">
        <f t="shared" si="52"/>
        <v>Desirable</v>
      </c>
      <c r="R888" t="str">
        <f t="shared" si="53"/>
        <v>Normal</v>
      </c>
      <c r="S888">
        <f t="shared" si="54"/>
        <v>3</v>
      </c>
      <c r="T888" t="str">
        <f t="shared" si="55"/>
        <v>Moderate</v>
      </c>
    </row>
    <row r="889" spans="1:20" ht="15" customHeight="1" x14ac:dyDescent="0.35">
      <c r="A889" s="35">
        <v>60</v>
      </c>
      <c r="B889" s="36">
        <v>28.876438109999999</v>
      </c>
      <c r="C889" s="35">
        <v>113.3099769</v>
      </c>
      <c r="D889" s="35">
        <v>74.028811189999999</v>
      </c>
      <c r="E889" s="37">
        <v>179.75749640000001</v>
      </c>
      <c r="F889" s="37">
        <v>32.57248483</v>
      </c>
      <c r="G889" s="37">
        <v>223.20452019999999</v>
      </c>
      <c r="H889" s="37">
        <v>241.0768023</v>
      </c>
      <c r="I889" s="17" t="s">
        <v>353</v>
      </c>
      <c r="J889" s="17" t="s">
        <v>354</v>
      </c>
      <c r="K889" s="17" t="s">
        <v>255</v>
      </c>
      <c r="L889" s="17" t="s">
        <v>261</v>
      </c>
      <c r="M889" s="17" t="s">
        <v>333</v>
      </c>
      <c r="N889" s="36">
        <v>5.5186915379092998</v>
      </c>
      <c r="O889" s="35">
        <v>39.281165710000003</v>
      </c>
      <c r="P889" s="37">
        <v>1732.5862866</v>
      </c>
      <c r="Q889" t="str">
        <f t="shared" si="52"/>
        <v>Desirable</v>
      </c>
      <c r="R889" t="str">
        <f t="shared" si="53"/>
        <v>Normal</v>
      </c>
      <c r="S889">
        <f t="shared" si="54"/>
        <v>5</v>
      </c>
      <c r="T889" t="str">
        <f t="shared" si="55"/>
        <v>Moderate</v>
      </c>
    </row>
    <row r="890" spans="1:20" ht="15" customHeight="1" x14ac:dyDescent="0.35">
      <c r="A890" s="35">
        <v>44</v>
      </c>
      <c r="B890" s="36">
        <v>35.005912559999999</v>
      </c>
      <c r="C890" s="35">
        <v>110.9535848</v>
      </c>
      <c r="D890" s="35">
        <v>95.716148630000006</v>
      </c>
      <c r="E890" s="37">
        <v>204.50415409999999</v>
      </c>
      <c r="F890" s="37">
        <v>37.39930098</v>
      </c>
      <c r="G890" s="37">
        <v>214.21513780000001</v>
      </c>
      <c r="H890" s="37">
        <v>265.5722485</v>
      </c>
      <c r="I890" s="17" t="s">
        <v>243</v>
      </c>
      <c r="J890" s="17" t="s">
        <v>354</v>
      </c>
      <c r="K890" s="17" t="s">
        <v>392</v>
      </c>
      <c r="L890" s="17" t="s">
        <v>360</v>
      </c>
      <c r="M890" s="17" t="s">
        <v>334</v>
      </c>
      <c r="N890" s="36">
        <v>5.4681277120490197</v>
      </c>
      <c r="O890" s="35">
        <v>15.237436170000001</v>
      </c>
      <c r="P890" s="37">
        <v>1540.2601526399999</v>
      </c>
      <c r="Q890" t="str">
        <f t="shared" si="52"/>
        <v>Borderline High</v>
      </c>
      <c r="R890" t="str">
        <f t="shared" si="53"/>
        <v>Normal</v>
      </c>
      <c r="S890">
        <f t="shared" si="54"/>
        <v>4</v>
      </c>
      <c r="T890" t="str">
        <f t="shared" si="55"/>
        <v>Moderate</v>
      </c>
    </row>
    <row r="891" spans="1:20" ht="15" customHeight="1" x14ac:dyDescent="0.35">
      <c r="A891" s="35">
        <v>86</v>
      </c>
      <c r="B891" s="36">
        <v>38.231289230000002</v>
      </c>
      <c r="C891" s="35">
        <v>97.343580720000006</v>
      </c>
      <c r="D891" s="35">
        <v>96.916897219999996</v>
      </c>
      <c r="E891" s="37">
        <v>219.1191412</v>
      </c>
      <c r="F891" s="37">
        <v>39.714925729999997</v>
      </c>
      <c r="G891" s="37">
        <v>220.17477690000001</v>
      </c>
      <c r="H891" s="37">
        <v>256.39223029999999</v>
      </c>
      <c r="I891" s="17" t="s">
        <v>243</v>
      </c>
      <c r="J891" s="17" t="s">
        <v>359</v>
      </c>
      <c r="K891" s="17" t="s">
        <v>392</v>
      </c>
      <c r="L891" s="17" t="s">
        <v>366</v>
      </c>
      <c r="M891" s="17" t="s">
        <v>334</v>
      </c>
      <c r="N891" s="36">
        <v>5.5172995334215402</v>
      </c>
      <c r="O891" s="35">
        <v>0.42668350000000999</v>
      </c>
      <c r="P891" s="37">
        <v>3287.8908737800002</v>
      </c>
      <c r="Q891" t="str">
        <f t="shared" si="52"/>
        <v>Borderline High</v>
      </c>
      <c r="R891" t="str">
        <f t="shared" si="53"/>
        <v>Normal</v>
      </c>
      <c r="S891">
        <f t="shared" si="54"/>
        <v>4</v>
      </c>
      <c r="T891" t="str">
        <f t="shared" si="55"/>
        <v>Moderate</v>
      </c>
    </row>
    <row r="892" spans="1:20" ht="15" customHeight="1" x14ac:dyDescent="0.35">
      <c r="A892" s="35">
        <v>37</v>
      </c>
      <c r="B892" s="36">
        <v>28.58590281</v>
      </c>
      <c r="C892" s="35">
        <v>109.79262060000001</v>
      </c>
      <c r="D892" s="35">
        <v>83.507832960000002</v>
      </c>
      <c r="E892" s="37">
        <v>183.98198160000001</v>
      </c>
      <c r="F892" s="37">
        <v>38.7146787</v>
      </c>
      <c r="G892" s="37">
        <v>217.8900107</v>
      </c>
      <c r="H892" s="37">
        <v>237.19862169999999</v>
      </c>
      <c r="I892" s="17" t="s">
        <v>243</v>
      </c>
      <c r="J892" s="17" t="s">
        <v>249</v>
      </c>
      <c r="K892" s="17" t="s">
        <v>392</v>
      </c>
      <c r="L892" s="17" t="s">
        <v>357</v>
      </c>
      <c r="M892" s="17" t="s">
        <v>333</v>
      </c>
      <c r="N892" s="36">
        <v>4.7522538679883199</v>
      </c>
      <c r="O892" s="35">
        <v>26.284787640000001</v>
      </c>
      <c r="P892" s="37">
        <v>1057.6784039700001</v>
      </c>
      <c r="Q892" t="str">
        <f t="shared" si="52"/>
        <v>Desirable</v>
      </c>
      <c r="R892" t="str">
        <f t="shared" si="53"/>
        <v>Normal</v>
      </c>
      <c r="S892">
        <f t="shared" si="54"/>
        <v>3</v>
      </c>
      <c r="T892" t="str">
        <f t="shared" si="55"/>
        <v>Moderate</v>
      </c>
    </row>
    <row r="893" spans="1:20" ht="15" customHeight="1" x14ac:dyDescent="0.35">
      <c r="A893" s="35">
        <v>28</v>
      </c>
      <c r="B893" s="36">
        <v>21.901594110000001</v>
      </c>
      <c r="C893" s="35">
        <v>94.031642559999995</v>
      </c>
      <c r="D893" s="35">
        <v>78.724179719999995</v>
      </c>
      <c r="E893" s="37">
        <v>204.8675868</v>
      </c>
      <c r="F893" s="37">
        <v>38.876551880000001</v>
      </c>
      <c r="G893" s="37">
        <v>221.66687060000001</v>
      </c>
      <c r="H893" s="37">
        <v>257.24660660000001</v>
      </c>
      <c r="I893" s="17" t="s">
        <v>353</v>
      </c>
      <c r="J893" s="17" t="s">
        <v>354</v>
      </c>
      <c r="K893" s="17" t="s">
        <v>255</v>
      </c>
      <c r="L893" s="17" t="s">
        <v>355</v>
      </c>
      <c r="M893" s="17" t="s">
        <v>255</v>
      </c>
      <c r="N893" s="36">
        <v>5.2696954048899096</v>
      </c>
      <c r="O893" s="35">
        <v>15.307462839999999</v>
      </c>
      <c r="P893" s="37">
        <v>613.24463507999997</v>
      </c>
      <c r="Q893" t="str">
        <f t="shared" si="52"/>
        <v>Borderline High</v>
      </c>
      <c r="R893" t="str">
        <f t="shared" si="53"/>
        <v>Normal</v>
      </c>
      <c r="S893">
        <f t="shared" si="54"/>
        <v>3</v>
      </c>
      <c r="T893" t="str">
        <f t="shared" si="55"/>
        <v>Moderate</v>
      </c>
    </row>
    <row r="894" spans="1:20" ht="15" customHeight="1" x14ac:dyDescent="0.35">
      <c r="A894" s="35">
        <v>55</v>
      </c>
      <c r="B894" s="36">
        <v>30.116534770000001</v>
      </c>
      <c r="C894" s="35">
        <v>116.2836145</v>
      </c>
      <c r="D894" s="35">
        <v>91.008485609999994</v>
      </c>
      <c r="E894" s="37">
        <v>214.71212410000001</v>
      </c>
      <c r="F894" s="37">
        <v>40.924701079999998</v>
      </c>
      <c r="G894" s="37">
        <v>218.0142429</v>
      </c>
      <c r="H894" s="37">
        <v>260.92566640000001</v>
      </c>
      <c r="I894" s="17" t="s">
        <v>243</v>
      </c>
      <c r="J894" s="17" t="s">
        <v>249</v>
      </c>
      <c r="K894" s="17" t="s">
        <v>392</v>
      </c>
      <c r="L894" s="17" t="s">
        <v>363</v>
      </c>
      <c r="M894" s="17" t="s">
        <v>334</v>
      </c>
      <c r="N894" s="36">
        <v>5.2465166130420497</v>
      </c>
      <c r="O894" s="35">
        <v>25.275128890000001</v>
      </c>
      <c r="P894" s="37">
        <v>1656.4094123499999</v>
      </c>
      <c r="Q894" t="str">
        <f t="shared" si="52"/>
        <v>Borderline High</v>
      </c>
      <c r="R894" t="str">
        <f t="shared" si="53"/>
        <v>Normal</v>
      </c>
      <c r="S894">
        <f t="shared" si="54"/>
        <v>3</v>
      </c>
      <c r="T894" t="str">
        <f t="shared" si="55"/>
        <v>Moderate</v>
      </c>
    </row>
    <row r="895" spans="1:20" ht="15" customHeight="1" x14ac:dyDescent="0.35">
      <c r="A895" s="35">
        <v>23</v>
      </c>
      <c r="B895" s="36">
        <v>20.811786099999999</v>
      </c>
      <c r="C895" s="35">
        <v>97.665672720000003</v>
      </c>
      <c r="D895" s="35">
        <v>80.367506860000006</v>
      </c>
      <c r="E895" s="37">
        <v>192.53914789999999</v>
      </c>
      <c r="F895" s="37">
        <v>38.81241644</v>
      </c>
      <c r="G895" s="37">
        <v>219.7269235</v>
      </c>
      <c r="H895" s="37">
        <v>261.56516959999999</v>
      </c>
      <c r="I895" s="17" t="s">
        <v>243</v>
      </c>
      <c r="J895" s="17" t="s">
        <v>249</v>
      </c>
      <c r="K895" s="17" t="s">
        <v>392</v>
      </c>
      <c r="L895" s="17" t="s">
        <v>355</v>
      </c>
      <c r="M895" s="17" t="s">
        <v>255</v>
      </c>
      <c r="N895" s="36">
        <v>4.96076167268909</v>
      </c>
      <c r="O895" s="35">
        <v>17.298165860000001</v>
      </c>
      <c r="P895" s="37">
        <v>478.67108030000003</v>
      </c>
      <c r="Q895" t="str">
        <f t="shared" si="52"/>
        <v>Desirable</v>
      </c>
      <c r="R895" t="str">
        <f t="shared" si="53"/>
        <v>Normal</v>
      </c>
      <c r="S895">
        <f t="shared" si="54"/>
        <v>1</v>
      </c>
      <c r="T895" t="str">
        <f t="shared" si="55"/>
        <v>Low</v>
      </c>
    </row>
    <row r="896" spans="1:20" ht="15" customHeight="1" x14ac:dyDescent="0.35">
      <c r="A896" s="35">
        <v>89</v>
      </c>
      <c r="B896" s="36">
        <v>23.877907619999998</v>
      </c>
      <c r="C896" s="35">
        <v>108.9603786</v>
      </c>
      <c r="D896" s="35">
        <v>81.841356399999995</v>
      </c>
      <c r="E896" s="37">
        <v>193.1916181</v>
      </c>
      <c r="F896" s="37">
        <v>37.221465649999999</v>
      </c>
      <c r="G896" s="37">
        <v>215.72863810000001</v>
      </c>
      <c r="H896" s="37">
        <v>248.9525787</v>
      </c>
      <c r="I896" s="17" t="s">
        <v>243</v>
      </c>
      <c r="J896" s="17" t="s">
        <v>249</v>
      </c>
      <c r="K896" s="17" t="s">
        <v>392</v>
      </c>
      <c r="L896" s="17" t="s">
        <v>366</v>
      </c>
      <c r="M896" s="17" t="s">
        <v>255</v>
      </c>
      <c r="N896" s="36">
        <v>5.1903280734997104</v>
      </c>
      <c r="O896" s="35">
        <v>27.1190222</v>
      </c>
      <c r="P896" s="37">
        <v>2125.1337781799998</v>
      </c>
      <c r="Q896" t="str">
        <f t="shared" si="52"/>
        <v>Desirable</v>
      </c>
      <c r="R896" t="str">
        <f t="shared" si="53"/>
        <v>Normal</v>
      </c>
      <c r="S896">
        <f t="shared" si="54"/>
        <v>1</v>
      </c>
      <c r="T896" t="str">
        <f t="shared" si="55"/>
        <v>Low</v>
      </c>
    </row>
    <row r="897" spans="1:20" ht="15" customHeight="1" x14ac:dyDescent="0.35">
      <c r="A897" s="35">
        <v>40</v>
      </c>
      <c r="B897" s="36">
        <v>24.449067509999999</v>
      </c>
      <c r="C897" s="35">
        <v>117.9595327</v>
      </c>
      <c r="D897" s="35">
        <v>87.882547560000006</v>
      </c>
      <c r="E897" s="37">
        <v>202.5924952</v>
      </c>
      <c r="F897" s="37">
        <v>40.131432699999998</v>
      </c>
      <c r="G897" s="37">
        <v>224.57797189999999</v>
      </c>
      <c r="H897" s="37">
        <v>226.36109519999999</v>
      </c>
      <c r="I897" s="17" t="s">
        <v>243</v>
      </c>
      <c r="J897" s="17" t="s">
        <v>359</v>
      </c>
      <c r="K897" s="17" t="s">
        <v>392</v>
      </c>
      <c r="L897" s="17" t="s">
        <v>360</v>
      </c>
      <c r="M897" s="17" t="s">
        <v>255</v>
      </c>
      <c r="N897" s="36">
        <v>5.0482248344948797</v>
      </c>
      <c r="O897" s="35">
        <v>30.076985140000001</v>
      </c>
      <c r="P897" s="37">
        <v>977.96270040000002</v>
      </c>
      <c r="Q897" t="str">
        <f t="shared" si="52"/>
        <v>Borderline High</v>
      </c>
      <c r="R897" t="str">
        <f t="shared" si="53"/>
        <v>Normal</v>
      </c>
      <c r="S897">
        <f t="shared" si="54"/>
        <v>0</v>
      </c>
      <c r="T897" t="str">
        <f t="shared" si="55"/>
        <v>Low</v>
      </c>
    </row>
    <row r="898" spans="1:20" ht="15" customHeight="1" x14ac:dyDescent="0.35">
      <c r="A898" s="35">
        <v>64</v>
      </c>
      <c r="B898" s="36">
        <v>37.20587433</v>
      </c>
      <c r="C898" s="35">
        <v>110.8210258</v>
      </c>
      <c r="D898" s="35">
        <v>90.962224050000003</v>
      </c>
      <c r="E898" s="37">
        <v>221.40965750000001</v>
      </c>
      <c r="F898" s="37">
        <v>29.75026132</v>
      </c>
      <c r="G898" s="37">
        <v>227.20057850000001</v>
      </c>
      <c r="H898" s="37">
        <v>259.67398980000002</v>
      </c>
      <c r="I898" s="17" t="s">
        <v>243</v>
      </c>
      <c r="J898" s="17" t="s">
        <v>359</v>
      </c>
      <c r="K898" s="17" t="s">
        <v>392</v>
      </c>
      <c r="L898" s="17" t="s">
        <v>261</v>
      </c>
      <c r="M898" s="17" t="s">
        <v>334</v>
      </c>
      <c r="N898" s="36">
        <v>7.4422760566191899</v>
      </c>
      <c r="O898" s="35">
        <v>19.858801750000001</v>
      </c>
      <c r="P898" s="37">
        <v>2381.17595712</v>
      </c>
      <c r="Q898" t="str">
        <f t="shared" ref="Q898:Q961" si="56">IF(E898&lt;200,"Desirable",IF(E898&lt;240,"Borderline High","High"))</f>
        <v>Borderline High</v>
      </c>
      <c r="R898" t="str">
        <f t="shared" ref="R898:R961" si="57">IF(C898&lt;120,"Normal",IF(C898&lt;130,"Elevated",IF(C898&lt;140,"High / Stage 1","High / Stage 2")))</f>
        <v>Normal</v>
      </c>
      <c r="S898">
        <f t="shared" ref="S898:S961" si="58">(IF(M898="Obese",3,IF(M898="Overweight",2,IF(M898="Underweight",1,0))))+(IF(R898="High / Stage 2",3,IF(R898="High / Stage 1",2,IF(R898="Elevated",1,0))))+IF(I898="smoker",2,0)+IF(F898&lt;40,1,0)</f>
        <v>4</v>
      </c>
      <c r="T898" t="str">
        <f t="shared" ref="T898:T961" si="59">IF(S898&lt;=2,"Low",IF(S898&lt;=5,"Moderate","High"))</f>
        <v>Moderate</v>
      </c>
    </row>
    <row r="899" spans="1:20" ht="15" customHeight="1" x14ac:dyDescent="0.35">
      <c r="A899" s="35">
        <v>63</v>
      </c>
      <c r="B899" s="36">
        <v>34.143545789999997</v>
      </c>
      <c r="C899" s="35">
        <v>112.08171179999999</v>
      </c>
      <c r="D899" s="35">
        <v>96.277912229999998</v>
      </c>
      <c r="E899" s="37">
        <v>179.37625209999999</v>
      </c>
      <c r="F899" s="37">
        <v>39.580612809999998</v>
      </c>
      <c r="G899" s="37">
        <v>206.68609559999999</v>
      </c>
      <c r="H899" s="37">
        <v>240.46978050000001</v>
      </c>
      <c r="I899" s="17" t="s">
        <v>243</v>
      </c>
      <c r="J899" s="17" t="s">
        <v>359</v>
      </c>
      <c r="K899" s="17" t="s">
        <v>392</v>
      </c>
      <c r="L899" s="17" t="s">
        <v>261</v>
      </c>
      <c r="M899" s="17" t="s">
        <v>334</v>
      </c>
      <c r="N899" s="36">
        <v>4.5319220538869702</v>
      </c>
      <c r="O899" s="35">
        <v>15.803799570000001</v>
      </c>
      <c r="P899" s="37">
        <v>2151.0433847700001</v>
      </c>
      <c r="Q899" t="str">
        <f t="shared" si="56"/>
        <v>Desirable</v>
      </c>
      <c r="R899" t="str">
        <f t="shared" si="57"/>
        <v>Normal</v>
      </c>
      <c r="S899">
        <f t="shared" si="58"/>
        <v>4</v>
      </c>
      <c r="T899" t="str">
        <f t="shared" si="59"/>
        <v>Moderate</v>
      </c>
    </row>
    <row r="900" spans="1:20" ht="15" customHeight="1" x14ac:dyDescent="0.35">
      <c r="A900" s="35">
        <v>29</v>
      </c>
      <c r="B900" s="36">
        <v>33.108132730000001</v>
      </c>
      <c r="C900" s="35">
        <v>121.944491</v>
      </c>
      <c r="D900" s="35">
        <v>94.709898219999999</v>
      </c>
      <c r="E900" s="37">
        <v>189.4338769</v>
      </c>
      <c r="F900" s="37">
        <v>42.990525519999998</v>
      </c>
      <c r="G900" s="37">
        <v>217.46876850000001</v>
      </c>
      <c r="H900" s="37">
        <v>228.13584850000001</v>
      </c>
      <c r="I900" s="17" t="s">
        <v>353</v>
      </c>
      <c r="J900" s="17" t="s">
        <v>354</v>
      </c>
      <c r="K900" s="17" t="s">
        <v>392</v>
      </c>
      <c r="L900" s="17" t="s">
        <v>355</v>
      </c>
      <c r="M900" s="17" t="s">
        <v>334</v>
      </c>
      <c r="N900" s="36">
        <v>4.4064098916835004</v>
      </c>
      <c r="O900" s="35">
        <v>27.23459278</v>
      </c>
      <c r="P900" s="37">
        <v>960.13584917000003</v>
      </c>
      <c r="Q900" t="str">
        <f t="shared" si="56"/>
        <v>Desirable</v>
      </c>
      <c r="R900" t="str">
        <f t="shared" si="57"/>
        <v>Elevated</v>
      </c>
      <c r="S900">
        <f t="shared" si="58"/>
        <v>6</v>
      </c>
      <c r="T900" t="str">
        <f t="shared" si="59"/>
        <v>High</v>
      </c>
    </row>
    <row r="901" spans="1:20" ht="15" customHeight="1" x14ac:dyDescent="0.35">
      <c r="A901" s="35">
        <v>53</v>
      </c>
      <c r="B901" s="36">
        <v>27.02579983</v>
      </c>
      <c r="C901" s="35">
        <v>108.9603786</v>
      </c>
      <c r="D901" s="35">
        <v>81.841356399999995</v>
      </c>
      <c r="E901" s="37">
        <v>211.76619260000001</v>
      </c>
      <c r="F901" s="37">
        <v>26.95363034</v>
      </c>
      <c r="G901" s="37">
        <v>218.85124709999999</v>
      </c>
      <c r="H901" s="37">
        <v>252.7612312</v>
      </c>
      <c r="I901" s="17" t="s">
        <v>243</v>
      </c>
      <c r="J901" s="17" t="s">
        <v>359</v>
      </c>
      <c r="K901" s="17" t="s">
        <v>392</v>
      </c>
      <c r="L901" s="17" t="s">
        <v>363</v>
      </c>
      <c r="M901" s="17" t="s">
        <v>333</v>
      </c>
      <c r="N901" s="36">
        <v>7.8566853491988597</v>
      </c>
      <c r="O901" s="35">
        <v>27.1190222</v>
      </c>
      <c r="P901" s="37">
        <v>1432.3673909900001</v>
      </c>
      <c r="Q901" t="str">
        <f t="shared" si="56"/>
        <v>Borderline High</v>
      </c>
      <c r="R901" t="str">
        <f t="shared" si="57"/>
        <v>Normal</v>
      </c>
      <c r="S901">
        <f t="shared" si="58"/>
        <v>3</v>
      </c>
      <c r="T901" t="str">
        <f t="shared" si="59"/>
        <v>Moderate</v>
      </c>
    </row>
    <row r="902" spans="1:20" ht="15" customHeight="1" x14ac:dyDescent="0.35">
      <c r="A902" s="35">
        <v>53</v>
      </c>
      <c r="B902" s="36">
        <v>27.02579983</v>
      </c>
      <c r="C902" s="35">
        <v>108.9603786</v>
      </c>
      <c r="D902" s="35">
        <v>81.841356399999995</v>
      </c>
      <c r="E902" s="37">
        <v>209.0553702</v>
      </c>
      <c r="F902" s="37">
        <v>32.18227186</v>
      </c>
      <c r="G902" s="37">
        <v>214.5909608</v>
      </c>
      <c r="H902" s="37">
        <v>246.42913329999999</v>
      </c>
      <c r="I902" s="17" t="s">
        <v>243</v>
      </c>
      <c r="J902" s="17" t="s">
        <v>354</v>
      </c>
      <c r="K902" s="17" t="s">
        <v>392</v>
      </c>
      <c r="L902" s="17" t="s">
        <v>363</v>
      </c>
      <c r="M902" s="17" t="s">
        <v>333</v>
      </c>
      <c r="N902" s="36">
        <v>6.4959792493655204</v>
      </c>
      <c r="O902" s="35">
        <v>27.1190222</v>
      </c>
      <c r="P902" s="37">
        <v>1432.3673909900001</v>
      </c>
      <c r="Q902" t="str">
        <f t="shared" si="56"/>
        <v>Borderline High</v>
      </c>
      <c r="R902" t="str">
        <f t="shared" si="57"/>
        <v>Normal</v>
      </c>
      <c r="S902">
        <f t="shared" si="58"/>
        <v>3</v>
      </c>
      <c r="T902" t="str">
        <f t="shared" si="59"/>
        <v>Moderate</v>
      </c>
    </row>
    <row r="903" spans="1:20" ht="15" customHeight="1" x14ac:dyDescent="0.35">
      <c r="A903" s="35">
        <v>77</v>
      </c>
      <c r="B903" s="36">
        <v>28.18108552</v>
      </c>
      <c r="C903" s="35">
        <v>126.4926301</v>
      </c>
      <c r="D903" s="35">
        <v>106.0579075</v>
      </c>
      <c r="E903" s="37">
        <v>205.81312890000001</v>
      </c>
      <c r="F903" s="37">
        <v>36.048308730000002</v>
      </c>
      <c r="G903" s="37">
        <v>229.94951620000001</v>
      </c>
      <c r="H903" s="37">
        <v>228.17534000000001</v>
      </c>
      <c r="I903" s="17" t="s">
        <v>243</v>
      </c>
      <c r="J903" s="17" t="s">
        <v>249</v>
      </c>
      <c r="K903" s="17" t="s">
        <v>392</v>
      </c>
      <c r="L903" s="17" t="s">
        <v>366</v>
      </c>
      <c r="M903" s="17" t="s">
        <v>333</v>
      </c>
      <c r="N903" s="36">
        <v>5.70936990252524</v>
      </c>
      <c r="O903" s="35">
        <v>20.434722600000001</v>
      </c>
      <c r="P903" s="37">
        <v>2169.94358504</v>
      </c>
      <c r="Q903" t="str">
        <f t="shared" si="56"/>
        <v>Borderline High</v>
      </c>
      <c r="R903" t="str">
        <f t="shared" si="57"/>
        <v>Elevated</v>
      </c>
      <c r="S903">
        <f t="shared" si="58"/>
        <v>4</v>
      </c>
      <c r="T903" t="str">
        <f t="shared" si="59"/>
        <v>Moderate</v>
      </c>
    </row>
    <row r="904" spans="1:20" ht="15" customHeight="1" x14ac:dyDescent="0.35">
      <c r="A904" s="35">
        <v>60</v>
      </c>
      <c r="B904" s="36">
        <v>36.189588069999999</v>
      </c>
      <c r="C904" s="35">
        <v>111.98327260000001</v>
      </c>
      <c r="D904" s="35">
        <v>82.788964010000001</v>
      </c>
      <c r="E904" s="37">
        <v>194.85638800000001</v>
      </c>
      <c r="F904" s="37">
        <v>37.015247199999997</v>
      </c>
      <c r="G904" s="37">
        <v>219.7396282</v>
      </c>
      <c r="H904" s="37">
        <v>221.48649510000001</v>
      </c>
      <c r="I904" s="17" t="s">
        <v>353</v>
      </c>
      <c r="J904" s="17" t="s">
        <v>249</v>
      </c>
      <c r="K904" s="17" t="s">
        <v>392</v>
      </c>
      <c r="L904" s="17" t="s">
        <v>261</v>
      </c>
      <c r="M904" s="17" t="s">
        <v>334</v>
      </c>
      <c r="N904" s="36">
        <v>5.26421955112595</v>
      </c>
      <c r="O904" s="35">
        <v>29.194308589999999</v>
      </c>
      <c r="P904" s="37">
        <v>2171.3752841999999</v>
      </c>
      <c r="Q904" t="str">
        <f t="shared" si="56"/>
        <v>Desirable</v>
      </c>
      <c r="R904" t="str">
        <f t="shared" si="57"/>
        <v>Normal</v>
      </c>
      <c r="S904">
        <f t="shared" si="58"/>
        <v>6</v>
      </c>
      <c r="T904" t="str">
        <f t="shared" si="59"/>
        <v>High</v>
      </c>
    </row>
    <row r="905" spans="1:20" ht="15" customHeight="1" x14ac:dyDescent="0.35">
      <c r="A905" s="35">
        <v>85</v>
      </c>
      <c r="B905" s="36">
        <v>29.23768385</v>
      </c>
      <c r="C905" s="35">
        <v>110.8327118</v>
      </c>
      <c r="D905" s="35">
        <v>82.651831349999995</v>
      </c>
      <c r="E905" s="37">
        <v>215.50254000000001</v>
      </c>
      <c r="F905" s="37">
        <v>32.660644390000002</v>
      </c>
      <c r="G905" s="37">
        <v>224.70708640000001</v>
      </c>
      <c r="H905" s="37">
        <v>288.34799099999998</v>
      </c>
      <c r="I905" s="17" t="s">
        <v>243</v>
      </c>
      <c r="J905" s="17" t="s">
        <v>354</v>
      </c>
      <c r="K905" s="17" t="s">
        <v>392</v>
      </c>
      <c r="L905" s="17" t="s">
        <v>366</v>
      </c>
      <c r="M905" s="17" t="s">
        <v>333</v>
      </c>
      <c r="N905" s="36">
        <v>6.598232950541</v>
      </c>
      <c r="O905" s="35">
        <v>28.18088045</v>
      </c>
      <c r="P905" s="37">
        <v>2485.2031272499999</v>
      </c>
      <c r="Q905" t="str">
        <f t="shared" si="56"/>
        <v>Borderline High</v>
      </c>
      <c r="R905" t="str">
        <f t="shared" si="57"/>
        <v>Normal</v>
      </c>
      <c r="S905">
        <f t="shared" si="58"/>
        <v>3</v>
      </c>
      <c r="T905" t="str">
        <f t="shared" si="59"/>
        <v>Moderate</v>
      </c>
    </row>
    <row r="906" spans="1:20" ht="15" customHeight="1" x14ac:dyDescent="0.35">
      <c r="A906" s="35">
        <v>22</v>
      </c>
      <c r="B906" s="36">
        <v>32.150737309999997</v>
      </c>
      <c r="C906" s="35">
        <v>99.256988410000005</v>
      </c>
      <c r="D906" s="35">
        <v>82.298762069999995</v>
      </c>
      <c r="E906" s="37">
        <v>206.9421026</v>
      </c>
      <c r="F906" s="37">
        <v>28.14971104</v>
      </c>
      <c r="G906" s="37">
        <v>234.75495369999999</v>
      </c>
      <c r="H906" s="37">
        <v>253.85093370000001</v>
      </c>
      <c r="I906" s="17" t="s">
        <v>243</v>
      </c>
      <c r="J906" s="17" t="s">
        <v>359</v>
      </c>
      <c r="K906" s="17" t="s">
        <v>392</v>
      </c>
      <c r="L906" s="17" t="s">
        <v>355</v>
      </c>
      <c r="M906" s="17" t="s">
        <v>334</v>
      </c>
      <c r="N906" s="36">
        <v>7.3514823049494398</v>
      </c>
      <c r="O906" s="35">
        <v>16.95822634</v>
      </c>
      <c r="P906" s="37">
        <v>707.31622082000001</v>
      </c>
      <c r="Q906" t="str">
        <f t="shared" si="56"/>
        <v>Borderline High</v>
      </c>
      <c r="R906" t="str">
        <f t="shared" si="57"/>
        <v>Normal</v>
      </c>
      <c r="S906">
        <f t="shared" si="58"/>
        <v>4</v>
      </c>
      <c r="T906" t="str">
        <f t="shared" si="59"/>
        <v>Moderate</v>
      </c>
    </row>
    <row r="907" spans="1:20" ht="15" customHeight="1" x14ac:dyDescent="0.35">
      <c r="A907" s="35">
        <v>54</v>
      </c>
      <c r="B907" s="36">
        <v>18.950860769999998</v>
      </c>
      <c r="C907" s="35">
        <v>110.47491049999999</v>
      </c>
      <c r="D907" s="35">
        <v>76.100294840000004</v>
      </c>
      <c r="E907" s="37">
        <v>204.44957740000001</v>
      </c>
      <c r="F907" s="37">
        <v>41.207104739999998</v>
      </c>
      <c r="G907" s="37">
        <v>243.66616690000001</v>
      </c>
      <c r="H907" s="37">
        <v>244.24354740000001</v>
      </c>
      <c r="I907" s="17" t="s">
        <v>243</v>
      </c>
      <c r="J907" s="17" t="s">
        <v>359</v>
      </c>
      <c r="K907" s="17" t="s">
        <v>255</v>
      </c>
      <c r="L907" s="17" t="s">
        <v>363</v>
      </c>
      <c r="M907" s="17" t="s">
        <v>255</v>
      </c>
      <c r="N907" s="36">
        <v>4.9615127946987103</v>
      </c>
      <c r="O907" s="35">
        <v>34.374615660000003</v>
      </c>
      <c r="P907" s="37">
        <v>1023.34648158</v>
      </c>
      <c r="Q907" t="str">
        <f t="shared" si="56"/>
        <v>Borderline High</v>
      </c>
      <c r="R907" t="str">
        <f t="shared" si="57"/>
        <v>Normal</v>
      </c>
      <c r="S907">
        <f t="shared" si="58"/>
        <v>0</v>
      </c>
      <c r="T907" t="str">
        <f t="shared" si="59"/>
        <v>Low</v>
      </c>
    </row>
    <row r="908" spans="1:20" ht="15" customHeight="1" x14ac:dyDescent="0.35">
      <c r="A908" s="35">
        <v>89</v>
      </c>
      <c r="B908" s="36">
        <v>30.60937912</v>
      </c>
      <c r="C908" s="35">
        <v>103.82488549999999</v>
      </c>
      <c r="D908" s="35">
        <v>98.905819469999997</v>
      </c>
      <c r="E908" s="37">
        <v>194.1041118</v>
      </c>
      <c r="F908" s="37">
        <v>38.99825096</v>
      </c>
      <c r="G908" s="37">
        <v>189.7622144</v>
      </c>
      <c r="H908" s="37">
        <v>268.52747460000001</v>
      </c>
      <c r="I908" s="17" t="s">
        <v>243</v>
      </c>
      <c r="J908" s="17" t="s">
        <v>249</v>
      </c>
      <c r="K908" s="17" t="s">
        <v>392</v>
      </c>
      <c r="L908" s="17" t="s">
        <v>366</v>
      </c>
      <c r="M908" s="17" t="s">
        <v>334</v>
      </c>
      <c r="N908" s="36">
        <v>4.9772517233937004</v>
      </c>
      <c r="O908" s="35">
        <v>4.9190660299999998</v>
      </c>
      <c r="P908" s="37">
        <v>2724.2347416799998</v>
      </c>
      <c r="Q908" t="str">
        <f t="shared" si="56"/>
        <v>Desirable</v>
      </c>
      <c r="R908" t="str">
        <f t="shared" si="57"/>
        <v>Normal</v>
      </c>
      <c r="S908">
        <f t="shared" si="58"/>
        <v>4</v>
      </c>
      <c r="T908" t="str">
        <f t="shared" si="59"/>
        <v>Moderate</v>
      </c>
    </row>
    <row r="909" spans="1:20" ht="15" customHeight="1" x14ac:dyDescent="0.35">
      <c r="A909" s="35">
        <v>48</v>
      </c>
      <c r="B909" s="36">
        <v>21.728334579999999</v>
      </c>
      <c r="C909" s="35">
        <v>119.11786309999999</v>
      </c>
      <c r="D909" s="35">
        <v>82.0103747</v>
      </c>
      <c r="E909" s="37">
        <v>211.9908556</v>
      </c>
      <c r="F909" s="37">
        <v>35.881245499999999</v>
      </c>
      <c r="G909" s="37">
        <v>237.63625709999999</v>
      </c>
      <c r="H909" s="37">
        <v>278.75900150000001</v>
      </c>
      <c r="I909" s="17" t="s">
        <v>353</v>
      </c>
      <c r="J909" s="17" t="s">
        <v>359</v>
      </c>
      <c r="K909" s="17" t="s">
        <v>392</v>
      </c>
      <c r="L909" s="17" t="s">
        <v>360</v>
      </c>
      <c r="M909" s="17" t="s">
        <v>255</v>
      </c>
      <c r="N909" s="36">
        <v>5.9081242204928497</v>
      </c>
      <c r="O909" s="35">
        <v>37.107488400000001</v>
      </c>
      <c r="P909" s="37">
        <v>1042.96005984</v>
      </c>
      <c r="Q909" t="str">
        <f t="shared" si="56"/>
        <v>Borderline High</v>
      </c>
      <c r="R909" t="str">
        <f t="shared" si="57"/>
        <v>Normal</v>
      </c>
      <c r="S909">
        <f t="shared" si="58"/>
        <v>3</v>
      </c>
      <c r="T909" t="str">
        <f t="shared" si="59"/>
        <v>Moderate</v>
      </c>
    </row>
    <row r="910" spans="1:20" ht="15" customHeight="1" x14ac:dyDescent="0.35">
      <c r="A910" s="35">
        <v>26</v>
      </c>
      <c r="B910" s="36">
        <v>25.895489959999999</v>
      </c>
      <c r="C910" s="35">
        <v>99.876344250000002</v>
      </c>
      <c r="D910" s="35">
        <v>72.631337099999996</v>
      </c>
      <c r="E910" s="37">
        <v>199.09854670000001</v>
      </c>
      <c r="F910" s="37">
        <v>40.369005989999998</v>
      </c>
      <c r="G910" s="37">
        <v>250.1752127</v>
      </c>
      <c r="H910" s="37">
        <v>230.10830089999999</v>
      </c>
      <c r="I910" s="17" t="s">
        <v>353</v>
      </c>
      <c r="J910" s="17" t="s">
        <v>249</v>
      </c>
      <c r="K910" s="17" t="s">
        <v>255</v>
      </c>
      <c r="L910" s="17" t="s">
        <v>355</v>
      </c>
      <c r="M910" s="17" t="s">
        <v>333</v>
      </c>
      <c r="N910" s="36">
        <v>4.9319655467692103</v>
      </c>
      <c r="O910" s="35">
        <v>27.245007149999999</v>
      </c>
      <c r="P910" s="37">
        <v>673.28273895999996</v>
      </c>
      <c r="Q910" t="str">
        <f t="shared" si="56"/>
        <v>Desirable</v>
      </c>
      <c r="R910" t="str">
        <f t="shared" si="57"/>
        <v>Normal</v>
      </c>
      <c r="S910">
        <f t="shared" si="58"/>
        <v>4</v>
      </c>
      <c r="T910" t="str">
        <f t="shared" si="59"/>
        <v>Moderate</v>
      </c>
    </row>
    <row r="911" spans="1:20" ht="15" customHeight="1" x14ac:dyDescent="0.35">
      <c r="A911" s="35">
        <v>68</v>
      </c>
      <c r="B911" s="36">
        <v>34.11015811</v>
      </c>
      <c r="C911" s="35">
        <v>118.4258337</v>
      </c>
      <c r="D911" s="35">
        <v>83.250304940000007</v>
      </c>
      <c r="E911" s="37">
        <v>215.6325214</v>
      </c>
      <c r="F911" s="37">
        <v>40.887431630000002</v>
      </c>
      <c r="G911" s="37">
        <v>229.4203813</v>
      </c>
      <c r="H911" s="37">
        <v>295.80163069999998</v>
      </c>
      <c r="I911" s="17" t="s">
        <v>243</v>
      </c>
      <c r="J911" s="17" t="s">
        <v>359</v>
      </c>
      <c r="K911" s="17" t="s">
        <v>392</v>
      </c>
      <c r="L911" s="17" t="s">
        <v>261</v>
      </c>
      <c r="M911" s="17" t="s">
        <v>334</v>
      </c>
      <c r="N911" s="36">
        <v>5.2738094031268501</v>
      </c>
      <c r="O911" s="35">
        <v>35.175528759999999</v>
      </c>
      <c r="P911" s="37">
        <v>2319.4907514800002</v>
      </c>
      <c r="Q911" t="str">
        <f t="shared" si="56"/>
        <v>Borderline High</v>
      </c>
      <c r="R911" t="str">
        <f t="shared" si="57"/>
        <v>Normal</v>
      </c>
      <c r="S911">
        <f t="shared" si="58"/>
        <v>3</v>
      </c>
      <c r="T911" t="str">
        <f t="shared" si="59"/>
        <v>Moderate</v>
      </c>
    </row>
    <row r="912" spans="1:20" ht="15" customHeight="1" x14ac:dyDescent="0.35">
      <c r="A912" s="35">
        <v>46</v>
      </c>
      <c r="B912" s="36">
        <v>28.735815150000001</v>
      </c>
      <c r="C912" s="35">
        <v>109.38735749999999</v>
      </c>
      <c r="D912" s="35">
        <v>90.617069529999995</v>
      </c>
      <c r="E912" s="37">
        <v>188.4248035</v>
      </c>
      <c r="F912" s="37">
        <v>38.331731259999998</v>
      </c>
      <c r="G912" s="37">
        <v>218.65651299999999</v>
      </c>
      <c r="H912" s="37">
        <v>240.68019670000001</v>
      </c>
      <c r="I912" s="17" t="s">
        <v>243</v>
      </c>
      <c r="J912" s="17" t="s">
        <v>354</v>
      </c>
      <c r="K912" s="17" t="s">
        <v>392</v>
      </c>
      <c r="L912" s="17" t="s">
        <v>360</v>
      </c>
      <c r="M912" s="17" t="s">
        <v>333</v>
      </c>
      <c r="N912" s="36">
        <v>4.9156350967279501</v>
      </c>
      <c r="O912" s="35">
        <v>18.770287969999998</v>
      </c>
      <c r="P912" s="37">
        <v>1321.8474968999999</v>
      </c>
      <c r="Q912" t="str">
        <f t="shared" si="56"/>
        <v>Desirable</v>
      </c>
      <c r="R912" t="str">
        <f t="shared" si="57"/>
        <v>Normal</v>
      </c>
      <c r="S912">
        <f t="shared" si="58"/>
        <v>3</v>
      </c>
      <c r="T912" t="str">
        <f t="shared" si="59"/>
        <v>Moderate</v>
      </c>
    </row>
    <row r="913" spans="1:20" ht="15" customHeight="1" x14ac:dyDescent="0.35">
      <c r="A913" s="35">
        <v>57</v>
      </c>
      <c r="B913" s="36">
        <v>31.075079580000001</v>
      </c>
      <c r="C913" s="35">
        <v>116.3897173</v>
      </c>
      <c r="D913" s="35">
        <v>77.958386680000004</v>
      </c>
      <c r="E913" s="37">
        <v>205.91857139999999</v>
      </c>
      <c r="F913" s="37">
        <v>40.429200369999997</v>
      </c>
      <c r="G913" s="37">
        <v>227.17913759999999</v>
      </c>
      <c r="H913" s="37">
        <v>263.10543030000002</v>
      </c>
      <c r="I913" s="17" t="s">
        <v>353</v>
      </c>
      <c r="J913" s="17" t="s">
        <v>249</v>
      </c>
      <c r="K913" s="17" t="s">
        <v>255</v>
      </c>
      <c r="L913" s="17" t="s">
        <v>363</v>
      </c>
      <c r="M913" s="17" t="s">
        <v>334</v>
      </c>
      <c r="N913" s="36">
        <v>5.0933129895094202</v>
      </c>
      <c r="O913" s="35">
        <v>38.431330619999997</v>
      </c>
      <c r="P913" s="37">
        <v>1771.2795360600001</v>
      </c>
      <c r="Q913" t="str">
        <f t="shared" si="56"/>
        <v>Borderline High</v>
      </c>
      <c r="R913" t="str">
        <f t="shared" si="57"/>
        <v>Normal</v>
      </c>
      <c r="S913">
        <f t="shared" si="58"/>
        <v>5</v>
      </c>
      <c r="T913" t="str">
        <f t="shared" si="59"/>
        <v>Moderate</v>
      </c>
    </row>
    <row r="914" spans="1:20" ht="15" customHeight="1" x14ac:dyDescent="0.35">
      <c r="A914" s="35">
        <v>58</v>
      </c>
      <c r="B914" s="36">
        <v>26.075096299999998</v>
      </c>
      <c r="C914" s="35">
        <v>112.86448799999999</v>
      </c>
      <c r="D914" s="35">
        <v>87.334208709999999</v>
      </c>
      <c r="E914" s="37">
        <v>175.95101589999999</v>
      </c>
      <c r="F914" s="37">
        <v>30.372100979999999</v>
      </c>
      <c r="G914" s="37">
        <v>206.37040809999999</v>
      </c>
      <c r="H914" s="37">
        <v>276.46004149999999</v>
      </c>
      <c r="I914" s="17" t="s">
        <v>243</v>
      </c>
      <c r="J914" s="17" t="s">
        <v>249</v>
      </c>
      <c r="K914" s="17" t="s">
        <v>392</v>
      </c>
      <c r="L914" s="17" t="s">
        <v>363</v>
      </c>
      <c r="M914" s="17" t="s">
        <v>333</v>
      </c>
      <c r="N914" s="36">
        <v>5.7931789445802098</v>
      </c>
      <c r="O914" s="35">
        <v>25.530279289999999</v>
      </c>
      <c r="P914" s="37">
        <v>1512.3555854000001</v>
      </c>
      <c r="Q914" t="str">
        <f t="shared" si="56"/>
        <v>Desirable</v>
      </c>
      <c r="R914" t="str">
        <f t="shared" si="57"/>
        <v>Normal</v>
      </c>
      <c r="S914">
        <f t="shared" si="58"/>
        <v>3</v>
      </c>
      <c r="T914" t="str">
        <f t="shared" si="59"/>
        <v>Moderate</v>
      </c>
    </row>
    <row r="915" spans="1:20" ht="15" customHeight="1" x14ac:dyDescent="0.35">
      <c r="A915" s="35">
        <v>28</v>
      </c>
      <c r="B915" s="36">
        <v>17.369934669999999</v>
      </c>
      <c r="C915" s="35">
        <v>102.407882</v>
      </c>
      <c r="D915" s="35">
        <v>72.656466780000002</v>
      </c>
      <c r="E915" s="37">
        <v>185.0263879</v>
      </c>
      <c r="F915" s="37">
        <v>42.444192270000002</v>
      </c>
      <c r="G915" s="37">
        <v>226.04252579999999</v>
      </c>
      <c r="H915" s="37">
        <v>224.79406829999999</v>
      </c>
      <c r="I915" s="17" t="s">
        <v>353</v>
      </c>
      <c r="J915" s="17" t="s">
        <v>359</v>
      </c>
      <c r="K915" s="17" t="s">
        <v>255</v>
      </c>
      <c r="L915" s="17" t="s">
        <v>355</v>
      </c>
      <c r="M915" s="17" t="s">
        <v>332</v>
      </c>
      <c r="N915" s="36">
        <v>4.3592863476584203</v>
      </c>
      <c r="O915" s="35">
        <v>29.751415219999998</v>
      </c>
      <c r="P915" s="37">
        <v>486.35817076000001</v>
      </c>
      <c r="Q915" t="str">
        <f t="shared" si="56"/>
        <v>Desirable</v>
      </c>
      <c r="R915" t="str">
        <f t="shared" si="57"/>
        <v>Normal</v>
      </c>
      <c r="S915">
        <f t="shared" si="58"/>
        <v>3</v>
      </c>
      <c r="T915" t="str">
        <f t="shared" si="59"/>
        <v>Moderate</v>
      </c>
    </row>
    <row r="916" spans="1:20" ht="15" customHeight="1" x14ac:dyDescent="0.35">
      <c r="A916" s="35">
        <v>40</v>
      </c>
      <c r="B916" s="36">
        <v>22.323585059999999</v>
      </c>
      <c r="C916" s="35">
        <v>101.5203389</v>
      </c>
      <c r="D916" s="35">
        <v>77.965222350000005</v>
      </c>
      <c r="E916" s="37">
        <v>192.73392369999999</v>
      </c>
      <c r="F916" s="37">
        <v>35.866340399999999</v>
      </c>
      <c r="G916" s="37">
        <v>225.22323610000001</v>
      </c>
      <c r="H916" s="37">
        <v>222.51485349999999</v>
      </c>
      <c r="I916" s="17" t="s">
        <v>243</v>
      </c>
      <c r="J916" s="17" t="s">
        <v>354</v>
      </c>
      <c r="K916" s="17" t="s">
        <v>255</v>
      </c>
      <c r="L916" s="17" t="s">
        <v>360</v>
      </c>
      <c r="M916" s="17" t="s">
        <v>255</v>
      </c>
      <c r="N916" s="36">
        <v>5.3736712904224797</v>
      </c>
      <c r="O916" s="35">
        <v>23.555116550000001</v>
      </c>
      <c r="P916" s="37">
        <v>892.94340239999997</v>
      </c>
      <c r="Q916" t="str">
        <f t="shared" si="56"/>
        <v>Desirable</v>
      </c>
      <c r="R916" t="str">
        <f t="shared" si="57"/>
        <v>Normal</v>
      </c>
      <c r="S916">
        <f t="shared" si="58"/>
        <v>1</v>
      </c>
      <c r="T916" t="str">
        <f t="shared" si="59"/>
        <v>Low</v>
      </c>
    </row>
    <row r="917" spans="1:20" ht="15" customHeight="1" x14ac:dyDescent="0.35">
      <c r="A917" s="35">
        <v>18</v>
      </c>
      <c r="B917" s="36">
        <v>30.401214660000001</v>
      </c>
      <c r="C917" s="35">
        <v>109.5953382</v>
      </c>
      <c r="D917" s="35">
        <v>94.215950680000006</v>
      </c>
      <c r="E917" s="37">
        <v>177.02841770000001</v>
      </c>
      <c r="F917" s="37">
        <v>37.341592730000002</v>
      </c>
      <c r="G917" s="37">
        <v>213.9751325</v>
      </c>
      <c r="H917" s="37">
        <v>276.62905860000001</v>
      </c>
      <c r="I917" s="17" t="s">
        <v>243</v>
      </c>
      <c r="J917" s="17" t="s">
        <v>249</v>
      </c>
      <c r="K917" s="17" t="s">
        <v>392</v>
      </c>
      <c r="L917" s="17" t="s">
        <v>355</v>
      </c>
      <c r="M917" s="17" t="s">
        <v>334</v>
      </c>
      <c r="N917" s="36">
        <v>4.7407837951640603</v>
      </c>
      <c r="O917" s="35">
        <v>15.37938752</v>
      </c>
      <c r="P917" s="37">
        <v>547.22186388</v>
      </c>
      <c r="Q917" t="str">
        <f t="shared" si="56"/>
        <v>Desirable</v>
      </c>
      <c r="R917" t="str">
        <f t="shared" si="57"/>
        <v>Normal</v>
      </c>
      <c r="S917">
        <f t="shared" si="58"/>
        <v>4</v>
      </c>
      <c r="T917" t="str">
        <f t="shared" si="59"/>
        <v>Moderate</v>
      </c>
    </row>
    <row r="918" spans="1:20" ht="15" customHeight="1" x14ac:dyDescent="0.35">
      <c r="A918" s="35">
        <v>63</v>
      </c>
      <c r="B918" s="36">
        <v>28.673568549999999</v>
      </c>
      <c r="C918" s="35">
        <v>123.1276948</v>
      </c>
      <c r="D918" s="35">
        <v>90.474400329999995</v>
      </c>
      <c r="E918" s="37">
        <v>190.76612170000001</v>
      </c>
      <c r="F918" s="37">
        <v>25.362505819999999</v>
      </c>
      <c r="G918" s="37">
        <v>228.9133941</v>
      </c>
      <c r="H918" s="37">
        <v>240.97070360000001</v>
      </c>
      <c r="I918" s="17" t="s">
        <v>353</v>
      </c>
      <c r="J918" s="17" t="s">
        <v>359</v>
      </c>
      <c r="K918" s="17" t="s">
        <v>392</v>
      </c>
      <c r="L918" s="17" t="s">
        <v>261</v>
      </c>
      <c r="M918" s="17" t="s">
        <v>333</v>
      </c>
      <c r="N918" s="36">
        <v>7.5215802040178703</v>
      </c>
      <c r="O918" s="35">
        <v>32.653294469999999</v>
      </c>
      <c r="P918" s="37">
        <v>1806.4348186499999</v>
      </c>
      <c r="Q918" t="str">
        <f t="shared" si="56"/>
        <v>Desirable</v>
      </c>
      <c r="R918" t="str">
        <f t="shared" si="57"/>
        <v>Elevated</v>
      </c>
      <c r="S918">
        <f t="shared" si="58"/>
        <v>6</v>
      </c>
      <c r="T918" t="str">
        <f t="shared" si="59"/>
        <v>High</v>
      </c>
    </row>
    <row r="919" spans="1:20" ht="15" customHeight="1" x14ac:dyDescent="0.35">
      <c r="A919" s="35">
        <v>38</v>
      </c>
      <c r="B919" s="36">
        <v>35.312174689999999</v>
      </c>
      <c r="C919" s="35">
        <v>108.4157866</v>
      </c>
      <c r="D919" s="35">
        <v>90.078221200000002</v>
      </c>
      <c r="E919" s="37">
        <v>201.3987295</v>
      </c>
      <c r="F919" s="37">
        <v>41.898207239999998</v>
      </c>
      <c r="G919" s="37">
        <v>209.99736239999999</v>
      </c>
      <c r="H919" s="37">
        <v>315.02838250000002</v>
      </c>
      <c r="I919" s="17" t="s">
        <v>243</v>
      </c>
      <c r="J919" s="17" t="s">
        <v>249</v>
      </c>
      <c r="K919" s="17" t="s">
        <v>392</v>
      </c>
      <c r="L919" s="17" t="s">
        <v>357</v>
      </c>
      <c r="M919" s="17" t="s">
        <v>334</v>
      </c>
      <c r="N919" s="36">
        <v>4.8068579246447003</v>
      </c>
      <c r="O919" s="35">
        <v>18.337565399999999</v>
      </c>
      <c r="P919" s="37">
        <v>1341.86263822</v>
      </c>
      <c r="Q919" t="str">
        <f t="shared" si="56"/>
        <v>Borderline High</v>
      </c>
      <c r="R919" t="str">
        <f t="shared" si="57"/>
        <v>Normal</v>
      </c>
      <c r="S919">
        <f t="shared" si="58"/>
        <v>3</v>
      </c>
      <c r="T919" t="str">
        <f t="shared" si="59"/>
        <v>Moderate</v>
      </c>
    </row>
    <row r="920" spans="1:20" ht="15" customHeight="1" x14ac:dyDescent="0.35">
      <c r="A920" s="35">
        <v>53</v>
      </c>
      <c r="B920" s="36">
        <v>27.633015910000001</v>
      </c>
      <c r="C920" s="35">
        <v>97.912542380000005</v>
      </c>
      <c r="D920" s="35">
        <v>73.405374929999994</v>
      </c>
      <c r="E920" s="37">
        <v>214.55669649999999</v>
      </c>
      <c r="F920" s="37">
        <v>34.036257139999996</v>
      </c>
      <c r="G920" s="37">
        <v>243.285177</v>
      </c>
      <c r="H920" s="37">
        <v>253.4106706</v>
      </c>
      <c r="I920" s="17" t="s">
        <v>243</v>
      </c>
      <c r="J920" s="17" t="s">
        <v>359</v>
      </c>
      <c r="K920" s="17" t="s">
        <v>255</v>
      </c>
      <c r="L920" s="17" t="s">
        <v>363</v>
      </c>
      <c r="M920" s="17" t="s">
        <v>333</v>
      </c>
      <c r="N920" s="36">
        <v>6.3037688197463204</v>
      </c>
      <c r="O920" s="35">
        <v>24.507167450000001</v>
      </c>
      <c r="P920" s="37">
        <v>1464.5498432300001</v>
      </c>
      <c r="Q920" t="str">
        <f t="shared" si="56"/>
        <v>Borderline High</v>
      </c>
      <c r="R920" t="str">
        <f t="shared" si="57"/>
        <v>Normal</v>
      </c>
      <c r="S920">
        <f t="shared" si="58"/>
        <v>3</v>
      </c>
      <c r="T920" t="str">
        <f t="shared" si="59"/>
        <v>Moderate</v>
      </c>
    </row>
    <row r="921" spans="1:20" ht="15" customHeight="1" x14ac:dyDescent="0.35">
      <c r="A921" s="35">
        <v>71</v>
      </c>
      <c r="B921" s="36">
        <v>22.535978620000002</v>
      </c>
      <c r="C921" s="35">
        <v>114.8712201</v>
      </c>
      <c r="D921" s="35">
        <v>89.492011410000003</v>
      </c>
      <c r="E921" s="37">
        <v>193.74701920000001</v>
      </c>
      <c r="F921" s="37">
        <v>34.284567080000002</v>
      </c>
      <c r="G921" s="37">
        <v>211.91588290000001</v>
      </c>
      <c r="H921" s="37">
        <v>237.65400679999999</v>
      </c>
      <c r="I921" s="17" t="s">
        <v>243</v>
      </c>
      <c r="J921" s="17" t="s">
        <v>359</v>
      </c>
      <c r="K921" s="17" t="s">
        <v>392</v>
      </c>
      <c r="L921" s="17" t="s">
        <v>366</v>
      </c>
      <c r="M921" s="17" t="s">
        <v>255</v>
      </c>
      <c r="N921" s="36">
        <v>5.6511438148805704</v>
      </c>
      <c r="O921" s="35">
        <v>25.379208689999999</v>
      </c>
      <c r="P921" s="37">
        <v>1600.05448202</v>
      </c>
      <c r="Q921" t="str">
        <f t="shared" si="56"/>
        <v>Desirable</v>
      </c>
      <c r="R921" t="str">
        <f t="shared" si="57"/>
        <v>Normal</v>
      </c>
      <c r="S921">
        <f t="shared" si="58"/>
        <v>1</v>
      </c>
      <c r="T921" t="str">
        <f t="shared" si="59"/>
        <v>Low</v>
      </c>
    </row>
    <row r="922" spans="1:20" ht="15" customHeight="1" x14ac:dyDescent="0.35">
      <c r="A922" s="35">
        <v>74</v>
      </c>
      <c r="B922" s="36">
        <v>26.87087695</v>
      </c>
      <c r="C922" s="35">
        <v>113.43713</v>
      </c>
      <c r="D922" s="35">
        <v>74.731006260000001</v>
      </c>
      <c r="E922" s="37">
        <v>198.776184</v>
      </c>
      <c r="F922" s="37">
        <v>45.004348489999998</v>
      </c>
      <c r="G922" s="37">
        <v>230.37220529999999</v>
      </c>
      <c r="H922" s="37">
        <v>270.32072319999997</v>
      </c>
      <c r="I922" s="17" t="s">
        <v>353</v>
      </c>
      <c r="J922" s="17" t="s">
        <v>249</v>
      </c>
      <c r="K922" s="17" t="s">
        <v>255</v>
      </c>
      <c r="L922" s="17" t="s">
        <v>366</v>
      </c>
      <c r="M922" s="17" t="s">
        <v>333</v>
      </c>
      <c r="N922" s="36">
        <v>4.4168217221091002</v>
      </c>
      <c r="O922" s="35">
        <v>38.706123740000002</v>
      </c>
      <c r="P922" s="37">
        <v>1988.4448943</v>
      </c>
      <c r="Q922" t="str">
        <f t="shared" si="56"/>
        <v>Desirable</v>
      </c>
      <c r="R922" t="str">
        <f t="shared" si="57"/>
        <v>Normal</v>
      </c>
      <c r="S922">
        <f t="shared" si="58"/>
        <v>4</v>
      </c>
      <c r="T922" t="str">
        <f t="shared" si="59"/>
        <v>Moderate</v>
      </c>
    </row>
    <row r="923" spans="1:20" ht="15" customHeight="1" x14ac:dyDescent="0.35">
      <c r="A923" s="35">
        <v>18</v>
      </c>
      <c r="B923" s="36">
        <v>31.98913804</v>
      </c>
      <c r="C923" s="35">
        <v>121.31303870000001</v>
      </c>
      <c r="D923" s="35">
        <v>83.834368650000002</v>
      </c>
      <c r="E923" s="37">
        <v>187.3453978</v>
      </c>
      <c r="F923" s="37">
        <v>40.063395649999997</v>
      </c>
      <c r="G923" s="37">
        <v>199.89640679999999</v>
      </c>
      <c r="H923" s="37">
        <v>216.91292440000001</v>
      </c>
      <c r="I923" s="17" t="s">
        <v>243</v>
      </c>
      <c r="J923" s="17" t="s">
        <v>249</v>
      </c>
      <c r="K923" s="17" t="s">
        <v>392</v>
      </c>
      <c r="L923" s="17" t="s">
        <v>355</v>
      </c>
      <c r="M923" s="17" t="s">
        <v>334</v>
      </c>
      <c r="N923" s="36">
        <v>4.6762236390713898</v>
      </c>
      <c r="O923" s="35">
        <v>37.478670049999998</v>
      </c>
      <c r="P923" s="37">
        <v>575.80448472</v>
      </c>
      <c r="Q923" t="str">
        <f t="shared" si="56"/>
        <v>Desirable</v>
      </c>
      <c r="R923" t="str">
        <f t="shared" si="57"/>
        <v>Elevated</v>
      </c>
      <c r="S923">
        <f t="shared" si="58"/>
        <v>4</v>
      </c>
      <c r="T923" t="str">
        <f t="shared" si="59"/>
        <v>Moderate</v>
      </c>
    </row>
    <row r="924" spans="1:20" ht="15" customHeight="1" x14ac:dyDescent="0.35">
      <c r="A924" s="35">
        <v>80</v>
      </c>
      <c r="B924" s="36">
        <v>18.214522819999999</v>
      </c>
      <c r="C924" s="35">
        <v>112.5711823</v>
      </c>
      <c r="D924" s="35">
        <v>80.574450679999998</v>
      </c>
      <c r="E924" s="37">
        <v>190.69968660000001</v>
      </c>
      <c r="F924" s="37">
        <v>33.682630189999998</v>
      </c>
      <c r="G924" s="37">
        <v>186.53827630000001</v>
      </c>
      <c r="H924" s="37">
        <v>248.9525787</v>
      </c>
      <c r="I924" s="17" t="s">
        <v>243</v>
      </c>
      <c r="J924" s="17" t="s">
        <v>249</v>
      </c>
      <c r="K924" s="17" t="s">
        <v>392</v>
      </c>
      <c r="L924" s="17" t="s">
        <v>366</v>
      </c>
      <c r="M924" s="17" t="s">
        <v>332</v>
      </c>
      <c r="N924" s="36">
        <v>5.6616625698255802</v>
      </c>
      <c r="O924" s="35">
        <v>31.996731619999998</v>
      </c>
      <c r="P924" s="37">
        <v>1457.1618255999999</v>
      </c>
      <c r="Q924" t="str">
        <f t="shared" si="56"/>
        <v>Desirable</v>
      </c>
      <c r="R924" t="str">
        <f t="shared" si="57"/>
        <v>Normal</v>
      </c>
      <c r="S924">
        <f t="shared" si="58"/>
        <v>2</v>
      </c>
      <c r="T924" t="str">
        <f t="shared" si="59"/>
        <v>Low</v>
      </c>
    </row>
    <row r="925" spans="1:20" ht="15" customHeight="1" x14ac:dyDescent="0.35">
      <c r="A925" s="35">
        <v>71</v>
      </c>
      <c r="B925" s="36">
        <v>28.728239689999999</v>
      </c>
      <c r="C925" s="35">
        <v>123.9208738</v>
      </c>
      <c r="D925" s="35">
        <v>95.154170530000002</v>
      </c>
      <c r="E925" s="37">
        <v>188.7804931</v>
      </c>
      <c r="F925" s="37">
        <v>44.535507160000002</v>
      </c>
      <c r="G925" s="37">
        <v>212.83257359999999</v>
      </c>
      <c r="H925" s="37">
        <v>219.72852700000001</v>
      </c>
      <c r="I925" s="17" t="s">
        <v>353</v>
      </c>
      <c r="J925" s="17" t="s">
        <v>249</v>
      </c>
      <c r="K925" s="17" t="s">
        <v>392</v>
      </c>
      <c r="L925" s="17" t="s">
        <v>366</v>
      </c>
      <c r="M925" s="17" t="s">
        <v>333</v>
      </c>
      <c r="N925" s="36">
        <v>4.2388760146321003</v>
      </c>
      <c r="O925" s="35">
        <v>28.766703270000001</v>
      </c>
      <c r="P925" s="37">
        <v>2039.70501799</v>
      </c>
      <c r="Q925" t="str">
        <f t="shared" si="56"/>
        <v>Desirable</v>
      </c>
      <c r="R925" t="str">
        <f t="shared" si="57"/>
        <v>Elevated</v>
      </c>
      <c r="S925">
        <f t="shared" si="58"/>
        <v>5</v>
      </c>
      <c r="T925" t="str">
        <f t="shared" si="59"/>
        <v>Moderate</v>
      </c>
    </row>
    <row r="926" spans="1:20" ht="15" customHeight="1" x14ac:dyDescent="0.35">
      <c r="A926" s="35">
        <v>72</v>
      </c>
      <c r="B926" s="36">
        <v>20.697531120000001</v>
      </c>
      <c r="C926" s="35">
        <v>124.8715088</v>
      </c>
      <c r="D926" s="35">
        <v>83.926994789999995</v>
      </c>
      <c r="E926" s="37">
        <v>186.269295</v>
      </c>
      <c r="F926" s="37">
        <v>38.827119510000003</v>
      </c>
      <c r="G926" s="37">
        <v>202.87856239999999</v>
      </c>
      <c r="H926" s="37">
        <v>250.0094684</v>
      </c>
      <c r="I926" s="17" t="s">
        <v>243</v>
      </c>
      <c r="J926" s="17" t="s">
        <v>359</v>
      </c>
      <c r="K926" s="17" t="s">
        <v>392</v>
      </c>
      <c r="L926" s="17" t="s">
        <v>366</v>
      </c>
      <c r="M926" s="17" t="s">
        <v>255</v>
      </c>
      <c r="N926" s="36">
        <v>4.7974018508384599</v>
      </c>
      <c r="O926" s="35">
        <v>40.944514009999999</v>
      </c>
      <c r="P926" s="37">
        <v>1490.2222406400001</v>
      </c>
      <c r="Q926" t="str">
        <f t="shared" si="56"/>
        <v>Desirable</v>
      </c>
      <c r="R926" t="str">
        <f t="shared" si="57"/>
        <v>Elevated</v>
      </c>
      <c r="S926">
        <f t="shared" si="58"/>
        <v>2</v>
      </c>
      <c r="T926" t="str">
        <f t="shared" si="59"/>
        <v>Low</v>
      </c>
    </row>
    <row r="927" spans="1:20" ht="15" customHeight="1" x14ac:dyDescent="0.35">
      <c r="A927" s="35">
        <v>57</v>
      </c>
      <c r="B927" s="36">
        <v>27.813566269999999</v>
      </c>
      <c r="C927" s="35">
        <v>106.7923615</v>
      </c>
      <c r="D927" s="35">
        <v>84.679715810000005</v>
      </c>
      <c r="E927" s="37">
        <v>210.3885277</v>
      </c>
      <c r="F927" s="37">
        <v>36.551305399999997</v>
      </c>
      <c r="G927" s="37">
        <v>239.98663959999999</v>
      </c>
      <c r="H927" s="37">
        <v>277.76217980000001</v>
      </c>
      <c r="I927" s="17" t="s">
        <v>243</v>
      </c>
      <c r="J927" s="17" t="s">
        <v>249</v>
      </c>
      <c r="K927" s="17" t="s">
        <v>392</v>
      </c>
      <c r="L927" s="17" t="s">
        <v>363</v>
      </c>
      <c r="M927" s="17" t="s">
        <v>333</v>
      </c>
      <c r="N927" s="36">
        <v>5.7559784909898202</v>
      </c>
      <c r="O927" s="35">
        <v>22.112645690000001</v>
      </c>
      <c r="P927" s="37">
        <v>1585.3732773900001</v>
      </c>
      <c r="Q927" t="str">
        <f t="shared" si="56"/>
        <v>Borderline High</v>
      </c>
      <c r="R927" t="str">
        <f t="shared" si="57"/>
        <v>Normal</v>
      </c>
      <c r="S927">
        <f t="shared" si="58"/>
        <v>3</v>
      </c>
      <c r="T927" t="str">
        <f t="shared" si="59"/>
        <v>Moderate</v>
      </c>
    </row>
    <row r="928" spans="1:20" ht="15" customHeight="1" x14ac:dyDescent="0.35">
      <c r="A928" s="35">
        <v>32</v>
      </c>
      <c r="B928" s="36">
        <v>30.632219670000001</v>
      </c>
      <c r="C928" s="35">
        <v>107.47452989999999</v>
      </c>
      <c r="D928" s="35">
        <v>77.684656000000004</v>
      </c>
      <c r="E928" s="37">
        <v>210.26155130000001</v>
      </c>
      <c r="F928" s="37">
        <v>40.541373139999997</v>
      </c>
      <c r="G928" s="37">
        <v>224.76603750000001</v>
      </c>
      <c r="H928" s="37">
        <v>263.0662863</v>
      </c>
      <c r="I928" s="17" t="s">
        <v>243</v>
      </c>
      <c r="J928" s="17" t="s">
        <v>354</v>
      </c>
      <c r="K928" s="17" t="s">
        <v>255</v>
      </c>
      <c r="L928" s="17" t="s">
        <v>357</v>
      </c>
      <c r="M928" s="17" t="s">
        <v>334</v>
      </c>
      <c r="N928" s="36">
        <v>5.1863450844131904</v>
      </c>
      <c r="O928" s="35">
        <v>29.7898739</v>
      </c>
      <c r="P928" s="37">
        <v>980.23102944000004</v>
      </c>
      <c r="Q928" t="str">
        <f t="shared" si="56"/>
        <v>Borderline High</v>
      </c>
      <c r="R928" t="str">
        <f t="shared" si="57"/>
        <v>Normal</v>
      </c>
      <c r="S928">
        <f t="shared" si="58"/>
        <v>3</v>
      </c>
      <c r="T928" t="str">
        <f t="shared" si="59"/>
        <v>Moderate</v>
      </c>
    </row>
    <row r="929" spans="1:20" ht="15" customHeight="1" x14ac:dyDescent="0.35">
      <c r="A929" s="35">
        <v>38</v>
      </c>
      <c r="B929" s="36">
        <v>29.75936853</v>
      </c>
      <c r="C929" s="35">
        <v>119.73975660000001</v>
      </c>
      <c r="D929" s="35">
        <v>93.583988210000001</v>
      </c>
      <c r="E929" s="37">
        <v>186.83875929999999</v>
      </c>
      <c r="F929" s="37">
        <v>41.043346620000001</v>
      </c>
      <c r="G929" s="37">
        <v>200.46563649999999</v>
      </c>
      <c r="H929" s="37">
        <v>232.48956010000001</v>
      </c>
      <c r="I929" s="17" t="s">
        <v>243</v>
      </c>
      <c r="J929" s="17" t="s">
        <v>359</v>
      </c>
      <c r="K929" s="17" t="s">
        <v>392</v>
      </c>
      <c r="L929" s="17" t="s">
        <v>357</v>
      </c>
      <c r="M929" s="17" t="s">
        <v>333</v>
      </c>
      <c r="N929" s="36">
        <v>4.5522301343954101</v>
      </c>
      <c r="O929" s="35">
        <v>26.155768389999999</v>
      </c>
      <c r="P929" s="37">
        <v>1130.8560041400001</v>
      </c>
      <c r="Q929" t="str">
        <f t="shared" si="56"/>
        <v>Desirable</v>
      </c>
      <c r="R929" t="str">
        <f t="shared" si="57"/>
        <v>Normal</v>
      </c>
      <c r="S929">
        <f t="shared" si="58"/>
        <v>2</v>
      </c>
      <c r="T929" t="str">
        <f t="shared" si="59"/>
        <v>Low</v>
      </c>
    </row>
    <row r="930" spans="1:20" ht="15" customHeight="1" x14ac:dyDescent="0.35">
      <c r="A930" s="35">
        <v>64</v>
      </c>
      <c r="B930" s="36">
        <v>33.701942619999997</v>
      </c>
      <c r="C930" s="35">
        <v>114.0494747</v>
      </c>
      <c r="D930" s="35">
        <v>86.262580959999994</v>
      </c>
      <c r="E930" s="37">
        <v>190.79586219999999</v>
      </c>
      <c r="F930" s="37">
        <v>27.02325574</v>
      </c>
      <c r="G930" s="37">
        <v>205.65562120000001</v>
      </c>
      <c r="H930" s="37">
        <v>218.3890596</v>
      </c>
      <c r="I930" s="17" t="s">
        <v>243</v>
      </c>
      <c r="J930" s="17" t="s">
        <v>249</v>
      </c>
      <c r="K930" s="17" t="s">
        <v>392</v>
      </c>
      <c r="L930" s="17" t="s">
        <v>261</v>
      </c>
      <c r="M930" s="17" t="s">
        <v>334</v>
      </c>
      <c r="N930" s="36">
        <v>7.0604320972910299</v>
      </c>
      <c r="O930" s="35">
        <v>27.78689374</v>
      </c>
      <c r="P930" s="37">
        <v>2156.9243276799998</v>
      </c>
      <c r="Q930" t="str">
        <f t="shared" si="56"/>
        <v>Desirable</v>
      </c>
      <c r="R930" t="str">
        <f t="shared" si="57"/>
        <v>Normal</v>
      </c>
      <c r="S930">
        <f t="shared" si="58"/>
        <v>4</v>
      </c>
      <c r="T930" t="str">
        <f t="shared" si="59"/>
        <v>Moderate</v>
      </c>
    </row>
    <row r="931" spans="1:20" ht="15" customHeight="1" x14ac:dyDescent="0.35">
      <c r="A931" s="35">
        <v>70</v>
      </c>
      <c r="B931" s="36">
        <v>28.253653320000002</v>
      </c>
      <c r="C931" s="35">
        <v>107.09929529999999</v>
      </c>
      <c r="D931" s="35">
        <v>68.558454459999993</v>
      </c>
      <c r="E931" s="37">
        <v>229.68956370000001</v>
      </c>
      <c r="F931" s="37">
        <v>23.815199379999999</v>
      </c>
      <c r="G931" s="37">
        <v>222.28971759999999</v>
      </c>
      <c r="H931" s="37">
        <v>285.11630659999997</v>
      </c>
      <c r="I931" s="17" t="s">
        <v>353</v>
      </c>
      <c r="J931" s="17" t="s">
        <v>249</v>
      </c>
      <c r="K931" s="17" t="s">
        <v>255</v>
      </c>
      <c r="L931" s="17" t="s">
        <v>366</v>
      </c>
      <c r="M931" s="17" t="s">
        <v>333</v>
      </c>
      <c r="N931" s="36">
        <v>9.6446626389738803</v>
      </c>
      <c r="O931" s="35">
        <v>38.540840840000001</v>
      </c>
      <c r="P931" s="37">
        <v>1977.7557323999999</v>
      </c>
      <c r="Q931" t="str">
        <f t="shared" si="56"/>
        <v>Borderline High</v>
      </c>
      <c r="R931" t="str">
        <f t="shared" si="57"/>
        <v>Normal</v>
      </c>
      <c r="S931">
        <f t="shared" si="58"/>
        <v>5</v>
      </c>
      <c r="T931" t="str">
        <f t="shared" si="59"/>
        <v>Moderate</v>
      </c>
    </row>
    <row r="932" spans="1:20" ht="15" customHeight="1" x14ac:dyDescent="0.35">
      <c r="A932" s="35">
        <v>26</v>
      </c>
      <c r="B932" s="36">
        <v>29.567910390000002</v>
      </c>
      <c r="C932" s="35">
        <v>104.712965</v>
      </c>
      <c r="D932" s="35">
        <v>102.48463409999999</v>
      </c>
      <c r="E932" s="37">
        <v>168.9380701</v>
      </c>
      <c r="F932" s="37">
        <v>35.016439230000003</v>
      </c>
      <c r="G932" s="37">
        <v>206.69890480000001</v>
      </c>
      <c r="H932" s="37">
        <v>224.52469260000001</v>
      </c>
      <c r="I932" s="17" t="s">
        <v>353</v>
      </c>
      <c r="J932" s="17" t="s">
        <v>249</v>
      </c>
      <c r="K932" s="17" t="s">
        <v>392</v>
      </c>
      <c r="L932" s="17" t="s">
        <v>355</v>
      </c>
      <c r="M932" s="17" t="s">
        <v>333</v>
      </c>
      <c r="N932" s="36">
        <v>4.82453595553668</v>
      </c>
      <c r="O932" s="35">
        <v>2.2283309</v>
      </c>
      <c r="P932" s="37">
        <v>768.76567014</v>
      </c>
      <c r="Q932" t="str">
        <f t="shared" si="56"/>
        <v>Desirable</v>
      </c>
      <c r="R932" t="str">
        <f t="shared" si="57"/>
        <v>Normal</v>
      </c>
      <c r="S932">
        <f t="shared" si="58"/>
        <v>5</v>
      </c>
      <c r="T932" t="str">
        <f t="shared" si="59"/>
        <v>Moderate</v>
      </c>
    </row>
    <row r="933" spans="1:20" ht="15" customHeight="1" x14ac:dyDescent="0.35">
      <c r="A933" s="35">
        <v>69</v>
      </c>
      <c r="B933" s="36">
        <v>29.742769809999999</v>
      </c>
      <c r="C933" s="35">
        <v>105.53573350000001</v>
      </c>
      <c r="D933" s="35">
        <v>76.237208780000003</v>
      </c>
      <c r="E933" s="37">
        <v>213.60379470000001</v>
      </c>
      <c r="F933" s="37">
        <v>40.747913070000003</v>
      </c>
      <c r="G933" s="37">
        <v>230.70240240000001</v>
      </c>
      <c r="H933" s="37">
        <v>236.45345040000001</v>
      </c>
      <c r="I933" s="17" t="s">
        <v>353</v>
      </c>
      <c r="J933" s="17" t="s">
        <v>354</v>
      </c>
      <c r="K933" s="17" t="s">
        <v>255</v>
      </c>
      <c r="L933" s="17" t="s">
        <v>261</v>
      </c>
      <c r="M933" s="17" t="s">
        <v>333</v>
      </c>
      <c r="N933" s="36">
        <v>5.2420793755266599</v>
      </c>
      <c r="O933" s="35">
        <v>29.29852472</v>
      </c>
      <c r="P933" s="37">
        <v>2052.25111689</v>
      </c>
      <c r="Q933" t="str">
        <f t="shared" si="56"/>
        <v>Borderline High</v>
      </c>
      <c r="R933" t="str">
        <f t="shared" si="57"/>
        <v>Normal</v>
      </c>
      <c r="S933">
        <f t="shared" si="58"/>
        <v>4</v>
      </c>
      <c r="T933" t="str">
        <f t="shared" si="59"/>
        <v>Moderate</v>
      </c>
    </row>
    <row r="934" spans="1:20" ht="15" customHeight="1" x14ac:dyDescent="0.35">
      <c r="A934" s="35">
        <v>74</v>
      </c>
      <c r="B934" s="36">
        <v>22.151376989999999</v>
      </c>
      <c r="C934" s="35">
        <v>88.293680910000006</v>
      </c>
      <c r="D934" s="35">
        <v>66.711633759999998</v>
      </c>
      <c r="E934" s="37">
        <v>202.4113753</v>
      </c>
      <c r="F934" s="37">
        <v>34.122400659999997</v>
      </c>
      <c r="G934" s="37">
        <v>216.33534420000001</v>
      </c>
      <c r="H934" s="37">
        <v>267.11432189999999</v>
      </c>
      <c r="I934" s="17" t="s">
        <v>353</v>
      </c>
      <c r="J934" s="17" t="s">
        <v>249</v>
      </c>
      <c r="K934" s="17" t="s">
        <v>255</v>
      </c>
      <c r="L934" s="17" t="s">
        <v>366</v>
      </c>
      <c r="M934" s="17" t="s">
        <v>255</v>
      </c>
      <c r="N934" s="36">
        <v>5.93192071439677</v>
      </c>
      <c r="O934" s="35">
        <v>21.582047150000001</v>
      </c>
      <c r="P934" s="37">
        <v>1639.2018972599999</v>
      </c>
      <c r="Q934" t="str">
        <f t="shared" si="56"/>
        <v>Borderline High</v>
      </c>
      <c r="R934" t="str">
        <f t="shared" si="57"/>
        <v>Normal</v>
      </c>
      <c r="S934">
        <f t="shared" si="58"/>
        <v>3</v>
      </c>
      <c r="T934" t="str">
        <f t="shared" si="59"/>
        <v>Moderate</v>
      </c>
    </row>
    <row r="935" spans="1:20" ht="15" customHeight="1" x14ac:dyDescent="0.35">
      <c r="A935" s="35">
        <v>43</v>
      </c>
      <c r="B935" s="36">
        <v>26.36260631</v>
      </c>
      <c r="C935" s="35">
        <v>113.9746529</v>
      </c>
      <c r="D935" s="35">
        <v>78.829854510000004</v>
      </c>
      <c r="E935" s="37">
        <v>182.68567630000001</v>
      </c>
      <c r="F935" s="37">
        <v>45.60487011</v>
      </c>
      <c r="G935" s="37">
        <v>223.7896394</v>
      </c>
      <c r="H935" s="37">
        <v>212.50863029999999</v>
      </c>
      <c r="I935" s="17" t="s">
        <v>243</v>
      </c>
      <c r="J935" s="17" t="s">
        <v>354</v>
      </c>
      <c r="K935" s="17" t="s">
        <v>255</v>
      </c>
      <c r="L935" s="17" t="s">
        <v>360</v>
      </c>
      <c r="M935" s="17" t="s">
        <v>333</v>
      </c>
      <c r="N935" s="36">
        <v>4.0058370051127898</v>
      </c>
      <c r="O935" s="35">
        <v>35.144798389999998</v>
      </c>
      <c r="P935" s="37">
        <v>1133.59207133</v>
      </c>
      <c r="Q935" t="str">
        <f t="shared" si="56"/>
        <v>Desirable</v>
      </c>
      <c r="R935" t="str">
        <f t="shared" si="57"/>
        <v>Normal</v>
      </c>
      <c r="S935">
        <f t="shared" si="58"/>
        <v>2</v>
      </c>
      <c r="T935" t="str">
        <f t="shared" si="59"/>
        <v>Low</v>
      </c>
    </row>
    <row r="936" spans="1:20" ht="15" customHeight="1" x14ac:dyDescent="0.35">
      <c r="A936" s="35">
        <v>58</v>
      </c>
      <c r="B936" s="36">
        <v>14.705058230000001</v>
      </c>
      <c r="C936" s="35">
        <v>95.883016650000002</v>
      </c>
      <c r="D936" s="35">
        <v>85.704815800000006</v>
      </c>
      <c r="E936" s="37">
        <v>169.94189489999999</v>
      </c>
      <c r="F936" s="37">
        <v>41.43239097</v>
      </c>
      <c r="G936" s="37">
        <v>200.3473262</v>
      </c>
      <c r="H936" s="37">
        <v>236.62096299999999</v>
      </c>
      <c r="I936" s="17" t="s">
        <v>243</v>
      </c>
      <c r="J936" s="17" t="s">
        <v>354</v>
      </c>
      <c r="K936" s="17" t="s">
        <v>392</v>
      </c>
      <c r="L936" s="17" t="s">
        <v>363</v>
      </c>
      <c r="M936" s="17" t="s">
        <v>332</v>
      </c>
      <c r="N936" s="36">
        <v>4.1016675823282798</v>
      </c>
      <c r="O936" s="35">
        <v>10.17820085</v>
      </c>
      <c r="P936" s="37">
        <v>852.89337734000003</v>
      </c>
      <c r="Q936" t="str">
        <f t="shared" si="56"/>
        <v>Desirable</v>
      </c>
      <c r="R936" t="str">
        <f t="shared" si="57"/>
        <v>Normal</v>
      </c>
      <c r="S936">
        <f t="shared" si="58"/>
        <v>1</v>
      </c>
      <c r="T936" t="str">
        <f t="shared" si="59"/>
        <v>Low</v>
      </c>
    </row>
    <row r="937" spans="1:20" ht="15" customHeight="1" x14ac:dyDescent="0.35">
      <c r="A937" s="35">
        <v>52</v>
      </c>
      <c r="B937" s="36">
        <v>28.88440409</v>
      </c>
      <c r="C937" s="35">
        <v>100.1816087</v>
      </c>
      <c r="D937" s="35">
        <v>95.082569109999994</v>
      </c>
      <c r="E937" s="37">
        <v>184.49776069999999</v>
      </c>
      <c r="F937" s="37">
        <v>32.496965709999998</v>
      </c>
      <c r="G937" s="37">
        <v>188.6876896</v>
      </c>
      <c r="H937" s="37">
        <v>220.73437329999999</v>
      </c>
      <c r="I937" s="17" t="s">
        <v>353</v>
      </c>
      <c r="J937" s="17" t="s">
        <v>249</v>
      </c>
      <c r="K937" s="17" t="s">
        <v>392</v>
      </c>
      <c r="L937" s="17" t="s">
        <v>363</v>
      </c>
      <c r="M937" s="17" t="s">
        <v>333</v>
      </c>
      <c r="N937" s="36">
        <v>5.6773842316984702</v>
      </c>
      <c r="O937" s="35">
        <v>5.0990395900000003</v>
      </c>
      <c r="P937" s="37">
        <v>1501.9890126800001</v>
      </c>
      <c r="Q937" t="str">
        <f t="shared" si="56"/>
        <v>Desirable</v>
      </c>
      <c r="R937" t="str">
        <f t="shared" si="57"/>
        <v>Normal</v>
      </c>
      <c r="S937">
        <f t="shared" si="58"/>
        <v>5</v>
      </c>
      <c r="T937" t="str">
        <f t="shared" si="59"/>
        <v>Moderate</v>
      </c>
    </row>
    <row r="938" spans="1:20" ht="15" customHeight="1" x14ac:dyDescent="0.35">
      <c r="A938" s="35">
        <v>80</v>
      </c>
      <c r="B938" s="36">
        <v>13.242101379999999</v>
      </c>
      <c r="C938" s="35">
        <v>113.4177846</v>
      </c>
      <c r="D938" s="35">
        <v>78.588550510000005</v>
      </c>
      <c r="E938" s="37">
        <v>210.00095709999999</v>
      </c>
      <c r="F938" s="37">
        <v>45.899533609999999</v>
      </c>
      <c r="G938" s="37">
        <v>239.0629098</v>
      </c>
      <c r="H938" s="37">
        <v>213.87946450000001</v>
      </c>
      <c r="I938" s="17" t="s">
        <v>243</v>
      </c>
      <c r="J938" s="17" t="s">
        <v>249</v>
      </c>
      <c r="K938" s="17" t="s">
        <v>255</v>
      </c>
      <c r="L938" s="17" t="s">
        <v>366</v>
      </c>
      <c r="M938" s="17" t="s">
        <v>332</v>
      </c>
      <c r="N938" s="36">
        <v>4.5752307394741702</v>
      </c>
      <c r="O938" s="35">
        <v>34.82923409</v>
      </c>
      <c r="P938" s="37">
        <v>1059.3681104</v>
      </c>
      <c r="Q938" t="str">
        <f t="shared" si="56"/>
        <v>Borderline High</v>
      </c>
      <c r="R938" t="str">
        <f t="shared" si="57"/>
        <v>Normal</v>
      </c>
      <c r="S938">
        <f t="shared" si="58"/>
        <v>1</v>
      </c>
      <c r="T938" t="str">
        <f t="shared" si="59"/>
        <v>Low</v>
      </c>
    </row>
    <row r="939" spans="1:20" ht="15" customHeight="1" x14ac:dyDescent="0.35">
      <c r="A939" s="35">
        <v>42</v>
      </c>
      <c r="B939" s="36">
        <v>31.24547931</v>
      </c>
      <c r="C939" s="35">
        <v>95.455032459999998</v>
      </c>
      <c r="D939" s="35">
        <v>87.933154360000003</v>
      </c>
      <c r="E939" s="37">
        <v>205.7428371</v>
      </c>
      <c r="F939" s="37">
        <v>39.722486019999998</v>
      </c>
      <c r="G939" s="37">
        <v>239.60113749999999</v>
      </c>
      <c r="H939" s="37">
        <v>288.53487209999997</v>
      </c>
      <c r="I939" s="17" t="s">
        <v>353</v>
      </c>
      <c r="J939" s="17" t="s">
        <v>359</v>
      </c>
      <c r="K939" s="17" t="s">
        <v>392</v>
      </c>
      <c r="L939" s="17" t="s">
        <v>360</v>
      </c>
      <c r="M939" s="17" t="s">
        <v>334</v>
      </c>
      <c r="N939" s="36">
        <v>5.1795055575426501</v>
      </c>
      <c r="O939" s="35">
        <v>7.5218781000000003</v>
      </c>
      <c r="P939" s="37">
        <v>1312.31013102</v>
      </c>
      <c r="Q939" t="str">
        <f t="shared" si="56"/>
        <v>Borderline High</v>
      </c>
      <c r="R939" t="str">
        <f t="shared" si="57"/>
        <v>Normal</v>
      </c>
      <c r="S939">
        <f t="shared" si="58"/>
        <v>6</v>
      </c>
      <c r="T939" t="str">
        <f t="shared" si="59"/>
        <v>High</v>
      </c>
    </row>
    <row r="940" spans="1:20" ht="15" customHeight="1" x14ac:dyDescent="0.35">
      <c r="A940" s="35">
        <v>55</v>
      </c>
      <c r="B940" s="36">
        <v>35.266557849999998</v>
      </c>
      <c r="C940" s="35">
        <v>124.4139076</v>
      </c>
      <c r="D940" s="35">
        <v>83.360791329999998</v>
      </c>
      <c r="E940" s="37">
        <v>194.4714975</v>
      </c>
      <c r="F940" s="37">
        <v>36.578718520000002</v>
      </c>
      <c r="G940" s="37">
        <v>206.97131139999999</v>
      </c>
      <c r="H940" s="37">
        <v>245.3672905</v>
      </c>
      <c r="I940" s="17" t="s">
        <v>243</v>
      </c>
      <c r="J940" s="17" t="s">
        <v>359</v>
      </c>
      <c r="K940" s="17" t="s">
        <v>392</v>
      </c>
      <c r="L940" s="17" t="s">
        <v>363</v>
      </c>
      <c r="M940" s="17" t="s">
        <v>334</v>
      </c>
      <c r="N940" s="36">
        <v>5.3165202436949697</v>
      </c>
      <c r="O940" s="35">
        <v>41.053116269999997</v>
      </c>
      <c r="P940" s="37">
        <v>1939.6606817500001</v>
      </c>
      <c r="Q940" t="str">
        <f t="shared" si="56"/>
        <v>Desirable</v>
      </c>
      <c r="R940" t="str">
        <f t="shared" si="57"/>
        <v>Elevated</v>
      </c>
      <c r="S940">
        <f t="shared" si="58"/>
        <v>5</v>
      </c>
      <c r="T940" t="str">
        <f t="shared" si="59"/>
        <v>Moderate</v>
      </c>
    </row>
    <row r="941" spans="1:20" ht="15" customHeight="1" x14ac:dyDescent="0.35">
      <c r="A941" s="35">
        <v>19</v>
      </c>
      <c r="B941" s="36">
        <v>29.493633880000001</v>
      </c>
      <c r="C941" s="35">
        <v>113.32929900000001</v>
      </c>
      <c r="D941" s="35">
        <v>94.922321420000003</v>
      </c>
      <c r="E941" s="37">
        <v>190.52897089999999</v>
      </c>
      <c r="F941" s="37">
        <v>41.624573179999999</v>
      </c>
      <c r="G941" s="37">
        <v>195.78647119999999</v>
      </c>
      <c r="H941" s="37">
        <v>265.28156200000001</v>
      </c>
      <c r="I941" s="17" t="s">
        <v>243</v>
      </c>
      <c r="J941" s="17" t="s">
        <v>359</v>
      </c>
      <c r="K941" s="17" t="s">
        <v>392</v>
      </c>
      <c r="L941" s="17" t="s">
        <v>355</v>
      </c>
      <c r="M941" s="17" t="s">
        <v>333</v>
      </c>
      <c r="N941" s="36">
        <v>4.5773195097060198</v>
      </c>
      <c r="O941" s="35">
        <v>18.40697758</v>
      </c>
      <c r="P941" s="37">
        <v>560.37904372000003</v>
      </c>
      <c r="Q941" t="str">
        <f t="shared" si="56"/>
        <v>Desirable</v>
      </c>
      <c r="R941" t="str">
        <f t="shared" si="57"/>
        <v>Normal</v>
      </c>
      <c r="S941">
        <f t="shared" si="58"/>
        <v>2</v>
      </c>
      <c r="T941" t="str">
        <f t="shared" si="59"/>
        <v>Low</v>
      </c>
    </row>
    <row r="942" spans="1:20" ht="15" customHeight="1" x14ac:dyDescent="0.35">
      <c r="A942" s="35">
        <v>24</v>
      </c>
      <c r="B942" s="36">
        <v>30.265381300000001</v>
      </c>
      <c r="C942" s="35">
        <v>112.0001259</v>
      </c>
      <c r="D942" s="35">
        <v>78.932031910000006</v>
      </c>
      <c r="E942" s="37">
        <v>172.50168930000001</v>
      </c>
      <c r="F942" s="37">
        <v>37.816383330000001</v>
      </c>
      <c r="G942" s="37">
        <v>203.27749059999999</v>
      </c>
      <c r="H942" s="37">
        <v>216.52355800000001</v>
      </c>
      <c r="I942" s="17" t="s">
        <v>353</v>
      </c>
      <c r="J942" s="17" t="s">
        <v>249</v>
      </c>
      <c r="K942" s="17" t="s">
        <v>255</v>
      </c>
      <c r="L942" s="17" t="s">
        <v>355</v>
      </c>
      <c r="M942" s="17" t="s">
        <v>334</v>
      </c>
      <c r="N942" s="36">
        <v>4.5615596762568602</v>
      </c>
      <c r="O942" s="35">
        <v>33.068093990000001</v>
      </c>
      <c r="P942" s="37">
        <v>726.36915120000003</v>
      </c>
      <c r="Q942" t="str">
        <f t="shared" si="56"/>
        <v>Desirable</v>
      </c>
      <c r="R942" t="str">
        <f t="shared" si="57"/>
        <v>Normal</v>
      </c>
      <c r="S942">
        <f t="shared" si="58"/>
        <v>6</v>
      </c>
      <c r="T942" t="str">
        <f t="shared" si="59"/>
        <v>High</v>
      </c>
    </row>
    <row r="943" spans="1:20" ht="15" customHeight="1" x14ac:dyDescent="0.35">
      <c r="A943" s="35">
        <v>51</v>
      </c>
      <c r="B943" s="36">
        <v>33.024359959999998</v>
      </c>
      <c r="C943" s="35">
        <v>99.813358469999997</v>
      </c>
      <c r="D943" s="35">
        <v>90.601224549999998</v>
      </c>
      <c r="E943" s="37">
        <v>201.9885644</v>
      </c>
      <c r="F943" s="37">
        <v>37.783800300000003</v>
      </c>
      <c r="G943" s="37">
        <v>232.74148790000001</v>
      </c>
      <c r="H943" s="37">
        <v>265.93936869999999</v>
      </c>
      <c r="I943" s="17" t="s">
        <v>243</v>
      </c>
      <c r="J943" s="17" t="s">
        <v>354</v>
      </c>
      <c r="K943" s="17" t="s">
        <v>392</v>
      </c>
      <c r="L943" s="17" t="s">
        <v>363</v>
      </c>
      <c r="M943" s="17" t="s">
        <v>334</v>
      </c>
      <c r="N943" s="36">
        <v>5.3459038740473099</v>
      </c>
      <c r="O943" s="35">
        <v>9.2121339199999994</v>
      </c>
      <c r="P943" s="37">
        <v>1684.2423579599999</v>
      </c>
      <c r="Q943" t="str">
        <f t="shared" si="56"/>
        <v>Borderline High</v>
      </c>
      <c r="R943" t="str">
        <f t="shared" si="57"/>
        <v>Normal</v>
      </c>
      <c r="S943">
        <f t="shared" si="58"/>
        <v>4</v>
      </c>
      <c r="T943" t="str">
        <f t="shared" si="59"/>
        <v>Moderate</v>
      </c>
    </row>
    <row r="944" spans="1:20" ht="15" customHeight="1" x14ac:dyDescent="0.35">
      <c r="A944" s="35">
        <v>34</v>
      </c>
      <c r="B944" s="36">
        <v>24.825838319999999</v>
      </c>
      <c r="C944" s="35">
        <v>97.692966249999998</v>
      </c>
      <c r="D944" s="35">
        <v>87.535917659999996</v>
      </c>
      <c r="E944" s="37">
        <v>189.42677459999999</v>
      </c>
      <c r="F944" s="37">
        <v>41.687789809999998</v>
      </c>
      <c r="G944" s="37">
        <v>212.98773439999999</v>
      </c>
      <c r="H944" s="37">
        <v>244.2851268</v>
      </c>
      <c r="I944" s="17" t="s">
        <v>353</v>
      </c>
      <c r="J944" s="17" t="s">
        <v>354</v>
      </c>
      <c r="K944" s="17" t="s">
        <v>392</v>
      </c>
      <c r="L944" s="17" t="s">
        <v>357</v>
      </c>
      <c r="M944" s="17" t="s">
        <v>255</v>
      </c>
      <c r="N944" s="36">
        <v>4.5439390157969104</v>
      </c>
      <c r="O944" s="35">
        <v>10.15704859</v>
      </c>
      <c r="P944" s="37">
        <v>844.07850287999997</v>
      </c>
      <c r="Q944" t="str">
        <f t="shared" si="56"/>
        <v>Desirable</v>
      </c>
      <c r="R944" t="str">
        <f t="shared" si="57"/>
        <v>Normal</v>
      </c>
      <c r="S944">
        <f t="shared" si="58"/>
        <v>2</v>
      </c>
      <c r="T944" t="str">
        <f t="shared" si="59"/>
        <v>Low</v>
      </c>
    </row>
    <row r="945" spans="1:20" ht="15" customHeight="1" x14ac:dyDescent="0.35">
      <c r="A945" s="35">
        <v>60</v>
      </c>
      <c r="B945" s="36">
        <v>20.637528889999999</v>
      </c>
      <c r="C945" s="35">
        <v>99.101490709999993</v>
      </c>
      <c r="D945" s="35">
        <v>87.197437800000003</v>
      </c>
      <c r="E945" s="37">
        <v>170.1150246</v>
      </c>
      <c r="F945" s="37">
        <v>40.160345560000003</v>
      </c>
      <c r="G945" s="37">
        <v>198.60358049999999</v>
      </c>
      <c r="H945" s="37">
        <v>243.2276765</v>
      </c>
      <c r="I945" s="17" t="s">
        <v>243</v>
      </c>
      <c r="J945" s="17" t="s">
        <v>359</v>
      </c>
      <c r="K945" s="17" t="s">
        <v>392</v>
      </c>
      <c r="L945" s="17" t="s">
        <v>261</v>
      </c>
      <c r="M945" s="17" t="s">
        <v>255</v>
      </c>
      <c r="N945" s="36">
        <v>4.2358954393419301</v>
      </c>
      <c r="O945" s="35">
        <v>11.904052910000001</v>
      </c>
      <c r="P945" s="37">
        <v>1238.2517333999999</v>
      </c>
      <c r="Q945" t="str">
        <f t="shared" si="56"/>
        <v>Desirable</v>
      </c>
      <c r="R945" t="str">
        <f t="shared" si="57"/>
        <v>Normal</v>
      </c>
      <c r="S945">
        <f t="shared" si="58"/>
        <v>0</v>
      </c>
      <c r="T945" t="str">
        <f t="shared" si="59"/>
        <v>Low</v>
      </c>
    </row>
    <row r="946" spans="1:20" ht="15" customHeight="1" x14ac:dyDescent="0.35">
      <c r="A946" s="35">
        <v>76</v>
      </c>
      <c r="B946" s="36">
        <v>26.5700632</v>
      </c>
      <c r="C946" s="35">
        <v>85.493138860000002</v>
      </c>
      <c r="D946" s="35">
        <v>82.162503819999998</v>
      </c>
      <c r="E946" s="37">
        <v>181.51314629999999</v>
      </c>
      <c r="F946" s="37">
        <v>35.92121109</v>
      </c>
      <c r="G946" s="37">
        <v>225.27461349999999</v>
      </c>
      <c r="H946" s="37">
        <v>245.44896900000001</v>
      </c>
      <c r="I946" s="17" t="s">
        <v>243</v>
      </c>
      <c r="J946" s="17" t="s">
        <v>249</v>
      </c>
      <c r="K946" s="17" t="s">
        <v>392</v>
      </c>
      <c r="L946" s="17" t="s">
        <v>366</v>
      </c>
      <c r="M946" s="17" t="s">
        <v>333</v>
      </c>
      <c r="N946" s="36">
        <v>5.0530909396462702</v>
      </c>
      <c r="O946" s="35">
        <v>3.3306350400000002</v>
      </c>
      <c r="P946" s="37">
        <v>2019.3248031999999</v>
      </c>
      <c r="Q946" t="str">
        <f t="shared" si="56"/>
        <v>Desirable</v>
      </c>
      <c r="R946" t="str">
        <f t="shared" si="57"/>
        <v>Normal</v>
      </c>
      <c r="S946">
        <f t="shared" si="58"/>
        <v>3</v>
      </c>
      <c r="T946" t="str">
        <f t="shared" si="59"/>
        <v>Moderate</v>
      </c>
    </row>
    <row r="947" spans="1:20" ht="15" customHeight="1" x14ac:dyDescent="0.35">
      <c r="A947" s="35">
        <v>68</v>
      </c>
      <c r="B947" s="36">
        <v>23.185375740000001</v>
      </c>
      <c r="C947" s="35">
        <v>85.010064240000005</v>
      </c>
      <c r="D947" s="35">
        <v>73.431291340000001</v>
      </c>
      <c r="E947" s="37">
        <v>206.4368685</v>
      </c>
      <c r="F947" s="37">
        <v>40.984897340000003</v>
      </c>
      <c r="G947" s="37">
        <v>214.42110159999999</v>
      </c>
      <c r="H947" s="37">
        <v>260.71553280000001</v>
      </c>
      <c r="I947" s="17" t="s">
        <v>243</v>
      </c>
      <c r="J947" s="17" t="s">
        <v>249</v>
      </c>
      <c r="K947" s="17" t="s">
        <v>255</v>
      </c>
      <c r="L947" s="17" t="s">
        <v>261</v>
      </c>
      <c r="M947" s="17" t="s">
        <v>255</v>
      </c>
      <c r="N947" s="36">
        <v>5.0369009537209202</v>
      </c>
      <c r="O947" s="35">
        <v>11.578772900000001</v>
      </c>
      <c r="P947" s="37">
        <v>1576.60555032</v>
      </c>
      <c r="Q947" t="str">
        <f t="shared" si="56"/>
        <v>Borderline High</v>
      </c>
      <c r="R947" t="str">
        <f t="shared" si="57"/>
        <v>Normal</v>
      </c>
      <c r="S947">
        <f t="shared" si="58"/>
        <v>0</v>
      </c>
      <c r="T947" t="str">
        <f t="shared" si="59"/>
        <v>Low</v>
      </c>
    </row>
    <row r="948" spans="1:20" ht="15" customHeight="1" x14ac:dyDescent="0.35">
      <c r="A948" s="35">
        <v>71</v>
      </c>
      <c r="B948" s="36">
        <v>27.383810130000001</v>
      </c>
      <c r="C948" s="35">
        <v>119.3399397</v>
      </c>
      <c r="D948" s="35">
        <v>80.692257670000004</v>
      </c>
      <c r="E948" s="37">
        <v>194.63363330000001</v>
      </c>
      <c r="F948" s="37">
        <v>32.250904419999998</v>
      </c>
      <c r="G948" s="37">
        <v>229.9837014</v>
      </c>
      <c r="H948" s="37">
        <v>279.47418690000001</v>
      </c>
      <c r="I948" s="17" t="s">
        <v>243</v>
      </c>
      <c r="J948" s="17" t="s">
        <v>249</v>
      </c>
      <c r="K948" s="17" t="s">
        <v>392</v>
      </c>
      <c r="L948" s="17" t="s">
        <v>366</v>
      </c>
      <c r="M948" s="17" t="s">
        <v>333</v>
      </c>
      <c r="N948" s="36">
        <v>6.0349821749277899</v>
      </c>
      <c r="O948" s="35">
        <v>38.647682029999999</v>
      </c>
      <c r="P948" s="37">
        <v>1944.25051923</v>
      </c>
      <c r="Q948" t="str">
        <f t="shared" si="56"/>
        <v>Desirable</v>
      </c>
      <c r="R948" t="str">
        <f t="shared" si="57"/>
        <v>Normal</v>
      </c>
      <c r="S948">
        <f t="shared" si="58"/>
        <v>3</v>
      </c>
      <c r="T948" t="str">
        <f t="shared" si="59"/>
        <v>Moderate</v>
      </c>
    </row>
    <row r="949" spans="1:20" ht="15" customHeight="1" x14ac:dyDescent="0.35">
      <c r="A949" s="35">
        <v>41</v>
      </c>
      <c r="B949" s="36">
        <v>28.27369032</v>
      </c>
      <c r="C949" s="35">
        <v>128.35464529999999</v>
      </c>
      <c r="D949" s="35">
        <v>70.587981080000006</v>
      </c>
      <c r="E949" s="37">
        <v>204.7175518</v>
      </c>
      <c r="F949" s="37">
        <v>39.599251330000001</v>
      </c>
      <c r="G949" s="37">
        <v>230.55248979999999</v>
      </c>
      <c r="H949" s="37">
        <v>278.8251535</v>
      </c>
      <c r="I949" s="17" t="s">
        <v>243</v>
      </c>
      <c r="J949" s="17" t="s">
        <v>359</v>
      </c>
      <c r="K949" s="17" t="s">
        <v>255</v>
      </c>
      <c r="L949" s="17" t="s">
        <v>360</v>
      </c>
      <c r="M949" s="17" t="s">
        <v>333</v>
      </c>
      <c r="N949" s="36">
        <v>5.1697328844423902</v>
      </c>
      <c r="O949" s="35">
        <v>57.766664220000003</v>
      </c>
      <c r="P949" s="37">
        <v>1159.2213031199999</v>
      </c>
      <c r="Q949" t="str">
        <f t="shared" si="56"/>
        <v>Borderline High</v>
      </c>
      <c r="R949" t="str">
        <f t="shared" si="57"/>
        <v>Elevated</v>
      </c>
      <c r="S949">
        <f t="shared" si="58"/>
        <v>4</v>
      </c>
      <c r="T949" t="str">
        <f t="shared" si="59"/>
        <v>Moderate</v>
      </c>
    </row>
    <row r="950" spans="1:20" ht="15" customHeight="1" x14ac:dyDescent="0.35">
      <c r="A950" s="35">
        <v>42</v>
      </c>
      <c r="B950" s="36">
        <v>24.608909990000001</v>
      </c>
      <c r="C950" s="35">
        <v>107.6935683</v>
      </c>
      <c r="D950" s="35">
        <v>84.006174590000001</v>
      </c>
      <c r="E950" s="37">
        <v>203.98200629999999</v>
      </c>
      <c r="F950" s="37">
        <v>43.634472240000001</v>
      </c>
      <c r="G950" s="37">
        <v>223.06851180000001</v>
      </c>
      <c r="H950" s="37">
        <v>267.0077895</v>
      </c>
      <c r="I950" s="17" t="s">
        <v>243</v>
      </c>
      <c r="J950" s="17" t="s">
        <v>249</v>
      </c>
      <c r="K950" s="17" t="s">
        <v>392</v>
      </c>
      <c r="L950" s="17" t="s">
        <v>360</v>
      </c>
      <c r="M950" s="17" t="s">
        <v>255</v>
      </c>
      <c r="N950" s="36">
        <v>4.67479027082189</v>
      </c>
      <c r="O950" s="35">
        <v>23.687393709999998</v>
      </c>
      <c r="P950" s="37">
        <v>1033.5742195800001</v>
      </c>
      <c r="Q950" t="str">
        <f t="shared" si="56"/>
        <v>Borderline High</v>
      </c>
      <c r="R950" t="str">
        <f t="shared" si="57"/>
        <v>Normal</v>
      </c>
      <c r="S950">
        <f t="shared" si="58"/>
        <v>0</v>
      </c>
      <c r="T950" t="str">
        <f t="shared" si="59"/>
        <v>Low</v>
      </c>
    </row>
    <row r="951" spans="1:20" ht="15" customHeight="1" x14ac:dyDescent="0.35">
      <c r="A951" s="35">
        <v>88</v>
      </c>
      <c r="B951" s="36">
        <v>23.431405170000001</v>
      </c>
      <c r="C951" s="35">
        <v>110.8405767</v>
      </c>
      <c r="D951" s="35">
        <v>83.170194559999999</v>
      </c>
      <c r="E951" s="37">
        <v>167.43019770000001</v>
      </c>
      <c r="F951" s="37">
        <v>41.627966649999998</v>
      </c>
      <c r="G951" s="37">
        <v>202.95704190000001</v>
      </c>
      <c r="H951" s="37">
        <v>283.10292270000002</v>
      </c>
      <c r="I951" s="17" t="s">
        <v>353</v>
      </c>
      <c r="J951" s="17" t="s">
        <v>249</v>
      </c>
      <c r="K951" s="17" t="s">
        <v>392</v>
      </c>
      <c r="L951" s="17" t="s">
        <v>366</v>
      </c>
      <c r="M951" s="17" t="s">
        <v>255</v>
      </c>
      <c r="N951" s="36">
        <v>4.0220604361419099</v>
      </c>
      <c r="O951" s="35">
        <v>27.670382140000001</v>
      </c>
      <c r="P951" s="37">
        <v>2061.96365496</v>
      </c>
      <c r="Q951" t="str">
        <f t="shared" si="56"/>
        <v>Desirable</v>
      </c>
      <c r="R951" t="str">
        <f t="shared" si="57"/>
        <v>Normal</v>
      </c>
      <c r="S951">
        <f t="shared" si="58"/>
        <v>2</v>
      </c>
      <c r="T951" t="str">
        <f t="shared" si="59"/>
        <v>Low</v>
      </c>
    </row>
    <row r="952" spans="1:20" ht="15" customHeight="1" x14ac:dyDescent="0.35">
      <c r="A952" s="35">
        <v>69</v>
      </c>
      <c r="B952" s="36">
        <v>16.229342030000002</v>
      </c>
      <c r="C952" s="35">
        <v>99.008342020000001</v>
      </c>
      <c r="D952" s="35">
        <v>67.069108130000004</v>
      </c>
      <c r="E952" s="37">
        <v>183.24626570000001</v>
      </c>
      <c r="F952" s="37">
        <v>30.59797571</v>
      </c>
      <c r="G952" s="37">
        <v>213.308695</v>
      </c>
      <c r="H952" s="37">
        <v>214.4323526</v>
      </c>
      <c r="I952" s="17" t="s">
        <v>243</v>
      </c>
      <c r="J952" s="17" t="s">
        <v>354</v>
      </c>
      <c r="K952" s="17" t="s">
        <v>255</v>
      </c>
      <c r="L952" s="17" t="s">
        <v>261</v>
      </c>
      <c r="M952" s="17" t="s">
        <v>332</v>
      </c>
      <c r="N952" s="36">
        <v>5.9888362366439702</v>
      </c>
      <c r="O952" s="35">
        <v>31.939233890000001</v>
      </c>
      <c r="P952" s="37">
        <v>1119.8246000700001</v>
      </c>
      <c r="Q952" t="str">
        <f t="shared" si="56"/>
        <v>Desirable</v>
      </c>
      <c r="R952" t="str">
        <f t="shared" si="57"/>
        <v>Normal</v>
      </c>
      <c r="S952">
        <f t="shared" si="58"/>
        <v>2</v>
      </c>
      <c r="T952" t="str">
        <f t="shared" si="59"/>
        <v>Low</v>
      </c>
    </row>
    <row r="953" spans="1:20" ht="15" customHeight="1" x14ac:dyDescent="0.35">
      <c r="A953" s="35">
        <v>87</v>
      </c>
      <c r="B953" s="36">
        <v>26.155920810000001</v>
      </c>
      <c r="C953" s="35">
        <v>120.7456413</v>
      </c>
      <c r="D953" s="35">
        <v>85.427921299999994</v>
      </c>
      <c r="E953" s="37">
        <v>216.8329803</v>
      </c>
      <c r="F953" s="37">
        <v>36.123425390000001</v>
      </c>
      <c r="G953" s="37">
        <v>226.8364263</v>
      </c>
      <c r="H953" s="37">
        <v>267.02659369999998</v>
      </c>
      <c r="I953" s="17" t="s">
        <v>243</v>
      </c>
      <c r="J953" s="17" t="s">
        <v>249</v>
      </c>
      <c r="K953" s="17" t="s">
        <v>392</v>
      </c>
      <c r="L953" s="17" t="s">
        <v>366</v>
      </c>
      <c r="M953" s="17" t="s">
        <v>333</v>
      </c>
      <c r="N953" s="36">
        <v>6.0025586709732597</v>
      </c>
      <c r="O953" s="35">
        <v>35.317720000000001</v>
      </c>
      <c r="P953" s="37">
        <v>2275.56511047</v>
      </c>
      <c r="Q953" t="str">
        <f t="shared" si="56"/>
        <v>Borderline High</v>
      </c>
      <c r="R953" t="str">
        <f t="shared" si="57"/>
        <v>Elevated</v>
      </c>
      <c r="S953">
        <f t="shared" si="58"/>
        <v>4</v>
      </c>
      <c r="T953" t="str">
        <f t="shared" si="59"/>
        <v>Moderate</v>
      </c>
    </row>
    <row r="954" spans="1:20" ht="15" customHeight="1" x14ac:dyDescent="0.35">
      <c r="A954" s="35">
        <v>50</v>
      </c>
      <c r="B954" s="36">
        <v>24.815764779999999</v>
      </c>
      <c r="C954" s="35">
        <v>91.953633710000005</v>
      </c>
      <c r="D954" s="35">
        <v>78.009080659999995</v>
      </c>
      <c r="E954" s="37">
        <v>208.93682010000001</v>
      </c>
      <c r="F954" s="37">
        <v>31.994967259999999</v>
      </c>
      <c r="G954" s="37">
        <v>228.27898519999999</v>
      </c>
      <c r="H954" s="37">
        <v>271.89918510000001</v>
      </c>
      <c r="I954" s="17" t="s">
        <v>243</v>
      </c>
      <c r="J954" s="17" t="s">
        <v>249</v>
      </c>
      <c r="K954" s="17" t="s">
        <v>255</v>
      </c>
      <c r="L954" s="17" t="s">
        <v>363</v>
      </c>
      <c r="M954" s="17" t="s">
        <v>255</v>
      </c>
      <c r="N954" s="36">
        <v>6.5303026692329897</v>
      </c>
      <c r="O954" s="35">
        <v>13.94455305</v>
      </c>
      <c r="P954" s="37">
        <v>1240.788239</v>
      </c>
      <c r="Q954" t="str">
        <f t="shared" si="56"/>
        <v>Borderline High</v>
      </c>
      <c r="R954" t="str">
        <f t="shared" si="57"/>
        <v>Normal</v>
      </c>
      <c r="S954">
        <f t="shared" si="58"/>
        <v>1</v>
      </c>
      <c r="T954" t="str">
        <f t="shared" si="59"/>
        <v>Low</v>
      </c>
    </row>
    <row r="955" spans="1:20" ht="15" customHeight="1" x14ac:dyDescent="0.35">
      <c r="A955" s="35">
        <v>66</v>
      </c>
      <c r="B955" s="36">
        <v>25.170308349999999</v>
      </c>
      <c r="C955" s="35">
        <v>111.09733110000001</v>
      </c>
      <c r="D955" s="35">
        <v>71.498227</v>
      </c>
      <c r="E955" s="37">
        <v>194.6380977</v>
      </c>
      <c r="F955" s="37">
        <v>34.211191030000002</v>
      </c>
      <c r="G955" s="37">
        <v>228.89988930000001</v>
      </c>
      <c r="H955" s="37">
        <v>259.00646030000001</v>
      </c>
      <c r="I955" s="17" t="s">
        <v>353</v>
      </c>
      <c r="J955" s="17" t="s">
        <v>249</v>
      </c>
      <c r="K955" s="17" t="s">
        <v>255</v>
      </c>
      <c r="L955" s="17" t="s">
        <v>261</v>
      </c>
      <c r="M955" s="17" t="s">
        <v>333</v>
      </c>
      <c r="N955" s="36">
        <v>5.6893107734635899</v>
      </c>
      <c r="O955" s="35">
        <v>39.599104099999998</v>
      </c>
      <c r="P955" s="37">
        <v>1661.2403511</v>
      </c>
      <c r="Q955" t="str">
        <f t="shared" si="56"/>
        <v>Desirable</v>
      </c>
      <c r="R955" t="str">
        <f t="shared" si="57"/>
        <v>Normal</v>
      </c>
      <c r="S955">
        <f t="shared" si="58"/>
        <v>5</v>
      </c>
      <c r="T955" t="str">
        <f t="shared" si="59"/>
        <v>Moderate</v>
      </c>
    </row>
    <row r="956" spans="1:20" ht="15" customHeight="1" x14ac:dyDescent="0.35">
      <c r="A956" s="35">
        <v>46</v>
      </c>
      <c r="B956" s="36">
        <v>30.658177559999999</v>
      </c>
      <c r="C956" s="35">
        <v>128.33523410000001</v>
      </c>
      <c r="D956" s="35">
        <v>80.688748579999995</v>
      </c>
      <c r="E956" s="37">
        <v>168.36853809999999</v>
      </c>
      <c r="F956" s="37">
        <v>34.378180919999998</v>
      </c>
      <c r="G956" s="37">
        <v>201.24518029999999</v>
      </c>
      <c r="H956" s="37">
        <v>258.31748399999998</v>
      </c>
      <c r="I956" s="17" t="s">
        <v>243</v>
      </c>
      <c r="J956" s="17" t="s">
        <v>354</v>
      </c>
      <c r="K956" s="17" t="s">
        <v>392</v>
      </c>
      <c r="L956" s="17" t="s">
        <v>360</v>
      </c>
      <c r="M956" s="17" t="s">
        <v>334</v>
      </c>
      <c r="N956" s="36">
        <v>4.8975406375282997</v>
      </c>
      <c r="O956" s="35">
        <v>47.646485519999999</v>
      </c>
      <c r="P956" s="37">
        <v>1410.2761677599999</v>
      </c>
      <c r="Q956" t="str">
        <f t="shared" si="56"/>
        <v>Desirable</v>
      </c>
      <c r="R956" t="str">
        <f t="shared" si="57"/>
        <v>Elevated</v>
      </c>
      <c r="S956">
        <f t="shared" si="58"/>
        <v>5</v>
      </c>
      <c r="T956" t="str">
        <f t="shared" si="59"/>
        <v>Moderate</v>
      </c>
    </row>
    <row r="957" spans="1:20" ht="15" customHeight="1" x14ac:dyDescent="0.35">
      <c r="A957" s="35">
        <v>80</v>
      </c>
      <c r="B957" s="36">
        <v>36.826376959999997</v>
      </c>
      <c r="C957" s="35">
        <v>118.05243040000001</v>
      </c>
      <c r="D957" s="35">
        <v>77.727985950000004</v>
      </c>
      <c r="E957" s="37">
        <v>240.17293710000001</v>
      </c>
      <c r="F957" s="37">
        <v>34.067596700000003</v>
      </c>
      <c r="G957" s="37">
        <v>245.2773942</v>
      </c>
      <c r="H957" s="37">
        <v>260.90385420000001</v>
      </c>
      <c r="I957" s="17" t="s">
        <v>243</v>
      </c>
      <c r="J957" s="17" t="s">
        <v>359</v>
      </c>
      <c r="K957" s="17" t="s">
        <v>255</v>
      </c>
      <c r="L957" s="17" t="s">
        <v>366</v>
      </c>
      <c r="M957" s="17" t="s">
        <v>334</v>
      </c>
      <c r="N957" s="36">
        <v>7.0498937513839897</v>
      </c>
      <c r="O957" s="35">
        <v>40.324444450000001</v>
      </c>
      <c r="P957" s="37">
        <v>2946.1101567999999</v>
      </c>
      <c r="Q957" t="str">
        <f t="shared" si="56"/>
        <v>High</v>
      </c>
      <c r="R957" t="str">
        <f t="shared" si="57"/>
        <v>Normal</v>
      </c>
      <c r="S957">
        <f t="shared" si="58"/>
        <v>4</v>
      </c>
      <c r="T957" t="str">
        <f t="shared" si="59"/>
        <v>Moderate</v>
      </c>
    </row>
    <row r="958" spans="1:20" ht="15" customHeight="1" x14ac:dyDescent="0.35">
      <c r="A958" s="35">
        <v>39</v>
      </c>
      <c r="B958" s="36">
        <v>25.215603049999999</v>
      </c>
      <c r="C958" s="35">
        <v>103.6122091</v>
      </c>
      <c r="D958" s="35">
        <v>78.817392859999998</v>
      </c>
      <c r="E958" s="37">
        <v>192.59193020000001</v>
      </c>
      <c r="F958" s="37">
        <v>36.420173849999998</v>
      </c>
      <c r="G958" s="37">
        <v>213.6223847</v>
      </c>
      <c r="H958" s="37">
        <v>244.19350159999999</v>
      </c>
      <c r="I958" s="17" t="s">
        <v>353</v>
      </c>
      <c r="J958" s="17" t="s">
        <v>359</v>
      </c>
      <c r="K958" s="17" t="s">
        <v>255</v>
      </c>
      <c r="L958" s="17" t="s">
        <v>357</v>
      </c>
      <c r="M958" s="17" t="s">
        <v>333</v>
      </c>
      <c r="N958" s="36">
        <v>5.2880563116806796</v>
      </c>
      <c r="O958" s="35">
        <v>24.794816239999999</v>
      </c>
      <c r="P958" s="37">
        <v>983.40851895000003</v>
      </c>
      <c r="Q958" t="str">
        <f t="shared" si="56"/>
        <v>Desirable</v>
      </c>
      <c r="R958" t="str">
        <f t="shared" si="57"/>
        <v>Normal</v>
      </c>
      <c r="S958">
        <f t="shared" si="58"/>
        <v>5</v>
      </c>
      <c r="T958" t="str">
        <f t="shared" si="59"/>
        <v>Moderate</v>
      </c>
    </row>
    <row r="959" spans="1:20" ht="15" customHeight="1" x14ac:dyDescent="0.35">
      <c r="A959" s="35">
        <v>43</v>
      </c>
      <c r="B959" s="36">
        <v>28.930266450000001</v>
      </c>
      <c r="C959" s="35">
        <v>124.0973935</v>
      </c>
      <c r="D959" s="35">
        <v>85.198751540000004</v>
      </c>
      <c r="E959" s="37">
        <v>196.0518458</v>
      </c>
      <c r="F959" s="37">
        <v>39.063543879999997</v>
      </c>
      <c r="G959" s="37">
        <v>211.3111643</v>
      </c>
      <c r="H959" s="37">
        <v>270.66027639999999</v>
      </c>
      <c r="I959" s="17" t="s">
        <v>243</v>
      </c>
      <c r="J959" s="17" t="s">
        <v>249</v>
      </c>
      <c r="K959" s="17" t="s">
        <v>392</v>
      </c>
      <c r="L959" s="17" t="s">
        <v>360</v>
      </c>
      <c r="M959" s="17" t="s">
        <v>333</v>
      </c>
      <c r="N959" s="36">
        <v>5.0187931336249303</v>
      </c>
      <c r="O959" s="35">
        <v>38.898641959999999</v>
      </c>
      <c r="P959" s="37">
        <v>1244.00145735</v>
      </c>
      <c r="Q959" t="str">
        <f t="shared" si="56"/>
        <v>Desirable</v>
      </c>
      <c r="R959" t="str">
        <f t="shared" si="57"/>
        <v>Elevated</v>
      </c>
      <c r="S959">
        <f t="shared" si="58"/>
        <v>4</v>
      </c>
      <c r="T959" t="str">
        <f t="shared" si="59"/>
        <v>Moderate</v>
      </c>
    </row>
    <row r="960" spans="1:20" ht="15" customHeight="1" x14ac:dyDescent="0.35">
      <c r="A960" s="35">
        <v>45</v>
      </c>
      <c r="B960" s="36">
        <v>28.27019533</v>
      </c>
      <c r="C960" s="35">
        <v>127.7166223</v>
      </c>
      <c r="D960" s="35">
        <v>77.359418129999995</v>
      </c>
      <c r="E960" s="37">
        <v>203.08212230000001</v>
      </c>
      <c r="F960" s="37">
        <v>33.18555637</v>
      </c>
      <c r="G960" s="37">
        <v>227.4700569</v>
      </c>
      <c r="H960" s="37">
        <v>255.62131869999999</v>
      </c>
      <c r="I960" s="17" t="s">
        <v>243</v>
      </c>
      <c r="J960" s="17" t="s">
        <v>359</v>
      </c>
      <c r="K960" s="17" t="s">
        <v>255</v>
      </c>
      <c r="L960" s="17" t="s">
        <v>360</v>
      </c>
      <c r="M960" s="17" t="s">
        <v>333</v>
      </c>
      <c r="N960" s="36">
        <v>6.1195937182957101</v>
      </c>
      <c r="O960" s="35">
        <v>50.357204170000003</v>
      </c>
      <c r="P960" s="37">
        <v>1272.1587898499999</v>
      </c>
      <c r="Q960" t="str">
        <f t="shared" si="56"/>
        <v>Borderline High</v>
      </c>
      <c r="R960" t="str">
        <f t="shared" si="57"/>
        <v>Elevated</v>
      </c>
      <c r="S960">
        <f t="shared" si="58"/>
        <v>4</v>
      </c>
      <c r="T960" t="str">
        <f t="shared" si="59"/>
        <v>Moderate</v>
      </c>
    </row>
    <row r="961" spans="1:20" ht="15" customHeight="1" x14ac:dyDescent="0.35">
      <c r="A961" s="35">
        <v>66</v>
      </c>
      <c r="B961" s="36">
        <v>32.673249319999996</v>
      </c>
      <c r="C961" s="35">
        <v>127.96540709999999</v>
      </c>
      <c r="D961" s="35">
        <v>73.105133620000004</v>
      </c>
      <c r="E961" s="37">
        <v>212.1196836</v>
      </c>
      <c r="F961" s="37">
        <v>28.642980999999999</v>
      </c>
      <c r="G961" s="37">
        <v>239.98666539999999</v>
      </c>
      <c r="H961" s="37">
        <v>251.1793898</v>
      </c>
      <c r="I961" s="17" t="s">
        <v>243</v>
      </c>
      <c r="J961" s="17" t="s">
        <v>249</v>
      </c>
      <c r="K961" s="17" t="s">
        <v>255</v>
      </c>
      <c r="L961" s="17" t="s">
        <v>261</v>
      </c>
      <c r="M961" s="17" t="s">
        <v>334</v>
      </c>
      <c r="N961" s="36">
        <v>7.4056427157494502</v>
      </c>
      <c r="O961" s="35">
        <v>54.860273479999996</v>
      </c>
      <c r="P961" s="37">
        <v>2156.4344551200002</v>
      </c>
      <c r="Q961" t="str">
        <f t="shared" si="56"/>
        <v>Borderline High</v>
      </c>
      <c r="R961" t="str">
        <f t="shared" si="57"/>
        <v>Elevated</v>
      </c>
      <c r="S961">
        <f t="shared" si="58"/>
        <v>5</v>
      </c>
      <c r="T961" t="str">
        <f t="shared" si="59"/>
        <v>Moderate</v>
      </c>
    </row>
    <row r="962" spans="1:20" ht="15" customHeight="1" x14ac:dyDescent="0.35">
      <c r="A962" s="35">
        <v>88</v>
      </c>
      <c r="B962" s="36">
        <v>22.441110129999998</v>
      </c>
      <c r="C962" s="35">
        <v>109.1788366</v>
      </c>
      <c r="D962" s="35">
        <v>85.858892499999996</v>
      </c>
      <c r="E962" s="37">
        <v>195.759784</v>
      </c>
      <c r="F962" s="37">
        <v>34.813347389999997</v>
      </c>
      <c r="G962" s="37">
        <v>211.83877179999999</v>
      </c>
      <c r="H962" s="37">
        <v>258.87104010000002</v>
      </c>
      <c r="I962" s="17" t="s">
        <v>243</v>
      </c>
      <c r="J962" s="17" t="s">
        <v>249</v>
      </c>
      <c r="K962" s="17" t="s">
        <v>392</v>
      </c>
      <c r="L962" s="17" t="s">
        <v>366</v>
      </c>
      <c r="M962" s="17" t="s">
        <v>255</v>
      </c>
      <c r="N962" s="36">
        <v>5.6231244242899603</v>
      </c>
      <c r="O962" s="35">
        <v>23.319944100000001</v>
      </c>
      <c r="P962" s="37">
        <v>1974.8176914400001</v>
      </c>
      <c r="Q962" t="str">
        <f t="shared" ref="Q962:Q1025" si="60">IF(E962&lt;200,"Desirable",IF(E962&lt;240,"Borderline High","High"))</f>
        <v>Desirable</v>
      </c>
      <c r="R962" t="str">
        <f t="shared" ref="R962:R1025" si="61">IF(C962&lt;120,"Normal",IF(C962&lt;130,"Elevated",IF(C962&lt;140,"High / Stage 1","High / Stage 2")))</f>
        <v>Normal</v>
      </c>
      <c r="S962">
        <f t="shared" ref="S962:S1025" si="62">(IF(M962="Obese",3,IF(M962="Overweight",2,IF(M962="Underweight",1,0))))+(IF(R962="High / Stage 2",3,IF(R962="High / Stage 1",2,IF(R962="Elevated",1,0))))+IF(I962="smoker",2,0)+IF(F962&lt;40,1,0)</f>
        <v>1</v>
      </c>
      <c r="T962" t="str">
        <f t="shared" ref="T962:T1025" si="63">IF(S962&lt;=2,"Low",IF(S962&lt;=5,"Moderate","High"))</f>
        <v>Low</v>
      </c>
    </row>
    <row r="963" spans="1:20" ht="15" customHeight="1" x14ac:dyDescent="0.35">
      <c r="A963" s="35">
        <v>66</v>
      </c>
      <c r="B963" s="36">
        <v>22.293541650000002</v>
      </c>
      <c r="C963" s="35">
        <v>116.21134139999999</v>
      </c>
      <c r="D963" s="35">
        <v>72.738624229999999</v>
      </c>
      <c r="E963" s="37">
        <v>174.8261028</v>
      </c>
      <c r="F963" s="37">
        <v>37.890022340000002</v>
      </c>
      <c r="G963" s="37">
        <v>194.9621018</v>
      </c>
      <c r="H963" s="37">
        <v>255.2619388</v>
      </c>
      <c r="I963" s="17" t="s">
        <v>243</v>
      </c>
      <c r="J963" s="17" t="s">
        <v>354</v>
      </c>
      <c r="K963" s="17" t="s">
        <v>255</v>
      </c>
      <c r="L963" s="17" t="s">
        <v>261</v>
      </c>
      <c r="M963" s="17" t="s">
        <v>255</v>
      </c>
      <c r="N963" s="36">
        <v>4.6140406366411204</v>
      </c>
      <c r="O963" s="35">
        <v>43.472717170000003</v>
      </c>
      <c r="P963" s="37">
        <v>1471.3737489</v>
      </c>
      <c r="Q963" t="str">
        <f t="shared" si="60"/>
        <v>Desirable</v>
      </c>
      <c r="R963" t="str">
        <f t="shared" si="61"/>
        <v>Normal</v>
      </c>
      <c r="S963">
        <f t="shared" si="62"/>
        <v>1</v>
      </c>
      <c r="T963" t="str">
        <f t="shared" si="63"/>
        <v>Low</v>
      </c>
    </row>
    <row r="964" spans="1:20" ht="15" customHeight="1" x14ac:dyDescent="0.35">
      <c r="A964" s="35">
        <v>37</v>
      </c>
      <c r="B964" s="36">
        <v>22.876107699999999</v>
      </c>
      <c r="C964" s="35">
        <v>120.3485598</v>
      </c>
      <c r="D964" s="35">
        <v>86.490073010000003</v>
      </c>
      <c r="E964" s="37">
        <v>185.771703</v>
      </c>
      <c r="F964" s="37">
        <v>33.580537579999998</v>
      </c>
      <c r="G964" s="37">
        <v>210.20634860000001</v>
      </c>
      <c r="H964" s="37">
        <v>230.74483789999999</v>
      </c>
      <c r="I964" s="17" t="s">
        <v>243</v>
      </c>
      <c r="J964" s="17" t="s">
        <v>354</v>
      </c>
      <c r="K964" s="17" t="s">
        <v>392</v>
      </c>
      <c r="L964" s="17" t="s">
        <v>357</v>
      </c>
      <c r="M964" s="17" t="s">
        <v>255</v>
      </c>
      <c r="N964" s="36">
        <v>5.5321241524925</v>
      </c>
      <c r="O964" s="35">
        <v>33.858486790000001</v>
      </c>
      <c r="P964" s="37">
        <v>846.41598490000001</v>
      </c>
      <c r="Q964" t="str">
        <f t="shared" si="60"/>
        <v>Desirable</v>
      </c>
      <c r="R964" t="str">
        <f t="shared" si="61"/>
        <v>Elevated</v>
      </c>
      <c r="S964">
        <f t="shared" si="62"/>
        <v>2</v>
      </c>
      <c r="T964" t="str">
        <f t="shared" si="63"/>
        <v>Low</v>
      </c>
    </row>
    <row r="965" spans="1:20" ht="15" customHeight="1" x14ac:dyDescent="0.35">
      <c r="A965" s="35">
        <v>80</v>
      </c>
      <c r="B965" s="36">
        <v>15.662455270000001</v>
      </c>
      <c r="C965" s="35">
        <v>100.8989164</v>
      </c>
      <c r="D965" s="35">
        <v>75.984302760000006</v>
      </c>
      <c r="E965" s="37">
        <v>173.12167160000001</v>
      </c>
      <c r="F965" s="37">
        <v>38.170525089999998</v>
      </c>
      <c r="G965" s="37">
        <v>202.2922288</v>
      </c>
      <c r="H965" s="37">
        <v>258.72277919999999</v>
      </c>
      <c r="I965" s="17" t="s">
        <v>243</v>
      </c>
      <c r="J965" s="17" t="s">
        <v>249</v>
      </c>
      <c r="K965" s="17" t="s">
        <v>255</v>
      </c>
      <c r="L965" s="17" t="s">
        <v>366</v>
      </c>
      <c r="M965" s="17" t="s">
        <v>332</v>
      </c>
      <c r="N965" s="36">
        <v>4.5354804837451601</v>
      </c>
      <c r="O965" s="35">
        <v>24.914613639999999</v>
      </c>
      <c r="P965" s="37">
        <v>1252.9964216000001</v>
      </c>
      <c r="Q965" t="str">
        <f t="shared" si="60"/>
        <v>Desirable</v>
      </c>
      <c r="R965" t="str">
        <f t="shared" si="61"/>
        <v>Normal</v>
      </c>
      <c r="S965">
        <f t="shared" si="62"/>
        <v>2</v>
      </c>
      <c r="T965" t="str">
        <f t="shared" si="63"/>
        <v>Low</v>
      </c>
    </row>
    <row r="966" spans="1:20" ht="15" customHeight="1" x14ac:dyDescent="0.35">
      <c r="A966" s="35">
        <v>78</v>
      </c>
      <c r="B966" s="36">
        <v>26.769975380000002</v>
      </c>
      <c r="C966" s="35">
        <v>102.37754750000001</v>
      </c>
      <c r="D966" s="35">
        <v>85.562589720000005</v>
      </c>
      <c r="E966" s="37">
        <v>195.40819339999999</v>
      </c>
      <c r="F966" s="37">
        <v>46.836598780000003</v>
      </c>
      <c r="G966" s="37">
        <v>219.35514069999999</v>
      </c>
      <c r="H966" s="37">
        <v>285.69508539999998</v>
      </c>
      <c r="I966" s="17" t="s">
        <v>243</v>
      </c>
      <c r="J966" s="17" t="s">
        <v>359</v>
      </c>
      <c r="K966" s="17" t="s">
        <v>392</v>
      </c>
      <c r="L966" s="17" t="s">
        <v>366</v>
      </c>
      <c r="M966" s="17" t="s">
        <v>333</v>
      </c>
      <c r="N966" s="36">
        <v>4.1721260401052502</v>
      </c>
      <c r="O966" s="35">
        <v>16.81495778</v>
      </c>
      <c r="P966" s="37">
        <v>2088.05807964</v>
      </c>
      <c r="Q966" t="str">
        <f t="shared" si="60"/>
        <v>Desirable</v>
      </c>
      <c r="R966" t="str">
        <f t="shared" si="61"/>
        <v>Normal</v>
      </c>
      <c r="S966">
        <f t="shared" si="62"/>
        <v>2</v>
      </c>
      <c r="T966" t="str">
        <f t="shared" si="63"/>
        <v>Low</v>
      </c>
    </row>
    <row r="967" spans="1:20" ht="15" customHeight="1" x14ac:dyDescent="0.35">
      <c r="A967" s="35">
        <v>66</v>
      </c>
      <c r="B967" s="36">
        <v>21.736756549999999</v>
      </c>
      <c r="C967" s="35">
        <v>111.6959203</v>
      </c>
      <c r="D967" s="35">
        <v>78.12676261</v>
      </c>
      <c r="E967" s="37">
        <v>184.01990169999999</v>
      </c>
      <c r="F967" s="37">
        <v>26.521037110000002</v>
      </c>
      <c r="G967" s="37">
        <v>213.10833819999999</v>
      </c>
      <c r="H967" s="37">
        <v>239.1255773</v>
      </c>
      <c r="I967" s="17" t="s">
        <v>243</v>
      </c>
      <c r="J967" s="17" t="s">
        <v>354</v>
      </c>
      <c r="K967" s="17" t="s">
        <v>255</v>
      </c>
      <c r="L967" s="17" t="s">
        <v>261</v>
      </c>
      <c r="M967" s="17" t="s">
        <v>255</v>
      </c>
      <c r="N967" s="36">
        <v>6.9386389731574099</v>
      </c>
      <c r="O967" s="35">
        <v>33.569157689999997</v>
      </c>
      <c r="P967" s="37">
        <v>1434.6259322999999</v>
      </c>
      <c r="Q967" t="str">
        <f t="shared" si="60"/>
        <v>Desirable</v>
      </c>
      <c r="R967" t="str">
        <f t="shared" si="61"/>
        <v>Normal</v>
      </c>
      <c r="S967">
        <f t="shared" si="62"/>
        <v>1</v>
      </c>
      <c r="T967" t="str">
        <f t="shared" si="63"/>
        <v>Low</v>
      </c>
    </row>
    <row r="968" spans="1:20" ht="15" customHeight="1" x14ac:dyDescent="0.35">
      <c r="A968" s="35">
        <v>88</v>
      </c>
      <c r="B968" s="36">
        <v>28.255888460000001</v>
      </c>
      <c r="C968" s="35">
        <v>102.7619504</v>
      </c>
      <c r="D968" s="35">
        <v>92.323589900000002</v>
      </c>
      <c r="E968" s="37">
        <v>190.01582629999999</v>
      </c>
      <c r="F968" s="37">
        <v>43.161429579999997</v>
      </c>
      <c r="G968" s="37">
        <v>235.8819081</v>
      </c>
      <c r="H968" s="37">
        <v>247.71051080000001</v>
      </c>
      <c r="I968" s="17" t="s">
        <v>243</v>
      </c>
      <c r="J968" s="17" t="s">
        <v>249</v>
      </c>
      <c r="K968" s="17" t="s">
        <v>392</v>
      </c>
      <c r="L968" s="17" t="s">
        <v>366</v>
      </c>
      <c r="M968" s="17" t="s">
        <v>333</v>
      </c>
      <c r="N968" s="36">
        <v>4.4024451495010002</v>
      </c>
      <c r="O968" s="35">
        <v>10.4383605</v>
      </c>
      <c r="P968" s="37">
        <v>2486.5181844799999</v>
      </c>
      <c r="Q968" t="str">
        <f t="shared" si="60"/>
        <v>Desirable</v>
      </c>
      <c r="R968" t="str">
        <f t="shared" si="61"/>
        <v>Normal</v>
      </c>
      <c r="S968">
        <f t="shared" si="62"/>
        <v>2</v>
      </c>
      <c r="T968" t="str">
        <f t="shared" si="63"/>
        <v>Low</v>
      </c>
    </row>
    <row r="969" spans="1:20" ht="15" customHeight="1" x14ac:dyDescent="0.35">
      <c r="A969" s="35">
        <v>18</v>
      </c>
      <c r="B969" s="36">
        <v>15.037939529999999</v>
      </c>
      <c r="C969" s="35">
        <v>93.687991519999997</v>
      </c>
      <c r="D969" s="35">
        <v>87.374665609999994</v>
      </c>
      <c r="E969" s="37">
        <v>188.29216270000001</v>
      </c>
      <c r="F969" s="37">
        <v>39.201261510000002</v>
      </c>
      <c r="G969" s="37">
        <v>232.96014779999999</v>
      </c>
      <c r="H969" s="37">
        <v>249.02968290000001</v>
      </c>
      <c r="I969" s="17" t="s">
        <v>353</v>
      </c>
      <c r="J969" s="17" t="s">
        <v>249</v>
      </c>
      <c r="K969" s="17" t="s">
        <v>392</v>
      </c>
      <c r="L969" s="17" t="s">
        <v>355</v>
      </c>
      <c r="M969" s="17" t="s">
        <v>332</v>
      </c>
      <c r="N969" s="36">
        <v>4.8032169233117097</v>
      </c>
      <c r="O969" s="35">
        <v>6.3133259099999997</v>
      </c>
      <c r="P969" s="37">
        <v>270.68291154000002</v>
      </c>
      <c r="Q969" t="str">
        <f t="shared" si="60"/>
        <v>Desirable</v>
      </c>
      <c r="R969" t="str">
        <f t="shared" si="61"/>
        <v>Normal</v>
      </c>
      <c r="S969">
        <f t="shared" si="62"/>
        <v>4</v>
      </c>
      <c r="T969" t="str">
        <f t="shared" si="63"/>
        <v>Moderate</v>
      </c>
    </row>
    <row r="970" spans="1:20" ht="15" customHeight="1" x14ac:dyDescent="0.35">
      <c r="A970" s="35">
        <v>30</v>
      </c>
      <c r="B970" s="36">
        <v>26.714954330000001</v>
      </c>
      <c r="C970" s="35">
        <v>100.7891453</v>
      </c>
      <c r="D970" s="35">
        <v>84.703260389999997</v>
      </c>
      <c r="E970" s="37">
        <v>208.79629370000001</v>
      </c>
      <c r="F970" s="37">
        <v>39.070695569999998</v>
      </c>
      <c r="G970" s="37">
        <v>234.32007540000001</v>
      </c>
      <c r="H970" s="37">
        <v>276.7999203</v>
      </c>
      <c r="I970" s="17" t="s">
        <v>353</v>
      </c>
      <c r="J970" s="17" t="s">
        <v>249</v>
      </c>
      <c r="K970" s="17" t="s">
        <v>392</v>
      </c>
      <c r="L970" s="17" t="s">
        <v>357</v>
      </c>
      <c r="M970" s="17" t="s">
        <v>333</v>
      </c>
      <c r="N970" s="36">
        <v>5.3440638988859499</v>
      </c>
      <c r="O970" s="35">
        <v>16.085884910000001</v>
      </c>
      <c r="P970" s="37">
        <v>801.44862990000001</v>
      </c>
      <c r="Q970" t="str">
        <f t="shared" si="60"/>
        <v>Borderline High</v>
      </c>
      <c r="R970" t="str">
        <f t="shared" si="61"/>
        <v>Normal</v>
      </c>
      <c r="S970">
        <f t="shared" si="62"/>
        <v>5</v>
      </c>
      <c r="T970" t="str">
        <f t="shared" si="63"/>
        <v>Moderate</v>
      </c>
    </row>
    <row r="971" spans="1:20" ht="15" customHeight="1" x14ac:dyDescent="0.35">
      <c r="A971" s="35">
        <v>68</v>
      </c>
      <c r="B971" s="36">
        <v>25.71914726</v>
      </c>
      <c r="C971" s="35">
        <v>101.20695619999999</v>
      </c>
      <c r="D971" s="35">
        <v>65.062118639999994</v>
      </c>
      <c r="E971" s="37">
        <v>186.45824519999999</v>
      </c>
      <c r="F971" s="37">
        <v>34.17695818</v>
      </c>
      <c r="G971" s="37">
        <v>206.9661979</v>
      </c>
      <c r="H971" s="37">
        <v>261.24212720000003</v>
      </c>
      <c r="I971" s="17" t="s">
        <v>353</v>
      </c>
      <c r="J971" s="17" t="s">
        <v>249</v>
      </c>
      <c r="K971" s="17" t="s">
        <v>255</v>
      </c>
      <c r="L971" s="17" t="s">
        <v>261</v>
      </c>
      <c r="M971" s="17" t="s">
        <v>333</v>
      </c>
      <c r="N971" s="36">
        <v>5.4556711635359498</v>
      </c>
      <c r="O971" s="35">
        <v>36.144837559999999</v>
      </c>
      <c r="P971" s="37">
        <v>1748.90201368</v>
      </c>
      <c r="Q971" t="str">
        <f t="shared" si="60"/>
        <v>Desirable</v>
      </c>
      <c r="R971" t="str">
        <f t="shared" si="61"/>
        <v>Normal</v>
      </c>
      <c r="S971">
        <f t="shared" si="62"/>
        <v>5</v>
      </c>
      <c r="T971" t="str">
        <f t="shared" si="63"/>
        <v>Moderate</v>
      </c>
    </row>
    <row r="972" spans="1:20" ht="15" customHeight="1" x14ac:dyDescent="0.35">
      <c r="A972" s="35">
        <v>73</v>
      </c>
      <c r="B972" s="36">
        <v>24.275186869999999</v>
      </c>
      <c r="C972" s="35">
        <v>99.699928619999994</v>
      </c>
      <c r="D972" s="35">
        <v>87.447440380000003</v>
      </c>
      <c r="E972" s="37">
        <v>197.1218058</v>
      </c>
      <c r="F972" s="37">
        <v>38.248276099999998</v>
      </c>
      <c r="G972" s="37">
        <v>217.4026801</v>
      </c>
      <c r="H972" s="37">
        <v>233.33135920000001</v>
      </c>
      <c r="I972" s="17" t="s">
        <v>243</v>
      </c>
      <c r="J972" s="17" t="s">
        <v>354</v>
      </c>
      <c r="K972" s="17" t="s">
        <v>392</v>
      </c>
      <c r="L972" s="17" t="s">
        <v>366</v>
      </c>
      <c r="M972" s="17" t="s">
        <v>255</v>
      </c>
      <c r="N972" s="36">
        <v>5.1537435382610601</v>
      </c>
      <c r="O972" s="35">
        <v>12.25248824</v>
      </c>
      <c r="P972" s="37">
        <v>1772.0886415099999</v>
      </c>
      <c r="Q972" t="str">
        <f t="shared" si="60"/>
        <v>Desirable</v>
      </c>
      <c r="R972" t="str">
        <f t="shared" si="61"/>
        <v>Normal</v>
      </c>
      <c r="S972">
        <f t="shared" si="62"/>
        <v>1</v>
      </c>
      <c r="T972" t="str">
        <f t="shared" si="63"/>
        <v>Low</v>
      </c>
    </row>
    <row r="973" spans="1:20" ht="15" customHeight="1" x14ac:dyDescent="0.35">
      <c r="A973" s="35">
        <v>79</v>
      </c>
      <c r="B973" s="36">
        <v>31.99102491</v>
      </c>
      <c r="C973" s="35">
        <v>115.4559355</v>
      </c>
      <c r="D973" s="35">
        <v>79.474630090000005</v>
      </c>
      <c r="E973" s="37">
        <v>200.64951719999999</v>
      </c>
      <c r="F973" s="37">
        <v>37.040976540000003</v>
      </c>
      <c r="G973" s="37">
        <v>192.48966830000001</v>
      </c>
      <c r="H973" s="37">
        <v>268.19718940000001</v>
      </c>
      <c r="I973" s="17" t="s">
        <v>243</v>
      </c>
      <c r="J973" s="17" t="s">
        <v>249</v>
      </c>
      <c r="K973" s="17" t="s">
        <v>255</v>
      </c>
      <c r="L973" s="17" t="s">
        <v>366</v>
      </c>
      <c r="M973" s="17" t="s">
        <v>334</v>
      </c>
      <c r="N973" s="36">
        <v>5.4169607808077496</v>
      </c>
      <c r="O973" s="35">
        <v>35.981305409999997</v>
      </c>
      <c r="P973" s="37">
        <v>2527.29096789</v>
      </c>
      <c r="Q973" t="str">
        <f t="shared" si="60"/>
        <v>Borderline High</v>
      </c>
      <c r="R973" t="str">
        <f t="shared" si="61"/>
        <v>Normal</v>
      </c>
      <c r="S973">
        <f t="shared" si="62"/>
        <v>4</v>
      </c>
      <c r="T973" t="str">
        <f t="shared" si="63"/>
        <v>Moderate</v>
      </c>
    </row>
    <row r="974" spans="1:20" ht="15" customHeight="1" x14ac:dyDescent="0.35">
      <c r="A974" s="35">
        <v>49</v>
      </c>
      <c r="B974" s="36">
        <v>22.9769559</v>
      </c>
      <c r="C974" s="35">
        <v>109.242199</v>
      </c>
      <c r="D974" s="35">
        <v>58.390355720000002</v>
      </c>
      <c r="E974" s="37">
        <v>167.0594931</v>
      </c>
      <c r="F974" s="37">
        <v>32.943096429999997</v>
      </c>
      <c r="G974" s="37">
        <v>201.32335180000001</v>
      </c>
      <c r="H974" s="37">
        <v>226.9523384</v>
      </c>
      <c r="I974" s="17" t="s">
        <v>243</v>
      </c>
      <c r="J974" s="17" t="s">
        <v>359</v>
      </c>
      <c r="K974" s="17" t="s">
        <v>255</v>
      </c>
      <c r="L974" s="17" t="s">
        <v>360</v>
      </c>
      <c r="M974" s="17" t="s">
        <v>255</v>
      </c>
      <c r="N974" s="36">
        <v>5.0711533281329801</v>
      </c>
      <c r="O974" s="35">
        <v>50.851843279999997</v>
      </c>
      <c r="P974" s="37">
        <v>1125.8708391</v>
      </c>
      <c r="Q974" t="str">
        <f t="shared" si="60"/>
        <v>Desirable</v>
      </c>
      <c r="R974" t="str">
        <f t="shared" si="61"/>
        <v>Normal</v>
      </c>
      <c r="S974">
        <f t="shared" si="62"/>
        <v>1</v>
      </c>
      <c r="T974" t="str">
        <f t="shared" si="63"/>
        <v>Low</v>
      </c>
    </row>
    <row r="975" spans="1:20" ht="15" customHeight="1" x14ac:dyDescent="0.35">
      <c r="A975" s="35">
        <v>47</v>
      </c>
      <c r="B975" s="36">
        <v>28.518658110000001</v>
      </c>
      <c r="C975" s="35">
        <v>95.201301029999996</v>
      </c>
      <c r="D975" s="35">
        <v>78.927944960000005</v>
      </c>
      <c r="E975" s="37">
        <v>186.89705140000001</v>
      </c>
      <c r="F975" s="37">
        <v>37.305733840000002</v>
      </c>
      <c r="G975" s="37">
        <v>220.51855169999999</v>
      </c>
      <c r="H975" s="37">
        <v>242.3633767</v>
      </c>
      <c r="I975" s="17" t="s">
        <v>243</v>
      </c>
      <c r="J975" s="17" t="s">
        <v>359</v>
      </c>
      <c r="K975" s="17" t="s">
        <v>255</v>
      </c>
      <c r="L975" s="17" t="s">
        <v>360</v>
      </c>
      <c r="M975" s="17" t="s">
        <v>333</v>
      </c>
      <c r="N975" s="36">
        <v>5.0098746804333096</v>
      </c>
      <c r="O975" s="35">
        <v>16.273356069999998</v>
      </c>
      <c r="P975" s="37">
        <v>1340.37693117</v>
      </c>
      <c r="Q975" t="str">
        <f t="shared" si="60"/>
        <v>Desirable</v>
      </c>
      <c r="R975" t="str">
        <f t="shared" si="61"/>
        <v>Normal</v>
      </c>
      <c r="S975">
        <f t="shared" si="62"/>
        <v>3</v>
      </c>
      <c r="T975" t="str">
        <f t="shared" si="63"/>
        <v>Moderate</v>
      </c>
    </row>
    <row r="976" spans="1:20" ht="15" customHeight="1" x14ac:dyDescent="0.35">
      <c r="A976" s="35">
        <v>46</v>
      </c>
      <c r="B976" s="36">
        <v>23.840846549999998</v>
      </c>
      <c r="C976" s="35">
        <v>110.41689909999999</v>
      </c>
      <c r="D976" s="35">
        <v>90.832566420000006</v>
      </c>
      <c r="E976" s="37">
        <v>177.47265719999999</v>
      </c>
      <c r="F976" s="37">
        <v>37.716739140000001</v>
      </c>
      <c r="G976" s="37">
        <v>204.9074</v>
      </c>
      <c r="H976" s="37">
        <v>219.13969470000001</v>
      </c>
      <c r="I976" s="17" t="s">
        <v>243</v>
      </c>
      <c r="J976" s="17" t="s">
        <v>359</v>
      </c>
      <c r="K976" s="17" t="s">
        <v>392</v>
      </c>
      <c r="L976" s="17" t="s">
        <v>360</v>
      </c>
      <c r="M976" s="17" t="s">
        <v>255</v>
      </c>
      <c r="N976" s="36">
        <v>4.7054082947426297</v>
      </c>
      <c r="O976" s="35">
        <v>19.584332679999999</v>
      </c>
      <c r="P976" s="37">
        <v>1096.6789412999999</v>
      </c>
      <c r="Q976" t="str">
        <f t="shared" si="60"/>
        <v>Desirable</v>
      </c>
      <c r="R976" t="str">
        <f t="shared" si="61"/>
        <v>Normal</v>
      </c>
      <c r="S976">
        <f t="shared" si="62"/>
        <v>1</v>
      </c>
      <c r="T976" t="str">
        <f t="shared" si="63"/>
        <v>Low</v>
      </c>
    </row>
    <row r="977" spans="1:20" ht="15" customHeight="1" x14ac:dyDescent="0.35">
      <c r="A977" s="35">
        <v>66</v>
      </c>
      <c r="B977" s="36">
        <v>35.295205119999999</v>
      </c>
      <c r="C977" s="35">
        <v>116.09498960000001</v>
      </c>
      <c r="D977" s="35">
        <v>93.762132359999995</v>
      </c>
      <c r="E977" s="37">
        <v>199.74006929999999</v>
      </c>
      <c r="F977" s="37">
        <v>37.758078740000002</v>
      </c>
      <c r="G977" s="37">
        <v>213.844303</v>
      </c>
      <c r="H977" s="37">
        <v>263.6981869</v>
      </c>
      <c r="I977" s="17" t="s">
        <v>243</v>
      </c>
      <c r="J977" s="17" t="s">
        <v>249</v>
      </c>
      <c r="K977" s="17" t="s">
        <v>392</v>
      </c>
      <c r="L977" s="17" t="s">
        <v>261</v>
      </c>
      <c r="M977" s="17" t="s">
        <v>334</v>
      </c>
      <c r="N977" s="36">
        <v>5.2899955708922297</v>
      </c>
      <c r="O977" s="35">
        <v>22.332857239999999</v>
      </c>
      <c r="P977" s="37">
        <v>2329.4835379199999</v>
      </c>
      <c r="Q977" t="str">
        <f t="shared" si="60"/>
        <v>Desirable</v>
      </c>
      <c r="R977" t="str">
        <f t="shared" si="61"/>
        <v>Normal</v>
      </c>
      <c r="S977">
        <f t="shared" si="62"/>
        <v>4</v>
      </c>
      <c r="T977" t="str">
        <f t="shared" si="63"/>
        <v>Moderate</v>
      </c>
    </row>
    <row r="978" spans="1:20" ht="15" customHeight="1" x14ac:dyDescent="0.35">
      <c r="A978" s="35">
        <v>62</v>
      </c>
      <c r="B978" s="36">
        <v>26.315201930000001</v>
      </c>
      <c r="C978" s="35">
        <v>99.234359380000001</v>
      </c>
      <c r="D978" s="35">
        <v>77.57306853</v>
      </c>
      <c r="E978" s="37">
        <v>196.62789119999999</v>
      </c>
      <c r="F978" s="37">
        <v>31.729779539999999</v>
      </c>
      <c r="G978" s="37">
        <v>223.21735100000001</v>
      </c>
      <c r="H978" s="37">
        <v>249.1652646</v>
      </c>
      <c r="I978" s="17" t="s">
        <v>353</v>
      </c>
      <c r="J978" s="17" t="s">
        <v>359</v>
      </c>
      <c r="K978" s="17" t="s">
        <v>255</v>
      </c>
      <c r="L978" s="17" t="s">
        <v>261</v>
      </c>
      <c r="M978" s="17" t="s">
        <v>333</v>
      </c>
      <c r="N978" s="36">
        <v>6.1969510677539397</v>
      </c>
      <c r="O978" s="35">
        <v>21.66129085</v>
      </c>
      <c r="P978" s="37">
        <v>1631.5425196599999</v>
      </c>
      <c r="Q978" t="str">
        <f t="shared" si="60"/>
        <v>Desirable</v>
      </c>
      <c r="R978" t="str">
        <f t="shared" si="61"/>
        <v>Normal</v>
      </c>
      <c r="S978">
        <f t="shared" si="62"/>
        <v>5</v>
      </c>
      <c r="T978" t="str">
        <f t="shared" si="63"/>
        <v>Moderate</v>
      </c>
    </row>
    <row r="979" spans="1:20" ht="15" customHeight="1" x14ac:dyDescent="0.35">
      <c r="A979" s="35">
        <v>47</v>
      </c>
      <c r="B979" s="36">
        <v>30.379039880000001</v>
      </c>
      <c r="C979" s="35">
        <v>110.1657556</v>
      </c>
      <c r="D979" s="35">
        <v>97.854736430000003</v>
      </c>
      <c r="E979" s="37">
        <v>196.41165169999999</v>
      </c>
      <c r="F979" s="37">
        <v>44.735478499999999</v>
      </c>
      <c r="G979" s="37">
        <v>209.76206690000001</v>
      </c>
      <c r="H979" s="37">
        <v>253.84486910000001</v>
      </c>
      <c r="I979" s="17" t="s">
        <v>243</v>
      </c>
      <c r="J979" s="17" t="s">
        <v>249</v>
      </c>
      <c r="K979" s="17" t="s">
        <v>392</v>
      </c>
      <c r="L979" s="17" t="s">
        <v>360</v>
      </c>
      <c r="M979" s="17" t="s">
        <v>334</v>
      </c>
      <c r="N979" s="36">
        <v>4.3905119222095701</v>
      </c>
      <c r="O979" s="35">
        <v>12.31101917</v>
      </c>
      <c r="P979" s="37">
        <v>1427.81487436</v>
      </c>
      <c r="Q979" t="str">
        <f t="shared" si="60"/>
        <v>Desirable</v>
      </c>
      <c r="R979" t="str">
        <f t="shared" si="61"/>
        <v>Normal</v>
      </c>
      <c r="S979">
        <f t="shared" si="62"/>
        <v>3</v>
      </c>
      <c r="T979" t="str">
        <f t="shared" si="63"/>
        <v>Moderate</v>
      </c>
    </row>
    <row r="980" spans="1:20" ht="15" customHeight="1" x14ac:dyDescent="0.35">
      <c r="A980" s="35">
        <v>33</v>
      </c>
      <c r="B980" s="36">
        <v>30.04845757</v>
      </c>
      <c r="C980" s="35">
        <v>111.0209734</v>
      </c>
      <c r="D980" s="35">
        <v>76.668892209999996</v>
      </c>
      <c r="E980" s="37">
        <v>155.07336069999999</v>
      </c>
      <c r="F980" s="37">
        <v>30.848611470000002</v>
      </c>
      <c r="G980" s="37">
        <v>162.39473939999999</v>
      </c>
      <c r="H980" s="37">
        <v>219.50738200000001</v>
      </c>
      <c r="I980" s="17" t="s">
        <v>243</v>
      </c>
      <c r="J980" s="17" t="s">
        <v>359</v>
      </c>
      <c r="K980" s="17" t="s">
        <v>255</v>
      </c>
      <c r="L980" s="17" t="s">
        <v>357</v>
      </c>
      <c r="M980" s="17" t="s">
        <v>334</v>
      </c>
      <c r="N980" s="36">
        <v>5.0269154205143902</v>
      </c>
      <c r="O980" s="35">
        <v>34.35208119</v>
      </c>
      <c r="P980" s="37">
        <v>991.59909980999998</v>
      </c>
      <c r="Q980" t="str">
        <f t="shared" si="60"/>
        <v>Desirable</v>
      </c>
      <c r="R980" t="str">
        <f t="shared" si="61"/>
        <v>Normal</v>
      </c>
      <c r="S980">
        <f t="shared" si="62"/>
        <v>4</v>
      </c>
      <c r="T980" t="str">
        <f t="shared" si="63"/>
        <v>Moderate</v>
      </c>
    </row>
    <row r="981" spans="1:20" ht="15" customHeight="1" x14ac:dyDescent="0.35">
      <c r="A981" s="35">
        <v>57</v>
      </c>
      <c r="B981" s="36">
        <v>32.728143879999998</v>
      </c>
      <c r="C981" s="35">
        <v>115.7513129</v>
      </c>
      <c r="D981" s="35">
        <v>100.43879320000001</v>
      </c>
      <c r="E981" s="37">
        <v>201.87387910000001</v>
      </c>
      <c r="F981" s="37">
        <v>44.693224290000003</v>
      </c>
      <c r="G981" s="37">
        <v>202.409254</v>
      </c>
      <c r="H981" s="37">
        <v>272.38289930000002</v>
      </c>
      <c r="I981" s="17" t="s">
        <v>353</v>
      </c>
      <c r="J981" s="17" t="s">
        <v>359</v>
      </c>
      <c r="K981" s="17" t="s">
        <v>392</v>
      </c>
      <c r="L981" s="17" t="s">
        <v>363</v>
      </c>
      <c r="M981" s="17" t="s">
        <v>334</v>
      </c>
      <c r="N981" s="36">
        <v>4.5168788402936704</v>
      </c>
      <c r="O981" s="35">
        <v>15.312519699999999</v>
      </c>
      <c r="P981" s="37">
        <v>1865.5042011600001</v>
      </c>
      <c r="Q981" t="str">
        <f t="shared" si="60"/>
        <v>Borderline High</v>
      </c>
      <c r="R981" t="str">
        <f t="shared" si="61"/>
        <v>Normal</v>
      </c>
      <c r="S981">
        <f t="shared" si="62"/>
        <v>5</v>
      </c>
      <c r="T981" t="str">
        <f t="shared" si="63"/>
        <v>Moderate</v>
      </c>
    </row>
    <row r="982" spans="1:20" ht="15" customHeight="1" x14ac:dyDescent="0.35">
      <c r="A982" s="35">
        <v>36</v>
      </c>
      <c r="B982" s="36">
        <v>27.730416300000002</v>
      </c>
      <c r="C982" s="35">
        <v>116.373176</v>
      </c>
      <c r="D982" s="35">
        <v>78.599200629999999</v>
      </c>
      <c r="E982" s="37">
        <v>168.22767429999999</v>
      </c>
      <c r="F982" s="37">
        <v>30.86912676</v>
      </c>
      <c r="G982" s="37">
        <v>199.52960089999999</v>
      </c>
      <c r="H982" s="37">
        <v>238.56488999999999</v>
      </c>
      <c r="I982" s="17" t="s">
        <v>243</v>
      </c>
      <c r="J982" s="17" t="s">
        <v>249</v>
      </c>
      <c r="K982" s="17" t="s">
        <v>255</v>
      </c>
      <c r="L982" s="17" t="s">
        <v>357</v>
      </c>
      <c r="M982" s="17" t="s">
        <v>333</v>
      </c>
      <c r="N982" s="36">
        <v>5.4497062909466001</v>
      </c>
      <c r="O982" s="35">
        <v>37.773975370000002</v>
      </c>
      <c r="P982" s="37">
        <v>998.29498679999995</v>
      </c>
      <c r="Q982" t="str">
        <f t="shared" si="60"/>
        <v>Desirable</v>
      </c>
      <c r="R982" t="str">
        <f t="shared" si="61"/>
        <v>Normal</v>
      </c>
      <c r="S982">
        <f t="shared" si="62"/>
        <v>3</v>
      </c>
      <c r="T982" t="str">
        <f t="shared" si="63"/>
        <v>Moderate</v>
      </c>
    </row>
    <row r="983" spans="1:20" ht="15" customHeight="1" x14ac:dyDescent="0.35">
      <c r="A983" s="35">
        <v>35</v>
      </c>
      <c r="B983" s="36">
        <v>20.412695530000001</v>
      </c>
      <c r="C983" s="35">
        <v>111.8837249</v>
      </c>
      <c r="D983" s="35">
        <v>76.312760170000004</v>
      </c>
      <c r="E983" s="37">
        <v>188.67096889999999</v>
      </c>
      <c r="F983" s="37">
        <v>46.883017129999999</v>
      </c>
      <c r="G983" s="37">
        <v>222.24987060000001</v>
      </c>
      <c r="H983" s="37">
        <v>244.13492260000001</v>
      </c>
      <c r="I983" s="17" t="s">
        <v>243</v>
      </c>
      <c r="J983" s="17" t="s">
        <v>359</v>
      </c>
      <c r="K983" s="17" t="s">
        <v>255</v>
      </c>
      <c r="L983" s="17" t="s">
        <v>357</v>
      </c>
      <c r="M983" s="17" t="s">
        <v>255</v>
      </c>
      <c r="N983" s="36">
        <v>4.02429238666193</v>
      </c>
      <c r="O983" s="35">
        <v>35.57096473</v>
      </c>
      <c r="P983" s="37">
        <v>714.44434354999999</v>
      </c>
      <c r="Q983" t="str">
        <f t="shared" si="60"/>
        <v>Desirable</v>
      </c>
      <c r="R983" t="str">
        <f t="shared" si="61"/>
        <v>Normal</v>
      </c>
      <c r="S983">
        <f t="shared" si="62"/>
        <v>0</v>
      </c>
      <c r="T983" t="str">
        <f t="shared" si="63"/>
        <v>Low</v>
      </c>
    </row>
    <row r="984" spans="1:20" ht="15" customHeight="1" x14ac:dyDescent="0.35">
      <c r="A984" s="35">
        <v>18</v>
      </c>
      <c r="B984" s="36">
        <v>29.214908650000002</v>
      </c>
      <c r="C984" s="35">
        <v>106.846755</v>
      </c>
      <c r="D984" s="35">
        <v>67.26090739</v>
      </c>
      <c r="E984" s="37">
        <v>196.6516829</v>
      </c>
      <c r="F984" s="37">
        <v>35.536666769999997</v>
      </c>
      <c r="G984" s="37">
        <v>218.04048750000001</v>
      </c>
      <c r="H984" s="37">
        <v>278.57697789999997</v>
      </c>
      <c r="I984" s="17" t="s">
        <v>243</v>
      </c>
      <c r="J984" s="17" t="s">
        <v>249</v>
      </c>
      <c r="K984" s="17" t="s">
        <v>255</v>
      </c>
      <c r="L984" s="17" t="s">
        <v>355</v>
      </c>
      <c r="M984" s="17" t="s">
        <v>333</v>
      </c>
      <c r="N984" s="36">
        <v>5.5337683799318302</v>
      </c>
      <c r="O984" s="35">
        <v>39.585847610000002</v>
      </c>
      <c r="P984" s="37">
        <v>525.86835570000005</v>
      </c>
      <c r="Q984" t="str">
        <f t="shared" si="60"/>
        <v>Desirable</v>
      </c>
      <c r="R984" t="str">
        <f t="shared" si="61"/>
        <v>Normal</v>
      </c>
      <c r="S984">
        <f t="shared" si="62"/>
        <v>3</v>
      </c>
      <c r="T984" t="str">
        <f t="shared" si="63"/>
        <v>Moderate</v>
      </c>
    </row>
    <row r="985" spans="1:20" ht="15" customHeight="1" x14ac:dyDescent="0.35">
      <c r="A985" s="35">
        <v>64</v>
      </c>
      <c r="B985" s="36">
        <v>28.38569322</v>
      </c>
      <c r="C985" s="35">
        <v>101.6825283</v>
      </c>
      <c r="D985" s="35">
        <v>78.608581360000002</v>
      </c>
      <c r="E985" s="37">
        <v>145.88780589999999</v>
      </c>
      <c r="F985" s="37">
        <v>42.201318870000001</v>
      </c>
      <c r="G985" s="37">
        <v>171.06867080000001</v>
      </c>
      <c r="H985" s="37">
        <v>258.57552570000001</v>
      </c>
      <c r="I985" s="17" t="s">
        <v>243</v>
      </c>
      <c r="J985" s="17" t="s">
        <v>354</v>
      </c>
      <c r="K985" s="17" t="s">
        <v>255</v>
      </c>
      <c r="L985" s="17" t="s">
        <v>261</v>
      </c>
      <c r="M985" s="17" t="s">
        <v>333</v>
      </c>
      <c r="N985" s="36">
        <v>3.45694897236277</v>
      </c>
      <c r="O985" s="35">
        <v>23.073946939999999</v>
      </c>
      <c r="P985" s="37">
        <v>1816.68436608</v>
      </c>
      <c r="Q985" t="str">
        <f t="shared" si="60"/>
        <v>Desirable</v>
      </c>
      <c r="R985" t="str">
        <f t="shared" si="61"/>
        <v>Normal</v>
      </c>
      <c r="S985">
        <f t="shared" si="62"/>
        <v>2</v>
      </c>
      <c r="T985" t="str">
        <f t="shared" si="63"/>
        <v>Low</v>
      </c>
    </row>
    <row r="986" spans="1:20" ht="15" customHeight="1" x14ac:dyDescent="0.35">
      <c r="A986" s="35">
        <v>83</v>
      </c>
      <c r="B986" s="36">
        <v>11.819109470000001</v>
      </c>
      <c r="C986" s="35">
        <v>99.466197429999994</v>
      </c>
      <c r="D986" s="35">
        <v>78.278495500000005</v>
      </c>
      <c r="E986" s="37">
        <v>186.15928779999999</v>
      </c>
      <c r="F986" s="37">
        <v>39.858437690000002</v>
      </c>
      <c r="G986" s="37">
        <v>214.9824495</v>
      </c>
      <c r="H986" s="37">
        <v>239.5603787</v>
      </c>
      <c r="I986" s="17" t="s">
        <v>243</v>
      </c>
      <c r="J986" s="17" t="s">
        <v>359</v>
      </c>
      <c r="K986" s="17" t="s">
        <v>255</v>
      </c>
      <c r="L986" s="17" t="s">
        <v>366</v>
      </c>
      <c r="M986" s="17" t="s">
        <v>332</v>
      </c>
      <c r="N986" s="36">
        <v>4.6705114045828502</v>
      </c>
      <c r="O986" s="35">
        <v>21.187701929999999</v>
      </c>
      <c r="P986" s="37">
        <v>980.98608601000001</v>
      </c>
      <c r="Q986" t="str">
        <f t="shared" si="60"/>
        <v>Desirable</v>
      </c>
      <c r="R986" t="str">
        <f t="shared" si="61"/>
        <v>Normal</v>
      </c>
      <c r="S986">
        <f t="shared" si="62"/>
        <v>2</v>
      </c>
      <c r="T986" t="str">
        <f t="shared" si="63"/>
        <v>Low</v>
      </c>
    </row>
    <row r="987" spans="1:20" ht="15" customHeight="1" x14ac:dyDescent="0.35">
      <c r="A987" s="35">
        <v>55</v>
      </c>
      <c r="B987" s="36">
        <v>18.640381130000002</v>
      </c>
      <c r="C987" s="35">
        <v>106.9247822</v>
      </c>
      <c r="D987" s="35">
        <v>76.586584419999994</v>
      </c>
      <c r="E987" s="37">
        <v>206.450458</v>
      </c>
      <c r="F987" s="37">
        <v>37.24196499</v>
      </c>
      <c r="G987" s="37">
        <v>211.2483752</v>
      </c>
      <c r="H987" s="37">
        <v>249.88327849999999</v>
      </c>
      <c r="I987" s="17" t="s">
        <v>243</v>
      </c>
      <c r="J987" s="17" t="s">
        <v>249</v>
      </c>
      <c r="K987" s="17" t="s">
        <v>255</v>
      </c>
      <c r="L987" s="17" t="s">
        <v>363</v>
      </c>
      <c r="M987" s="17" t="s">
        <v>255</v>
      </c>
      <c r="N987" s="36">
        <v>5.5434899328065796</v>
      </c>
      <c r="O987" s="35">
        <v>30.338197780000002</v>
      </c>
      <c r="P987" s="37">
        <v>1025.2209621500001</v>
      </c>
      <c r="Q987" t="str">
        <f t="shared" si="60"/>
        <v>Borderline High</v>
      </c>
      <c r="R987" t="str">
        <f t="shared" si="61"/>
        <v>Normal</v>
      </c>
      <c r="S987">
        <f t="shared" si="62"/>
        <v>1</v>
      </c>
      <c r="T987" t="str">
        <f t="shared" si="63"/>
        <v>Low</v>
      </c>
    </row>
    <row r="988" spans="1:20" ht="15" customHeight="1" x14ac:dyDescent="0.35">
      <c r="A988" s="35">
        <v>68</v>
      </c>
      <c r="B988" s="36">
        <v>30.529706749999999</v>
      </c>
      <c r="C988" s="35">
        <v>124.9846491</v>
      </c>
      <c r="D988" s="35">
        <v>71.9657512</v>
      </c>
      <c r="E988" s="37">
        <v>192.58506070000001</v>
      </c>
      <c r="F988" s="37">
        <v>32.98311021</v>
      </c>
      <c r="G988" s="37">
        <v>214.8387256</v>
      </c>
      <c r="H988" s="37">
        <v>269.5689347</v>
      </c>
      <c r="I988" s="17" t="s">
        <v>243</v>
      </c>
      <c r="J988" s="17" t="s">
        <v>359</v>
      </c>
      <c r="K988" s="17" t="s">
        <v>255</v>
      </c>
      <c r="L988" s="17" t="s">
        <v>261</v>
      </c>
      <c r="M988" s="17" t="s">
        <v>334</v>
      </c>
      <c r="N988" s="36">
        <v>5.8388993479945102</v>
      </c>
      <c r="O988" s="35">
        <v>53.018897899999999</v>
      </c>
      <c r="P988" s="37">
        <v>2076.0200589999999</v>
      </c>
      <c r="Q988" t="str">
        <f t="shared" si="60"/>
        <v>Desirable</v>
      </c>
      <c r="R988" t="str">
        <f t="shared" si="61"/>
        <v>Elevated</v>
      </c>
      <c r="S988">
        <f t="shared" si="62"/>
        <v>5</v>
      </c>
      <c r="T988" t="str">
        <f t="shared" si="63"/>
        <v>Moderate</v>
      </c>
    </row>
    <row r="989" spans="1:20" ht="15" customHeight="1" x14ac:dyDescent="0.35">
      <c r="A989" s="35">
        <v>80</v>
      </c>
      <c r="B989" s="36">
        <v>34.10197247</v>
      </c>
      <c r="C989" s="35">
        <v>92.080255559999998</v>
      </c>
      <c r="D989" s="35">
        <v>84.741819829999997</v>
      </c>
      <c r="E989" s="37">
        <v>207.83031819999999</v>
      </c>
      <c r="F989" s="37">
        <v>40.425799490000003</v>
      </c>
      <c r="G989" s="37">
        <v>227.714339</v>
      </c>
      <c r="H989" s="37">
        <v>290.09317590000001</v>
      </c>
      <c r="I989" s="17" t="s">
        <v>243</v>
      </c>
      <c r="J989" s="17" t="s">
        <v>249</v>
      </c>
      <c r="K989" s="17" t="s">
        <v>392</v>
      </c>
      <c r="L989" s="17" t="s">
        <v>366</v>
      </c>
      <c r="M989" s="17" t="s">
        <v>334</v>
      </c>
      <c r="N989" s="36">
        <v>5.1410317377003398</v>
      </c>
      <c r="O989" s="35">
        <v>7.3384357299999996</v>
      </c>
      <c r="P989" s="37">
        <v>2728.1577975999999</v>
      </c>
      <c r="Q989" t="str">
        <f t="shared" si="60"/>
        <v>Borderline High</v>
      </c>
      <c r="R989" t="str">
        <f t="shared" si="61"/>
        <v>Normal</v>
      </c>
      <c r="S989">
        <f t="shared" si="62"/>
        <v>3</v>
      </c>
      <c r="T989" t="str">
        <f t="shared" si="63"/>
        <v>Moderate</v>
      </c>
    </row>
    <row r="990" spans="1:20" ht="15" customHeight="1" x14ac:dyDescent="0.35">
      <c r="A990" s="35">
        <v>21</v>
      </c>
      <c r="B990" s="36">
        <v>26.58650123</v>
      </c>
      <c r="C990" s="35">
        <v>106.4257223</v>
      </c>
      <c r="D990" s="35">
        <v>81.472732489999999</v>
      </c>
      <c r="E990" s="37">
        <v>183.1328795</v>
      </c>
      <c r="F990" s="37">
        <v>40.471820119999997</v>
      </c>
      <c r="G990" s="37">
        <v>228.3543943</v>
      </c>
      <c r="H990" s="37">
        <v>268.24169879999999</v>
      </c>
      <c r="I990" s="17" t="s">
        <v>353</v>
      </c>
      <c r="J990" s="17" t="s">
        <v>249</v>
      </c>
      <c r="K990" s="17" t="s">
        <v>392</v>
      </c>
      <c r="L990" s="17" t="s">
        <v>355</v>
      </c>
      <c r="M990" s="17" t="s">
        <v>333</v>
      </c>
      <c r="N990" s="36">
        <v>4.5249479503764896</v>
      </c>
      <c r="O990" s="35">
        <v>24.952989809999998</v>
      </c>
      <c r="P990" s="37">
        <v>558.31652583000005</v>
      </c>
      <c r="Q990" t="str">
        <f t="shared" si="60"/>
        <v>Desirable</v>
      </c>
      <c r="R990" t="str">
        <f t="shared" si="61"/>
        <v>Normal</v>
      </c>
      <c r="S990">
        <f t="shared" si="62"/>
        <v>4</v>
      </c>
      <c r="T990" t="str">
        <f t="shared" si="63"/>
        <v>Moderate</v>
      </c>
    </row>
    <row r="991" spans="1:20" ht="15" customHeight="1" x14ac:dyDescent="0.35">
      <c r="A991" s="35">
        <v>18</v>
      </c>
      <c r="B991" s="36">
        <v>31.046159769999999</v>
      </c>
      <c r="C991" s="35">
        <v>105.8599921</v>
      </c>
      <c r="D991" s="35">
        <v>83.619898199999994</v>
      </c>
      <c r="E991" s="37">
        <v>208.65722249999999</v>
      </c>
      <c r="F991" s="37">
        <v>35.360289590000001</v>
      </c>
      <c r="G991" s="37">
        <v>217.52741399999999</v>
      </c>
      <c r="H991" s="37">
        <v>258.02017430000001</v>
      </c>
      <c r="I991" s="17" t="s">
        <v>243</v>
      </c>
      <c r="J991" s="17" t="s">
        <v>354</v>
      </c>
      <c r="K991" s="17" t="s">
        <v>392</v>
      </c>
      <c r="L991" s="17" t="s">
        <v>355</v>
      </c>
      <c r="M991" s="17" t="s">
        <v>334</v>
      </c>
      <c r="N991" s="36">
        <v>5.9008912234420396</v>
      </c>
      <c r="O991" s="35">
        <v>22.240093900000002</v>
      </c>
      <c r="P991" s="37">
        <v>558.83087585999999</v>
      </c>
      <c r="Q991" t="str">
        <f t="shared" si="60"/>
        <v>Borderline High</v>
      </c>
      <c r="R991" t="str">
        <f t="shared" si="61"/>
        <v>Normal</v>
      </c>
      <c r="S991">
        <f t="shared" si="62"/>
        <v>4</v>
      </c>
      <c r="T991" t="str">
        <f t="shared" si="63"/>
        <v>Moderate</v>
      </c>
    </row>
    <row r="992" spans="1:20" ht="15" customHeight="1" x14ac:dyDescent="0.35">
      <c r="A992" s="35">
        <v>25</v>
      </c>
      <c r="B992" s="36">
        <v>27.5457997</v>
      </c>
      <c r="C992" s="35">
        <v>109.044419</v>
      </c>
      <c r="D992" s="35">
        <v>87.964347750000002</v>
      </c>
      <c r="E992" s="37">
        <v>185.5511175</v>
      </c>
      <c r="F992" s="37">
        <v>36.409186419999997</v>
      </c>
      <c r="G992" s="37">
        <v>217.39666349999999</v>
      </c>
      <c r="H992" s="37">
        <v>254.7495528</v>
      </c>
      <c r="I992" s="17" t="s">
        <v>243</v>
      </c>
      <c r="J992" s="17" t="s">
        <v>249</v>
      </c>
      <c r="K992" s="17" t="s">
        <v>392</v>
      </c>
      <c r="L992" s="17" t="s">
        <v>355</v>
      </c>
      <c r="M992" s="17" t="s">
        <v>333</v>
      </c>
      <c r="N992" s="36">
        <v>5.0962720056297304</v>
      </c>
      <c r="O992" s="35">
        <v>21.08007125</v>
      </c>
      <c r="P992" s="37">
        <v>688.64499249999994</v>
      </c>
      <c r="Q992" t="str">
        <f t="shared" si="60"/>
        <v>Desirable</v>
      </c>
      <c r="R992" t="str">
        <f t="shared" si="61"/>
        <v>Normal</v>
      </c>
      <c r="S992">
        <f t="shared" si="62"/>
        <v>3</v>
      </c>
      <c r="T992" t="str">
        <f t="shared" si="63"/>
        <v>Moderate</v>
      </c>
    </row>
    <row r="993" spans="1:20" ht="15" customHeight="1" x14ac:dyDescent="0.35">
      <c r="A993" s="35">
        <v>46</v>
      </c>
      <c r="B993" s="36">
        <v>27.18203703</v>
      </c>
      <c r="C993" s="35">
        <v>94.447237099999995</v>
      </c>
      <c r="D993" s="35">
        <v>80.41631357</v>
      </c>
      <c r="E993" s="37">
        <v>192.29099729999999</v>
      </c>
      <c r="F993" s="37">
        <v>51.227241540000001</v>
      </c>
      <c r="G993" s="37">
        <v>215.84480740000001</v>
      </c>
      <c r="H993" s="37">
        <v>232.44840249999999</v>
      </c>
      <c r="I993" s="17" t="s">
        <v>243</v>
      </c>
      <c r="J993" s="17" t="s">
        <v>359</v>
      </c>
      <c r="K993" s="17" t="s">
        <v>392</v>
      </c>
      <c r="L993" s="17" t="s">
        <v>360</v>
      </c>
      <c r="M993" s="17" t="s">
        <v>333</v>
      </c>
      <c r="N993" s="36">
        <v>3.75368634967105</v>
      </c>
      <c r="O993" s="35">
        <v>14.030923530000001</v>
      </c>
      <c r="P993" s="37">
        <v>1250.3737033800001</v>
      </c>
      <c r="Q993" t="str">
        <f t="shared" si="60"/>
        <v>Desirable</v>
      </c>
      <c r="R993" t="str">
        <f t="shared" si="61"/>
        <v>Normal</v>
      </c>
      <c r="S993">
        <f t="shared" si="62"/>
        <v>2</v>
      </c>
      <c r="T993" t="str">
        <f t="shared" si="63"/>
        <v>Low</v>
      </c>
    </row>
    <row r="994" spans="1:20" ht="15" customHeight="1" x14ac:dyDescent="0.35">
      <c r="A994" s="35">
        <v>53</v>
      </c>
      <c r="B994" s="36">
        <v>27.02579983</v>
      </c>
      <c r="C994" s="35">
        <v>108.9603786</v>
      </c>
      <c r="D994" s="35">
        <v>81.841356399999995</v>
      </c>
      <c r="E994" s="37">
        <v>193.1916181</v>
      </c>
      <c r="F994" s="37">
        <v>37.221465649999999</v>
      </c>
      <c r="G994" s="37">
        <v>198.55105829999999</v>
      </c>
      <c r="H994" s="37">
        <v>237.41525590000001</v>
      </c>
      <c r="I994" s="17" t="s">
        <v>243</v>
      </c>
      <c r="J994" s="17" t="s">
        <v>359</v>
      </c>
      <c r="K994" s="17" t="s">
        <v>392</v>
      </c>
      <c r="L994" s="17" t="s">
        <v>363</v>
      </c>
      <c r="M994" s="17" t="s">
        <v>333</v>
      </c>
      <c r="N994" s="36">
        <v>5.1903280734997104</v>
      </c>
      <c r="O994" s="35">
        <v>27.1190222</v>
      </c>
      <c r="P994" s="37">
        <v>1432.3673909900001</v>
      </c>
      <c r="Q994" t="str">
        <f t="shared" si="60"/>
        <v>Desirable</v>
      </c>
      <c r="R994" t="str">
        <f t="shared" si="61"/>
        <v>Normal</v>
      </c>
      <c r="S994">
        <f t="shared" si="62"/>
        <v>3</v>
      </c>
      <c r="T994" t="str">
        <f t="shared" si="63"/>
        <v>Moderate</v>
      </c>
    </row>
    <row r="995" spans="1:20" ht="15" customHeight="1" x14ac:dyDescent="0.35">
      <c r="A995" s="35">
        <v>53</v>
      </c>
      <c r="B995" s="36">
        <v>27.02579983</v>
      </c>
      <c r="C995" s="35">
        <v>108.9603786</v>
      </c>
      <c r="D995" s="35">
        <v>81.841356399999995</v>
      </c>
      <c r="E995" s="37">
        <v>193.1916181</v>
      </c>
      <c r="F995" s="37">
        <v>37.221465649999999</v>
      </c>
      <c r="G995" s="37">
        <v>184.1049309</v>
      </c>
      <c r="H995" s="37">
        <v>238.1331802</v>
      </c>
      <c r="I995" s="17" t="s">
        <v>243</v>
      </c>
      <c r="J995" s="17" t="s">
        <v>359</v>
      </c>
      <c r="K995" s="17" t="s">
        <v>392</v>
      </c>
      <c r="L995" s="17" t="s">
        <v>363</v>
      </c>
      <c r="M995" s="17" t="s">
        <v>333</v>
      </c>
      <c r="N995" s="36">
        <v>5.1903280734997104</v>
      </c>
      <c r="O995" s="35">
        <v>27.1190222</v>
      </c>
      <c r="P995" s="37">
        <v>1432.3673909900001</v>
      </c>
      <c r="Q995" t="str">
        <f t="shared" si="60"/>
        <v>Desirable</v>
      </c>
      <c r="R995" t="str">
        <f t="shared" si="61"/>
        <v>Normal</v>
      </c>
      <c r="S995">
        <f t="shared" si="62"/>
        <v>3</v>
      </c>
      <c r="T995" t="str">
        <f t="shared" si="63"/>
        <v>Moderate</v>
      </c>
    </row>
    <row r="996" spans="1:20" ht="15" customHeight="1" x14ac:dyDescent="0.35">
      <c r="A996" s="35">
        <v>53</v>
      </c>
      <c r="B996" s="36">
        <v>27.02579983</v>
      </c>
      <c r="C996" s="35">
        <v>108.9603786</v>
      </c>
      <c r="D996" s="35">
        <v>81.841356399999995</v>
      </c>
      <c r="E996" s="37">
        <v>193.1916181</v>
      </c>
      <c r="F996" s="37">
        <v>37.221465649999999</v>
      </c>
      <c r="G996" s="37">
        <v>228.93993510000001</v>
      </c>
      <c r="H996" s="37">
        <v>246.69743170000001</v>
      </c>
      <c r="I996" s="17" t="s">
        <v>243</v>
      </c>
      <c r="J996" s="17" t="s">
        <v>359</v>
      </c>
      <c r="K996" s="17" t="s">
        <v>392</v>
      </c>
      <c r="L996" s="17" t="s">
        <v>363</v>
      </c>
      <c r="M996" s="17" t="s">
        <v>333</v>
      </c>
      <c r="N996" s="36">
        <v>5.1903280734997104</v>
      </c>
      <c r="O996" s="35">
        <v>27.1190222</v>
      </c>
      <c r="P996" s="37">
        <v>1432.3673909900001</v>
      </c>
      <c r="Q996" t="str">
        <f t="shared" si="60"/>
        <v>Desirable</v>
      </c>
      <c r="R996" t="str">
        <f t="shared" si="61"/>
        <v>Normal</v>
      </c>
      <c r="S996">
        <f t="shared" si="62"/>
        <v>3</v>
      </c>
      <c r="T996" t="str">
        <f t="shared" si="63"/>
        <v>Moderate</v>
      </c>
    </row>
    <row r="997" spans="1:20" ht="15" customHeight="1" x14ac:dyDescent="0.35">
      <c r="A997" s="35">
        <v>53</v>
      </c>
      <c r="B997" s="36">
        <v>27.02579983</v>
      </c>
      <c r="C997" s="35">
        <v>108.9603786</v>
      </c>
      <c r="D997" s="35">
        <v>81.841356399999995</v>
      </c>
      <c r="E997" s="37">
        <v>193.1916181</v>
      </c>
      <c r="F997" s="37">
        <v>37.221465649999999</v>
      </c>
      <c r="G997" s="37">
        <v>210.93406049999999</v>
      </c>
      <c r="H997" s="37">
        <v>231.6373754</v>
      </c>
      <c r="I997" s="17" t="s">
        <v>243</v>
      </c>
      <c r="J997" s="17" t="s">
        <v>359</v>
      </c>
      <c r="K997" s="17" t="s">
        <v>392</v>
      </c>
      <c r="L997" s="17" t="s">
        <v>363</v>
      </c>
      <c r="M997" s="17" t="s">
        <v>333</v>
      </c>
      <c r="N997" s="36">
        <v>5.1903280734997104</v>
      </c>
      <c r="O997" s="35">
        <v>27.1190222</v>
      </c>
      <c r="P997" s="37">
        <v>1432.3673909900001</v>
      </c>
      <c r="Q997" t="str">
        <f t="shared" si="60"/>
        <v>Desirable</v>
      </c>
      <c r="R997" t="str">
        <f t="shared" si="61"/>
        <v>Normal</v>
      </c>
      <c r="S997">
        <f t="shared" si="62"/>
        <v>3</v>
      </c>
      <c r="T997" t="str">
        <f t="shared" si="63"/>
        <v>Moderate</v>
      </c>
    </row>
    <row r="998" spans="1:20" ht="15" customHeight="1" x14ac:dyDescent="0.35">
      <c r="A998" s="35">
        <v>51</v>
      </c>
      <c r="B998" s="36">
        <v>33.233499129999998</v>
      </c>
      <c r="C998" s="35">
        <v>114.9630346</v>
      </c>
      <c r="D998" s="35">
        <v>85.900347089999997</v>
      </c>
      <c r="E998" s="37">
        <v>220.44850690000001</v>
      </c>
      <c r="F998" s="37">
        <v>37.672986780000002</v>
      </c>
      <c r="G998" s="37">
        <v>245.3592998</v>
      </c>
      <c r="H998" s="37">
        <v>265.22435009999998</v>
      </c>
      <c r="I998" s="17" t="s">
        <v>243</v>
      </c>
      <c r="J998" s="17" t="s">
        <v>359</v>
      </c>
      <c r="K998" s="17" t="s">
        <v>392</v>
      </c>
      <c r="L998" s="17" t="s">
        <v>363</v>
      </c>
      <c r="M998" s="17" t="s">
        <v>334</v>
      </c>
      <c r="N998" s="36">
        <v>5.8516333782441903</v>
      </c>
      <c r="O998" s="35">
        <v>29.06268751</v>
      </c>
      <c r="P998" s="37">
        <v>1694.9084556299999</v>
      </c>
      <c r="Q998" t="str">
        <f t="shared" si="60"/>
        <v>Borderline High</v>
      </c>
      <c r="R998" t="str">
        <f t="shared" si="61"/>
        <v>Normal</v>
      </c>
      <c r="S998">
        <f t="shared" si="62"/>
        <v>4</v>
      </c>
      <c r="T998" t="str">
        <f t="shared" si="63"/>
        <v>Moderate</v>
      </c>
    </row>
    <row r="999" spans="1:20" ht="15" customHeight="1" x14ac:dyDescent="0.35">
      <c r="A999" s="35">
        <v>72</v>
      </c>
      <c r="B999" s="36">
        <v>21.99897387</v>
      </c>
      <c r="C999" s="35">
        <v>108.4564683</v>
      </c>
      <c r="D999" s="35">
        <v>75.069836710000004</v>
      </c>
      <c r="E999" s="37">
        <v>179.57746789999999</v>
      </c>
      <c r="F999" s="37">
        <v>30.37521864</v>
      </c>
      <c r="G999" s="37">
        <v>226.25415530000001</v>
      </c>
      <c r="H999" s="37">
        <v>262.85058880000003</v>
      </c>
      <c r="I999" s="17" t="s">
        <v>243</v>
      </c>
      <c r="J999" s="17" t="s">
        <v>354</v>
      </c>
      <c r="K999" s="17" t="s">
        <v>255</v>
      </c>
      <c r="L999" s="17" t="s">
        <v>366</v>
      </c>
      <c r="M999" s="17" t="s">
        <v>255</v>
      </c>
      <c r="N999" s="36">
        <v>5.9119728495886799</v>
      </c>
      <c r="O999" s="35">
        <v>33.38663159</v>
      </c>
      <c r="P999" s="37">
        <v>1583.9261186399999</v>
      </c>
      <c r="Q999" t="str">
        <f t="shared" si="60"/>
        <v>Desirable</v>
      </c>
      <c r="R999" t="str">
        <f t="shared" si="61"/>
        <v>Normal</v>
      </c>
      <c r="S999">
        <f t="shared" si="62"/>
        <v>1</v>
      </c>
      <c r="T999" t="str">
        <f t="shared" si="63"/>
        <v>Low</v>
      </c>
    </row>
    <row r="1000" spans="1:20" ht="15" customHeight="1" x14ac:dyDescent="0.35">
      <c r="A1000" s="35">
        <v>49</v>
      </c>
      <c r="B1000" s="36">
        <v>35.505723830000001</v>
      </c>
      <c r="C1000" s="35">
        <v>107.16206200000001</v>
      </c>
      <c r="D1000" s="35">
        <v>96.209886310000002</v>
      </c>
      <c r="E1000" s="37">
        <v>207.6105201</v>
      </c>
      <c r="F1000" s="37">
        <v>42.149272359999998</v>
      </c>
      <c r="G1000" s="37">
        <v>218.56487630000001</v>
      </c>
      <c r="H1000" s="37">
        <v>276.1053478</v>
      </c>
      <c r="I1000" s="17" t="s">
        <v>243</v>
      </c>
      <c r="J1000" s="17" t="s">
        <v>249</v>
      </c>
      <c r="K1000" s="17" t="s">
        <v>392</v>
      </c>
      <c r="L1000" s="17" t="s">
        <v>360</v>
      </c>
      <c r="M1000" s="17" t="s">
        <v>334</v>
      </c>
      <c r="N1000" s="36">
        <v>4.9256015222939897</v>
      </c>
      <c r="O1000" s="35">
        <v>10.952175690000001</v>
      </c>
      <c r="P1000" s="37">
        <v>1739.78046767</v>
      </c>
      <c r="Q1000" t="str">
        <f t="shared" si="60"/>
        <v>Borderline High</v>
      </c>
      <c r="R1000" t="str">
        <f t="shared" si="61"/>
        <v>Normal</v>
      </c>
      <c r="S1000">
        <f t="shared" si="62"/>
        <v>3</v>
      </c>
      <c r="T1000" t="str">
        <f t="shared" si="63"/>
        <v>Moderate</v>
      </c>
    </row>
    <row r="1001" spans="1:20" ht="15" customHeight="1" x14ac:dyDescent="0.35">
      <c r="A1001" s="35">
        <v>67</v>
      </c>
      <c r="B1001" s="36">
        <v>25.922542369999999</v>
      </c>
      <c r="C1001" s="35">
        <v>107.4955978</v>
      </c>
      <c r="D1001" s="35">
        <v>75.768925670000002</v>
      </c>
      <c r="E1001" s="37">
        <v>170.7944737</v>
      </c>
      <c r="F1001" s="37">
        <v>33.156436319999997</v>
      </c>
      <c r="G1001" s="37">
        <v>197.2226268</v>
      </c>
      <c r="H1001" s="37">
        <v>252.94775430000001</v>
      </c>
      <c r="I1001" s="17" t="s">
        <v>353</v>
      </c>
      <c r="J1001" s="17" t="s">
        <v>249</v>
      </c>
      <c r="K1001" s="17" t="s">
        <v>255</v>
      </c>
      <c r="L1001" s="17" t="s">
        <v>261</v>
      </c>
      <c r="M1001" s="17" t="s">
        <v>333</v>
      </c>
      <c r="N1001" s="36">
        <v>5.1511710140265201</v>
      </c>
      <c r="O1001" s="35">
        <v>31.726672130000001</v>
      </c>
      <c r="P1001" s="37">
        <v>1736.8103387900001</v>
      </c>
      <c r="Q1001" t="str">
        <f t="shared" si="60"/>
        <v>Desirable</v>
      </c>
      <c r="R1001" t="str">
        <f t="shared" si="61"/>
        <v>Normal</v>
      </c>
      <c r="S1001">
        <f t="shared" si="62"/>
        <v>5</v>
      </c>
      <c r="T1001" t="str">
        <f t="shared" si="63"/>
        <v>Moderate</v>
      </c>
    </row>
    <row r="1002" spans="1:20" ht="15" customHeight="1" x14ac:dyDescent="0.35">
      <c r="A1002" s="35">
        <v>24</v>
      </c>
      <c r="B1002" s="36">
        <v>26.739827850000001</v>
      </c>
      <c r="C1002" s="35">
        <v>106.0367679</v>
      </c>
      <c r="D1002" s="35">
        <v>86.258732940000002</v>
      </c>
      <c r="E1002" s="37">
        <v>147.89246</v>
      </c>
      <c r="F1002" s="37">
        <v>31.515148450000002</v>
      </c>
      <c r="G1002" s="37">
        <v>190.16681940000001</v>
      </c>
      <c r="H1002" s="37">
        <v>240.2146597</v>
      </c>
      <c r="I1002" s="17" t="s">
        <v>243</v>
      </c>
      <c r="J1002" s="17" t="s">
        <v>249</v>
      </c>
      <c r="K1002" s="17" t="s">
        <v>392</v>
      </c>
      <c r="L1002" s="17" t="s">
        <v>355</v>
      </c>
      <c r="M1002" s="17" t="s">
        <v>333</v>
      </c>
      <c r="N1002" s="36">
        <v>4.6927419756450499</v>
      </c>
      <c r="O1002" s="35">
        <v>19.778034959999999</v>
      </c>
      <c r="P1002" s="37">
        <v>641.75586840000005</v>
      </c>
      <c r="Q1002" t="str">
        <f t="shared" si="60"/>
        <v>Desirable</v>
      </c>
      <c r="R1002" t="str">
        <f t="shared" si="61"/>
        <v>Normal</v>
      </c>
      <c r="S1002">
        <f t="shared" si="62"/>
        <v>3</v>
      </c>
      <c r="T1002" t="str">
        <f t="shared" si="63"/>
        <v>Moderate</v>
      </c>
    </row>
    <row r="1003" spans="1:20" ht="15" customHeight="1" x14ac:dyDescent="0.35">
      <c r="A1003" s="35">
        <v>25</v>
      </c>
      <c r="B1003" s="36">
        <v>23.86166429</v>
      </c>
      <c r="C1003" s="35">
        <v>122.6481746</v>
      </c>
      <c r="D1003" s="35">
        <v>73.308657510000003</v>
      </c>
      <c r="E1003" s="37">
        <v>185.72088360000001</v>
      </c>
      <c r="F1003" s="37">
        <v>32.413941289999997</v>
      </c>
      <c r="G1003" s="37">
        <v>214.63564249999999</v>
      </c>
      <c r="H1003" s="37">
        <v>236.215137</v>
      </c>
      <c r="I1003" s="17" t="s">
        <v>243</v>
      </c>
      <c r="J1003" s="17" t="s">
        <v>359</v>
      </c>
      <c r="K1003" s="17" t="s">
        <v>255</v>
      </c>
      <c r="L1003" s="17" t="s">
        <v>355</v>
      </c>
      <c r="M1003" s="17" t="s">
        <v>255</v>
      </c>
      <c r="N1003" s="36">
        <v>5.72966064010539</v>
      </c>
      <c r="O1003" s="35">
        <v>49.339517090000001</v>
      </c>
      <c r="P1003" s="37">
        <v>596.54160724999997</v>
      </c>
      <c r="Q1003" t="str">
        <f t="shared" si="60"/>
        <v>Desirable</v>
      </c>
      <c r="R1003" t="str">
        <f t="shared" si="61"/>
        <v>Elevated</v>
      </c>
      <c r="S1003">
        <f t="shared" si="62"/>
        <v>2</v>
      </c>
      <c r="T1003" t="str">
        <f t="shared" si="63"/>
        <v>Low</v>
      </c>
    </row>
    <row r="1004" spans="1:20" ht="15" customHeight="1" x14ac:dyDescent="0.35">
      <c r="A1004" s="35">
        <v>82</v>
      </c>
      <c r="B1004" s="36">
        <v>29.047111059999999</v>
      </c>
      <c r="C1004" s="35">
        <v>113.86333260000001</v>
      </c>
      <c r="D1004" s="35">
        <v>81.841356399999995</v>
      </c>
      <c r="E1004" s="37">
        <v>205.71265560000001</v>
      </c>
      <c r="F1004" s="37">
        <v>28.620584969999999</v>
      </c>
      <c r="G1004" s="37">
        <v>230.37510409999999</v>
      </c>
      <c r="H1004" s="37">
        <v>295.28614299999998</v>
      </c>
      <c r="I1004" s="17" t="s">
        <v>243</v>
      </c>
      <c r="J1004" s="17" t="s">
        <v>249</v>
      </c>
      <c r="K1004" s="17" t="s">
        <v>392</v>
      </c>
      <c r="L1004" s="17" t="s">
        <v>366</v>
      </c>
      <c r="M1004" s="17" t="s">
        <v>333</v>
      </c>
      <c r="N1004" s="36">
        <v>7.1875769071675997</v>
      </c>
      <c r="O1004" s="35">
        <v>32.021976199999997</v>
      </c>
      <c r="P1004" s="37">
        <v>2381.8631069200001</v>
      </c>
      <c r="Q1004" t="str">
        <f t="shared" si="60"/>
        <v>Borderline High</v>
      </c>
      <c r="R1004" t="str">
        <f t="shared" si="61"/>
        <v>Normal</v>
      </c>
      <c r="S1004">
        <f t="shared" si="62"/>
        <v>3</v>
      </c>
      <c r="T1004" t="str">
        <f t="shared" si="63"/>
        <v>Moderate</v>
      </c>
    </row>
    <row r="1005" spans="1:20" ht="15" customHeight="1" x14ac:dyDescent="0.35">
      <c r="A1005" s="35">
        <v>74</v>
      </c>
      <c r="B1005" s="36">
        <v>25.116702140000001</v>
      </c>
      <c r="C1005" s="35">
        <v>116.6217125</v>
      </c>
      <c r="D1005" s="35">
        <v>89.311037049999996</v>
      </c>
      <c r="E1005" s="37">
        <v>210.2705684</v>
      </c>
      <c r="F1005" s="37">
        <v>43.204536009999998</v>
      </c>
      <c r="G1005" s="37">
        <v>215.6247233</v>
      </c>
      <c r="H1005" s="37">
        <v>263.48059599999999</v>
      </c>
      <c r="I1005" s="17" t="s">
        <v>243</v>
      </c>
      <c r="J1005" s="17" t="s">
        <v>354</v>
      </c>
      <c r="K1005" s="17" t="s">
        <v>392</v>
      </c>
      <c r="L1005" s="17" t="s">
        <v>366</v>
      </c>
      <c r="M1005" s="17" t="s">
        <v>333</v>
      </c>
      <c r="N1005" s="36">
        <v>4.86686324675102</v>
      </c>
      <c r="O1005" s="35">
        <v>27.310675450000002</v>
      </c>
      <c r="P1005" s="37">
        <v>1858.6359583599999</v>
      </c>
      <c r="Q1005" t="str">
        <f t="shared" si="60"/>
        <v>Borderline High</v>
      </c>
      <c r="R1005" t="str">
        <f t="shared" si="61"/>
        <v>Normal</v>
      </c>
      <c r="S1005">
        <f t="shared" si="62"/>
        <v>2</v>
      </c>
      <c r="T1005" t="str">
        <f t="shared" si="63"/>
        <v>Low</v>
      </c>
    </row>
    <row r="1006" spans="1:20" ht="15" customHeight="1" x14ac:dyDescent="0.35">
      <c r="A1006" s="35">
        <v>84</v>
      </c>
      <c r="B1006" s="36">
        <v>24.622873850000001</v>
      </c>
      <c r="C1006" s="35">
        <v>119.340963</v>
      </c>
      <c r="D1006" s="35">
        <v>64.739205799999993</v>
      </c>
      <c r="E1006" s="37">
        <v>206.27551690000001</v>
      </c>
      <c r="F1006" s="37">
        <v>38.815184199999997</v>
      </c>
      <c r="G1006" s="37">
        <v>229.03900960000001</v>
      </c>
      <c r="H1006" s="37">
        <v>256.70144149999999</v>
      </c>
      <c r="I1006" s="17" t="s">
        <v>243</v>
      </c>
      <c r="J1006" s="17" t="s">
        <v>249</v>
      </c>
      <c r="K1006" s="17" t="s">
        <v>255</v>
      </c>
      <c r="L1006" s="17" t="s">
        <v>366</v>
      </c>
      <c r="M1006" s="17" t="s">
        <v>255</v>
      </c>
      <c r="N1006" s="36">
        <v>5.3142995750616597</v>
      </c>
      <c r="O1006" s="35">
        <v>54.601757200000002</v>
      </c>
      <c r="P1006" s="37">
        <v>2068.3214033999998</v>
      </c>
      <c r="Q1006" t="str">
        <f t="shared" si="60"/>
        <v>Borderline High</v>
      </c>
      <c r="R1006" t="str">
        <f t="shared" si="61"/>
        <v>Normal</v>
      </c>
      <c r="S1006">
        <f t="shared" si="62"/>
        <v>1</v>
      </c>
      <c r="T1006" t="str">
        <f t="shared" si="63"/>
        <v>Low</v>
      </c>
    </row>
    <row r="1007" spans="1:20" ht="15" customHeight="1" x14ac:dyDescent="0.35">
      <c r="A1007" s="35">
        <v>76</v>
      </c>
      <c r="B1007" s="36">
        <v>30.064855609999999</v>
      </c>
      <c r="C1007" s="35">
        <v>112.87157329999999</v>
      </c>
      <c r="D1007" s="35">
        <v>72.439298829999998</v>
      </c>
      <c r="E1007" s="37">
        <v>209.97932560000001</v>
      </c>
      <c r="F1007" s="37">
        <v>39.297230980000002</v>
      </c>
      <c r="G1007" s="37">
        <v>220.87717549999999</v>
      </c>
      <c r="H1007" s="37">
        <v>292.35548820000002</v>
      </c>
      <c r="I1007" s="17" t="s">
        <v>243</v>
      </c>
      <c r="J1007" s="17" t="s">
        <v>359</v>
      </c>
      <c r="K1007" s="17" t="s">
        <v>255</v>
      </c>
      <c r="L1007" s="17" t="s">
        <v>366</v>
      </c>
      <c r="M1007" s="17" t="s">
        <v>334</v>
      </c>
      <c r="N1007" s="36">
        <v>5.3433618696153697</v>
      </c>
      <c r="O1007" s="35">
        <v>40.432274470000003</v>
      </c>
      <c r="P1007" s="37">
        <v>2284.9290263600001</v>
      </c>
      <c r="Q1007" t="str">
        <f t="shared" si="60"/>
        <v>Borderline High</v>
      </c>
      <c r="R1007" t="str">
        <f t="shared" si="61"/>
        <v>Normal</v>
      </c>
      <c r="S1007">
        <f t="shared" si="62"/>
        <v>4</v>
      </c>
      <c r="T1007" t="str">
        <f t="shared" si="63"/>
        <v>Moderate</v>
      </c>
    </row>
    <row r="1008" spans="1:20" ht="15" customHeight="1" x14ac:dyDescent="0.35">
      <c r="A1008" s="35">
        <v>89</v>
      </c>
      <c r="B1008" s="36">
        <v>32.805888510000003</v>
      </c>
      <c r="C1008" s="35">
        <v>129.0003815</v>
      </c>
      <c r="D1008" s="35">
        <v>97.490014639999998</v>
      </c>
      <c r="E1008" s="37">
        <v>205.7878547</v>
      </c>
      <c r="F1008" s="37">
        <v>37.071601080000001</v>
      </c>
      <c r="G1008" s="37">
        <v>216.889679</v>
      </c>
      <c r="H1008" s="37">
        <v>272.5524054</v>
      </c>
      <c r="I1008" s="17" t="s">
        <v>243</v>
      </c>
      <c r="J1008" s="17" t="s">
        <v>359</v>
      </c>
      <c r="K1008" s="17" t="s">
        <v>392</v>
      </c>
      <c r="L1008" s="17" t="s">
        <v>366</v>
      </c>
      <c r="M1008" s="17" t="s">
        <v>334</v>
      </c>
      <c r="N1008" s="36">
        <v>5.5510916363151601</v>
      </c>
      <c r="O1008" s="35">
        <v>31.510366860000001</v>
      </c>
      <c r="P1008" s="37">
        <v>2919.7240773899998</v>
      </c>
      <c r="Q1008" t="str">
        <f t="shared" si="60"/>
        <v>Borderline High</v>
      </c>
      <c r="R1008" t="str">
        <f t="shared" si="61"/>
        <v>Elevated</v>
      </c>
      <c r="S1008">
        <f t="shared" si="62"/>
        <v>5</v>
      </c>
      <c r="T1008" t="str">
        <f t="shared" si="63"/>
        <v>Moderate</v>
      </c>
    </row>
    <row r="1009" spans="1:20" ht="15" customHeight="1" x14ac:dyDescent="0.35">
      <c r="A1009" s="35">
        <v>71</v>
      </c>
      <c r="B1009" s="36">
        <v>21.789472119999999</v>
      </c>
      <c r="C1009" s="35">
        <v>95.95343914</v>
      </c>
      <c r="D1009" s="35">
        <v>91.180975750000002</v>
      </c>
      <c r="E1009" s="37">
        <v>177.67536010000001</v>
      </c>
      <c r="F1009" s="37">
        <v>35.3112408</v>
      </c>
      <c r="G1009" s="37">
        <v>218.30236550000001</v>
      </c>
      <c r="H1009" s="37">
        <v>264.48791569999997</v>
      </c>
      <c r="I1009" s="17" t="s">
        <v>353</v>
      </c>
      <c r="J1009" s="17" t="s">
        <v>249</v>
      </c>
      <c r="K1009" s="17" t="s">
        <v>392</v>
      </c>
      <c r="L1009" s="17" t="s">
        <v>366</v>
      </c>
      <c r="M1009" s="17" t="s">
        <v>255</v>
      </c>
      <c r="N1009" s="36">
        <v>5.0316940462766198</v>
      </c>
      <c r="O1009" s="35">
        <v>4.7724633900000004</v>
      </c>
      <c r="P1009" s="37">
        <v>1547.0525205199999</v>
      </c>
      <c r="Q1009" t="str">
        <f t="shared" si="60"/>
        <v>Desirable</v>
      </c>
      <c r="R1009" t="str">
        <f t="shared" si="61"/>
        <v>Normal</v>
      </c>
      <c r="S1009">
        <f t="shared" si="62"/>
        <v>3</v>
      </c>
      <c r="T1009" t="str">
        <f t="shared" si="63"/>
        <v>Moderate</v>
      </c>
    </row>
    <row r="1010" spans="1:20" ht="15" customHeight="1" x14ac:dyDescent="0.35">
      <c r="A1010" s="35">
        <v>84</v>
      </c>
      <c r="B1010" s="36">
        <v>31.127891229999999</v>
      </c>
      <c r="C1010" s="35">
        <v>117.0883997</v>
      </c>
      <c r="D1010" s="35">
        <v>94.278854469999999</v>
      </c>
      <c r="E1010" s="37">
        <v>212.1057735</v>
      </c>
      <c r="F1010" s="37">
        <v>34.479274510000003</v>
      </c>
      <c r="G1010" s="37">
        <v>220.2350026</v>
      </c>
      <c r="H1010" s="37">
        <v>249.1765642</v>
      </c>
      <c r="I1010" s="17" t="s">
        <v>243</v>
      </c>
      <c r="J1010" s="17" t="s">
        <v>354</v>
      </c>
      <c r="K1010" s="17" t="s">
        <v>392</v>
      </c>
      <c r="L1010" s="17" t="s">
        <v>366</v>
      </c>
      <c r="M1010" s="17" t="s">
        <v>334</v>
      </c>
      <c r="N1010" s="36">
        <v>6.1516889932960499</v>
      </c>
      <c r="O1010" s="35">
        <v>22.809545230000001</v>
      </c>
      <c r="P1010" s="37">
        <v>2614.7428633200002</v>
      </c>
      <c r="Q1010" t="str">
        <f t="shared" si="60"/>
        <v>Borderline High</v>
      </c>
      <c r="R1010" t="str">
        <f t="shared" si="61"/>
        <v>Normal</v>
      </c>
      <c r="S1010">
        <f t="shared" si="62"/>
        <v>4</v>
      </c>
      <c r="T1010" t="str">
        <f t="shared" si="63"/>
        <v>Moderate</v>
      </c>
    </row>
    <row r="1011" spans="1:20" ht="15" customHeight="1" x14ac:dyDescent="0.35">
      <c r="A1011" s="35">
        <v>68</v>
      </c>
      <c r="B1011" s="36">
        <v>33.23945835</v>
      </c>
      <c r="C1011" s="35">
        <v>124.48825429999999</v>
      </c>
      <c r="D1011" s="35">
        <v>76.527387079999997</v>
      </c>
      <c r="E1011" s="37">
        <v>201.47411299999999</v>
      </c>
      <c r="F1011" s="37">
        <v>33.813996199999998</v>
      </c>
      <c r="G1011" s="37">
        <v>215.7797779</v>
      </c>
      <c r="H1011" s="37">
        <v>267.52420899999998</v>
      </c>
      <c r="I1011" s="17" t="s">
        <v>243</v>
      </c>
      <c r="J1011" s="17" t="s">
        <v>359</v>
      </c>
      <c r="K1011" s="17" t="s">
        <v>255</v>
      </c>
      <c r="L1011" s="17" t="s">
        <v>261</v>
      </c>
      <c r="M1011" s="17" t="s">
        <v>334</v>
      </c>
      <c r="N1011" s="36">
        <v>5.9583053067238501</v>
      </c>
      <c r="O1011" s="35">
        <v>47.960867219999997</v>
      </c>
      <c r="P1011" s="37">
        <v>2260.2831677999998</v>
      </c>
      <c r="Q1011" t="str">
        <f t="shared" si="60"/>
        <v>Borderline High</v>
      </c>
      <c r="R1011" t="str">
        <f t="shared" si="61"/>
        <v>Elevated</v>
      </c>
      <c r="S1011">
        <f t="shared" si="62"/>
        <v>5</v>
      </c>
      <c r="T1011" t="str">
        <f t="shared" si="63"/>
        <v>Moderate</v>
      </c>
    </row>
    <row r="1012" spans="1:20" ht="15" customHeight="1" x14ac:dyDescent="0.35">
      <c r="A1012" s="35">
        <v>25</v>
      </c>
      <c r="B1012" s="36">
        <v>18.175035170000001</v>
      </c>
      <c r="C1012" s="35">
        <v>106.7436311</v>
      </c>
      <c r="D1012" s="35">
        <v>82.133925410000003</v>
      </c>
      <c r="E1012" s="37">
        <v>160.01401240000001</v>
      </c>
      <c r="F1012" s="37">
        <v>35.717165340000001</v>
      </c>
      <c r="G1012" s="37">
        <v>196.1047748</v>
      </c>
      <c r="H1012" s="37">
        <v>201.1884881</v>
      </c>
      <c r="I1012" s="17" t="s">
        <v>353</v>
      </c>
      <c r="J1012" s="17" t="s">
        <v>359</v>
      </c>
      <c r="K1012" s="17" t="s">
        <v>392</v>
      </c>
      <c r="L1012" s="17" t="s">
        <v>355</v>
      </c>
      <c r="M1012" s="17" t="s">
        <v>332</v>
      </c>
      <c r="N1012" s="36">
        <v>4.4800311244408499</v>
      </c>
      <c r="O1012" s="35">
        <v>24.609705689999998</v>
      </c>
      <c r="P1012" s="37">
        <v>454.37587925000003</v>
      </c>
      <c r="Q1012" t="str">
        <f t="shared" si="60"/>
        <v>Desirable</v>
      </c>
      <c r="R1012" t="str">
        <f t="shared" si="61"/>
        <v>Normal</v>
      </c>
      <c r="S1012">
        <f t="shared" si="62"/>
        <v>4</v>
      </c>
      <c r="T1012" t="str">
        <f t="shared" si="63"/>
        <v>Moderate</v>
      </c>
    </row>
    <row r="1013" spans="1:20" ht="15" customHeight="1" x14ac:dyDescent="0.35">
      <c r="A1013" s="35">
        <v>51</v>
      </c>
      <c r="B1013" s="36">
        <v>22.769630150000001</v>
      </c>
      <c r="C1013" s="35">
        <v>88.608463650000004</v>
      </c>
      <c r="D1013" s="35">
        <v>66.323534100000003</v>
      </c>
      <c r="E1013" s="37">
        <v>184.10655610000001</v>
      </c>
      <c r="F1013" s="37">
        <v>37.821350019999997</v>
      </c>
      <c r="G1013" s="37">
        <v>214.63708109999999</v>
      </c>
      <c r="H1013" s="37">
        <v>234.03818010000001</v>
      </c>
      <c r="I1013" s="17" t="s">
        <v>243</v>
      </c>
      <c r="J1013" s="17" t="s">
        <v>359</v>
      </c>
      <c r="K1013" s="17" t="s">
        <v>255</v>
      </c>
      <c r="L1013" s="17" t="s">
        <v>363</v>
      </c>
      <c r="M1013" s="17" t="s">
        <v>255</v>
      </c>
      <c r="N1013" s="36">
        <v>4.8677944071971</v>
      </c>
      <c r="O1013" s="35">
        <v>22.284929550000001</v>
      </c>
      <c r="P1013" s="37">
        <v>1161.2511376499999</v>
      </c>
      <c r="Q1013" t="str">
        <f t="shared" si="60"/>
        <v>Desirable</v>
      </c>
      <c r="R1013" t="str">
        <f t="shared" si="61"/>
        <v>Normal</v>
      </c>
      <c r="S1013">
        <f t="shared" si="62"/>
        <v>1</v>
      </c>
      <c r="T1013" t="str">
        <f t="shared" si="63"/>
        <v>Low</v>
      </c>
    </row>
    <row r="1014" spans="1:20" ht="15" customHeight="1" x14ac:dyDescent="0.35">
      <c r="A1014" s="35">
        <v>52</v>
      </c>
      <c r="B1014" s="36">
        <v>33.119157770000001</v>
      </c>
      <c r="C1014" s="35">
        <v>114.6510169</v>
      </c>
      <c r="D1014" s="35">
        <v>82.798552549999997</v>
      </c>
      <c r="E1014" s="37">
        <v>193.0853449</v>
      </c>
      <c r="F1014" s="37">
        <v>38.338066640000001</v>
      </c>
      <c r="G1014" s="37">
        <v>217.24041740000001</v>
      </c>
      <c r="H1014" s="37">
        <v>293.59245290000001</v>
      </c>
      <c r="I1014" s="17" t="s">
        <v>353</v>
      </c>
      <c r="J1014" s="17" t="s">
        <v>249</v>
      </c>
      <c r="K1014" s="17" t="s">
        <v>392</v>
      </c>
      <c r="L1014" s="17" t="s">
        <v>363</v>
      </c>
      <c r="M1014" s="17" t="s">
        <v>334</v>
      </c>
      <c r="N1014" s="36">
        <v>5.0363871165726604</v>
      </c>
      <c r="O1014" s="35">
        <v>31.852464350000002</v>
      </c>
      <c r="P1014" s="37">
        <v>1722.1962040400001</v>
      </c>
      <c r="Q1014" t="str">
        <f t="shared" si="60"/>
        <v>Desirable</v>
      </c>
      <c r="R1014" t="str">
        <f t="shared" si="61"/>
        <v>Normal</v>
      </c>
      <c r="S1014">
        <f t="shared" si="62"/>
        <v>6</v>
      </c>
      <c r="T1014" t="str">
        <f t="shared" si="63"/>
        <v>High</v>
      </c>
    </row>
    <row r="1015" spans="1:20" ht="15" customHeight="1" x14ac:dyDescent="0.35">
      <c r="A1015" s="35">
        <v>49</v>
      </c>
      <c r="B1015" s="36">
        <v>28.865777999999999</v>
      </c>
      <c r="C1015" s="35">
        <v>108.92740550000001</v>
      </c>
      <c r="D1015" s="35">
        <v>77.212136509999993</v>
      </c>
      <c r="E1015" s="37">
        <v>179.7516688</v>
      </c>
      <c r="F1015" s="37">
        <v>35.481121119999997</v>
      </c>
      <c r="G1015" s="37">
        <v>194.3552636</v>
      </c>
      <c r="H1015" s="37">
        <v>227.4613908</v>
      </c>
      <c r="I1015" s="17" t="s">
        <v>243</v>
      </c>
      <c r="J1015" s="17" t="s">
        <v>354</v>
      </c>
      <c r="K1015" s="17" t="s">
        <v>255</v>
      </c>
      <c r="L1015" s="17" t="s">
        <v>360</v>
      </c>
      <c r="M1015" s="17" t="s">
        <v>333</v>
      </c>
      <c r="N1015" s="36">
        <v>5.0661214506741601</v>
      </c>
      <c r="O1015" s="35">
        <v>31.715268989999998</v>
      </c>
      <c r="P1015" s="37">
        <v>1414.4231219999999</v>
      </c>
      <c r="Q1015" t="str">
        <f t="shared" si="60"/>
        <v>Desirable</v>
      </c>
      <c r="R1015" t="str">
        <f t="shared" si="61"/>
        <v>Normal</v>
      </c>
      <c r="S1015">
        <f t="shared" si="62"/>
        <v>3</v>
      </c>
      <c r="T1015" t="str">
        <f t="shared" si="63"/>
        <v>Moderate</v>
      </c>
    </row>
    <row r="1016" spans="1:20" ht="15" customHeight="1" x14ac:dyDescent="0.35">
      <c r="A1016" s="35">
        <v>63</v>
      </c>
      <c r="B1016" s="36">
        <v>35.54645335</v>
      </c>
      <c r="C1016" s="35">
        <v>114.7603048</v>
      </c>
      <c r="D1016" s="35">
        <v>96.862893389999996</v>
      </c>
      <c r="E1016" s="37">
        <v>212.07950529999999</v>
      </c>
      <c r="F1016" s="37">
        <v>31.494967800000001</v>
      </c>
      <c r="G1016" s="37">
        <v>214.71238199999999</v>
      </c>
      <c r="H1016" s="37">
        <v>254.2915941</v>
      </c>
      <c r="I1016" s="17" t="s">
        <v>243</v>
      </c>
      <c r="J1016" s="17" t="s">
        <v>359</v>
      </c>
      <c r="K1016" s="17" t="s">
        <v>392</v>
      </c>
      <c r="L1016" s="17" t="s">
        <v>261</v>
      </c>
      <c r="M1016" s="17" t="s">
        <v>334</v>
      </c>
      <c r="N1016" s="36">
        <v>6.7337584418803598</v>
      </c>
      <c r="O1016" s="35">
        <v>17.89741141</v>
      </c>
      <c r="P1016" s="37">
        <v>2239.4265610500001</v>
      </c>
      <c r="Q1016" t="str">
        <f t="shared" si="60"/>
        <v>Borderline High</v>
      </c>
      <c r="R1016" t="str">
        <f t="shared" si="61"/>
        <v>Normal</v>
      </c>
      <c r="S1016">
        <f t="shared" si="62"/>
        <v>4</v>
      </c>
      <c r="T1016" t="str">
        <f t="shared" si="63"/>
        <v>Moderate</v>
      </c>
    </row>
    <row r="1017" spans="1:20" ht="15" customHeight="1" x14ac:dyDescent="0.35">
      <c r="A1017" s="35">
        <v>33</v>
      </c>
      <c r="B1017" s="36">
        <v>26.11345223</v>
      </c>
      <c r="C1017" s="35">
        <v>103.20953950000001</v>
      </c>
      <c r="D1017" s="35">
        <v>80.018054320000005</v>
      </c>
      <c r="E1017" s="37">
        <v>200.50582790000001</v>
      </c>
      <c r="F1017" s="37">
        <v>31.519682849999999</v>
      </c>
      <c r="G1017" s="37">
        <v>215.28930779999999</v>
      </c>
      <c r="H1017" s="37">
        <v>246.8357738</v>
      </c>
      <c r="I1017" s="17" t="s">
        <v>243</v>
      </c>
      <c r="J1017" s="17" t="s">
        <v>359</v>
      </c>
      <c r="K1017" s="17" t="s">
        <v>392</v>
      </c>
      <c r="L1017" s="17" t="s">
        <v>357</v>
      </c>
      <c r="M1017" s="17" t="s">
        <v>333</v>
      </c>
      <c r="N1017" s="36">
        <v>6.3612895108809804</v>
      </c>
      <c r="O1017" s="35">
        <v>23.191485180000001</v>
      </c>
      <c r="P1017" s="37">
        <v>861.74392359000001</v>
      </c>
      <c r="Q1017" t="str">
        <f t="shared" si="60"/>
        <v>Borderline High</v>
      </c>
      <c r="R1017" t="str">
        <f t="shared" si="61"/>
        <v>Normal</v>
      </c>
      <c r="S1017">
        <f t="shared" si="62"/>
        <v>3</v>
      </c>
      <c r="T1017" t="str">
        <f t="shared" si="63"/>
        <v>Moderate</v>
      </c>
    </row>
    <row r="1018" spans="1:20" ht="15" customHeight="1" x14ac:dyDescent="0.35">
      <c r="A1018" s="35">
        <v>85</v>
      </c>
      <c r="B1018" s="36">
        <v>24.3698427</v>
      </c>
      <c r="C1018" s="35">
        <v>119.1314419</v>
      </c>
      <c r="D1018" s="35">
        <v>63.154273600000003</v>
      </c>
      <c r="E1018" s="37">
        <v>185.17979109999999</v>
      </c>
      <c r="F1018" s="37">
        <v>36.95219341</v>
      </c>
      <c r="G1018" s="37">
        <v>206.69960900000001</v>
      </c>
      <c r="H1018" s="37">
        <v>235.63450259999999</v>
      </c>
      <c r="I1018" s="17" t="s">
        <v>243</v>
      </c>
      <c r="J1018" s="17" t="s">
        <v>249</v>
      </c>
      <c r="K1018" s="17" t="s">
        <v>255</v>
      </c>
      <c r="L1018" s="17" t="s">
        <v>366</v>
      </c>
      <c r="M1018" s="17" t="s">
        <v>255</v>
      </c>
      <c r="N1018" s="36">
        <v>5.0113342135161796</v>
      </c>
      <c r="O1018" s="35">
        <v>55.977168300000002</v>
      </c>
      <c r="P1018" s="37">
        <v>2071.4366295</v>
      </c>
      <c r="Q1018" t="str">
        <f t="shared" si="60"/>
        <v>Desirable</v>
      </c>
      <c r="R1018" t="str">
        <f t="shared" si="61"/>
        <v>Normal</v>
      </c>
      <c r="S1018">
        <f t="shared" si="62"/>
        <v>1</v>
      </c>
      <c r="T1018" t="str">
        <f t="shared" si="63"/>
        <v>Low</v>
      </c>
    </row>
    <row r="1019" spans="1:20" ht="15" customHeight="1" x14ac:dyDescent="0.35">
      <c r="A1019" s="35">
        <v>54</v>
      </c>
      <c r="B1019" s="36">
        <v>33.806814090000003</v>
      </c>
      <c r="C1019" s="35">
        <v>110.88215150000001</v>
      </c>
      <c r="D1019" s="35">
        <v>88.716104049999998</v>
      </c>
      <c r="E1019" s="37">
        <v>217.45832490000001</v>
      </c>
      <c r="F1019" s="37">
        <v>42.327094099999997</v>
      </c>
      <c r="G1019" s="37">
        <v>247.45854489999999</v>
      </c>
      <c r="H1019" s="37">
        <v>239.78699660000001</v>
      </c>
      <c r="I1019" s="17" t="s">
        <v>243</v>
      </c>
      <c r="J1019" s="17" t="s">
        <v>249</v>
      </c>
      <c r="K1019" s="17" t="s">
        <v>392</v>
      </c>
      <c r="L1019" s="17" t="s">
        <v>363</v>
      </c>
      <c r="M1019" s="17" t="s">
        <v>334</v>
      </c>
      <c r="N1019" s="36">
        <v>5.1375680169832396</v>
      </c>
      <c r="O1019" s="35">
        <v>22.166047450000001</v>
      </c>
      <c r="P1019" s="37">
        <v>1825.5679608600001</v>
      </c>
      <c r="Q1019" t="str">
        <f t="shared" si="60"/>
        <v>Borderline High</v>
      </c>
      <c r="R1019" t="str">
        <f t="shared" si="61"/>
        <v>Normal</v>
      </c>
      <c r="S1019">
        <f t="shared" si="62"/>
        <v>3</v>
      </c>
      <c r="T1019" t="str">
        <f t="shared" si="63"/>
        <v>Moderate</v>
      </c>
    </row>
    <row r="1020" spans="1:20" ht="15" customHeight="1" x14ac:dyDescent="0.35">
      <c r="A1020" s="35">
        <v>71</v>
      </c>
      <c r="B1020" s="36">
        <v>22.821931249999999</v>
      </c>
      <c r="C1020" s="35">
        <v>121.3254616</v>
      </c>
      <c r="D1020" s="35">
        <v>78.33613253</v>
      </c>
      <c r="E1020" s="37">
        <v>205.881485</v>
      </c>
      <c r="F1020" s="37">
        <v>40.752177349999997</v>
      </c>
      <c r="G1020" s="37">
        <v>223.53777969999999</v>
      </c>
      <c r="H1020" s="37">
        <v>256.24356160000002</v>
      </c>
      <c r="I1020" s="17" t="s">
        <v>243</v>
      </c>
      <c r="J1020" s="17" t="s">
        <v>354</v>
      </c>
      <c r="K1020" s="17" t="s">
        <v>255</v>
      </c>
      <c r="L1020" s="17" t="s">
        <v>366</v>
      </c>
      <c r="M1020" s="17" t="s">
        <v>255</v>
      </c>
      <c r="N1020" s="36">
        <v>5.0520364404529197</v>
      </c>
      <c r="O1020" s="35">
        <v>42.989329069999997</v>
      </c>
      <c r="P1020" s="37">
        <v>1620.3571187499999</v>
      </c>
      <c r="Q1020" t="str">
        <f t="shared" si="60"/>
        <v>Borderline High</v>
      </c>
      <c r="R1020" t="str">
        <f t="shared" si="61"/>
        <v>Elevated</v>
      </c>
      <c r="S1020">
        <f t="shared" si="62"/>
        <v>1</v>
      </c>
      <c r="T1020" t="str">
        <f t="shared" si="63"/>
        <v>Low</v>
      </c>
    </row>
    <row r="1021" spans="1:20" ht="15" customHeight="1" x14ac:dyDescent="0.35">
      <c r="A1021" s="35">
        <v>31</v>
      </c>
      <c r="B1021" s="36">
        <v>25.779681740000001</v>
      </c>
      <c r="C1021" s="35">
        <v>107.5299454</v>
      </c>
      <c r="D1021" s="35">
        <v>77.59869673</v>
      </c>
      <c r="E1021" s="37">
        <v>187.2261144</v>
      </c>
      <c r="F1021" s="37">
        <v>33.4231306</v>
      </c>
      <c r="G1021" s="37">
        <v>195.05544180000001</v>
      </c>
      <c r="H1021" s="37">
        <v>251.20548500000001</v>
      </c>
      <c r="I1021" s="17" t="s">
        <v>243</v>
      </c>
      <c r="J1021" s="17" t="s">
        <v>249</v>
      </c>
      <c r="K1021" s="17" t="s">
        <v>255</v>
      </c>
      <c r="L1021" s="17" t="s">
        <v>357</v>
      </c>
      <c r="M1021" s="17" t="s">
        <v>333</v>
      </c>
      <c r="N1021" s="36">
        <v>5.6016929305838303</v>
      </c>
      <c r="O1021" s="35">
        <v>29.931248669999999</v>
      </c>
      <c r="P1021" s="37">
        <v>799.17013394000003</v>
      </c>
      <c r="Q1021" t="str">
        <f t="shared" si="60"/>
        <v>Desirable</v>
      </c>
      <c r="R1021" t="str">
        <f t="shared" si="61"/>
        <v>Normal</v>
      </c>
      <c r="S1021">
        <f t="shared" si="62"/>
        <v>3</v>
      </c>
      <c r="T1021" t="str">
        <f t="shared" si="63"/>
        <v>Moderate</v>
      </c>
    </row>
    <row r="1022" spans="1:20" ht="15" customHeight="1" x14ac:dyDescent="0.35">
      <c r="A1022" s="35">
        <v>72</v>
      </c>
      <c r="B1022" s="36">
        <v>29.7974174</v>
      </c>
      <c r="C1022" s="35">
        <v>106.1578801</v>
      </c>
      <c r="D1022" s="35">
        <v>93.756511169999996</v>
      </c>
      <c r="E1022" s="37">
        <v>218.0312122</v>
      </c>
      <c r="F1022" s="37">
        <v>34.80319841</v>
      </c>
      <c r="G1022" s="37">
        <v>222.37811249999999</v>
      </c>
      <c r="H1022" s="37">
        <v>275.24584149999998</v>
      </c>
      <c r="I1022" s="17" t="s">
        <v>243</v>
      </c>
      <c r="J1022" s="17" t="s">
        <v>249</v>
      </c>
      <c r="K1022" s="17" t="s">
        <v>392</v>
      </c>
      <c r="L1022" s="17" t="s">
        <v>366</v>
      </c>
      <c r="M1022" s="17" t="s">
        <v>333</v>
      </c>
      <c r="N1022" s="36">
        <v>6.26468894127136</v>
      </c>
      <c r="O1022" s="35">
        <v>12.40136893</v>
      </c>
      <c r="P1022" s="37">
        <v>2145.4140527999998</v>
      </c>
      <c r="Q1022" t="str">
        <f t="shared" si="60"/>
        <v>Borderline High</v>
      </c>
      <c r="R1022" t="str">
        <f t="shared" si="61"/>
        <v>Normal</v>
      </c>
      <c r="S1022">
        <f t="shared" si="62"/>
        <v>3</v>
      </c>
      <c r="T1022" t="str">
        <f t="shared" si="63"/>
        <v>Moderate</v>
      </c>
    </row>
    <row r="1023" spans="1:20" ht="15" customHeight="1" x14ac:dyDescent="0.35">
      <c r="A1023" s="35">
        <v>65</v>
      </c>
      <c r="B1023" s="36">
        <v>30.292318590000001</v>
      </c>
      <c r="C1023" s="35">
        <v>130.96320639999999</v>
      </c>
      <c r="D1023" s="35">
        <v>85.880873739999998</v>
      </c>
      <c r="E1023" s="37">
        <v>214.87165150000001</v>
      </c>
      <c r="F1023" s="37">
        <v>44.953555979999997</v>
      </c>
      <c r="G1023" s="37">
        <v>225.5666234</v>
      </c>
      <c r="H1023" s="37">
        <v>242.71144190000001</v>
      </c>
      <c r="I1023" s="17" t="s">
        <v>243</v>
      </c>
      <c r="J1023" s="17" t="s">
        <v>354</v>
      </c>
      <c r="K1023" s="17" t="s">
        <v>392</v>
      </c>
      <c r="L1023" s="17" t="s">
        <v>261</v>
      </c>
      <c r="M1023" s="17" t="s">
        <v>334</v>
      </c>
      <c r="N1023" s="36">
        <v>4.7798588302023797</v>
      </c>
      <c r="O1023" s="35">
        <v>45.082332659999999</v>
      </c>
      <c r="P1023" s="37">
        <v>1969.00070835</v>
      </c>
      <c r="Q1023" t="str">
        <f t="shared" si="60"/>
        <v>Borderline High</v>
      </c>
      <c r="R1023" t="str">
        <f t="shared" si="61"/>
        <v>High / Stage 1</v>
      </c>
      <c r="S1023">
        <f t="shared" si="62"/>
        <v>5</v>
      </c>
      <c r="T1023" t="str">
        <f t="shared" si="63"/>
        <v>Moderate</v>
      </c>
    </row>
    <row r="1024" spans="1:20" ht="15" customHeight="1" x14ac:dyDescent="0.35">
      <c r="A1024" s="35">
        <v>24</v>
      </c>
      <c r="B1024" s="36">
        <v>23.011737100000001</v>
      </c>
      <c r="C1024" s="35">
        <v>96.004904060000001</v>
      </c>
      <c r="D1024" s="35">
        <v>67.7434923</v>
      </c>
      <c r="E1024" s="37">
        <v>188.14819589999999</v>
      </c>
      <c r="F1024" s="37">
        <v>24.50674802</v>
      </c>
      <c r="G1024" s="37">
        <v>217.319346</v>
      </c>
      <c r="H1024" s="37">
        <v>244.14995909999999</v>
      </c>
      <c r="I1024" s="17" t="s">
        <v>353</v>
      </c>
      <c r="J1024" s="17" t="s">
        <v>359</v>
      </c>
      <c r="K1024" s="17" t="s">
        <v>255</v>
      </c>
      <c r="L1024" s="17" t="s">
        <v>355</v>
      </c>
      <c r="M1024" s="17" t="s">
        <v>255</v>
      </c>
      <c r="N1024" s="36">
        <v>7.6774036174221001</v>
      </c>
      <c r="O1024" s="35">
        <v>28.261411760000001</v>
      </c>
      <c r="P1024" s="37">
        <v>552.2816904</v>
      </c>
      <c r="Q1024" t="str">
        <f t="shared" si="60"/>
        <v>Desirable</v>
      </c>
      <c r="R1024" t="str">
        <f t="shared" si="61"/>
        <v>Normal</v>
      </c>
      <c r="S1024">
        <f t="shared" si="62"/>
        <v>3</v>
      </c>
      <c r="T1024" t="str">
        <f t="shared" si="63"/>
        <v>Moderate</v>
      </c>
    </row>
    <row r="1025" spans="1:20" ht="15" customHeight="1" x14ac:dyDescent="0.35">
      <c r="A1025" s="35">
        <v>24</v>
      </c>
      <c r="B1025" s="36">
        <v>28.303421180000001</v>
      </c>
      <c r="C1025" s="35">
        <v>103.2035115</v>
      </c>
      <c r="D1025" s="35">
        <v>77.540149549999995</v>
      </c>
      <c r="E1025" s="37">
        <v>174.39386350000001</v>
      </c>
      <c r="F1025" s="37">
        <v>32.04621307</v>
      </c>
      <c r="G1025" s="37">
        <v>214.2821414</v>
      </c>
      <c r="H1025" s="37">
        <v>227.7953153</v>
      </c>
      <c r="I1025" s="17" t="s">
        <v>243</v>
      </c>
      <c r="J1025" s="17" t="s">
        <v>249</v>
      </c>
      <c r="K1025" s="17" t="s">
        <v>255</v>
      </c>
      <c r="L1025" s="17" t="s">
        <v>355</v>
      </c>
      <c r="M1025" s="17" t="s">
        <v>333</v>
      </c>
      <c r="N1025" s="36">
        <v>5.4419491975249503</v>
      </c>
      <c r="O1025" s="35">
        <v>25.663361949999999</v>
      </c>
      <c r="P1025" s="37">
        <v>679.28210832000002</v>
      </c>
      <c r="Q1025" t="str">
        <f t="shared" si="60"/>
        <v>Desirable</v>
      </c>
      <c r="R1025" t="str">
        <f t="shared" si="61"/>
        <v>Normal</v>
      </c>
      <c r="S1025">
        <f t="shared" si="62"/>
        <v>3</v>
      </c>
      <c r="T1025" t="str">
        <f t="shared" si="63"/>
        <v>Moderate</v>
      </c>
    </row>
    <row r="1026" spans="1:20" ht="15" customHeight="1" x14ac:dyDescent="0.35">
      <c r="A1026" s="35">
        <v>50</v>
      </c>
      <c r="B1026" s="36">
        <v>25.545482710000002</v>
      </c>
      <c r="C1026" s="35">
        <v>111.06903459999999</v>
      </c>
      <c r="D1026" s="35">
        <v>76.91830899</v>
      </c>
      <c r="E1026" s="37">
        <v>210.06074269999999</v>
      </c>
      <c r="F1026" s="37">
        <v>37.238863700000003</v>
      </c>
      <c r="G1026" s="37">
        <v>236.61629640000001</v>
      </c>
      <c r="H1026" s="37">
        <v>234.70235740000001</v>
      </c>
      <c r="I1026" s="17" t="s">
        <v>353</v>
      </c>
      <c r="J1026" s="17" t="s">
        <v>249</v>
      </c>
      <c r="K1026" s="17" t="s">
        <v>255</v>
      </c>
      <c r="L1026" s="17" t="s">
        <v>363</v>
      </c>
      <c r="M1026" s="17" t="s">
        <v>333</v>
      </c>
      <c r="N1026" s="36">
        <v>5.6409009789415201</v>
      </c>
      <c r="O1026" s="35">
        <v>34.150725610000002</v>
      </c>
      <c r="P1026" s="37">
        <v>1277.2741355000001</v>
      </c>
      <c r="Q1026" t="str">
        <f t="shared" ref="Q1026:Q1089" si="64">IF(E1026&lt;200,"Desirable",IF(E1026&lt;240,"Borderline High","High"))</f>
        <v>Borderline High</v>
      </c>
      <c r="R1026" t="str">
        <f t="shared" ref="R1026:R1089" si="65">IF(C1026&lt;120,"Normal",IF(C1026&lt;130,"Elevated",IF(C1026&lt;140,"High / Stage 1","High / Stage 2")))</f>
        <v>Normal</v>
      </c>
      <c r="S1026">
        <f t="shared" ref="S1026:S1089" si="66">(IF(M1026="Obese",3,IF(M1026="Overweight",2,IF(M1026="Underweight",1,0))))+(IF(R1026="High / Stage 2",3,IF(R1026="High / Stage 1",2,IF(R1026="Elevated",1,0))))+IF(I1026="smoker",2,0)+IF(F1026&lt;40,1,0)</f>
        <v>5</v>
      </c>
      <c r="T1026" t="str">
        <f t="shared" ref="T1026:T1089" si="67">IF(S1026&lt;=2,"Low",IF(S1026&lt;=5,"Moderate","High"))</f>
        <v>Moderate</v>
      </c>
    </row>
    <row r="1027" spans="1:20" ht="15" customHeight="1" x14ac:dyDescent="0.35">
      <c r="A1027" s="35">
        <v>40</v>
      </c>
      <c r="B1027" s="36">
        <v>18.586365780000001</v>
      </c>
      <c r="C1027" s="35">
        <v>88.462684019999998</v>
      </c>
      <c r="D1027" s="35">
        <v>75.081585669999996</v>
      </c>
      <c r="E1027" s="37">
        <v>189.92755740000001</v>
      </c>
      <c r="F1027" s="37">
        <v>36.158485300000002</v>
      </c>
      <c r="G1027" s="37">
        <v>209.29747259999999</v>
      </c>
      <c r="H1027" s="37">
        <v>268.11841620000001</v>
      </c>
      <c r="I1027" s="17" t="s">
        <v>243</v>
      </c>
      <c r="J1027" s="17" t="s">
        <v>359</v>
      </c>
      <c r="K1027" s="17" t="s">
        <v>255</v>
      </c>
      <c r="L1027" s="17" t="s">
        <v>360</v>
      </c>
      <c r="M1027" s="17" t="s">
        <v>255</v>
      </c>
      <c r="N1027" s="36">
        <v>5.2526414152641498</v>
      </c>
      <c r="O1027" s="35">
        <v>13.38109835</v>
      </c>
      <c r="P1027" s="37">
        <v>743.45463119999999</v>
      </c>
      <c r="Q1027" t="str">
        <f t="shared" si="64"/>
        <v>Desirable</v>
      </c>
      <c r="R1027" t="str">
        <f t="shared" si="65"/>
        <v>Normal</v>
      </c>
      <c r="S1027">
        <f t="shared" si="66"/>
        <v>1</v>
      </c>
      <c r="T1027" t="str">
        <f t="shared" si="67"/>
        <v>Low</v>
      </c>
    </row>
    <row r="1028" spans="1:20" ht="15" customHeight="1" x14ac:dyDescent="0.35">
      <c r="A1028" s="35">
        <v>36</v>
      </c>
      <c r="B1028" s="36">
        <v>24.694600130000001</v>
      </c>
      <c r="C1028" s="35">
        <v>107.9559137</v>
      </c>
      <c r="D1028" s="35">
        <v>74.326377980000004</v>
      </c>
      <c r="E1028" s="37">
        <v>205.38219839999999</v>
      </c>
      <c r="F1028" s="37">
        <v>19.881579200000001</v>
      </c>
      <c r="G1028" s="37">
        <v>243.10871549999999</v>
      </c>
      <c r="H1028" s="37">
        <v>295.67956509999999</v>
      </c>
      <c r="I1028" s="17" t="s">
        <v>243</v>
      </c>
      <c r="J1028" s="17" t="s">
        <v>249</v>
      </c>
      <c r="K1028" s="17" t="s">
        <v>255</v>
      </c>
      <c r="L1028" s="17" t="s">
        <v>357</v>
      </c>
      <c r="M1028" s="17" t="s">
        <v>255</v>
      </c>
      <c r="N1028" s="36">
        <v>10.330275896796</v>
      </c>
      <c r="O1028" s="35">
        <v>33.62953572</v>
      </c>
      <c r="P1028" s="37">
        <v>889.00560468000003</v>
      </c>
      <c r="Q1028" t="str">
        <f t="shared" si="64"/>
        <v>Borderline High</v>
      </c>
      <c r="R1028" t="str">
        <f t="shared" si="65"/>
        <v>Normal</v>
      </c>
      <c r="S1028">
        <f t="shared" si="66"/>
        <v>1</v>
      </c>
      <c r="T1028" t="str">
        <f t="shared" si="67"/>
        <v>Low</v>
      </c>
    </row>
    <row r="1029" spans="1:20" ht="15" customHeight="1" x14ac:dyDescent="0.35">
      <c r="A1029" s="35">
        <v>36</v>
      </c>
      <c r="B1029" s="36">
        <v>18.828558099999999</v>
      </c>
      <c r="C1029" s="35">
        <v>97.075642880000004</v>
      </c>
      <c r="D1029" s="35">
        <v>77.698433750000007</v>
      </c>
      <c r="E1029" s="37">
        <v>194.91208159999999</v>
      </c>
      <c r="F1029" s="37">
        <v>34.70972467</v>
      </c>
      <c r="G1029" s="37">
        <v>204.79961370000001</v>
      </c>
      <c r="H1029" s="37">
        <v>238.8269291</v>
      </c>
      <c r="I1029" s="17" t="s">
        <v>243</v>
      </c>
      <c r="J1029" s="17" t="s">
        <v>249</v>
      </c>
      <c r="K1029" s="17" t="s">
        <v>255</v>
      </c>
      <c r="L1029" s="17" t="s">
        <v>357</v>
      </c>
      <c r="M1029" s="17" t="s">
        <v>255</v>
      </c>
      <c r="N1029" s="36">
        <v>5.6154891302973899</v>
      </c>
      <c r="O1029" s="35">
        <v>19.377209130000001</v>
      </c>
      <c r="P1029" s="37">
        <v>677.82809159999999</v>
      </c>
      <c r="Q1029" t="str">
        <f t="shared" si="64"/>
        <v>Desirable</v>
      </c>
      <c r="R1029" t="str">
        <f t="shared" si="65"/>
        <v>Normal</v>
      </c>
      <c r="S1029">
        <f t="shared" si="66"/>
        <v>1</v>
      </c>
      <c r="T1029" t="str">
        <f t="shared" si="67"/>
        <v>Low</v>
      </c>
    </row>
    <row r="1030" spans="1:20" ht="15" customHeight="1" x14ac:dyDescent="0.35">
      <c r="A1030" s="35">
        <v>53</v>
      </c>
      <c r="B1030" s="36">
        <v>23.70270528</v>
      </c>
      <c r="C1030" s="35">
        <v>129.78266529999999</v>
      </c>
      <c r="D1030" s="35">
        <v>85.96227107</v>
      </c>
      <c r="E1030" s="37">
        <v>198.1710506</v>
      </c>
      <c r="F1030" s="37">
        <v>35.46580058</v>
      </c>
      <c r="G1030" s="37">
        <v>205.43698560000001</v>
      </c>
      <c r="H1030" s="37">
        <v>255.3136543</v>
      </c>
      <c r="I1030" s="17" t="s">
        <v>243</v>
      </c>
      <c r="J1030" s="17" t="s">
        <v>249</v>
      </c>
      <c r="K1030" s="17" t="s">
        <v>392</v>
      </c>
      <c r="L1030" s="17" t="s">
        <v>363</v>
      </c>
      <c r="M1030" s="17" t="s">
        <v>255</v>
      </c>
      <c r="N1030" s="36">
        <v>5.5876660715154802</v>
      </c>
      <c r="O1030" s="35">
        <v>43.820394229999998</v>
      </c>
      <c r="P1030" s="37">
        <v>1256.24337984</v>
      </c>
      <c r="Q1030" t="str">
        <f t="shared" si="64"/>
        <v>Desirable</v>
      </c>
      <c r="R1030" t="str">
        <f t="shared" si="65"/>
        <v>Elevated</v>
      </c>
      <c r="S1030">
        <f t="shared" si="66"/>
        <v>2</v>
      </c>
      <c r="T1030" t="str">
        <f t="shared" si="67"/>
        <v>Low</v>
      </c>
    </row>
    <row r="1031" spans="1:20" ht="15" customHeight="1" x14ac:dyDescent="0.35">
      <c r="A1031" s="35">
        <v>46</v>
      </c>
      <c r="B1031" s="36">
        <v>20.99200944</v>
      </c>
      <c r="C1031" s="35">
        <v>102.68563330000001</v>
      </c>
      <c r="D1031" s="35">
        <v>83.321732710000006</v>
      </c>
      <c r="E1031" s="37">
        <v>195.3464123</v>
      </c>
      <c r="F1031" s="37">
        <v>25.90899044</v>
      </c>
      <c r="G1031" s="37">
        <v>236.01808349999999</v>
      </c>
      <c r="H1031" s="37">
        <v>236.29150150000001</v>
      </c>
      <c r="I1031" s="17" t="s">
        <v>243</v>
      </c>
      <c r="J1031" s="17" t="s">
        <v>249</v>
      </c>
      <c r="K1031" s="17" t="s">
        <v>392</v>
      </c>
      <c r="L1031" s="17" t="s">
        <v>360</v>
      </c>
      <c r="M1031" s="17" t="s">
        <v>255</v>
      </c>
      <c r="N1031" s="36">
        <v>7.5397153259360996</v>
      </c>
      <c r="O1031" s="35">
        <v>19.36390059</v>
      </c>
      <c r="P1031" s="37">
        <v>965.63243423999995</v>
      </c>
      <c r="Q1031" t="str">
        <f t="shared" si="64"/>
        <v>Desirable</v>
      </c>
      <c r="R1031" t="str">
        <f t="shared" si="65"/>
        <v>Normal</v>
      </c>
      <c r="S1031">
        <f t="shared" si="66"/>
        <v>1</v>
      </c>
      <c r="T1031" t="str">
        <f t="shared" si="67"/>
        <v>Low</v>
      </c>
    </row>
    <row r="1032" spans="1:20" ht="15" customHeight="1" x14ac:dyDescent="0.35">
      <c r="A1032" s="35">
        <v>77</v>
      </c>
      <c r="B1032" s="36">
        <v>30.86912452</v>
      </c>
      <c r="C1032" s="35">
        <v>103.0800447</v>
      </c>
      <c r="D1032" s="35">
        <v>84.793958989999993</v>
      </c>
      <c r="E1032" s="37">
        <v>190.86718920000001</v>
      </c>
      <c r="F1032" s="37">
        <v>42.767750630000002</v>
      </c>
      <c r="G1032" s="37">
        <v>208.08722929999999</v>
      </c>
      <c r="H1032" s="37">
        <v>306.74773759999999</v>
      </c>
      <c r="I1032" s="17" t="s">
        <v>243</v>
      </c>
      <c r="J1032" s="17" t="s">
        <v>354</v>
      </c>
      <c r="K1032" s="17" t="s">
        <v>392</v>
      </c>
      <c r="L1032" s="17" t="s">
        <v>366</v>
      </c>
      <c r="M1032" s="17" t="s">
        <v>334</v>
      </c>
      <c r="N1032" s="36">
        <v>4.4628764989598002</v>
      </c>
      <c r="O1032" s="35">
        <v>18.286085709999998</v>
      </c>
      <c r="P1032" s="37">
        <v>2376.9225880399999</v>
      </c>
      <c r="Q1032" t="str">
        <f t="shared" si="64"/>
        <v>Desirable</v>
      </c>
      <c r="R1032" t="str">
        <f t="shared" si="65"/>
        <v>Normal</v>
      </c>
      <c r="S1032">
        <f t="shared" si="66"/>
        <v>3</v>
      </c>
      <c r="T1032" t="str">
        <f t="shared" si="67"/>
        <v>Moderate</v>
      </c>
    </row>
    <row r="1033" spans="1:20" ht="15" customHeight="1" x14ac:dyDescent="0.35">
      <c r="A1033" s="35">
        <v>19</v>
      </c>
      <c r="B1033" s="36">
        <v>28.501819709999999</v>
      </c>
      <c r="C1033" s="35">
        <v>109.62968410000001</v>
      </c>
      <c r="D1033" s="35">
        <v>83.340578289999996</v>
      </c>
      <c r="E1033" s="37">
        <v>214.0723768</v>
      </c>
      <c r="F1033" s="37">
        <v>31.141362189999999</v>
      </c>
      <c r="G1033" s="37">
        <v>233.9666197</v>
      </c>
      <c r="H1033" s="37">
        <v>244.86262189999999</v>
      </c>
      <c r="I1033" s="17" t="s">
        <v>243</v>
      </c>
      <c r="J1033" s="17" t="s">
        <v>249</v>
      </c>
      <c r="K1033" s="17" t="s">
        <v>392</v>
      </c>
      <c r="L1033" s="17" t="s">
        <v>355</v>
      </c>
      <c r="M1033" s="17" t="s">
        <v>333</v>
      </c>
      <c r="N1033" s="36">
        <v>6.8742136420975903</v>
      </c>
      <c r="O1033" s="35">
        <v>26.289105809999999</v>
      </c>
      <c r="P1033" s="37">
        <v>541.53457448999995</v>
      </c>
      <c r="Q1033" t="str">
        <f t="shared" si="64"/>
        <v>Borderline High</v>
      </c>
      <c r="R1033" t="str">
        <f t="shared" si="65"/>
        <v>Normal</v>
      </c>
      <c r="S1033">
        <f t="shared" si="66"/>
        <v>3</v>
      </c>
      <c r="T1033" t="str">
        <f t="shared" si="67"/>
        <v>Moderate</v>
      </c>
    </row>
    <row r="1034" spans="1:20" ht="15" customHeight="1" x14ac:dyDescent="0.35">
      <c r="A1034" s="35">
        <v>18</v>
      </c>
      <c r="B1034" s="36">
        <v>34.693109370000002</v>
      </c>
      <c r="C1034" s="35">
        <v>110.2012321</v>
      </c>
      <c r="D1034" s="35">
        <v>88.326101070000007</v>
      </c>
      <c r="E1034" s="37">
        <v>189.7393787</v>
      </c>
      <c r="F1034" s="37">
        <v>37.221465649999999</v>
      </c>
      <c r="G1034" s="37">
        <v>215.72863810000001</v>
      </c>
      <c r="H1034" s="37">
        <v>248.9525787</v>
      </c>
      <c r="I1034" s="17" t="s">
        <v>243</v>
      </c>
      <c r="J1034" s="17" t="s">
        <v>249</v>
      </c>
      <c r="K1034" s="17" t="s">
        <v>392</v>
      </c>
      <c r="L1034" s="17" t="s">
        <v>355</v>
      </c>
      <c r="M1034" s="17" t="s">
        <v>334</v>
      </c>
      <c r="N1034" s="36">
        <v>5.0975794581587097</v>
      </c>
      <c r="O1034" s="35">
        <v>21.875131029999999</v>
      </c>
      <c r="P1034" s="37">
        <v>624.47596866000004</v>
      </c>
      <c r="Q1034" t="str">
        <f t="shared" si="64"/>
        <v>Desirable</v>
      </c>
      <c r="R1034" t="str">
        <f t="shared" si="65"/>
        <v>Normal</v>
      </c>
      <c r="S1034">
        <f t="shared" si="66"/>
        <v>4</v>
      </c>
      <c r="T1034" t="str">
        <f t="shared" si="67"/>
        <v>Moderate</v>
      </c>
    </row>
    <row r="1035" spans="1:20" ht="15" customHeight="1" x14ac:dyDescent="0.35">
      <c r="A1035" s="35">
        <v>64</v>
      </c>
      <c r="B1035" s="36">
        <v>22.391174530000001</v>
      </c>
      <c r="C1035" s="35">
        <v>115.7067373</v>
      </c>
      <c r="D1035" s="35">
        <v>91.75169099</v>
      </c>
      <c r="E1035" s="37">
        <v>178.28787130000001</v>
      </c>
      <c r="F1035" s="37">
        <v>37.221465649999999</v>
      </c>
      <c r="G1035" s="37">
        <v>215.72863810000001</v>
      </c>
      <c r="H1035" s="37">
        <v>248.9525787</v>
      </c>
      <c r="I1035" s="17" t="s">
        <v>243</v>
      </c>
      <c r="J1035" s="17" t="s">
        <v>249</v>
      </c>
      <c r="K1035" s="17" t="s">
        <v>392</v>
      </c>
      <c r="L1035" s="17" t="s">
        <v>261</v>
      </c>
      <c r="M1035" s="17" t="s">
        <v>255</v>
      </c>
      <c r="N1035" s="36">
        <v>4.7899207671313198</v>
      </c>
      <c r="O1035" s="35">
        <v>23.95504631</v>
      </c>
      <c r="P1035" s="37">
        <v>1433.03516992</v>
      </c>
      <c r="Q1035" t="str">
        <f t="shared" si="64"/>
        <v>Desirable</v>
      </c>
      <c r="R1035" t="str">
        <f t="shared" si="65"/>
        <v>Normal</v>
      </c>
      <c r="S1035">
        <f t="shared" si="66"/>
        <v>1</v>
      </c>
      <c r="T1035" t="str">
        <f t="shared" si="67"/>
        <v>Low</v>
      </c>
    </row>
    <row r="1036" spans="1:20" ht="15" customHeight="1" x14ac:dyDescent="0.35">
      <c r="A1036" s="35">
        <v>86</v>
      </c>
      <c r="B1036" s="36">
        <v>27.616378579999999</v>
      </c>
      <c r="C1036" s="35">
        <v>103.77635720000001</v>
      </c>
      <c r="D1036" s="35">
        <v>67.640803899999995</v>
      </c>
      <c r="E1036" s="37">
        <v>193.31367109999999</v>
      </c>
      <c r="F1036" s="37">
        <v>34.036346080000001</v>
      </c>
      <c r="G1036" s="37">
        <v>230.6883851</v>
      </c>
      <c r="H1036" s="37">
        <v>252.80990679999999</v>
      </c>
      <c r="I1036" s="17" t="s">
        <v>243</v>
      </c>
      <c r="J1036" s="17" t="s">
        <v>249</v>
      </c>
      <c r="K1036" s="17" t="s">
        <v>255</v>
      </c>
      <c r="L1036" s="17" t="s">
        <v>366</v>
      </c>
      <c r="M1036" s="17" t="s">
        <v>333</v>
      </c>
      <c r="N1036" s="36">
        <v>5.6796246766803398</v>
      </c>
      <c r="O1036" s="35">
        <v>36.135553299999998</v>
      </c>
      <c r="P1036" s="37">
        <v>2375.0085578799999</v>
      </c>
      <c r="Q1036" t="str">
        <f t="shared" si="64"/>
        <v>Desirable</v>
      </c>
      <c r="R1036" t="str">
        <f t="shared" si="65"/>
        <v>Normal</v>
      </c>
      <c r="S1036">
        <f t="shared" si="66"/>
        <v>3</v>
      </c>
      <c r="T1036" t="str">
        <f t="shared" si="67"/>
        <v>Moderate</v>
      </c>
    </row>
    <row r="1037" spans="1:20" ht="15" customHeight="1" x14ac:dyDescent="0.35">
      <c r="A1037" s="35">
        <v>37</v>
      </c>
      <c r="B1037" s="36">
        <v>21.485132969999999</v>
      </c>
      <c r="C1037" s="35">
        <v>119.7889965</v>
      </c>
      <c r="D1037" s="35">
        <v>76.396754369999996</v>
      </c>
      <c r="E1037" s="37">
        <v>177.2393974</v>
      </c>
      <c r="F1037" s="37">
        <v>42.508195989999997</v>
      </c>
      <c r="G1037" s="37">
        <v>199.2032787</v>
      </c>
      <c r="H1037" s="37">
        <v>238.76571770000001</v>
      </c>
      <c r="I1037" s="17" t="s">
        <v>353</v>
      </c>
      <c r="J1037" s="17" t="s">
        <v>359</v>
      </c>
      <c r="K1037" s="17" t="s">
        <v>255</v>
      </c>
      <c r="L1037" s="17" t="s">
        <v>357</v>
      </c>
      <c r="M1037" s="17" t="s">
        <v>255</v>
      </c>
      <c r="N1037" s="36">
        <v>4.1695346808341496</v>
      </c>
      <c r="O1037" s="35">
        <v>43.39224213</v>
      </c>
      <c r="P1037" s="37">
        <v>794.94991989000005</v>
      </c>
      <c r="Q1037" t="str">
        <f t="shared" si="64"/>
        <v>Desirable</v>
      </c>
      <c r="R1037" t="str">
        <f t="shared" si="65"/>
        <v>Normal</v>
      </c>
      <c r="S1037">
        <f t="shared" si="66"/>
        <v>2</v>
      </c>
      <c r="T1037" t="str">
        <f t="shared" si="67"/>
        <v>Low</v>
      </c>
    </row>
    <row r="1038" spans="1:20" ht="15" customHeight="1" x14ac:dyDescent="0.35">
      <c r="A1038" s="35">
        <v>28</v>
      </c>
      <c r="B1038" s="36">
        <v>23.84208989</v>
      </c>
      <c r="C1038" s="35">
        <v>108.40498669999999</v>
      </c>
      <c r="D1038" s="35">
        <v>82.297709319999996</v>
      </c>
      <c r="E1038" s="37">
        <v>205.364262</v>
      </c>
      <c r="F1038" s="37">
        <v>40.126338269999998</v>
      </c>
      <c r="G1038" s="37">
        <v>208.4160894</v>
      </c>
      <c r="H1038" s="37">
        <v>274.28515199999998</v>
      </c>
      <c r="I1038" s="17" t="s">
        <v>243</v>
      </c>
      <c r="J1038" s="17" t="s">
        <v>354</v>
      </c>
      <c r="K1038" s="17" t="s">
        <v>392</v>
      </c>
      <c r="L1038" s="17" t="s">
        <v>355</v>
      </c>
      <c r="M1038" s="17" t="s">
        <v>255</v>
      </c>
      <c r="N1038" s="36">
        <v>5.11794175232626</v>
      </c>
      <c r="O1038" s="35">
        <v>26.107277379999999</v>
      </c>
      <c r="P1038" s="37">
        <v>667.57851691999997</v>
      </c>
      <c r="Q1038" t="str">
        <f t="shared" si="64"/>
        <v>Borderline High</v>
      </c>
      <c r="R1038" t="str">
        <f t="shared" si="65"/>
        <v>Normal</v>
      </c>
      <c r="S1038">
        <f t="shared" si="66"/>
        <v>0</v>
      </c>
      <c r="T1038" t="str">
        <f t="shared" si="67"/>
        <v>Low</v>
      </c>
    </row>
    <row r="1039" spans="1:20" ht="15" customHeight="1" x14ac:dyDescent="0.35">
      <c r="A1039" s="35">
        <v>19</v>
      </c>
      <c r="B1039" s="36">
        <v>25.002666550000001</v>
      </c>
      <c r="C1039" s="35">
        <v>97.113540090000001</v>
      </c>
      <c r="D1039" s="35">
        <v>78.186311590000003</v>
      </c>
      <c r="E1039" s="37">
        <v>182.88195260000001</v>
      </c>
      <c r="F1039" s="37">
        <v>41.386032319999998</v>
      </c>
      <c r="G1039" s="37">
        <v>213.74099340000001</v>
      </c>
      <c r="H1039" s="37">
        <v>254.66561239999999</v>
      </c>
      <c r="I1039" s="17" t="s">
        <v>243</v>
      </c>
      <c r="J1039" s="17" t="s">
        <v>359</v>
      </c>
      <c r="K1039" s="17" t="s">
        <v>255</v>
      </c>
      <c r="L1039" s="17" t="s">
        <v>355</v>
      </c>
      <c r="M1039" s="17" t="s">
        <v>333</v>
      </c>
      <c r="N1039" s="36">
        <v>4.4189293427778402</v>
      </c>
      <c r="O1039" s="35">
        <v>18.927228499999998</v>
      </c>
      <c r="P1039" s="37">
        <v>475.05066445</v>
      </c>
      <c r="Q1039" t="str">
        <f t="shared" si="64"/>
        <v>Desirable</v>
      </c>
      <c r="R1039" t="str">
        <f t="shared" si="65"/>
        <v>Normal</v>
      </c>
      <c r="S1039">
        <f t="shared" si="66"/>
        <v>2</v>
      </c>
      <c r="T1039" t="str">
        <f t="shared" si="67"/>
        <v>Low</v>
      </c>
    </row>
    <row r="1040" spans="1:20" ht="15" customHeight="1" x14ac:dyDescent="0.35">
      <c r="A1040" s="35">
        <v>84</v>
      </c>
      <c r="B1040" s="36">
        <v>36.868237270000002</v>
      </c>
      <c r="C1040" s="35">
        <v>118.0065773</v>
      </c>
      <c r="D1040" s="35">
        <v>80.272217929999996</v>
      </c>
      <c r="E1040" s="37">
        <v>213.71120859999999</v>
      </c>
      <c r="F1040" s="37">
        <v>42.148845960000003</v>
      </c>
      <c r="G1040" s="37">
        <v>218.90727459999999</v>
      </c>
      <c r="H1040" s="37">
        <v>272.11628230000002</v>
      </c>
      <c r="I1040" s="17" t="s">
        <v>243</v>
      </c>
      <c r="J1040" s="17" t="s">
        <v>249</v>
      </c>
      <c r="K1040" s="17" t="s">
        <v>392</v>
      </c>
      <c r="L1040" s="17" t="s">
        <v>366</v>
      </c>
      <c r="M1040" s="17" t="s">
        <v>334</v>
      </c>
      <c r="N1040" s="36">
        <v>5.0703928834211904</v>
      </c>
      <c r="O1040" s="35">
        <v>37.73435937</v>
      </c>
      <c r="P1040" s="37">
        <v>3096.9319306799998</v>
      </c>
      <c r="Q1040" t="str">
        <f t="shared" si="64"/>
        <v>Borderline High</v>
      </c>
      <c r="R1040" t="str">
        <f t="shared" si="65"/>
        <v>Normal</v>
      </c>
      <c r="S1040">
        <f t="shared" si="66"/>
        <v>3</v>
      </c>
      <c r="T1040" t="str">
        <f t="shared" si="67"/>
        <v>Moderate</v>
      </c>
    </row>
    <row r="1041" spans="1:20" ht="15" customHeight="1" x14ac:dyDescent="0.35">
      <c r="A1041" s="35">
        <v>29</v>
      </c>
      <c r="B1041" s="36">
        <v>28.819450759999999</v>
      </c>
      <c r="C1041" s="35">
        <v>113.70420059999999</v>
      </c>
      <c r="D1041" s="35">
        <v>66.314021550000007</v>
      </c>
      <c r="E1041" s="37">
        <v>170.969596</v>
      </c>
      <c r="F1041" s="37">
        <v>38.249057319999999</v>
      </c>
      <c r="G1041" s="37">
        <v>221.06053080000001</v>
      </c>
      <c r="H1041" s="37">
        <v>246.52749209999999</v>
      </c>
      <c r="I1041" s="17" t="s">
        <v>353</v>
      </c>
      <c r="J1041" s="17" t="s">
        <v>359</v>
      </c>
      <c r="K1041" s="17" t="s">
        <v>255</v>
      </c>
      <c r="L1041" s="17" t="s">
        <v>355</v>
      </c>
      <c r="M1041" s="17" t="s">
        <v>333</v>
      </c>
      <c r="N1041" s="36">
        <v>4.46990352127193</v>
      </c>
      <c r="O1041" s="35">
        <v>47.39017905</v>
      </c>
      <c r="P1041" s="37">
        <v>835.76407203999997</v>
      </c>
      <c r="Q1041" t="str">
        <f t="shared" si="64"/>
        <v>Desirable</v>
      </c>
      <c r="R1041" t="str">
        <f t="shared" si="65"/>
        <v>Normal</v>
      </c>
      <c r="S1041">
        <f t="shared" si="66"/>
        <v>5</v>
      </c>
      <c r="T1041" t="str">
        <f t="shared" si="67"/>
        <v>Moderate</v>
      </c>
    </row>
    <row r="1042" spans="1:20" ht="15" customHeight="1" x14ac:dyDescent="0.35">
      <c r="A1042" s="35">
        <v>37</v>
      </c>
      <c r="B1042" s="36">
        <v>26.361186060000001</v>
      </c>
      <c r="C1042" s="35">
        <v>111.839489</v>
      </c>
      <c r="D1042" s="35">
        <v>89.19079198</v>
      </c>
      <c r="E1042" s="37">
        <v>162.8855796</v>
      </c>
      <c r="F1042" s="37">
        <v>29.15460878</v>
      </c>
      <c r="G1042" s="37">
        <v>198.13981749999999</v>
      </c>
      <c r="H1042" s="37">
        <v>264.17933049999999</v>
      </c>
      <c r="I1042" s="17" t="s">
        <v>243</v>
      </c>
      <c r="J1042" s="17" t="s">
        <v>249</v>
      </c>
      <c r="K1042" s="17" t="s">
        <v>392</v>
      </c>
      <c r="L1042" s="17" t="s">
        <v>357</v>
      </c>
      <c r="M1042" s="17" t="s">
        <v>333</v>
      </c>
      <c r="N1042" s="36">
        <v>5.5869581660014997</v>
      </c>
      <c r="O1042" s="35">
        <v>22.64869702</v>
      </c>
      <c r="P1042" s="37">
        <v>975.36388422000005</v>
      </c>
      <c r="Q1042" t="str">
        <f t="shared" si="64"/>
        <v>Desirable</v>
      </c>
      <c r="R1042" t="str">
        <f t="shared" si="65"/>
        <v>Normal</v>
      </c>
      <c r="S1042">
        <f t="shared" si="66"/>
        <v>3</v>
      </c>
      <c r="T1042" t="str">
        <f t="shared" si="67"/>
        <v>Moderate</v>
      </c>
    </row>
    <row r="1043" spans="1:20" ht="15" customHeight="1" x14ac:dyDescent="0.35">
      <c r="A1043" s="35">
        <v>22</v>
      </c>
      <c r="B1043" s="36">
        <v>32.395048379999999</v>
      </c>
      <c r="C1043" s="35">
        <v>96.272977760000003</v>
      </c>
      <c r="D1043" s="35">
        <v>88.146501619999995</v>
      </c>
      <c r="E1043" s="37">
        <v>208.1687642</v>
      </c>
      <c r="F1043" s="37">
        <v>37.66927081</v>
      </c>
      <c r="G1043" s="37">
        <v>227.40502029999999</v>
      </c>
      <c r="H1043" s="37">
        <v>260.55036389999998</v>
      </c>
      <c r="I1043" s="17" t="s">
        <v>243</v>
      </c>
      <c r="J1043" s="17" t="s">
        <v>249</v>
      </c>
      <c r="K1043" s="17" t="s">
        <v>392</v>
      </c>
      <c r="L1043" s="17" t="s">
        <v>355</v>
      </c>
      <c r="M1043" s="17" t="s">
        <v>334</v>
      </c>
      <c r="N1043" s="36">
        <v>5.5262222953553399</v>
      </c>
      <c r="O1043" s="35">
        <v>8.1264761400000101</v>
      </c>
      <c r="P1043" s="37">
        <v>712.69106436000004</v>
      </c>
      <c r="Q1043" t="str">
        <f t="shared" si="64"/>
        <v>Borderline High</v>
      </c>
      <c r="R1043" t="str">
        <f t="shared" si="65"/>
        <v>Normal</v>
      </c>
      <c r="S1043">
        <f t="shared" si="66"/>
        <v>4</v>
      </c>
      <c r="T1043" t="str">
        <f t="shared" si="67"/>
        <v>Moderate</v>
      </c>
    </row>
    <row r="1044" spans="1:20" ht="15" customHeight="1" x14ac:dyDescent="0.35">
      <c r="A1044" s="35">
        <v>54</v>
      </c>
      <c r="B1044" s="36">
        <v>30.364976089999999</v>
      </c>
      <c r="C1044" s="35">
        <v>91.240968249999995</v>
      </c>
      <c r="D1044" s="35">
        <v>71.760660709999996</v>
      </c>
      <c r="E1044" s="37">
        <v>160.94775430000001</v>
      </c>
      <c r="F1044" s="37">
        <v>26.326495120000001</v>
      </c>
      <c r="G1044" s="37">
        <v>208.97748799999999</v>
      </c>
      <c r="H1044" s="37">
        <v>240.69333180000001</v>
      </c>
      <c r="I1044" s="17" t="s">
        <v>243</v>
      </c>
      <c r="J1044" s="17" t="s">
        <v>354</v>
      </c>
      <c r="K1044" s="17" t="s">
        <v>255</v>
      </c>
      <c r="L1044" s="17" t="s">
        <v>363</v>
      </c>
      <c r="M1044" s="17" t="s">
        <v>334</v>
      </c>
      <c r="N1044" s="36">
        <v>6.1135275913628702</v>
      </c>
      <c r="O1044" s="35">
        <v>19.480307539999998</v>
      </c>
      <c r="P1044" s="37">
        <v>1639.7087088599999</v>
      </c>
      <c r="Q1044" t="str">
        <f t="shared" si="64"/>
        <v>Desirable</v>
      </c>
      <c r="R1044" t="str">
        <f t="shared" si="65"/>
        <v>Normal</v>
      </c>
      <c r="S1044">
        <f t="shared" si="66"/>
        <v>4</v>
      </c>
      <c r="T1044" t="str">
        <f t="shared" si="67"/>
        <v>Moderate</v>
      </c>
    </row>
    <row r="1045" spans="1:20" ht="15" customHeight="1" x14ac:dyDescent="0.35">
      <c r="A1045" s="35">
        <v>55</v>
      </c>
      <c r="B1045" s="36">
        <v>26.719585070000001</v>
      </c>
      <c r="C1045" s="35">
        <v>95.245058520000001</v>
      </c>
      <c r="D1045" s="35">
        <v>95.030176560000001</v>
      </c>
      <c r="E1045" s="37">
        <v>200.17845500000001</v>
      </c>
      <c r="F1045" s="37">
        <v>41.241167949999998</v>
      </c>
      <c r="G1045" s="37">
        <v>237.18799319999999</v>
      </c>
      <c r="H1045" s="37">
        <v>243.5768094</v>
      </c>
      <c r="I1045" s="17" t="s">
        <v>353</v>
      </c>
      <c r="J1045" s="17" t="s">
        <v>359</v>
      </c>
      <c r="K1045" s="17" t="s">
        <v>392</v>
      </c>
      <c r="L1045" s="17" t="s">
        <v>363</v>
      </c>
      <c r="M1045" s="17" t="s">
        <v>333</v>
      </c>
      <c r="N1045" s="36">
        <v>4.8538502896594098</v>
      </c>
      <c r="O1045" s="35">
        <v>0.21488196000000001</v>
      </c>
      <c r="P1045" s="37">
        <v>1469.5771788500001</v>
      </c>
      <c r="Q1045" t="str">
        <f t="shared" si="64"/>
        <v>Borderline High</v>
      </c>
      <c r="R1045" t="str">
        <f t="shared" si="65"/>
        <v>Normal</v>
      </c>
      <c r="S1045">
        <f t="shared" si="66"/>
        <v>4</v>
      </c>
      <c r="T1045" t="str">
        <f t="shared" si="67"/>
        <v>Moderate</v>
      </c>
    </row>
    <row r="1046" spans="1:20" ht="15" customHeight="1" x14ac:dyDescent="0.35">
      <c r="A1046" s="35">
        <v>26</v>
      </c>
      <c r="B1046" s="36">
        <v>30.375969900000001</v>
      </c>
      <c r="C1046" s="35">
        <v>109.9635524</v>
      </c>
      <c r="D1046" s="35">
        <v>84.435876210000004</v>
      </c>
      <c r="E1046" s="37">
        <v>186.47579859999999</v>
      </c>
      <c r="F1046" s="37">
        <v>34.904492509999997</v>
      </c>
      <c r="G1046" s="37">
        <v>221.8416096</v>
      </c>
      <c r="H1046" s="37">
        <v>268.36847369999998</v>
      </c>
      <c r="I1046" s="17" t="s">
        <v>243</v>
      </c>
      <c r="J1046" s="17" t="s">
        <v>354</v>
      </c>
      <c r="K1046" s="17" t="s">
        <v>392</v>
      </c>
      <c r="L1046" s="17" t="s">
        <v>355</v>
      </c>
      <c r="M1046" s="17" t="s">
        <v>334</v>
      </c>
      <c r="N1046" s="36">
        <v>5.3424583825871501</v>
      </c>
      <c r="O1046" s="35">
        <v>25.527676190000001</v>
      </c>
      <c r="P1046" s="37">
        <v>789.77521739999997</v>
      </c>
      <c r="Q1046" t="str">
        <f t="shared" si="64"/>
        <v>Desirable</v>
      </c>
      <c r="R1046" t="str">
        <f t="shared" si="65"/>
        <v>Normal</v>
      </c>
      <c r="S1046">
        <f t="shared" si="66"/>
        <v>4</v>
      </c>
      <c r="T1046" t="str">
        <f t="shared" si="67"/>
        <v>Moderate</v>
      </c>
    </row>
    <row r="1047" spans="1:20" ht="15" customHeight="1" x14ac:dyDescent="0.35">
      <c r="A1047" s="35">
        <v>70</v>
      </c>
      <c r="B1047" s="36">
        <v>25.471207069999998</v>
      </c>
      <c r="C1047" s="35">
        <v>113.5301058</v>
      </c>
      <c r="D1047" s="35">
        <v>76.510253629999994</v>
      </c>
      <c r="E1047" s="37">
        <v>173.88434190000001</v>
      </c>
      <c r="F1047" s="37">
        <v>36.702821239999999</v>
      </c>
      <c r="G1047" s="37">
        <v>195.21061639999999</v>
      </c>
      <c r="H1047" s="37">
        <v>244.9110919</v>
      </c>
      <c r="I1047" s="17" t="s">
        <v>243</v>
      </c>
      <c r="J1047" s="17" t="s">
        <v>249</v>
      </c>
      <c r="K1047" s="17" t="s">
        <v>255</v>
      </c>
      <c r="L1047" s="17" t="s">
        <v>366</v>
      </c>
      <c r="M1047" s="17" t="s">
        <v>333</v>
      </c>
      <c r="N1047" s="36">
        <v>4.7376287714497201</v>
      </c>
      <c r="O1047" s="35">
        <v>37.01985217</v>
      </c>
      <c r="P1047" s="37">
        <v>1782.9844949000001</v>
      </c>
      <c r="Q1047" t="str">
        <f t="shared" si="64"/>
        <v>Desirable</v>
      </c>
      <c r="R1047" t="str">
        <f t="shared" si="65"/>
        <v>Normal</v>
      </c>
      <c r="S1047">
        <f t="shared" si="66"/>
        <v>3</v>
      </c>
      <c r="T1047" t="str">
        <f t="shared" si="67"/>
        <v>Moderate</v>
      </c>
    </row>
    <row r="1048" spans="1:20" ht="15" customHeight="1" x14ac:dyDescent="0.35">
      <c r="A1048" s="35">
        <v>61</v>
      </c>
      <c r="B1048" s="36">
        <v>41.928199059999997</v>
      </c>
      <c r="C1048" s="35">
        <v>90.409898440000006</v>
      </c>
      <c r="D1048" s="35">
        <v>75.667586909999997</v>
      </c>
      <c r="E1048" s="37">
        <v>241.63029639999999</v>
      </c>
      <c r="F1048" s="37">
        <v>30.377724229999998</v>
      </c>
      <c r="G1048" s="37">
        <v>242.4368001</v>
      </c>
      <c r="H1048" s="37">
        <v>269.85173900000001</v>
      </c>
      <c r="I1048" s="17" t="s">
        <v>353</v>
      </c>
      <c r="J1048" s="17" t="s">
        <v>249</v>
      </c>
      <c r="K1048" s="17" t="s">
        <v>255</v>
      </c>
      <c r="L1048" s="17" t="s">
        <v>261</v>
      </c>
      <c r="M1048" s="17" t="s">
        <v>334</v>
      </c>
      <c r="N1048" s="36">
        <v>7.9541934929205196</v>
      </c>
      <c r="O1048" s="35">
        <v>14.74231153</v>
      </c>
      <c r="P1048" s="37">
        <v>2557.6201426600001</v>
      </c>
      <c r="Q1048" t="str">
        <f t="shared" si="64"/>
        <v>High</v>
      </c>
      <c r="R1048" t="str">
        <f t="shared" si="65"/>
        <v>Normal</v>
      </c>
      <c r="S1048">
        <f t="shared" si="66"/>
        <v>6</v>
      </c>
      <c r="T1048" t="str">
        <f t="shared" si="67"/>
        <v>High</v>
      </c>
    </row>
    <row r="1049" spans="1:20" ht="15" customHeight="1" x14ac:dyDescent="0.35">
      <c r="A1049" s="35">
        <v>41</v>
      </c>
      <c r="B1049" s="36">
        <v>33.100064119999999</v>
      </c>
      <c r="C1049" s="35">
        <v>113.48464679999999</v>
      </c>
      <c r="D1049" s="35">
        <v>78.687073909999995</v>
      </c>
      <c r="E1049" s="37">
        <v>189.61136999999999</v>
      </c>
      <c r="F1049" s="37">
        <v>36.703457360000002</v>
      </c>
      <c r="G1049" s="37">
        <v>217.0827659</v>
      </c>
      <c r="H1049" s="37">
        <v>282.03612520000001</v>
      </c>
      <c r="I1049" s="17" t="s">
        <v>243</v>
      </c>
      <c r="J1049" s="17" t="s">
        <v>249</v>
      </c>
      <c r="K1049" s="17" t="s">
        <v>255</v>
      </c>
      <c r="L1049" s="17" t="s">
        <v>360</v>
      </c>
      <c r="M1049" s="17" t="s">
        <v>334</v>
      </c>
      <c r="N1049" s="36">
        <v>5.1660356717959104</v>
      </c>
      <c r="O1049" s="35">
        <v>34.797572889999998</v>
      </c>
      <c r="P1049" s="37">
        <v>1357.1026289199999</v>
      </c>
      <c r="Q1049" t="str">
        <f t="shared" si="64"/>
        <v>Desirable</v>
      </c>
      <c r="R1049" t="str">
        <f t="shared" si="65"/>
        <v>Normal</v>
      </c>
      <c r="S1049">
        <f t="shared" si="66"/>
        <v>4</v>
      </c>
      <c r="T1049" t="str">
        <f t="shared" si="67"/>
        <v>Moderate</v>
      </c>
    </row>
    <row r="1050" spans="1:20" ht="15" customHeight="1" x14ac:dyDescent="0.35">
      <c r="A1050" s="35">
        <v>47</v>
      </c>
      <c r="B1050" s="36">
        <v>24.9670366</v>
      </c>
      <c r="C1050" s="35">
        <v>99.772993450000001</v>
      </c>
      <c r="D1050" s="35">
        <v>77.79372438</v>
      </c>
      <c r="E1050" s="37">
        <v>203.30423970000001</v>
      </c>
      <c r="F1050" s="37">
        <v>35.827404219999998</v>
      </c>
      <c r="G1050" s="37">
        <v>218.08099010000001</v>
      </c>
      <c r="H1050" s="37">
        <v>273.48111820000003</v>
      </c>
      <c r="I1050" s="17" t="s">
        <v>243</v>
      </c>
      <c r="J1050" s="17" t="s">
        <v>249</v>
      </c>
      <c r="K1050" s="17" t="s">
        <v>255</v>
      </c>
      <c r="L1050" s="17" t="s">
        <v>360</v>
      </c>
      <c r="M1050" s="17" t="s">
        <v>255</v>
      </c>
      <c r="N1050" s="36">
        <v>5.6745456202073701</v>
      </c>
      <c r="O1050" s="35">
        <v>21.979269070000001</v>
      </c>
      <c r="P1050" s="37">
        <v>1173.4507202</v>
      </c>
      <c r="Q1050" t="str">
        <f t="shared" si="64"/>
        <v>Borderline High</v>
      </c>
      <c r="R1050" t="str">
        <f t="shared" si="65"/>
        <v>Normal</v>
      </c>
      <c r="S1050">
        <f t="shared" si="66"/>
        <v>1</v>
      </c>
      <c r="T1050" t="str">
        <f t="shared" si="67"/>
        <v>Low</v>
      </c>
    </row>
    <row r="1051" spans="1:20" ht="15" customHeight="1" x14ac:dyDescent="0.35">
      <c r="A1051" s="35">
        <v>76</v>
      </c>
      <c r="B1051" s="36">
        <v>30.79621242</v>
      </c>
      <c r="C1051" s="35">
        <v>100.82813950000001</v>
      </c>
      <c r="D1051" s="35">
        <v>82.580180619999993</v>
      </c>
      <c r="E1051" s="37">
        <v>194.10879750000001</v>
      </c>
      <c r="F1051" s="37">
        <v>32.96479652</v>
      </c>
      <c r="G1051" s="37">
        <v>215.8827642</v>
      </c>
      <c r="H1051" s="37">
        <v>306.28040809999999</v>
      </c>
      <c r="I1051" s="17" t="s">
        <v>353</v>
      </c>
      <c r="J1051" s="17" t="s">
        <v>359</v>
      </c>
      <c r="K1051" s="17" t="s">
        <v>392</v>
      </c>
      <c r="L1051" s="17" t="s">
        <v>366</v>
      </c>
      <c r="M1051" s="17" t="s">
        <v>334</v>
      </c>
      <c r="N1051" s="36">
        <v>5.8883663177545396</v>
      </c>
      <c r="O1051" s="35">
        <v>18.247958879999999</v>
      </c>
      <c r="P1051" s="37">
        <v>2340.5121439200002</v>
      </c>
      <c r="Q1051" t="str">
        <f t="shared" si="64"/>
        <v>Desirable</v>
      </c>
      <c r="R1051" t="str">
        <f t="shared" si="65"/>
        <v>Normal</v>
      </c>
      <c r="S1051">
        <f t="shared" si="66"/>
        <v>6</v>
      </c>
      <c r="T1051" t="str">
        <f t="shared" si="67"/>
        <v>High</v>
      </c>
    </row>
    <row r="1052" spans="1:20" ht="15" customHeight="1" x14ac:dyDescent="0.35">
      <c r="A1052" s="35">
        <v>31</v>
      </c>
      <c r="B1052" s="36">
        <v>29.744452410000001</v>
      </c>
      <c r="C1052" s="35">
        <v>101.7473572</v>
      </c>
      <c r="D1052" s="35">
        <v>83.978105549999995</v>
      </c>
      <c r="E1052" s="37">
        <v>179.786652</v>
      </c>
      <c r="F1052" s="37">
        <v>36.857951180000001</v>
      </c>
      <c r="G1052" s="37">
        <v>194.04858239999999</v>
      </c>
      <c r="H1052" s="37">
        <v>252.35300040000001</v>
      </c>
      <c r="I1052" s="17" t="s">
        <v>243</v>
      </c>
      <c r="J1052" s="17" t="s">
        <v>249</v>
      </c>
      <c r="K1052" s="17" t="s">
        <v>392</v>
      </c>
      <c r="L1052" s="17" t="s">
        <v>357</v>
      </c>
      <c r="M1052" s="17" t="s">
        <v>333</v>
      </c>
      <c r="N1052" s="36">
        <v>4.8778254418426998</v>
      </c>
      <c r="O1052" s="35">
        <v>17.769251650000001</v>
      </c>
      <c r="P1052" s="37">
        <v>922.07802471000002</v>
      </c>
      <c r="Q1052" t="str">
        <f t="shared" si="64"/>
        <v>Desirable</v>
      </c>
      <c r="R1052" t="str">
        <f t="shared" si="65"/>
        <v>Normal</v>
      </c>
      <c r="S1052">
        <f t="shared" si="66"/>
        <v>3</v>
      </c>
      <c r="T1052" t="str">
        <f t="shared" si="67"/>
        <v>Moderate</v>
      </c>
    </row>
    <row r="1053" spans="1:20" ht="15" customHeight="1" x14ac:dyDescent="0.35">
      <c r="A1053" s="35">
        <v>26</v>
      </c>
      <c r="B1053" s="36">
        <v>28.415548179999998</v>
      </c>
      <c r="C1053" s="35">
        <v>107.3675628</v>
      </c>
      <c r="D1053" s="35">
        <v>84.602427050000003</v>
      </c>
      <c r="E1053" s="37">
        <v>196.2544073</v>
      </c>
      <c r="F1053" s="37">
        <v>38.040355839999997</v>
      </c>
      <c r="G1053" s="37">
        <v>216.70309900000001</v>
      </c>
      <c r="H1053" s="37">
        <v>241.45634989999999</v>
      </c>
      <c r="I1053" s="17" t="s">
        <v>243</v>
      </c>
      <c r="J1053" s="17" t="s">
        <v>359</v>
      </c>
      <c r="K1053" s="17" t="s">
        <v>392</v>
      </c>
      <c r="L1053" s="17" t="s">
        <v>355</v>
      </c>
      <c r="M1053" s="17" t="s">
        <v>333</v>
      </c>
      <c r="N1053" s="36">
        <v>5.1591107119359698</v>
      </c>
      <c r="O1053" s="35">
        <v>22.765135749999999</v>
      </c>
      <c r="P1053" s="37">
        <v>738.80425267999999</v>
      </c>
      <c r="Q1053" t="str">
        <f t="shared" si="64"/>
        <v>Desirable</v>
      </c>
      <c r="R1053" t="str">
        <f t="shared" si="65"/>
        <v>Normal</v>
      </c>
      <c r="S1053">
        <f t="shared" si="66"/>
        <v>3</v>
      </c>
      <c r="T1053" t="str">
        <f t="shared" si="67"/>
        <v>Moderate</v>
      </c>
    </row>
    <row r="1054" spans="1:20" ht="15" customHeight="1" x14ac:dyDescent="0.35">
      <c r="A1054" s="35">
        <v>57</v>
      </c>
      <c r="B1054" s="36">
        <v>29.573926849999999</v>
      </c>
      <c r="C1054" s="35">
        <v>109.558128</v>
      </c>
      <c r="D1054" s="35">
        <v>87.946992219999998</v>
      </c>
      <c r="E1054" s="37">
        <v>190.05889669999999</v>
      </c>
      <c r="F1054" s="37">
        <v>32.319833770000002</v>
      </c>
      <c r="G1054" s="37">
        <v>219.90233240000001</v>
      </c>
      <c r="H1054" s="37">
        <v>247.40208079999999</v>
      </c>
      <c r="I1054" s="17" t="s">
        <v>243</v>
      </c>
      <c r="J1054" s="17" t="s">
        <v>354</v>
      </c>
      <c r="K1054" s="17" t="s">
        <v>392</v>
      </c>
      <c r="L1054" s="17" t="s">
        <v>363</v>
      </c>
      <c r="M1054" s="17" t="s">
        <v>333</v>
      </c>
      <c r="N1054" s="36">
        <v>5.8805654154204499</v>
      </c>
      <c r="O1054" s="35">
        <v>21.611135780000001</v>
      </c>
      <c r="P1054" s="37">
        <v>1685.7138304499999</v>
      </c>
      <c r="Q1054" t="str">
        <f t="shared" si="64"/>
        <v>Desirable</v>
      </c>
      <c r="R1054" t="str">
        <f t="shared" si="65"/>
        <v>Normal</v>
      </c>
      <c r="S1054">
        <f t="shared" si="66"/>
        <v>3</v>
      </c>
      <c r="T1054" t="str">
        <f t="shared" si="67"/>
        <v>Moderate</v>
      </c>
    </row>
    <row r="1055" spans="1:20" ht="15" customHeight="1" x14ac:dyDescent="0.35">
      <c r="A1055" s="35">
        <v>83</v>
      </c>
      <c r="B1055" s="36">
        <v>22.937821620000001</v>
      </c>
      <c r="C1055" s="35">
        <v>87.387000270000001</v>
      </c>
      <c r="D1055" s="35">
        <v>74.406686120000003</v>
      </c>
      <c r="E1055" s="37">
        <v>211.7584779</v>
      </c>
      <c r="F1055" s="37">
        <v>37.43454775</v>
      </c>
      <c r="G1055" s="37">
        <v>223.9286342</v>
      </c>
      <c r="H1055" s="37">
        <v>265.63479610000002</v>
      </c>
      <c r="I1055" s="17" t="s">
        <v>243</v>
      </c>
      <c r="J1055" s="17" t="s">
        <v>359</v>
      </c>
      <c r="K1055" s="17" t="s">
        <v>255</v>
      </c>
      <c r="L1055" s="17" t="s">
        <v>366</v>
      </c>
      <c r="M1055" s="17" t="s">
        <v>255</v>
      </c>
      <c r="N1055" s="36">
        <v>5.6567660257094996</v>
      </c>
      <c r="O1055" s="35">
        <v>12.98031415</v>
      </c>
      <c r="P1055" s="37">
        <v>1903.83919446</v>
      </c>
      <c r="Q1055" t="str">
        <f t="shared" si="64"/>
        <v>Borderline High</v>
      </c>
      <c r="R1055" t="str">
        <f t="shared" si="65"/>
        <v>Normal</v>
      </c>
      <c r="S1055">
        <f t="shared" si="66"/>
        <v>1</v>
      </c>
      <c r="T1055" t="str">
        <f t="shared" si="67"/>
        <v>Low</v>
      </c>
    </row>
    <row r="1056" spans="1:20" ht="15" customHeight="1" x14ac:dyDescent="0.35">
      <c r="A1056" s="35">
        <v>42</v>
      </c>
      <c r="B1056" s="36">
        <v>24.824711149999999</v>
      </c>
      <c r="C1056" s="35">
        <v>121.12024599999999</v>
      </c>
      <c r="D1056" s="35">
        <v>85.59793483</v>
      </c>
      <c r="E1056" s="37">
        <v>182.3064</v>
      </c>
      <c r="F1056" s="37">
        <v>36.280923059999999</v>
      </c>
      <c r="G1056" s="37">
        <v>226.00675770000001</v>
      </c>
      <c r="H1056" s="37">
        <v>213.7203815</v>
      </c>
      <c r="I1056" s="17" t="s">
        <v>243</v>
      </c>
      <c r="J1056" s="17" t="s">
        <v>359</v>
      </c>
      <c r="K1056" s="17" t="s">
        <v>392</v>
      </c>
      <c r="L1056" s="17" t="s">
        <v>360</v>
      </c>
      <c r="M1056" s="17" t="s">
        <v>255</v>
      </c>
      <c r="N1056" s="36">
        <v>5.0248556162286402</v>
      </c>
      <c r="O1056" s="35">
        <v>35.522311170000002</v>
      </c>
      <c r="P1056" s="37">
        <v>1042.6378683</v>
      </c>
      <c r="Q1056" t="str">
        <f t="shared" si="64"/>
        <v>Desirable</v>
      </c>
      <c r="R1056" t="str">
        <f t="shared" si="65"/>
        <v>Elevated</v>
      </c>
      <c r="S1056">
        <f t="shared" si="66"/>
        <v>2</v>
      </c>
      <c r="T1056" t="str">
        <f t="shared" si="67"/>
        <v>Low</v>
      </c>
    </row>
    <row r="1057" spans="1:20" ht="15" customHeight="1" x14ac:dyDescent="0.35">
      <c r="A1057" s="35">
        <v>39</v>
      </c>
      <c r="B1057" s="36">
        <v>35.293457320000002</v>
      </c>
      <c r="C1057" s="35">
        <v>118.009607</v>
      </c>
      <c r="D1057" s="35">
        <v>79.497897879999996</v>
      </c>
      <c r="E1057" s="37">
        <v>196.61349060000001</v>
      </c>
      <c r="F1057" s="37">
        <v>37.824759810000003</v>
      </c>
      <c r="G1057" s="37">
        <v>212.1637485</v>
      </c>
      <c r="H1057" s="37">
        <v>219.84809340000001</v>
      </c>
      <c r="I1057" s="17" t="s">
        <v>353</v>
      </c>
      <c r="J1057" s="17" t="s">
        <v>249</v>
      </c>
      <c r="K1057" s="17" t="s">
        <v>255</v>
      </c>
      <c r="L1057" s="17" t="s">
        <v>357</v>
      </c>
      <c r="M1057" s="17" t="s">
        <v>334</v>
      </c>
      <c r="N1057" s="36">
        <v>5.1980102871140996</v>
      </c>
      <c r="O1057" s="35">
        <v>38.511709119999999</v>
      </c>
      <c r="P1057" s="37">
        <v>1376.4448354799999</v>
      </c>
      <c r="Q1057" t="str">
        <f t="shared" si="64"/>
        <v>Desirable</v>
      </c>
      <c r="R1057" t="str">
        <f t="shared" si="65"/>
        <v>Normal</v>
      </c>
      <c r="S1057">
        <f t="shared" si="66"/>
        <v>6</v>
      </c>
      <c r="T1057" t="str">
        <f t="shared" si="67"/>
        <v>High</v>
      </c>
    </row>
    <row r="1058" spans="1:20" ht="15" customHeight="1" x14ac:dyDescent="0.35">
      <c r="A1058" s="35">
        <v>21</v>
      </c>
      <c r="B1058" s="36">
        <v>28.020094490000002</v>
      </c>
      <c r="C1058" s="35">
        <v>107.62939040000001</v>
      </c>
      <c r="D1058" s="35">
        <v>83.462030279999993</v>
      </c>
      <c r="E1058" s="37">
        <v>186.15499030000001</v>
      </c>
      <c r="F1058" s="37">
        <v>37.53520065</v>
      </c>
      <c r="G1058" s="37">
        <v>212.63548610000001</v>
      </c>
      <c r="H1058" s="37">
        <v>217.4257604</v>
      </c>
      <c r="I1058" s="17" t="s">
        <v>243</v>
      </c>
      <c r="J1058" s="17" t="s">
        <v>249</v>
      </c>
      <c r="K1058" s="17" t="s">
        <v>392</v>
      </c>
      <c r="L1058" s="17" t="s">
        <v>355</v>
      </c>
      <c r="M1058" s="17" t="s">
        <v>333</v>
      </c>
      <c r="N1058" s="36">
        <v>4.95947769230854</v>
      </c>
      <c r="O1058" s="35">
        <v>24.167360120000001</v>
      </c>
      <c r="P1058" s="37">
        <v>588.42198428999995</v>
      </c>
      <c r="Q1058" t="str">
        <f t="shared" si="64"/>
        <v>Desirable</v>
      </c>
      <c r="R1058" t="str">
        <f t="shared" si="65"/>
        <v>Normal</v>
      </c>
      <c r="S1058">
        <f t="shared" si="66"/>
        <v>3</v>
      </c>
      <c r="T1058" t="str">
        <f t="shared" si="67"/>
        <v>Moderate</v>
      </c>
    </row>
    <row r="1059" spans="1:20" ht="15" customHeight="1" x14ac:dyDescent="0.35">
      <c r="A1059" s="35">
        <v>43</v>
      </c>
      <c r="B1059" s="36">
        <v>23.498747479999999</v>
      </c>
      <c r="C1059" s="35">
        <v>88.981894940000004</v>
      </c>
      <c r="D1059" s="35">
        <v>75.316990750000002</v>
      </c>
      <c r="E1059" s="37">
        <v>185.93878380000001</v>
      </c>
      <c r="F1059" s="37">
        <v>43.184089800000002</v>
      </c>
      <c r="G1059" s="37">
        <v>206.56382600000001</v>
      </c>
      <c r="H1059" s="37">
        <v>265.25846150000001</v>
      </c>
      <c r="I1059" s="17" t="s">
        <v>243</v>
      </c>
      <c r="J1059" s="17" t="s">
        <v>359</v>
      </c>
      <c r="K1059" s="17" t="s">
        <v>255</v>
      </c>
      <c r="L1059" s="17" t="s">
        <v>360</v>
      </c>
      <c r="M1059" s="17" t="s">
        <v>255</v>
      </c>
      <c r="N1059" s="36">
        <v>4.3057242762588004</v>
      </c>
      <c r="O1059" s="35">
        <v>13.66490419</v>
      </c>
      <c r="P1059" s="37">
        <v>1010.44614164</v>
      </c>
      <c r="Q1059" t="str">
        <f t="shared" si="64"/>
        <v>Desirable</v>
      </c>
      <c r="R1059" t="str">
        <f t="shared" si="65"/>
        <v>Normal</v>
      </c>
      <c r="S1059">
        <f t="shared" si="66"/>
        <v>0</v>
      </c>
      <c r="T1059" t="str">
        <f t="shared" si="67"/>
        <v>Low</v>
      </c>
    </row>
    <row r="1060" spans="1:20" ht="15" customHeight="1" x14ac:dyDescent="0.35">
      <c r="A1060" s="35">
        <v>75</v>
      </c>
      <c r="B1060" s="36">
        <v>26.29909206</v>
      </c>
      <c r="C1060" s="35">
        <v>102.4095428</v>
      </c>
      <c r="D1060" s="35">
        <v>84.494710839999996</v>
      </c>
      <c r="E1060" s="37">
        <v>181.6010138</v>
      </c>
      <c r="F1060" s="37">
        <v>42.099149629999999</v>
      </c>
      <c r="G1060" s="37">
        <v>218.02406120000001</v>
      </c>
      <c r="H1060" s="37">
        <v>213.60790349999999</v>
      </c>
      <c r="I1060" s="17" t="s">
        <v>353</v>
      </c>
      <c r="J1060" s="17" t="s">
        <v>359</v>
      </c>
      <c r="K1060" s="17" t="s">
        <v>392</v>
      </c>
      <c r="L1060" s="17" t="s">
        <v>366</v>
      </c>
      <c r="M1060" s="17" t="s">
        <v>333</v>
      </c>
      <c r="N1060" s="36">
        <v>4.3136504037741998</v>
      </c>
      <c r="O1060" s="35">
        <v>17.914831960000001</v>
      </c>
      <c r="P1060" s="37">
        <v>1972.4319045</v>
      </c>
      <c r="Q1060" t="str">
        <f t="shared" si="64"/>
        <v>Desirable</v>
      </c>
      <c r="R1060" t="str">
        <f t="shared" si="65"/>
        <v>Normal</v>
      </c>
      <c r="S1060">
        <f t="shared" si="66"/>
        <v>4</v>
      </c>
      <c r="T1060" t="str">
        <f t="shared" si="67"/>
        <v>Moderate</v>
      </c>
    </row>
    <row r="1061" spans="1:20" ht="15" customHeight="1" x14ac:dyDescent="0.35">
      <c r="A1061" s="35">
        <v>46</v>
      </c>
      <c r="B1061" s="36">
        <v>24.329107400000002</v>
      </c>
      <c r="C1061" s="35">
        <v>106.0979186</v>
      </c>
      <c r="D1061" s="35">
        <v>74.808180550000003</v>
      </c>
      <c r="E1061" s="37">
        <v>168.12997200000001</v>
      </c>
      <c r="F1061" s="37">
        <v>44.624852570000002</v>
      </c>
      <c r="G1061" s="37">
        <v>201.6094488</v>
      </c>
      <c r="H1061" s="37">
        <v>240.8929033</v>
      </c>
      <c r="I1061" s="17" t="s">
        <v>243</v>
      </c>
      <c r="J1061" s="17" t="s">
        <v>354</v>
      </c>
      <c r="K1061" s="17" t="s">
        <v>255</v>
      </c>
      <c r="L1061" s="17" t="s">
        <v>360</v>
      </c>
      <c r="M1061" s="17" t="s">
        <v>255</v>
      </c>
      <c r="N1061" s="36">
        <v>3.7676308674917398</v>
      </c>
      <c r="O1061" s="35">
        <v>31.28973805</v>
      </c>
      <c r="P1061" s="37">
        <v>1119.1389403999999</v>
      </c>
      <c r="Q1061" t="str">
        <f t="shared" si="64"/>
        <v>Desirable</v>
      </c>
      <c r="R1061" t="str">
        <f t="shared" si="65"/>
        <v>Normal</v>
      </c>
      <c r="S1061">
        <f t="shared" si="66"/>
        <v>0</v>
      </c>
      <c r="T1061" t="str">
        <f t="shared" si="67"/>
        <v>Low</v>
      </c>
    </row>
    <row r="1062" spans="1:20" ht="15" customHeight="1" x14ac:dyDescent="0.35">
      <c r="A1062" s="35">
        <v>54</v>
      </c>
      <c r="B1062" s="36">
        <v>31.488631560000002</v>
      </c>
      <c r="C1062" s="35">
        <v>118.88504949999999</v>
      </c>
      <c r="D1062" s="35">
        <v>75.833462069999996</v>
      </c>
      <c r="E1062" s="37">
        <v>171.1940056</v>
      </c>
      <c r="F1062" s="37">
        <v>37.873066350000002</v>
      </c>
      <c r="G1062" s="37">
        <v>211.9101612</v>
      </c>
      <c r="H1062" s="37">
        <v>228.376091</v>
      </c>
      <c r="I1062" s="17" t="s">
        <v>243</v>
      </c>
      <c r="J1062" s="17" t="s">
        <v>354</v>
      </c>
      <c r="K1062" s="17" t="s">
        <v>255</v>
      </c>
      <c r="L1062" s="17" t="s">
        <v>363</v>
      </c>
      <c r="M1062" s="17" t="s">
        <v>334</v>
      </c>
      <c r="N1062" s="36">
        <v>4.5202045173192102</v>
      </c>
      <c r="O1062" s="35">
        <v>43.051587429999998</v>
      </c>
      <c r="P1062" s="37">
        <v>1700.3861042399999</v>
      </c>
      <c r="Q1062" t="str">
        <f t="shared" si="64"/>
        <v>Desirable</v>
      </c>
      <c r="R1062" t="str">
        <f t="shared" si="65"/>
        <v>Normal</v>
      </c>
      <c r="S1062">
        <f t="shared" si="66"/>
        <v>4</v>
      </c>
      <c r="T1062" t="str">
        <f t="shared" si="67"/>
        <v>Moderate</v>
      </c>
    </row>
    <row r="1063" spans="1:20" ht="15" customHeight="1" x14ac:dyDescent="0.35">
      <c r="A1063" s="35">
        <v>87</v>
      </c>
      <c r="B1063" s="36">
        <v>24.195806309999998</v>
      </c>
      <c r="C1063" s="35">
        <v>121.60070380000001</v>
      </c>
      <c r="D1063" s="35">
        <v>80.411466439999998</v>
      </c>
      <c r="E1063" s="37">
        <v>184.09433100000001</v>
      </c>
      <c r="F1063" s="37">
        <v>40.327360810000002</v>
      </c>
      <c r="G1063" s="37">
        <v>222.49057959999999</v>
      </c>
      <c r="H1063" s="37">
        <v>267.43732890000001</v>
      </c>
      <c r="I1063" s="17" t="s">
        <v>243</v>
      </c>
      <c r="J1063" s="17" t="s">
        <v>359</v>
      </c>
      <c r="K1063" s="17" t="s">
        <v>392</v>
      </c>
      <c r="L1063" s="17" t="s">
        <v>366</v>
      </c>
      <c r="M1063" s="17" t="s">
        <v>255</v>
      </c>
      <c r="N1063" s="36">
        <v>4.5649982369872797</v>
      </c>
      <c r="O1063" s="35">
        <v>41.18923736</v>
      </c>
      <c r="P1063" s="37">
        <v>2105.0351489700001</v>
      </c>
      <c r="Q1063" t="str">
        <f t="shared" si="64"/>
        <v>Desirable</v>
      </c>
      <c r="R1063" t="str">
        <f t="shared" si="65"/>
        <v>Elevated</v>
      </c>
      <c r="S1063">
        <f t="shared" si="66"/>
        <v>1</v>
      </c>
      <c r="T1063" t="str">
        <f t="shared" si="67"/>
        <v>Low</v>
      </c>
    </row>
    <row r="1064" spans="1:20" ht="15" customHeight="1" x14ac:dyDescent="0.35">
      <c r="A1064" s="35">
        <v>35</v>
      </c>
      <c r="B1064" s="36">
        <v>27.220672239999999</v>
      </c>
      <c r="C1064" s="35">
        <v>132.13383859999999</v>
      </c>
      <c r="D1064" s="35">
        <v>80.955979979999995</v>
      </c>
      <c r="E1064" s="37">
        <v>216.86545219999999</v>
      </c>
      <c r="F1064" s="37">
        <v>32.976281780000001</v>
      </c>
      <c r="G1064" s="37">
        <v>238.6851231</v>
      </c>
      <c r="H1064" s="37">
        <v>266.7181228</v>
      </c>
      <c r="I1064" s="17" t="s">
        <v>353</v>
      </c>
      <c r="J1064" s="17" t="s">
        <v>249</v>
      </c>
      <c r="K1064" s="17" t="s">
        <v>392</v>
      </c>
      <c r="L1064" s="17" t="s">
        <v>357</v>
      </c>
      <c r="M1064" s="17" t="s">
        <v>333</v>
      </c>
      <c r="N1064" s="36">
        <v>6.5764070566478496</v>
      </c>
      <c r="O1064" s="35">
        <v>51.177858620000002</v>
      </c>
      <c r="P1064" s="37">
        <v>952.72352839999996</v>
      </c>
      <c r="Q1064" t="str">
        <f t="shared" si="64"/>
        <v>Borderline High</v>
      </c>
      <c r="R1064" t="str">
        <f t="shared" si="65"/>
        <v>High / Stage 1</v>
      </c>
      <c r="S1064">
        <f t="shared" si="66"/>
        <v>7</v>
      </c>
      <c r="T1064" t="str">
        <f t="shared" si="67"/>
        <v>High</v>
      </c>
    </row>
    <row r="1065" spans="1:20" ht="15" customHeight="1" x14ac:dyDescent="0.35">
      <c r="A1065" s="35">
        <v>59</v>
      </c>
      <c r="B1065" s="36">
        <v>23.687406589999998</v>
      </c>
      <c r="C1065" s="35">
        <v>109.2472911</v>
      </c>
      <c r="D1065" s="35">
        <v>80.871884480000006</v>
      </c>
      <c r="E1065" s="37">
        <v>210.71097140000001</v>
      </c>
      <c r="F1065" s="37">
        <v>34.670355149999999</v>
      </c>
      <c r="G1065" s="37">
        <v>232.40654029999999</v>
      </c>
      <c r="H1065" s="37">
        <v>231.58098989999999</v>
      </c>
      <c r="I1065" s="17" t="s">
        <v>243</v>
      </c>
      <c r="J1065" s="17" t="s">
        <v>354</v>
      </c>
      <c r="K1065" s="17" t="s">
        <v>392</v>
      </c>
      <c r="L1065" s="17" t="s">
        <v>363</v>
      </c>
      <c r="M1065" s="17" t="s">
        <v>255</v>
      </c>
      <c r="N1065" s="36">
        <v>6.0775544550486096</v>
      </c>
      <c r="O1065" s="35">
        <v>28.37540662</v>
      </c>
      <c r="P1065" s="37">
        <v>1397.5569888099999</v>
      </c>
      <c r="Q1065" t="str">
        <f t="shared" si="64"/>
        <v>Borderline High</v>
      </c>
      <c r="R1065" t="str">
        <f t="shared" si="65"/>
        <v>Normal</v>
      </c>
      <c r="S1065">
        <f t="shared" si="66"/>
        <v>1</v>
      </c>
      <c r="T1065" t="str">
        <f t="shared" si="67"/>
        <v>Low</v>
      </c>
    </row>
    <row r="1066" spans="1:20" ht="15" customHeight="1" x14ac:dyDescent="0.35">
      <c r="A1066" s="35">
        <v>58</v>
      </c>
      <c r="B1066" s="36">
        <v>38.039539840000003</v>
      </c>
      <c r="C1066" s="35">
        <v>108.28681949999999</v>
      </c>
      <c r="D1066" s="35">
        <v>79.765097780000005</v>
      </c>
      <c r="E1066" s="37">
        <v>208.44730519999999</v>
      </c>
      <c r="F1066" s="37">
        <v>31.579609869999999</v>
      </c>
      <c r="G1066" s="37">
        <v>235.24894570000001</v>
      </c>
      <c r="H1066" s="37">
        <v>276.57698260000001</v>
      </c>
      <c r="I1066" s="17" t="s">
        <v>243</v>
      </c>
      <c r="J1066" s="17" t="s">
        <v>249</v>
      </c>
      <c r="K1066" s="17" t="s">
        <v>255</v>
      </c>
      <c r="L1066" s="17" t="s">
        <v>363</v>
      </c>
      <c r="M1066" s="17" t="s">
        <v>334</v>
      </c>
      <c r="N1066" s="36">
        <v>6.6006928539678</v>
      </c>
      <c r="O1066" s="35">
        <v>28.521721719999999</v>
      </c>
      <c r="P1066" s="37">
        <v>2206.2933107200001</v>
      </c>
      <c r="Q1066" t="str">
        <f t="shared" si="64"/>
        <v>Borderline High</v>
      </c>
      <c r="R1066" t="str">
        <f t="shared" si="65"/>
        <v>Normal</v>
      </c>
      <c r="S1066">
        <f t="shared" si="66"/>
        <v>4</v>
      </c>
      <c r="T1066" t="str">
        <f t="shared" si="67"/>
        <v>Moderate</v>
      </c>
    </row>
    <row r="1067" spans="1:20" ht="15" customHeight="1" x14ac:dyDescent="0.35">
      <c r="A1067" s="35">
        <v>55</v>
      </c>
      <c r="B1067" s="36">
        <v>30.146094829999999</v>
      </c>
      <c r="C1067" s="35">
        <v>118.0766017</v>
      </c>
      <c r="D1067" s="35">
        <v>75.922548789999993</v>
      </c>
      <c r="E1067" s="37">
        <v>188.47646810000001</v>
      </c>
      <c r="F1067" s="37">
        <v>31.86374739</v>
      </c>
      <c r="G1067" s="37">
        <v>233.35125199999999</v>
      </c>
      <c r="H1067" s="37">
        <v>257.508262</v>
      </c>
      <c r="I1067" s="17" t="s">
        <v>243</v>
      </c>
      <c r="J1067" s="17" t="s">
        <v>354</v>
      </c>
      <c r="K1067" s="17" t="s">
        <v>255</v>
      </c>
      <c r="L1067" s="17" t="s">
        <v>363</v>
      </c>
      <c r="M1067" s="17" t="s">
        <v>334</v>
      </c>
      <c r="N1067" s="36">
        <v>5.9150753925180402</v>
      </c>
      <c r="O1067" s="35">
        <v>42.154052909999997</v>
      </c>
      <c r="P1067" s="37">
        <v>1658.0352156500001</v>
      </c>
      <c r="Q1067" t="str">
        <f t="shared" si="64"/>
        <v>Desirable</v>
      </c>
      <c r="R1067" t="str">
        <f t="shared" si="65"/>
        <v>Normal</v>
      </c>
      <c r="S1067">
        <f t="shared" si="66"/>
        <v>4</v>
      </c>
      <c r="T1067" t="str">
        <f t="shared" si="67"/>
        <v>Moderate</v>
      </c>
    </row>
    <row r="1068" spans="1:20" ht="15" customHeight="1" x14ac:dyDescent="0.35">
      <c r="A1068" s="35">
        <v>51</v>
      </c>
      <c r="B1068" s="36">
        <v>29.947971649999999</v>
      </c>
      <c r="C1068" s="35">
        <v>100.1792518</v>
      </c>
      <c r="D1068" s="35">
        <v>73.803017449999999</v>
      </c>
      <c r="E1068" s="37">
        <v>211.44605820000001</v>
      </c>
      <c r="F1068" s="37">
        <v>39.595123100000002</v>
      </c>
      <c r="G1068" s="37">
        <v>211.9808956</v>
      </c>
      <c r="H1068" s="37">
        <v>238.89731810000001</v>
      </c>
      <c r="I1068" s="17" t="s">
        <v>353</v>
      </c>
      <c r="J1068" s="17" t="s">
        <v>359</v>
      </c>
      <c r="K1068" s="17" t="s">
        <v>255</v>
      </c>
      <c r="L1068" s="17" t="s">
        <v>363</v>
      </c>
      <c r="M1068" s="17" t="s">
        <v>333</v>
      </c>
      <c r="N1068" s="36">
        <v>5.34020459201452</v>
      </c>
      <c r="O1068" s="35">
        <v>26.376234350000001</v>
      </c>
      <c r="P1068" s="37">
        <v>1527.34655415</v>
      </c>
      <c r="Q1068" t="str">
        <f t="shared" si="64"/>
        <v>Borderline High</v>
      </c>
      <c r="R1068" t="str">
        <f t="shared" si="65"/>
        <v>Normal</v>
      </c>
      <c r="S1068">
        <f t="shared" si="66"/>
        <v>5</v>
      </c>
      <c r="T1068" t="str">
        <f t="shared" si="67"/>
        <v>Moderate</v>
      </c>
    </row>
    <row r="1069" spans="1:20" ht="15" customHeight="1" x14ac:dyDescent="0.35">
      <c r="A1069" s="35">
        <v>34</v>
      </c>
      <c r="B1069" s="36">
        <v>30.489136949999999</v>
      </c>
      <c r="C1069" s="35">
        <v>112.2168569</v>
      </c>
      <c r="D1069" s="35">
        <v>72.012852249999995</v>
      </c>
      <c r="E1069" s="37">
        <v>169.15066770000001</v>
      </c>
      <c r="F1069" s="37">
        <v>38.40865307</v>
      </c>
      <c r="G1069" s="37">
        <v>194.38057480000001</v>
      </c>
      <c r="H1069" s="37">
        <v>253.36272679999999</v>
      </c>
      <c r="I1069" s="17" t="s">
        <v>243</v>
      </c>
      <c r="J1069" s="17" t="s">
        <v>249</v>
      </c>
      <c r="K1069" s="17" t="s">
        <v>255</v>
      </c>
      <c r="L1069" s="17" t="s">
        <v>357</v>
      </c>
      <c r="M1069" s="17" t="s">
        <v>334</v>
      </c>
      <c r="N1069" s="36">
        <v>4.4039729118259299</v>
      </c>
      <c r="O1069" s="35">
        <v>40.204004650000002</v>
      </c>
      <c r="P1069" s="37">
        <v>1036.6306563000001</v>
      </c>
      <c r="Q1069" t="str">
        <f t="shared" si="64"/>
        <v>Desirable</v>
      </c>
      <c r="R1069" t="str">
        <f t="shared" si="65"/>
        <v>Normal</v>
      </c>
      <c r="S1069">
        <f t="shared" si="66"/>
        <v>4</v>
      </c>
      <c r="T1069" t="str">
        <f t="shared" si="67"/>
        <v>Moderate</v>
      </c>
    </row>
    <row r="1070" spans="1:20" ht="15" customHeight="1" x14ac:dyDescent="0.35">
      <c r="A1070" s="35">
        <v>54</v>
      </c>
      <c r="B1070" s="36">
        <v>25.026899029999999</v>
      </c>
      <c r="C1070" s="35">
        <v>129.39121030000001</v>
      </c>
      <c r="D1070" s="35">
        <v>94.302381679999996</v>
      </c>
      <c r="E1070" s="37">
        <v>180.90604759999999</v>
      </c>
      <c r="F1070" s="37">
        <v>43.95948284</v>
      </c>
      <c r="G1070" s="37">
        <v>188.972803</v>
      </c>
      <c r="H1070" s="37">
        <v>249.55167979999999</v>
      </c>
      <c r="I1070" s="17" t="s">
        <v>243</v>
      </c>
      <c r="J1070" s="17" t="s">
        <v>249</v>
      </c>
      <c r="K1070" s="17" t="s">
        <v>392</v>
      </c>
      <c r="L1070" s="17" t="s">
        <v>363</v>
      </c>
      <c r="M1070" s="17" t="s">
        <v>333</v>
      </c>
      <c r="N1070" s="36">
        <v>4.1152906247429399</v>
      </c>
      <c r="O1070" s="35">
        <v>35.088828620000001</v>
      </c>
      <c r="P1070" s="37">
        <v>1351.4525476199999</v>
      </c>
      <c r="Q1070" t="str">
        <f t="shared" si="64"/>
        <v>Desirable</v>
      </c>
      <c r="R1070" t="str">
        <f t="shared" si="65"/>
        <v>Elevated</v>
      </c>
      <c r="S1070">
        <f t="shared" si="66"/>
        <v>3</v>
      </c>
      <c r="T1070" t="str">
        <f t="shared" si="67"/>
        <v>Moderate</v>
      </c>
    </row>
    <row r="1071" spans="1:20" ht="15" customHeight="1" x14ac:dyDescent="0.35">
      <c r="A1071" s="35">
        <v>42</v>
      </c>
      <c r="B1071" s="36">
        <v>34.606340520000003</v>
      </c>
      <c r="C1071" s="35">
        <v>108.43859550000001</v>
      </c>
      <c r="D1071" s="35">
        <v>82.262334780000003</v>
      </c>
      <c r="E1071" s="37">
        <v>202.83789999999999</v>
      </c>
      <c r="F1071" s="37">
        <v>36.152718409999999</v>
      </c>
      <c r="G1071" s="37">
        <v>239.0732477</v>
      </c>
      <c r="H1071" s="37">
        <v>264.46222540000002</v>
      </c>
      <c r="I1071" s="17" t="s">
        <v>243</v>
      </c>
      <c r="J1071" s="17" t="s">
        <v>354</v>
      </c>
      <c r="K1071" s="17" t="s">
        <v>392</v>
      </c>
      <c r="L1071" s="17" t="s">
        <v>360</v>
      </c>
      <c r="M1071" s="17" t="s">
        <v>334</v>
      </c>
      <c r="N1071" s="36">
        <v>5.6105850105007402</v>
      </c>
      <c r="O1071" s="35">
        <v>26.176260719999998</v>
      </c>
      <c r="P1071" s="37">
        <v>1453.4663018399999</v>
      </c>
      <c r="Q1071" t="str">
        <f t="shared" si="64"/>
        <v>Borderline High</v>
      </c>
      <c r="R1071" t="str">
        <f t="shared" si="65"/>
        <v>Normal</v>
      </c>
      <c r="S1071">
        <f t="shared" si="66"/>
        <v>4</v>
      </c>
      <c r="T1071" t="str">
        <f t="shared" si="67"/>
        <v>Moderate</v>
      </c>
    </row>
    <row r="1072" spans="1:20" ht="15" customHeight="1" x14ac:dyDescent="0.35">
      <c r="A1072" s="35">
        <v>44</v>
      </c>
      <c r="B1072" s="36">
        <v>26.661594000000001</v>
      </c>
      <c r="C1072" s="35">
        <v>101.40963259999999</v>
      </c>
      <c r="D1072" s="35">
        <v>84.384666629999998</v>
      </c>
      <c r="E1072" s="37">
        <v>183.18511100000001</v>
      </c>
      <c r="F1072" s="37">
        <v>33.693183619999999</v>
      </c>
      <c r="G1072" s="37">
        <v>209.31701219999999</v>
      </c>
      <c r="H1072" s="37">
        <v>205.5690391</v>
      </c>
      <c r="I1072" s="17" t="s">
        <v>243</v>
      </c>
      <c r="J1072" s="17" t="s">
        <v>359</v>
      </c>
      <c r="K1072" s="17" t="s">
        <v>392</v>
      </c>
      <c r="L1072" s="17" t="s">
        <v>360</v>
      </c>
      <c r="M1072" s="17" t="s">
        <v>333</v>
      </c>
      <c r="N1072" s="36">
        <v>5.4368596647323901</v>
      </c>
      <c r="O1072" s="35">
        <v>17.02496597</v>
      </c>
      <c r="P1072" s="37">
        <v>1173.110136</v>
      </c>
      <c r="Q1072" t="str">
        <f t="shared" si="64"/>
        <v>Desirable</v>
      </c>
      <c r="R1072" t="str">
        <f t="shared" si="65"/>
        <v>Normal</v>
      </c>
      <c r="S1072">
        <f t="shared" si="66"/>
        <v>3</v>
      </c>
      <c r="T1072" t="str">
        <f t="shared" si="67"/>
        <v>Moderate</v>
      </c>
    </row>
    <row r="1073" spans="1:20" ht="15" customHeight="1" x14ac:dyDescent="0.35">
      <c r="A1073" s="35">
        <v>74</v>
      </c>
      <c r="B1073" s="36">
        <v>35.864027329999999</v>
      </c>
      <c r="C1073" s="35">
        <v>101.438597</v>
      </c>
      <c r="D1073" s="35">
        <v>100.010986</v>
      </c>
      <c r="E1073" s="37">
        <v>206.6215503</v>
      </c>
      <c r="F1073" s="37">
        <v>35.107270900000003</v>
      </c>
      <c r="G1073" s="37">
        <v>228.3271594</v>
      </c>
      <c r="H1073" s="37">
        <v>251.8657546</v>
      </c>
      <c r="I1073" s="17" t="s">
        <v>243</v>
      </c>
      <c r="J1073" s="17" t="s">
        <v>354</v>
      </c>
      <c r="K1073" s="17" t="s">
        <v>392</v>
      </c>
      <c r="L1073" s="17" t="s">
        <v>366</v>
      </c>
      <c r="M1073" s="17" t="s">
        <v>334</v>
      </c>
      <c r="N1073" s="36">
        <v>5.8854346978021601</v>
      </c>
      <c r="O1073" s="35">
        <v>1.427611</v>
      </c>
      <c r="P1073" s="37">
        <v>2653.9380224199999</v>
      </c>
      <c r="Q1073" t="str">
        <f t="shared" si="64"/>
        <v>Borderline High</v>
      </c>
      <c r="R1073" t="str">
        <f t="shared" si="65"/>
        <v>Normal</v>
      </c>
      <c r="S1073">
        <f t="shared" si="66"/>
        <v>4</v>
      </c>
      <c r="T1073" t="str">
        <f t="shared" si="67"/>
        <v>Moderate</v>
      </c>
    </row>
    <row r="1074" spans="1:20" ht="15" customHeight="1" x14ac:dyDescent="0.35">
      <c r="A1074" s="35">
        <v>48</v>
      </c>
      <c r="B1074" s="36">
        <v>25.375977859999999</v>
      </c>
      <c r="C1074" s="35">
        <v>108.95167549999999</v>
      </c>
      <c r="D1074" s="35">
        <v>68.075227069999997</v>
      </c>
      <c r="E1074" s="37">
        <v>193.2081542</v>
      </c>
      <c r="F1074" s="37">
        <v>36.313245879999997</v>
      </c>
      <c r="G1074" s="37">
        <v>225.7603919</v>
      </c>
      <c r="H1074" s="37">
        <v>249.26339250000001</v>
      </c>
      <c r="I1074" s="17" t="s">
        <v>353</v>
      </c>
      <c r="J1074" s="17" t="s">
        <v>359</v>
      </c>
      <c r="K1074" s="17" t="s">
        <v>255</v>
      </c>
      <c r="L1074" s="17" t="s">
        <v>360</v>
      </c>
      <c r="M1074" s="17" t="s">
        <v>333</v>
      </c>
      <c r="N1074" s="36">
        <v>5.32059719581311</v>
      </c>
      <c r="O1074" s="35">
        <v>40.876448430000003</v>
      </c>
      <c r="P1074" s="37">
        <v>1218.0469372800001</v>
      </c>
      <c r="Q1074" t="str">
        <f t="shared" si="64"/>
        <v>Desirable</v>
      </c>
      <c r="R1074" t="str">
        <f t="shared" si="65"/>
        <v>Normal</v>
      </c>
      <c r="S1074">
        <f t="shared" si="66"/>
        <v>5</v>
      </c>
      <c r="T1074" t="str">
        <f t="shared" si="67"/>
        <v>Moderate</v>
      </c>
    </row>
    <row r="1075" spans="1:20" ht="15" customHeight="1" x14ac:dyDescent="0.35">
      <c r="A1075" s="35">
        <v>23</v>
      </c>
      <c r="B1075" s="36">
        <v>30.57740192</v>
      </c>
      <c r="C1075" s="35">
        <v>92.613738229999996</v>
      </c>
      <c r="D1075" s="35">
        <v>78.696106450000002</v>
      </c>
      <c r="E1075" s="37">
        <v>198.9334068</v>
      </c>
      <c r="F1075" s="37">
        <v>40.036112320000001</v>
      </c>
      <c r="G1075" s="37">
        <v>232.30724119999999</v>
      </c>
      <c r="H1075" s="37">
        <v>281.53279700000002</v>
      </c>
      <c r="I1075" s="17" t="s">
        <v>353</v>
      </c>
      <c r="J1075" s="17" t="s">
        <v>249</v>
      </c>
      <c r="K1075" s="17" t="s">
        <v>255</v>
      </c>
      <c r="L1075" s="17" t="s">
        <v>355</v>
      </c>
      <c r="M1075" s="17" t="s">
        <v>334</v>
      </c>
      <c r="N1075" s="36">
        <v>4.9688492531434703</v>
      </c>
      <c r="O1075" s="35">
        <v>13.917631780000001</v>
      </c>
      <c r="P1075" s="37">
        <v>703.28024416000005</v>
      </c>
      <c r="Q1075" t="str">
        <f t="shared" si="64"/>
        <v>Desirable</v>
      </c>
      <c r="R1075" t="str">
        <f t="shared" si="65"/>
        <v>Normal</v>
      </c>
      <c r="S1075">
        <f t="shared" si="66"/>
        <v>5</v>
      </c>
      <c r="T1075" t="str">
        <f t="shared" si="67"/>
        <v>Moderate</v>
      </c>
    </row>
    <row r="1076" spans="1:20" ht="15" customHeight="1" x14ac:dyDescent="0.35">
      <c r="A1076" s="35">
        <v>57</v>
      </c>
      <c r="B1076" s="36">
        <v>27.834111459999999</v>
      </c>
      <c r="C1076" s="35">
        <v>98.587500430000006</v>
      </c>
      <c r="D1076" s="35">
        <v>92.996485609999993</v>
      </c>
      <c r="E1076" s="37">
        <v>199.00922510000001</v>
      </c>
      <c r="F1076" s="37">
        <v>30.50254528</v>
      </c>
      <c r="G1076" s="37">
        <v>202.21593250000001</v>
      </c>
      <c r="H1076" s="37">
        <v>241.2309764</v>
      </c>
      <c r="I1076" s="17" t="s">
        <v>353</v>
      </c>
      <c r="J1076" s="17" t="s">
        <v>249</v>
      </c>
      <c r="K1076" s="17" t="s">
        <v>392</v>
      </c>
      <c r="L1076" s="17" t="s">
        <v>363</v>
      </c>
      <c r="M1076" s="17" t="s">
        <v>333</v>
      </c>
      <c r="N1076" s="36">
        <v>6.5243481576105404</v>
      </c>
      <c r="O1076" s="35">
        <v>5.5910148200000096</v>
      </c>
      <c r="P1076" s="37">
        <v>1586.5443532199999</v>
      </c>
      <c r="Q1076" t="str">
        <f t="shared" si="64"/>
        <v>Desirable</v>
      </c>
      <c r="R1076" t="str">
        <f t="shared" si="65"/>
        <v>Normal</v>
      </c>
      <c r="S1076">
        <f t="shared" si="66"/>
        <v>5</v>
      </c>
      <c r="T1076" t="str">
        <f t="shared" si="67"/>
        <v>Moderate</v>
      </c>
    </row>
    <row r="1077" spans="1:20" ht="15" customHeight="1" x14ac:dyDescent="0.35">
      <c r="A1077" s="35">
        <v>29</v>
      </c>
      <c r="B1077" s="36">
        <v>28.33822589</v>
      </c>
      <c r="C1077" s="35">
        <v>93.597571630000004</v>
      </c>
      <c r="D1077" s="35">
        <v>78.675334050000004</v>
      </c>
      <c r="E1077" s="37">
        <v>178.7841549</v>
      </c>
      <c r="F1077" s="37">
        <v>44.834469159999998</v>
      </c>
      <c r="G1077" s="37">
        <v>205.2866051</v>
      </c>
      <c r="H1077" s="37">
        <v>259.77923529999998</v>
      </c>
      <c r="I1077" s="17" t="s">
        <v>243</v>
      </c>
      <c r="J1077" s="17" t="s">
        <v>249</v>
      </c>
      <c r="K1077" s="17" t="s">
        <v>255</v>
      </c>
      <c r="L1077" s="17" t="s">
        <v>355</v>
      </c>
      <c r="M1077" s="17" t="s">
        <v>333</v>
      </c>
      <c r="N1077" s="36">
        <v>3.9876496421085301</v>
      </c>
      <c r="O1077" s="35">
        <v>14.922237579999999</v>
      </c>
      <c r="P1077" s="37">
        <v>821.80855081000004</v>
      </c>
      <c r="Q1077" t="str">
        <f t="shared" si="64"/>
        <v>Desirable</v>
      </c>
      <c r="R1077" t="str">
        <f t="shared" si="65"/>
        <v>Normal</v>
      </c>
      <c r="S1077">
        <f t="shared" si="66"/>
        <v>2</v>
      </c>
      <c r="T1077" t="str">
        <f t="shared" si="67"/>
        <v>Low</v>
      </c>
    </row>
    <row r="1078" spans="1:20" ht="15" customHeight="1" x14ac:dyDescent="0.35">
      <c r="A1078" s="35">
        <v>70</v>
      </c>
      <c r="B1078" s="36">
        <v>18.649911929999998</v>
      </c>
      <c r="C1078" s="35">
        <v>116.8311614</v>
      </c>
      <c r="D1078" s="35">
        <v>88.922242490000002</v>
      </c>
      <c r="E1078" s="37">
        <v>159.62469899999999</v>
      </c>
      <c r="F1078" s="37">
        <v>34.057337359999998</v>
      </c>
      <c r="G1078" s="37">
        <v>184.33496249999999</v>
      </c>
      <c r="H1078" s="37">
        <v>229.34090760000001</v>
      </c>
      <c r="I1078" s="17" t="s">
        <v>353</v>
      </c>
      <c r="J1078" s="17" t="s">
        <v>359</v>
      </c>
      <c r="K1078" s="17" t="s">
        <v>392</v>
      </c>
      <c r="L1078" s="17" t="s">
        <v>366</v>
      </c>
      <c r="M1078" s="17" t="s">
        <v>255</v>
      </c>
      <c r="N1078" s="36">
        <v>4.6869400655929603</v>
      </c>
      <c r="O1078" s="35">
        <v>27.908918910000001</v>
      </c>
      <c r="P1078" s="37">
        <v>1305.4938351000001</v>
      </c>
      <c r="Q1078" t="str">
        <f t="shared" si="64"/>
        <v>Desirable</v>
      </c>
      <c r="R1078" t="str">
        <f t="shared" si="65"/>
        <v>Normal</v>
      </c>
      <c r="S1078">
        <f t="shared" si="66"/>
        <v>3</v>
      </c>
      <c r="T1078" t="str">
        <f t="shared" si="67"/>
        <v>Moderate</v>
      </c>
    </row>
    <row r="1079" spans="1:20" ht="15" customHeight="1" x14ac:dyDescent="0.35">
      <c r="A1079" s="35">
        <v>88</v>
      </c>
      <c r="B1079" s="36">
        <v>22.084000119999999</v>
      </c>
      <c r="C1079" s="35">
        <v>108.2281152</v>
      </c>
      <c r="D1079" s="35">
        <v>58.254693930000002</v>
      </c>
      <c r="E1079" s="37">
        <v>206.22873200000001</v>
      </c>
      <c r="F1079" s="37">
        <v>37.418117420000002</v>
      </c>
      <c r="G1079" s="37">
        <v>222.73311760000001</v>
      </c>
      <c r="H1079" s="37">
        <v>231.9720375</v>
      </c>
      <c r="I1079" s="17" t="s">
        <v>353</v>
      </c>
      <c r="J1079" s="17" t="s">
        <v>249</v>
      </c>
      <c r="K1079" s="17" t="s">
        <v>255</v>
      </c>
      <c r="L1079" s="17" t="s">
        <v>366</v>
      </c>
      <c r="M1079" s="17" t="s">
        <v>255</v>
      </c>
      <c r="N1079" s="36">
        <v>5.5114673377386598</v>
      </c>
      <c r="O1079" s="35">
        <v>49.973421270000003</v>
      </c>
      <c r="P1079" s="37">
        <v>1943.39201056</v>
      </c>
      <c r="Q1079" t="str">
        <f t="shared" si="64"/>
        <v>Borderline High</v>
      </c>
      <c r="R1079" t="str">
        <f t="shared" si="65"/>
        <v>Normal</v>
      </c>
      <c r="S1079">
        <f t="shared" si="66"/>
        <v>3</v>
      </c>
      <c r="T1079" t="str">
        <f t="shared" si="67"/>
        <v>Moderate</v>
      </c>
    </row>
    <row r="1080" spans="1:20" ht="15" customHeight="1" x14ac:dyDescent="0.35">
      <c r="A1080" s="35">
        <v>27</v>
      </c>
      <c r="B1080" s="36">
        <v>34.54977598</v>
      </c>
      <c r="C1080" s="35">
        <v>123.6125773</v>
      </c>
      <c r="D1080" s="35">
        <v>84.661507760000006</v>
      </c>
      <c r="E1080" s="37">
        <v>196.13479219999999</v>
      </c>
      <c r="F1080" s="37">
        <v>43.690199030000002</v>
      </c>
      <c r="G1080" s="37">
        <v>200.20128410000001</v>
      </c>
      <c r="H1080" s="37">
        <v>239.443343</v>
      </c>
      <c r="I1080" s="17" t="s">
        <v>353</v>
      </c>
      <c r="J1080" s="17" t="s">
        <v>359</v>
      </c>
      <c r="K1080" s="17" t="s">
        <v>392</v>
      </c>
      <c r="L1080" s="17" t="s">
        <v>355</v>
      </c>
      <c r="M1080" s="17" t="s">
        <v>334</v>
      </c>
      <c r="N1080" s="36">
        <v>4.4892171826757599</v>
      </c>
      <c r="O1080" s="35">
        <v>38.951069539999999</v>
      </c>
      <c r="P1080" s="37">
        <v>932.84395145999997</v>
      </c>
      <c r="Q1080" t="str">
        <f t="shared" si="64"/>
        <v>Desirable</v>
      </c>
      <c r="R1080" t="str">
        <f t="shared" si="65"/>
        <v>Elevated</v>
      </c>
      <c r="S1080">
        <f t="shared" si="66"/>
        <v>6</v>
      </c>
      <c r="T1080" t="str">
        <f t="shared" si="67"/>
        <v>High</v>
      </c>
    </row>
    <row r="1081" spans="1:20" ht="15" customHeight="1" x14ac:dyDescent="0.35">
      <c r="A1081" s="35">
        <v>62</v>
      </c>
      <c r="B1081" s="36">
        <v>20.55590479</v>
      </c>
      <c r="C1081" s="35">
        <v>108.6405946</v>
      </c>
      <c r="D1081" s="35">
        <v>62.172592299999998</v>
      </c>
      <c r="E1081" s="37">
        <v>201.63931299999999</v>
      </c>
      <c r="F1081" s="37">
        <v>33.7209529</v>
      </c>
      <c r="G1081" s="37">
        <v>217.96494620000001</v>
      </c>
      <c r="H1081" s="37">
        <v>290.59022449999998</v>
      </c>
      <c r="I1081" s="17" t="s">
        <v>243</v>
      </c>
      <c r="J1081" s="17" t="s">
        <v>354</v>
      </c>
      <c r="K1081" s="17" t="s">
        <v>255</v>
      </c>
      <c r="L1081" s="17" t="s">
        <v>261</v>
      </c>
      <c r="M1081" s="17" t="s">
        <v>255</v>
      </c>
      <c r="N1081" s="36">
        <v>5.9796445728554701</v>
      </c>
      <c r="O1081" s="35">
        <v>46.468002300000002</v>
      </c>
      <c r="P1081" s="37">
        <v>1274.46609698</v>
      </c>
      <c r="Q1081" t="str">
        <f t="shared" si="64"/>
        <v>Borderline High</v>
      </c>
      <c r="R1081" t="str">
        <f t="shared" si="65"/>
        <v>Normal</v>
      </c>
      <c r="S1081">
        <f t="shared" si="66"/>
        <v>1</v>
      </c>
      <c r="T1081" t="str">
        <f t="shared" si="67"/>
        <v>Low</v>
      </c>
    </row>
    <row r="1082" spans="1:20" ht="15" customHeight="1" x14ac:dyDescent="0.35">
      <c r="A1082" s="35">
        <v>34</v>
      </c>
      <c r="B1082" s="36">
        <v>31.46015234</v>
      </c>
      <c r="C1082" s="35">
        <v>104.6063906</v>
      </c>
      <c r="D1082" s="35">
        <v>84.309722300000004</v>
      </c>
      <c r="E1082" s="37">
        <v>196.00929479999999</v>
      </c>
      <c r="F1082" s="37">
        <v>27.580133499999999</v>
      </c>
      <c r="G1082" s="37">
        <v>220.94830429999999</v>
      </c>
      <c r="H1082" s="37">
        <v>262.57509529999999</v>
      </c>
      <c r="I1082" s="17" t="s">
        <v>243</v>
      </c>
      <c r="J1082" s="17" t="s">
        <v>359</v>
      </c>
      <c r="K1082" s="17" t="s">
        <v>392</v>
      </c>
      <c r="L1082" s="17" t="s">
        <v>357</v>
      </c>
      <c r="M1082" s="17" t="s">
        <v>334</v>
      </c>
      <c r="N1082" s="36">
        <v>7.1069015963972797</v>
      </c>
      <c r="O1082" s="35">
        <v>20.2966683</v>
      </c>
      <c r="P1082" s="37">
        <v>1069.6451795600001</v>
      </c>
      <c r="Q1082" t="str">
        <f t="shared" si="64"/>
        <v>Desirable</v>
      </c>
      <c r="R1082" t="str">
        <f t="shared" si="65"/>
        <v>Normal</v>
      </c>
      <c r="S1082">
        <f t="shared" si="66"/>
        <v>4</v>
      </c>
      <c r="T1082" t="str">
        <f t="shared" si="67"/>
        <v>Moderate</v>
      </c>
    </row>
    <row r="1083" spans="1:20" ht="15" customHeight="1" x14ac:dyDescent="0.35">
      <c r="A1083" s="35">
        <v>43</v>
      </c>
      <c r="B1083" s="36">
        <v>39.999896049999997</v>
      </c>
      <c r="C1083" s="35">
        <v>120.4936467</v>
      </c>
      <c r="D1083" s="35">
        <v>88.828311279999994</v>
      </c>
      <c r="E1083" s="37">
        <v>193.42000519999999</v>
      </c>
      <c r="F1083" s="37">
        <v>31.983975900000001</v>
      </c>
      <c r="G1083" s="37">
        <v>219.3918621</v>
      </c>
      <c r="H1083" s="37">
        <v>250.93844179999999</v>
      </c>
      <c r="I1083" s="17" t="s">
        <v>243</v>
      </c>
      <c r="J1083" s="17" t="s">
        <v>359</v>
      </c>
      <c r="K1083" s="17" t="s">
        <v>392</v>
      </c>
      <c r="L1083" s="17" t="s">
        <v>360</v>
      </c>
      <c r="M1083" s="17" t="s">
        <v>334</v>
      </c>
      <c r="N1083" s="36">
        <v>6.0474034186600303</v>
      </c>
      <c r="O1083" s="35">
        <v>31.665335420000002</v>
      </c>
      <c r="P1083" s="37">
        <v>1719.9955301499999</v>
      </c>
      <c r="Q1083" t="str">
        <f t="shared" si="64"/>
        <v>Desirable</v>
      </c>
      <c r="R1083" t="str">
        <f t="shared" si="65"/>
        <v>Elevated</v>
      </c>
      <c r="S1083">
        <f t="shared" si="66"/>
        <v>5</v>
      </c>
      <c r="T1083" t="str">
        <f t="shared" si="67"/>
        <v>Moderate</v>
      </c>
    </row>
    <row r="1084" spans="1:20" ht="15" customHeight="1" x14ac:dyDescent="0.35">
      <c r="A1084" s="35">
        <v>79</v>
      </c>
      <c r="B1084" s="36">
        <v>29.765053569999999</v>
      </c>
      <c r="C1084" s="35">
        <v>119.1993085</v>
      </c>
      <c r="D1084" s="35">
        <v>74.345731659999998</v>
      </c>
      <c r="E1084" s="37">
        <v>199.3378367</v>
      </c>
      <c r="F1084" s="37">
        <v>32.630792159999999</v>
      </c>
      <c r="G1084" s="37">
        <v>239.84167149999999</v>
      </c>
      <c r="H1084" s="37">
        <v>253.27106459999999</v>
      </c>
      <c r="I1084" s="17" t="s">
        <v>353</v>
      </c>
      <c r="J1084" s="17" t="s">
        <v>249</v>
      </c>
      <c r="K1084" s="17" t="s">
        <v>255</v>
      </c>
      <c r="L1084" s="17" t="s">
        <v>366</v>
      </c>
      <c r="M1084" s="17" t="s">
        <v>333</v>
      </c>
      <c r="N1084" s="36">
        <v>6.1088874497002097</v>
      </c>
      <c r="O1084" s="35">
        <v>44.853576840000002</v>
      </c>
      <c r="P1084" s="37">
        <v>2351.4392320299999</v>
      </c>
      <c r="Q1084" t="str">
        <f t="shared" si="64"/>
        <v>Desirable</v>
      </c>
      <c r="R1084" t="str">
        <f t="shared" si="65"/>
        <v>Normal</v>
      </c>
      <c r="S1084">
        <f t="shared" si="66"/>
        <v>5</v>
      </c>
      <c r="T1084" t="str">
        <f t="shared" si="67"/>
        <v>Moderate</v>
      </c>
    </row>
    <row r="1085" spans="1:20" ht="15" customHeight="1" x14ac:dyDescent="0.35">
      <c r="A1085" s="35">
        <v>63</v>
      </c>
      <c r="B1085" s="36">
        <v>37.633739310000003</v>
      </c>
      <c r="C1085" s="35">
        <v>127.10292130000001</v>
      </c>
      <c r="D1085" s="35">
        <v>87.652083329999996</v>
      </c>
      <c r="E1085" s="37">
        <v>197.7509063</v>
      </c>
      <c r="F1085" s="37">
        <v>38.86942921</v>
      </c>
      <c r="G1085" s="37">
        <v>208.670399</v>
      </c>
      <c r="H1085" s="37">
        <v>235.77153010000001</v>
      </c>
      <c r="I1085" s="17" t="s">
        <v>243</v>
      </c>
      <c r="J1085" s="17" t="s">
        <v>249</v>
      </c>
      <c r="K1085" s="17" t="s">
        <v>392</v>
      </c>
      <c r="L1085" s="17" t="s">
        <v>261</v>
      </c>
      <c r="M1085" s="17" t="s">
        <v>334</v>
      </c>
      <c r="N1085" s="36">
        <v>5.0875690824172004</v>
      </c>
      <c r="O1085" s="35">
        <v>39.450837970000002</v>
      </c>
      <c r="P1085" s="37">
        <v>2370.9255765299999</v>
      </c>
      <c r="Q1085" t="str">
        <f t="shared" si="64"/>
        <v>Desirable</v>
      </c>
      <c r="R1085" t="str">
        <f t="shared" si="65"/>
        <v>Elevated</v>
      </c>
      <c r="S1085">
        <f t="shared" si="66"/>
        <v>5</v>
      </c>
      <c r="T1085" t="str">
        <f t="shared" si="67"/>
        <v>Moderate</v>
      </c>
    </row>
    <row r="1086" spans="1:20" ht="15" customHeight="1" x14ac:dyDescent="0.35">
      <c r="A1086" s="35">
        <v>81</v>
      </c>
      <c r="B1086" s="36">
        <v>30.4605636</v>
      </c>
      <c r="C1086" s="35">
        <v>104.4989822</v>
      </c>
      <c r="D1086" s="35">
        <v>88.466530579999997</v>
      </c>
      <c r="E1086" s="37">
        <v>208.0311963</v>
      </c>
      <c r="F1086" s="37">
        <v>34.623949009999997</v>
      </c>
      <c r="G1086" s="37">
        <v>205.99040930000001</v>
      </c>
      <c r="H1086" s="37">
        <v>269.20225690000001</v>
      </c>
      <c r="I1086" s="17" t="s">
        <v>243</v>
      </c>
      <c r="J1086" s="17" t="s">
        <v>249</v>
      </c>
      <c r="K1086" s="17" t="s">
        <v>392</v>
      </c>
      <c r="L1086" s="17" t="s">
        <v>366</v>
      </c>
      <c r="M1086" s="17" t="s">
        <v>334</v>
      </c>
      <c r="N1086" s="36">
        <v>6.00830356583291</v>
      </c>
      <c r="O1086" s="35">
        <v>16.03245162</v>
      </c>
      <c r="P1086" s="37">
        <v>2467.3056516000001</v>
      </c>
      <c r="Q1086" t="str">
        <f t="shared" si="64"/>
        <v>Borderline High</v>
      </c>
      <c r="R1086" t="str">
        <f t="shared" si="65"/>
        <v>Normal</v>
      </c>
      <c r="S1086">
        <f t="shared" si="66"/>
        <v>4</v>
      </c>
      <c r="T1086" t="str">
        <f t="shared" si="67"/>
        <v>Moderate</v>
      </c>
    </row>
    <row r="1087" spans="1:20" ht="15" customHeight="1" x14ac:dyDescent="0.35">
      <c r="A1087" s="35">
        <v>19</v>
      </c>
      <c r="B1087" s="36">
        <v>28.314286509999999</v>
      </c>
      <c r="C1087" s="35">
        <v>106.21613619999999</v>
      </c>
      <c r="D1087" s="35">
        <v>88.128165530000004</v>
      </c>
      <c r="E1087" s="37">
        <v>183.01499770000001</v>
      </c>
      <c r="F1087" s="37">
        <v>44.840595020000002</v>
      </c>
      <c r="G1087" s="37">
        <v>213.56881100000001</v>
      </c>
      <c r="H1087" s="37">
        <v>242.96917809999999</v>
      </c>
      <c r="I1087" s="17" t="s">
        <v>243</v>
      </c>
      <c r="J1087" s="17" t="s">
        <v>359</v>
      </c>
      <c r="K1087" s="17" t="s">
        <v>392</v>
      </c>
      <c r="L1087" s="17" t="s">
        <v>355</v>
      </c>
      <c r="M1087" s="17" t="s">
        <v>333</v>
      </c>
      <c r="N1087" s="36">
        <v>4.0814578311989598</v>
      </c>
      <c r="O1087" s="35">
        <v>18.087970670000001</v>
      </c>
      <c r="P1087" s="37">
        <v>537.97144369</v>
      </c>
      <c r="Q1087" t="str">
        <f t="shared" si="64"/>
        <v>Desirable</v>
      </c>
      <c r="R1087" t="str">
        <f t="shared" si="65"/>
        <v>Normal</v>
      </c>
      <c r="S1087">
        <f t="shared" si="66"/>
        <v>2</v>
      </c>
      <c r="T1087" t="str">
        <f t="shared" si="67"/>
        <v>Low</v>
      </c>
    </row>
    <row r="1088" spans="1:20" ht="15" customHeight="1" x14ac:dyDescent="0.35">
      <c r="A1088" s="35">
        <v>71</v>
      </c>
      <c r="B1088" s="36">
        <v>28.873225829999999</v>
      </c>
      <c r="C1088" s="35">
        <v>99.946739199999996</v>
      </c>
      <c r="D1088" s="35">
        <v>88.196683210000003</v>
      </c>
      <c r="E1088" s="37">
        <v>191.16553920000001</v>
      </c>
      <c r="F1088" s="37">
        <v>40.623861660000003</v>
      </c>
      <c r="G1088" s="37">
        <v>188.14969579999999</v>
      </c>
      <c r="H1088" s="37">
        <v>239.88131569999999</v>
      </c>
      <c r="I1088" s="17" t="s">
        <v>243</v>
      </c>
      <c r="J1088" s="17" t="s">
        <v>359</v>
      </c>
      <c r="K1088" s="17" t="s">
        <v>392</v>
      </c>
      <c r="L1088" s="17" t="s">
        <v>366</v>
      </c>
      <c r="M1088" s="17" t="s">
        <v>333</v>
      </c>
      <c r="N1088" s="36">
        <v>4.7057451307793796</v>
      </c>
      <c r="O1088" s="35">
        <v>11.75005599</v>
      </c>
      <c r="P1088" s="37">
        <v>2049.9990339300002</v>
      </c>
      <c r="Q1088" t="str">
        <f t="shared" si="64"/>
        <v>Desirable</v>
      </c>
      <c r="R1088" t="str">
        <f t="shared" si="65"/>
        <v>Normal</v>
      </c>
      <c r="S1088">
        <f t="shared" si="66"/>
        <v>2</v>
      </c>
      <c r="T1088" t="str">
        <f t="shared" si="67"/>
        <v>Low</v>
      </c>
    </row>
    <row r="1089" spans="1:20" ht="15" customHeight="1" x14ac:dyDescent="0.35">
      <c r="A1089" s="35">
        <v>82</v>
      </c>
      <c r="B1089" s="36">
        <v>26.113111199999999</v>
      </c>
      <c r="C1089" s="35">
        <v>113.68936530000001</v>
      </c>
      <c r="D1089" s="35">
        <v>95.863252970000005</v>
      </c>
      <c r="E1089" s="37">
        <v>224.8485857</v>
      </c>
      <c r="F1089" s="37">
        <v>32.452323</v>
      </c>
      <c r="G1089" s="37">
        <v>248.0868499</v>
      </c>
      <c r="H1089" s="37">
        <v>253.73789120000001</v>
      </c>
      <c r="I1089" s="17" t="s">
        <v>243</v>
      </c>
      <c r="J1089" s="17" t="s">
        <v>359</v>
      </c>
      <c r="K1089" s="17" t="s">
        <v>392</v>
      </c>
      <c r="L1089" s="17" t="s">
        <v>366</v>
      </c>
      <c r="M1089" s="17" t="s">
        <v>333</v>
      </c>
      <c r="N1089" s="36">
        <v>6.9285821449515304</v>
      </c>
      <c r="O1089" s="35">
        <v>17.826112330000001</v>
      </c>
      <c r="P1089" s="37">
        <v>2141.2751183999999</v>
      </c>
      <c r="Q1089" t="str">
        <f t="shared" si="64"/>
        <v>Borderline High</v>
      </c>
      <c r="R1089" t="str">
        <f t="shared" si="65"/>
        <v>Normal</v>
      </c>
      <c r="S1089">
        <f t="shared" si="66"/>
        <v>3</v>
      </c>
      <c r="T1089" t="str">
        <f t="shared" si="67"/>
        <v>Moderate</v>
      </c>
    </row>
    <row r="1090" spans="1:20" ht="15" customHeight="1" x14ac:dyDescent="0.35">
      <c r="A1090" s="35">
        <v>68</v>
      </c>
      <c r="B1090" s="36">
        <v>25.959456329999998</v>
      </c>
      <c r="C1090" s="35">
        <v>87.740575719999995</v>
      </c>
      <c r="D1090" s="35">
        <v>82.805197530000001</v>
      </c>
      <c r="E1090" s="37">
        <v>188.2053775</v>
      </c>
      <c r="F1090" s="37">
        <v>43.084409129999997</v>
      </c>
      <c r="G1090" s="37">
        <v>216.70703710000001</v>
      </c>
      <c r="H1090" s="37">
        <v>249.11926750000001</v>
      </c>
      <c r="I1090" s="17" t="s">
        <v>243</v>
      </c>
      <c r="J1090" s="17" t="s">
        <v>249</v>
      </c>
      <c r="K1090" s="17" t="s">
        <v>392</v>
      </c>
      <c r="L1090" s="17" t="s">
        <v>261</v>
      </c>
      <c r="M1090" s="17" t="s">
        <v>333</v>
      </c>
      <c r="N1090" s="36">
        <v>4.3682942693288798</v>
      </c>
      <c r="O1090" s="35">
        <v>4.93537818999999</v>
      </c>
      <c r="P1090" s="37">
        <v>1765.24303044</v>
      </c>
      <c r="Q1090" t="str">
        <f t="shared" ref="Q1090:Q1153" si="68">IF(E1090&lt;200,"Desirable",IF(E1090&lt;240,"Borderline High","High"))</f>
        <v>Desirable</v>
      </c>
      <c r="R1090" t="str">
        <f t="shared" ref="R1090:R1153" si="69">IF(C1090&lt;120,"Normal",IF(C1090&lt;130,"Elevated",IF(C1090&lt;140,"High / Stage 1","High / Stage 2")))</f>
        <v>Normal</v>
      </c>
      <c r="S1090">
        <f t="shared" ref="S1090:S1153" si="70">(IF(M1090="Obese",3,IF(M1090="Overweight",2,IF(M1090="Underweight",1,0))))+(IF(R1090="High / Stage 2",3,IF(R1090="High / Stage 1",2,IF(R1090="Elevated",1,0))))+IF(I1090="smoker",2,0)+IF(F1090&lt;40,1,0)</f>
        <v>2</v>
      </c>
      <c r="T1090" t="str">
        <f t="shared" ref="T1090:T1153" si="71">IF(S1090&lt;=2,"Low",IF(S1090&lt;=5,"Moderate","High"))</f>
        <v>Low</v>
      </c>
    </row>
    <row r="1091" spans="1:20" ht="15" customHeight="1" x14ac:dyDescent="0.35">
      <c r="A1091" s="35">
        <v>70</v>
      </c>
      <c r="B1091" s="36">
        <v>24.374195910000001</v>
      </c>
      <c r="C1091" s="35">
        <v>99.257591829999996</v>
      </c>
      <c r="D1091" s="35">
        <v>73.109040210000003</v>
      </c>
      <c r="E1091" s="37">
        <v>199.01023280000001</v>
      </c>
      <c r="F1091" s="37">
        <v>31.000662460000001</v>
      </c>
      <c r="G1091" s="37">
        <v>216.13896439999999</v>
      </c>
      <c r="H1091" s="37">
        <v>266.97289080000002</v>
      </c>
      <c r="I1091" s="17" t="s">
        <v>243</v>
      </c>
      <c r="J1091" s="17" t="s">
        <v>354</v>
      </c>
      <c r="K1091" s="17" t="s">
        <v>255</v>
      </c>
      <c r="L1091" s="17" t="s">
        <v>366</v>
      </c>
      <c r="M1091" s="17" t="s">
        <v>255</v>
      </c>
      <c r="N1091" s="36">
        <v>6.4195477453677601</v>
      </c>
      <c r="O1091" s="35">
        <v>26.148551619999999</v>
      </c>
      <c r="P1091" s="37">
        <v>1706.1937137</v>
      </c>
      <c r="Q1091" t="str">
        <f t="shared" si="68"/>
        <v>Desirable</v>
      </c>
      <c r="R1091" t="str">
        <f t="shared" si="69"/>
        <v>Normal</v>
      </c>
      <c r="S1091">
        <f t="shared" si="70"/>
        <v>1</v>
      </c>
      <c r="T1091" t="str">
        <f t="shared" si="71"/>
        <v>Low</v>
      </c>
    </row>
    <row r="1092" spans="1:20" ht="15" customHeight="1" x14ac:dyDescent="0.35">
      <c r="A1092" s="35">
        <v>53</v>
      </c>
      <c r="B1092" s="36">
        <v>29.115987539999999</v>
      </c>
      <c r="C1092" s="35">
        <v>102.2722543</v>
      </c>
      <c r="D1092" s="35">
        <v>81.69669433</v>
      </c>
      <c r="E1092" s="37">
        <v>214.98847219999999</v>
      </c>
      <c r="F1092" s="37">
        <v>38.546663279999997</v>
      </c>
      <c r="G1092" s="37">
        <v>211.5592316</v>
      </c>
      <c r="H1092" s="37">
        <v>260.01672980000001</v>
      </c>
      <c r="I1092" s="17" t="s">
        <v>353</v>
      </c>
      <c r="J1092" s="17" t="s">
        <v>249</v>
      </c>
      <c r="K1092" s="17" t="s">
        <v>392</v>
      </c>
      <c r="L1092" s="17" t="s">
        <v>363</v>
      </c>
      <c r="M1092" s="17" t="s">
        <v>333</v>
      </c>
      <c r="N1092" s="36">
        <v>5.5773562198714899</v>
      </c>
      <c r="O1092" s="35">
        <v>20.57555997</v>
      </c>
      <c r="P1092" s="37">
        <v>1543.1473396199999</v>
      </c>
      <c r="Q1092" t="str">
        <f t="shared" si="68"/>
        <v>Borderline High</v>
      </c>
      <c r="R1092" t="str">
        <f t="shared" si="69"/>
        <v>Normal</v>
      </c>
      <c r="S1092">
        <f t="shared" si="70"/>
        <v>5</v>
      </c>
      <c r="T1092" t="str">
        <f t="shared" si="71"/>
        <v>Moderate</v>
      </c>
    </row>
    <row r="1093" spans="1:20" ht="15" customHeight="1" x14ac:dyDescent="0.35">
      <c r="A1093" s="35">
        <v>43</v>
      </c>
      <c r="B1093" s="36">
        <v>38.001925810000003</v>
      </c>
      <c r="C1093" s="35">
        <v>113.1043569</v>
      </c>
      <c r="D1093" s="35">
        <v>89.294615690000001</v>
      </c>
      <c r="E1093" s="37">
        <v>200.33293359999999</v>
      </c>
      <c r="F1093" s="37">
        <v>34.449488430000002</v>
      </c>
      <c r="G1093" s="37">
        <v>217.29946570000001</v>
      </c>
      <c r="H1093" s="37">
        <v>269.18447270000001</v>
      </c>
      <c r="I1093" s="17" t="s">
        <v>243</v>
      </c>
      <c r="J1093" s="17" t="s">
        <v>249</v>
      </c>
      <c r="K1093" s="17" t="s">
        <v>392</v>
      </c>
      <c r="L1093" s="17" t="s">
        <v>360</v>
      </c>
      <c r="M1093" s="17" t="s">
        <v>334</v>
      </c>
      <c r="N1093" s="36">
        <v>5.8152658495080001</v>
      </c>
      <c r="O1093" s="35">
        <v>23.809741209999999</v>
      </c>
      <c r="P1093" s="37">
        <v>1634.0828098300001</v>
      </c>
      <c r="Q1093" t="str">
        <f t="shared" si="68"/>
        <v>Borderline High</v>
      </c>
      <c r="R1093" t="str">
        <f t="shared" si="69"/>
        <v>Normal</v>
      </c>
      <c r="S1093">
        <f t="shared" si="70"/>
        <v>4</v>
      </c>
      <c r="T1093" t="str">
        <f t="shared" si="71"/>
        <v>Moderate</v>
      </c>
    </row>
    <row r="1094" spans="1:20" ht="15" customHeight="1" x14ac:dyDescent="0.35">
      <c r="A1094" s="35">
        <v>46</v>
      </c>
      <c r="B1094" s="36">
        <v>34.122363139999997</v>
      </c>
      <c r="C1094" s="35">
        <v>121.9335782</v>
      </c>
      <c r="D1094" s="35">
        <v>82.072800599999994</v>
      </c>
      <c r="E1094" s="37">
        <v>197.1257473</v>
      </c>
      <c r="F1094" s="37">
        <v>31.936845649999999</v>
      </c>
      <c r="G1094" s="37">
        <v>195.85411809999999</v>
      </c>
      <c r="H1094" s="37">
        <v>261.21357380000001</v>
      </c>
      <c r="I1094" s="17" t="s">
        <v>353</v>
      </c>
      <c r="J1094" s="17" t="s">
        <v>249</v>
      </c>
      <c r="K1094" s="17" t="s">
        <v>392</v>
      </c>
      <c r="L1094" s="17" t="s">
        <v>360</v>
      </c>
      <c r="M1094" s="17" t="s">
        <v>334</v>
      </c>
      <c r="N1094" s="36">
        <v>6.17236121125819</v>
      </c>
      <c r="O1094" s="35">
        <v>39.860777599999999</v>
      </c>
      <c r="P1094" s="37">
        <v>1569.6287044400001</v>
      </c>
      <c r="Q1094" t="str">
        <f t="shared" si="68"/>
        <v>Desirable</v>
      </c>
      <c r="R1094" t="str">
        <f t="shared" si="69"/>
        <v>Elevated</v>
      </c>
      <c r="S1094">
        <f t="shared" si="70"/>
        <v>7</v>
      </c>
      <c r="T1094" t="str">
        <f t="shared" si="71"/>
        <v>High</v>
      </c>
    </row>
    <row r="1095" spans="1:20" ht="15" customHeight="1" x14ac:dyDescent="0.35">
      <c r="A1095" s="35">
        <v>38</v>
      </c>
      <c r="B1095" s="36">
        <v>28.02437578</v>
      </c>
      <c r="C1095" s="35">
        <v>90.392126989999994</v>
      </c>
      <c r="D1095" s="35">
        <v>75.627521680000001</v>
      </c>
      <c r="E1095" s="37">
        <v>165.928935</v>
      </c>
      <c r="F1095" s="37">
        <v>29.827909269999999</v>
      </c>
      <c r="G1095" s="37">
        <v>210.5420637</v>
      </c>
      <c r="H1095" s="37">
        <v>265.07437290000001</v>
      </c>
      <c r="I1095" s="17" t="s">
        <v>353</v>
      </c>
      <c r="J1095" s="17" t="s">
        <v>249</v>
      </c>
      <c r="K1095" s="17" t="s">
        <v>255</v>
      </c>
      <c r="L1095" s="17" t="s">
        <v>357</v>
      </c>
      <c r="M1095" s="17" t="s">
        <v>333</v>
      </c>
      <c r="N1095" s="36">
        <v>5.5628751414664599</v>
      </c>
      <c r="O1095" s="35">
        <v>14.76460531</v>
      </c>
      <c r="P1095" s="37">
        <v>1064.9262796400001</v>
      </c>
      <c r="Q1095" t="str">
        <f t="shared" si="68"/>
        <v>Desirable</v>
      </c>
      <c r="R1095" t="str">
        <f t="shared" si="69"/>
        <v>Normal</v>
      </c>
      <c r="S1095">
        <f t="shared" si="70"/>
        <v>5</v>
      </c>
      <c r="T1095" t="str">
        <f t="shared" si="71"/>
        <v>Moderate</v>
      </c>
    </row>
    <row r="1096" spans="1:20" ht="15" customHeight="1" x14ac:dyDescent="0.35">
      <c r="A1096" s="35">
        <v>28</v>
      </c>
      <c r="B1096" s="36">
        <v>30.071048470000001</v>
      </c>
      <c r="C1096" s="35">
        <v>116.3443973</v>
      </c>
      <c r="D1096" s="35">
        <v>89.649670819999997</v>
      </c>
      <c r="E1096" s="37">
        <v>213.41423689999999</v>
      </c>
      <c r="F1096" s="37">
        <v>31.636253809999999</v>
      </c>
      <c r="G1096" s="37">
        <v>224.74563230000001</v>
      </c>
      <c r="H1096" s="37">
        <v>275.93822569999998</v>
      </c>
      <c r="I1096" s="17" t="s">
        <v>243</v>
      </c>
      <c r="J1096" s="17" t="s">
        <v>359</v>
      </c>
      <c r="K1096" s="17" t="s">
        <v>392</v>
      </c>
      <c r="L1096" s="17" t="s">
        <v>355</v>
      </c>
      <c r="M1096" s="17" t="s">
        <v>334</v>
      </c>
      <c r="N1096" s="36">
        <v>6.7458757342672904</v>
      </c>
      <c r="O1096" s="35">
        <v>26.69472648</v>
      </c>
      <c r="P1096" s="37">
        <v>841.98935716000005</v>
      </c>
      <c r="Q1096" t="str">
        <f t="shared" si="68"/>
        <v>Borderline High</v>
      </c>
      <c r="R1096" t="str">
        <f t="shared" si="69"/>
        <v>Normal</v>
      </c>
      <c r="S1096">
        <f t="shared" si="70"/>
        <v>4</v>
      </c>
      <c r="T1096" t="str">
        <f t="shared" si="71"/>
        <v>Moderate</v>
      </c>
    </row>
    <row r="1097" spans="1:20" ht="15" customHeight="1" x14ac:dyDescent="0.35">
      <c r="A1097" s="35">
        <v>57</v>
      </c>
      <c r="B1097" s="36">
        <v>26.573031700000001</v>
      </c>
      <c r="C1097" s="35">
        <v>112.3512459</v>
      </c>
      <c r="D1097" s="35">
        <v>71.182039259999996</v>
      </c>
      <c r="E1097" s="37">
        <v>205.3549458</v>
      </c>
      <c r="F1097" s="37">
        <v>26.115815349999998</v>
      </c>
      <c r="G1097" s="37">
        <v>230.26596029999999</v>
      </c>
      <c r="H1097" s="37">
        <v>222.95365760000001</v>
      </c>
      <c r="I1097" s="17" t="s">
        <v>353</v>
      </c>
      <c r="J1097" s="17" t="s">
        <v>249</v>
      </c>
      <c r="K1097" s="17" t="s">
        <v>255</v>
      </c>
      <c r="L1097" s="17" t="s">
        <v>363</v>
      </c>
      <c r="M1097" s="17" t="s">
        <v>333</v>
      </c>
      <c r="N1097" s="36">
        <v>7.8632408388505501</v>
      </c>
      <c r="O1097" s="35">
        <v>41.169206639999999</v>
      </c>
      <c r="P1097" s="37">
        <v>1514.6628069000001</v>
      </c>
      <c r="Q1097" t="str">
        <f t="shared" si="68"/>
        <v>Borderline High</v>
      </c>
      <c r="R1097" t="str">
        <f t="shared" si="69"/>
        <v>Normal</v>
      </c>
      <c r="S1097">
        <f t="shared" si="70"/>
        <v>5</v>
      </c>
      <c r="T1097" t="str">
        <f t="shared" si="71"/>
        <v>Moderate</v>
      </c>
    </row>
    <row r="1098" spans="1:20" ht="15" customHeight="1" x14ac:dyDescent="0.35">
      <c r="A1098" s="35">
        <v>28</v>
      </c>
      <c r="B1098" s="36">
        <v>34.107301909999997</v>
      </c>
      <c r="C1098" s="35">
        <v>113.99572999999999</v>
      </c>
      <c r="D1098" s="35">
        <v>79.540613960000002</v>
      </c>
      <c r="E1098" s="37">
        <v>223.27505669999999</v>
      </c>
      <c r="F1098" s="37">
        <v>43.555089719999998</v>
      </c>
      <c r="G1098" s="37">
        <v>237.4663525</v>
      </c>
      <c r="H1098" s="37">
        <v>278.80042659999998</v>
      </c>
      <c r="I1098" s="17" t="s">
        <v>243</v>
      </c>
      <c r="J1098" s="17" t="s">
        <v>359</v>
      </c>
      <c r="K1098" s="17" t="s">
        <v>255</v>
      </c>
      <c r="L1098" s="17" t="s">
        <v>355</v>
      </c>
      <c r="M1098" s="17" t="s">
        <v>334</v>
      </c>
      <c r="N1098" s="36">
        <v>5.1262678629605603</v>
      </c>
      <c r="O1098" s="35">
        <v>34.45511604</v>
      </c>
      <c r="P1098" s="37">
        <v>955.00445348000005</v>
      </c>
      <c r="Q1098" t="str">
        <f t="shared" si="68"/>
        <v>Borderline High</v>
      </c>
      <c r="R1098" t="str">
        <f t="shared" si="69"/>
        <v>Normal</v>
      </c>
      <c r="S1098">
        <f t="shared" si="70"/>
        <v>3</v>
      </c>
      <c r="T1098" t="str">
        <f t="shared" si="71"/>
        <v>Moderate</v>
      </c>
    </row>
    <row r="1099" spans="1:20" ht="15" customHeight="1" x14ac:dyDescent="0.35">
      <c r="A1099" s="35">
        <v>53</v>
      </c>
      <c r="B1099" s="36">
        <v>18.83851039</v>
      </c>
      <c r="C1099" s="35">
        <v>101.9394492</v>
      </c>
      <c r="D1099" s="35">
        <v>87.477375240000001</v>
      </c>
      <c r="E1099" s="37">
        <v>185.89073070000001</v>
      </c>
      <c r="F1099" s="37">
        <v>38.094993510000002</v>
      </c>
      <c r="G1099" s="37">
        <v>211.16797539999999</v>
      </c>
      <c r="H1099" s="37">
        <v>224.101562</v>
      </c>
      <c r="I1099" s="17" t="s">
        <v>353</v>
      </c>
      <c r="J1099" s="17" t="s">
        <v>359</v>
      </c>
      <c r="K1099" s="17" t="s">
        <v>392</v>
      </c>
      <c r="L1099" s="17" t="s">
        <v>363</v>
      </c>
      <c r="M1099" s="17" t="s">
        <v>255</v>
      </c>
      <c r="N1099" s="36">
        <v>4.8796630100804004</v>
      </c>
      <c r="O1099" s="35">
        <v>14.46207396</v>
      </c>
      <c r="P1099" s="37">
        <v>998.44105066999998</v>
      </c>
      <c r="Q1099" t="str">
        <f t="shared" si="68"/>
        <v>Desirable</v>
      </c>
      <c r="R1099" t="str">
        <f t="shared" si="69"/>
        <v>Normal</v>
      </c>
      <c r="S1099">
        <f t="shared" si="70"/>
        <v>3</v>
      </c>
      <c r="T1099" t="str">
        <f t="shared" si="71"/>
        <v>Moderate</v>
      </c>
    </row>
    <row r="1100" spans="1:20" ht="15" customHeight="1" x14ac:dyDescent="0.35">
      <c r="A1100" s="35">
        <v>76</v>
      </c>
      <c r="B1100" s="36">
        <v>36.652965389999999</v>
      </c>
      <c r="C1100" s="35">
        <v>123.1272666</v>
      </c>
      <c r="D1100" s="35">
        <v>83.668990390000005</v>
      </c>
      <c r="E1100" s="37">
        <v>219.26853700000001</v>
      </c>
      <c r="F1100" s="37">
        <v>28.792840689999998</v>
      </c>
      <c r="G1100" s="37">
        <v>218.60114759999999</v>
      </c>
      <c r="H1100" s="37">
        <v>290.42251390000001</v>
      </c>
      <c r="I1100" s="17" t="s">
        <v>353</v>
      </c>
      <c r="J1100" s="17" t="s">
        <v>354</v>
      </c>
      <c r="K1100" s="17" t="s">
        <v>392</v>
      </c>
      <c r="L1100" s="17" t="s">
        <v>366</v>
      </c>
      <c r="M1100" s="17" t="s">
        <v>334</v>
      </c>
      <c r="N1100" s="36">
        <v>7.6153839546701603</v>
      </c>
      <c r="O1100" s="35">
        <v>39.458276210000001</v>
      </c>
      <c r="P1100" s="37">
        <v>2785.6253696399999</v>
      </c>
      <c r="Q1100" t="str">
        <f t="shared" si="68"/>
        <v>Borderline High</v>
      </c>
      <c r="R1100" t="str">
        <f t="shared" si="69"/>
        <v>Elevated</v>
      </c>
      <c r="S1100">
        <f t="shared" si="70"/>
        <v>7</v>
      </c>
      <c r="T1100" t="str">
        <f t="shared" si="71"/>
        <v>High</v>
      </c>
    </row>
    <row r="1101" spans="1:20" ht="15" customHeight="1" x14ac:dyDescent="0.35">
      <c r="A1101" s="35">
        <v>56</v>
      </c>
      <c r="B1101" s="36">
        <v>24.273759049999999</v>
      </c>
      <c r="C1101" s="35">
        <v>105.88717819999999</v>
      </c>
      <c r="D1101" s="35">
        <v>82.156991950000005</v>
      </c>
      <c r="E1101" s="37">
        <v>197.98059029999999</v>
      </c>
      <c r="F1101" s="37">
        <v>25.854772310000001</v>
      </c>
      <c r="G1101" s="37">
        <v>205.3211202</v>
      </c>
      <c r="H1101" s="37">
        <v>260.68072669999998</v>
      </c>
      <c r="I1101" s="17" t="s">
        <v>243</v>
      </c>
      <c r="J1101" s="17" t="s">
        <v>249</v>
      </c>
      <c r="K1101" s="17" t="s">
        <v>392</v>
      </c>
      <c r="L1101" s="17" t="s">
        <v>363</v>
      </c>
      <c r="M1101" s="17" t="s">
        <v>255</v>
      </c>
      <c r="N1101" s="36">
        <v>7.6574099329208103</v>
      </c>
      <c r="O1101" s="35">
        <v>23.730186249999999</v>
      </c>
      <c r="P1101" s="37">
        <v>1359.3305068</v>
      </c>
      <c r="Q1101" t="str">
        <f t="shared" si="68"/>
        <v>Desirable</v>
      </c>
      <c r="R1101" t="str">
        <f t="shared" si="69"/>
        <v>Normal</v>
      </c>
      <c r="S1101">
        <f t="shared" si="70"/>
        <v>1</v>
      </c>
      <c r="T1101" t="str">
        <f t="shared" si="71"/>
        <v>Low</v>
      </c>
    </row>
    <row r="1102" spans="1:20" ht="15" customHeight="1" x14ac:dyDescent="0.35">
      <c r="A1102" s="35">
        <v>71</v>
      </c>
      <c r="B1102" s="36">
        <v>25.079753790000002</v>
      </c>
      <c r="C1102" s="35">
        <v>100.7254142</v>
      </c>
      <c r="D1102" s="35">
        <v>85.155796600000002</v>
      </c>
      <c r="E1102" s="37">
        <v>198.3622628</v>
      </c>
      <c r="F1102" s="37">
        <v>43.451531979999999</v>
      </c>
      <c r="G1102" s="37">
        <v>201.47433509999999</v>
      </c>
      <c r="H1102" s="37">
        <v>259.58795939999999</v>
      </c>
      <c r="I1102" s="17" t="s">
        <v>243</v>
      </c>
      <c r="J1102" s="17" t="s">
        <v>249</v>
      </c>
      <c r="K1102" s="17" t="s">
        <v>392</v>
      </c>
      <c r="L1102" s="17" t="s">
        <v>366</v>
      </c>
      <c r="M1102" s="17" t="s">
        <v>333</v>
      </c>
      <c r="N1102" s="36">
        <v>4.5651385293228</v>
      </c>
      <c r="O1102" s="35">
        <v>15.569617600000001</v>
      </c>
      <c r="P1102" s="37">
        <v>1780.6625190899999</v>
      </c>
      <c r="Q1102" t="str">
        <f t="shared" si="68"/>
        <v>Desirable</v>
      </c>
      <c r="R1102" t="str">
        <f t="shared" si="69"/>
        <v>Normal</v>
      </c>
      <c r="S1102">
        <f t="shared" si="70"/>
        <v>2</v>
      </c>
      <c r="T1102" t="str">
        <f t="shared" si="71"/>
        <v>Low</v>
      </c>
    </row>
    <row r="1103" spans="1:20" ht="15" customHeight="1" x14ac:dyDescent="0.35">
      <c r="A1103" s="35">
        <v>72</v>
      </c>
      <c r="B1103" s="36">
        <v>20.886389810000001</v>
      </c>
      <c r="C1103" s="35">
        <v>105.6470508</v>
      </c>
      <c r="D1103" s="35">
        <v>86.183005219999998</v>
      </c>
      <c r="E1103" s="37">
        <v>197.64229270000001</v>
      </c>
      <c r="F1103" s="37">
        <v>36.033696200000001</v>
      </c>
      <c r="G1103" s="37">
        <v>218.9053049</v>
      </c>
      <c r="H1103" s="37">
        <v>263.55322280000001</v>
      </c>
      <c r="I1103" s="17" t="s">
        <v>353</v>
      </c>
      <c r="J1103" s="17" t="s">
        <v>249</v>
      </c>
      <c r="K1103" s="17" t="s">
        <v>392</v>
      </c>
      <c r="L1103" s="17" t="s">
        <v>366</v>
      </c>
      <c r="M1103" s="17" t="s">
        <v>255</v>
      </c>
      <c r="N1103" s="36">
        <v>5.48492976138263</v>
      </c>
      <c r="O1103" s="35">
        <v>19.464045580000001</v>
      </c>
      <c r="P1103" s="37">
        <v>1503.82006632</v>
      </c>
      <c r="Q1103" t="str">
        <f t="shared" si="68"/>
        <v>Desirable</v>
      </c>
      <c r="R1103" t="str">
        <f t="shared" si="69"/>
        <v>Normal</v>
      </c>
      <c r="S1103">
        <f t="shared" si="70"/>
        <v>3</v>
      </c>
      <c r="T1103" t="str">
        <f t="shared" si="71"/>
        <v>Moderate</v>
      </c>
    </row>
    <row r="1104" spans="1:20" ht="15" customHeight="1" x14ac:dyDescent="0.35">
      <c r="A1104" s="35">
        <v>41</v>
      </c>
      <c r="B1104" s="36">
        <v>27.77375653</v>
      </c>
      <c r="C1104" s="35">
        <v>109.115054</v>
      </c>
      <c r="D1104" s="35">
        <v>77.787162910000006</v>
      </c>
      <c r="E1104" s="37">
        <v>187.63538080000001</v>
      </c>
      <c r="F1104" s="37">
        <v>40.626257520000003</v>
      </c>
      <c r="G1104" s="37">
        <v>199.84254770000001</v>
      </c>
      <c r="H1104" s="37">
        <v>268.3620229</v>
      </c>
      <c r="I1104" s="17" t="s">
        <v>353</v>
      </c>
      <c r="J1104" s="17" t="s">
        <v>249</v>
      </c>
      <c r="K1104" s="17" t="s">
        <v>255</v>
      </c>
      <c r="L1104" s="17" t="s">
        <v>360</v>
      </c>
      <c r="M1104" s="17" t="s">
        <v>333</v>
      </c>
      <c r="N1104" s="36">
        <v>4.6185741009402204</v>
      </c>
      <c r="O1104" s="35">
        <v>31.327891090000001</v>
      </c>
      <c r="P1104" s="37">
        <v>1138.72401773</v>
      </c>
      <c r="Q1104" t="str">
        <f t="shared" si="68"/>
        <v>Desirable</v>
      </c>
      <c r="R1104" t="str">
        <f t="shared" si="69"/>
        <v>Normal</v>
      </c>
      <c r="S1104">
        <f t="shared" si="70"/>
        <v>4</v>
      </c>
      <c r="T1104" t="str">
        <f t="shared" si="71"/>
        <v>Moderate</v>
      </c>
    </row>
    <row r="1105" spans="1:20" ht="15" customHeight="1" x14ac:dyDescent="0.35">
      <c r="A1105" s="35">
        <v>39</v>
      </c>
      <c r="B1105" s="36">
        <v>23.595687049999999</v>
      </c>
      <c r="C1105" s="35">
        <v>95.326819490000005</v>
      </c>
      <c r="D1105" s="35">
        <v>80.372264630000004</v>
      </c>
      <c r="E1105" s="37">
        <v>171.05694260000001</v>
      </c>
      <c r="F1105" s="37">
        <v>46.68202806</v>
      </c>
      <c r="G1105" s="37">
        <v>218.7201226</v>
      </c>
      <c r="H1105" s="37">
        <v>221.0061609</v>
      </c>
      <c r="I1105" s="17" t="s">
        <v>243</v>
      </c>
      <c r="J1105" s="17" t="s">
        <v>359</v>
      </c>
      <c r="K1105" s="17" t="s">
        <v>392</v>
      </c>
      <c r="L1105" s="17" t="s">
        <v>357</v>
      </c>
      <c r="M1105" s="17" t="s">
        <v>255</v>
      </c>
      <c r="N1105" s="36">
        <v>3.66429972537059</v>
      </c>
      <c r="O1105" s="35">
        <v>14.95455486</v>
      </c>
      <c r="P1105" s="37">
        <v>920.23179494999999</v>
      </c>
      <c r="Q1105" t="str">
        <f t="shared" si="68"/>
        <v>Desirable</v>
      </c>
      <c r="R1105" t="str">
        <f t="shared" si="69"/>
        <v>Normal</v>
      </c>
      <c r="S1105">
        <f t="shared" si="70"/>
        <v>0</v>
      </c>
      <c r="T1105" t="str">
        <f t="shared" si="71"/>
        <v>Low</v>
      </c>
    </row>
    <row r="1106" spans="1:20" ht="15" customHeight="1" x14ac:dyDescent="0.35">
      <c r="A1106" s="35">
        <v>86</v>
      </c>
      <c r="B1106" s="36">
        <v>32.817430399999999</v>
      </c>
      <c r="C1106" s="35">
        <v>90.705825439999998</v>
      </c>
      <c r="D1106" s="35">
        <v>73.739410090000007</v>
      </c>
      <c r="E1106" s="37">
        <v>199.40313520000001</v>
      </c>
      <c r="F1106" s="37">
        <v>41.649000710000003</v>
      </c>
      <c r="G1106" s="37">
        <v>227.45930369999999</v>
      </c>
      <c r="H1106" s="37">
        <v>231.16115880000001</v>
      </c>
      <c r="I1106" s="17" t="s">
        <v>353</v>
      </c>
      <c r="J1106" s="17" t="s">
        <v>359</v>
      </c>
      <c r="K1106" s="17" t="s">
        <v>255</v>
      </c>
      <c r="L1106" s="17" t="s">
        <v>366</v>
      </c>
      <c r="M1106" s="17" t="s">
        <v>334</v>
      </c>
      <c r="N1106" s="36">
        <v>4.78770515020119</v>
      </c>
      <c r="O1106" s="35">
        <v>16.966415349999998</v>
      </c>
      <c r="P1106" s="37">
        <v>2822.2990144</v>
      </c>
      <c r="Q1106" t="str">
        <f t="shared" si="68"/>
        <v>Desirable</v>
      </c>
      <c r="R1106" t="str">
        <f t="shared" si="69"/>
        <v>Normal</v>
      </c>
      <c r="S1106">
        <f t="shared" si="70"/>
        <v>5</v>
      </c>
      <c r="T1106" t="str">
        <f t="shared" si="71"/>
        <v>Moderate</v>
      </c>
    </row>
    <row r="1107" spans="1:20" ht="15" customHeight="1" x14ac:dyDescent="0.35">
      <c r="A1107" s="35">
        <v>73</v>
      </c>
      <c r="B1107" s="36">
        <v>30.375657690000001</v>
      </c>
      <c r="C1107" s="35">
        <v>119.1348416</v>
      </c>
      <c r="D1107" s="35">
        <v>84.496746299999998</v>
      </c>
      <c r="E1107" s="37">
        <v>186.3271718</v>
      </c>
      <c r="F1107" s="37">
        <v>42.178013040000003</v>
      </c>
      <c r="G1107" s="37">
        <v>227.2357165</v>
      </c>
      <c r="H1107" s="37">
        <v>285.20698340000001</v>
      </c>
      <c r="I1107" s="17" t="s">
        <v>243</v>
      </c>
      <c r="J1107" s="17" t="s">
        <v>249</v>
      </c>
      <c r="K1107" s="17" t="s">
        <v>392</v>
      </c>
      <c r="L1107" s="17" t="s">
        <v>366</v>
      </c>
      <c r="M1107" s="17" t="s">
        <v>334</v>
      </c>
      <c r="N1107" s="36">
        <v>4.4176374933379297</v>
      </c>
      <c r="O1107" s="35">
        <v>34.638095300000003</v>
      </c>
      <c r="P1107" s="37">
        <v>2217.42301137</v>
      </c>
      <c r="Q1107" t="str">
        <f t="shared" si="68"/>
        <v>Desirable</v>
      </c>
      <c r="R1107" t="str">
        <f t="shared" si="69"/>
        <v>Normal</v>
      </c>
      <c r="S1107">
        <f t="shared" si="70"/>
        <v>3</v>
      </c>
      <c r="T1107" t="str">
        <f t="shared" si="71"/>
        <v>Moderate</v>
      </c>
    </row>
    <row r="1108" spans="1:20" ht="15" customHeight="1" x14ac:dyDescent="0.35">
      <c r="A1108" s="35">
        <v>50</v>
      </c>
      <c r="B1108" s="36">
        <v>23.531738279999999</v>
      </c>
      <c r="C1108" s="35">
        <v>99.215818029999994</v>
      </c>
      <c r="D1108" s="35">
        <v>69.406501489999997</v>
      </c>
      <c r="E1108" s="37">
        <v>169.25882730000001</v>
      </c>
      <c r="F1108" s="37">
        <v>38.142884670000001</v>
      </c>
      <c r="G1108" s="37">
        <v>195.20066510000001</v>
      </c>
      <c r="H1108" s="37">
        <v>219.8260525</v>
      </c>
      <c r="I1108" s="17" t="s">
        <v>353</v>
      </c>
      <c r="J1108" s="17" t="s">
        <v>249</v>
      </c>
      <c r="K1108" s="17" t="s">
        <v>255</v>
      </c>
      <c r="L1108" s="17" t="s">
        <v>363</v>
      </c>
      <c r="M1108" s="17" t="s">
        <v>255</v>
      </c>
      <c r="N1108" s="36">
        <v>4.4374941424691201</v>
      </c>
      <c r="O1108" s="35">
        <v>29.809316540000001</v>
      </c>
      <c r="P1108" s="37">
        <v>1176.586914</v>
      </c>
      <c r="Q1108" t="str">
        <f t="shared" si="68"/>
        <v>Desirable</v>
      </c>
      <c r="R1108" t="str">
        <f t="shared" si="69"/>
        <v>Normal</v>
      </c>
      <c r="S1108">
        <f t="shared" si="70"/>
        <v>3</v>
      </c>
      <c r="T1108" t="str">
        <f t="shared" si="71"/>
        <v>Moderate</v>
      </c>
    </row>
    <row r="1109" spans="1:20" ht="15" customHeight="1" x14ac:dyDescent="0.35">
      <c r="A1109" s="35">
        <v>53</v>
      </c>
      <c r="B1109" s="36">
        <v>22.615238640000001</v>
      </c>
      <c r="C1109" s="35">
        <v>81.122770380000006</v>
      </c>
      <c r="D1109" s="35">
        <v>75.337712260000004</v>
      </c>
      <c r="E1109" s="37">
        <v>197.2342094</v>
      </c>
      <c r="F1109" s="37">
        <v>38.002879559999997</v>
      </c>
      <c r="G1109" s="37">
        <v>218.5251921</v>
      </c>
      <c r="H1109" s="37">
        <v>286.66179219999998</v>
      </c>
      <c r="I1109" s="17" t="s">
        <v>353</v>
      </c>
      <c r="J1109" s="17" t="s">
        <v>354</v>
      </c>
      <c r="K1109" s="17" t="s">
        <v>255</v>
      </c>
      <c r="L1109" s="17" t="s">
        <v>363</v>
      </c>
      <c r="M1109" s="17" t="s">
        <v>255</v>
      </c>
      <c r="N1109" s="36">
        <v>5.1899806457718904</v>
      </c>
      <c r="O1109" s="35">
        <v>5.7850581200000004</v>
      </c>
      <c r="P1109" s="37">
        <v>1198.6076479200001</v>
      </c>
      <c r="Q1109" t="str">
        <f t="shared" si="68"/>
        <v>Desirable</v>
      </c>
      <c r="R1109" t="str">
        <f t="shared" si="69"/>
        <v>Normal</v>
      </c>
      <c r="S1109">
        <f t="shared" si="70"/>
        <v>3</v>
      </c>
      <c r="T1109" t="str">
        <f t="shared" si="71"/>
        <v>Moderate</v>
      </c>
    </row>
    <row r="1110" spans="1:20" ht="15" customHeight="1" x14ac:dyDescent="0.35">
      <c r="A1110" s="35">
        <v>37</v>
      </c>
      <c r="B1110" s="36">
        <v>23.79013522</v>
      </c>
      <c r="C1110" s="35">
        <v>106.776498</v>
      </c>
      <c r="D1110" s="35">
        <v>82.128220880000001</v>
      </c>
      <c r="E1110" s="37">
        <v>148.5112029</v>
      </c>
      <c r="F1110" s="37">
        <v>33.772508680000001</v>
      </c>
      <c r="G1110" s="37">
        <v>182.11775370000001</v>
      </c>
      <c r="H1110" s="37">
        <v>226.7539649</v>
      </c>
      <c r="I1110" s="17" t="s">
        <v>353</v>
      </c>
      <c r="J1110" s="17" t="s">
        <v>249</v>
      </c>
      <c r="K1110" s="17" t="s">
        <v>392</v>
      </c>
      <c r="L1110" s="17" t="s">
        <v>357</v>
      </c>
      <c r="M1110" s="17" t="s">
        <v>255</v>
      </c>
      <c r="N1110" s="36">
        <v>4.3973992073602801</v>
      </c>
      <c r="O1110" s="35">
        <v>24.648277119999999</v>
      </c>
      <c r="P1110" s="37">
        <v>880.23500314</v>
      </c>
      <c r="Q1110" t="str">
        <f t="shared" si="68"/>
        <v>Desirable</v>
      </c>
      <c r="R1110" t="str">
        <f t="shared" si="69"/>
        <v>Normal</v>
      </c>
      <c r="S1110">
        <f t="shared" si="70"/>
        <v>3</v>
      </c>
      <c r="T1110" t="str">
        <f t="shared" si="71"/>
        <v>Moderate</v>
      </c>
    </row>
    <row r="1111" spans="1:20" ht="15" customHeight="1" x14ac:dyDescent="0.35">
      <c r="A1111" s="35">
        <v>79</v>
      </c>
      <c r="B1111" s="36">
        <v>22.271746740000001</v>
      </c>
      <c r="C1111" s="35">
        <v>107.4095027</v>
      </c>
      <c r="D1111" s="35">
        <v>70.403938620000005</v>
      </c>
      <c r="E1111" s="37">
        <v>189.57551810000001</v>
      </c>
      <c r="F1111" s="37">
        <v>38.946514229999998</v>
      </c>
      <c r="G1111" s="37">
        <v>205.5423625</v>
      </c>
      <c r="H1111" s="37">
        <v>248.37318099999999</v>
      </c>
      <c r="I1111" s="17" t="s">
        <v>243</v>
      </c>
      <c r="J1111" s="17" t="s">
        <v>249</v>
      </c>
      <c r="K1111" s="17" t="s">
        <v>255</v>
      </c>
      <c r="L1111" s="17" t="s">
        <v>366</v>
      </c>
      <c r="M1111" s="17" t="s">
        <v>255</v>
      </c>
      <c r="N1111" s="36">
        <v>4.8675862743570599</v>
      </c>
      <c r="O1111" s="35">
        <v>37.005564079999999</v>
      </c>
      <c r="P1111" s="37">
        <v>1759.46799246</v>
      </c>
      <c r="Q1111" t="str">
        <f t="shared" si="68"/>
        <v>Desirable</v>
      </c>
      <c r="R1111" t="str">
        <f t="shared" si="69"/>
        <v>Normal</v>
      </c>
      <c r="S1111">
        <f t="shared" si="70"/>
        <v>1</v>
      </c>
      <c r="T1111" t="str">
        <f t="shared" si="71"/>
        <v>Low</v>
      </c>
    </row>
    <row r="1112" spans="1:20" ht="15" customHeight="1" x14ac:dyDescent="0.35">
      <c r="A1112" s="35">
        <v>43</v>
      </c>
      <c r="B1112" s="36">
        <v>25.602255159999999</v>
      </c>
      <c r="C1112" s="35">
        <v>93.526180210000007</v>
      </c>
      <c r="D1112" s="35">
        <v>87.165913560000007</v>
      </c>
      <c r="E1112" s="37">
        <v>191.09953809999999</v>
      </c>
      <c r="F1112" s="37">
        <v>36.995415749999999</v>
      </c>
      <c r="G1112" s="37">
        <v>226.91460660000001</v>
      </c>
      <c r="H1112" s="37">
        <v>251.00426289999999</v>
      </c>
      <c r="I1112" s="17" t="s">
        <v>243</v>
      </c>
      <c r="J1112" s="17" t="s">
        <v>354</v>
      </c>
      <c r="K1112" s="17" t="s">
        <v>392</v>
      </c>
      <c r="L1112" s="17" t="s">
        <v>360</v>
      </c>
      <c r="M1112" s="17" t="s">
        <v>333</v>
      </c>
      <c r="N1112" s="36">
        <v>5.1654923786064</v>
      </c>
      <c r="O1112" s="35">
        <v>6.3602666499999998</v>
      </c>
      <c r="P1112" s="37">
        <v>1100.8969718799999</v>
      </c>
      <c r="Q1112" t="str">
        <f t="shared" si="68"/>
        <v>Desirable</v>
      </c>
      <c r="R1112" t="str">
        <f t="shared" si="69"/>
        <v>Normal</v>
      </c>
      <c r="S1112">
        <f t="shared" si="70"/>
        <v>3</v>
      </c>
      <c r="T1112" t="str">
        <f t="shared" si="71"/>
        <v>Moderate</v>
      </c>
    </row>
    <row r="1113" spans="1:20" ht="15" customHeight="1" x14ac:dyDescent="0.35">
      <c r="A1113" s="35">
        <v>83</v>
      </c>
      <c r="B1113" s="36">
        <v>22.796404620000001</v>
      </c>
      <c r="C1113" s="35">
        <v>103.16547749999999</v>
      </c>
      <c r="D1113" s="35">
        <v>73.388873649999994</v>
      </c>
      <c r="E1113" s="37">
        <v>210.57789729999999</v>
      </c>
      <c r="F1113" s="37">
        <v>33.892700609999999</v>
      </c>
      <c r="G1113" s="37">
        <v>221.98778870000001</v>
      </c>
      <c r="H1113" s="37">
        <v>261.6324333</v>
      </c>
      <c r="I1113" s="17" t="s">
        <v>353</v>
      </c>
      <c r="J1113" s="17" t="s">
        <v>354</v>
      </c>
      <c r="K1113" s="17" t="s">
        <v>255</v>
      </c>
      <c r="L1113" s="17" t="s">
        <v>366</v>
      </c>
      <c r="M1113" s="17" t="s">
        <v>255</v>
      </c>
      <c r="N1113" s="36">
        <v>6.2130751905284702</v>
      </c>
      <c r="O1113" s="35">
        <v>29.776603850000001</v>
      </c>
      <c r="P1113" s="37">
        <v>1892.10158346</v>
      </c>
      <c r="Q1113" t="str">
        <f t="shared" si="68"/>
        <v>Borderline High</v>
      </c>
      <c r="R1113" t="str">
        <f t="shared" si="69"/>
        <v>Normal</v>
      </c>
      <c r="S1113">
        <f t="shared" si="70"/>
        <v>3</v>
      </c>
      <c r="T1113" t="str">
        <f t="shared" si="71"/>
        <v>Moderate</v>
      </c>
    </row>
    <row r="1114" spans="1:20" ht="15" customHeight="1" x14ac:dyDescent="0.35">
      <c r="A1114" s="35">
        <v>57</v>
      </c>
      <c r="B1114" s="36">
        <v>32.841354600000003</v>
      </c>
      <c r="C1114" s="35">
        <v>121.79476</v>
      </c>
      <c r="D1114" s="35">
        <v>78.923273899999998</v>
      </c>
      <c r="E1114" s="37">
        <v>195.86705710000001</v>
      </c>
      <c r="F1114" s="37">
        <v>31.057964380000001</v>
      </c>
      <c r="G1114" s="37">
        <v>224.56120680000001</v>
      </c>
      <c r="H1114" s="37">
        <v>284.44650439999998</v>
      </c>
      <c r="I1114" s="17" t="s">
        <v>243</v>
      </c>
      <c r="J1114" s="17" t="s">
        <v>354</v>
      </c>
      <c r="K1114" s="17" t="s">
        <v>255</v>
      </c>
      <c r="L1114" s="17" t="s">
        <v>363</v>
      </c>
      <c r="M1114" s="17" t="s">
        <v>334</v>
      </c>
      <c r="N1114" s="36">
        <v>6.3065001525383302</v>
      </c>
      <c r="O1114" s="35">
        <v>42.871486099999998</v>
      </c>
      <c r="P1114" s="37">
        <v>1871.9572122</v>
      </c>
      <c r="Q1114" t="str">
        <f t="shared" si="68"/>
        <v>Desirable</v>
      </c>
      <c r="R1114" t="str">
        <f t="shared" si="69"/>
        <v>Elevated</v>
      </c>
      <c r="S1114">
        <f t="shared" si="70"/>
        <v>5</v>
      </c>
      <c r="T1114" t="str">
        <f t="shared" si="71"/>
        <v>Moderate</v>
      </c>
    </row>
    <row r="1115" spans="1:20" ht="15" customHeight="1" x14ac:dyDescent="0.35">
      <c r="A1115" s="35">
        <v>34</v>
      </c>
      <c r="B1115" s="36">
        <v>24.50825858</v>
      </c>
      <c r="C1115" s="35">
        <v>89.938564650000004</v>
      </c>
      <c r="D1115" s="35">
        <v>69.171543139999997</v>
      </c>
      <c r="E1115" s="37">
        <v>204.69922220000001</v>
      </c>
      <c r="F1115" s="37">
        <v>36.408491779999999</v>
      </c>
      <c r="G1115" s="37">
        <v>223.791055</v>
      </c>
      <c r="H1115" s="37">
        <v>245.9041489</v>
      </c>
      <c r="I1115" s="17" t="s">
        <v>243</v>
      </c>
      <c r="J1115" s="17" t="s">
        <v>249</v>
      </c>
      <c r="K1115" s="17" t="s">
        <v>255</v>
      </c>
      <c r="L1115" s="17" t="s">
        <v>357</v>
      </c>
      <c r="M1115" s="17" t="s">
        <v>255</v>
      </c>
      <c r="N1115" s="36">
        <v>5.6222933769655903</v>
      </c>
      <c r="O1115" s="35">
        <v>20.767021509999999</v>
      </c>
      <c r="P1115" s="37">
        <v>833.28079172000002</v>
      </c>
      <c r="Q1115" t="str">
        <f t="shared" si="68"/>
        <v>Borderline High</v>
      </c>
      <c r="R1115" t="str">
        <f t="shared" si="69"/>
        <v>Normal</v>
      </c>
      <c r="S1115">
        <f t="shared" si="70"/>
        <v>1</v>
      </c>
      <c r="T1115" t="str">
        <f t="shared" si="71"/>
        <v>Low</v>
      </c>
    </row>
    <row r="1116" spans="1:20" ht="15" customHeight="1" x14ac:dyDescent="0.35">
      <c r="A1116" s="35">
        <v>18</v>
      </c>
      <c r="B1116" s="36">
        <v>29.878508620000002</v>
      </c>
      <c r="C1116" s="35">
        <v>101.2636765</v>
      </c>
      <c r="D1116" s="35">
        <v>86.372059280000002</v>
      </c>
      <c r="E1116" s="37">
        <v>199.43373410000001</v>
      </c>
      <c r="F1116" s="37">
        <v>37.229602360000001</v>
      </c>
      <c r="G1116" s="37">
        <v>220.69686189999999</v>
      </c>
      <c r="H1116" s="37">
        <v>283.63831900000002</v>
      </c>
      <c r="I1116" s="17" t="s">
        <v>243</v>
      </c>
      <c r="J1116" s="17" t="s">
        <v>249</v>
      </c>
      <c r="K1116" s="17" t="s">
        <v>392</v>
      </c>
      <c r="L1116" s="17" t="s">
        <v>355</v>
      </c>
      <c r="M1116" s="17" t="s">
        <v>333</v>
      </c>
      <c r="N1116" s="36">
        <v>5.3568590975410002</v>
      </c>
      <c r="O1116" s="35">
        <v>14.891617220000001</v>
      </c>
      <c r="P1116" s="37">
        <v>537.81315515999995</v>
      </c>
      <c r="Q1116" t="str">
        <f t="shared" si="68"/>
        <v>Desirable</v>
      </c>
      <c r="R1116" t="str">
        <f t="shared" si="69"/>
        <v>Normal</v>
      </c>
      <c r="S1116">
        <f t="shared" si="70"/>
        <v>3</v>
      </c>
      <c r="T1116" t="str">
        <f t="shared" si="71"/>
        <v>Moderate</v>
      </c>
    </row>
    <row r="1117" spans="1:20" ht="15" customHeight="1" x14ac:dyDescent="0.35">
      <c r="A1117" s="35">
        <v>53</v>
      </c>
      <c r="B1117" s="36">
        <v>27.02579983</v>
      </c>
      <c r="C1117" s="35">
        <v>108.9603786</v>
      </c>
      <c r="D1117" s="35">
        <v>81.841356399999995</v>
      </c>
      <c r="E1117" s="37">
        <v>205.4474452</v>
      </c>
      <c r="F1117" s="37">
        <v>41.222456790000003</v>
      </c>
      <c r="G1117" s="37">
        <v>224.35277350000001</v>
      </c>
      <c r="H1117" s="37">
        <v>235.88348479999999</v>
      </c>
      <c r="I1117" s="17" t="s">
        <v>353</v>
      </c>
      <c r="J1117" s="17" t="s">
        <v>359</v>
      </c>
      <c r="K1117" s="17" t="s">
        <v>392</v>
      </c>
      <c r="L1117" s="17" t="s">
        <v>363</v>
      </c>
      <c r="M1117" s="17" t="s">
        <v>333</v>
      </c>
      <c r="N1117" s="36">
        <v>4.9838719280273196</v>
      </c>
      <c r="O1117" s="35">
        <v>27.1190222</v>
      </c>
      <c r="P1117" s="37">
        <v>1432.3673909900001</v>
      </c>
      <c r="Q1117" t="str">
        <f t="shared" si="68"/>
        <v>Borderline High</v>
      </c>
      <c r="R1117" t="str">
        <f t="shared" si="69"/>
        <v>Normal</v>
      </c>
      <c r="S1117">
        <f t="shared" si="70"/>
        <v>4</v>
      </c>
      <c r="T1117" t="str">
        <f t="shared" si="71"/>
        <v>Moderate</v>
      </c>
    </row>
    <row r="1118" spans="1:20" ht="15" customHeight="1" x14ac:dyDescent="0.35">
      <c r="A1118" s="35">
        <v>53</v>
      </c>
      <c r="B1118" s="36">
        <v>27.02579983</v>
      </c>
      <c r="C1118" s="35">
        <v>108.9603786</v>
      </c>
      <c r="D1118" s="35">
        <v>81.841356399999995</v>
      </c>
      <c r="E1118" s="37">
        <v>186.2301521</v>
      </c>
      <c r="F1118" s="37">
        <v>44.863969310000002</v>
      </c>
      <c r="G1118" s="37">
        <v>219.5597363</v>
      </c>
      <c r="H1118" s="37">
        <v>224.4184315</v>
      </c>
      <c r="I1118" s="17" t="s">
        <v>243</v>
      </c>
      <c r="J1118" s="17" t="s">
        <v>249</v>
      </c>
      <c r="K1118" s="17" t="s">
        <v>392</v>
      </c>
      <c r="L1118" s="17" t="s">
        <v>363</v>
      </c>
      <c r="M1118" s="17" t="s">
        <v>333</v>
      </c>
      <c r="N1118" s="36">
        <v>4.1509958874390103</v>
      </c>
      <c r="O1118" s="35">
        <v>27.1190222</v>
      </c>
      <c r="P1118" s="37">
        <v>1432.3673909900001</v>
      </c>
      <c r="Q1118" t="str">
        <f t="shared" si="68"/>
        <v>Desirable</v>
      </c>
      <c r="R1118" t="str">
        <f t="shared" si="69"/>
        <v>Normal</v>
      </c>
      <c r="S1118">
        <f t="shared" si="70"/>
        <v>2</v>
      </c>
      <c r="T1118" t="str">
        <f t="shared" si="71"/>
        <v>Low</v>
      </c>
    </row>
    <row r="1119" spans="1:20" ht="15" customHeight="1" x14ac:dyDescent="0.35">
      <c r="A1119" s="35">
        <v>53</v>
      </c>
      <c r="B1119" s="36">
        <v>27.02579983</v>
      </c>
      <c r="C1119" s="35">
        <v>108.9603786</v>
      </c>
      <c r="D1119" s="35">
        <v>81.841356399999995</v>
      </c>
      <c r="E1119" s="37">
        <v>181.2806224</v>
      </c>
      <c r="F1119" s="37">
        <v>33.768609660000003</v>
      </c>
      <c r="G1119" s="37">
        <v>199.3491478</v>
      </c>
      <c r="H1119" s="37">
        <v>215.42026039999999</v>
      </c>
      <c r="I1119" s="17" t="s">
        <v>243</v>
      </c>
      <c r="J1119" s="17" t="s">
        <v>249</v>
      </c>
      <c r="K1119" s="17" t="s">
        <v>392</v>
      </c>
      <c r="L1119" s="17" t="s">
        <v>363</v>
      </c>
      <c r="M1119" s="17" t="s">
        <v>333</v>
      </c>
      <c r="N1119" s="36">
        <v>5.3683176247179798</v>
      </c>
      <c r="O1119" s="35">
        <v>27.1190222</v>
      </c>
      <c r="P1119" s="37">
        <v>1432.3673909900001</v>
      </c>
      <c r="Q1119" t="str">
        <f t="shared" si="68"/>
        <v>Desirable</v>
      </c>
      <c r="R1119" t="str">
        <f t="shared" si="69"/>
        <v>Normal</v>
      </c>
      <c r="S1119">
        <f t="shared" si="70"/>
        <v>3</v>
      </c>
      <c r="T1119" t="str">
        <f t="shared" si="71"/>
        <v>Moderate</v>
      </c>
    </row>
    <row r="1120" spans="1:20" ht="15" customHeight="1" x14ac:dyDescent="0.35">
      <c r="A1120" s="35">
        <v>42</v>
      </c>
      <c r="B1120" s="36">
        <v>18.46560045</v>
      </c>
      <c r="C1120" s="35">
        <v>112.03881149999999</v>
      </c>
      <c r="D1120" s="35">
        <v>69.221205209999994</v>
      </c>
      <c r="E1120" s="37">
        <v>200.87756060000001</v>
      </c>
      <c r="F1120" s="37">
        <v>38.429070119999999</v>
      </c>
      <c r="G1120" s="37">
        <v>216.2567732</v>
      </c>
      <c r="H1120" s="37">
        <v>241.4953332</v>
      </c>
      <c r="I1120" s="17" t="s">
        <v>353</v>
      </c>
      <c r="J1120" s="17" t="s">
        <v>354</v>
      </c>
      <c r="K1120" s="17" t="s">
        <v>255</v>
      </c>
      <c r="L1120" s="17" t="s">
        <v>360</v>
      </c>
      <c r="M1120" s="17" t="s">
        <v>332</v>
      </c>
      <c r="N1120" s="36">
        <v>5.2272292817060801</v>
      </c>
      <c r="O1120" s="35">
        <v>42.817606290000001</v>
      </c>
      <c r="P1120" s="37">
        <v>775.5552189</v>
      </c>
      <c r="Q1120" t="str">
        <f t="shared" si="68"/>
        <v>Borderline High</v>
      </c>
      <c r="R1120" t="str">
        <f t="shared" si="69"/>
        <v>Normal</v>
      </c>
      <c r="S1120">
        <f t="shared" si="70"/>
        <v>4</v>
      </c>
      <c r="T1120" t="str">
        <f t="shared" si="71"/>
        <v>Moderate</v>
      </c>
    </row>
    <row r="1121" spans="1:20" ht="15" customHeight="1" x14ac:dyDescent="0.35">
      <c r="A1121" s="35">
        <v>56</v>
      </c>
      <c r="B1121" s="36">
        <v>22.83079665</v>
      </c>
      <c r="C1121" s="35">
        <v>124.12508390000001</v>
      </c>
      <c r="D1121" s="35">
        <v>78.8572755</v>
      </c>
      <c r="E1121" s="37">
        <v>211.48737940000001</v>
      </c>
      <c r="F1121" s="37">
        <v>33.201207029999999</v>
      </c>
      <c r="G1121" s="37">
        <v>222.2228053</v>
      </c>
      <c r="H1121" s="37">
        <v>243.1413</v>
      </c>
      <c r="I1121" s="17" t="s">
        <v>243</v>
      </c>
      <c r="J1121" s="17" t="s">
        <v>249</v>
      </c>
      <c r="K1121" s="17" t="s">
        <v>255</v>
      </c>
      <c r="L1121" s="17" t="s">
        <v>363</v>
      </c>
      <c r="M1121" s="17" t="s">
        <v>255</v>
      </c>
      <c r="N1121" s="36">
        <v>6.3698702040833597</v>
      </c>
      <c r="O1121" s="35">
        <v>45.2678084</v>
      </c>
      <c r="P1121" s="37">
        <v>1278.5246124</v>
      </c>
      <c r="Q1121" t="str">
        <f t="shared" si="68"/>
        <v>Borderline High</v>
      </c>
      <c r="R1121" t="str">
        <f t="shared" si="69"/>
        <v>Elevated</v>
      </c>
      <c r="S1121">
        <f t="shared" si="70"/>
        <v>2</v>
      </c>
      <c r="T1121" t="str">
        <f t="shared" si="71"/>
        <v>Low</v>
      </c>
    </row>
    <row r="1122" spans="1:20" ht="15" customHeight="1" x14ac:dyDescent="0.35">
      <c r="A1122" s="35">
        <v>52</v>
      </c>
      <c r="B1122" s="36">
        <v>30.33683104</v>
      </c>
      <c r="C1122" s="35">
        <v>110.14089300000001</v>
      </c>
      <c r="D1122" s="35">
        <v>78.357888829999993</v>
      </c>
      <c r="E1122" s="37">
        <v>217.99259839999999</v>
      </c>
      <c r="F1122" s="37">
        <v>41.76614189</v>
      </c>
      <c r="G1122" s="37">
        <v>232.5710521</v>
      </c>
      <c r="H1122" s="37">
        <v>243.61916629999999</v>
      </c>
      <c r="I1122" s="17" t="s">
        <v>243</v>
      </c>
      <c r="J1122" s="17" t="s">
        <v>249</v>
      </c>
      <c r="K1122" s="17" t="s">
        <v>255</v>
      </c>
      <c r="L1122" s="17" t="s">
        <v>363</v>
      </c>
      <c r="M1122" s="17" t="s">
        <v>334</v>
      </c>
      <c r="N1122" s="36">
        <v>5.2193616296695504</v>
      </c>
      <c r="O1122" s="35">
        <v>31.783004170000002</v>
      </c>
      <c r="P1122" s="37">
        <v>1577.5152140800001</v>
      </c>
      <c r="Q1122" t="str">
        <f t="shared" si="68"/>
        <v>Borderline High</v>
      </c>
      <c r="R1122" t="str">
        <f t="shared" si="69"/>
        <v>Normal</v>
      </c>
      <c r="S1122">
        <f t="shared" si="70"/>
        <v>3</v>
      </c>
      <c r="T1122" t="str">
        <f t="shared" si="71"/>
        <v>Moderate</v>
      </c>
    </row>
    <row r="1123" spans="1:20" ht="15" customHeight="1" x14ac:dyDescent="0.35">
      <c r="A1123" s="35">
        <v>20</v>
      </c>
      <c r="B1123" s="36">
        <v>27.624184039999999</v>
      </c>
      <c r="C1123" s="35">
        <v>121.0214112</v>
      </c>
      <c r="D1123" s="35">
        <v>70.791166899999993</v>
      </c>
      <c r="E1123" s="37">
        <v>190.8460494</v>
      </c>
      <c r="F1123" s="37">
        <v>31.105913449999999</v>
      </c>
      <c r="G1123" s="37">
        <v>215.32315740000001</v>
      </c>
      <c r="H1123" s="37">
        <v>253.01169630000001</v>
      </c>
      <c r="I1123" s="17" t="s">
        <v>353</v>
      </c>
      <c r="J1123" s="17" t="s">
        <v>249</v>
      </c>
      <c r="K1123" s="17" t="s">
        <v>255</v>
      </c>
      <c r="L1123" s="17" t="s">
        <v>355</v>
      </c>
      <c r="M1123" s="17" t="s">
        <v>333</v>
      </c>
      <c r="N1123" s="36">
        <v>6.1353623228833403</v>
      </c>
      <c r="O1123" s="35">
        <v>50.230244300000003</v>
      </c>
      <c r="P1123" s="37">
        <v>552.4836808</v>
      </c>
      <c r="Q1123" t="str">
        <f t="shared" si="68"/>
        <v>Desirable</v>
      </c>
      <c r="R1123" t="str">
        <f t="shared" si="69"/>
        <v>Elevated</v>
      </c>
      <c r="S1123">
        <f t="shared" si="70"/>
        <v>6</v>
      </c>
      <c r="T1123" t="str">
        <f t="shared" si="71"/>
        <v>High</v>
      </c>
    </row>
    <row r="1124" spans="1:20" ht="15" customHeight="1" x14ac:dyDescent="0.35">
      <c r="A1124" s="35">
        <v>61</v>
      </c>
      <c r="B1124" s="36">
        <v>25.297791109999999</v>
      </c>
      <c r="C1124" s="35">
        <v>110.0340693</v>
      </c>
      <c r="D1124" s="35">
        <v>83.126196870000001</v>
      </c>
      <c r="E1124" s="37">
        <v>195.1241521</v>
      </c>
      <c r="F1124" s="37">
        <v>29.823073440000002</v>
      </c>
      <c r="G1124" s="37">
        <v>209.82876970000001</v>
      </c>
      <c r="H1124" s="37">
        <v>271.05476959999999</v>
      </c>
      <c r="I1124" s="17" t="s">
        <v>243</v>
      </c>
      <c r="J1124" s="17" t="s">
        <v>249</v>
      </c>
      <c r="K1124" s="17" t="s">
        <v>392</v>
      </c>
      <c r="L1124" s="17" t="s">
        <v>261</v>
      </c>
      <c r="M1124" s="17" t="s">
        <v>333</v>
      </c>
      <c r="N1124" s="36">
        <v>6.5427244610641297</v>
      </c>
      <c r="O1124" s="35">
        <v>26.907872430000001</v>
      </c>
      <c r="P1124" s="37">
        <v>1543.1652577100001</v>
      </c>
      <c r="Q1124" t="str">
        <f t="shared" si="68"/>
        <v>Desirable</v>
      </c>
      <c r="R1124" t="str">
        <f t="shared" si="69"/>
        <v>Normal</v>
      </c>
      <c r="S1124">
        <f t="shared" si="70"/>
        <v>3</v>
      </c>
      <c r="T1124" t="str">
        <f t="shared" si="71"/>
        <v>Moderate</v>
      </c>
    </row>
    <row r="1125" spans="1:20" ht="15" customHeight="1" x14ac:dyDescent="0.35">
      <c r="A1125" s="35">
        <v>68</v>
      </c>
      <c r="B1125" s="36">
        <v>18.085110709999999</v>
      </c>
      <c r="C1125" s="35">
        <v>103.0010059</v>
      </c>
      <c r="D1125" s="35">
        <v>74.424965520000001</v>
      </c>
      <c r="E1125" s="37">
        <v>178.34952419999999</v>
      </c>
      <c r="F1125" s="37">
        <v>28.574533429999999</v>
      </c>
      <c r="G1125" s="37">
        <v>214.09162900000001</v>
      </c>
      <c r="H1125" s="37">
        <v>214.96034220000001</v>
      </c>
      <c r="I1125" s="17" t="s">
        <v>243</v>
      </c>
      <c r="J1125" s="17" t="s">
        <v>249</v>
      </c>
      <c r="K1125" s="17" t="s">
        <v>255</v>
      </c>
      <c r="L1125" s="17" t="s">
        <v>261</v>
      </c>
      <c r="M1125" s="17" t="s">
        <v>332</v>
      </c>
      <c r="N1125" s="36">
        <v>6.2415550768977202</v>
      </c>
      <c r="O1125" s="35">
        <v>28.576040379999998</v>
      </c>
      <c r="P1125" s="37">
        <v>1229.7875282800001</v>
      </c>
      <c r="Q1125" t="str">
        <f t="shared" si="68"/>
        <v>Desirable</v>
      </c>
      <c r="R1125" t="str">
        <f t="shared" si="69"/>
        <v>Normal</v>
      </c>
      <c r="S1125">
        <f t="shared" si="70"/>
        <v>2</v>
      </c>
      <c r="T1125" t="str">
        <f t="shared" si="71"/>
        <v>Low</v>
      </c>
    </row>
    <row r="1126" spans="1:20" ht="15" customHeight="1" x14ac:dyDescent="0.35">
      <c r="A1126" s="35">
        <v>29</v>
      </c>
      <c r="B1126" s="36">
        <v>31.823193100000001</v>
      </c>
      <c r="C1126" s="35">
        <v>97.53381315</v>
      </c>
      <c r="D1126" s="35">
        <v>88.188918110000003</v>
      </c>
      <c r="E1126" s="37">
        <v>199.63455070000001</v>
      </c>
      <c r="F1126" s="37">
        <v>37.846727819999998</v>
      </c>
      <c r="G1126" s="37">
        <v>229.80247729999999</v>
      </c>
      <c r="H1126" s="37">
        <v>284.42935799999998</v>
      </c>
      <c r="I1126" s="17" t="s">
        <v>243</v>
      </c>
      <c r="J1126" s="17" t="s">
        <v>249</v>
      </c>
      <c r="K1126" s="17" t="s">
        <v>392</v>
      </c>
      <c r="L1126" s="17" t="s">
        <v>355</v>
      </c>
      <c r="M1126" s="17" t="s">
        <v>334</v>
      </c>
      <c r="N1126" s="36">
        <v>5.2748166670964798</v>
      </c>
      <c r="O1126" s="35">
        <v>9.3448950400000008</v>
      </c>
      <c r="P1126" s="37">
        <v>922.87259989999995</v>
      </c>
      <c r="Q1126" t="str">
        <f t="shared" si="68"/>
        <v>Desirable</v>
      </c>
      <c r="R1126" t="str">
        <f t="shared" si="69"/>
        <v>Normal</v>
      </c>
      <c r="S1126">
        <f t="shared" si="70"/>
        <v>4</v>
      </c>
      <c r="T1126" t="str">
        <f t="shared" si="71"/>
        <v>Moderate</v>
      </c>
    </row>
    <row r="1127" spans="1:20" ht="15" customHeight="1" x14ac:dyDescent="0.35">
      <c r="A1127" s="35">
        <v>36</v>
      </c>
      <c r="B1127" s="36">
        <v>29.170495939999999</v>
      </c>
      <c r="C1127" s="35">
        <v>110.7861032</v>
      </c>
      <c r="D1127" s="35">
        <v>84.215931749999996</v>
      </c>
      <c r="E1127" s="37">
        <v>174.30904090000001</v>
      </c>
      <c r="F1127" s="37">
        <v>30.06129907</v>
      </c>
      <c r="G1127" s="37">
        <v>237.5348927</v>
      </c>
      <c r="H1127" s="37">
        <v>252.1861577</v>
      </c>
      <c r="I1127" s="17" t="s">
        <v>243</v>
      </c>
      <c r="J1127" s="17" t="s">
        <v>249</v>
      </c>
      <c r="K1127" s="17" t="s">
        <v>392</v>
      </c>
      <c r="L1127" s="17" t="s">
        <v>357</v>
      </c>
      <c r="M1127" s="17" t="s">
        <v>333</v>
      </c>
      <c r="N1127" s="36">
        <v>5.79845337003262</v>
      </c>
      <c r="O1127" s="35">
        <v>26.57017145</v>
      </c>
      <c r="P1127" s="37">
        <v>1050.1378538399999</v>
      </c>
      <c r="Q1127" t="str">
        <f t="shared" si="68"/>
        <v>Desirable</v>
      </c>
      <c r="R1127" t="str">
        <f t="shared" si="69"/>
        <v>Normal</v>
      </c>
      <c r="S1127">
        <f t="shared" si="70"/>
        <v>3</v>
      </c>
      <c r="T1127" t="str">
        <f t="shared" si="71"/>
        <v>Moderate</v>
      </c>
    </row>
    <row r="1128" spans="1:20" ht="15" customHeight="1" x14ac:dyDescent="0.35">
      <c r="A1128" s="35">
        <v>61</v>
      </c>
      <c r="B1128" s="36">
        <v>22.71769097</v>
      </c>
      <c r="C1128" s="35">
        <v>100.7648295</v>
      </c>
      <c r="D1128" s="35">
        <v>79.770897349999998</v>
      </c>
      <c r="E1128" s="37">
        <v>204.08617799999999</v>
      </c>
      <c r="F1128" s="37">
        <v>40.807253889999998</v>
      </c>
      <c r="G1128" s="37">
        <v>217.85196859999999</v>
      </c>
      <c r="H1128" s="37">
        <v>239.1886902</v>
      </c>
      <c r="I1128" s="17" t="s">
        <v>243</v>
      </c>
      <c r="J1128" s="17" t="s">
        <v>249</v>
      </c>
      <c r="K1128" s="17" t="s">
        <v>255</v>
      </c>
      <c r="L1128" s="17" t="s">
        <v>261</v>
      </c>
      <c r="M1128" s="17" t="s">
        <v>255</v>
      </c>
      <c r="N1128" s="36">
        <v>5.0012230313300297</v>
      </c>
      <c r="O1128" s="35">
        <v>20.993932149999999</v>
      </c>
      <c r="P1128" s="37">
        <v>1385.77914917</v>
      </c>
      <c r="Q1128" t="str">
        <f t="shared" si="68"/>
        <v>Borderline High</v>
      </c>
      <c r="R1128" t="str">
        <f t="shared" si="69"/>
        <v>Normal</v>
      </c>
      <c r="S1128">
        <f t="shared" si="70"/>
        <v>0</v>
      </c>
      <c r="T1128" t="str">
        <f t="shared" si="71"/>
        <v>Low</v>
      </c>
    </row>
    <row r="1129" spans="1:20" ht="15" customHeight="1" x14ac:dyDescent="0.35">
      <c r="A1129" s="35">
        <v>76</v>
      </c>
      <c r="B1129" s="36">
        <v>22.192298279999999</v>
      </c>
      <c r="C1129" s="35">
        <v>101.5619633</v>
      </c>
      <c r="D1129" s="35">
        <v>77.140952780000006</v>
      </c>
      <c r="E1129" s="37">
        <v>177.41566789999999</v>
      </c>
      <c r="F1129" s="37">
        <v>32.741270870000001</v>
      </c>
      <c r="G1129" s="37">
        <v>207.69873559999999</v>
      </c>
      <c r="H1129" s="37">
        <v>243.25172810000001</v>
      </c>
      <c r="I1129" s="17" t="s">
        <v>243</v>
      </c>
      <c r="J1129" s="17" t="s">
        <v>359</v>
      </c>
      <c r="K1129" s="17" t="s">
        <v>255</v>
      </c>
      <c r="L1129" s="17" t="s">
        <v>366</v>
      </c>
      <c r="M1129" s="17" t="s">
        <v>255</v>
      </c>
      <c r="N1129" s="36">
        <v>5.41871659791195</v>
      </c>
      <c r="O1129" s="35">
        <v>24.421010519999999</v>
      </c>
      <c r="P1129" s="37">
        <v>1686.61466928</v>
      </c>
      <c r="Q1129" t="str">
        <f t="shared" si="68"/>
        <v>Desirable</v>
      </c>
      <c r="R1129" t="str">
        <f t="shared" si="69"/>
        <v>Normal</v>
      </c>
      <c r="S1129">
        <f t="shared" si="70"/>
        <v>1</v>
      </c>
      <c r="T1129" t="str">
        <f t="shared" si="71"/>
        <v>Low</v>
      </c>
    </row>
    <row r="1130" spans="1:20" ht="15" customHeight="1" x14ac:dyDescent="0.35">
      <c r="A1130" s="35">
        <v>66</v>
      </c>
      <c r="B1130" s="36">
        <v>32.13441443</v>
      </c>
      <c r="C1130" s="35">
        <v>114.0439058</v>
      </c>
      <c r="D1130" s="35">
        <v>84.696205250000006</v>
      </c>
      <c r="E1130" s="37">
        <v>209.91427289999999</v>
      </c>
      <c r="F1130" s="37">
        <v>25.8597936</v>
      </c>
      <c r="G1130" s="37">
        <v>223.16477649999999</v>
      </c>
      <c r="H1130" s="37">
        <v>251.6271447</v>
      </c>
      <c r="I1130" s="17" t="s">
        <v>243</v>
      </c>
      <c r="J1130" s="17" t="s">
        <v>249</v>
      </c>
      <c r="K1130" s="17" t="s">
        <v>392</v>
      </c>
      <c r="L1130" s="17" t="s">
        <v>261</v>
      </c>
      <c r="M1130" s="17" t="s">
        <v>334</v>
      </c>
      <c r="N1130" s="36">
        <v>8.1173993940926099</v>
      </c>
      <c r="O1130" s="35">
        <v>29.347700549999999</v>
      </c>
      <c r="P1130" s="37">
        <v>2120.8713523800002</v>
      </c>
      <c r="Q1130" t="str">
        <f t="shared" si="68"/>
        <v>Borderline High</v>
      </c>
      <c r="R1130" t="str">
        <f t="shared" si="69"/>
        <v>Normal</v>
      </c>
      <c r="S1130">
        <f t="shared" si="70"/>
        <v>4</v>
      </c>
      <c r="T1130" t="str">
        <f t="shared" si="71"/>
        <v>Moderate</v>
      </c>
    </row>
    <row r="1131" spans="1:20" ht="15" customHeight="1" x14ac:dyDescent="0.35">
      <c r="A1131" s="35">
        <v>78</v>
      </c>
      <c r="B1131" s="36">
        <v>28.502021289999998</v>
      </c>
      <c r="C1131" s="35">
        <v>129.4665613</v>
      </c>
      <c r="D1131" s="35">
        <v>96.320073489999999</v>
      </c>
      <c r="E1131" s="37">
        <v>229.08632299999999</v>
      </c>
      <c r="F1131" s="37">
        <v>39.816210640000001</v>
      </c>
      <c r="G1131" s="37">
        <v>240.41155989999999</v>
      </c>
      <c r="H1131" s="37">
        <v>257.78997980000003</v>
      </c>
      <c r="I1131" s="17" t="s">
        <v>353</v>
      </c>
      <c r="J1131" s="17" t="s">
        <v>249</v>
      </c>
      <c r="K1131" s="17" t="s">
        <v>392</v>
      </c>
      <c r="L1131" s="17" t="s">
        <v>366</v>
      </c>
      <c r="M1131" s="17" t="s">
        <v>333</v>
      </c>
      <c r="N1131" s="36">
        <v>5.7535943104002003</v>
      </c>
      <c r="O1131" s="35">
        <v>33.146487810000004</v>
      </c>
      <c r="P1131" s="37">
        <v>2223.1576606200001</v>
      </c>
      <c r="Q1131" t="str">
        <f t="shared" si="68"/>
        <v>Borderline High</v>
      </c>
      <c r="R1131" t="str">
        <f t="shared" si="69"/>
        <v>Elevated</v>
      </c>
      <c r="S1131">
        <f t="shared" si="70"/>
        <v>6</v>
      </c>
      <c r="T1131" t="str">
        <f t="shared" si="71"/>
        <v>High</v>
      </c>
    </row>
    <row r="1132" spans="1:20" ht="15" customHeight="1" x14ac:dyDescent="0.35">
      <c r="A1132" s="35">
        <v>34</v>
      </c>
      <c r="B1132" s="36">
        <v>20.198503769999999</v>
      </c>
      <c r="C1132" s="35">
        <v>116.6499214</v>
      </c>
      <c r="D1132" s="35">
        <v>64.080133480000001</v>
      </c>
      <c r="E1132" s="37">
        <v>196.95390689999999</v>
      </c>
      <c r="F1132" s="37">
        <v>33.966229589999998</v>
      </c>
      <c r="G1132" s="37">
        <v>230.0689332</v>
      </c>
      <c r="H1132" s="37">
        <v>260.12606820000002</v>
      </c>
      <c r="I1132" s="17" t="s">
        <v>353</v>
      </c>
      <c r="J1132" s="17" t="s">
        <v>354</v>
      </c>
      <c r="K1132" s="17" t="s">
        <v>255</v>
      </c>
      <c r="L1132" s="17" t="s">
        <v>357</v>
      </c>
      <c r="M1132" s="17" t="s">
        <v>255</v>
      </c>
      <c r="N1132" s="36">
        <v>5.7985213336126398</v>
      </c>
      <c r="O1132" s="35">
        <v>52.569787920000003</v>
      </c>
      <c r="P1132" s="37">
        <v>686.74912817999996</v>
      </c>
      <c r="Q1132" t="str">
        <f t="shared" si="68"/>
        <v>Desirable</v>
      </c>
      <c r="R1132" t="str">
        <f t="shared" si="69"/>
        <v>Normal</v>
      </c>
      <c r="S1132">
        <f t="shared" si="70"/>
        <v>3</v>
      </c>
      <c r="T1132" t="str">
        <f t="shared" si="71"/>
        <v>Moderate</v>
      </c>
    </row>
    <row r="1133" spans="1:20" ht="15" customHeight="1" x14ac:dyDescent="0.35">
      <c r="A1133" s="35">
        <v>74</v>
      </c>
      <c r="B1133" s="36">
        <v>23.34801087</v>
      </c>
      <c r="C1133" s="35">
        <v>117.2507336</v>
      </c>
      <c r="D1133" s="35">
        <v>83.100113539999995</v>
      </c>
      <c r="E1133" s="37">
        <v>207.79429579999999</v>
      </c>
      <c r="F1133" s="37">
        <v>33.31448924</v>
      </c>
      <c r="G1133" s="37">
        <v>233.43361229999999</v>
      </c>
      <c r="H1133" s="37">
        <v>239.59982450000001</v>
      </c>
      <c r="I1133" s="17" t="s">
        <v>243</v>
      </c>
      <c r="J1133" s="17" t="s">
        <v>249</v>
      </c>
      <c r="K1133" s="17" t="s">
        <v>392</v>
      </c>
      <c r="L1133" s="17" t="s">
        <v>366</v>
      </c>
      <c r="M1133" s="17" t="s">
        <v>255</v>
      </c>
      <c r="N1133" s="36">
        <v>6.2373549929892302</v>
      </c>
      <c r="O1133" s="35">
        <v>34.150620060000001</v>
      </c>
      <c r="P1133" s="37">
        <v>1727.75280438</v>
      </c>
      <c r="Q1133" t="str">
        <f t="shared" si="68"/>
        <v>Borderline High</v>
      </c>
      <c r="R1133" t="str">
        <f t="shared" si="69"/>
        <v>Normal</v>
      </c>
      <c r="S1133">
        <f t="shared" si="70"/>
        <v>1</v>
      </c>
      <c r="T1133" t="str">
        <f t="shared" si="71"/>
        <v>Low</v>
      </c>
    </row>
    <row r="1134" spans="1:20" ht="15" customHeight="1" x14ac:dyDescent="0.35">
      <c r="A1134" s="35">
        <v>72</v>
      </c>
      <c r="B1134" s="36">
        <v>36.786456289999997</v>
      </c>
      <c r="C1134" s="35">
        <v>115.13572259999999</v>
      </c>
      <c r="D1134" s="35">
        <v>84.481816089999995</v>
      </c>
      <c r="E1134" s="37">
        <v>216.15896499999999</v>
      </c>
      <c r="F1134" s="37">
        <v>38.953098679999997</v>
      </c>
      <c r="G1134" s="37">
        <v>252.75593470000001</v>
      </c>
      <c r="H1134" s="37">
        <v>242.14554140000001</v>
      </c>
      <c r="I1134" s="17" t="s">
        <v>243</v>
      </c>
      <c r="J1134" s="17" t="s">
        <v>359</v>
      </c>
      <c r="K1134" s="17" t="s">
        <v>392</v>
      </c>
      <c r="L1134" s="17" t="s">
        <v>366</v>
      </c>
      <c r="M1134" s="17" t="s">
        <v>334</v>
      </c>
      <c r="N1134" s="36">
        <v>5.54921103390895</v>
      </c>
      <c r="O1134" s="35">
        <v>30.653906509999999</v>
      </c>
      <c r="P1134" s="37">
        <v>2648.6248528800002</v>
      </c>
      <c r="Q1134" t="str">
        <f t="shared" si="68"/>
        <v>Borderline High</v>
      </c>
      <c r="R1134" t="str">
        <f t="shared" si="69"/>
        <v>Normal</v>
      </c>
      <c r="S1134">
        <f t="shared" si="70"/>
        <v>4</v>
      </c>
      <c r="T1134" t="str">
        <f t="shared" si="71"/>
        <v>Moderate</v>
      </c>
    </row>
    <row r="1135" spans="1:20" ht="15" customHeight="1" x14ac:dyDescent="0.35">
      <c r="A1135" s="35">
        <v>64</v>
      </c>
      <c r="B1135" s="36">
        <v>32.011188820000001</v>
      </c>
      <c r="C1135" s="35">
        <v>113.2400513</v>
      </c>
      <c r="D1135" s="35">
        <v>77.539776459999999</v>
      </c>
      <c r="E1135" s="37">
        <v>210.47982579999999</v>
      </c>
      <c r="F1135" s="37">
        <v>40.129181199999998</v>
      </c>
      <c r="G1135" s="37">
        <v>226.99702569999999</v>
      </c>
      <c r="H1135" s="37">
        <v>270.9301979</v>
      </c>
      <c r="I1135" s="17" t="s">
        <v>243</v>
      </c>
      <c r="J1135" s="17" t="s">
        <v>359</v>
      </c>
      <c r="K1135" s="17" t="s">
        <v>255</v>
      </c>
      <c r="L1135" s="17" t="s">
        <v>261</v>
      </c>
      <c r="M1135" s="17" t="s">
        <v>334</v>
      </c>
      <c r="N1135" s="36">
        <v>5.2450565774314901</v>
      </c>
      <c r="O1135" s="35">
        <v>35.700274839999999</v>
      </c>
      <c r="P1135" s="37">
        <v>2048.7160844800001</v>
      </c>
      <c r="Q1135" t="str">
        <f t="shared" si="68"/>
        <v>Borderline High</v>
      </c>
      <c r="R1135" t="str">
        <f t="shared" si="69"/>
        <v>Normal</v>
      </c>
      <c r="S1135">
        <f t="shared" si="70"/>
        <v>3</v>
      </c>
      <c r="T1135" t="str">
        <f t="shared" si="71"/>
        <v>Moderate</v>
      </c>
    </row>
    <row r="1136" spans="1:20" ht="15" customHeight="1" x14ac:dyDescent="0.35">
      <c r="A1136" s="35">
        <v>29</v>
      </c>
      <c r="B1136" s="36">
        <v>27.002856380000001</v>
      </c>
      <c r="C1136" s="35">
        <v>121.0157397</v>
      </c>
      <c r="D1136" s="35">
        <v>87.560022110000006</v>
      </c>
      <c r="E1136" s="37">
        <v>160.66791789999999</v>
      </c>
      <c r="F1136" s="37">
        <v>36.794502299999998</v>
      </c>
      <c r="G1136" s="37">
        <v>198.16981010000001</v>
      </c>
      <c r="H1136" s="37">
        <v>251.34009610000001</v>
      </c>
      <c r="I1136" s="17" t="s">
        <v>353</v>
      </c>
      <c r="J1136" s="17" t="s">
        <v>359</v>
      </c>
      <c r="K1136" s="17" t="s">
        <v>392</v>
      </c>
      <c r="L1136" s="17" t="s">
        <v>355</v>
      </c>
      <c r="M1136" s="17" t="s">
        <v>333</v>
      </c>
      <c r="N1136" s="36">
        <v>4.3666283780661397</v>
      </c>
      <c r="O1136" s="35">
        <v>33.455717589999999</v>
      </c>
      <c r="P1136" s="37">
        <v>783.08283501999995</v>
      </c>
      <c r="Q1136" t="str">
        <f t="shared" si="68"/>
        <v>Desirable</v>
      </c>
      <c r="R1136" t="str">
        <f t="shared" si="69"/>
        <v>Elevated</v>
      </c>
      <c r="S1136">
        <f t="shared" si="70"/>
        <v>6</v>
      </c>
      <c r="T1136" t="str">
        <f t="shared" si="71"/>
        <v>High</v>
      </c>
    </row>
    <row r="1137" spans="1:20" ht="15" customHeight="1" x14ac:dyDescent="0.35">
      <c r="A1137" s="35">
        <v>79</v>
      </c>
      <c r="B1137" s="36">
        <v>27.11185459</v>
      </c>
      <c r="C1137" s="35">
        <v>116.48984129999999</v>
      </c>
      <c r="D1137" s="35">
        <v>78.550624819999996</v>
      </c>
      <c r="E1137" s="37">
        <v>200.78499099999999</v>
      </c>
      <c r="F1137" s="37">
        <v>39.733345120000003</v>
      </c>
      <c r="G1137" s="37">
        <v>203.57234020000001</v>
      </c>
      <c r="H1137" s="37">
        <v>276.05854190000002</v>
      </c>
      <c r="I1137" s="17" t="s">
        <v>243</v>
      </c>
      <c r="J1137" s="17" t="s">
        <v>249</v>
      </c>
      <c r="K1137" s="17" t="s">
        <v>255</v>
      </c>
      <c r="L1137" s="17" t="s">
        <v>366</v>
      </c>
      <c r="M1137" s="17" t="s">
        <v>333</v>
      </c>
      <c r="N1137" s="36">
        <v>5.0533120328430101</v>
      </c>
      <c r="O1137" s="35">
        <v>37.939216479999999</v>
      </c>
      <c r="P1137" s="37">
        <v>2141.8365126100002</v>
      </c>
      <c r="Q1137" t="str">
        <f t="shared" si="68"/>
        <v>Borderline High</v>
      </c>
      <c r="R1137" t="str">
        <f t="shared" si="69"/>
        <v>Normal</v>
      </c>
      <c r="S1137">
        <f t="shared" si="70"/>
        <v>3</v>
      </c>
      <c r="T1137" t="str">
        <f t="shared" si="71"/>
        <v>Moderate</v>
      </c>
    </row>
    <row r="1138" spans="1:20" ht="15" customHeight="1" x14ac:dyDescent="0.35">
      <c r="A1138" s="35">
        <v>25</v>
      </c>
      <c r="B1138" s="36">
        <v>16.123095450000001</v>
      </c>
      <c r="C1138" s="35">
        <v>73.903281719999995</v>
      </c>
      <c r="D1138" s="35">
        <v>62.860525940000002</v>
      </c>
      <c r="E1138" s="37">
        <v>182.0839813</v>
      </c>
      <c r="F1138" s="37">
        <v>33.758743520000003</v>
      </c>
      <c r="G1138" s="37">
        <v>219.56659310000001</v>
      </c>
      <c r="H1138" s="37">
        <v>241.0201759</v>
      </c>
      <c r="I1138" s="17" t="s">
        <v>243</v>
      </c>
      <c r="J1138" s="17" t="s">
        <v>359</v>
      </c>
      <c r="K1138" s="17" t="s">
        <v>255</v>
      </c>
      <c r="L1138" s="17" t="s">
        <v>355</v>
      </c>
      <c r="M1138" s="17" t="s">
        <v>332</v>
      </c>
      <c r="N1138" s="36">
        <v>5.3936836005796902</v>
      </c>
      <c r="O1138" s="35">
        <v>11.04275578</v>
      </c>
      <c r="P1138" s="37">
        <v>403.07738625000002</v>
      </c>
      <c r="Q1138" t="str">
        <f t="shared" si="68"/>
        <v>Desirable</v>
      </c>
      <c r="R1138" t="str">
        <f t="shared" si="69"/>
        <v>Normal</v>
      </c>
      <c r="S1138">
        <f t="shared" si="70"/>
        <v>2</v>
      </c>
      <c r="T1138" t="str">
        <f t="shared" si="71"/>
        <v>Low</v>
      </c>
    </row>
    <row r="1139" spans="1:20" ht="15" customHeight="1" x14ac:dyDescent="0.35">
      <c r="A1139" s="35">
        <v>38</v>
      </c>
      <c r="B1139" s="36">
        <v>33.533122239999997</v>
      </c>
      <c r="C1139" s="35">
        <v>135.04620489999999</v>
      </c>
      <c r="D1139" s="35">
        <v>78.979499399999995</v>
      </c>
      <c r="E1139" s="37">
        <v>161.54283670000001</v>
      </c>
      <c r="F1139" s="37">
        <v>34.900306020000002</v>
      </c>
      <c r="G1139" s="37">
        <v>194.7865353</v>
      </c>
      <c r="H1139" s="37">
        <v>229.3003391</v>
      </c>
      <c r="I1139" s="17" t="s">
        <v>243</v>
      </c>
      <c r="J1139" s="17" t="s">
        <v>359</v>
      </c>
      <c r="K1139" s="17" t="s">
        <v>392</v>
      </c>
      <c r="L1139" s="17" t="s">
        <v>357</v>
      </c>
      <c r="M1139" s="17" t="s">
        <v>334</v>
      </c>
      <c r="N1139" s="36">
        <v>4.6286939893141898</v>
      </c>
      <c r="O1139" s="35">
        <v>56.066705499999998</v>
      </c>
      <c r="P1139" s="37">
        <v>1274.25864512</v>
      </c>
      <c r="Q1139" t="str">
        <f t="shared" si="68"/>
        <v>Desirable</v>
      </c>
      <c r="R1139" t="str">
        <f t="shared" si="69"/>
        <v>High / Stage 1</v>
      </c>
      <c r="S1139">
        <f t="shared" si="70"/>
        <v>6</v>
      </c>
      <c r="T1139" t="str">
        <f t="shared" si="71"/>
        <v>High</v>
      </c>
    </row>
    <row r="1140" spans="1:20" ht="15" customHeight="1" x14ac:dyDescent="0.35">
      <c r="A1140" s="35">
        <v>87</v>
      </c>
      <c r="B1140" s="36">
        <v>24.74290628</v>
      </c>
      <c r="C1140" s="35">
        <v>110.7612412</v>
      </c>
      <c r="D1140" s="35">
        <v>84.921014630000002</v>
      </c>
      <c r="E1140" s="37">
        <v>199.14733229999999</v>
      </c>
      <c r="F1140" s="37">
        <v>30.882863140000001</v>
      </c>
      <c r="G1140" s="37">
        <v>213.22062299999999</v>
      </c>
      <c r="H1140" s="37">
        <v>229.57382480000001</v>
      </c>
      <c r="I1140" s="17" t="s">
        <v>243</v>
      </c>
      <c r="J1140" s="17" t="s">
        <v>359</v>
      </c>
      <c r="K1140" s="17" t="s">
        <v>392</v>
      </c>
      <c r="L1140" s="17" t="s">
        <v>366</v>
      </c>
      <c r="M1140" s="17" t="s">
        <v>255</v>
      </c>
      <c r="N1140" s="36">
        <v>6.44847375054617</v>
      </c>
      <c r="O1140" s="35">
        <v>25.840226569999999</v>
      </c>
      <c r="P1140" s="37">
        <v>2152.6328463599998</v>
      </c>
      <c r="Q1140" t="str">
        <f t="shared" si="68"/>
        <v>Desirable</v>
      </c>
      <c r="R1140" t="str">
        <f t="shared" si="69"/>
        <v>Normal</v>
      </c>
      <c r="S1140">
        <f t="shared" si="70"/>
        <v>1</v>
      </c>
      <c r="T1140" t="str">
        <f t="shared" si="71"/>
        <v>Low</v>
      </c>
    </row>
    <row r="1141" spans="1:20" ht="15" customHeight="1" x14ac:dyDescent="0.35">
      <c r="A1141" s="35">
        <v>89</v>
      </c>
      <c r="B1141" s="36">
        <v>22.956659269999999</v>
      </c>
      <c r="C1141" s="35">
        <v>110.8970384</v>
      </c>
      <c r="D1141" s="35">
        <v>81.886809110000002</v>
      </c>
      <c r="E1141" s="37">
        <v>195.5232915</v>
      </c>
      <c r="F1141" s="37">
        <v>38.892123249999997</v>
      </c>
      <c r="G1141" s="37">
        <v>217.01753099999999</v>
      </c>
      <c r="H1141" s="37">
        <v>245.2589668</v>
      </c>
      <c r="I1141" s="17" t="s">
        <v>243</v>
      </c>
      <c r="J1141" s="17" t="s">
        <v>249</v>
      </c>
      <c r="K1141" s="17" t="s">
        <v>392</v>
      </c>
      <c r="L1141" s="17" t="s">
        <v>366</v>
      </c>
      <c r="M1141" s="17" t="s">
        <v>255</v>
      </c>
      <c r="N1141" s="36">
        <v>5.0273236625105104</v>
      </c>
      <c r="O1141" s="35">
        <v>29.010229290000002</v>
      </c>
      <c r="P1141" s="37">
        <v>2043.14267503</v>
      </c>
      <c r="Q1141" t="str">
        <f t="shared" si="68"/>
        <v>Desirable</v>
      </c>
      <c r="R1141" t="str">
        <f t="shared" si="69"/>
        <v>Normal</v>
      </c>
      <c r="S1141">
        <f t="shared" si="70"/>
        <v>1</v>
      </c>
      <c r="T1141" t="str">
        <f t="shared" si="71"/>
        <v>Low</v>
      </c>
    </row>
    <row r="1142" spans="1:20" ht="15" customHeight="1" x14ac:dyDescent="0.35">
      <c r="A1142" s="35">
        <v>42</v>
      </c>
      <c r="B1142" s="36">
        <v>30.74986423</v>
      </c>
      <c r="C1142" s="35">
        <v>111.5726222</v>
      </c>
      <c r="D1142" s="35">
        <v>71.340964700000001</v>
      </c>
      <c r="E1142" s="37">
        <v>213.607519</v>
      </c>
      <c r="F1142" s="37">
        <v>39.425525749999998</v>
      </c>
      <c r="G1142" s="37">
        <v>244.2803576</v>
      </c>
      <c r="H1142" s="37">
        <v>230.73983749999999</v>
      </c>
      <c r="I1142" s="17" t="s">
        <v>243</v>
      </c>
      <c r="J1142" s="17" t="s">
        <v>359</v>
      </c>
      <c r="K1142" s="17" t="s">
        <v>255</v>
      </c>
      <c r="L1142" s="17" t="s">
        <v>360</v>
      </c>
      <c r="M1142" s="17" t="s">
        <v>334</v>
      </c>
      <c r="N1142" s="36">
        <v>5.4180005196252798</v>
      </c>
      <c r="O1142" s="35">
        <v>40.231657499999997</v>
      </c>
      <c r="P1142" s="37">
        <v>1291.49429766</v>
      </c>
      <c r="Q1142" t="str">
        <f t="shared" si="68"/>
        <v>Borderline High</v>
      </c>
      <c r="R1142" t="str">
        <f t="shared" si="69"/>
        <v>Normal</v>
      </c>
      <c r="S1142">
        <f t="shared" si="70"/>
        <v>4</v>
      </c>
      <c r="T1142" t="str">
        <f t="shared" si="71"/>
        <v>Moderate</v>
      </c>
    </row>
    <row r="1143" spans="1:20" ht="15" customHeight="1" x14ac:dyDescent="0.35">
      <c r="A1143" s="35">
        <v>29</v>
      </c>
      <c r="B1143" s="36">
        <v>23.850231789999999</v>
      </c>
      <c r="C1143" s="35">
        <v>105.4745392</v>
      </c>
      <c r="D1143" s="35">
        <v>65.753307300000003</v>
      </c>
      <c r="E1143" s="37">
        <v>176.85217499999999</v>
      </c>
      <c r="F1143" s="37">
        <v>37.26780626</v>
      </c>
      <c r="G1143" s="37">
        <v>216.15377040000001</v>
      </c>
      <c r="H1143" s="37">
        <v>235.062871</v>
      </c>
      <c r="I1143" s="17" t="s">
        <v>243</v>
      </c>
      <c r="J1143" s="17" t="s">
        <v>354</v>
      </c>
      <c r="K1143" s="17" t="s">
        <v>255</v>
      </c>
      <c r="L1143" s="17" t="s">
        <v>355</v>
      </c>
      <c r="M1143" s="17" t="s">
        <v>255</v>
      </c>
      <c r="N1143" s="36">
        <v>4.7454409783657603</v>
      </c>
      <c r="O1143" s="35">
        <v>39.721231899999999</v>
      </c>
      <c r="P1143" s="37">
        <v>691.65672190999999</v>
      </c>
      <c r="Q1143" t="str">
        <f t="shared" si="68"/>
        <v>Desirable</v>
      </c>
      <c r="R1143" t="str">
        <f t="shared" si="69"/>
        <v>Normal</v>
      </c>
      <c r="S1143">
        <f t="shared" si="70"/>
        <v>1</v>
      </c>
      <c r="T1143" t="str">
        <f t="shared" si="71"/>
        <v>Low</v>
      </c>
    </row>
    <row r="1144" spans="1:20" ht="15" customHeight="1" x14ac:dyDescent="0.35">
      <c r="A1144" s="35">
        <v>32</v>
      </c>
      <c r="B1144" s="36">
        <v>17.885170370000001</v>
      </c>
      <c r="C1144" s="35">
        <v>100.1321781</v>
      </c>
      <c r="D1144" s="35">
        <v>73.937452609999994</v>
      </c>
      <c r="E1144" s="37">
        <v>163.86445449999999</v>
      </c>
      <c r="F1144" s="37">
        <v>42.571342420000001</v>
      </c>
      <c r="G1144" s="37">
        <v>203.52863930000001</v>
      </c>
      <c r="H1144" s="37">
        <v>247.5334019</v>
      </c>
      <c r="I1144" s="17" t="s">
        <v>353</v>
      </c>
      <c r="J1144" s="17" t="s">
        <v>249</v>
      </c>
      <c r="K1144" s="17" t="s">
        <v>255</v>
      </c>
      <c r="L1144" s="17" t="s">
        <v>357</v>
      </c>
      <c r="M1144" s="17" t="s">
        <v>332</v>
      </c>
      <c r="N1144" s="36">
        <v>3.8491728281280699</v>
      </c>
      <c r="O1144" s="35">
        <v>26.19472549</v>
      </c>
      <c r="P1144" s="37">
        <v>572.32545184000003</v>
      </c>
      <c r="Q1144" t="str">
        <f t="shared" si="68"/>
        <v>Desirable</v>
      </c>
      <c r="R1144" t="str">
        <f t="shared" si="69"/>
        <v>Normal</v>
      </c>
      <c r="S1144">
        <f t="shared" si="70"/>
        <v>3</v>
      </c>
      <c r="T1144" t="str">
        <f t="shared" si="71"/>
        <v>Moderate</v>
      </c>
    </row>
    <row r="1145" spans="1:20" ht="15" customHeight="1" x14ac:dyDescent="0.35">
      <c r="A1145" s="35">
        <v>76</v>
      </c>
      <c r="B1145" s="36">
        <v>29.049047229999999</v>
      </c>
      <c r="C1145" s="35">
        <v>97.148026009999995</v>
      </c>
      <c r="D1145" s="35">
        <v>48.532077960000002</v>
      </c>
      <c r="E1145" s="37">
        <v>195.66298800000001</v>
      </c>
      <c r="F1145" s="37">
        <v>35.671952269999998</v>
      </c>
      <c r="G1145" s="37">
        <v>212.71487619999999</v>
      </c>
      <c r="H1145" s="37">
        <v>250.725188</v>
      </c>
      <c r="I1145" s="17" t="s">
        <v>353</v>
      </c>
      <c r="J1145" s="17" t="s">
        <v>359</v>
      </c>
      <c r="K1145" s="17" t="s">
        <v>255</v>
      </c>
      <c r="L1145" s="17" t="s">
        <v>366</v>
      </c>
      <c r="M1145" s="17" t="s">
        <v>333</v>
      </c>
      <c r="N1145" s="36">
        <v>5.4850653117898496</v>
      </c>
      <c r="O1145" s="35">
        <v>48.61594805</v>
      </c>
      <c r="P1145" s="37">
        <v>2207.72758948</v>
      </c>
      <c r="Q1145" t="str">
        <f t="shared" si="68"/>
        <v>Desirable</v>
      </c>
      <c r="R1145" t="str">
        <f t="shared" si="69"/>
        <v>Normal</v>
      </c>
      <c r="S1145">
        <f t="shared" si="70"/>
        <v>5</v>
      </c>
      <c r="T1145" t="str">
        <f t="shared" si="71"/>
        <v>Moderate</v>
      </c>
    </row>
    <row r="1146" spans="1:20" ht="15" customHeight="1" x14ac:dyDescent="0.35">
      <c r="A1146" s="35">
        <v>43</v>
      </c>
      <c r="B1146" s="36">
        <v>19.422688669999999</v>
      </c>
      <c r="C1146" s="35">
        <v>91.406800630000006</v>
      </c>
      <c r="D1146" s="35">
        <v>88.814170189999999</v>
      </c>
      <c r="E1146" s="37">
        <v>188.58881690000001</v>
      </c>
      <c r="F1146" s="37">
        <v>35.826843119999999</v>
      </c>
      <c r="G1146" s="37">
        <v>209.37468569999999</v>
      </c>
      <c r="H1146" s="37">
        <v>234.85025419999999</v>
      </c>
      <c r="I1146" s="17" t="s">
        <v>353</v>
      </c>
      <c r="J1146" s="17" t="s">
        <v>249</v>
      </c>
      <c r="K1146" s="17" t="s">
        <v>392</v>
      </c>
      <c r="L1146" s="17" t="s">
        <v>360</v>
      </c>
      <c r="M1146" s="17" t="s">
        <v>255</v>
      </c>
      <c r="N1146" s="36">
        <v>5.2638971362431297</v>
      </c>
      <c r="O1146" s="35">
        <v>2.59263044000001</v>
      </c>
      <c r="P1146" s="37">
        <v>835.17561280999996</v>
      </c>
      <c r="Q1146" t="str">
        <f t="shared" si="68"/>
        <v>Desirable</v>
      </c>
      <c r="R1146" t="str">
        <f t="shared" si="69"/>
        <v>Normal</v>
      </c>
      <c r="S1146">
        <f t="shared" si="70"/>
        <v>3</v>
      </c>
      <c r="T1146" t="str">
        <f t="shared" si="71"/>
        <v>Moderate</v>
      </c>
    </row>
    <row r="1147" spans="1:20" ht="15" customHeight="1" x14ac:dyDescent="0.35">
      <c r="A1147" s="35">
        <v>43</v>
      </c>
      <c r="B1147" s="36">
        <v>26.706025799999999</v>
      </c>
      <c r="C1147" s="35">
        <v>124.79927120000001</v>
      </c>
      <c r="D1147" s="35">
        <v>81.655026280000001</v>
      </c>
      <c r="E1147" s="37">
        <v>205.15476810000001</v>
      </c>
      <c r="F1147" s="37">
        <v>33.193171329999998</v>
      </c>
      <c r="G1147" s="37">
        <v>236.8177063</v>
      </c>
      <c r="H1147" s="37">
        <v>235.27676740000001</v>
      </c>
      <c r="I1147" s="17" t="s">
        <v>353</v>
      </c>
      <c r="J1147" s="17" t="s">
        <v>359</v>
      </c>
      <c r="K1147" s="17" t="s">
        <v>392</v>
      </c>
      <c r="L1147" s="17" t="s">
        <v>360</v>
      </c>
      <c r="M1147" s="17" t="s">
        <v>333</v>
      </c>
      <c r="N1147" s="36">
        <v>6.1806317347743498</v>
      </c>
      <c r="O1147" s="35">
        <v>43.144244919999998</v>
      </c>
      <c r="P1147" s="37">
        <v>1148.3591094000001</v>
      </c>
      <c r="Q1147" t="str">
        <f t="shared" si="68"/>
        <v>Borderline High</v>
      </c>
      <c r="R1147" t="str">
        <f t="shared" si="69"/>
        <v>Elevated</v>
      </c>
      <c r="S1147">
        <f t="shared" si="70"/>
        <v>6</v>
      </c>
      <c r="T1147" t="str">
        <f t="shared" si="71"/>
        <v>High</v>
      </c>
    </row>
    <row r="1148" spans="1:20" ht="15" customHeight="1" x14ac:dyDescent="0.35">
      <c r="A1148" s="35">
        <v>64</v>
      </c>
      <c r="B1148" s="36">
        <v>28.588044360000001</v>
      </c>
      <c r="C1148" s="35">
        <v>103.4892716</v>
      </c>
      <c r="D1148" s="35">
        <v>87.96481283</v>
      </c>
      <c r="E1148" s="37">
        <v>194.31713339999999</v>
      </c>
      <c r="F1148" s="37">
        <v>29.19999284</v>
      </c>
      <c r="G1148" s="37">
        <v>209.0961915</v>
      </c>
      <c r="H1148" s="37">
        <v>248.9525787</v>
      </c>
      <c r="I1148" s="17" t="s">
        <v>243</v>
      </c>
      <c r="J1148" s="17" t="s">
        <v>249</v>
      </c>
      <c r="K1148" s="17" t="s">
        <v>392</v>
      </c>
      <c r="L1148" s="17" t="s">
        <v>261</v>
      </c>
      <c r="M1148" s="17" t="s">
        <v>333</v>
      </c>
      <c r="N1148" s="36">
        <v>6.6546979810834799</v>
      </c>
      <c r="O1148" s="35">
        <v>15.524458770000001</v>
      </c>
      <c r="P1148" s="37">
        <v>1829.6348390400001</v>
      </c>
      <c r="Q1148" t="str">
        <f t="shared" si="68"/>
        <v>Desirable</v>
      </c>
      <c r="R1148" t="str">
        <f t="shared" si="69"/>
        <v>Normal</v>
      </c>
      <c r="S1148">
        <f t="shared" si="70"/>
        <v>3</v>
      </c>
      <c r="T1148" t="str">
        <f t="shared" si="71"/>
        <v>Moderate</v>
      </c>
    </row>
    <row r="1149" spans="1:20" ht="15" customHeight="1" x14ac:dyDescent="0.35">
      <c r="A1149" s="35">
        <v>49</v>
      </c>
      <c r="B1149" s="36">
        <v>25.610799180000001</v>
      </c>
      <c r="C1149" s="35">
        <v>118.7551737</v>
      </c>
      <c r="D1149" s="35">
        <v>88.648042669999995</v>
      </c>
      <c r="E1149" s="37">
        <v>174.51944589999999</v>
      </c>
      <c r="F1149" s="37">
        <v>34.04483527</v>
      </c>
      <c r="G1149" s="37">
        <v>201.00519750000001</v>
      </c>
      <c r="H1149" s="37">
        <v>194.36259430000001</v>
      </c>
      <c r="I1149" s="17" t="s">
        <v>243</v>
      </c>
      <c r="J1149" s="17" t="s">
        <v>354</v>
      </c>
      <c r="K1149" s="17" t="s">
        <v>392</v>
      </c>
      <c r="L1149" s="17" t="s">
        <v>360</v>
      </c>
      <c r="M1149" s="17" t="s">
        <v>333</v>
      </c>
      <c r="N1149" s="36">
        <v>5.1261650854214897</v>
      </c>
      <c r="O1149" s="35">
        <v>30.107131030000001</v>
      </c>
      <c r="P1149" s="37">
        <v>1254.92915982</v>
      </c>
      <c r="Q1149" t="str">
        <f t="shared" si="68"/>
        <v>Desirable</v>
      </c>
      <c r="R1149" t="str">
        <f t="shared" si="69"/>
        <v>Normal</v>
      </c>
      <c r="S1149">
        <f t="shared" si="70"/>
        <v>3</v>
      </c>
      <c r="T1149" t="str">
        <f t="shared" si="71"/>
        <v>Moderate</v>
      </c>
    </row>
    <row r="1150" spans="1:20" ht="15" customHeight="1" x14ac:dyDescent="0.35">
      <c r="A1150" s="35">
        <v>27</v>
      </c>
      <c r="B1150" s="36">
        <v>25.63316403</v>
      </c>
      <c r="C1150" s="35">
        <v>108.3663047</v>
      </c>
      <c r="D1150" s="35">
        <v>73.129096759999996</v>
      </c>
      <c r="E1150" s="37">
        <v>196.51729019999999</v>
      </c>
      <c r="F1150" s="37">
        <v>38.874775499999998</v>
      </c>
      <c r="G1150" s="37">
        <v>211.35123189999999</v>
      </c>
      <c r="H1150" s="37">
        <v>273.57294630000001</v>
      </c>
      <c r="I1150" s="17" t="s">
        <v>353</v>
      </c>
      <c r="J1150" s="17" t="s">
        <v>359</v>
      </c>
      <c r="K1150" s="17" t="s">
        <v>255</v>
      </c>
      <c r="L1150" s="17" t="s">
        <v>355</v>
      </c>
      <c r="M1150" s="17" t="s">
        <v>333</v>
      </c>
      <c r="N1150" s="36">
        <v>5.05513633641434</v>
      </c>
      <c r="O1150" s="35">
        <v>35.237207939999998</v>
      </c>
      <c r="P1150" s="37">
        <v>692.09542881000004</v>
      </c>
      <c r="Q1150" t="str">
        <f t="shared" si="68"/>
        <v>Desirable</v>
      </c>
      <c r="R1150" t="str">
        <f t="shared" si="69"/>
        <v>Normal</v>
      </c>
      <c r="S1150">
        <f t="shared" si="70"/>
        <v>5</v>
      </c>
      <c r="T1150" t="str">
        <f t="shared" si="71"/>
        <v>Moderate</v>
      </c>
    </row>
    <row r="1151" spans="1:20" ht="15" customHeight="1" x14ac:dyDescent="0.35">
      <c r="A1151" s="35">
        <v>33</v>
      </c>
      <c r="B1151" s="36">
        <v>34.754618280000003</v>
      </c>
      <c r="C1151" s="35">
        <v>87.511027960000007</v>
      </c>
      <c r="D1151" s="35">
        <v>84.207555009999993</v>
      </c>
      <c r="E1151" s="37">
        <v>181.2496123</v>
      </c>
      <c r="F1151" s="37">
        <v>28.927715160000002</v>
      </c>
      <c r="G1151" s="37">
        <v>228.7324496</v>
      </c>
      <c r="H1151" s="37">
        <v>294.23693539999999</v>
      </c>
      <c r="I1151" s="17" t="s">
        <v>243</v>
      </c>
      <c r="J1151" s="17" t="s">
        <v>249</v>
      </c>
      <c r="K1151" s="17" t="s">
        <v>392</v>
      </c>
      <c r="L1151" s="17" t="s">
        <v>357</v>
      </c>
      <c r="M1151" s="17" t="s">
        <v>334</v>
      </c>
      <c r="N1151" s="36">
        <v>6.26560415496016</v>
      </c>
      <c r="O1151" s="35">
        <v>3.30347295000001</v>
      </c>
      <c r="P1151" s="37">
        <v>1146.90240324</v>
      </c>
      <c r="Q1151" t="str">
        <f t="shared" si="68"/>
        <v>Desirable</v>
      </c>
      <c r="R1151" t="str">
        <f t="shared" si="69"/>
        <v>Normal</v>
      </c>
      <c r="S1151">
        <f t="shared" si="70"/>
        <v>4</v>
      </c>
      <c r="T1151" t="str">
        <f t="shared" si="71"/>
        <v>Moderate</v>
      </c>
    </row>
    <row r="1152" spans="1:20" ht="15" customHeight="1" x14ac:dyDescent="0.35">
      <c r="A1152" s="35">
        <v>88</v>
      </c>
      <c r="B1152" s="36">
        <v>34.826493169999999</v>
      </c>
      <c r="C1152" s="35">
        <v>103.61222189999999</v>
      </c>
      <c r="D1152" s="35">
        <v>85.533870410000006</v>
      </c>
      <c r="E1152" s="37">
        <v>181.46594830000001</v>
      </c>
      <c r="F1152" s="37">
        <v>31.294480109999999</v>
      </c>
      <c r="G1152" s="37">
        <v>205.3284673</v>
      </c>
      <c r="H1152" s="37">
        <v>257.0843003</v>
      </c>
      <c r="I1152" s="17" t="s">
        <v>243</v>
      </c>
      <c r="J1152" s="17" t="s">
        <v>249</v>
      </c>
      <c r="K1152" s="17" t="s">
        <v>392</v>
      </c>
      <c r="L1152" s="17" t="s">
        <v>366</v>
      </c>
      <c r="M1152" s="17" t="s">
        <v>334</v>
      </c>
      <c r="N1152" s="36">
        <v>5.7986567491183001</v>
      </c>
      <c r="O1152" s="35">
        <v>18.078351489999999</v>
      </c>
      <c r="P1152" s="37">
        <v>3064.7313989600002</v>
      </c>
      <c r="Q1152" t="str">
        <f t="shared" si="68"/>
        <v>Desirable</v>
      </c>
      <c r="R1152" t="str">
        <f t="shared" si="69"/>
        <v>Normal</v>
      </c>
      <c r="S1152">
        <f t="shared" si="70"/>
        <v>4</v>
      </c>
      <c r="T1152" t="str">
        <f t="shared" si="71"/>
        <v>Moderate</v>
      </c>
    </row>
    <row r="1153" spans="1:20" ht="15" customHeight="1" x14ac:dyDescent="0.35">
      <c r="A1153" s="35">
        <v>34</v>
      </c>
      <c r="B1153" s="36">
        <v>22.41229775</v>
      </c>
      <c r="C1153" s="35">
        <v>96.528629530000003</v>
      </c>
      <c r="D1153" s="35">
        <v>77.426979599999996</v>
      </c>
      <c r="E1153" s="37">
        <v>178.78155649999999</v>
      </c>
      <c r="F1153" s="37">
        <v>33.808988530000001</v>
      </c>
      <c r="G1153" s="37">
        <v>202.0708869</v>
      </c>
      <c r="H1153" s="37">
        <v>245.88802620000001</v>
      </c>
      <c r="I1153" s="17" t="s">
        <v>243</v>
      </c>
      <c r="J1153" s="17" t="s">
        <v>359</v>
      </c>
      <c r="K1153" s="17" t="s">
        <v>255</v>
      </c>
      <c r="L1153" s="17" t="s">
        <v>357</v>
      </c>
      <c r="M1153" s="17" t="s">
        <v>255</v>
      </c>
      <c r="N1153" s="36">
        <v>5.2879889128111701</v>
      </c>
      <c r="O1153" s="35">
        <v>19.101649930000001</v>
      </c>
      <c r="P1153" s="37">
        <v>762.0181235</v>
      </c>
      <c r="Q1153" t="str">
        <f t="shared" si="68"/>
        <v>Desirable</v>
      </c>
      <c r="R1153" t="str">
        <f t="shared" si="69"/>
        <v>Normal</v>
      </c>
      <c r="S1153">
        <f t="shared" si="70"/>
        <v>1</v>
      </c>
      <c r="T1153" t="str">
        <f t="shared" si="71"/>
        <v>Low</v>
      </c>
    </row>
    <row r="1154" spans="1:20" ht="15" customHeight="1" x14ac:dyDescent="0.35">
      <c r="A1154" s="35">
        <v>40</v>
      </c>
      <c r="B1154" s="36">
        <v>24.026217079999999</v>
      </c>
      <c r="C1154" s="35">
        <v>113.17196629999999</v>
      </c>
      <c r="D1154" s="35">
        <v>71.356586710000002</v>
      </c>
      <c r="E1154" s="37">
        <v>200.1301804</v>
      </c>
      <c r="F1154" s="37">
        <v>45.870391669999997</v>
      </c>
      <c r="G1154" s="37">
        <v>223.13106490000001</v>
      </c>
      <c r="H1154" s="37">
        <v>208.390705</v>
      </c>
      <c r="I1154" s="17" t="s">
        <v>353</v>
      </c>
      <c r="J1154" s="17" t="s">
        <v>249</v>
      </c>
      <c r="K1154" s="17" t="s">
        <v>255</v>
      </c>
      <c r="L1154" s="17" t="s">
        <v>360</v>
      </c>
      <c r="M1154" s="17" t="s">
        <v>255</v>
      </c>
      <c r="N1154" s="36">
        <v>4.3629490203566004</v>
      </c>
      <c r="O1154" s="35">
        <v>41.815379589999999</v>
      </c>
      <c r="P1154" s="37">
        <v>961.04868320000003</v>
      </c>
      <c r="Q1154" t="str">
        <f t="shared" ref="Q1154:Q1217" si="72">IF(E1154&lt;200,"Desirable",IF(E1154&lt;240,"Borderline High","High"))</f>
        <v>Borderline High</v>
      </c>
      <c r="R1154" t="str">
        <f t="shared" ref="R1154:R1217" si="73">IF(C1154&lt;120,"Normal",IF(C1154&lt;130,"Elevated",IF(C1154&lt;140,"High / Stage 1","High / Stage 2")))</f>
        <v>Normal</v>
      </c>
      <c r="S1154">
        <f t="shared" ref="S1154:S1217" si="74">(IF(M1154="Obese",3,IF(M1154="Overweight",2,IF(M1154="Underweight",1,0))))+(IF(R1154="High / Stage 2",3,IF(R1154="High / Stage 1",2,IF(R1154="Elevated",1,0))))+IF(I1154="smoker",2,0)+IF(F1154&lt;40,1,0)</f>
        <v>2</v>
      </c>
      <c r="T1154" t="str">
        <f t="shared" ref="T1154:T1217" si="75">IF(S1154&lt;=2,"Low",IF(S1154&lt;=5,"Moderate","High"))</f>
        <v>Low</v>
      </c>
    </row>
    <row r="1155" spans="1:20" ht="15" customHeight="1" x14ac:dyDescent="0.35">
      <c r="A1155" s="35">
        <v>43</v>
      </c>
      <c r="B1155" s="36">
        <v>24.300662849999998</v>
      </c>
      <c r="C1155" s="35">
        <v>103.911681</v>
      </c>
      <c r="D1155" s="35">
        <v>86.252104250000002</v>
      </c>
      <c r="E1155" s="37">
        <v>189.61528920000001</v>
      </c>
      <c r="F1155" s="37">
        <v>36.279624370000001</v>
      </c>
      <c r="G1155" s="37">
        <v>217.5005232</v>
      </c>
      <c r="H1155" s="37">
        <v>215.76479939999999</v>
      </c>
      <c r="I1155" s="17" t="s">
        <v>353</v>
      </c>
      <c r="J1155" s="17" t="s">
        <v>249</v>
      </c>
      <c r="K1155" s="17" t="s">
        <v>392</v>
      </c>
      <c r="L1155" s="17" t="s">
        <v>360</v>
      </c>
      <c r="M1155" s="17" t="s">
        <v>255</v>
      </c>
      <c r="N1155" s="36">
        <v>5.22649538115932</v>
      </c>
      <c r="O1155" s="35">
        <v>17.659576749999999</v>
      </c>
      <c r="P1155" s="37">
        <v>1044.9285025500001</v>
      </c>
      <c r="Q1155" t="str">
        <f t="shared" si="72"/>
        <v>Desirable</v>
      </c>
      <c r="R1155" t="str">
        <f t="shared" si="73"/>
        <v>Normal</v>
      </c>
      <c r="S1155">
        <f t="shared" si="74"/>
        <v>3</v>
      </c>
      <c r="T1155" t="str">
        <f t="shared" si="75"/>
        <v>Moderate</v>
      </c>
    </row>
    <row r="1156" spans="1:20" ht="15" customHeight="1" x14ac:dyDescent="0.35">
      <c r="A1156" s="35">
        <v>24</v>
      </c>
      <c r="B1156" s="36">
        <v>26.842804869999998</v>
      </c>
      <c r="C1156" s="35">
        <v>113.0872334</v>
      </c>
      <c r="D1156" s="35">
        <v>81.841356399999995</v>
      </c>
      <c r="E1156" s="37">
        <v>193.1916181</v>
      </c>
      <c r="F1156" s="37">
        <v>37.221465649999999</v>
      </c>
      <c r="G1156" s="37">
        <v>215.72863810000001</v>
      </c>
      <c r="H1156" s="37">
        <v>248.9525787</v>
      </c>
      <c r="I1156" s="17" t="s">
        <v>243</v>
      </c>
      <c r="J1156" s="17" t="s">
        <v>249</v>
      </c>
      <c r="K1156" s="17" t="s">
        <v>392</v>
      </c>
      <c r="L1156" s="17" t="s">
        <v>355</v>
      </c>
      <c r="M1156" s="17" t="s">
        <v>333</v>
      </c>
      <c r="N1156" s="36">
        <v>5.1903280734997104</v>
      </c>
      <c r="O1156" s="35">
        <v>31.245877</v>
      </c>
      <c r="P1156" s="37">
        <v>644.22731687999999</v>
      </c>
      <c r="Q1156" t="str">
        <f t="shared" si="72"/>
        <v>Desirable</v>
      </c>
      <c r="R1156" t="str">
        <f t="shared" si="73"/>
        <v>Normal</v>
      </c>
      <c r="S1156">
        <f t="shared" si="74"/>
        <v>3</v>
      </c>
      <c r="T1156" t="str">
        <f t="shared" si="75"/>
        <v>Moderate</v>
      </c>
    </row>
    <row r="1157" spans="1:20" ht="15" customHeight="1" x14ac:dyDescent="0.35">
      <c r="A1157" s="35">
        <v>31</v>
      </c>
      <c r="B1157" s="36">
        <v>26.590086809999999</v>
      </c>
      <c r="C1157" s="35">
        <v>103.5332465</v>
      </c>
      <c r="D1157" s="35">
        <v>73.876518369999999</v>
      </c>
      <c r="E1157" s="37">
        <v>186.85775630000001</v>
      </c>
      <c r="F1157" s="37">
        <v>37.769147160000003</v>
      </c>
      <c r="G1157" s="37">
        <v>203.07055819999999</v>
      </c>
      <c r="H1157" s="37">
        <v>237.63707550000001</v>
      </c>
      <c r="I1157" s="17" t="s">
        <v>243</v>
      </c>
      <c r="J1157" s="17" t="s">
        <v>359</v>
      </c>
      <c r="K1157" s="17" t="s">
        <v>255</v>
      </c>
      <c r="L1157" s="17" t="s">
        <v>357</v>
      </c>
      <c r="M1157" s="17" t="s">
        <v>333</v>
      </c>
      <c r="N1157" s="36">
        <v>4.9473649883705804</v>
      </c>
      <c r="O1157" s="35">
        <v>29.656728130000001</v>
      </c>
      <c r="P1157" s="37">
        <v>824.29269110999996</v>
      </c>
      <c r="Q1157" t="str">
        <f t="shared" si="72"/>
        <v>Desirable</v>
      </c>
      <c r="R1157" t="str">
        <f t="shared" si="73"/>
        <v>Normal</v>
      </c>
      <c r="S1157">
        <f t="shared" si="74"/>
        <v>3</v>
      </c>
      <c r="T1157" t="str">
        <f t="shared" si="75"/>
        <v>Moderate</v>
      </c>
    </row>
    <row r="1158" spans="1:20" ht="15" customHeight="1" x14ac:dyDescent="0.35">
      <c r="A1158" s="35">
        <v>24</v>
      </c>
      <c r="B1158" s="36">
        <v>35.585413279999997</v>
      </c>
      <c r="C1158" s="35">
        <v>116.4167702</v>
      </c>
      <c r="D1158" s="35">
        <v>93.355720980000001</v>
      </c>
      <c r="E1158" s="37">
        <v>208.8634739</v>
      </c>
      <c r="F1158" s="37">
        <v>33.064182780000003</v>
      </c>
      <c r="G1158" s="37">
        <v>243.21311890000001</v>
      </c>
      <c r="H1158" s="37">
        <v>283.59890799999999</v>
      </c>
      <c r="I1158" s="17" t="s">
        <v>243</v>
      </c>
      <c r="J1158" s="17" t="s">
        <v>354</v>
      </c>
      <c r="K1158" s="17" t="s">
        <v>392</v>
      </c>
      <c r="L1158" s="17" t="s">
        <v>355</v>
      </c>
      <c r="M1158" s="17" t="s">
        <v>334</v>
      </c>
      <c r="N1158" s="36">
        <v>6.3169102133786401</v>
      </c>
      <c r="O1158" s="35">
        <v>23.061049220000001</v>
      </c>
      <c r="P1158" s="37">
        <v>854.04991872000005</v>
      </c>
      <c r="Q1158" t="str">
        <f t="shared" si="72"/>
        <v>Borderline High</v>
      </c>
      <c r="R1158" t="str">
        <f t="shared" si="73"/>
        <v>Normal</v>
      </c>
      <c r="S1158">
        <f t="shared" si="74"/>
        <v>4</v>
      </c>
      <c r="T1158" t="str">
        <f t="shared" si="75"/>
        <v>Moderate</v>
      </c>
    </row>
    <row r="1159" spans="1:20" ht="15" customHeight="1" x14ac:dyDescent="0.35">
      <c r="A1159" s="35">
        <v>26</v>
      </c>
      <c r="B1159" s="36">
        <v>26.072339700000001</v>
      </c>
      <c r="C1159" s="35">
        <v>94.973096870000006</v>
      </c>
      <c r="D1159" s="35">
        <v>75.401170350000001</v>
      </c>
      <c r="E1159" s="37">
        <v>209.92725229999999</v>
      </c>
      <c r="F1159" s="37">
        <v>39.613019549999997</v>
      </c>
      <c r="G1159" s="37">
        <v>199.8867012</v>
      </c>
      <c r="H1159" s="37">
        <v>268.47110199999997</v>
      </c>
      <c r="I1159" s="17" t="s">
        <v>353</v>
      </c>
      <c r="J1159" s="17" t="s">
        <v>249</v>
      </c>
      <c r="K1159" s="17" t="s">
        <v>255</v>
      </c>
      <c r="L1159" s="17" t="s">
        <v>355</v>
      </c>
      <c r="M1159" s="17" t="s">
        <v>333</v>
      </c>
      <c r="N1159" s="36">
        <v>5.2994509048982597</v>
      </c>
      <c r="O1159" s="35">
        <v>19.571926520000002</v>
      </c>
      <c r="P1159" s="37">
        <v>677.88083219999999</v>
      </c>
      <c r="Q1159" t="str">
        <f t="shared" si="72"/>
        <v>Borderline High</v>
      </c>
      <c r="R1159" t="str">
        <f t="shared" si="73"/>
        <v>Normal</v>
      </c>
      <c r="S1159">
        <f t="shared" si="74"/>
        <v>5</v>
      </c>
      <c r="T1159" t="str">
        <f t="shared" si="75"/>
        <v>Moderate</v>
      </c>
    </row>
    <row r="1160" spans="1:20" ht="15" customHeight="1" x14ac:dyDescent="0.35">
      <c r="A1160" s="35">
        <v>65</v>
      </c>
      <c r="B1160" s="36">
        <v>21.848672669999999</v>
      </c>
      <c r="C1160" s="35">
        <v>102.5002544</v>
      </c>
      <c r="D1160" s="35">
        <v>76.822719820000003</v>
      </c>
      <c r="E1160" s="37">
        <v>177.16641749999999</v>
      </c>
      <c r="F1160" s="37">
        <v>41.673998470000001</v>
      </c>
      <c r="G1160" s="37">
        <v>195.43119189999999</v>
      </c>
      <c r="H1160" s="37">
        <v>230.68132660000001</v>
      </c>
      <c r="I1160" s="17" t="s">
        <v>243</v>
      </c>
      <c r="J1160" s="17" t="s">
        <v>249</v>
      </c>
      <c r="K1160" s="17" t="s">
        <v>255</v>
      </c>
      <c r="L1160" s="17" t="s">
        <v>261</v>
      </c>
      <c r="M1160" s="17" t="s">
        <v>255</v>
      </c>
      <c r="N1160" s="36">
        <v>4.2512459568173497</v>
      </c>
      <c r="O1160" s="35">
        <v>25.67753458</v>
      </c>
      <c r="P1160" s="37">
        <v>1420.16372355</v>
      </c>
      <c r="Q1160" t="str">
        <f t="shared" si="72"/>
        <v>Desirable</v>
      </c>
      <c r="R1160" t="str">
        <f t="shared" si="73"/>
        <v>Normal</v>
      </c>
      <c r="S1160">
        <f t="shared" si="74"/>
        <v>0</v>
      </c>
      <c r="T1160" t="str">
        <f t="shared" si="75"/>
        <v>Low</v>
      </c>
    </row>
    <row r="1161" spans="1:20" ht="15" customHeight="1" x14ac:dyDescent="0.35">
      <c r="A1161" s="35">
        <v>89</v>
      </c>
      <c r="B1161" s="36">
        <v>24.059921559999999</v>
      </c>
      <c r="C1161" s="35">
        <v>114.0336892</v>
      </c>
      <c r="D1161" s="35">
        <v>84.492770789999994</v>
      </c>
      <c r="E1161" s="37">
        <v>202.2458154</v>
      </c>
      <c r="F1161" s="37">
        <v>33.66348412</v>
      </c>
      <c r="G1161" s="37">
        <v>222.84097209999999</v>
      </c>
      <c r="H1161" s="37">
        <v>218.1784462</v>
      </c>
      <c r="I1161" s="17" t="s">
        <v>243</v>
      </c>
      <c r="J1161" s="17" t="s">
        <v>249</v>
      </c>
      <c r="K1161" s="17" t="s">
        <v>392</v>
      </c>
      <c r="L1161" s="17" t="s">
        <v>366</v>
      </c>
      <c r="M1161" s="17" t="s">
        <v>255</v>
      </c>
      <c r="N1161" s="36">
        <v>6.0078693779602803</v>
      </c>
      <c r="O1161" s="35">
        <v>29.54091841</v>
      </c>
      <c r="P1161" s="37">
        <v>2141.33301884</v>
      </c>
      <c r="Q1161" t="str">
        <f t="shared" si="72"/>
        <v>Borderline High</v>
      </c>
      <c r="R1161" t="str">
        <f t="shared" si="73"/>
        <v>Normal</v>
      </c>
      <c r="S1161">
        <f t="shared" si="74"/>
        <v>1</v>
      </c>
      <c r="T1161" t="str">
        <f t="shared" si="75"/>
        <v>Low</v>
      </c>
    </row>
    <row r="1162" spans="1:20" ht="15" customHeight="1" x14ac:dyDescent="0.35">
      <c r="A1162" s="35">
        <v>76</v>
      </c>
      <c r="B1162" s="36">
        <v>28.866901169999998</v>
      </c>
      <c r="C1162" s="35">
        <v>109.0484055</v>
      </c>
      <c r="D1162" s="35">
        <v>84.310215459999995</v>
      </c>
      <c r="E1162" s="37">
        <v>194.6698442</v>
      </c>
      <c r="F1162" s="37">
        <v>30.26986174</v>
      </c>
      <c r="G1162" s="37">
        <v>221.49040629999999</v>
      </c>
      <c r="H1162" s="37">
        <v>255.348704</v>
      </c>
      <c r="I1162" s="17" t="s">
        <v>243</v>
      </c>
      <c r="J1162" s="17" t="s">
        <v>249</v>
      </c>
      <c r="K1162" s="17" t="s">
        <v>392</v>
      </c>
      <c r="L1162" s="17" t="s">
        <v>366</v>
      </c>
      <c r="M1162" s="17" t="s">
        <v>333</v>
      </c>
      <c r="N1162" s="36">
        <v>6.4311441483313496</v>
      </c>
      <c r="O1162" s="35">
        <v>24.738190039999999</v>
      </c>
      <c r="P1162" s="37">
        <v>2193.88448892</v>
      </c>
      <c r="Q1162" t="str">
        <f t="shared" si="72"/>
        <v>Desirable</v>
      </c>
      <c r="R1162" t="str">
        <f t="shared" si="73"/>
        <v>Normal</v>
      </c>
      <c r="S1162">
        <f t="shared" si="74"/>
        <v>3</v>
      </c>
      <c r="T1162" t="str">
        <f t="shared" si="75"/>
        <v>Moderate</v>
      </c>
    </row>
    <row r="1163" spans="1:20" ht="15" customHeight="1" x14ac:dyDescent="0.35">
      <c r="A1163" s="35">
        <v>56</v>
      </c>
      <c r="B1163" s="36">
        <v>25.714376949999998</v>
      </c>
      <c r="C1163" s="35">
        <v>108.7268473</v>
      </c>
      <c r="D1163" s="35">
        <v>70.350843659999995</v>
      </c>
      <c r="E1163" s="37">
        <v>172.076977</v>
      </c>
      <c r="F1163" s="37">
        <v>35.519561199999998</v>
      </c>
      <c r="G1163" s="37">
        <v>199.21152190000001</v>
      </c>
      <c r="H1163" s="37">
        <v>229.8304578</v>
      </c>
      <c r="I1163" s="17" t="s">
        <v>243</v>
      </c>
      <c r="J1163" s="17" t="s">
        <v>359</v>
      </c>
      <c r="K1163" s="17" t="s">
        <v>255</v>
      </c>
      <c r="L1163" s="17" t="s">
        <v>363</v>
      </c>
      <c r="M1163" s="17" t="s">
        <v>333</v>
      </c>
      <c r="N1163" s="36">
        <v>4.8445693355018102</v>
      </c>
      <c r="O1163" s="35">
        <v>38.37600364</v>
      </c>
      <c r="P1163" s="37">
        <v>1440.0051092000001</v>
      </c>
      <c r="Q1163" t="str">
        <f t="shared" si="72"/>
        <v>Desirable</v>
      </c>
      <c r="R1163" t="str">
        <f t="shared" si="73"/>
        <v>Normal</v>
      </c>
      <c r="S1163">
        <f t="shared" si="74"/>
        <v>3</v>
      </c>
      <c r="T1163" t="str">
        <f t="shared" si="75"/>
        <v>Moderate</v>
      </c>
    </row>
    <row r="1164" spans="1:20" ht="15" customHeight="1" x14ac:dyDescent="0.35">
      <c r="A1164" s="35">
        <v>35</v>
      </c>
      <c r="B1164" s="36">
        <v>28.568023660000001</v>
      </c>
      <c r="C1164" s="35">
        <v>108.2270462</v>
      </c>
      <c r="D1164" s="35">
        <v>70.471171560000002</v>
      </c>
      <c r="E1164" s="37">
        <v>179.1502242</v>
      </c>
      <c r="F1164" s="37">
        <v>36.117316160000001</v>
      </c>
      <c r="G1164" s="37">
        <v>214.66621000000001</v>
      </c>
      <c r="H1164" s="37">
        <v>240.54463340000001</v>
      </c>
      <c r="I1164" s="17" t="s">
        <v>243</v>
      </c>
      <c r="J1164" s="17" t="s">
        <v>359</v>
      </c>
      <c r="K1164" s="17" t="s">
        <v>255</v>
      </c>
      <c r="L1164" s="17" t="s">
        <v>357</v>
      </c>
      <c r="M1164" s="17" t="s">
        <v>333</v>
      </c>
      <c r="N1164" s="36">
        <v>4.9602308047021797</v>
      </c>
      <c r="O1164" s="35">
        <v>37.755874640000002</v>
      </c>
      <c r="P1164" s="37">
        <v>999.88082810000003</v>
      </c>
      <c r="Q1164" t="str">
        <f t="shared" si="72"/>
        <v>Desirable</v>
      </c>
      <c r="R1164" t="str">
        <f t="shared" si="73"/>
        <v>Normal</v>
      </c>
      <c r="S1164">
        <f t="shared" si="74"/>
        <v>3</v>
      </c>
      <c r="T1164" t="str">
        <f t="shared" si="75"/>
        <v>Moderate</v>
      </c>
    </row>
    <row r="1165" spans="1:20" ht="15" customHeight="1" x14ac:dyDescent="0.35">
      <c r="A1165" s="35">
        <v>76</v>
      </c>
      <c r="B1165" s="36">
        <v>25.77912516</v>
      </c>
      <c r="C1165" s="35">
        <v>118.3091187</v>
      </c>
      <c r="D1165" s="35">
        <v>85.053697249999999</v>
      </c>
      <c r="E1165" s="37">
        <v>193.1916181</v>
      </c>
      <c r="F1165" s="37">
        <v>39.931113259999997</v>
      </c>
      <c r="G1165" s="37">
        <v>210.46956420000001</v>
      </c>
      <c r="H1165" s="37">
        <v>226.3008256</v>
      </c>
      <c r="I1165" s="17" t="s">
        <v>243</v>
      </c>
      <c r="J1165" s="17" t="s">
        <v>359</v>
      </c>
      <c r="K1165" s="17" t="s">
        <v>392</v>
      </c>
      <c r="L1165" s="17" t="s">
        <v>366</v>
      </c>
      <c r="M1165" s="17" t="s">
        <v>333</v>
      </c>
      <c r="N1165" s="36">
        <v>4.8381225146939499</v>
      </c>
      <c r="O1165" s="35">
        <v>33.25542145</v>
      </c>
      <c r="P1165" s="37">
        <v>1959.2135121599999</v>
      </c>
      <c r="Q1165" t="str">
        <f t="shared" si="72"/>
        <v>Desirable</v>
      </c>
      <c r="R1165" t="str">
        <f t="shared" si="73"/>
        <v>Normal</v>
      </c>
      <c r="S1165">
        <f t="shared" si="74"/>
        <v>3</v>
      </c>
      <c r="T1165" t="str">
        <f t="shared" si="75"/>
        <v>Moderate</v>
      </c>
    </row>
    <row r="1166" spans="1:20" ht="15" customHeight="1" x14ac:dyDescent="0.35">
      <c r="A1166" s="35">
        <v>34</v>
      </c>
      <c r="B1166" s="36">
        <v>30.623989229999999</v>
      </c>
      <c r="C1166" s="35">
        <v>109.1595025</v>
      </c>
      <c r="D1166" s="35">
        <v>84.201960400000004</v>
      </c>
      <c r="E1166" s="37">
        <v>199.98380460000001</v>
      </c>
      <c r="F1166" s="37">
        <v>38.036470569999999</v>
      </c>
      <c r="G1166" s="37">
        <v>229.75151729999999</v>
      </c>
      <c r="H1166" s="37">
        <v>269.31585289999998</v>
      </c>
      <c r="I1166" s="17" t="s">
        <v>243</v>
      </c>
      <c r="J1166" s="17" t="s">
        <v>359</v>
      </c>
      <c r="K1166" s="17" t="s">
        <v>392</v>
      </c>
      <c r="L1166" s="17" t="s">
        <v>357</v>
      </c>
      <c r="M1166" s="17" t="s">
        <v>334</v>
      </c>
      <c r="N1166" s="36">
        <v>5.2576856265347196</v>
      </c>
      <c r="O1166" s="35">
        <v>24.957542100000001</v>
      </c>
      <c r="P1166" s="37">
        <v>1041.21563382</v>
      </c>
      <c r="Q1166" t="str">
        <f t="shared" si="72"/>
        <v>Desirable</v>
      </c>
      <c r="R1166" t="str">
        <f t="shared" si="73"/>
        <v>Normal</v>
      </c>
      <c r="S1166">
        <f t="shared" si="74"/>
        <v>4</v>
      </c>
      <c r="T1166" t="str">
        <f t="shared" si="75"/>
        <v>Moderate</v>
      </c>
    </row>
    <row r="1167" spans="1:20" ht="15" customHeight="1" x14ac:dyDescent="0.35">
      <c r="A1167" s="35">
        <v>31</v>
      </c>
      <c r="B1167" s="36">
        <v>26.55867293</v>
      </c>
      <c r="C1167" s="35">
        <v>105.24792309999999</v>
      </c>
      <c r="D1167" s="35">
        <v>79.475858299999999</v>
      </c>
      <c r="E1167" s="37">
        <v>206.95156170000001</v>
      </c>
      <c r="F1167" s="37">
        <v>46.87925783</v>
      </c>
      <c r="G1167" s="37">
        <v>215.6374022</v>
      </c>
      <c r="H1167" s="37">
        <v>250.73458840000001</v>
      </c>
      <c r="I1167" s="17" t="s">
        <v>243</v>
      </c>
      <c r="J1167" s="17" t="s">
        <v>354</v>
      </c>
      <c r="K1167" s="17" t="s">
        <v>255</v>
      </c>
      <c r="L1167" s="17" t="s">
        <v>357</v>
      </c>
      <c r="M1167" s="17" t="s">
        <v>333</v>
      </c>
      <c r="N1167" s="36">
        <v>4.4145656582379402</v>
      </c>
      <c r="O1167" s="35">
        <v>25.772064799999999</v>
      </c>
      <c r="P1167" s="37">
        <v>823.31886082999995</v>
      </c>
      <c r="Q1167" t="str">
        <f t="shared" si="72"/>
        <v>Borderline High</v>
      </c>
      <c r="R1167" t="str">
        <f t="shared" si="73"/>
        <v>Normal</v>
      </c>
      <c r="S1167">
        <f t="shared" si="74"/>
        <v>2</v>
      </c>
      <c r="T1167" t="str">
        <f t="shared" si="75"/>
        <v>Low</v>
      </c>
    </row>
    <row r="1168" spans="1:20" ht="15" customHeight="1" x14ac:dyDescent="0.35">
      <c r="A1168" s="35">
        <v>48</v>
      </c>
      <c r="B1168" s="36">
        <v>20.917983719999999</v>
      </c>
      <c r="C1168" s="35">
        <v>108.5548714</v>
      </c>
      <c r="D1168" s="35">
        <v>67.950828009999995</v>
      </c>
      <c r="E1168" s="37">
        <v>201.48055819999999</v>
      </c>
      <c r="F1168" s="37">
        <v>45.43203458</v>
      </c>
      <c r="G1168" s="37">
        <v>223.29301659999999</v>
      </c>
      <c r="H1168" s="37">
        <v>217.55355549999999</v>
      </c>
      <c r="I1168" s="17" t="s">
        <v>243</v>
      </c>
      <c r="J1168" s="17" t="s">
        <v>354</v>
      </c>
      <c r="K1168" s="17" t="s">
        <v>255</v>
      </c>
      <c r="L1168" s="17" t="s">
        <v>360</v>
      </c>
      <c r="M1168" s="17" t="s">
        <v>255</v>
      </c>
      <c r="N1168" s="36">
        <v>4.4347685518071698</v>
      </c>
      <c r="O1168" s="35">
        <v>40.604043390000001</v>
      </c>
      <c r="P1168" s="37">
        <v>1004.06321856</v>
      </c>
      <c r="Q1168" t="str">
        <f t="shared" si="72"/>
        <v>Borderline High</v>
      </c>
      <c r="R1168" t="str">
        <f t="shared" si="73"/>
        <v>Normal</v>
      </c>
      <c r="S1168">
        <f t="shared" si="74"/>
        <v>0</v>
      </c>
      <c r="T1168" t="str">
        <f t="shared" si="75"/>
        <v>Low</v>
      </c>
    </row>
    <row r="1169" spans="1:20" ht="15" customHeight="1" x14ac:dyDescent="0.35">
      <c r="A1169" s="35">
        <v>41</v>
      </c>
      <c r="B1169" s="36">
        <v>25.265729050000001</v>
      </c>
      <c r="C1169" s="35">
        <v>112.08500100000001</v>
      </c>
      <c r="D1169" s="35">
        <v>81.370497240000006</v>
      </c>
      <c r="E1169" s="37">
        <v>190.1411358</v>
      </c>
      <c r="F1169" s="37">
        <v>50.213672940000002</v>
      </c>
      <c r="G1169" s="37">
        <v>206.1764436</v>
      </c>
      <c r="H1169" s="37">
        <v>239.82168899999999</v>
      </c>
      <c r="I1169" s="17" t="s">
        <v>353</v>
      </c>
      <c r="J1169" s="17" t="s">
        <v>249</v>
      </c>
      <c r="K1169" s="17" t="s">
        <v>392</v>
      </c>
      <c r="L1169" s="17" t="s">
        <v>360</v>
      </c>
      <c r="M1169" s="17" t="s">
        <v>333</v>
      </c>
      <c r="N1169" s="36">
        <v>3.7866406631356901</v>
      </c>
      <c r="O1169" s="35">
        <v>30.714503759999999</v>
      </c>
      <c r="P1169" s="37">
        <v>1035.8948910500001</v>
      </c>
      <c r="Q1169" t="str">
        <f t="shared" si="72"/>
        <v>Desirable</v>
      </c>
      <c r="R1169" t="str">
        <f t="shared" si="73"/>
        <v>Normal</v>
      </c>
      <c r="S1169">
        <f t="shared" si="74"/>
        <v>4</v>
      </c>
      <c r="T1169" t="str">
        <f t="shared" si="75"/>
        <v>Moderate</v>
      </c>
    </row>
    <row r="1170" spans="1:20" ht="15" customHeight="1" x14ac:dyDescent="0.35">
      <c r="A1170" s="35">
        <v>77</v>
      </c>
      <c r="B1170" s="36">
        <v>38.057029319999998</v>
      </c>
      <c r="C1170" s="35">
        <v>117.9250845</v>
      </c>
      <c r="D1170" s="35">
        <v>88.952871810000005</v>
      </c>
      <c r="E1170" s="37">
        <v>194.3022163</v>
      </c>
      <c r="F1170" s="37">
        <v>41.2356233</v>
      </c>
      <c r="G1170" s="37">
        <v>214.32359149999999</v>
      </c>
      <c r="H1170" s="37">
        <v>266.22917539999997</v>
      </c>
      <c r="I1170" s="17" t="s">
        <v>243</v>
      </c>
      <c r="J1170" s="17" t="s">
        <v>249</v>
      </c>
      <c r="K1170" s="17" t="s">
        <v>392</v>
      </c>
      <c r="L1170" s="17" t="s">
        <v>366</v>
      </c>
      <c r="M1170" s="17" t="s">
        <v>334</v>
      </c>
      <c r="N1170" s="36">
        <v>4.7119990132415399</v>
      </c>
      <c r="O1170" s="35">
        <v>28.972212689999999</v>
      </c>
      <c r="P1170" s="37">
        <v>2930.3912576399998</v>
      </c>
      <c r="Q1170" t="str">
        <f t="shared" si="72"/>
        <v>Desirable</v>
      </c>
      <c r="R1170" t="str">
        <f t="shared" si="73"/>
        <v>Normal</v>
      </c>
      <c r="S1170">
        <f t="shared" si="74"/>
        <v>3</v>
      </c>
      <c r="T1170" t="str">
        <f t="shared" si="75"/>
        <v>Moderate</v>
      </c>
    </row>
    <row r="1171" spans="1:20" ht="15" customHeight="1" x14ac:dyDescent="0.35">
      <c r="A1171" s="35">
        <v>53</v>
      </c>
      <c r="B1171" s="36">
        <v>27.02579983</v>
      </c>
      <c r="C1171" s="35">
        <v>108.9603786</v>
      </c>
      <c r="D1171" s="35">
        <v>81.841356399999995</v>
      </c>
      <c r="E1171" s="37">
        <v>193.1916181</v>
      </c>
      <c r="F1171" s="37">
        <v>37.221465649999999</v>
      </c>
      <c r="G1171" s="37">
        <v>215.72863810000001</v>
      </c>
      <c r="H1171" s="37">
        <v>299.74030149999999</v>
      </c>
      <c r="I1171" s="17" t="s">
        <v>243</v>
      </c>
      <c r="J1171" s="17" t="s">
        <v>249</v>
      </c>
      <c r="K1171" s="17" t="s">
        <v>392</v>
      </c>
      <c r="L1171" s="17" t="s">
        <v>363</v>
      </c>
      <c r="M1171" s="17" t="s">
        <v>333</v>
      </c>
      <c r="N1171" s="36">
        <v>5.1903280734997104</v>
      </c>
      <c r="O1171" s="35">
        <v>27.1190222</v>
      </c>
      <c r="P1171" s="37">
        <v>1432.3673909900001</v>
      </c>
      <c r="Q1171" t="str">
        <f t="shared" si="72"/>
        <v>Desirable</v>
      </c>
      <c r="R1171" t="str">
        <f t="shared" si="73"/>
        <v>Normal</v>
      </c>
      <c r="S1171">
        <f t="shared" si="74"/>
        <v>3</v>
      </c>
      <c r="T1171" t="str">
        <f t="shared" si="75"/>
        <v>Moderate</v>
      </c>
    </row>
    <row r="1172" spans="1:20" ht="15" customHeight="1" x14ac:dyDescent="0.35">
      <c r="A1172" s="35">
        <v>53</v>
      </c>
      <c r="B1172" s="36">
        <v>27.02579983</v>
      </c>
      <c r="C1172" s="35">
        <v>108.9603786</v>
      </c>
      <c r="D1172" s="35">
        <v>81.841356399999995</v>
      </c>
      <c r="E1172" s="37">
        <v>193.1916181</v>
      </c>
      <c r="F1172" s="37">
        <v>37.221465649999999</v>
      </c>
      <c r="G1172" s="37">
        <v>215.72863810000001</v>
      </c>
      <c r="H1172" s="37">
        <v>224.20257430000001</v>
      </c>
      <c r="I1172" s="17" t="s">
        <v>243</v>
      </c>
      <c r="J1172" s="17" t="s">
        <v>249</v>
      </c>
      <c r="K1172" s="17" t="s">
        <v>392</v>
      </c>
      <c r="L1172" s="17" t="s">
        <v>363</v>
      </c>
      <c r="M1172" s="17" t="s">
        <v>333</v>
      </c>
      <c r="N1172" s="36">
        <v>5.1903280734997104</v>
      </c>
      <c r="O1172" s="35">
        <v>27.1190222</v>
      </c>
      <c r="P1172" s="37">
        <v>1432.3673909900001</v>
      </c>
      <c r="Q1172" t="str">
        <f t="shared" si="72"/>
        <v>Desirable</v>
      </c>
      <c r="R1172" t="str">
        <f t="shared" si="73"/>
        <v>Normal</v>
      </c>
      <c r="S1172">
        <f t="shared" si="74"/>
        <v>3</v>
      </c>
      <c r="T1172" t="str">
        <f t="shared" si="75"/>
        <v>Moderate</v>
      </c>
    </row>
    <row r="1173" spans="1:20" ht="15" customHeight="1" x14ac:dyDescent="0.35">
      <c r="A1173" s="35">
        <v>54</v>
      </c>
      <c r="B1173" s="36">
        <v>35.89196295</v>
      </c>
      <c r="C1173" s="35">
        <v>119.7555716</v>
      </c>
      <c r="D1173" s="35">
        <v>87.001211260000005</v>
      </c>
      <c r="E1173" s="37">
        <v>207.89480280000001</v>
      </c>
      <c r="F1173" s="37">
        <v>52.09327966</v>
      </c>
      <c r="G1173" s="37">
        <v>226.86281</v>
      </c>
      <c r="H1173" s="37">
        <v>251.60672349999999</v>
      </c>
      <c r="I1173" s="17" t="s">
        <v>353</v>
      </c>
      <c r="J1173" s="17" t="s">
        <v>354</v>
      </c>
      <c r="K1173" s="17" t="s">
        <v>392</v>
      </c>
      <c r="L1173" s="17" t="s">
        <v>363</v>
      </c>
      <c r="M1173" s="17" t="s">
        <v>334</v>
      </c>
      <c r="N1173" s="36">
        <v>3.9908180893366301</v>
      </c>
      <c r="O1173" s="35">
        <v>32.754360339999998</v>
      </c>
      <c r="P1173" s="37">
        <v>1938.1659993000001</v>
      </c>
      <c r="Q1173" t="str">
        <f t="shared" si="72"/>
        <v>Borderline High</v>
      </c>
      <c r="R1173" t="str">
        <f t="shared" si="73"/>
        <v>Normal</v>
      </c>
      <c r="S1173">
        <f t="shared" si="74"/>
        <v>5</v>
      </c>
      <c r="T1173" t="str">
        <f t="shared" si="75"/>
        <v>Moderate</v>
      </c>
    </row>
    <row r="1174" spans="1:20" ht="15" customHeight="1" x14ac:dyDescent="0.35">
      <c r="A1174" s="35">
        <v>60</v>
      </c>
      <c r="B1174" s="36">
        <v>27.685513090000001</v>
      </c>
      <c r="C1174" s="35">
        <v>106.54618139999999</v>
      </c>
      <c r="D1174" s="35">
        <v>82.407868609999994</v>
      </c>
      <c r="E1174" s="37">
        <v>186.97226900000001</v>
      </c>
      <c r="F1174" s="37">
        <v>41.506377190000002</v>
      </c>
      <c r="G1174" s="37">
        <v>226.47665760000001</v>
      </c>
      <c r="H1174" s="37">
        <v>252.3446916</v>
      </c>
      <c r="I1174" s="17" t="s">
        <v>243</v>
      </c>
      <c r="J1174" s="17" t="s">
        <v>354</v>
      </c>
      <c r="K1174" s="17" t="s">
        <v>392</v>
      </c>
      <c r="L1174" s="17" t="s">
        <v>261</v>
      </c>
      <c r="M1174" s="17" t="s">
        <v>333</v>
      </c>
      <c r="N1174" s="36">
        <v>4.50466366033619</v>
      </c>
      <c r="O1174" s="35">
        <v>24.138312790000001</v>
      </c>
      <c r="P1174" s="37">
        <v>1661.1307853999999</v>
      </c>
      <c r="Q1174" t="str">
        <f t="shared" si="72"/>
        <v>Desirable</v>
      </c>
      <c r="R1174" t="str">
        <f t="shared" si="73"/>
        <v>Normal</v>
      </c>
      <c r="S1174">
        <f t="shared" si="74"/>
        <v>2</v>
      </c>
      <c r="T1174" t="str">
        <f t="shared" si="75"/>
        <v>Low</v>
      </c>
    </row>
    <row r="1175" spans="1:20" ht="15" customHeight="1" x14ac:dyDescent="0.35">
      <c r="A1175" s="35">
        <v>57</v>
      </c>
      <c r="B1175" s="36">
        <v>24.558081789999999</v>
      </c>
      <c r="C1175" s="35">
        <v>113.2281067</v>
      </c>
      <c r="D1175" s="35">
        <v>96.582027319999995</v>
      </c>
      <c r="E1175" s="37">
        <v>181.90115549999999</v>
      </c>
      <c r="F1175" s="37">
        <v>34.386563870000003</v>
      </c>
      <c r="G1175" s="37">
        <v>184.6611034</v>
      </c>
      <c r="H1175" s="37">
        <v>249.29856749999999</v>
      </c>
      <c r="I1175" s="17" t="s">
        <v>243</v>
      </c>
      <c r="J1175" s="17" t="s">
        <v>249</v>
      </c>
      <c r="K1175" s="17" t="s">
        <v>392</v>
      </c>
      <c r="L1175" s="17" t="s">
        <v>363</v>
      </c>
      <c r="M1175" s="17" t="s">
        <v>255</v>
      </c>
      <c r="N1175" s="36">
        <v>5.2898904405710798</v>
      </c>
      <c r="O1175" s="35">
        <v>16.64607938</v>
      </c>
      <c r="P1175" s="37">
        <v>1399.81066203</v>
      </c>
      <c r="Q1175" t="str">
        <f t="shared" si="72"/>
        <v>Desirable</v>
      </c>
      <c r="R1175" t="str">
        <f t="shared" si="73"/>
        <v>Normal</v>
      </c>
      <c r="S1175">
        <f t="shared" si="74"/>
        <v>1</v>
      </c>
      <c r="T1175" t="str">
        <f t="shared" si="75"/>
        <v>Low</v>
      </c>
    </row>
    <row r="1176" spans="1:20" ht="15" customHeight="1" x14ac:dyDescent="0.35">
      <c r="A1176" s="35">
        <v>72</v>
      </c>
      <c r="B1176" s="36">
        <v>25.59209096</v>
      </c>
      <c r="C1176" s="35">
        <v>129.03050279999999</v>
      </c>
      <c r="D1176" s="35">
        <v>91.043149900000003</v>
      </c>
      <c r="E1176" s="37">
        <v>217.76514109999999</v>
      </c>
      <c r="F1176" s="37">
        <v>43.969831820000003</v>
      </c>
      <c r="G1176" s="37">
        <v>233.61658270000001</v>
      </c>
      <c r="H1176" s="37">
        <v>258.7012206</v>
      </c>
      <c r="I1176" s="17" t="s">
        <v>353</v>
      </c>
      <c r="J1176" s="17" t="s">
        <v>354</v>
      </c>
      <c r="K1176" s="17" t="s">
        <v>392</v>
      </c>
      <c r="L1176" s="17" t="s">
        <v>366</v>
      </c>
      <c r="M1176" s="17" t="s">
        <v>333</v>
      </c>
      <c r="N1176" s="36">
        <v>4.95260345755855</v>
      </c>
      <c r="O1176" s="35">
        <v>37.987352899999998</v>
      </c>
      <c r="P1176" s="37">
        <v>1842.6305491200001</v>
      </c>
      <c r="Q1176" t="str">
        <f t="shared" si="72"/>
        <v>Borderline High</v>
      </c>
      <c r="R1176" t="str">
        <f t="shared" si="73"/>
        <v>Elevated</v>
      </c>
      <c r="S1176">
        <f t="shared" si="74"/>
        <v>5</v>
      </c>
      <c r="T1176" t="str">
        <f t="shared" si="75"/>
        <v>Moderate</v>
      </c>
    </row>
    <row r="1177" spans="1:20" ht="15" customHeight="1" x14ac:dyDescent="0.35">
      <c r="A1177" s="35">
        <v>56</v>
      </c>
      <c r="B1177" s="36">
        <v>27.284111840000001</v>
      </c>
      <c r="C1177" s="35">
        <v>106.58354799999999</v>
      </c>
      <c r="D1177" s="35">
        <v>84.730336940000001</v>
      </c>
      <c r="E1177" s="37">
        <v>210.5322118</v>
      </c>
      <c r="F1177" s="37">
        <v>26.534642760000001</v>
      </c>
      <c r="G1177" s="37">
        <v>232.21504400000001</v>
      </c>
      <c r="H1177" s="37">
        <v>277.25038899999998</v>
      </c>
      <c r="I1177" s="17" t="s">
        <v>353</v>
      </c>
      <c r="J1177" s="17" t="s">
        <v>249</v>
      </c>
      <c r="K1177" s="17" t="s">
        <v>392</v>
      </c>
      <c r="L1177" s="17" t="s">
        <v>363</v>
      </c>
      <c r="M1177" s="17" t="s">
        <v>333</v>
      </c>
      <c r="N1177" s="36">
        <v>7.9342395412750601</v>
      </c>
      <c r="O1177" s="35">
        <v>21.85321106</v>
      </c>
      <c r="P1177" s="37">
        <v>1527.91026304</v>
      </c>
      <c r="Q1177" t="str">
        <f t="shared" si="72"/>
        <v>Borderline High</v>
      </c>
      <c r="R1177" t="str">
        <f t="shared" si="73"/>
        <v>Normal</v>
      </c>
      <c r="S1177">
        <f t="shared" si="74"/>
        <v>5</v>
      </c>
      <c r="T1177" t="str">
        <f t="shared" si="75"/>
        <v>Moderate</v>
      </c>
    </row>
    <row r="1178" spans="1:20" ht="15" customHeight="1" x14ac:dyDescent="0.35">
      <c r="A1178" s="35">
        <v>32</v>
      </c>
      <c r="B1178" s="36">
        <v>32.42032124</v>
      </c>
      <c r="C1178" s="35">
        <v>109.008521</v>
      </c>
      <c r="D1178" s="35">
        <v>91.286902870000006</v>
      </c>
      <c r="E1178" s="37">
        <v>149.03089080000001</v>
      </c>
      <c r="F1178" s="37">
        <v>36.460738569999997</v>
      </c>
      <c r="G1178" s="37">
        <v>206.07150870000001</v>
      </c>
      <c r="H1178" s="37">
        <v>217.93774479999999</v>
      </c>
      <c r="I1178" s="17" t="s">
        <v>243</v>
      </c>
      <c r="J1178" s="17" t="s">
        <v>249</v>
      </c>
      <c r="K1178" s="17" t="s">
        <v>392</v>
      </c>
      <c r="L1178" s="17" t="s">
        <v>357</v>
      </c>
      <c r="M1178" s="17" t="s">
        <v>334</v>
      </c>
      <c r="N1178" s="36">
        <v>4.0874347762835299</v>
      </c>
      <c r="O1178" s="35">
        <v>17.72161813</v>
      </c>
      <c r="P1178" s="37">
        <v>1037.45027968</v>
      </c>
      <c r="Q1178" t="str">
        <f t="shared" si="72"/>
        <v>Desirable</v>
      </c>
      <c r="R1178" t="str">
        <f t="shared" si="73"/>
        <v>Normal</v>
      </c>
      <c r="S1178">
        <f t="shared" si="74"/>
        <v>4</v>
      </c>
      <c r="T1178" t="str">
        <f t="shared" si="75"/>
        <v>Moderate</v>
      </c>
    </row>
    <row r="1179" spans="1:20" ht="15" customHeight="1" x14ac:dyDescent="0.35">
      <c r="A1179" s="35">
        <v>21</v>
      </c>
      <c r="B1179" s="36">
        <v>27.950143969999999</v>
      </c>
      <c r="C1179" s="35">
        <v>108.7057258</v>
      </c>
      <c r="D1179" s="35">
        <v>83.279813540000006</v>
      </c>
      <c r="E1179" s="37">
        <v>198.6366156</v>
      </c>
      <c r="F1179" s="37">
        <v>41.057321459999997</v>
      </c>
      <c r="G1179" s="37">
        <v>218.07820960000001</v>
      </c>
      <c r="H1179" s="37">
        <v>253.31969470000001</v>
      </c>
      <c r="I1179" s="17" t="s">
        <v>243</v>
      </c>
      <c r="J1179" s="17" t="s">
        <v>354</v>
      </c>
      <c r="K1179" s="17" t="s">
        <v>392</v>
      </c>
      <c r="L1179" s="17" t="s">
        <v>355</v>
      </c>
      <c r="M1179" s="17" t="s">
        <v>333</v>
      </c>
      <c r="N1179" s="36">
        <v>4.8380315260828999</v>
      </c>
      <c r="O1179" s="35">
        <v>25.42591226</v>
      </c>
      <c r="P1179" s="37">
        <v>586.95302336999998</v>
      </c>
      <c r="Q1179" t="str">
        <f t="shared" si="72"/>
        <v>Desirable</v>
      </c>
      <c r="R1179" t="str">
        <f t="shared" si="73"/>
        <v>Normal</v>
      </c>
      <c r="S1179">
        <f t="shared" si="74"/>
        <v>2</v>
      </c>
      <c r="T1179" t="str">
        <f t="shared" si="75"/>
        <v>Low</v>
      </c>
    </row>
    <row r="1180" spans="1:20" ht="15" customHeight="1" x14ac:dyDescent="0.35">
      <c r="A1180" s="35">
        <v>42</v>
      </c>
      <c r="B1180" s="36">
        <v>28.667012419999999</v>
      </c>
      <c r="C1180" s="35">
        <v>137.7432972</v>
      </c>
      <c r="D1180" s="35">
        <v>89.559300730000004</v>
      </c>
      <c r="E1180" s="37">
        <v>183.43067439999999</v>
      </c>
      <c r="F1180" s="37">
        <v>37.210346729999998</v>
      </c>
      <c r="G1180" s="37">
        <v>187.09087260000001</v>
      </c>
      <c r="H1180" s="37">
        <v>247.07984239999999</v>
      </c>
      <c r="I1180" s="17" t="s">
        <v>353</v>
      </c>
      <c r="J1180" s="17" t="s">
        <v>249</v>
      </c>
      <c r="K1180" s="17" t="s">
        <v>392</v>
      </c>
      <c r="L1180" s="17" t="s">
        <v>360</v>
      </c>
      <c r="M1180" s="17" t="s">
        <v>333</v>
      </c>
      <c r="N1180" s="36">
        <v>4.9295610097638001</v>
      </c>
      <c r="O1180" s="35">
        <v>48.183996469999997</v>
      </c>
      <c r="P1180" s="37">
        <v>1204.0145216400001</v>
      </c>
      <c r="Q1180" t="str">
        <f t="shared" si="72"/>
        <v>Desirable</v>
      </c>
      <c r="R1180" t="str">
        <f t="shared" si="73"/>
        <v>High / Stage 1</v>
      </c>
      <c r="S1180">
        <f t="shared" si="74"/>
        <v>7</v>
      </c>
      <c r="T1180" t="str">
        <f t="shared" si="75"/>
        <v>High</v>
      </c>
    </row>
    <row r="1181" spans="1:20" ht="15" customHeight="1" x14ac:dyDescent="0.35">
      <c r="A1181" s="35">
        <v>30</v>
      </c>
      <c r="B1181" s="36">
        <v>33.056650150000003</v>
      </c>
      <c r="C1181" s="35">
        <v>111.3590559</v>
      </c>
      <c r="D1181" s="35">
        <v>94.116960289999994</v>
      </c>
      <c r="E1181" s="37">
        <v>210.1011469</v>
      </c>
      <c r="F1181" s="37">
        <v>35.169437590000001</v>
      </c>
      <c r="G1181" s="37">
        <v>221.57656320000001</v>
      </c>
      <c r="H1181" s="37">
        <v>245.49869200000001</v>
      </c>
      <c r="I1181" s="17" t="s">
        <v>353</v>
      </c>
      <c r="J1181" s="17" t="s">
        <v>354</v>
      </c>
      <c r="K1181" s="17" t="s">
        <v>392</v>
      </c>
      <c r="L1181" s="17" t="s">
        <v>357</v>
      </c>
      <c r="M1181" s="17" t="s">
        <v>334</v>
      </c>
      <c r="N1181" s="36">
        <v>5.9739694830871999</v>
      </c>
      <c r="O1181" s="35">
        <v>17.24209561</v>
      </c>
      <c r="P1181" s="37">
        <v>991.69950449999999</v>
      </c>
      <c r="Q1181" t="str">
        <f t="shared" si="72"/>
        <v>Borderline High</v>
      </c>
      <c r="R1181" t="str">
        <f t="shared" si="73"/>
        <v>Normal</v>
      </c>
      <c r="S1181">
        <f t="shared" si="74"/>
        <v>6</v>
      </c>
      <c r="T1181" t="str">
        <f t="shared" si="75"/>
        <v>High</v>
      </c>
    </row>
    <row r="1182" spans="1:20" ht="15" customHeight="1" x14ac:dyDescent="0.35">
      <c r="A1182" s="35">
        <v>50</v>
      </c>
      <c r="B1182" s="36">
        <v>25.00454951</v>
      </c>
      <c r="C1182" s="35">
        <v>101.0989661</v>
      </c>
      <c r="D1182" s="35">
        <v>67.359535289999997</v>
      </c>
      <c r="E1182" s="37">
        <v>153.30510860000001</v>
      </c>
      <c r="F1182" s="37">
        <v>38.260944850000001</v>
      </c>
      <c r="G1182" s="37">
        <v>200.80960099999999</v>
      </c>
      <c r="H1182" s="37">
        <v>254.3531571</v>
      </c>
      <c r="I1182" s="17" t="s">
        <v>353</v>
      </c>
      <c r="J1182" s="17" t="s">
        <v>359</v>
      </c>
      <c r="K1182" s="17" t="s">
        <v>255</v>
      </c>
      <c r="L1182" s="17" t="s">
        <v>363</v>
      </c>
      <c r="M1182" s="17" t="s">
        <v>333</v>
      </c>
      <c r="N1182" s="36">
        <v>4.0068301815604501</v>
      </c>
      <c r="O1182" s="35">
        <v>33.739430810000002</v>
      </c>
      <c r="P1182" s="37">
        <v>1250.2274755000001</v>
      </c>
      <c r="Q1182" t="str">
        <f t="shared" si="72"/>
        <v>Desirable</v>
      </c>
      <c r="R1182" t="str">
        <f t="shared" si="73"/>
        <v>Normal</v>
      </c>
      <c r="S1182">
        <f t="shared" si="74"/>
        <v>5</v>
      </c>
      <c r="T1182" t="str">
        <f t="shared" si="75"/>
        <v>Moderate</v>
      </c>
    </row>
    <row r="1183" spans="1:20" ht="15" customHeight="1" x14ac:dyDescent="0.35">
      <c r="A1183" s="35">
        <v>33</v>
      </c>
      <c r="B1183" s="36">
        <v>28.512157739999999</v>
      </c>
      <c r="C1183" s="35">
        <v>96.177866039999998</v>
      </c>
      <c r="D1183" s="35">
        <v>94.593851430000001</v>
      </c>
      <c r="E1183" s="37">
        <v>184.5950259</v>
      </c>
      <c r="F1183" s="37">
        <v>40.077236659999997</v>
      </c>
      <c r="G1183" s="37">
        <v>207.0025608</v>
      </c>
      <c r="H1183" s="37">
        <v>239.36494139999999</v>
      </c>
      <c r="I1183" s="17" t="s">
        <v>353</v>
      </c>
      <c r="J1183" s="17" t="s">
        <v>249</v>
      </c>
      <c r="K1183" s="17" t="s">
        <v>392</v>
      </c>
      <c r="L1183" s="17" t="s">
        <v>357</v>
      </c>
      <c r="M1183" s="17" t="s">
        <v>333</v>
      </c>
      <c r="N1183" s="36">
        <v>4.6059818810871098</v>
      </c>
      <c r="O1183" s="35">
        <v>1.5840146100000001</v>
      </c>
      <c r="P1183" s="37">
        <v>940.90120542</v>
      </c>
      <c r="Q1183" t="str">
        <f t="shared" si="72"/>
        <v>Desirable</v>
      </c>
      <c r="R1183" t="str">
        <f t="shared" si="73"/>
        <v>Normal</v>
      </c>
      <c r="S1183">
        <f t="shared" si="74"/>
        <v>4</v>
      </c>
      <c r="T1183" t="str">
        <f t="shared" si="75"/>
        <v>Moderate</v>
      </c>
    </row>
    <row r="1184" spans="1:20" ht="15" customHeight="1" x14ac:dyDescent="0.35">
      <c r="A1184" s="35">
        <v>59</v>
      </c>
      <c r="B1184" s="36">
        <v>29.194379990000002</v>
      </c>
      <c r="C1184" s="35">
        <v>107.053138</v>
      </c>
      <c r="D1184" s="35">
        <v>80.605931699999999</v>
      </c>
      <c r="E1184" s="37">
        <v>196.00166279999999</v>
      </c>
      <c r="F1184" s="37">
        <v>41.736479850000002</v>
      </c>
      <c r="G1184" s="37">
        <v>209.2732413</v>
      </c>
      <c r="H1184" s="37">
        <v>266.08689070000003</v>
      </c>
      <c r="I1184" s="17" t="s">
        <v>243</v>
      </c>
      <c r="J1184" s="17" t="s">
        <v>359</v>
      </c>
      <c r="K1184" s="17" t="s">
        <v>392</v>
      </c>
      <c r="L1184" s="17" t="s">
        <v>363</v>
      </c>
      <c r="M1184" s="17" t="s">
        <v>333</v>
      </c>
      <c r="N1184" s="36">
        <v>4.6961713950104498</v>
      </c>
      <c r="O1184" s="35">
        <v>26.447206300000001</v>
      </c>
      <c r="P1184" s="37">
        <v>1722.46841941</v>
      </c>
      <c r="Q1184" t="str">
        <f t="shared" si="72"/>
        <v>Desirable</v>
      </c>
      <c r="R1184" t="str">
        <f t="shared" si="73"/>
        <v>Normal</v>
      </c>
      <c r="S1184">
        <f t="shared" si="74"/>
        <v>2</v>
      </c>
      <c r="T1184" t="str">
        <f t="shared" si="75"/>
        <v>Low</v>
      </c>
    </row>
    <row r="1185" spans="1:20" ht="15" customHeight="1" x14ac:dyDescent="0.35">
      <c r="A1185" s="35">
        <v>83</v>
      </c>
      <c r="B1185" s="36">
        <v>27.673642300000001</v>
      </c>
      <c r="C1185" s="35">
        <v>111.6672715</v>
      </c>
      <c r="D1185" s="35">
        <v>90.035010380000003</v>
      </c>
      <c r="E1185" s="37">
        <v>189.96631780000001</v>
      </c>
      <c r="F1185" s="37">
        <v>42.020631360000003</v>
      </c>
      <c r="G1185" s="37">
        <v>210.74956560000001</v>
      </c>
      <c r="H1185" s="37">
        <v>275.39691900000003</v>
      </c>
      <c r="I1185" s="17" t="s">
        <v>243</v>
      </c>
      <c r="J1185" s="17" t="s">
        <v>249</v>
      </c>
      <c r="K1185" s="17" t="s">
        <v>392</v>
      </c>
      <c r="L1185" s="17" t="s">
        <v>366</v>
      </c>
      <c r="M1185" s="17" t="s">
        <v>333</v>
      </c>
      <c r="N1185" s="36">
        <v>4.5207868528322797</v>
      </c>
      <c r="O1185" s="35">
        <v>21.632261119999999</v>
      </c>
      <c r="P1185" s="37">
        <v>2296.9123109000002</v>
      </c>
      <c r="Q1185" t="str">
        <f t="shared" si="72"/>
        <v>Desirable</v>
      </c>
      <c r="R1185" t="str">
        <f t="shared" si="73"/>
        <v>Normal</v>
      </c>
      <c r="S1185">
        <f t="shared" si="74"/>
        <v>2</v>
      </c>
      <c r="T1185" t="str">
        <f t="shared" si="75"/>
        <v>Low</v>
      </c>
    </row>
    <row r="1186" spans="1:20" ht="15" customHeight="1" x14ac:dyDescent="0.35">
      <c r="A1186" s="35">
        <v>72</v>
      </c>
      <c r="B1186" s="36">
        <v>29.495013149999998</v>
      </c>
      <c r="C1186" s="35">
        <v>118.025853</v>
      </c>
      <c r="D1186" s="35">
        <v>87.508007379999995</v>
      </c>
      <c r="E1186" s="37">
        <v>218.47025880000001</v>
      </c>
      <c r="F1186" s="37">
        <v>36.51888435</v>
      </c>
      <c r="G1186" s="37">
        <v>242.19171349999999</v>
      </c>
      <c r="H1186" s="37">
        <v>259.95473609999999</v>
      </c>
      <c r="I1186" s="17" t="s">
        <v>243</v>
      </c>
      <c r="J1186" s="17" t="s">
        <v>249</v>
      </c>
      <c r="K1186" s="17" t="s">
        <v>392</v>
      </c>
      <c r="L1186" s="17" t="s">
        <v>366</v>
      </c>
      <c r="M1186" s="17" t="s">
        <v>333</v>
      </c>
      <c r="N1186" s="36">
        <v>5.9823913760936103</v>
      </c>
      <c r="O1186" s="35">
        <v>30.517845619999999</v>
      </c>
      <c r="P1186" s="37">
        <v>2123.6409468000002</v>
      </c>
      <c r="Q1186" t="str">
        <f t="shared" si="72"/>
        <v>Borderline High</v>
      </c>
      <c r="R1186" t="str">
        <f t="shared" si="73"/>
        <v>Normal</v>
      </c>
      <c r="S1186">
        <f t="shared" si="74"/>
        <v>3</v>
      </c>
      <c r="T1186" t="str">
        <f t="shared" si="75"/>
        <v>Moderate</v>
      </c>
    </row>
    <row r="1187" spans="1:20" ht="15" customHeight="1" x14ac:dyDescent="0.35">
      <c r="A1187" s="35">
        <v>59</v>
      </c>
      <c r="B1187" s="36">
        <v>23.5439632</v>
      </c>
      <c r="C1187" s="35">
        <v>107.8350265</v>
      </c>
      <c r="D1187" s="35">
        <v>83.404838769999998</v>
      </c>
      <c r="E1187" s="37">
        <v>171.72362559999999</v>
      </c>
      <c r="F1187" s="37">
        <v>46.42250207</v>
      </c>
      <c r="G1187" s="37">
        <v>211.9752752</v>
      </c>
      <c r="H1187" s="37">
        <v>258.25098059999999</v>
      </c>
      <c r="I1187" s="17" t="s">
        <v>243</v>
      </c>
      <c r="J1187" s="17" t="s">
        <v>359</v>
      </c>
      <c r="K1187" s="17" t="s">
        <v>392</v>
      </c>
      <c r="L1187" s="17" t="s">
        <v>363</v>
      </c>
      <c r="M1187" s="17" t="s">
        <v>255</v>
      </c>
      <c r="N1187" s="36">
        <v>3.6991462748186201</v>
      </c>
      <c r="O1187" s="35">
        <v>24.43018773</v>
      </c>
      <c r="P1187" s="37">
        <v>1389.0938288</v>
      </c>
      <c r="Q1187" t="str">
        <f t="shared" si="72"/>
        <v>Desirable</v>
      </c>
      <c r="R1187" t="str">
        <f t="shared" si="73"/>
        <v>Normal</v>
      </c>
      <c r="S1187">
        <f t="shared" si="74"/>
        <v>0</v>
      </c>
      <c r="T1187" t="str">
        <f t="shared" si="75"/>
        <v>Low</v>
      </c>
    </row>
    <row r="1188" spans="1:20" ht="15" customHeight="1" x14ac:dyDescent="0.35">
      <c r="A1188" s="35">
        <v>51</v>
      </c>
      <c r="B1188" s="36">
        <v>31.899992319999999</v>
      </c>
      <c r="C1188" s="35">
        <v>111.6465956</v>
      </c>
      <c r="D1188" s="35">
        <v>93.607146889999996</v>
      </c>
      <c r="E1188" s="37">
        <v>218.7444514</v>
      </c>
      <c r="F1188" s="37">
        <v>41.958711620000003</v>
      </c>
      <c r="G1188" s="37">
        <v>218.4511109</v>
      </c>
      <c r="H1188" s="37">
        <v>272.0465342</v>
      </c>
      <c r="I1188" s="17" t="s">
        <v>243</v>
      </c>
      <c r="J1188" s="17" t="s">
        <v>249</v>
      </c>
      <c r="K1188" s="17" t="s">
        <v>392</v>
      </c>
      <c r="L1188" s="17" t="s">
        <v>363</v>
      </c>
      <c r="M1188" s="17" t="s">
        <v>334</v>
      </c>
      <c r="N1188" s="36">
        <v>5.2133262189045304</v>
      </c>
      <c r="O1188" s="35">
        <v>18.039448709999998</v>
      </c>
      <c r="P1188" s="37">
        <v>1626.89960832</v>
      </c>
      <c r="Q1188" t="str">
        <f t="shared" si="72"/>
        <v>Borderline High</v>
      </c>
      <c r="R1188" t="str">
        <f t="shared" si="73"/>
        <v>Normal</v>
      </c>
      <c r="S1188">
        <f t="shared" si="74"/>
        <v>3</v>
      </c>
      <c r="T1188" t="str">
        <f t="shared" si="75"/>
        <v>Moderate</v>
      </c>
    </row>
    <row r="1189" spans="1:20" ht="15" customHeight="1" x14ac:dyDescent="0.35">
      <c r="A1189" s="35">
        <v>47</v>
      </c>
      <c r="B1189" s="36">
        <v>24.230724219999999</v>
      </c>
      <c r="C1189" s="35">
        <v>108.7310217</v>
      </c>
      <c r="D1189" s="35">
        <v>82.026084549999993</v>
      </c>
      <c r="E1189" s="37">
        <v>203.62028190000001</v>
      </c>
      <c r="F1189" s="37">
        <v>35.290288250000003</v>
      </c>
      <c r="G1189" s="37">
        <v>220.7424269</v>
      </c>
      <c r="H1189" s="37">
        <v>254.9573116</v>
      </c>
      <c r="I1189" s="17" t="s">
        <v>353</v>
      </c>
      <c r="J1189" s="17" t="s">
        <v>249</v>
      </c>
      <c r="K1189" s="17" t="s">
        <v>392</v>
      </c>
      <c r="L1189" s="17" t="s">
        <v>360</v>
      </c>
      <c r="M1189" s="17" t="s">
        <v>255</v>
      </c>
      <c r="N1189" s="36">
        <v>5.7698673487032197</v>
      </c>
      <c r="O1189" s="35">
        <v>26.704937149999999</v>
      </c>
      <c r="P1189" s="37">
        <v>1138.84403834</v>
      </c>
      <c r="Q1189" t="str">
        <f t="shared" si="72"/>
        <v>Borderline High</v>
      </c>
      <c r="R1189" t="str">
        <f t="shared" si="73"/>
        <v>Normal</v>
      </c>
      <c r="S1189">
        <f t="shared" si="74"/>
        <v>3</v>
      </c>
      <c r="T1189" t="str">
        <f t="shared" si="75"/>
        <v>Moderate</v>
      </c>
    </row>
    <row r="1190" spans="1:20" ht="15" customHeight="1" x14ac:dyDescent="0.35">
      <c r="A1190" s="35">
        <v>30</v>
      </c>
      <c r="B1190" s="36">
        <v>29.27327579</v>
      </c>
      <c r="C1190" s="35">
        <v>109.21244009999999</v>
      </c>
      <c r="D1190" s="35">
        <v>91.241908749999993</v>
      </c>
      <c r="E1190" s="37">
        <v>176.12243710000001</v>
      </c>
      <c r="F1190" s="37">
        <v>39.246481209999999</v>
      </c>
      <c r="G1190" s="37">
        <v>192.36611740000001</v>
      </c>
      <c r="H1190" s="37">
        <v>274.85968170000001</v>
      </c>
      <c r="I1190" s="17" t="s">
        <v>243</v>
      </c>
      <c r="J1190" s="17" t="s">
        <v>249</v>
      </c>
      <c r="K1190" s="17" t="s">
        <v>392</v>
      </c>
      <c r="L1190" s="17" t="s">
        <v>357</v>
      </c>
      <c r="M1190" s="17" t="s">
        <v>333</v>
      </c>
      <c r="N1190" s="36">
        <v>4.4875981660012902</v>
      </c>
      <c r="O1190" s="35">
        <v>17.970531350000002</v>
      </c>
      <c r="P1190" s="37">
        <v>878.19827369999996</v>
      </c>
      <c r="Q1190" t="str">
        <f t="shared" si="72"/>
        <v>Desirable</v>
      </c>
      <c r="R1190" t="str">
        <f t="shared" si="73"/>
        <v>Normal</v>
      </c>
      <c r="S1190">
        <f t="shared" si="74"/>
        <v>3</v>
      </c>
      <c r="T1190" t="str">
        <f t="shared" si="75"/>
        <v>Moderate</v>
      </c>
    </row>
    <row r="1191" spans="1:20" ht="15" customHeight="1" x14ac:dyDescent="0.35">
      <c r="A1191" s="35">
        <v>30</v>
      </c>
      <c r="B1191" s="36">
        <v>28.051951949999999</v>
      </c>
      <c r="C1191" s="35">
        <v>119.253102</v>
      </c>
      <c r="D1191" s="35">
        <v>85.518272890000006</v>
      </c>
      <c r="E1191" s="37">
        <v>189.63071790000001</v>
      </c>
      <c r="F1191" s="37">
        <v>33.258862899999997</v>
      </c>
      <c r="G1191" s="37">
        <v>223.57530270000001</v>
      </c>
      <c r="H1191" s="37">
        <v>275.94207519999998</v>
      </c>
      <c r="I1191" s="17" t="s">
        <v>243</v>
      </c>
      <c r="J1191" s="17" t="s">
        <v>359</v>
      </c>
      <c r="K1191" s="17" t="s">
        <v>392</v>
      </c>
      <c r="L1191" s="17" t="s">
        <v>357</v>
      </c>
      <c r="M1191" s="17" t="s">
        <v>333</v>
      </c>
      <c r="N1191" s="36">
        <v>5.7016596890328497</v>
      </c>
      <c r="O1191" s="35">
        <v>33.73482911</v>
      </c>
      <c r="P1191" s="37">
        <v>841.5585585</v>
      </c>
      <c r="Q1191" t="str">
        <f t="shared" si="72"/>
        <v>Desirable</v>
      </c>
      <c r="R1191" t="str">
        <f t="shared" si="73"/>
        <v>Normal</v>
      </c>
      <c r="S1191">
        <f t="shared" si="74"/>
        <v>3</v>
      </c>
      <c r="T1191" t="str">
        <f t="shared" si="75"/>
        <v>Moderate</v>
      </c>
    </row>
    <row r="1192" spans="1:20" ht="15" customHeight="1" x14ac:dyDescent="0.35">
      <c r="A1192" s="35">
        <v>35</v>
      </c>
      <c r="B1192" s="36">
        <v>23.566935910000002</v>
      </c>
      <c r="C1192" s="35">
        <v>95.870811029999999</v>
      </c>
      <c r="D1192" s="35">
        <v>71.579720699999996</v>
      </c>
      <c r="E1192" s="37">
        <v>201.0523962</v>
      </c>
      <c r="F1192" s="37">
        <v>39.702032780000003</v>
      </c>
      <c r="G1192" s="37">
        <v>235.25341119999999</v>
      </c>
      <c r="H1192" s="37">
        <v>234.2640959</v>
      </c>
      <c r="I1192" s="17" t="s">
        <v>243</v>
      </c>
      <c r="J1192" s="17" t="s">
        <v>249</v>
      </c>
      <c r="K1192" s="17" t="s">
        <v>255</v>
      </c>
      <c r="L1192" s="17" t="s">
        <v>357</v>
      </c>
      <c r="M1192" s="17" t="s">
        <v>255</v>
      </c>
      <c r="N1192" s="36">
        <v>5.0640327993805103</v>
      </c>
      <c r="O1192" s="35">
        <v>24.291090329999999</v>
      </c>
      <c r="P1192" s="37">
        <v>824.84275685</v>
      </c>
      <c r="Q1192" t="str">
        <f t="shared" si="72"/>
        <v>Borderline High</v>
      </c>
      <c r="R1192" t="str">
        <f t="shared" si="73"/>
        <v>Normal</v>
      </c>
      <c r="S1192">
        <f t="shared" si="74"/>
        <v>1</v>
      </c>
      <c r="T1192" t="str">
        <f t="shared" si="75"/>
        <v>Low</v>
      </c>
    </row>
    <row r="1193" spans="1:20" ht="15" customHeight="1" x14ac:dyDescent="0.35">
      <c r="A1193" s="35">
        <v>49</v>
      </c>
      <c r="B1193" s="36">
        <v>35.11230578</v>
      </c>
      <c r="C1193" s="35">
        <v>131.25589919999999</v>
      </c>
      <c r="D1193" s="35">
        <v>78.238999419999999</v>
      </c>
      <c r="E1193" s="37">
        <v>202.07043999999999</v>
      </c>
      <c r="F1193" s="37">
        <v>47.050031650000001</v>
      </c>
      <c r="G1193" s="37">
        <v>221.8740774</v>
      </c>
      <c r="H1193" s="37">
        <v>265.4347846</v>
      </c>
      <c r="I1193" s="17" t="s">
        <v>243</v>
      </c>
      <c r="J1193" s="17" t="s">
        <v>249</v>
      </c>
      <c r="K1193" s="17" t="s">
        <v>392</v>
      </c>
      <c r="L1193" s="17" t="s">
        <v>360</v>
      </c>
      <c r="M1193" s="17" t="s">
        <v>334</v>
      </c>
      <c r="N1193" s="36">
        <v>4.2947992363359004</v>
      </c>
      <c r="O1193" s="35">
        <v>53.016899780000003</v>
      </c>
      <c r="P1193" s="37">
        <v>1720.50298322</v>
      </c>
      <c r="Q1193" t="str">
        <f t="shared" si="72"/>
        <v>Borderline High</v>
      </c>
      <c r="R1193" t="str">
        <f t="shared" si="73"/>
        <v>High / Stage 1</v>
      </c>
      <c r="S1193">
        <f t="shared" si="74"/>
        <v>5</v>
      </c>
      <c r="T1193" t="str">
        <f t="shared" si="75"/>
        <v>Moderate</v>
      </c>
    </row>
    <row r="1194" spans="1:20" ht="15" customHeight="1" x14ac:dyDescent="0.35">
      <c r="A1194" s="35">
        <v>56</v>
      </c>
      <c r="B1194" s="36">
        <v>35.582816639999997</v>
      </c>
      <c r="C1194" s="35">
        <v>127.0442125</v>
      </c>
      <c r="D1194" s="35">
        <v>90.749551319999995</v>
      </c>
      <c r="E1194" s="37">
        <v>215.16046610000001</v>
      </c>
      <c r="F1194" s="37">
        <v>33.83341205</v>
      </c>
      <c r="G1194" s="37">
        <v>227.21973249999999</v>
      </c>
      <c r="H1194" s="37">
        <v>300.26695180000002</v>
      </c>
      <c r="I1194" s="17" t="s">
        <v>243</v>
      </c>
      <c r="J1194" s="17" t="s">
        <v>359</v>
      </c>
      <c r="K1194" s="17" t="s">
        <v>392</v>
      </c>
      <c r="L1194" s="17" t="s">
        <v>363</v>
      </c>
      <c r="M1194" s="17" t="s">
        <v>334</v>
      </c>
      <c r="N1194" s="36">
        <v>6.3594078475451896</v>
      </c>
      <c r="O1194" s="35">
        <v>36.294661179999999</v>
      </c>
      <c r="P1194" s="37">
        <v>1992.63773184</v>
      </c>
      <c r="Q1194" t="str">
        <f t="shared" si="72"/>
        <v>Borderline High</v>
      </c>
      <c r="R1194" t="str">
        <f t="shared" si="73"/>
        <v>Elevated</v>
      </c>
      <c r="S1194">
        <f t="shared" si="74"/>
        <v>5</v>
      </c>
      <c r="T1194" t="str">
        <f t="shared" si="75"/>
        <v>Moderate</v>
      </c>
    </row>
    <row r="1195" spans="1:20" ht="15" customHeight="1" x14ac:dyDescent="0.35">
      <c r="A1195" s="35">
        <v>63</v>
      </c>
      <c r="B1195" s="36">
        <v>22.395829840000001</v>
      </c>
      <c r="C1195" s="35">
        <v>117.6607154</v>
      </c>
      <c r="D1195" s="35">
        <v>74.628457600000004</v>
      </c>
      <c r="E1195" s="37">
        <v>184.48140549999999</v>
      </c>
      <c r="F1195" s="37">
        <v>26.761030399999999</v>
      </c>
      <c r="G1195" s="37">
        <v>215.55243429999999</v>
      </c>
      <c r="H1195" s="37">
        <v>231.62285729999999</v>
      </c>
      <c r="I1195" s="17" t="s">
        <v>243</v>
      </c>
      <c r="J1195" s="17" t="s">
        <v>249</v>
      </c>
      <c r="K1195" s="17" t="s">
        <v>255</v>
      </c>
      <c r="L1195" s="17" t="s">
        <v>261</v>
      </c>
      <c r="M1195" s="17" t="s">
        <v>255</v>
      </c>
      <c r="N1195" s="36">
        <v>6.8936585304278903</v>
      </c>
      <c r="O1195" s="35">
        <v>43.032257799999996</v>
      </c>
      <c r="P1195" s="37">
        <v>1410.93727992</v>
      </c>
      <c r="Q1195" t="str">
        <f t="shared" si="72"/>
        <v>Desirable</v>
      </c>
      <c r="R1195" t="str">
        <f t="shared" si="73"/>
        <v>Normal</v>
      </c>
      <c r="S1195">
        <f t="shared" si="74"/>
        <v>1</v>
      </c>
      <c r="T1195" t="str">
        <f t="shared" si="75"/>
        <v>Low</v>
      </c>
    </row>
    <row r="1196" spans="1:20" ht="15" customHeight="1" x14ac:dyDescent="0.35">
      <c r="A1196" s="35">
        <v>46</v>
      </c>
      <c r="B1196" s="36">
        <v>30.99647311</v>
      </c>
      <c r="C1196" s="35">
        <v>101.66135800000001</v>
      </c>
      <c r="D1196" s="35">
        <v>86.817687359999994</v>
      </c>
      <c r="E1196" s="37">
        <v>199.81238379999999</v>
      </c>
      <c r="F1196" s="37">
        <v>42.8334087</v>
      </c>
      <c r="G1196" s="37">
        <v>236.93282869999999</v>
      </c>
      <c r="H1196" s="37">
        <v>254.1180401</v>
      </c>
      <c r="I1196" s="17" t="s">
        <v>243</v>
      </c>
      <c r="J1196" s="17" t="s">
        <v>359</v>
      </c>
      <c r="K1196" s="17" t="s">
        <v>392</v>
      </c>
      <c r="L1196" s="17" t="s">
        <v>360</v>
      </c>
      <c r="M1196" s="17" t="s">
        <v>334</v>
      </c>
      <c r="N1196" s="36">
        <v>4.6648723476448399</v>
      </c>
      <c r="O1196" s="35">
        <v>14.843670639999999</v>
      </c>
      <c r="P1196" s="37">
        <v>1425.83776306</v>
      </c>
      <c r="Q1196" t="str">
        <f t="shared" si="72"/>
        <v>Desirable</v>
      </c>
      <c r="R1196" t="str">
        <f t="shared" si="73"/>
        <v>Normal</v>
      </c>
      <c r="S1196">
        <f t="shared" si="74"/>
        <v>3</v>
      </c>
      <c r="T1196" t="str">
        <f t="shared" si="75"/>
        <v>Moderate</v>
      </c>
    </row>
    <row r="1197" spans="1:20" ht="15" customHeight="1" x14ac:dyDescent="0.35">
      <c r="A1197" s="35">
        <v>79</v>
      </c>
      <c r="B1197" s="36">
        <v>26.38730773</v>
      </c>
      <c r="C1197" s="35">
        <v>109.6483613</v>
      </c>
      <c r="D1197" s="35">
        <v>74.23839212</v>
      </c>
      <c r="E1197" s="37">
        <v>199.0099573</v>
      </c>
      <c r="F1197" s="37">
        <v>41.347459739999998</v>
      </c>
      <c r="G1197" s="37">
        <v>208.8927132</v>
      </c>
      <c r="H1197" s="37">
        <v>234.1982194</v>
      </c>
      <c r="I1197" s="17" t="s">
        <v>243</v>
      </c>
      <c r="J1197" s="17" t="s">
        <v>249</v>
      </c>
      <c r="K1197" s="17" t="s">
        <v>255</v>
      </c>
      <c r="L1197" s="17" t="s">
        <v>366</v>
      </c>
      <c r="M1197" s="17" t="s">
        <v>333</v>
      </c>
      <c r="N1197" s="36">
        <v>4.8131120642334304</v>
      </c>
      <c r="O1197" s="35">
        <v>35.409969179999997</v>
      </c>
      <c r="P1197" s="37">
        <v>2084.5973106699998</v>
      </c>
      <c r="Q1197" t="str">
        <f t="shared" si="72"/>
        <v>Desirable</v>
      </c>
      <c r="R1197" t="str">
        <f t="shared" si="73"/>
        <v>Normal</v>
      </c>
      <c r="S1197">
        <f t="shared" si="74"/>
        <v>2</v>
      </c>
      <c r="T1197" t="str">
        <f t="shared" si="75"/>
        <v>Low</v>
      </c>
    </row>
    <row r="1198" spans="1:20" ht="15" customHeight="1" x14ac:dyDescent="0.35">
      <c r="A1198" s="35">
        <v>79</v>
      </c>
      <c r="B1198" s="36">
        <v>23.630843339999998</v>
      </c>
      <c r="C1198" s="35">
        <v>102.38644050000001</v>
      </c>
      <c r="D1198" s="35">
        <v>89.252830849999995</v>
      </c>
      <c r="E1198" s="37">
        <v>167.12315860000001</v>
      </c>
      <c r="F1198" s="37">
        <v>36.868944149999997</v>
      </c>
      <c r="G1198" s="37">
        <v>192.20284649999999</v>
      </c>
      <c r="H1198" s="37">
        <v>231.53740400000001</v>
      </c>
      <c r="I1198" s="17" t="s">
        <v>243</v>
      </c>
      <c r="J1198" s="17" t="s">
        <v>354</v>
      </c>
      <c r="K1198" s="17" t="s">
        <v>392</v>
      </c>
      <c r="L1198" s="17" t="s">
        <v>366</v>
      </c>
      <c r="M1198" s="17" t="s">
        <v>255</v>
      </c>
      <c r="N1198" s="36">
        <v>4.5328978752433304</v>
      </c>
      <c r="O1198" s="35">
        <v>13.13360965</v>
      </c>
      <c r="P1198" s="37">
        <v>1866.8366238599999</v>
      </c>
      <c r="Q1198" t="str">
        <f t="shared" si="72"/>
        <v>Desirable</v>
      </c>
      <c r="R1198" t="str">
        <f t="shared" si="73"/>
        <v>Normal</v>
      </c>
      <c r="S1198">
        <f t="shared" si="74"/>
        <v>1</v>
      </c>
      <c r="T1198" t="str">
        <f t="shared" si="75"/>
        <v>Low</v>
      </c>
    </row>
    <row r="1199" spans="1:20" ht="15" customHeight="1" x14ac:dyDescent="0.35">
      <c r="A1199" s="35">
        <v>74</v>
      </c>
      <c r="B1199" s="36">
        <v>28.842548560000001</v>
      </c>
      <c r="C1199" s="35">
        <v>103.3101573</v>
      </c>
      <c r="D1199" s="35">
        <v>94.020003380000006</v>
      </c>
      <c r="E1199" s="37">
        <v>197.95986569999999</v>
      </c>
      <c r="F1199" s="37">
        <v>33.780593850000002</v>
      </c>
      <c r="G1199" s="37">
        <v>207.4539714</v>
      </c>
      <c r="H1199" s="37">
        <v>236.98631209999999</v>
      </c>
      <c r="I1199" s="17" t="s">
        <v>353</v>
      </c>
      <c r="J1199" s="17" t="s">
        <v>354</v>
      </c>
      <c r="K1199" s="17" t="s">
        <v>392</v>
      </c>
      <c r="L1199" s="17" t="s">
        <v>366</v>
      </c>
      <c r="M1199" s="17" t="s">
        <v>333</v>
      </c>
      <c r="N1199" s="36">
        <v>5.8601653534874103</v>
      </c>
      <c r="O1199" s="35">
        <v>9.2901539199999998</v>
      </c>
      <c r="P1199" s="37">
        <v>2134.3485934400001</v>
      </c>
      <c r="Q1199" t="str">
        <f t="shared" si="72"/>
        <v>Desirable</v>
      </c>
      <c r="R1199" t="str">
        <f t="shared" si="73"/>
        <v>Normal</v>
      </c>
      <c r="S1199">
        <f t="shared" si="74"/>
        <v>5</v>
      </c>
      <c r="T1199" t="str">
        <f t="shared" si="75"/>
        <v>Moderate</v>
      </c>
    </row>
    <row r="1200" spans="1:20" ht="15" customHeight="1" x14ac:dyDescent="0.35">
      <c r="A1200" s="35">
        <v>33</v>
      </c>
      <c r="B1200" s="36">
        <v>31.168955570000001</v>
      </c>
      <c r="C1200" s="35">
        <v>106.10713149999999</v>
      </c>
      <c r="D1200" s="35">
        <v>88.522197759999997</v>
      </c>
      <c r="E1200" s="37">
        <v>196.1153467</v>
      </c>
      <c r="F1200" s="37">
        <v>38.710393490000001</v>
      </c>
      <c r="G1200" s="37">
        <v>202.37840679999999</v>
      </c>
      <c r="H1200" s="37">
        <v>239.4895774</v>
      </c>
      <c r="I1200" s="17" t="s">
        <v>243</v>
      </c>
      <c r="J1200" s="17" t="s">
        <v>359</v>
      </c>
      <c r="K1200" s="17" t="s">
        <v>392</v>
      </c>
      <c r="L1200" s="17" t="s">
        <v>357</v>
      </c>
      <c r="M1200" s="17" t="s">
        <v>334</v>
      </c>
      <c r="N1200" s="36">
        <v>5.0662194056658798</v>
      </c>
      <c r="O1200" s="35">
        <v>17.58493374</v>
      </c>
      <c r="P1200" s="37">
        <v>1028.57553381</v>
      </c>
      <c r="Q1200" t="str">
        <f t="shared" si="72"/>
        <v>Desirable</v>
      </c>
      <c r="R1200" t="str">
        <f t="shared" si="73"/>
        <v>Normal</v>
      </c>
      <c r="S1200">
        <f t="shared" si="74"/>
        <v>4</v>
      </c>
      <c r="T1200" t="str">
        <f t="shared" si="75"/>
        <v>Moderate</v>
      </c>
    </row>
    <row r="1201" spans="1:20" ht="15" customHeight="1" x14ac:dyDescent="0.35">
      <c r="A1201" s="35">
        <v>73</v>
      </c>
      <c r="B1201" s="36">
        <v>27.805414540000001</v>
      </c>
      <c r="C1201" s="35">
        <v>109.8271735</v>
      </c>
      <c r="D1201" s="35">
        <v>81.008431349999995</v>
      </c>
      <c r="E1201" s="37">
        <v>211.2218987</v>
      </c>
      <c r="F1201" s="37">
        <v>32.820447190000003</v>
      </c>
      <c r="G1201" s="37">
        <v>226.26707669999999</v>
      </c>
      <c r="H1201" s="37">
        <v>269.56660390000002</v>
      </c>
      <c r="I1201" s="17" t="s">
        <v>243</v>
      </c>
      <c r="J1201" s="17" t="s">
        <v>359</v>
      </c>
      <c r="K1201" s="17" t="s">
        <v>392</v>
      </c>
      <c r="L1201" s="17" t="s">
        <v>366</v>
      </c>
      <c r="M1201" s="17" t="s">
        <v>333</v>
      </c>
      <c r="N1201" s="36">
        <v>6.4356800953143898</v>
      </c>
      <c r="O1201" s="35">
        <v>28.818742149999999</v>
      </c>
      <c r="P1201" s="37">
        <v>2029.7952614200001</v>
      </c>
      <c r="Q1201" t="str">
        <f t="shared" si="72"/>
        <v>Borderline High</v>
      </c>
      <c r="R1201" t="str">
        <f t="shared" si="73"/>
        <v>Normal</v>
      </c>
      <c r="S1201">
        <f t="shared" si="74"/>
        <v>3</v>
      </c>
      <c r="T1201" t="str">
        <f t="shared" si="75"/>
        <v>Moderate</v>
      </c>
    </row>
    <row r="1202" spans="1:20" ht="15" customHeight="1" x14ac:dyDescent="0.35">
      <c r="A1202" s="35">
        <v>27</v>
      </c>
      <c r="B1202" s="36">
        <v>25.182508890000001</v>
      </c>
      <c r="C1202" s="35">
        <v>101.6572772</v>
      </c>
      <c r="D1202" s="35">
        <v>79.384411049999997</v>
      </c>
      <c r="E1202" s="37">
        <v>181.17453660000001</v>
      </c>
      <c r="F1202" s="37">
        <v>41.627937039999999</v>
      </c>
      <c r="G1202" s="37">
        <v>199.64834189999999</v>
      </c>
      <c r="H1202" s="37">
        <v>238.67861719999999</v>
      </c>
      <c r="I1202" s="17" t="s">
        <v>243</v>
      </c>
      <c r="J1202" s="17" t="s">
        <v>249</v>
      </c>
      <c r="K1202" s="17" t="s">
        <v>255</v>
      </c>
      <c r="L1202" s="17" t="s">
        <v>355</v>
      </c>
      <c r="M1202" s="17" t="s">
        <v>333</v>
      </c>
      <c r="N1202" s="36">
        <v>4.3522343282567801</v>
      </c>
      <c r="O1202" s="35">
        <v>22.272866149999999</v>
      </c>
      <c r="P1202" s="37">
        <v>679.92774003</v>
      </c>
      <c r="Q1202" t="str">
        <f t="shared" si="72"/>
        <v>Desirable</v>
      </c>
      <c r="R1202" t="str">
        <f t="shared" si="73"/>
        <v>Normal</v>
      </c>
      <c r="S1202">
        <f t="shared" si="74"/>
        <v>2</v>
      </c>
      <c r="T1202" t="str">
        <f t="shared" si="75"/>
        <v>Low</v>
      </c>
    </row>
    <row r="1203" spans="1:20" ht="15" customHeight="1" x14ac:dyDescent="0.35">
      <c r="A1203" s="35">
        <v>47</v>
      </c>
      <c r="B1203" s="36">
        <v>33.647116969999999</v>
      </c>
      <c r="C1203" s="35">
        <v>111.8251863</v>
      </c>
      <c r="D1203" s="35">
        <v>87.67591462</v>
      </c>
      <c r="E1203" s="37">
        <v>188.0554391</v>
      </c>
      <c r="F1203" s="37">
        <v>42.051889350000003</v>
      </c>
      <c r="G1203" s="37">
        <v>206.90990540000001</v>
      </c>
      <c r="H1203" s="37">
        <v>240.8227953</v>
      </c>
      <c r="I1203" s="17" t="s">
        <v>243</v>
      </c>
      <c r="J1203" s="17" t="s">
        <v>249</v>
      </c>
      <c r="K1203" s="17" t="s">
        <v>392</v>
      </c>
      <c r="L1203" s="17" t="s">
        <v>360</v>
      </c>
      <c r="M1203" s="17" t="s">
        <v>334</v>
      </c>
      <c r="N1203" s="36">
        <v>4.4719854923712203</v>
      </c>
      <c r="O1203" s="35">
        <v>24.149271679999998</v>
      </c>
      <c r="P1203" s="37">
        <v>1581.4144975900001</v>
      </c>
      <c r="Q1203" t="str">
        <f t="shared" si="72"/>
        <v>Desirable</v>
      </c>
      <c r="R1203" t="str">
        <f t="shared" si="73"/>
        <v>Normal</v>
      </c>
      <c r="S1203">
        <f t="shared" si="74"/>
        <v>3</v>
      </c>
      <c r="T1203" t="str">
        <f t="shared" si="75"/>
        <v>Moderate</v>
      </c>
    </row>
    <row r="1204" spans="1:20" ht="15" customHeight="1" x14ac:dyDescent="0.35">
      <c r="A1204" s="35">
        <v>42</v>
      </c>
      <c r="B1204" s="36">
        <v>33.826988989999997</v>
      </c>
      <c r="C1204" s="35">
        <v>119.3954502</v>
      </c>
      <c r="D1204" s="35">
        <v>100.8080331</v>
      </c>
      <c r="E1204" s="37">
        <v>210.36032650000001</v>
      </c>
      <c r="F1204" s="37">
        <v>35.958888430000002</v>
      </c>
      <c r="G1204" s="37">
        <v>224.68160499999999</v>
      </c>
      <c r="H1204" s="37">
        <v>280.05546809999998</v>
      </c>
      <c r="I1204" s="17" t="s">
        <v>243</v>
      </c>
      <c r="J1204" s="17" t="s">
        <v>249</v>
      </c>
      <c r="K1204" s="17" t="s">
        <v>392</v>
      </c>
      <c r="L1204" s="17" t="s">
        <v>360</v>
      </c>
      <c r="M1204" s="17" t="s">
        <v>334</v>
      </c>
      <c r="N1204" s="36">
        <v>5.8500230592361504</v>
      </c>
      <c r="O1204" s="35">
        <v>18.5874171</v>
      </c>
      <c r="P1204" s="37">
        <v>1420.7335375800001</v>
      </c>
      <c r="Q1204" t="str">
        <f t="shared" si="72"/>
        <v>Borderline High</v>
      </c>
      <c r="R1204" t="str">
        <f t="shared" si="73"/>
        <v>Normal</v>
      </c>
      <c r="S1204">
        <f t="shared" si="74"/>
        <v>4</v>
      </c>
      <c r="T1204" t="str">
        <f t="shared" si="75"/>
        <v>Moderate</v>
      </c>
    </row>
    <row r="1205" spans="1:20" ht="15" customHeight="1" x14ac:dyDescent="0.35">
      <c r="A1205" s="35">
        <v>22</v>
      </c>
      <c r="B1205" s="36">
        <v>23.585542889999999</v>
      </c>
      <c r="C1205" s="35">
        <v>111.6263519</v>
      </c>
      <c r="D1205" s="35">
        <v>82.667937850000001</v>
      </c>
      <c r="E1205" s="37">
        <v>185.0011058</v>
      </c>
      <c r="F1205" s="37">
        <v>33.473695159999998</v>
      </c>
      <c r="G1205" s="37">
        <v>205.00347740000001</v>
      </c>
      <c r="H1205" s="37">
        <v>268.4094571</v>
      </c>
      <c r="I1205" s="17" t="s">
        <v>243</v>
      </c>
      <c r="J1205" s="17" t="s">
        <v>249</v>
      </c>
      <c r="K1205" s="17" t="s">
        <v>392</v>
      </c>
      <c r="L1205" s="17" t="s">
        <v>355</v>
      </c>
      <c r="M1205" s="17" t="s">
        <v>255</v>
      </c>
      <c r="N1205" s="36">
        <v>5.5267607868123996</v>
      </c>
      <c r="O1205" s="35">
        <v>28.958414049999998</v>
      </c>
      <c r="P1205" s="37">
        <v>518.88194357999998</v>
      </c>
      <c r="Q1205" t="str">
        <f t="shared" si="72"/>
        <v>Desirable</v>
      </c>
      <c r="R1205" t="str">
        <f t="shared" si="73"/>
        <v>Normal</v>
      </c>
      <c r="S1205">
        <f t="shared" si="74"/>
        <v>1</v>
      </c>
      <c r="T1205" t="str">
        <f t="shared" si="75"/>
        <v>Low</v>
      </c>
    </row>
    <row r="1206" spans="1:20" ht="15" customHeight="1" x14ac:dyDescent="0.35">
      <c r="A1206" s="35">
        <v>82</v>
      </c>
      <c r="B1206" s="36">
        <v>27.454439730000001</v>
      </c>
      <c r="C1206" s="35">
        <v>115.73744550000001</v>
      </c>
      <c r="D1206" s="35">
        <v>89.699725319999999</v>
      </c>
      <c r="E1206" s="37">
        <v>191.48091729999999</v>
      </c>
      <c r="F1206" s="37">
        <v>47.83117961</v>
      </c>
      <c r="G1206" s="37">
        <v>234.97252660000001</v>
      </c>
      <c r="H1206" s="37">
        <v>234.75738680000001</v>
      </c>
      <c r="I1206" s="17" t="s">
        <v>243</v>
      </c>
      <c r="J1206" s="17" t="s">
        <v>359</v>
      </c>
      <c r="K1206" s="17" t="s">
        <v>392</v>
      </c>
      <c r="L1206" s="17" t="s">
        <v>366</v>
      </c>
      <c r="M1206" s="17" t="s">
        <v>333</v>
      </c>
      <c r="N1206" s="36">
        <v>4.0032656284305297</v>
      </c>
      <c r="O1206" s="35">
        <v>26.037720180000001</v>
      </c>
      <c r="P1206" s="37">
        <v>2251.2640578599999</v>
      </c>
      <c r="Q1206" t="str">
        <f t="shared" si="72"/>
        <v>Desirable</v>
      </c>
      <c r="R1206" t="str">
        <f t="shared" si="73"/>
        <v>Normal</v>
      </c>
      <c r="S1206">
        <f t="shared" si="74"/>
        <v>2</v>
      </c>
      <c r="T1206" t="str">
        <f t="shared" si="75"/>
        <v>Low</v>
      </c>
    </row>
    <row r="1207" spans="1:20" ht="15" customHeight="1" x14ac:dyDescent="0.35">
      <c r="A1207" s="35">
        <v>66</v>
      </c>
      <c r="B1207" s="36">
        <v>19.105172899999999</v>
      </c>
      <c r="C1207" s="35">
        <v>105.3408654</v>
      </c>
      <c r="D1207" s="35">
        <v>71.870161460000006</v>
      </c>
      <c r="E1207" s="37">
        <v>209.48873639999999</v>
      </c>
      <c r="F1207" s="37">
        <v>34.297571519999998</v>
      </c>
      <c r="G1207" s="37">
        <v>220.48215780000001</v>
      </c>
      <c r="H1207" s="37">
        <v>197.4898135</v>
      </c>
      <c r="I1207" s="17" t="s">
        <v>243</v>
      </c>
      <c r="J1207" s="17" t="s">
        <v>359</v>
      </c>
      <c r="K1207" s="17" t="s">
        <v>255</v>
      </c>
      <c r="L1207" s="17" t="s">
        <v>261</v>
      </c>
      <c r="M1207" s="17" t="s">
        <v>255</v>
      </c>
      <c r="N1207" s="36">
        <v>6.1079757870857003</v>
      </c>
      <c r="O1207" s="35">
        <v>33.47070394</v>
      </c>
      <c r="P1207" s="37">
        <v>1260.9414114000001</v>
      </c>
      <c r="Q1207" t="str">
        <f t="shared" si="72"/>
        <v>Borderline High</v>
      </c>
      <c r="R1207" t="str">
        <f t="shared" si="73"/>
        <v>Normal</v>
      </c>
      <c r="S1207">
        <f t="shared" si="74"/>
        <v>1</v>
      </c>
      <c r="T1207" t="str">
        <f t="shared" si="75"/>
        <v>Low</v>
      </c>
    </row>
    <row r="1208" spans="1:20" ht="15" customHeight="1" x14ac:dyDescent="0.35">
      <c r="A1208" s="35">
        <v>20</v>
      </c>
      <c r="B1208" s="36">
        <v>31.176710190000001</v>
      </c>
      <c r="C1208" s="35">
        <v>103.6467628</v>
      </c>
      <c r="D1208" s="35">
        <v>82.876230530000001</v>
      </c>
      <c r="E1208" s="37">
        <v>193.1257593</v>
      </c>
      <c r="F1208" s="37">
        <v>34.783794720000003</v>
      </c>
      <c r="G1208" s="37">
        <v>219.8168575</v>
      </c>
      <c r="H1208" s="37">
        <v>215.6473096</v>
      </c>
      <c r="I1208" s="17" t="s">
        <v>243</v>
      </c>
      <c r="J1208" s="17" t="s">
        <v>354</v>
      </c>
      <c r="K1208" s="17" t="s">
        <v>392</v>
      </c>
      <c r="L1208" s="17" t="s">
        <v>355</v>
      </c>
      <c r="M1208" s="17" t="s">
        <v>334</v>
      </c>
      <c r="N1208" s="36">
        <v>5.5521762606584302</v>
      </c>
      <c r="O1208" s="35">
        <v>20.77053227</v>
      </c>
      <c r="P1208" s="37">
        <v>623.5342038</v>
      </c>
      <c r="Q1208" t="str">
        <f t="shared" si="72"/>
        <v>Desirable</v>
      </c>
      <c r="R1208" t="str">
        <f t="shared" si="73"/>
        <v>Normal</v>
      </c>
      <c r="S1208">
        <f t="shared" si="74"/>
        <v>4</v>
      </c>
      <c r="T1208" t="str">
        <f t="shared" si="75"/>
        <v>Moderate</v>
      </c>
    </row>
    <row r="1209" spans="1:20" ht="15" customHeight="1" x14ac:dyDescent="0.35">
      <c r="A1209" s="35">
        <v>62</v>
      </c>
      <c r="B1209" s="36">
        <v>33.63750065</v>
      </c>
      <c r="C1209" s="35">
        <v>115.9654567</v>
      </c>
      <c r="D1209" s="35">
        <v>97.629382879999994</v>
      </c>
      <c r="E1209" s="37">
        <v>197.1903781</v>
      </c>
      <c r="F1209" s="37">
        <v>44.274751479999999</v>
      </c>
      <c r="G1209" s="37">
        <v>215.46444980000001</v>
      </c>
      <c r="H1209" s="37">
        <v>220.48245309999999</v>
      </c>
      <c r="I1209" s="17" t="s">
        <v>243</v>
      </c>
      <c r="J1209" s="17" t="s">
        <v>249</v>
      </c>
      <c r="K1209" s="17" t="s">
        <v>392</v>
      </c>
      <c r="L1209" s="17" t="s">
        <v>261</v>
      </c>
      <c r="M1209" s="17" t="s">
        <v>334</v>
      </c>
      <c r="N1209" s="36">
        <v>4.4537884800793499</v>
      </c>
      <c r="O1209" s="35">
        <v>18.336073819999999</v>
      </c>
      <c r="P1209" s="37">
        <v>2085.5250403</v>
      </c>
      <c r="Q1209" t="str">
        <f t="shared" si="72"/>
        <v>Desirable</v>
      </c>
      <c r="R1209" t="str">
        <f t="shared" si="73"/>
        <v>Normal</v>
      </c>
      <c r="S1209">
        <f t="shared" si="74"/>
        <v>3</v>
      </c>
      <c r="T1209" t="str">
        <f t="shared" si="75"/>
        <v>Moderate</v>
      </c>
    </row>
    <row r="1210" spans="1:20" ht="15" customHeight="1" x14ac:dyDescent="0.35">
      <c r="A1210" s="35">
        <v>31</v>
      </c>
      <c r="B1210" s="36">
        <v>28.947722160000001</v>
      </c>
      <c r="C1210" s="35">
        <v>117.4320029</v>
      </c>
      <c r="D1210" s="35">
        <v>97.809528839999999</v>
      </c>
      <c r="E1210" s="37">
        <v>181.73528709999999</v>
      </c>
      <c r="F1210" s="37">
        <v>42.566643480000003</v>
      </c>
      <c r="G1210" s="37">
        <v>214.6593594</v>
      </c>
      <c r="H1210" s="37">
        <v>236.80457870000001</v>
      </c>
      <c r="I1210" s="17" t="s">
        <v>243</v>
      </c>
      <c r="J1210" s="17" t="s">
        <v>354</v>
      </c>
      <c r="K1210" s="17" t="s">
        <v>392</v>
      </c>
      <c r="L1210" s="17" t="s">
        <v>357</v>
      </c>
      <c r="M1210" s="17" t="s">
        <v>333</v>
      </c>
      <c r="N1210" s="36">
        <v>4.26942958716932</v>
      </c>
      <c r="O1210" s="35">
        <v>19.622474059999998</v>
      </c>
      <c r="P1210" s="37">
        <v>897.37938696000003</v>
      </c>
      <c r="Q1210" t="str">
        <f t="shared" si="72"/>
        <v>Desirable</v>
      </c>
      <c r="R1210" t="str">
        <f t="shared" si="73"/>
        <v>Normal</v>
      </c>
      <c r="S1210">
        <f t="shared" si="74"/>
        <v>2</v>
      </c>
      <c r="T1210" t="str">
        <f t="shared" si="75"/>
        <v>Low</v>
      </c>
    </row>
    <row r="1211" spans="1:20" ht="15" customHeight="1" x14ac:dyDescent="0.35">
      <c r="A1211" s="35">
        <v>47</v>
      </c>
      <c r="B1211" s="36">
        <v>21.823060160000001</v>
      </c>
      <c r="C1211" s="35">
        <v>118.71662739999999</v>
      </c>
      <c r="D1211" s="35">
        <v>71.930864029999995</v>
      </c>
      <c r="E1211" s="37">
        <v>182.68666899999999</v>
      </c>
      <c r="F1211" s="37">
        <v>36.54621822</v>
      </c>
      <c r="G1211" s="37">
        <v>210.2912402</v>
      </c>
      <c r="H1211" s="37">
        <v>238.7858597</v>
      </c>
      <c r="I1211" s="17" t="s">
        <v>353</v>
      </c>
      <c r="J1211" s="17" t="s">
        <v>354</v>
      </c>
      <c r="K1211" s="17" t="s">
        <v>255</v>
      </c>
      <c r="L1211" s="17" t="s">
        <v>360</v>
      </c>
      <c r="M1211" s="17" t="s">
        <v>255</v>
      </c>
      <c r="N1211" s="36">
        <v>4.9987844953003702</v>
      </c>
      <c r="O1211" s="35">
        <v>46.785763369999998</v>
      </c>
      <c r="P1211" s="37">
        <v>1025.68382752</v>
      </c>
      <c r="Q1211" t="str">
        <f t="shared" si="72"/>
        <v>Desirable</v>
      </c>
      <c r="R1211" t="str">
        <f t="shared" si="73"/>
        <v>Normal</v>
      </c>
      <c r="S1211">
        <f t="shared" si="74"/>
        <v>3</v>
      </c>
      <c r="T1211" t="str">
        <f t="shared" si="75"/>
        <v>Moderate</v>
      </c>
    </row>
    <row r="1212" spans="1:20" ht="15" customHeight="1" x14ac:dyDescent="0.35">
      <c r="A1212" s="35">
        <v>85</v>
      </c>
      <c r="B1212" s="36">
        <v>35.076483359999997</v>
      </c>
      <c r="C1212" s="35">
        <v>103.4012852</v>
      </c>
      <c r="D1212" s="35">
        <v>84.498600359999998</v>
      </c>
      <c r="E1212" s="37">
        <v>193.7838175</v>
      </c>
      <c r="F1212" s="37">
        <v>37.065713629999998</v>
      </c>
      <c r="G1212" s="37">
        <v>203.01014889999999</v>
      </c>
      <c r="H1212" s="37">
        <v>239.49874990000001</v>
      </c>
      <c r="I1212" s="17" t="s">
        <v>243</v>
      </c>
      <c r="J1212" s="17" t="s">
        <v>249</v>
      </c>
      <c r="K1212" s="17" t="s">
        <v>392</v>
      </c>
      <c r="L1212" s="17" t="s">
        <v>366</v>
      </c>
      <c r="M1212" s="17" t="s">
        <v>334</v>
      </c>
      <c r="N1212" s="36">
        <v>5.2281151102175603</v>
      </c>
      <c r="O1212" s="35">
        <v>18.902684839999999</v>
      </c>
      <c r="P1212" s="37">
        <v>2981.5010855999999</v>
      </c>
      <c r="Q1212" t="str">
        <f t="shared" si="72"/>
        <v>Desirable</v>
      </c>
      <c r="R1212" t="str">
        <f t="shared" si="73"/>
        <v>Normal</v>
      </c>
      <c r="S1212">
        <f t="shared" si="74"/>
        <v>4</v>
      </c>
      <c r="T1212" t="str">
        <f t="shared" si="75"/>
        <v>Moderate</v>
      </c>
    </row>
    <row r="1213" spans="1:20" ht="15" customHeight="1" x14ac:dyDescent="0.35">
      <c r="A1213" s="35">
        <v>35</v>
      </c>
      <c r="B1213" s="36">
        <v>37.152081459999998</v>
      </c>
      <c r="C1213" s="35">
        <v>111.26271490000001</v>
      </c>
      <c r="D1213" s="35">
        <v>94.977012459999997</v>
      </c>
      <c r="E1213" s="37">
        <v>202.6204037</v>
      </c>
      <c r="F1213" s="37">
        <v>35.452889849999998</v>
      </c>
      <c r="G1213" s="37">
        <v>225.91184860000001</v>
      </c>
      <c r="H1213" s="37">
        <v>273.13091939999998</v>
      </c>
      <c r="I1213" s="17" t="s">
        <v>243</v>
      </c>
      <c r="J1213" s="17" t="s">
        <v>249</v>
      </c>
      <c r="K1213" s="17" t="s">
        <v>392</v>
      </c>
      <c r="L1213" s="17" t="s">
        <v>357</v>
      </c>
      <c r="M1213" s="17" t="s">
        <v>334</v>
      </c>
      <c r="N1213" s="36">
        <v>5.71520134345268</v>
      </c>
      <c r="O1213" s="35">
        <v>16.285702440000001</v>
      </c>
      <c r="P1213" s="37">
        <v>1300.3228511</v>
      </c>
      <c r="Q1213" t="str">
        <f t="shared" si="72"/>
        <v>Borderline High</v>
      </c>
      <c r="R1213" t="str">
        <f t="shared" si="73"/>
        <v>Normal</v>
      </c>
      <c r="S1213">
        <f t="shared" si="74"/>
        <v>4</v>
      </c>
      <c r="T1213" t="str">
        <f t="shared" si="75"/>
        <v>Moderate</v>
      </c>
    </row>
    <row r="1214" spans="1:20" ht="15" customHeight="1" x14ac:dyDescent="0.35">
      <c r="A1214" s="35">
        <v>79</v>
      </c>
      <c r="B1214" s="36">
        <v>24.84061977</v>
      </c>
      <c r="C1214" s="35">
        <v>101.43988179999999</v>
      </c>
      <c r="D1214" s="35">
        <v>89.799982220000004</v>
      </c>
      <c r="E1214" s="37">
        <v>184.59981400000001</v>
      </c>
      <c r="F1214" s="37">
        <v>44.630643620000001</v>
      </c>
      <c r="G1214" s="37">
        <v>197.1106954</v>
      </c>
      <c r="H1214" s="37">
        <v>256.79079419999999</v>
      </c>
      <c r="I1214" s="17" t="s">
        <v>243</v>
      </c>
      <c r="J1214" s="17" t="s">
        <v>249</v>
      </c>
      <c r="K1214" s="17" t="s">
        <v>392</v>
      </c>
      <c r="L1214" s="17" t="s">
        <v>366</v>
      </c>
      <c r="M1214" s="17" t="s">
        <v>255</v>
      </c>
      <c r="N1214" s="36">
        <v>4.1361674183268304</v>
      </c>
      <c r="O1214" s="35">
        <v>11.63989958</v>
      </c>
      <c r="P1214" s="37">
        <v>1962.40896183</v>
      </c>
      <c r="Q1214" t="str">
        <f t="shared" si="72"/>
        <v>Desirable</v>
      </c>
      <c r="R1214" t="str">
        <f t="shared" si="73"/>
        <v>Normal</v>
      </c>
      <c r="S1214">
        <f t="shared" si="74"/>
        <v>0</v>
      </c>
      <c r="T1214" t="str">
        <f t="shared" si="75"/>
        <v>Low</v>
      </c>
    </row>
    <row r="1215" spans="1:20" ht="15" customHeight="1" x14ac:dyDescent="0.35">
      <c r="A1215" s="35">
        <v>54</v>
      </c>
      <c r="B1215" s="36">
        <v>29.227304620000002</v>
      </c>
      <c r="C1215" s="35">
        <v>95.385952570000001</v>
      </c>
      <c r="D1215" s="35">
        <v>79.948749109999994</v>
      </c>
      <c r="E1215" s="37">
        <v>193.33190769999999</v>
      </c>
      <c r="F1215" s="37">
        <v>37.058097629999999</v>
      </c>
      <c r="G1215" s="37">
        <v>205.68523279999999</v>
      </c>
      <c r="H1215" s="37">
        <v>268.06031009999998</v>
      </c>
      <c r="I1215" s="17" t="s">
        <v>243</v>
      </c>
      <c r="J1215" s="17" t="s">
        <v>249</v>
      </c>
      <c r="K1215" s="17" t="s">
        <v>255</v>
      </c>
      <c r="L1215" s="17" t="s">
        <v>363</v>
      </c>
      <c r="M1215" s="17" t="s">
        <v>333</v>
      </c>
      <c r="N1215" s="36">
        <v>5.2169949367150004</v>
      </c>
      <c r="O1215" s="35">
        <v>15.437203459999999</v>
      </c>
      <c r="P1215" s="37">
        <v>1578.2744494799999</v>
      </c>
      <c r="Q1215" t="str">
        <f t="shared" si="72"/>
        <v>Desirable</v>
      </c>
      <c r="R1215" t="str">
        <f t="shared" si="73"/>
        <v>Normal</v>
      </c>
      <c r="S1215">
        <f t="shared" si="74"/>
        <v>3</v>
      </c>
      <c r="T1215" t="str">
        <f t="shared" si="75"/>
        <v>Moderate</v>
      </c>
    </row>
    <row r="1216" spans="1:20" ht="15" customHeight="1" x14ac:dyDescent="0.35">
      <c r="A1216" s="35">
        <v>42</v>
      </c>
      <c r="B1216" s="36">
        <v>31.08336808</v>
      </c>
      <c r="C1216" s="35">
        <v>121.2271829</v>
      </c>
      <c r="D1216" s="35">
        <v>84.62806732</v>
      </c>
      <c r="E1216" s="37">
        <v>198.54962169999999</v>
      </c>
      <c r="F1216" s="37">
        <v>33.954294439999998</v>
      </c>
      <c r="G1216" s="37">
        <v>199.94750550000001</v>
      </c>
      <c r="H1216" s="37">
        <v>237.0746881</v>
      </c>
      <c r="I1216" s="17" t="s">
        <v>353</v>
      </c>
      <c r="J1216" s="17" t="s">
        <v>359</v>
      </c>
      <c r="K1216" s="17" t="s">
        <v>392</v>
      </c>
      <c r="L1216" s="17" t="s">
        <v>360</v>
      </c>
      <c r="M1216" s="17" t="s">
        <v>334</v>
      </c>
      <c r="N1216" s="36">
        <v>5.8475555146891196</v>
      </c>
      <c r="O1216" s="35">
        <v>36.599115580000003</v>
      </c>
      <c r="P1216" s="37">
        <v>1305.5014593599999</v>
      </c>
      <c r="Q1216" t="str">
        <f t="shared" si="72"/>
        <v>Desirable</v>
      </c>
      <c r="R1216" t="str">
        <f t="shared" si="73"/>
        <v>Elevated</v>
      </c>
      <c r="S1216">
        <f t="shared" si="74"/>
        <v>7</v>
      </c>
      <c r="T1216" t="str">
        <f t="shared" si="75"/>
        <v>High</v>
      </c>
    </row>
    <row r="1217" spans="1:20" ht="15" customHeight="1" x14ac:dyDescent="0.35">
      <c r="A1217" s="35">
        <v>65</v>
      </c>
      <c r="B1217" s="36">
        <v>30.93688805</v>
      </c>
      <c r="C1217" s="35">
        <v>124.4738373</v>
      </c>
      <c r="D1217" s="35">
        <v>80.564015909999995</v>
      </c>
      <c r="E1217" s="37">
        <v>221.04758870000001</v>
      </c>
      <c r="F1217" s="37">
        <v>38.713080419999997</v>
      </c>
      <c r="G1217" s="37">
        <v>238.7293449</v>
      </c>
      <c r="H1217" s="37">
        <v>258.11814010000001</v>
      </c>
      <c r="I1217" s="17" t="s">
        <v>243</v>
      </c>
      <c r="J1217" s="17" t="s">
        <v>249</v>
      </c>
      <c r="K1217" s="17" t="s">
        <v>392</v>
      </c>
      <c r="L1217" s="17" t="s">
        <v>261</v>
      </c>
      <c r="M1217" s="17" t="s">
        <v>334</v>
      </c>
      <c r="N1217" s="36">
        <v>5.7098940797747</v>
      </c>
      <c r="O1217" s="35">
        <v>43.909821389999998</v>
      </c>
      <c r="P1217" s="37">
        <v>2010.8977232499999</v>
      </c>
      <c r="Q1217" t="str">
        <f t="shared" si="72"/>
        <v>Borderline High</v>
      </c>
      <c r="R1217" t="str">
        <f t="shared" si="73"/>
        <v>Elevated</v>
      </c>
      <c r="S1217">
        <f t="shared" si="74"/>
        <v>5</v>
      </c>
      <c r="T1217" t="str">
        <f t="shared" si="75"/>
        <v>Moderate</v>
      </c>
    </row>
    <row r="1218" spans="1:20" ht="15" customHeight="1" x14ac:dyDescent="0.35">
      <c r="A1218" s="35">
        <v>82</v>
      </c>
      <c r="B1218" s="36">
        <v>27.24097227</v>
      </c>
      <c r="C1218" s="35">
        <v>109.8549429</v>
      </c>
      <c r="D1218" s="35">
        <v>69.870977960000005</v>
      </c>
      <c r="E1218" s="37">
        <v>221.5241461</v>
      </c>
      <c r="F1218" s="37">
        <v>33.287837009999997</v>
      </c>
      <c r="G1218" s="37">
        <v>244.4075</v>
      </c>
      <c r="H1218" s="37">
        <v>274.9180202</v>
      </c>
      <c r="I1218" s="17" t="s">
        <v>353</v>
      </c>
      <c r="J1218" s="17" t="s">
        <v>249</v>
      </c>
      <c r="K1218" s="17" t="s">
        <v>255</v>
      </c>
      <c r="L1218" s="17" t="s">
        <v>366</v>
      </c>
      <c r="M1218" s="17" t="s">
        <v>333</v>
      </c>
      <c r="N1218" s="36">
        <v>6.6548074611592201</v>
      </c>
      <c r="O1218" s="35">
        <v>39.98396494</v>
      </c>
      <c r="P1218" s="37">
        <v>2233.7597261400001</v>
      </c>
      <c r="Q1218" t="str">
        <f t="shared" ref="Q1218:Q1281" si="76">IF(E1218&lt;200,"Desirable",IF(E1218&lt;240,"Borderline High","High"))</f>
        <v>Borderline High</v>
      </c>
      <c r="R1218" t="str">
        <f t="shared" ref="R1218:R1281" si="77">IF(C1218&lt;120,"Normal",IF(C1218&lt;130,"Elevated",IF(C1218&lt;140,"High / Stage 1","High / Stage 2")))</f>
        <v>Normal</v>
      </c>
      <c r="S1218">
        <f t="shared" ref="S1218:S1281" si="78">(IF(M1218="Obese",3,IF(M1218="Overweight",2,IF(M1218="Underweight",1,0))))+(IF(R1218="High / Stage 2",3,IF(R1218="High / Stage 1",2,IF(R1218="Elevated",1,0))))+IF(I1218="smoker",2,0)+IF(F1218&lt;40,1,0)</f>
        <v>5</v>
      </c>
      <c r="T1218" t="str">
        <f t="shared" ref="T1218:T1281" si="79">IF(S1218&lt;=2,"Low",IF(S1218&lt;=5,"Moderate","High"))</f>
        <v>Moderate</v>
      </c>
    </row>
    <row r="1219" spans="1:20" ht="15" customHeight="1" x14ac:dyDescent="0.35">
      <c r="A1219" s="35">
        <v>70</v>
      </c>
      <c r="B1219" s="36">
        <v>35.9893699</v>
      </c>
      <c r="C1219" s="35">
        <v>110.4016685</v>
      </c>
      <c r="D1219" s="35">
        <v>83.689432069999995</v>
      </c>
      <c r="E1219" s="37">
        <v>196.78112759999999</v>
      </c>
      <c r="F1219" s="37">
        <v>43.783438799999999</v>
      </c>
      <c r="G1219" s="37">
        <v>222.9175295</v>
      </c>
      <c r="H1219" s="37">
        <v>264.59204649999998</v>
      </c>
      <c r="I1219" s="17" t="s">
        <v>243</v>
      </c>
      <c r="J1219" s="17" t="s">
        <v>249</v>
      </c>
      <c r="K1219" s="17" t="s">
        <v>392</v>
      </c>
      <c r="L1219" s="17" t="s">
        <v>366</v>
      </c>
      <c r="M1219" s="17" t="s">
        <v>334</v>
      </c>
      <c r="N1219" s="36">
        <v>4.4944191912125504</v>
      </c>
      <c r="O1219" s="35">
        <v>26.712236430000001</v>
      </c>
      <c r="P1219" s="37">
        <v>2519.255893</v>
      </c>
      <c r="Q1219" t="str">
        <f t="shared" si="76"/>
        <v>Desirable</v>
      </c>
      <c r="R1219" t="str">
        <f t="shared" si="77"/>
        <v>Normal</v>
      </c>
      <c r="S1219">
        <f t="shared" si="78"/>
        <v>3</v>
      </c>
      <c r="T1219" t="str">
        <f t="shared" si="79"/>
        <v>Moderate</v>
      </c>
    </row>
    <row r="1220" spans="1:20" ht="15" customHeight="1" x14ac:dyDescent="0.35">
      <c r="A1220" s="35">
        <v>32</v>
      </c>
      <c r="B1220" s="36">
        <v>19.173522330000001</v>
      </c>
      <c r="C1220" s="35">
        <v>99.017544409999999</v>
      </c>
      <c r="D1220" s="35">
        <v>81.359455249999996</v>
      </c>
      <c r="E1220" s="37">
        <v>186.30834340000001</v>
      </c>
      <c r="F1220" s="37">
        <v>37.438666329999997</v>
      </c>
      <c r="G1220" s="37">
        <v>206.37572170000001</v>
      </c>
      <c r="H1220" s="37">
        <v>241.15461640000001</v>
      </c>
      <c r="I1220" s="17" t="s">
        <v>243</v>
      </c>
      <c r="J1220" s="17" t="s">
        <v>249</v>
      </c>
      <c r="K1220" s="17" t="s">
        <v>392</v>
      </c>
      <c r="L1220" s="17" t="s">
        <v>357</v>
      </c>
      <c r="M1220" s="17" t="s">
        <v>255</v>
      </c>
      <c r="N1220" s="36">
        <v>4.9763616512885598</v>
      </c>
      <c r="O1220" s="35">
        <v>17.658089159999999</v>
      </c>
      <c r="P1220" s="37">
        <v>613.55271456000003</v>
      </c>
      <c r="Q1220" t="str">
        <f t="shared" si="76"/>
        <v>Desirable</v>
      </c>
      <c r="R1220" t="str">
        <f t="shared" si="77"/>
        <v>Normal</v>
      </c>
      <c r="S1220">
        <f t="shared" si="78"/>
        <v>1</v>
      </c>
      <c r="T1220" t="str">
        <f t="shared" si="79"/>
        <v>Low</v>
      </c>
    </row>
    <row r="1221" spans="1:20" ht="15" customHeight="1" x14ac:dyDescent="0.35">
      <c r="A1221" s="35">
        <v>66</v>
      </c>
      <c r="B1221" s="36">
        <v>19.237546399999999</v>
      </c>
      <c r="C1221" s="35">
        <v>88.590407209999995</v>
      </c>
      <c r="D1221" s="35">
        <v>64.541261770000006</v>
      </c>
      <c r="E1221" s="37">
        <v>194.50237849999999</v>
      </c>
      <c r="F1221" s="37">
        <v>37.728213009999997</v>
      </c>
      <c r="G1221" s="37">
        <v>243.39596109999999</v>
      </c>
      <c r="H1221" s="37">
        <v>243.45468550000001</v>
      </c>
      <c r="I1221" s="17" t="s">
        <v>243</v>
      </c>
      <c r="J1221" s="17" t="s">
        <v>249</v>
      </c>
      <c r="K1221" s="17" t="s">
        <v>255</v>
      </c>
      <c r="L1221" s="17" t="s">
        <v>261</v>
      </c>
      <c r="M1221" s="17" t="s">
        <v>255</v>
      </c>
      <c r="N1221" s="36">
        <v>5.1553562435741798</v>
      </c>
      <c r="O1221" s="35">
        <v>24.04914544</v>
      </c>
      <c r="P1221" s="37">
        <v>1269.6780624</v>
      </c>
      <c r="Q1221" t="str">
        <f t="shared" si="76"/>
        <v>Desirable</v>
      </c>
      <c r="R1221" t="str">
        <f t="shared" si="77"/>
        <v>Normal</v>
      </c>
      <c r="S1221">
        <f t="shared" si="78"/>
        <v>1</v>
      </c>
      <c r="T1221" t="str">
        <f t="shared" si="79"/>
        <v>Low</v>
      </c>
    </row>
    <row r="1222" spans="1:20" ht="15" customHeight="1" x14ac:dyDescent="0.35">
      <c r="A1222" s="35">
        <v>85</v>
      </c>
      <c r="B1222" s="36">
        <v>26.921576250000001</v>
      </c>
      <c r="C1222" s="35">
        <v>122.8780629</v>
      </c>
      <c r="D1222" s="35">
        <v>105.16533</v>
      </c>
      <c r="E1222" s="37">
        <v>202.77595629999999</v>
      </c>
      <c r="F1222" s="37">
        <v>39.54802557</v>
      </c>
      <c r="G1222" s="37">
        <v>227.7707776</v>
      </c>
      <c r="H1222" s="37">
        <v>245.396961</v>
      </c>
      <c r="I1222" s="17" t="s">
        <v>243</v>
      </c>
      <c r="J1222" s="17" t="s">
        <v>359</v>
      </c>
      <c r="K1222" s="17" t="s">
        <v>392</v>
      </c>
      <c r="L1222" s="17" t="s">
        <v>366</v>
      </c>
      <c r="M1222" s="17" t="s">
        <v>333</v>
      </c>
      <c r="N1222" s="36">
        <v>5.1273345098122904</v>
      </c>
      <c r="O1222" s="35">
        <v>17.712732899999999</v>
      </c>
      <c r="P1222" s="37">
        <v>2288.3339812499999</v>
      </c>
      <c r="Q1222" t="str">
        <f t="shared" si="76"/>
        <v>Borderline High</v>
      </c>
      <c r="R1222" t="str">
        <f t="shared" si="77"/>
        <v>Elevated</v>
      </c>
      <c r="S1222">
        <f t="shared" si="78"/>
        <v>4</v>
      </c>
      <c r="T1222" t="str">
        <f t="shared" si="79"/>
        <v>Moderate</v>
      </c>
    </row>
    <row r="1223" spans="1:20" ht="15" customHeight="1" x14ac:dyDescent="0.35">
      <c r="A1223" s="35">
        <v>29</v>
      </c>
      <c r="B1223" s="36">
        <v>35.71781404</v>
      </c>
      <c r="C1223" s="35">
        <v>105.9458386</v>
      </c>
      <c r="D1223" s="35">
        <v>84.922644739999996</v>
      </c>
      <c r="E1223" s="37">
        <v>201.68992739999999</v>
      </c>
      <c r="F1223" s="37">
        <v>41.970578250000003</v>
      </c>
      <c r="G1223" s="37">
        <v>214.5262683</v>
      </c>
      <c r="H1223" s="37">
        <v>260.87360059999997</v>
      </c>
      <c r="I1223" s="17" t="s">
        <v>243</v>
      </c>
      <c r="J1223" s="17" t="s">
        <v>249</v>
      </c>
      <c r="K1223" s="17" t="s">
        <v>392</v>
      </c>
      <c r="L1223" s="17" t="s">
        <v>355</v>
      </c>
      <c r="M1223" s="17" t="s">
        <v>334</v>
      </c>
      <c r="N1223" s="36">
        <v>4.8055074723684603</v>
      </c>
      <c r="O1223" s="35">
        <v>21.023193859999999</v>
      </c>
      <c r="P1223" s="37">
        <v>1035.8166071600001</v>
      </c>
      <c r="Q1223" t="str">
        <f t="shared" si="76"/>
        <v>Borderline High</v>
      </c>
      <c r="R1223" t="str">
        <f t="shared" si="77"/>
        <v>Normal</v>
      </c>
      <c r="S1223">
        <f t="shared" si="78"/>
        <v>3</v>
      </c>
      <c r="T1223" t="str">
        <f t="shared" si="79"/>
        <v>Moderate</v>
      </c>
    </row>
    <row r="1224" spans="1:20" ht="15" customHeight="1" x14ac:dyDescent="0.35">
      <c r="A1224" s="35">
        <v>76</v>
      </c>
      <c r="B1224" s="36">
        <v>32.798466019999999</v>
      </c>
      <c r="C1224" s="35">
        <v>111.7030377</v>
      </c>
      <c r="D1224" s="35">
        <v>98.095283739999999</v>
      </c>
      <c r="E1224" s="37">
        <v>235.76056370000001</v>
      </c>
      <c r="F1224" s="37">
        <v>37.1391396</v>
      </c>
      <c r="G1224" s="37">
        <v>244.98179089999999</v>
      </c>
      <c r="H1224" s="37">
        <v>264.81504910000001</v>
      </c>
      <c r="I1224" s="17" t="s">
        <v>243</v>
      </c>
      <c r="J1224" s="17" t="s">
        <v>249</v>
      </c>
      <c r="K1224" s="17" t="s">
        <v>392</v>
      </c>
      <c r="L1224" s="17" t="s">
        <v>366</v>
      </c>
      <c r="M1224" s="17" t="s">
        <v>334</v>
      </c>
      <c r="N1224" s="36">
        <v>6.3480351521121401</v>
      </c>
      <c r="O1224" s="35">
        <v>13.60775396</v>
      </c>
      <c r="P1224" s="37">
        <v>2492.6834175200001</v>
      </c>
      <c r="Q1224" t="str">
        <f t="shared" si="76"/>
        <v>Borderline High</v>
      </c>
      <c r="R1224" t="str">
        <f t="shared" si="77"/>
        <v>Normal</v>
      </c>
      <c r="S1224">
        <f t="shared" si="78"/>
        <v>4</v>
      </c>
      <c r="T1224" t="str">
        <f t="shared" si="79"/>
        <v>Moderate</v>
      </c>
    </row>
    <row r="1225" spans="1:20" ht="15" customHeight="1" x14ac:dyDescent="0.35">
      <c r="A1225" s="35">
        <v>54</v>
      </c>
      <c r="B1225" s="36">
        <v>19.533363219999998</v>
      </c>
      <c r="C1225" s="35">
        <v>108.1559044</v>
      </c>
      <c r="D1225" s="35">
        <v>83.709273350000004</v>
      </c>
      <c r="E1225" s="37">
        <v>178.03378259999999</v>
      </c>
      <c r="F1225" s="37">
        <v>43.030197450000003</v>
      </c>
      <c r="G1225" s="37">
        <v>210.50859460000001</v>
      </c>
      <c r="H1225" s="37">
        <v>236.00357310000001</v>
      </c>
      <c r="I1225" s="17" t="s">
        <v>353</v>
      </c>
      <c r="J1225" s="17" t="s">
        <v>359</v>
      </c>
      <c r="K1225" s="17" t="s">
        <v>392</v>
      </c>
      <c r="L1225" s="17" t="s">
        <v>363</v>
      </c>
      <c r="M1225" s="17" t="s">
        <v>255</v>
      </c>
      <c r="N1225" s="36">
        <v>4.1374149585734701</v>
      </c>
      <c r="O1225" s="35">
        <v>24.446631050000001</v>
      </c>
      <c r="P1225" s="37">
        <v>1054.8016138800001</v>
      </c>
      <c r="Q1225" t="str">
        <f t="shared" si="76"/>
        <v>Desirable</v>
      </c>
      <c r="R1225" t="str">
        <f t="shared" si="77"/>
        <v>Normal</v>
      </c>
      <c r="S1225">
        <f t="shared" si="78"/>
        <v>2</v>
      </c>
      <c r="T1225" t="str">
        <f t="shared" si="79"/>
        <v>Low</v>
      </c>
    </row>
    <row r="1226" spans="1:20" ht="15" customHeight="1" x14ac:dyDescent="0.35">
      <c r="A1226" s="35">
        <v>78</v>
      </c>
      <c r="B1226" s="36">
        <v>41.217249070000001</v>
      </c>
      <c r="C1226" s="35">
        <v>97.952465399999994</v>
      </c>
      <c r="D1226" s="35">
        <v>96.358040020000004</v>
      </c>
      <c r="E1226" s="37">
        <v>200.0075521</v>
      </c>
      <c r="F1226" s="37">
        <v>47.131697250000002</v>
      </c>
      <c r="G1226" s="37">
        <v>233.97996620000001</v>
      </c>
      <c r="H1226" s="37">
        <v>276.4208347</v>
      </c>
      <c r="I1226" s="17" t="s">
        <v>353</v>
      </c>
      <c r="J1226" s="17" t="s">
        <v>249</v>
      </c>
      <c r="K1226" s="17" t="s">
        <v>392</v>
      </c>
      <c r="L1226" s="17" t="s">
        <v>366</v>
      </c>
      <c r="M1226" s="17" t="s">
        <v>334</v>
      </c>
      <c r="N1226" s="36">
        <v>4.2435890020913698</v>
      </c>
      <c r="O1226" s="35">
        <v>1.5944253799999899</v>
      </c>
      <c r="P1226" s="37">
        <v>3214.9454274599998</v>
      </c>
      <c r="Q1226" t="str">
        <f t="shared" si="76"/>
        <v>Borderline High</v>
      </c>
      <c r="R1226" t="str">
        <f t="shared" si="77"/>
        <v>Normal</v>
      </c>
      <c r="S1226">
        <f t="shared" si="78"/>
        <v>5</v>
      </c>
      <c r="T1226" t="str">
        <f t="shared" si="79"/>
        <v>Moderate</v>
      </c>
    </row>
    <row r="1227" spans="1:20" ht="15" customHeight="1" x14ac:dyDescent="0.35">
      <c r="A1227" s="35">
        <v>60</v>
      </c>
      <c r="B1227" s="36">
        <v>29.771716479999998</v>
      </c>
      <c r="C1227" s="35">
        <v>111.0600839</v>
      </c>
      <c r="D1227" s="35">
        <v>73.705021410000001</v>
      </c>
      <c r="E1227" s="37">
        <v>201.38449320000001</v>
      </c>
      <c r="F1227" s="37">
        <v>41.918772449999999</v>
      </c>
      <c r="G1227" s="37">
        <v>224.29421959999999</v>
      </c>
      <c r="H1227" s="37">
        <v>245.14990270000001</v>
      </c>
      <c r="I1227" s="17" t="s">
        <v>243</v>
      </c>
      <c r="J1227" s="17" t="s">
        <v>249</v>
      </c>
      <c r="K1227" s="17" t="s">
        <v>255</v>
      </c>
      <c r="L1227" s="17" t="s">
        <v>261</v>
      </c>
      <c r="M1227" s="17" t="s">
        <v>333</v>
      </c>
      <c r="N1227" s="36">
        <v>4.8041600798355404</v>
      </c>
      <c r="O1227" s="35">
        <v>37.355062490000002</v>
      </c>
      <c r="P1227" s="37">
        <v>1786.3029888000001</v>
      </c>
      <c r="Q1227" t="str">
        <f t="shared" si="76"/>
        <v>Borderline High</v>
      </c>
      <c r="R1227" t="str">
        <f t="shared" si="77"/>
        <v>Normal</v>
      </c>
      <c r="S1227">
        <f t="shared" si="78"/>
        <v>2</v>
      </c>
      <c r="T1227" t="str">
        <f t="shared" si="79"/>
        <v>Low</v>
      </c>
    </row>
    <row r="1228" spans="1:20" ht="15" customHeight="1" x14ac:dyDescent="0.35">
      <c r="A1228" s="35">
        <v>87</v>
      </c>
      <c r="B1228" s="36">
        <v>21.23890248</v>
      </c>
      <c r="C1228" s="35">
        <v>110.6317191</v>
      </c>
      <c r="D1228" s="35">
        <v>85.752291020000001</v>
      </c>
      <c r="E1228" s="37">
        <v>183.03817609999999</v>
      </c>
      <c r="F1228" s="37">
        <v>41.351133910000001</v>
      </c>
      <c r="G1228" s="37">
        <v>211.23354459999999</v>
      </c>
      <c r="H1228" s="37">
        <v>277.56162180000001</v>
      </c>
      <c r="I1228" s="17" t="s">
        <v>243</v>
      </c>
      <c r="J1228" s="17" t="s">
        <v>249</v>
      </c>
      <c r="K1228" s="17" t="s">
        <v>392</v>
      </c>
      <c r="L1228" s="17" t="s">
        <v>366</v>
      </c>
      <c r="M1228" s="17" t="s">
        <v>255</v>
      </c>
      <c r="N1228" s="36">
        <v>4.4264366848652603</v>
      </c>
      <c r="O1228" s="35">
        <v>24.87942808</v>
      </c>
      <c r="P1228" s="37">
        <v>1847.78451576</v>
      </c>
      <c r="Q1228" t="str">
        <f t="shared" si="76"/>
        <v>Desirable</v>
      </c>
      <c r="R1228" t="str">
        <f t="shared" si="77"/>
        <v>Normal</v>
      </c>
      <c r="S1228">
        <f t="shared" si="78"/>
        <v>0</v>
      </c>
      <c r="T1228" t="str">
        <f t="shared" si="79"/>
        <v>Low</v>
      </c>
    </row>
    <row r="1229" spans="1:20" ht="15" customHeight="1" x14ac:dyDescent="0.35">
      <c r="A1229" s="35">
        <v>56</v>
      </c>
      <c r="B1229" s="36">
        <v>26.539393669999999</v>
      </c>
      <c r="C1229" s="35">
        <v>103.3225138</v>
      </c>
      <c r="D1229" s="35">
        <v>75.925782470000001</v>
      </c>
      <c r="E1229" s="37">
        <v>185.21543840000001</v>
      </c>
      <c r="F1229" s="37">
        <v>36.240192970000003</v>
      </c>
      <c r="G1229" s="37">
        <v>220.60479380000001</v>
      </c>
      <c r="H1229" s="37">
        <v>236.1899837</v>
      </c>
      <c r="I1229" s="17" t="s">
        <v>353</v>
      </c>
      <c r="J1229" s="17" t="s">
        <v>354</v>
      </c>
      <c r="K1229" s="17" t="s">
        <v>255</v>
      </c>
      <c r="L1229" s="17" t="s">
        <v>363</v>
      </c>
      <c r="M1229" s="17" t="s">
        <v>333</v>
      </c>
      <c r="N1229" s="36">
        <v>5.1107740666095003</v>
      </c>
      <c r="O1229" s="35">
        <v>27.396731330000001</v>
      </c>
      <c r="P1229" s="37">
        <v>1486.2060455200001</v>
      </c>
      <c r="Q1229" t="str">
        <f t="shared" si="76"/>
        <v>Desirable</v>
      </c>
      <c r="R1229" t="str">
        <f t="shared" si="77"/>
        <v>Normal</v>
      </c>
      <c r="S1229">
        <f t="shared" si="78"/>
        <v>5</v>
      </c>
      <c r="T1229" t="str">
        <f t="shared" si="79"/>
        <v>Moderate</v>
      </c>
    </row>
    <row r="1230" spans="1:20" ht="15" customHeight="1" x14ac:dyDescent="0.35">
      <c r="A1230" s="35">
        <v>73</v>
      </c>
      <c r="B1230" s="36">
        <v>31.835725960000001</v>
      </c>
      <c r="C1230" s="35">
        <v>134.50520399999999</v>
      </c>
      <c r="D1230" s="35">
        <v>86.93692695</v>
      </c>
      <c r="E1230" s="37">
        <v>216.44509249999999</v>
      </c>
      <c r="F1230" s="37">
        <v>43.611055839999999</v>
      </c>
      <c r="G1230" s="37">
        <v>251.42347040000001</v>
      </c>
      <c r="H1230" s="37">
        <v>293.51870780000002</v>
      </c>
      <c r="I1230" s="17" t="s">
        <v>353</v>
      </c>
      <c r="J1230" s="17" t="s">
        <v>354</v>
      </c>
      <c r="K1230" s="17" t="s">
        <v>392</v>
      </c>
      <c r="L1230" s="17" t="s">
        <v>366</v>
      </c>
      <c r="M1230" s="17" t="s">
        <v>334</v>
      </c>
      <c r="N1230" s="36">
        <v>4.9630784747356902</v>
      </c>
      <c r="O1230" s="35">
        <v>47.568277049999999</v>
      </c>
      <c r="P1230" s="37">
        <v>2324.00799508</v>
      </c>
      <c r="Q1230" t="str">
        <f t="shared" si="76"/>
        <v>Borderline High</v>
      </c>
      <c r="R1230" t="str">
        <f t="shared" si="77"/>
        <v>High / Stage 1</v>
      </c>
      <c r="S1230">
        <f t="shared" si="78"/>
        <v>7</v>
      </c>
      <c r="T1230" t="str">
        <f t="shared" si="79"/>
        <v>High</v>
      </c>
    </row>
    <row r="1231" spans="1:20" ht="15" customHeight="1" x14ac:dyDescent="0.35">
      <c r="A1231" s="35">
        <v>80</v>
      </c>
      <c r="B1231" s="36">
        <v>33.262376850000003</v>
      </c>
      <c r="C1231" s="35">
        <v>102.5362439</v>
      </c>
      <c r="D1231" s="35">
        <v>88.992112489999997</v>
      </c>
      <c r="E1231" s="37">
        <v>211.51676</v>
      </c>
      <c r="F1231" s="37">
        <v>30.90173931</v>
      </c>
      <c r="G1231" s="37">
        <v>221.78945970000001</v>
      </c>
      <c r="H1231" s="37">
        <v>267.22853509999999</v>
      </c>
      <c r="I1231" s="17" t="s">
        <v>243</v>
      </c>
      <c r="J1231" s="17" t="s">
        <v>249</v>
      </c>
      <c r="K1231" s="17" t="s">
        <v>392</v>
      </c>
      <c r="L1231" s="17" t="s">
        <v>366</v>
      </c>
      <c r="M1231" s="17" t="s">
        <v>334</v>
      </c>
      <c r="N1231" s="36">
        <v>6.8448173055279096</v>
      </c>
      <c r="O1231" s="35">
        <v>13.54413141</v>
      </c>
      <c r="P1231" s="37">
        <v>2660.9901479999999</v>
      </c>
      <c r="Q1231" t="str">
        <f t="shared" si="76"/>
        <v>Borderline High</v>
      </c>
      <c r="R1231" t="str">
        <f t="shared" si="77"/>
        <v>Normal</v>
      </c>
      <c r="S1231">
        <f t="shared" si="78"/>
        <v>4</v>
      </c>
      <c r="T1231" t="str">
        <f t="shared" si="79"/>
        <v>Moderate</v>
      </c>
    </row>
    <row r="1232" spans="1:20" ht="15" customHeight="1" x14ac:dyDescent="0.35">
      <c r="A1232" s="35">
        <v>63</v>
      </c>
      <c r="B1232" s="36">
        <v>26.670119140000001</v>
      </c>
      <c r="C1232" s="35">
        <v>114.39556570000001</v>
      </c>
      <c r="D1232" s="35">
        <v>83.610440389999994</v>
      </c>
      <c r="E1232" s="37">
        <v>184.98086269999999</v>
      </c>
      <c r="F1232" s="37">
        <v>35.956445340000002</v>
      </c>
      <c r="G1232" s="37">
        <v>211.09965650000001</v>
      </c>
      <c r="H1232" s="37">
        <v>265.64871499999998</v>
      </c>
      <c r="I1232" s="17" t="s">
        <v>353</v>
      </c>
      <c r="J1232" s="17" t="s">
        <v>359</v>
      </c>
      <c r="K1232" s="17" t="s">
        <v>392</v>
      </c>
      <c r="L1232" s="17" t="s">
        <v>261</v>
      </c>
      <c r="M1232" s="17" t="s">
        <v>333</v>
      </c>
      <c r="N1232" s="36">
        <v>5.1445814776973204</v>
      </c>
      <c r="O1232" s="35">
        <v>30.785125310000002</v>
      </c>
      <c r="P1232" s="37">
        <v>1680.21750582</v>
      </c>
      <c r="Q1232" t="str">
        <f t="shared" si="76"/>
        <v>Desirable</v>
      </c>
      <c r="R1232" t="str">
        <f t="shared" si="77"/>
        <v>Normal</v>
      </c>
      <c r="S1232">
        <f t="shared" si="78"/>
        <v>5</v>
      </c>
      <c r="T1232" t="str">
        <f t="shared" si="79"/>
        <v>Moderate</v>
      </c>
    </row>
    <row r="1233" spans="1:20" ht="15" customHeight="1" x14ac:dyDescent="0.35">
      <c r="A1233" s="35">
        <v>28</v>
      </c>
      <c r="B1233" s="36">
        <v>29.61082244</v>
      </c>
      <c r="C1233" s="35">
        <v>97.276065149999994</v>
      </c>
      <c r="D1233" s="35">
        <v>78.531492950000001</v>
      </c>
      <c r="E1233" s="37">
        <v>211.38231930000001</v>
      </c>
      <c r="F1233" s="37">
        <v>34.006672709999997</v>
      </c>
      <c r="G1233" s="37">
        <v>229.90134710000001</v>
      </c>
      <c r="H1233" s="37">
        <v>290.09838450000001</v>
      </c>
      <c r="I1233" s="17" t="s">
        <v>243</v>
      </c>
      <c r="J1233" s="17" t="s">
        <v>359</v>
      </c>
      <c r="K1233" s="17" t="s">
        <v>255</v>
      </c>
      <c r="L1233" s="17" t="s">
        <v>355</v>
      </c>
      <c r="M1233" s="17" t="s">
        <v>333</v>
      </c>
      <c r="N1233" s="36">
        <v>6.2159071280690403</v>
      </c>
      <c r="O1233" s="35">
        <v>18.7445722</v>
      </c>
      <c r="P1233" s="37">
        <v>829.10302832000002</v>
      </c>
      <c r="Q1233" t="str">
        <f t="shared" si="76"/>
        <v>Borderline High</v>
      </c>
      <c r="R1233" t="str">
        <f t="shared" si="77"/>
        <v>Normal</v>
      </c>
      <c r="S1233">
        <f t="shared" si="78"/>
        <v>3</v>
      </c>
      <c r="T1233" t="str">
        <f t="shared" si="79"/>
        <v>Moderate</v>
      </c>
    </row>
    <row r="1234" spans="1:20" ht="15" customHeight="1" x14ac:dyDescent="0.35">
      <c r="A1234" s="35">
        <v>79</v>
      </c>
      <c r="B1234" s="36">
        <v>26.376090779999998</v>
      </c>
      <c r="C1234" s="35">
        <v>113.8255375</v>
      </c>
      <c r="D1234" s="35">
        <v>82.981991800000003</v>
      </c>
      <c r="E1234" s="37">
        <v>182.52478909999999</v>
      </c>
      <c r="F1234" s="37">
        <v>40.78604713</v>
      </c>
      <c r="G1234" s="37">
        <v>210.3438424</v>
      </c>
      <c r="H1234" s="37">
        <v>205.18513659999999</v>
      </c>
      <c r="I1234" s="17" t="s">
        <v>353</v>
      </c>
      <c r="J1234" s="17" t="s">
        <v>359</v>
      </c>
      <c r="K1234" s="17" t="s">
        <v>392</v>
      </c>
      <c r="L1234" s="17" t="s">
        <v>366</v>
      </c>
      <c r="M1234" s="17" t="s">
        <v>333</v>
      </c>
      <c r="N1234" s="36">
        <v>4.4751772222060904</v>
      </c>
      <c r="O1234" s="35">
        <v>30.8435457</v>
      </c>
      <c r="P1234" s="37">
        <v>2083.7111716200002</v>
      </c>
      <c r="Q1234" t="str">
        <f t="shared" si="76"/>
        <v>Desirable</v>
      </c>
      <c r="R1234" t="str">
        <f t="shared" si="77"/>
        <v>Normal</v>
      </c>
      <c r="S1234">
        <f t="shared" si="78"/>
        <v>4</v>
      </c>
      <c r="T1234" t="str">
        <f t="shared" si="79"/>
        <v>Moderate</v>
      </c>
    </row>
    <row r="1235" spans="1:20" ht="15" customHeight="1" x14ac:dyDescent="0.35">
      <c r="A1235" s="35">
        <v>42</v>
      </c>
      <c r="B1235" s="36">
        <v>26.670744859999999</v>
      </c>
      <c r="C1235" s="35">
        <v>96.48824209</v>
      </c>
      <c r="D1235" s="35">
        <v>87.114685739999999</v>
      </c>
      <c r="E1235" s="37">
        <v>216.61461610000001</v>
      </c>
      <c r="F1235" s="37">
        <v>33.93466111</v>
      </c>
      <c r="G1235" s="37">
        <v>229.25997219999999</v>
      </c>
      <c r="H1235" s="37">
        <v>270.12652300000002</v>
      </c>
      <c r="I1235" s="17" t="s">
        <v>353</v>
      </c>
      <c r="J1235" s="17" t="s">
        <v>354</v>
      </c>
      <c r="K1235" s="17" t="s">
        <v>392</v>
      </c>
      <c r="L1235" s="17" t="s">
        <v>360</v>
      </c>
      <c r="M1235" s="17" t="s">
        <v>333</v>
      </c>
      <c r="N1235" s="36">
        <v>6.3832850841751103</v>
      </c>
      <c r="O1235" s="35">
        <v>9.3735563499999994</v>
      </c>
      <c r="P1235" s="37">
        <v>1120.1712841200001</v>
      </c>
      <c r="Q1235" t="str">
        <f t="shared" si="76"/>
        <v>Borderline High</v>
      </c>
      <c r="R1235" t="str">
        <f t="shared" si="77"/>
        <v>Normal</v>
      </c>
      <c r="S1235">
        <f t="shared" si="78"/>
        <v>5</v>
      </c>
      <c r="T1235" t="str">
        <f t="shared" si="79"/>
        <v>Moderate</v>
      </c>
    </row>
    <row r="1236" spans="1:20" ht="15" customHeight="1" x14ac:dyDescent="0.35">
      <c r="A1236" s="35">
        <v>88</v>
      </c>
      <c r="B1236" s="36">
        <v>30.623939889999999</v>
      </c>
      <c r="C1236" s="35">
        <v>123.50328810000001</v>
      </c>
      <c r="D1236" s="35">
        <v>82.958303200000003</v>
      </c>
      <c r="E1236" s="37">
        <v>212.4739587</v>
      </c>
      <c r="F1236" s="37">
        <v>26.002015750000002</v>
      </c>
      <c r="G1236" s="37">
        <v>225.3739712</v>
      </c>
      <c r="H1236" s="37">
        <v>249.6576024</v>
      </c>
      <c r="I1236" s="17" t="s">
        <v>243</v>
      </c>
      <c r="J1236" s="17" t="s">
        <v>359</v>
      </c>
      <c r="K1236" s="17" t="s">
        <v>392</v>
      </c>
      <c r="L1236" s="17" t="s">
        <v>366</v>
      </c>
      <c r="M1236" s="17" t="s">
        <v>334</v>
      </c>
      <c r="N1236" s="36">
        <v>8.1714418121602694</v>
      </c>
      <c r="O1236" s="35">
        <v>40.544984900000003</v>
      </c>
      <c r="P1236" s="37">
        <v>2694.90671032</v>
      </c>
      <c r="Q1236" t="str">
        <f t="shared" si="76"/>
        <v>Borderline High</v>
      </c>
      <c r="R1236" t="str">
        <f t="shared" si="77"/>
        <v>Elevated</v>
      </c>
      <c r="S1236">
        <f t="shared" si="78"/>
        <v>5</v>
      </c>
      <c r="T1236" t="str">
        <f t="shared" si="79"/>
        <v>Moderate</v>
      </c>
    </row>
    <row r="1237" spans="1:20" ht="15" customHeight="1" x14ac:dyDescent="0.35">
      <c r="A1237" s="35">
        <v>69</v>
      </c>
      <c r="B1237" s="36">
        <v>34.203572989999998</v>
      </c>
      <c r="C1237" s="35">
        <v>117.4852391</v>
      </c>
      <c r="D1237" s="35">
        <v>88.388646420000001</v>
      </c>
      <c r="E1237" s="37">
        <v>200.18839209999999</v>
      </c>
      <c r="F1237" s="37">
        <v>39.799775410000002</v>
      </c>
      <c r="G1237" s="37">
        <v>221.50563639999999</v>
      </c>
      <c r="H1237" s="37">
        <v>277.0753588</v>
      </c>
      <c r="I1237" s="17" t="s">
        <v>353</v>
      </c>
      <c r="J1237" s="17" t="s">
        <v>359</v>
      </c>
      <c r="K1237" s="17" t="s">
        <v>392</v>
      </c>
      <c r="L1237" s="17" t="s">
        <v>261</v>
      </c>
      <c r="M1237" s="17" t="s">
        <v>334</v>
      </c>
      <c r="N1237" s="36">
        <v>5.0298874814680801</v>
      </c>
      <c r="O1237" s="35">
        <v>29.096592680000001</v>
      </c>
      <c r="P1237" s="37">
        <v>2360.0465363100002</v>
      </c>
      <c r="Q1237" t="str">
        <f t="shared" si="76"/>
        <v>Borderline High</v>
      </c>
      <c r="R1237" t="str">
        <f t="shared" si="77"/>
        <v>Normal</v>
      </c>
      <c r="S1237">
        <f t="shared" si="78"/>
        <v>6</v>
      </c>
      <c r="T1237" t="str">
        <f t="shared" si="79"/>
        <v>High</v>
      </c>
    </row>
    <row r="1238" spans="1:20" ht="15" customHeight="1" x14ac:dyDescent="0.35">
      <c r="A1238" s="35">
        <v>21</v>
      </c>
      <c r="B1238" s="36">
        <v>21.312684650000001</v>
      </c>
      <c r="C1238" s="35">
        <v>86.42231563</v>
      </c>
      <c r="D1238" s="35">
        <v>76.558172870000007</v>
      </c>
      <c r="E1238" s="37">
        <v>187.9492328</v>
      </c>
      <c r="F1238" s="37">
        <v>34.507196120000003</v>
      </c>
      <c r="G1238" s="37">
        <v>205.2583047</v>
      </c>
      <c r="H1238" s="37">
        <v>251.08905809999999</v>
      </c>
      <c r="I1238" s="17" t="s">
        <v>243</v>
      </c>
      <c r="J1238" s="17" t="s">
        <v>359</v>
      </c>
      <c r="K1238" s="17" t="s">
        <v>255</v>
      </c>
      <c r="L1238" s="17" t="s">
        <v>355</v>
      </c>
      <c r="M1238" s="17" t="s">
        <v>255</v>
      </c>
      <c r="N1238" s="36">
        <v>5.4466677659465503</v>
      </c>
      <c r="O1238" s="35">
        <v>9.8641427599999894</v>
      </c>
      <c r="P1238" s="37">
        <v>447.56637764999999</v>
      </c>
      <c r="Q1238" t="str">
        <f t="shared" si="76"/>
        <v>Desirable</v>
      </c>
      <c r="R1238" t="str">
        <f t="shared" si="77"/>
        <v>Normal</v>
      </c>
      <c r="S1238">
        <f t="shared" si="78"/>
        <v>1</v>
      </c>
      <c r="T1238" t="str">
        <f t="shared" si="79"/>
        <v>Low</v>
      </c>
    </row>
    <row r="1239" spans="1:20" ht="15" customHeight="1" x14ac:dyDescent="0.35">
      <c r="A1239" s="35">
        <v>76</v>
      </c>
      <c r="B1239" s="36">
        <v>25.836062770000002</v>
      </c>
      <c r="C1239" s="35">
        <v>111.9256159</v>
      </c>
      <c r="D1239" s="35">
        <v>72.256995520000004</v>
      </c>
      <c r="E1239" s="37">
        <v>178.24722929999999</v>
      </c>
      <c r="F1239" s="37">
        <v>34.46528412</v>
      </c>
      <c r="G1239" s="37">
        <v>199.6359448</v>
      </c>
      <c r="H1239" s="37">
        <v>222.6343463</v>
      </c>
      <c r="I1239" s="17" t="s">
        <v>353</v>
      </c>
      <c r="J1239" s="17" t="s">
        <v>359</v>
      </c>
      <c r="K1239" s="17" t="s">
        <v>255</v>
      </c>
      <c r="L1239" s="17" t="s">
        <v>366</v>
      </c>
      <c r="M1239" s="17" t="s">
        <v>333</v>
      </c>
      <c r="N1239" s="36">
        <v>5.1717905089476499</v>
      </c>
      <c r="O1239" s="35">
        <v>39.66862038</v>
      </c>
      <c r="P1239" s="37">
        <v>1963.54077052</v>
      </c>
      <c r="Q1239" t="str">
        <f t="shared" si="76"/>
        <v>Desirable</v>
      </c>
      <c r="R1239" t="str">
        <f t="shared" si="77"/>
        <v>Normal</v>
      </c>
      <c r="S1239">
        <f t="shared" si="78"/>
        <v>5</v>
      </c>
      <c r="T1239" t="str">
        <f t="shared" si="79"/>
        <v>Moderate</v>
      </c>
    </row>
    <row r="1240" spans="1:20" ht="15" customHeight="1" x14ac:dyDescent="0.35">
      <c r="A1240" s="35">
        <v>89</v>
      </c>
      <c r="B1240" s="36">
        <v>23.990316190000001</v>
      </c>
      <c r="C1240" s="35">
        <v>105.68231539999999</v>
      </c>
      <c r="D1240" s="35">
        <v>92.8681792</v>
      </c>
      <c r="E1240" s="37">
        <v>206.43800959999999</v>
      </c>
      <c r="F1240" s="37">
        <v>34.702842189999998</v>
      </c>
      <c r="G1240" s="37">
        <v>220.21423580000001</v>
      </c>
      <c r="H1240" s="37">
        <v>251.0982947</v>
      </c>
      <c r="I1240" s="17" t="s">
        <v>353</v>
      </c>
      <c r="J1240" s="17" t="s">
        <v>359</v>
      </c>
      <c r="K1240" s="17" t="s">
        <v>392</v>
      </c>
      <c r="L1240" s="17" t="s">
        <v>366</v>
      </c>
      <c r="M1240" s="17" t="s">
        <v>255</v>
      </c>
      <c r="N1240" s="36">
        <v>5.9487349327107104</v>
      </c>
      <c r="O1240" s="35">
        <v>12.8141362</v>
      </c>
      <c r="P1240" s="37">
        <v>2135.1381409099999</v>
      </c>
      <c r="Q1240" t="str">
        <f t="shared" si="76"/>
        <v>Borderline High</v>
      </c>
      <c r="R1240" t="str">
        <f t="shared" si="77"/>
        <v>Normal</v>
      </c>
      <c r="S1240">
        <f t="shared" si="78"/>
        <v>3</v>
      </c>
      <c r="T1240" t="str">
        <f t="shared" si="79"/>
        <v>Moderate</v>
      </c>
    </row>
    <row r="1241" spans="1:20" ht="15" customHeight="1" x14ac:dyDescent="0.35">
      <c r="A1241" s="35">
        <v>37</v>
      </c>
      <c r="B1241" s="36">
        <v>21.959977330000001</v>
      </c>
      <c r="C1241" s="35">
        <v>103.1010241</v>
      </c>
      <c r="D1241" s="35">
        <v>85.40644571</v>
      </c>
      <c r="E1241" s="37">
        <v>204.57672239999999</v>
      </c>
      <c r="F1241" s="37">
        <v>50.771609830000003</v>
      </c>
      <c r="G1241" s="37">
        <v>223.39598710000001</v>
      </c>
      <c r="H1241" s="37">
        <v>255.8269837</v>
      </c>
      <c r="I1241" s="17" t="s">
        <v>353</v>
      </c>
      <c r="J1241" s="17" t="s">
        <v>354</v>
      </c>
      <c r="K1241" s="17" t="s">
        <v>392</v>
      </c>
      <c r="L1241" s="17" t="s">
        <v>357</v>
      </c>
      <c r="M1241" s="17" t="s">
        <v>255</v>
      </c>
      <c r="N1241" s="36">
        <v>4.0293526851913901</v>
      </c>
      <c r="O1241" s="35">
        <v>17.69457839</v>
      </c>
      <c r="P1241" s="37">
        <v>812.51916120999999</v>
      </c>
      <c r="Q1241" t="str">
        <f t="shared" si="76"/>
        <v>Borderline High</v>
      </c>
      <c r="R1241" t="str">
        <f t="shared" si="77"/>
        <v>Normal</v>
      </c>
      <c r="S1241">
        <f t="shared" si="78"/>
        <v>2</v>
      </c>
      <c r="T1241" t="str">
        <f t="shared" si="79"/>
        <v>Low</v>
      </c>
    </row>
    <row r="1242" spans="1:20" ht="15" customHeight="1" x14ac:dyDescent="0.35">
      <c r="A1242" s="35">
        <v>80</v>
      </c>
      <c r="B1242" s="36">
        <v>21.70478958</v>
      </c>
      <c r="C1242" s="35">
        <v>92.171016069999993</v>
      </c>
      <c r="D1242" s="35">
        <v>74.768974790000001</v>
      </c>
      <c r="E1242" s="37">
        <v>186.69942069999999</v>
      </c>
      <c r="F1242" s="37">
        <v>36.388022749999998</v>
      </c>
      <c r="G1242" s="37">
        <v>223.01054210000001</v>
      </c>
      <c r="H1242" s="37">
        <v>229.57765359999999</v>
      </c>
      <c r="I1242" s="17" t="s">
        <v>243</v>
      </c>
      <c r="J1242" s="17" t="s">
        <v>359</v>
      </c>
      <c r="K1242" s="17" t="s">
        <v>255</v>
      </c>
      <c r="L1242" s="17" t="s">
        <v>366</v>
      </c>
      <c r="M1242" s="17" t="s">
        <v>255</v>
      </c>
      <c r="N1242" s="36">
        <v>5.1307932278348396</v>
      </c>
      <c r="O1242" s="35">
        <v>17.402041279999999</v>
      </c>
      <c r="P1242" s="37">
        <v>1736.3831663999999</v>
      </c>
      <c r="Q1242" t="str">
        <f t="shared" si="76"/>
        <v>Desirable</v>
      </c>
      <c r="R1242" t="str">
        <f t="shared" si="77"/>
        <v>Normal</v>
      </c>
      <c r="S1242">
        <f t="shared" si="78"/>
        <v>1</v>
      </c>
      <c r="T1242" t="str">
        <f t="shared" si="79"/>
        <v>Low</v>
      </c>
    </row>
    <row r="1243" spans="1:20" ht="15" customHeight="1" x14ac:dyDescent="0.35">
      <c r="A1243" s="35">
        <v>71</v>
      </c>
      <c r="B1243" s="36">
        <v>27.12475491</v>
      </c>
      <c r="C1243" s="35">
        <v>124.64130919999999</v>
      </c>
      <c r="D1243" s="35">
        <v>76.186190730000007</v>
      </c>
      <c r="E1243" s="37">
        <v>187.93405200000001</v>
      </c>
      <c r="F1243" s="37">
        <v>29.77823167</v>
      </c>
      <c r="G1243" s="37">
        <v>216.8034103</v>
      </c>
      <c r="H1243" s="37">
        <v>228.40596120000001</v>
      </c>
      <c r="I1243" s="17" t="s">
        <v>243</v>
      </c>
      <c r="J1243" s="17" t="s">
        <v>359</v>
      </c>
      <c r="K1243" s="17" t="s">
        <v>255</v>
      </c>
      <c r="L1243" s="17" t="s">
        <v>366</v>
      </c>
      <c r="M1243" s="17" t="s">
        <v>333</v>
      </c>
      <c r="N1243" s="36">
        <v>6.3111219659605799</v>
      </c>
      <c r="O1243" s="35">
        <v>48.455118470000002</v>
      </c>
      <c r="P1243" s="37">
        <v>1925.85759861</v>
      </c>
      <c r="Q1243" t="str">
        <f t="shared" si="76"/>
        <v>Desirable</v>
      </c>
      <c r="R1243" t="str">
        <f t="shared" si="77"/>
        <v>Elevated</v>
      </c>
      <c r="S1243">
        <f t="shared" si="78"/>
        <v>4</v>
      </c>
      <c r="T1243" t="str">
        <f t="shared" si="79"/>
        <v>Moderate</v>
      </c>
    </row>
    <row r="1244" spans="1:20" ht="15" customHeight="1" x14ac:dyDescent="0.35">
      <c r="A1244" s="35">
        <v>74</v>
      </c>
      <c r="B1244" s="36">
        <v>21.637200150000002</v>
      </c>
      <c r="C1244" s="35">
        <v>98.602222370000007</v>
      </c>
      <c r="D1244" s="35">
        <v>74.156923250000006</v>
      </c>
      <c r="E1244" s="37">
        <v>195.80650940000001</v>
      </c>
      <c r="F1244" s="37">
        <v>48.958965069999998</v>
      </c>
      <c r="G1244" s="37">
        <v>232.43385950000001</v>
      </c>
      <c r="H1244" s="37">
        <v>256.86612159999999</v>
      </c>
      <c r="I1244" s="17" t="s">
        <v>243</v>
      </c>
      <c r="J1244" s="17" t="s">
        <v>249</v>
      </c>
      <c r="K1244" s="17" t="s">
        <v>255</v>
      </c>
      <c r="L1244" s="17" t="s">
        <v>366</v>
      </c>
      <c r="M1244" s="17" t="s">
        <v>255</v>
      </c>
      <c r="N1244" s="36">
        <v>3.9994005003995099</v>
      </c>
      <c r="O1244" s="35">
        <v>24.445299120000001</v>
      </c>
      <c r="P1244" s="37">
        <v>1601.1528111</v>
      </c>
      <c r="Q1244" t="str">
        <f t="shared" si="76"/>
        <v>Desirable</v>
      </c>
      <c r="R1244" t="str">
        <f t="shared" si="77"/>
        <v>Normal</v>
      </c>
      <c r="S1244">
        <f t="shared" si="78"/>
        <v>0</v>
      </c>
      <c r="T1244" t="str">
        <f t="shared" si="79"/>
        <v>Low</v>
      </c>
    </row>
    <row r="1245" spans="1:20" ht="15" customHeight="1" x14ac:dyDescent="0.35">
      <c r="A1245" s="35">
        <v>58</v>
      </c>
      <c r="B1245" s="36">
        <v>21.467672579999999</v>
      </c>
      <c r="C1245" s="35">
        <v>104.1515469</v>
      </c>
      <c r="D1245" s="35">
        <v>83.487935969999995</v>
      </c>
      <c r="E1245" s="37">
        <v>182.90364170000001</v>
      </c>
      <c r="F1245" s="37">
        <v>45.064239929999999</v>
      </c>
      <c r="G1245" s="37">
        <v>194.12384829999999</v>
      </c>
      <c r="H1245" s="37">
        <v>285.49594990000003</v>
      </c>
      <c r="I1245" s="17" t="s">
        <v>243</v>
      </c>
      <c r="J1245" s="17" t="s">
        <v>249</v>
      </c>
      <c r="K1245" s="17" t="s">
        <v>392</v>
      </c>
      <c r="L1245" s="17" t="s">
        <v>363</v>
      </c>
      <c r="M1245" s="17" t="s">
        <v>255</v>
      </c>
      <c r="N1245" s="36">
        <v>4.0587313129903304</v>
      </c>
      <c r="O1245" s="35">
        <v>20.663610930000001</v>
      </c>
      <c r="P1245" s="37">
        <v>1245.1250096399999</v>
      </c>
      <c r="Q1245" t="str">
        <f t="shared" si="76"/>
        <v>Desirable</v>
      </c>
      <c r="R1245" t="str">
        <f t="shared" si="77"/>
        <v>Normal</v>
      </c>
      <c r="S1245">
        <f t="shared" si="78"/>
        <v>0</v>
      </c>
      <c r="T1245" t="str">
        <f t="shared" si="79"/>
        <v>Low</v>
      </c>
    </row>
    <row r="1246" spans="1:20" ht="15" customHeight="1" x14ac:dyDescent="0.35">
      <c r="A1246" s="35">
        <v>20</v>
      </c>
      <c r="B1246" s="36">
        <v>26.10323803</v>
      </c>
      <c r="C1246" s="35">
        <v>96.230756979999995</v>
      </c>
      <c r="D1246" s="35">
        <v>81.271374359999996</v>
      </c>
      <c r="E1246" s="37">
        <v>193.1916181</v>
      </c>
      <c r="F1246" s="37">
        <v>36.171244389999998</v>
      </c>
      <c r="G1246" s="37">
        <v>212.77410979999999</v>
      </c>
      <c r="H1246" s="37">
        <v>270.74260989999999</v>
      </c>
      <c r="I1246" s="17" t="s">
        <v>243</v>
      </c>
      <c r="J1246" s="17" t="s">
        <v>249</v>
      </c>
      <c r="K1246" s="17" t="s">
        <v>392</v>
      </c>
      <c r="L1246" s="17" t="s">
        <v>355</v>
      </c>
      <c r="M1246" s="17" t="s">
        <v>333</v>
      </c>
      <c r="N1246" s="36">
        <v>5.3410276963932803</v>
      </c>
      <c r="O1246" s="35">
        <v>14.95938262</v>
      </c>
      <c r="P1246" s="37">
        <v>522.0647606</v>
      </c>
      <c r="Q1246" t="str">
        <f t="shared" si="76"/>
        <v>Desirable</v>
      </c>
      <c r="R1246" t="str">
        <f t="shared" si="77"/>
        <v>Normal</v>
      </c>
      <c r="S1246">
        <f t="shared" si="78"/>
        <v>3</v>
      </c>
      <c r="T1246" t="str">
        <f t="shared" si="79"/>
        <v>Moderate</v>
      </c>
    </row>
    <row r="1247" spans="1:20" ht="15" customHeight="1" x14ac:dyDescent="0.35">
      <c r="A1247" s="35">
        <v>23</v>
      </c>
      <c r="B1247" s="36">
        <v>22.102761910000002</v>
      </c>
      <c r="C1247" s="35">
        <v>100.8523122</v>
      </c>
      <c r="D1247" s="35">
        <v>86.582792979999994</v>
      </c>
      <c r="E1247" s="37">
        <v>164.94900369999999</v>
      </c>
      <c r="F1247" s="37">
        <v>35.209599879999999</v>
      </c>
      <c r="G1247" s="37">
        <v>187.65847410000001</v>
      </c>
      <c r="H1247" s="37">
        <v>258.01706369999999</v>
      </c>
      <c r="I1247" s="17" t="s">
        <v>353</v>
      </c>
      <c r="J1247" s="17" t="s">
        <v>359</v>
      </c>
      <c r="K1247" s="17" t="s">
        <v>392</v>
      </c>
      <c r="L1247" s="17" t="s">
        <v>355</v>
      </c>
      <c r="M1247" s="17" t="s">
        <v>255</v>
      </c>
      <c r="N1247" s="36">
        <v>4.6847735919230198</v>
      </c>
      <c r="O1247" s="35">
        <v>14.269519219999999</v>
      </c>
      <c r="P1247" s="37">
        <v>508.36352392999999</v>
      </c>
      <c r="Q1247" t="str">
        <f t="shared" si="76"/>
        <v>Desirable</v>
      </c>
      <c r="R1247" t="str">
        <f t="shared" si="77"/>
        <v>Normal</v>
      </c>
      <c r="S1247">
        <f t="shared" si="78"/>
        <v>3</v>
      </c>
      <c r="T1247" t="str">
        <f t="shared" si="79"/>
        <v>Moderate</v>
      </c>
    </row>
    <row r="1248" spans="1:20" ht="15" customHeight="1" x14ac:dyDescent="0.35">
      <c r="A1248" s="35">
        <v>22</v>
      </c>
      <c r="B1248" s="36">
        <v>29.542971569999999</v>
      </c>
      <c r="C1248" s="35">
        <v>105.8463548</v>
      </c>
      <c r="D1248" s="35">
        <v>73.623642309999994</v>
      </c>
      <c r="E1248" s="37">
        <v>191.42291760000001</v>
      </c>
      <c r="F1248" s="37">
        <v>30.189025189999999</v>
      </c>
      <c r="G1248" s="37">
        <v>208.57115780000001</v>
      </c>
      <c r="H1248" s="37">
        <v>261.30215320000002</v>
      </c>
      <c r="I1248" s="17" t="s">
        <v>353</v>
      </c>
      <c r="J1248" s="17" t="s">
        <v>249</v>
      </c>
      <c r="K1248" s="17" t="s">
        <v>255</v>
      </c>
      <c r="L1248" s="17" t="s">
        <v>355</v>
      </c>
      <c r="M1248" s="17" t="s">
        <v>333</v>
      </c>
      <c r="N1248" s="36">
        <v>6.3408114834860001</v>
      </c>
      <c r="O1248" s="35">
        <v>32.222712489999999</v>
      </c>
      <c r="P1248" s="37">
        <v>649.94537453999999</v>
      </c>
      <c r="Q1248" t="str">
        <f t="shared" si="76"/>
        <v>Desirable</v>
      </c>
      <c r="R1248" t="str">
        <f t="shared" si="77"/>
        <v>Normal</v>
      </c>
      <c r="S1248">
        <f t="shared" si="78"/>
        <v>5</v>
      </c>
      <c r="T1248" t="str">
        <f t="shared" si="79"/>
        <v>Moderate</v>
      </c>
    </row>
    <row r="1249" spans="1:20" ht="15" customHeight="1" x14ac:dyDescent="0.35">
      <c r="A1249" s="35">
        <v>22</v>
      </c>
      <c r="B1249" s="36">
        <v>24.604270929999998</v>
      </c>
      <c r="C1249" s="35">
        <v>103.6528263</v>
      </c>
      <c r="D1249" s="35">
        <v>82.548172530000002</v>
      </c>
      <c r="E1249" s="37">
        <v>166.75342560000001</v>
      </c>
      <c r="F1249" s="37">
        <v>36.241478639999997</v>
      </c>
      <c r="G1249" s="37">
        <v>214.1154276</v>
      </c>
      <c r="H1249" s="37">
        <v>272.16518580000002</v>
      </c>
      <c r="I1249" s="17" t="s">
        <v>243</v>
      </c>
      <c r="J1249" s="17" t="s">
        <v>359</v>
      </c>
      <c r="K1249" s="17" t="s">
        <v>392</v>
      </c>
      <c r="L1249" s="17" t="s">
        <v>355</v>
      </c>
      <c r="M1249" s="17" t="s">
        <v>255</v>
      </c>
      <c r="N1249" s="36">
        <v>4.6011761069801702</v>
      </c>
      <c r="O1249" s="35">
        <v>21.104653769999999</v>
      </c>
      <c r="P1249" s="37">
        <v>541.29396045999999</v>
      </c>
      <c r="Q1249" t="str">
        <f t="shared" si="76"/>
        <v>Desirable</v>
      </c>
      <c r="R1249" t="str">
        <f t="shared" si="77"/>
        <v>Normal</v>
      </c>
      <c r="S1249">
        <f t="shared" si="78"/>
        <v>1</v>
      </c>
      <c r="T1249" t="str">
        <f t="shared" si="79"/>
        <v>Low</v>
      </c>
    </row>
    <row r="1250" spans="1:20" ht="15" customHeight="1" x14ac:dyDescent="0.35">
      <c r="A1250" s="35">
        <v>71</v>
      </c>
      <c r="B1250" s="36">
        <v>21.027424809999999</v>
      </c>
      <c r="C1250" s="35">
        <v>121.67128099999999</v>
      </c>
      <c r="D1250" s="35">
        <v>79.185660200000001</v>
      </c>
      <c r="E1250" s="37">
        <v>168.32237649999999</v>
      </c>
      <c r="F1250" s="37">
        <v>35.623057860000003</v>
      </c>
      <c r="G1250" s="37">
        <v>197.40594770000001</v>
      </c>
      <c r="H1250" s="37">
        <v>241.160372</v>
      </c>
      <c r="I1250" s="17" t="s">
        <v>353</v>
      </c>
      <c r="J1250" s="17" t="s">
        <v>249</v>
      </c>
      <c r="K1250" s="17" t="s">
        <v>255</v>
      </c>
      <c r="L1250" s="17" t="s">
        <v>366</v>
      </c>
      <c r="M1250" s="17" t="s">
        <v>255</v>
      </c>
      <c r="N1250" s="36">
        <v>4.7250962329374797</v>
      </c>
      <c r="O1250" s="35">
        <v>42.4856208</v>
      </c>
      <c r="P1250" s="37">
        <v>1492.9471615099999</v>
      </c>
      <c r="Q1250" t="str">
        <f t="shared" si="76"/>
        <v>Desirable</v>
      </c>
      <c r="R1250" t="str">
        <f t="shared" si="77"/>
        <v>Elevated</v>
      </c>
      <c r="S1250">
        <f t="shared" si="78"/>
        <v>4</v>
      </c>
      <c r="T1250" t="str">
        <f t="shared" si="79"/>
        <v>Moderate</v>
      </c>
    </row>
    <row r="1251" spans="1:20" ht="15" customHeight="1" x14ac:dyDescent="0.35">
      <c r="A1251" s="35">
        <v>64</v>
      </c>
      <c r="B1251" s="36">
        <v>38.62860199</v>
      </c>
      <c r="C1251" s="35">
        <v>114.6995486</v>
      </c>
      <c r="D1251" s="35">
        <v>82.474549260000003</v>
      </c>
      <c r="E1251" s="37">
        <v>216.4468248</v>
      </c>
      <c r="F1251" s="37">
        <v>32.048027040000001</v>
      </c>
      <c r="G1251" s="37">
        <v>218.17755289999999</v>
      </c>
      <c r="H1251" s="37">
        <v>284.78152999999998</v>
      </c>
      <c r="I1251" s="17" t="s">
        <v>243</v>
      </c>
      <c r="J1251" s="17" t="s">
        <v>359</v>
      </c>
      <c r="K1251" s="17" t="s">
        <v>392</v>
      </c>
      <c r="L1251" s="17" t="s">
        <v>261</v>
      </c>
      <c r="M1251" s="17" t="s">
        <v>334</v>
      </c>
      <c r="N1251" s="36">
        <v>6.7538268277746702</v>
      </c>
      <c r="O1251" s="35">
        <v>32.224999339999997</v>
      </c>
      <c r="P1251" s="37">
        <v>2472.23052736</v>
      </c>
      <c r="Q1251" t="str">
        <f t="shared" si="76"/>
        <v>Borderline High</v>
      </c>
      <c r="R1251" t="str">
        <f t="shared" si="77"/>
        <v>Normal</v>
      </c>
      <c r="S1251">
        <f t="shared" si="78"/>
        <v>4</v>
      </c>
      <c r="T1251" t="str">
        <f t="shared" si="79"/>
        <v>Moderate</v>
      </c>
    </row>
    <row r="1252" spans="1:20" ht="15" customHeight="1" x14ac:dyDescent="0.35">
      <c r="A1252" s="35">
        <v>66</v>
      </c>
      <c r="B1252" s="36">
        <v>16.33620955</v>
      </c>
      <c r="C1252" s="35">
        <v>120.71204969999999</v>
      </c>
      <c r="D1252" s="35">
        <v>91.08131985</v>
      </c>
      <c r="E1252" s="37">
        <v>168.5680165</v>
      </c>
      <c r="F1252" s="37">
        <v>35.012817679999998</v>
      </c>
      <c r="G1252" s="37">
        <v>204.64313540000001</v>
      </c>
      <c r="H1252" s="37">
        <v>210.2049839</v>
      </c>
      <c r="I1252" s="17" t="s">
        <v>353</v>
      </c>
      <c r="J1252" s="17" t="s">
        <v>249</v>
      </c>
      <c r="K1252" s="17" t="s">
        <v>392</v>
      </c>
      <c r="L1252" s="17" t="s">
        <v>261</v>
      </c>
      <c r="M1252" s="17" t="s">
        <v>332</v>
      </c>
      <c r="N1252" s="36">
        <v>4.8144658919093297</v>
      </c>
      <c r="O1252" s="35">
        <v>29.630729850000002</v>
      </c>
      <c r="P1252" s="37">
        <v>1078.1898303</v>
      </c>
      <c r="Q1252" t="str">
        <f t="shared" si="76"/>
        <v>Desirable</v>
      </c>
      <c r="R1252" t="str">
        <f t="shared" si="77"/>
        <v>Elevated</v>
      </c>
      <c r="S1252">
        <f t="shared" si="78"/>
        <v>5</v>
      </c>
      <c r="T1252" t="str">
        <f t="shared" si="79"/>
        <v>Moderate</v>
      </c>
    </row>
    <row r="1253" spans="1:20" ht="15" customHeight="1" x14ac:dyDescent="0.35">
      <c r="A1253" s="35">
        <v>26</v>
      </c>
      <c r="B1253" s="36">
        <v>31.281523249999999</v>
      </c>
      <c r="C1253" s="35">
        <v>94.076435939999996</v>
      </c>
      <c r="D1253" s="35">
        <v>78.967980130000001</v>
      </c>
      <c r="E1253" s="37">
        <v>189.29017519999999</v>
      </c>
      <c r="F1253" s="37">
        <v>34.74413028</v>
      </c>
      <c r="G1253" s="37">
        <v>204.63754750000001</v>
      </c>
      <c r="H1253" s="37">
        <v>254.03315090000001</v>
      </c>
      <c r="I1253" s="17" t="s">
        <v>243</v>
      </c>
      <c r="J1253" s="17" t="s">
        <v>249</v>
      </c>
      <c r="K1253" s="17" t="s">
        <v>255</v>
      </c>
      <c r="L1253" s="17" t="s">
        <v>355</v>
      </c>
      <c r="M1253" s="17" t="s">
        <v>334</v>
      </c>
      <c r="N1253" s="36">
        <v>5.4481195434891196</v>
      </c>
      <c r="O1253" s="35">
        <v>15.108455810000001</v>
      </c>
      <c r="P1253" s="37">
        <v>813.31960449999997</v>
      </c>
      <c r="Q1253" t="str">
        <f t="shared" si="76"/>
        <v>Desirable</v>
      </c>
      <c r="R1253" t="str">
        <f t="shared" si="77"/>
        <v>Normal</v>
      </c>
      <c r="S1253">
        <f t="shared" si="78"/>
        <v>4</v>
      </c>
      <c r="T1253" t="str">
        <f t="shared" si="79"/>
        <v>Moderate</v>
      </c>
    </row>
    <row r="1254" spans="1:20" ht="15" customHeight="1" x14ac:dyDescent="0.35">
      <c r="A1254" s="35">
        <v>37</v>
      </c>
      <c r="B1254" s="36">
        <v>28.73050572</v>
      </c>
      <c r="C1254" s="35">
        <v>119.97170149999999</v>
      </c>
      <c r="D1254" s="35">
        <v>83.340466640000002</v>
      </c>
      <c r="E1254" s="37">
        <v>201.52685869999999</v>
      </c>
      <c r="F1254" s="37">
        <v>38.729955490000002</v>
      </c>
      <c r="G1254" s="37">
        <v>225.28639089999999</v>
      </c>
      <c r="H1254" s="37">
        <v>229.55521619999999</v>
      </c>
      <c r="I1254" s="17" t="s">
        <v>353</v>
      </c>
      <c r="J1254" s="17" t="s">
        <v>354</v>
      </c>
      <c r="K1254" s="17" t="s">
        <v>392</v>
      </c>
      <c r="L1254" s="17" t="s">
        <v>357</v>
      </c>
      <c r="M1254" s="17" t="s">
        <v>333</v>
      </c>
      <c r="N1254" s="36">
        <v>5.20338472250591</v>
      </c>
      <c r="O1254" s="35">
        <v>36.631234859999999</v>
      </c>
      <c r="P1254" s="37">
        <v>1063.02871164</v>
      </c>
      <c r="Q1254" t="str">
        <f t="shared" si="76"/>
        <v>Borderline High</v>
      </c>
      <c r="R1254" t="str">
        <f t="shared" si="77"/>
        <v>Normal</v>
      </c>
      <c r="S1254">
        <f t="shared" si="78"/>
        <v>5</v>
      </c>
      <c r="T1254" t="str">
        <f t="shared" si="79"/>
        <v>Moderate</v>
      </c>
    </row>
    <row r="1255" spans="1:20" ht="15" customHeight="1" x14ac:dyDescent="0.35">
      <c r="A1255" s="35">
        <v>78</v>
      </c>
      <c r="B1255" s="36">
        <v>24.576274349999998</v>
      </c>
      <c r="C1255" s="35">
        <v>119.9381485</v>
      </c>
      <c r="D1255" s="35">
        <v>67.14273627</v>
      </c>
      <c r="E1255" s="37">
        <v>204.78442820000001</v>
      </c>
      <c r="F1255" s="37">
        <v>38.965207149999998</v>
      </c>
      <c r="G1255" s="37">
        <v>220.71797050000001</v>
      </c>
      <c r="H1255" s="37">
        <v>240.56025070000001</v>
      </c>
      <c r="I1255" s="17" t="s">
        <v>353</v>
      </c>
      <c r="J1255" s="17" t="s">
        <v>354</v>
      </c>
      <c r="K1255" s="17" t="s">
        <v>255</v>
      </c>
      <c r="L1255" s="17" t="s">
        <v>366</v>
      </c>
      <c r="M1255" s="17" t="s">
        <v>255</v>
      </c>
      <c r="N1255" s="36">
        <v>5.25557139762312</v>
      </c>
      <c r="O1255" s="35">
        <v>52.795412229999997</v>
      </c>
      <c r="P1255" s="37">
        <v>1916.9493993000001</v>
      </c>
      <c r="Q1255" t="str">
        <f t="shared" si="76"/>
        <v>Borderline High</v>
      </c>
      <c r="R1255" t="str">
        <f t="shared" si="77"/>
        <v>Normal</v>
      </c>
      <c r="S1255">
        <f t="shared" si="78"/>
        <v>3</v>
      </c>
      <c r="T1255" t="str">
        <f t="shared" si="79"/>
        <v>Moderate</v>
      </c>
    </row>
    <row r="1256" spans="1:20" ht="15" customHeight="1" x14ac:dyDescent="0.35">
      <c r="A1256" s="35">
        <v>52</v>
      </c>
      <c r="B1256" s="36">
        <v>22.46142862</v>
      </c>
      <c r="C1256" s="35">
        <v>117.3735768</v>
      </c>
      <c r="D1256" s="35">
        <v>91.693829469999997</v>
      </c>
      <c r="E1256" s="37">
        <v>174.2167183</v>
      </c>
      <c r="F1256" s="37">
        <v>45.624634440000001</v>
      </c>
      <c r="G1256" s="37">
        <v>218.55065310000001</v>
      </c>
      <c r="H1256" s="37">
        <v>266.86026329999999</v>
      </c>
      <c r="I1256" s="17" t="s">
        <v>353</v>
      </c>
      <c r="J1256" s="17" t="s">
        <v>359</v>
      </c>
      <c r="K1256" s="17" t="s">
        <v>392</v>
      </c>
      <c r="L1256" s="17" t="s">
        <v>363</v>
      </c>
      <c r="M1256" s="17" t="s">
        <v>255</v>
      </c>
      <c r="N1256" s="36">
        <v>3.8184792149755999</v>
      </c>
      <c r="O1256" s="35">
        <v>25.679747330000001</v>
      </c>
      <c r="P1256" s="37">
        <v>1167.9942882400001</v>
      </c>
      <c r="Q1256" t="str">
        <f t="shared" si="76"/>
        <v>Desirable</v>
      </c>
      <c r="R1256" t="str">
        <f t="shared" si="77"/>
        <v>Normal</v>
      </c>
      <c r="S1256">
        <f t="shared" si="78"/>
        <v>2</v>
      </c>
      <c r="T1256" t="str">
        <f t="shared" si="79"/>
        <v>Low</v>
      </c>
    </row>
    <row r="1257" spans="1:20" ht="15" customHeight="1" x14ac:dyDescent="0.35">
      <c r="A1257" s="35">
        <v>67</v>
      </c>
      <c r="B1257" s="36">
        <v>35.642098330000003</v>
      </c>
      <c r="C1257" s="35">
        <v>135.8716192</v>
      </c>
      <c r="D1257" s="35">
        <v>80.645954869999997</v>
      </c>
      <c r="E1257" s="37">
        <v>192.7129846</v>
      </c>
      <c r="F1257" s="37">
        <v>39.096113219999999</v>
      </c>
      <c r="G1257" s="37">
        <v>226.8542885</v>
      </c>
      <c r="H1257" s="37">
        <v>232.8708388</v>
      </c>
      <c r="I1257" s="17" t="s">
        <v>243</v>
      </c>
      <c r="J1257" s="17" t="s">
        <v>359</v>
      </c>
      <c r="K1257" s="17" t="s">
        <v>392</v>
      </c>
      <c r="L1257" s="17" t="s">
        <v>261</v>
      </c>
      <c r="M1257" s="17" t="s">
        <v>334</v>
      </c>
      <c r="N1257" s="36">
        <v>4.9292108275718798</v>
      </c>
      <c r="O1257" s="35">
        <v>55.225664330000001</v>
      </c>
      <c r="P1257" s="37">
        <v>2388.0205881100001</v>
      </c>
      <c r="Q1257" t="str">
        <f t="shared" si="76"/>
        <v>Desirable</v>
      </c>
      <c r="R1257" t="str">
        <f t="shared" si="77"/>
        <v>High / Stage 1</v>
      </c>
      <c r="S1257">
        <f t="shared" si="78"/>
        <v>6</v>
      </c>
      <c r="T1257" t="str">
        <f t="shared" si="79"/>
        <v>High</v>
      </c>
    </row>
    <row r="1258" spans="1:20" ht="15" customHeight="1" x14ac:dyDescent="0.35">
      <c r="A1258" s="35">
        <v>79</v>
      </c>
      <c r="B1258" s="36">
        <v>37.619473569999997</v>
      </c>
      <c r="C1258" s="35">
        <v>91.355396150000004</v>
      </c>
      <c r="D1258" s="35">
        <v>71.627526180000004</v>
      </c>
      <c r="E1258" s="37">
        <v>233.85614140000001</v>
      </c>
      <c r="F1258" s="37">
        <v>29.72217985</v>
      </c>
      <c r="G1258" s="37">
        <v>222.59775690000001</v>
      </c>
      <c r="H1258" s="37">
        <v>269.52580390000003</v>
      </c>
      <c r="I1258" s="17" t="s">
        <v>353</v>
      </c>
      <c r="J1258" s="17" t="s">
        <v>354</v>
      </c>
      <c r="K1258" s="17" t="s">
        <v>255</v>
      </c>
      <c r="L1258" s="17" t="s">
        <v>366</v>
      </c>
      <c r="M1258" s="17" t="s">
        <v>334</v>
      </c>
      <c r="N1258" s="36">
        <v>7.8680683106087903</v>
      </c>
      <c r="O1258" s="35">
        <v>19.72786997</v>
      </c>
      <c r="P1258" s="37">
        <v>2971.9384120300001</v>
      </c>
      <c r="Q1258" t="str">
        <f t="shared" si="76"/>
        <v>Borderline High</v>
      </c>
      <c r="R1258" t="str">
        <f t="shared" si="77"/>
        <v>Normal</v>
      </c>
      <c r="S1258">
        <f t="shared" si="78"/>
        <v>6</v>
      </c>
      <c r="T1258" t="str">
        <f t="shared" si="79"/>
        <v>High</v>
      </c>
    </row>
    <row r="1259" spans="1:20" ht="15" customHeight="1" x14ac:dyDescent="0.35">
      <c r="A1259" s="35">
        <v>34</v>
      </c>
      <c r="B1259" s="36">
        <v>25.53594885</v>
      </c>
      <c r="C1259" s="35">
        <v>85.96840358</v>
      </c>
      <c r="D1259" s="35">
        <v>85.405228300000005</v>
      </c>
      <c r="E1259" s="37">
        <v>210.49431039999999</v>
      </c>
      <c r="F1259" s="37">
        <v>41.609031350000002</v>
      </c>
      <c r="G1259" s="37">
        <v>229.51743859999999</v>
      </c>
      <c r="H1259" s="37">
        <v>283.2979967</v>
      </c>
      <c r="I1259" s="17" t="s">
        <v>243</v>
      </c>
      <c r="J1259" s="17" t="s">
        <v>249</v>
      </c>
      <c r="K1259" s="17" t="s">
        <v>392</v>
      </c>
      <c r="L1259" s="17" t="s">
        <v>357</v>
      </c>
      <c r="M1259" s="17" t="s">
        <v>333</v>
      </c>
      <c r="N1259" s="36">
        <v>5.0588611070851099</v>
      </c>
      <c r="O1259" s="35">
        <v>0.56317527999999595</v>
      </c>
      <c r="P1259" s="37">
        <v>868.22226090000004</v>
      </c>
      <c r="Q1259" t="str">
        <f t="shared" si="76"/>
        <v>Borderline High</v>
      </c>
      <c r="R1259" t="str">
        <f t="shared" si="77"/>
        <v>Normal</v>
      </c>
      <c r="S1259">
        <f t="shared" si="78"/>
        <v>2</v>
      </c>
      <c r="T1259" t="str">
        <f t="shared" si="79"/>
        <v>Low</v>
      </c>
    </row>
    <row r="1260" spans="1:20" ht="15" customHeight="1" x14ac:dyDescent="0.35">
      <c r="A1260" s="35">
        <v>20</v>
      </c>
      <c r="B1260" s="36">
        <v>24.808822259999999</v>
      </c>
      <c r="C1260" s="35">
        <v>104.97337520000001</v>
      </c>
      <c r="D1260" s="35">
        <v>89.251181130000006</v>
      </c>
      <c r="E1260" s="37">
        <v>176.88718249999999</v>
      </c>
      <c r="F1260" s="37">
        <v>36.636643960000001</v>
      </c>
      <c r="G1260" s="37">
        <v>210.44629090000001</v>
      </c>
      <c r="H1260" s="37">
        <v>273.86020070000001</v>
      </c>
      <c r="I1260" s="17" t="s">
        <v>353</v>
      </c>
      <c r="J1260" s="17" t="s">
        <v>249</v>
      </c>
      <c r="K1260" s="17" t="s">
        <v>392</v>
      </c>
      <c r="L1260" s="17" t="s">
        <v>355</v>
      </c>
      <c r="M1260" s="17" t="s">
        <v>255</v>
      </c>
      <c r="N1260" s="36">
        <v>4.8281491801794401</v>
      </c>
      <c r="O1260" s="35">
        <v>15.72219407</v>
      </c>
      <c r="P1260" s="37">
        <v>496.17644519999999</v>
      </c>
      <c r="Q1260" t="str">
        <f t="shared" si="76"/>
        <v>Desirable</v>
      </c>
      <c r="R1260" t="str">
        <f t="shared" si="77"/>
        <v>Normal</v>
      </c>
      <c r="S1260">
        <f t="shared" si="78"/>
        <v>3</v>
      </c>
      <c r="T1260" t="str">
        <f t="shared" si="79"/>
        <v>Moderate</v>
      </c>
    </row>
    <row r="1261" spans="1:20" ht="15" customHeight="1" x14ac:dyDescent="0.35">
      <c r="A1261" s="35">
        <v>49</v>
      </c>
      <c r="B1261" s="36">
        <v>32.643730779999999</v>
      </c>
      <c r="C1261" s="35">
        <v>90.293137130000005</v>
      </c>
      <c r="D1261" s="35">
        <v>87.447120850000005</v>
      </c>
      <c r="E1261" s="37">
        <v>202.95311269999999</v>
      </c>
      <c r="F1261" s="37">
        <v>40.44395385</v>
      </c>
      <c r="G1261" s="37">
        <v>232.31767239999999</v>
      </c>
      <c r="H1261" s="37">
        <v>239.85748559999999</v>
      </c>
      <c r="I1261" s="17" t="s">
        <v>243</v>
      </c>
      <c r="J1261" s="17" t="s">
        <v>249</v>
      </c>
      <c r="K1261" s="17" t="s">
        <v>392</v>
      </c>
      <c r="L1261" s="17" t="s">
        <v>360</v>
      </c>
      <c r="M1261" s="17" t="s">
        <v>334</v>
      </c>
      <c r="N1261" s="36">
        <v>5.0181323382159899</v>
      </c>
      <c r="O1261" s="35">
        <v>2.8460162800000002</v>
      </c>
      <c r="P1261" s="37">
        <v>1599.5428082200001</v>
      </c>
      <c r="Q1261" t="str">
        <f t="shared" si="76"/>
        <v>Borderline High</v>
      </c>
      <c r="R1261" t="str">
        <f t="shared" si="77"/>
        <v>Normal</v>
      </c>
      <c r="S1261">
        <f t="shared" si="78"/>
        <v>3</v>
      </c>
      <c r="T1261" t="str">
        <f t="shared" si="79"/>
        <v>Moderate</v>
      </c>
    </row>
    <row r="1262" spans="1:20" ht="15" customHeight="1" x14ac:dyDescent="0.35">
      <c r="A1262" s="35">
        <v>30</v>
      </c>
      <c r="B1262" s="36">
        <v>25.769987489999998</v>
      </c>
      <c r="C1262" s="35">
        <v>85.901398270000001</v>
      </c>
      <c r="D1262" s="35">
        <v>64.874501660000007</v>
      </c>
      <c r="E1262" s="37">
        <v>204.71110959999999</v>
      </c>
      <c r="F1262" s="37">
        <v>40.808304659999997</v>
      </c>
      <c r="G1262" s="37">
        <v>227.52237049999999</v>
      </c>
      <c r="H1262" s="37">
        <v>278.55773390000002</v>
      </c>
      <c r="I1262" s="17" t="s">
        <v>243</v>
      </c>
      <c r="J1262" s="17" t="s">
        <v>359</v>
      </c>
      <c r="K1262" s="17" t="s">
        <v>255</v>
      </c>
      <c r="L1262" s="17" t="s">
        <v>357</v>
      </c>
      <c r="M1262" s="17" t="s">
        <v>333</v>
      </c>
      <c r="N1262" s="36">
        <v>5.0164080891274203</v>
      </c>
      <c r="O1262" s="35">
        <v>21.026896610000001</v>
      </c>
      <c r="P1262" s="37">
        <v>773.09962470000005</v>
      </c>
      <c r="Q1262" t="str">
        <f t="shared" si="76"/>
        <v>Borderline High</v>
      </c>
      <c r="R1262" t="str">
        <f t="shared" si="77"/>
        <v>Normal</v>
      </c>
      <c r="S1262">
        <f t="shared" si="78"/>
        <v>2</v>
      </c>
      <c r="T1262" t="str">
        <f t="shared" si="79"/>
        <v>Low</v>
      </c>
    </row>
    <row r="1263" spans="1:20" ht="15" customHeight="1" x14ac:dyDescent="0.35">
      <c r="A1263" s="35">
        <v>85</v>
      </c>
      <c r="B1263" s="36">
        <v>29.917273130000002</v>
      </c>
      <c r="C1263" s="35">
        <v>111.14096259999999</v>
      </c>
      <c r="D1263" s="35">
        <v>86.294707680000002</v>
      </c>
      <c r="E1263" s="37">
        <v>215.892663</v>
      </c>
      <c r="F1263" s="37">
        <v>34.274088650000003</v>
      </c>
      <c r="G1263" s="37">
        <v>219.5920375</v>
      </c>
      <c r="H1263" s="37">
        <v>295.52191929999998</v>
      </c>
      <c r="I1263" s="17" t="s">
        <v>353</v>
      </c>
      <c r="J1263" s="17" t="s">
        <v>249</v>
      </c>
      <c r="K1263" s="17" t="s">
        <v>392</v>
      </c>
      <c r="L1263" s="17" t="s">
        <v>366</v>
      </c>
      <c r="M1263" s="17" t="s">
        <v>333</v>
      </c>
      <c r="N1263" s="36">
        <v>6.2990052107483203</v>
      </c>
      <c r="O1263" s="35">
        <v>24.84625492</v>
      </c>
      <c r="P1263" s="37">
        <v>2542.9682160500001</v>
      </c>
      <c r="Q1263" t="str">
        <f t="shared" si="76"/>
        <v>Borderline High</v>
      </c>
      <c r="R1263" t="str">
        <f t="shared" si="77"/>
        <v>Normal</v>
      </c>
      <c r="S1263">
        <f t="shared" si="78"/>
        <v>5</v>
      </c>
      <c r="T1263" t="str">
        <f t="shared" si="79"/>
        <v>Moderate</v>
      </c>
    </row>
    <row r="1264" spans="1:20" ht="15" customHeight="1" x14ac:dyDescent="0.35">
      <c r="A1264" s="35">
        <v>31</v>
      </c>
      <c r="B1264" s="36">
        <v>29.79007563</v>
      </c>
      <c r="C1264" s="35">
        <v>103.065757</v>
      </c>
      <c r="D1264" s="35">
        <v>59.569411100000004</v>
      </c>
      <c r="E1264" s="37">
        <v>177.55437649999999</v>
      </c>
      <c r="F1264" s="37">
        <v>26.086492839999998</v>
      </c>
      <c r="G1264" s="37">
        <v>214.10586129999999</v>
      </c>
      <c r="H1264" s="37">
        <v>254.71846590000001</v>
      </c>
      <c r="I1264" s="17" t="s">
        <v>243</v>
      </c>
      <c r="J1264" s="17" t="s">
        <v>354</v>
      </c>
      <c r="K1264" s="17" t="s">
        <v>255</v>
      </c>
      <c r="L1264" s="17" t="s">
        <v>357</v>
      </c>
      <c r="M1264" s="17" t="s">
        <v>333</v>
      </c>
      <c r="N1264" s="36">
        <v>6.8063720788003002</v>
      </c>
      <c r="O1264" s="35">
        <v>43.496345900000001</v>
      </c>
      <c r="P1264" s="37">
        <v>923.49234452999997</v>
      </c>
      <c r="Q1264" t="str">
        <f t="shared" si="76"/>
        <v>Desirable</v>
      </c>
      <c r="R1264" t="str">
        <f t="shared" si="77"/>
        <v>Normal</v>
      </c>
      <c r="S1264">
        <f t="shared" si="78"/>
        <v>3</v>
      </c>
      <c r="T1264" t="str">
        <f t="shared" si="79"/>
        <v>Moderate</v>
      </c>
    </row>
    <row r="1265" spans="1:20" ht="15" customHeight="1" x14ac:dyDescent="0.35">
      <c r="A1265" s="35">
        <v>28</v>
      </c>
      <c r="B1265" s="36">
        <v>27.186623829999998</v>
      </c>
      <c r="C1265" s="35">
        <v>88.218445410000001</v>
      </c>
      <c r="D1265" s="35">
        <v>69.786786019999994</v>
      </c>
      <c r="E1265" s="37">
        <v>175.0636628</v>
      </c>
      <c r="F1265" s="37">
        <v>39.19841186</v>
      </c>
      <c r="G1265" s="37">
        <v>193.8531179</v>
      </c>
      <c r="H1265" s="37">
        <v>273.66206779999999</v>
      </c>
      <c r="I1265" s="17" t="s">
        <v>353</v>
      </c>
      <c r="J1265" s="17" t="s">
        <v>359</v>
      </c>
      <c r="K1265" s="17" t="s">
        <v>255</v>
      </c>
      <c r="L1265" s="17" t="s">
        <v>355</v>
      </c>
      <c r="M1265" s="17" t="s">
        <v>333</v>
      </c>
      <c r="N1265" s="36">
        <v>4.4660907035022896</v>
      </c>
      <c r="O1265" s="35">
        <v>18.43165939</v>
      </c>
      <c r="P1265" s="37">
        <v>761.22546723999994</v>
      </c>
      <c r="Q1265" t="str">
        <f t="shared" si="76"/>
        <v>Desirable</v>
      </c>
      <c r="R1265" t="str">
        <f t="shared" si="77"/>
        <v>Normal</v>
      </c>
      <c r="S1265">
        <f t="shared" si="78"/>
        <v>5</v>
      </c>
      <c r="T1265" t="str">
        <f t="shared" si="79"/>
        <v>Moderate</v>
      </c>
    </row>
    <row r="1266" spans="1:20" ht="15" customHeight="1" x14ac:dyDescent="0.35">
      <c r="A1266" s="35">
        <v>84</v>
      </c>
      <c r="B1266" s="36">
        <v>28.847969079999999</v>
      </c>
      <c r="C1266" s="35">
        <v>120.31363709999999</v>
      </c>
      <c r="D1266" s="35">
        <v>92.039006139999998</v>
      </c>
      <c r="E1266" s="37">
        <v>206.45134300000001</v>
      </c>
      <c r="F1266" s="37">
        <v>38.036374700000003</v>
      </c>
      <c r="G1266" s="37">
        <v>234.21879419999999</v>
      </c>
      <c r="H1266" s="37">
        <v>250.31581660000001</v>
      </c>
      <c r="I1266" s="17" t="s">
        <v>353</v>
      </c>
      <c r="J1266" s="17" t="s">
        <v>249</v>
      </c>
      <c r="K1266" s="17" t="s">
        <v>392</v>
      </c>
      <c r="L1266" s="17" t="s">
        <v>366</v>
      </c>
      <c r="M1266" s="17" t="s">
        <v>333</v>
      </c>
      <c r="N1266" s="36">
        <v>5.4277344943707302</v>
      </c>
      <c r="O1266" s="35">
        <v>28.27463096</v>
      </c>
      <c r="P1266" s="37">
        <v>2423.2294027200001</v>
      </c>
      <c r="Q1266" t="str">
        <f t="shared" si="76"/>
        <v>Borderline High</v>
      </c>
      <c r="R1266" t="str">
        <f t="shared" si="77"/>
        <v>Elevated</v>
      </c>
      <c r="S1266">
        <f t="shared" si="78"/>
        <v>6</v>
      </c>
      <c r="T1266" t="str">
        <f t="shared" si="79"/>
        <v>High</v>
      </c>
    </row>
    <row r="1267" spans="1:20" ht="15" customHeight="1" x14ac:dyDescent="0.35">
      <c r="A1267" s="35">
        <v>46</v>
      </c>
      <c r="B1267" s="36">
        <v>21.557081019999998</v>
      </c>
      <c r="C1267" s="35">
        <v>110.1765233</v>
      </c>
      <c r="D1267" s="35">
        <v>82.002182959999999</v>
      </c>
      <c r="E1267" s="37">
        <v>187.2080971</v>
      </c>
      <c r="F1267" s="37">
        <v>22.22947233</v>
      </c>
      <c r="G1267" s="37">
        <v>216.49809819999999</v>
      </c>
      <c r="H1267" s="37">
        <v>271.84559580000001</v>
      </c>
      <c r="I1267" s="17" t="s">
        <v>353</v>
      </c>
      <c r="J1267" s="17" t="s">
        <v>354</v>
      </c>
      <c r="K1267" s="17" t="s">
        <v>392</v>
      </c>
      <c r="L1267" s="17" t="s">
        <v>360</v>
      </c>
      <c r="M1267" s="17" t="s">
        <v>255</v>
      </c>
      <c r="N1267" s="36">
        <v>8.4216167761819296</v>
      </c>
      <c r="O1267" s="35">
        <v>28.174340340000001</v>
      </c>
      <c r="P1267" s="37">
        <v>991.62572692000003</v>
      </c>
      <c r="Q1267" t="str">
        <f t="shared" si="76"/>
        <v>Desirable</v>
      </c>
      <c r="R1267" t="str">
        <f t="shared" si="77"/>
        <v>Normal</v>
      </c>
      <c r="S1267">
        <f t="shared" si="78"/>
        <v>3</v>
      </c>
      <c r="T1267" t="str">
        <f t="shared" si="79"/>
        <v>Moderate</v>
      </c>
    </row>
    <row r="1268" spans="1:20" ht="15" customHeight="1" x14ac:dyDescent="0.35">
      <c r="A1268" s="35">
        <v>26</v>
      </c>
      <c r="B1268" s="36">
        <v>23.601339100000001</v>
      </c>
      <c r="C1268" s="35">
        <v>111.8001833</v>
      </c>
      <c r="D1268" s="35">
        <v>91.310648860000001</v>
      </c>
      <c r="E1268" s="37">
        <v>230.7743887</v>
      </c>
      <c r="F1268" s="37">
        <v>47.145358620000003</v>
      </c>
      <c r="G1268" s="37">
        <v>250.6688082</v>
      </c>
      <c r="H1268" s="37">
        <v>240.83078549999999</v>
      </c>
      <c r="I1268" s="17" t="s">
        <v>243</v>
      </c>
      <c r="J1268" s="17" t="s">
        <v>359</v>
      </c>
      <c r="K1268" s="17" t="s">
        <v>392</v>
      </c>
      <c r="L1268" s="17" t="s">
        <v>355</v>
      </c>
      <c r="M1268" s="17" t="s">
        <v>255</v>
      </c>
      <c r="N1268" s="36">
        <v>4.89495457145809</v>
      </c>
      <c r="O1268" s="35">
        <v>20.48953444</v>
      </c>
      <c r="P1268" s="37">
        <v>613.63481660000002</v>
      </c>
      <c r="Q1268" t="str">
        <f t="shared" si="76"/>
        <v>Borderline High</v>
      </c>
      <c r="R1268" t="str">
        <f t="shared" si="77"/>
        <v>Normal</v>
      </c>
      <c r="S1268">
        <f t="shared" si="78"/>
        <v>0</v>
      </c>
      <c r="T1268" t="str">
        <f t="shared" si="79"/>
        <v>Low</v>
      </c>
    </row>
    <row r="1269" spans="1:20" ht="15" customHeight="1" x14ac:dyDescent="0.35">
      <c r="A1269" s="35">
        <v>84</v>
      </c>
      <c r="B1269" s="36">
        <v>28.128806310000002</v>
      </c>
      <c r="C1269" s="35">
        <v>107.7505906</v>
      </c>
      <c r="D1269" s="35">
        <v>77.218521620000004</v>
      </c>
      <c r="E1269" s="37">
        <v>215.49691999999999</v>
      </c>
      <c r="F1269" s="37">
        <v>48.656768640000003</v>
      </c>
      <c r="G1269" s="37">
        <v>236.0806025</v>
      </c>
      <c r="H1269" s="37">
        <v>237.49961200000001</v>
      </c>
      <c r="I1269" s="17" t="s">
        <v>243</v>
      </c>
      <c r="J1269" s="17" t="s">
        <v>359</v>
      </c>
      <c r="K1269" s="17" t="s">
        <v>255</v>
      </c>
      <c r="L1269" s="17" t="s">
        <v>366</v>
      </c>
      <c r="M1269" s="17" t="s">
        <v>333</v>
      </c>
      <c r="N1269" s="36">
        <v>4.4289196759943303</v>
      </c>
      <c r="O1269" s="35">
        <v>30.532068979999998</v>
      </c>
      <c r="P1269" s="37">
        <v>2362.8197300400002</v>
      </c>
      <c r="Q1269" t="str">
        <f t="shared" si="76"/>
        <v>Borderline High</v>
      </c>
      <c r="R1269" t="str">
        <f t="shared" si="77"/>
        <v>Normal</v>
      </c>
      <c r="S1269">
        <f t="shared" si="78"/>
        <v>2</v>
      </c>
      <c r="T1269" t="str">
        <f t="shared" si="79"/>
        <v>Low</v>
      </c>
    </row>
    <row r="1270" spans="1:20" ht="15" customHeight="1" x14ac:dyDescent="0.35">
      <c r="A1270" s="35">
        <v>42</v>
      </c>
      <c r="B1270" s="36">
        <v>24.728603769999999</v>
      </c>
      <c r="C1270" s="35">
        <v>118.5785734</v>
      </c>
      <c r="D1270" s="35">
        <v>72.432117070000004</v>
      </c>
      <c r="E1270" s="37">
        <v>212.3596484</v>
      </c>
      <c r="F1270" s="37">
        <v>43.682932819999998</v>
      </c>
      <c r="G1270" s="37">
        <v>227.80664680000001</v>
      </c>
      <c r="H1270" s="37">
        <v>224.9990229</v>
      </c>
      <c r="I1270" s="17" t="s">
        <v>243</v>
      </c>
      <c r="J1270" s="17" t="s">
        <v>359</v>
      </c>
      <c r="K1270" s="17" t="s">
        <v>255</v>
      </c>
      <c r="L1270" s="17" t="s">
        <v>360</v>
      </c>
      <c r="M1270" s="17" t="s">
        <v>255</v>
      </c>
      <c r="N1270" s="36">
        <v>4.8613871526220498</v>
      </c>
      <c r="O1270" s="35">
        <v>46.146456329999999</v>
      </c>
      <c r="P1270" s="37">
        <v>1038.6013583399999</v>
      </c>
      <c r="Q1270" t="str">
        <f t="shared" si="76"/>
        <v>Borderline High</v>
      </c>
      <c r="R1270" t="str">
        <f t="shared" si="77"/>
        <v>Normal</v>
      </c>
      <c r="S1270">
        <f t="shared" si="78"/>
        <v>0</v>
      </c>
      <c r="T1270" t="str">
        <f t="shared" si="79"/>
        <v>Low</v>
      </c>
    </row>
    <row r="1271" spans="1:20" ht="15" customHeight="1" x14ac:dyDescent="0.35">
      <c r="A1271" s="35">
        <v>59</v>
      </c>
      <c r="B1271" s="36">
        <v>40.886763049999999</v>
      </c>
      <c r="C1271" s="35">
        <v>134.5437498</v>
      </c>
      <c r="D1271" s="35">
        <v>89.413053980000001</v>
      </c>
      <c r="E1271" s="37">
        <v>230.83844239999999</v>
      </c>
      <c r="F1271" s="37">
        <v>41.113737499999999</v>
      </c>
      <c r="G1271" s="37">
        <v>247.06623970000001</v>
      </c>
      <c r="H1271" s="37">
        <v>282.31402869999999</v>
      </c>
      <c r="I1271" s="17" t="s">
        <v>353</v>
      </c>
      <c r="J1271" s="17" t="s">
        <v>249</v>
      </c>
      <c r="K1271" s="17" t="s">
        <v>392</v>
      </c>
      <c r="L1271" s="17" t="s">
        <v>363</v>
      </c>
      <c r="M1271" s="17" t="s">
        <v>334</v>
      </c>
      <c r="N1271" s="36">
        <v>5.6146304480345499</v>
      </c>
      <c r="O1271" s="35">
        <v>45.13069582</v>
      </c>
      <c r="P1271" s="37">
        <v>2412.31901995</v>
      </c>
      <c r="Q1271" t="str">
        <f t="shared" si="76"/>
        <v>Borderline High</v>
      </c>
      <c r="R1271" t="str">
        <f t="shared" si="77"/>
        <v>High / Stage 1</v>
      </c>
      <c r="S1271">
        <f t="shared" si="78"/>
        <v>7</v>
      </c>
      <c r="T1271" t="str">
        <f t="shared" si="79"/>
        <v>High</v>
      </c>
    </row>
    <row r="1272" spans="1:20" ht="15" customHeight="1" x14ac:dyDescent="0.35">
      <c r="A1272" s="35">
        <v>26</v>
      </c>
      <c r="B1272" s="36">
        <v>27.662892500000002</v>
      </c>
      <c r="C1272" s="35">
        <v>108.36820590000001</v>
      </c>
      <c r="D1272" s="35">
        <v>78.757308739999999</v>
      </c>
      <c r="E1272" s="37">
        <v>201.85654529999999</v>
      </c>
      <c r="F1272" s="37">
        <v>43.23365647</v>
      </c>
      <c r="G1272" s="37">
        <v>216.62242749999999</v>
      </c>
      <c r="H1272" s="37">
        <v>265.09227329999999</v>
      </c>
      <c r="I1272" s="17" t="s">
        <v>353</v>
      </c>
      <c r="J1272" s="17" t="s">
        <v>249</v>
      </c>
      <c r="K1272" s="17" t="s">
        <v>255</v>
      </c>
      <c r="L1272" s="17" t="s">
        <v>355</v>
      </c>
      <c r="M1272" s="17" t="s">
        <v>333</v>
      </c>
      <c r="N1272" s="36">
        <v>4.66896769279899</v>
      </c>
      <c r="O1272" s="35">
        <v>29.61089716</v>
      </c>
      <c r="P1272" s="37">
        <v>719.23520499999995</v>
      </c>
      <c r="Q1272" t="str">
        <f t="shared" si="76"/>
        <v>Borderline High</v>
      </c>
      <c r="R1272" t="str">
        <f t="shared" si="77"/>
        <v>Normal</v>
      </c>
      <c r="S1272">
        <f t="shared" si="78"/>
        <v>4</v>
      </c>
      <c r="T1272" t="str">
        <f t="shared" si="79"/>
        <v>Moderate</v>
      </c>
    </row>
    <row r="1273" spans="1:20" ht="15" customHeight="1" x14ac:dyDescent="0.35">
      <c r="A1273" s="35">
        <v>57</v>
      </c>
      <c r="B1273" s="36">
        <v>18.3090248</v>
      </c>
      <c r="C1273" s="35">
        <v>100.23460059999999</v>
      </c>
      <c r="D1273" s="35">
        <v>78.749440019999994</v>
      </c>
      <c r="E1273" s="37">
        <v>175.23916389999999</v>
      </c>
      <c r="F1273" s="37">
        <v>36.290449160000001</v>
      </c>
      <c r="G1273" s="37">
        <v>199.6728142</v>
      </c>
      <c r="H1273" s="37">
        <v>248.41581869999999</v>
      </c>
      <c r="I1273" s="17" t="s">
        <v>243</v>
      </c>
      <c r="J1273" s="17" t="s">
        <v>249</v>
      </c>
      <c r="K1273" s="17" t="s">
        <v>255</v>
      </c>
      <c r="L1273" s="17" t="s">
        <v>363</v>
      </c>
      <c r="M1273" s="17" t="s">
        <v>332</v>
      </c>
      <c r="N1273" s="36">
        <v>4.8287956736879396</v>
      </c>
      <c r="O1273" s="35">
        <v>21.485160579999999</v>
      </c>
      <c r="P1273" s="37">
        <v>1043.6144136</v>
      </c>
      <c r="Q1273" t="str">
        <f t="shared" si="76"/>
        <v>Desirable</v>
      </c>
      <c r="R1273" t="str">
        <f t="shared" si="77"/>
        <v>Normal</v>
      </c>
      <c r="S1273">
        <f t="shared" si="78"/>
        <v>2</v>
      </c>
      <c r="T1273" t="str">
        <f t="shared" si="79"/>
        <v>Low</v>
      </c>
    </row>
    <row r="1274" spans="1:20" ht="15" customHeight="1" x14ac:dyDescent="0.35">
      <c r="A1274" s="35">
        <v>42</v>
      </c>
      <c r="B1274" s="36">
        <v>12.93027841</v>
      </c>
      <c r="C1274" s="35">
        <v>100.2916692</v>
      </c>
      <c r="D1274" s="35">
        <v>79.841707819999996</v>
      </c>
      <c r="E1274" s="37">
        <v>192.2353354</v>
      </c>
      <c r="F1274" s="37">
        <v>37.749144970000003</v>
      </c>
      <c r="G1274" s="37">
        <v>209.94505770000001</v>
      </c>
      <c r="H1274" s="37">
        <v>207.6408036</v>
      </c>
      <c r="I1274" s="17" t="s">
        <v>243</v>
      </c>
      <c r="J1274" s="17" t="s">
        <v>249</v>
      </c>
      <c r="K1274" s="17" t="s">
        <v>255</v>
      </c>
      <c r="L1274" s="17" t="s">
        <v>360</v>
      </c>
      <c r="M1274" s="17" t="s">
        <v>332</v>
      </c>
      <c r="N1274" s="36">
        <v>5.0924421083649198</v>
      </c>
      <c r="O1274" s="35">
        <v>20.449961380000001</v>
      </c>
      <c r="P1274" s="37">
        <v>543.07169322000004</v>
      </c>
      <c r="Q1274" t="str">
        <f t="shared" si="76"/>
        <v>Desirable</v>
      </c>
      <c r="R1274" t="str">
        <f t="shared" si="77"/>
        <v>Normal</v>
      </c>
      <c r="S1274">
        <f t="shared" si="78"/>
        <v>2</v>
      </c>
      <c r="T1274" t="str">
        <f t="shared" si="79"/>
        <v>Low</v>
      </c>
    </row>
    <row r="1275" spans="1:20" ht="15" customHeight="1" x14ac:dyDescent="0.35">
      <c r="A1275" s="35">
        <v>22</v>
      </c>
      <c r="B1275" s="36">
        <v>31.105300679999999</v>
      </c>
      <c r="C1275" s="35">
        <v>95.271951619999996</v>
      </c>
      <c r="D1275" s="35">
        <v>90.257910460000005</v>
      </c>
      <c r="E1275" s="37">
        <v>206.58458580000001</v>
      </c>
      <c r="F1275" s="37">
        <v>43.384164640000002</v>
      </c>
      <c r="G1275" s="37">
        <v>225.74449200000001</v>
      </c>
      <c r="H1275" s="37">
        <v>277.11494429999999</v>
      </c>
      <c r="I1275" s="17" t="s">
        <v>243</v>
      </c>
      <c r="J1275" s="17" t="s">
        <v>249</v>
      </c>
      <c r="K1275" s="17" t="s">
        <v>392</v>
      </c>
      <c r="L1275" s="17" t="s">
        <v>355</v>
      </c>
      <c r="M1275" s="17" t="s">
        <v>334</v>
      </c>
      <c r="N1275" s="36">
        <v>4.76175091797273</v>
      </c>
      <c r="O1275" s="35">
        <v>5.0140411599999899</v>
      </c>
      <c r="P1275" s="37">
        <v>684.31661496000004</v>
      </c>
      <c r="Q1275" t="str">
        <f t="shared" si="76"/>
        <v>Borderline High</v>
      </c>
      <c r="R1275" t="str">
        <f t="shared" si="77"/>
        <v>Normal</v>
      </c>
      <c r="S1275">
        <f t="shared" si="78"/>
        <v>3</v>
      </c>
      <c r="T1275" t="str">
        <f t="shared" si="79"/>
        <v>Moderate</v>
      </c>
    </row>
    <row r="1276" spans="1:20" ht="15" customHeight="1" x14ac:dyDescent="0.35">
      <c r="A1276" s="35">
        <v>28</v>
      </c>
      <c r="B1276" s="36">
        <v>27.706315409999998</v>
      </c>
      <c r="C1276" s="35">
        <v>103.1961956</v>
      </c>
      <c r="D1276" s="35">
        <v>83.149248819999997</v>
      </c>
      <c r="E1276" s="37">
        <v>170.11334339999999</v>
      </c>
      <c r="F1276" s="37">
        <v>32.731971209999998</v>
      </c>
      <c r="G1276" s="37">
        <v>201.8514318</v>
      </c>
      <c r="H1276" s="37">
        <v>245.34912259999999</v>
      </c>
      <c r="I1276" s="17" t="s">
        <v>243</v>
      </c>
      <c r="J1276" s="17" t="s">
        <v>359</v>
      </c>
      <c r="K1276" s="17" t="s">
        <v>392</v>
      </c>
      <c r="L1276" s="17" t="s">
        <v>355</v>
      </c>
      <c r="M1276" s="17" t="s">
        <v>333</v>
      </c>
      <c r="N1276" s="36">
        <v>5.1971615857962297</v>
      </c>
      <c r="O1276" s="35">
        <v>20.046946779999999</v>
      </c>
      <c r="P1276" s="37">
        <v>775.77683148000006</v>
      </c>
      <c r="Q1276" t="str">
        <f t="shared" si="76"/>
        <v>Desirable</v>
      </c>
      <c r="R1276" t="str">
        <f t="shared" si="77"/>
        <v>Normal</v>
      </c>
      <c r="S1276">
        <f t="shared" si="78"/>
        <v>3</v>
      </c>
      <c r="T1276" t="str">
        <f t="shared" si="79"/>
        <v>Moderate</v>
      </c>
    </row>
    <row r="1277" spans="1:20" ht="15" customHeight="1" x14ac:dyDescent="0.35">
      <c r="A1277" s="35">
        <v>76</v>
      </c>
      <c r="B1277" s="36">
        <v>34.203402650000001</v>
      </c>
      <c r="C1277" s="35">
        <v>120.8341945</v>
      </c>
      <c r="D1277" s="35">
        <v>87.749950979999994</v>
      </c>
      <c r="E1277" s="37">
        <v>171.13754209999999</v>
      </c>
      <c r="F1277" s="37">
        <v>39.31524245</v>
      </c>
      <c r="G1277" s="37">
        <v>218.3818718</v>
      </c>
      <c r="H1277" s="37">
        <v>242.23468940000001</v>
      </c>
      <c r="I1277" s="17" t="s">
        <v>353</v>
      </c>
      <c r="J1277" s="17" t="s">
        <v>249</v>
      </c>
      <c r="K1277" s="17" t="s">
        <v>392</v>
      </c>
      <c r="L1277" s="17" t="s">
        <v>366</v>
      </c>
      <c r="M1277" s="17" t="s">
        <v>334</v>
      </c>
      <c r="N1277" s="36">
        <v>4.3529565490445004</v>
      </c>
      <c r="O1277" s="35">
        <v>33.084243520000001</v>
      </c>
      <c r="P1277" s="37">
        <v>2599.4586014000001</v>
      </c>
      <c r="Q1277" t="str">
        <f t="shared" si="76"/>
        <v>Desirable</v>
      </c>
      <c r="R1277" t="str">
        <f t="shared" si="77"/>
        <v>Elevated</v>
      </c>
      <c r="S1277">
        <f t="shared" si="78"/>
        <v>7</v>
      </c>
      <c r="T1277" t="str">
        <f t="shared" si="79"/>
        <v>High</v>
      </c>
    </row>
    <row r="1278" spans="1:20" ht="15" customHeight="1" x14ac:dyDescent="0.35">
      <c r="A1278" s="35">
        <v>55</v>
      </c>
      <c r="B1278" s="36">
        <v>23.780002790000001</v>
      </c>
      <c r="C1278" s="35">
        <v>110.92476929999999</v>
      </c>
      <c r="D1278" s="35">
        <v>78.074223009999997</v>
      </c>
      <c r="E1278" s="37">
        <v>193.80394150000001</v>
      </c>
      <c r="F1278" s="37">
        <v>45.535261749999997</v>
      </c>
      <c r="G1278" s="37">
        <v>206.8943395</v>
      </c>
      <c r="H1278" s="37">
        <v>224.56753620000001</v>
      </c>
      <c r="I1278" s="17" t="s">
        <v>243</v>
      </c>
      <c r="J1278" s="17" t="s">
        <v>249</v>
      </c>
      <c r="K1278" s="17" t="s">
        <v>255</v>
      </c>
      <c r="L1278" s="17" t="s">
        <v>363</v>
      </c>
      <c r="M1278" s="17" t="s">
        <v>255</v>
      </c>
      <c r="N1278" s="36">
        <v>4.2561288560068498</v>
      </c>
      <c r="O1278" s="35">
        <v>32.850546289999997</v>
      </c>
      <c r="P1278" s="37">
        <v>1307.9001534500001</v>
      </c>
      <c r="Q1278" t="str">
        <f t="shared" si="76"/>
        <v>Desirable</v>
      </c>
      <c r="R1278" t="str">
        <f t="shared" si="77"/>
        <v>Normal</v>
      </c>
      <c r="S1278">
        <f t="shared" si="78"/>
        <v>0</v>
      </c>
      <c r="T1278" t="str">
        <f t="shared" si="79"/>
        <v>Low</v>
      </c>
    </row>
    <row r="1279" spans="1:20" ht="15" customHeight="1" x14ac:dyDescent="0.35">
      <c r="A1279" s="35">
        <v>89</v>
      </c>
      <c r="B1279" s="36">
        <v>26.397055900000002</v>
      </c>
      <c r="C1279" s="35">
        <v>117.0492536</v>
      </c>
      <c r="D1279" s="35">
        <v>84.524401119999993</v>
      </c>
      <c r="E1279" s="37">
        <v>197.5307617</v>
      </c>
      <c r="F1279" s="37">
        <v>35.02836052</v>
      </c>
      <c r="G1279" s="37">
        <v>208.51543119999999</v>
      </c>
      <c r="H1279" s="37">
        <v>263.30456270000002</v>
      </c>
      <c r="I1279" s="17" t="s">
        <v>243</v>
      </c>
      <c r="J1279" s="17" t="s">
        <v>249</v>
      </c>
      <c r="K1279" s="17" t="s">
        <v>392</v>
      </c>
      <c r="L1279" s="17" t="s">
        <v>366</v>
      </c>
      <c r="M1279" s="17" t="s">
        <v>333</v>
      </c>
      <c r="N1279" s="36">
        <v>5.6391666286298703</v>
      </c>
      <c r="O1279" s="35">
        <v>32.52485248</v>
      </c>
      <c r="P1279" s="37">
        <v>2349.3379751000002</v>
      </c>
      <c r="Q1279" t="str">
        <f t="shared" si="76"/>
        <v>Desirable</v>
      </c>
      <c r="R1279" t="str">
        <f t="shared" si="77"/>
        <v>Normal</v>
      </c>
      <c r="S1279">
        <f t="shared" si="78"/>
        <v>3</v>
      </c>
      <c r="T1279" t="str">
        <f t="shared" si="79"/>
        <v>Moderate</v>
      </c>
    </row>
    <row r="1280" spans="1:20" ht="15" customHeight="1" x14ac:dyDescent="0.35">
      <c r="A1280" s="35">
        <v>22</v>
      </c>
      <c r="B1280" s="36">
        <v>28.396066829999999</v>
      </c>
      <c r="C1280" s="35">
        <v>95.534426199999999</v>
      </c>
      <c r="D1280" s="35">
        <v>90.178481790000006</v>
      </c>
      <c r="E1280" s="37">
        <v>213.6800547</v>
      </c>
      <c r="F1280" s="37">
        <v>32.99887725</v>
      </c>
      <c r="G1280" s="37">
        <v>221.55271909999999</v>
      </c>
      <c r="H1280" s="37">
        <v>250.21899859999999</v>
      </c>
      <c r="I1280" s="17" t="s">
        <v>243</v>
      </c>
      <c r="J1280" s="17" t="s">
        <v>354</v>
      </c>
      <c r="K1280" s="17" t="s">
        <v>392</v>
      </c>
      <c r="L1280" s="17" t="s">
        <v>355</v>
      </c>
      <c r="M1280" s="17" t="s">
        <v>333</v>
      </c>
      <c r="N1280" s="36">
        <v>6.4753734825932598</v>
      </c>
      <c r="O1280" s="35">
        <v>5.3559444099999904</v>
      </c>
      <c r="P1280" s="37">
        <v>624.71347026000001</v>
      </c>
      <c r="Q1280" t="str">
        <f t="shared" si="76"/>
        <v>Borderline High</v>
      </c>
      <c r="R1280" t="str">
        <f t="shared" si="77"/>
        <v>Normal</v>
      </c>
      <c r="S1280">
        <f t="shared" si="78"/>
        <v>3</v>
      </c>
      <c r="T1280" t="str">
        <f t="shared" si="79"/>
        <v>Moderate</v>
      </c>
    </row>
    <row r="1281" spans="1:20" ht="15" customHeight="1" x14ac:dyDescent="0.35">
      <c r="A1281" s="35">
        <v>65</v>
      </c>
      <c r="B1281" s="36">
        <v>26.224697620000001</v>
      </c>
      <c r="C1281" s="35">
        <v>116.5654126</v>
      </c>
      <c r="D1281" s="35">
        <v>78.892301149999994</v>
      </c>
      <c r="E1281" s="37">
        <v>162.70318520000001</v>
      </c>
      <c r="F1281" s="37">
        <v>30.585066749999999</v>
      </c>
      <c r="G1281" s="37">
        <v>203.19826699999999</v>
      </c>
      <c r="H1281" s="37">
        <v>224.58240989999999</v>
      </c>
      <c r="I1281" s="17" t="s">
        <v>353</v>
      </c>
      <c r="J1281" s="17" t="s">
        <v>249</v>
      </c>
      <c r="K1281" s="17" t="s">
        <v>255</v>
      </c>
      <c r="L1281" s="17" t="s">
        <v>261</v>
      </c>
      <c r="M1281" s="17" t="s">
        <v>333</v>
      </c>
      <c r="N1281" s="36">
        <v>5.3196936442847598</v>
      </c>
      <c r="O1281" s="35">
        <v>37.67311145</v>
      </c>
      <c r="P1281" s="37">
        <v>1704.6053453</v>
      </c>
      <c r="Q1281" t="str">
        <f t="shared" si="76"/>
        <v>Desirable</v>
      </c>
      <c r="R1281" t="str">
        <f t="shared" si="77"/>
        <v>Normal</v>
      </c>
      <c r="S1281">
        <f t="shared" si="78"/>
        <v>5</v>
      </c>
      <c r="T1281" t="str">
        <f t="shared" si="79"/>
        <v>Moderate</v>
      </c>
    </row>
    <row r="1282" spans="1:20" ht="15" customHeight="1" x14ac:dyDescent="0.35">
      <c r="A1282" s="35">
        <v>35</v>
      </c>
      <c r="B1282" s="36">
        <v>25.811290960000001</v>
      </c>
      <c r="C1282" s="35">
        <v>100.9171041</v>
      </c>
      <c r="D1282" s="35">
        <v>79.611624669999998</v>
      </c>
      <c r="E1282" s="37">
        <v>178.53419270000001</v>
      </c>
      <c r="F1282" s="37">
        <v>39.435033850000003</v>
      </c>
      <c r="G1282" s="37">
        <v>213.2921193</v>
      </c>
      <c r="H1282" s="37">
        <v>244.73193749999999</v>
      </c>
      <c r="I1282" s="17" t="s">
        <v>243</v>
      </c>
      <c r="J1282" s="17" t="s">
        <v>249</v>
      </c>
      <c r="K1282" s="17" t="s">
        <v>255</v>
      </c>
      <c r="L1282" s="17" t="s">
        <v>357</v>
      </c>
      <c r="M1282" s="17" t="s">
        <v>333</v>
      </c>
      <c r="N1282" s="36">
        <v>4.5272990858609301</v>
      </c>
      <c r="O1282" s="35">
        <v>21.305479429999998</v>
      </c>
      <c r="P1282" s="37">
        <v>903.3951836</v>
      </c>
      <c r="Q1282" t="str">
        <f t="shared" ref="Q1282:Q1345" si="80">IF(E1282&lt;200,"Desirable",IF(E1282&lt;240,"Borderline High","High"))</f>
        <v>Desirable</v>
      </c>
      <c r="R1282" t="str">
        <f t="shared" ref="R1282:R1345" si="81">IF(C1282&lt;120,"Normal",IF(C1282&lt;130,"Elevated",IF(C1282&lt;140,"High / Stage 1","High / Stage 2")))</f>
        <v>Normal</v>
      </c>
      <c r="S1282">
        <f t="shared" ref="S1282:S1345" si="82">(IF(M1282="Obese",3,IF(M1282="Overweight",2,IF(M1282="Underweight",1,0))))+(IF(R1282="High / Stage 2",3,IF(R1282="High / Stage 1",2,IF(R1282="Elevated",1,0))))+IF(I1282="smoker",2,0)+IF(F1282&lt;40,1,0)</f>
        <v>3</v>
      </c>
      <c r="T1282" t="str">
        <f t="shared" ref="T1282:T1345" si="83">IF(S1282&lt;=2,"Low",IF(S1282&lt;=5,"Moderate","High"))</f>
        <v>Moderate</v>
      </c>
    </row>
    <row r="1283" spans="1:20" ht="15" customHeight="1" x14ac:dyDescent="0.35">
      <c r="A1283" s="35">
        <v>87</v>
      </c>
      <c r="B1283" s="36">
        <v>30.627993759999999</v>
      </c>
      <c r="C1283" s="35">
        <v>111.7672171</v>
      </c>
      <c r="D1283" s="35">
        <v>92.65004845</v>
      </c>
      <c r="E1283" s="37">
        <v>192.48320699999999</v>
      </c>
      <c r="F1283" s="37">
        <v>34.247036999999999</v>
      </c>
      <c r="G1283" s="37">
        <v>210.2101735</v>
      </c>
      <c r="H1283" s="37">
        <v>261.97754859999998</v>
      </c>
      <c r="I1283" s="17" t="s">
        <v>243</v>
      </c>
      <c r="J1283" s="17" t="s">
        <v>249</v>
      </c>
      <c r="K1283" s="17" t="s">
        <v>392</v>
      </c>
      <c r="L1283" s="17" t="s">
        <v>366</v>
      </c>
      <c r="M1283" s="17" t="s">
        <v>334</v>
      </c>
      <c r="N1283" s="36">
        <v>5.6204338787031398</v>
      </c>
      <c r="O1283" s="35">
        <v>19.11716865</v>
      </c>
      <c r="P1283" s="37">
        <v>2664.63545712</v>
      </c>
      <c r="Q1283" t="str">
        <f t="shared" si="80"/>
        <v>Desirable</v>
      </c>
      <c r="R1283" t="str">
        <f t="shared" si="81"/>
        <v>Normal</v>
      </c>
      <c r="S1283">
        <f t="shared" si="82"/>
        <v>4</v>
      </c>
      <c r="T1283" t="str">
        <f t="shared" si="83"/>
        <v>Moderate</v>
      </c>
    </row>
    <row r="1284" spans="1:20" ht="15" customHeight="1" x14ac:dyDescent="0.35">
      <c r="A1284" s="35">
        <v>77</v>
      </c>
      <c r="B1284" s="36">
        <v>29.67840412</v>
      </c>
      <c r="C1284" s="35">
        <v>127.6485905</v>
      </c>
      <c r="D1284" s="35">
        <v>76.681938369999997</v>
      </c>
      <c r="E1284" s="37">
        <v>205.09284940000001</v>
      </c>
      <c r="F1284" s="37">
        <v>31.66758823</v>
      </c>
      <c r="G1284" s="37">
        <v>228.4770858</v>
      </c>
      <c r="H1284" s="37">
        <v>238.0651249</v>
      </c>
      <c r="I1284" s="17" t="s">
        <v>353</v>
      </c>
      <c r="J1284" s="17" t="s">
        <v>249</v>
      </c>
      <c r="K1284" s="17" t="s">
        <v>255</v>
      </c>
      <c r="L1284" s="17" t="s">
        <v>366</v>
      </c>
      <c r="M1284" s="17" t="s">
        <v>333</v>
      </c>
      <c r="N1284" s="36">
        <v>6.4764278198396896</v>
      </c>
      <c r="O1284" s="35">
        <v>50.96665213</v>
      </c>
      <c r="P1284" s="37">
        <v>2285.2371172399999</v>
      </c>
      <c r="Q1284" t="str">
        <f t="shared" si="80"/>
        <v>Borderline High</v>
      </c>
      <c r="R1284" t="str">
        <f t="shared" si="81"/>
        <v>Elevated</v>
      </c>
      <c r="S1284">
        <f t="shared" si="82"/>
        <v>6</v>
      </c>
      <c r="T1284" t="str">
        <f t="shared" si="83"/>
        <v>High</v>
      </c>
    </row>
    <row r="1285" spans="1:20" ht="15" customHeight="1" x14ac:dyDescent="0.35">
      <c r="A1285" s="35">
        <v>65</v>
      </c>
      <c r="B1285" s="36">
        <v>36.142541219999998</v>
      </c>
      <c r="C1285" s="35">
        <v>101.3179848</v>
      </c>
      <c r="D1285" s="35">
        <v>76.993324029999997</v>
      </c>
      <c r="E1285" s="37">
        <v>192.6746392</v>
      </c>
      <c r="F1285" s="37">
        <v>28.45191041</v>
      </c>
      <c r="G1285" s="37">
        <v>202.27580760000001</v>
      </c>
      <c r="H1285" s="37">
        <v>269.89689429999999</v>
      </c>
      <c r="I1285" s="17" t="s">
        <v>353</v>
      </c>
      <c r="J1285" s="17" t="s">
        <v>249</v>
      </c>
      <c r="K1285" s="17" t="s">
        <v>255</v>
      </c>
      <c r="L1285" s="17" t="s">
        <v>261</v>
      </c>
      <c r="M1285" s="17" t="s">
        <v>334</v>
      </c>
      <c r="N1285" s="36">
        <v>6.77194031695955</v>
      </c>
      <c r="O1285" s="35">
        <v>24.324660770000001</v>
      </c>
      <c r="P1285" s="37">
        <v>2349.2651793</v>
      </c>
      <c r="Q1285" t="str">
        <f t="shared" si="80"/>
        <v>Desirable</v>
      </c>
      <c r="R1285" t="str">
        <f t="shared" si="81"/>
        <v>Normal</v>
      </c>
      <c r="S1285">
        <f t="shared" si="82"/>
        <v>6</v>
      </c>
      <c r="T1285" t="str">
        <f t="shared" si="83"/>
        <v>High</v>
      </c>
    </row>
    <row r="1286" spans="1:20" ht="15" customHeight="1" x14ac:dyDescent="0.35">
      <c r="A1286" s="35">
        <v>45</v>
      </c>
      <c r="B1286" s="36">
        <v>35.275690670000003</v>
      </c>
      <c r="C1286" s="35">
        <v>111.1132293</v>
      </c>
      <c r="D1286" s="35">
        <v>77.928583509999996</v>
      </c>
      <c r="E1286" s="37">
        <v>176.6743744</v>
      </c>
      <c r="F1286" s="37">
        <v>31.695345939999999</v>
      </c>
      <c r="G1286" s="37">
        <v>215.32870109999999</v>
      </c>
      <c r="H1286" s="37">
        <v>261.801896</v>
      </c>
      <c r="I1286" s="17" t="s">
        <v>353</v>
      </c>
      <c r="J1286" s="17" t="s">
        <v>354</v>
      </c>
      <c r="K1286" s="17" t="s">
        <v>255</v>
      </c>
      <c r="L1286" s="17" t="s">
        <v>360</v>
      </c>
      <c r="M1286" s="17" t="s">
        <v>334</v>
      </c>
      <c r="N1286" s="36">
        <v>5.5741424856017803</v>
      </c>
      <c r="O1286" s="35">
        <v>33.184645789999998</v>
      </c>
      <c r="P1286" s="37">
        <v>1587.40608015</v>
      </c>
      <c r="Q1286" t="str">
        <f t="shared" si="80"/>
        <v>Desirable</v>
      </c>
      <c r="R1286" t="str">
        <f t="shared" si="81"/>
        <v>Normal</v>
      </c>
      <c r="S1286">
        <f t="shared" si="82"/>
        <v>6</v>
      </c>
      <c r="T1286" t="str">
        <f t="shared" si="83"/>
        <v>High</v>
      </c>
    </row>
    <row r="1287" spans="1:20" ht="15" customHeight="1" x14ac:dyDescent="0.35">
      <c r="A1287" s="35">
        <v>86</v>
      </c>
      <c r="B1287" s="36">
        <v>17.97061502</v>
      </c>
      <c r="C1287" s="35">
        <v>94.393241200000006</v>
      </c>
      <c r="D1287" s="35">
        <v>61.037806410000002</v>
      </c>
      <c r="E1287" s="37">
        <v>200.6751955</v>
      </c>
      <c r="F1287" s="37">
        <v>35.749097540000001</v>
      </c>
      <c r="G1287" s="37">
        <v>203.40313140000001</v>
      </c>
      <c r="H1287" s="37">
        <v>235.19400099999999</v>
      </c>
      <c r="I1287" s="17" t="s">
        <v>243</v>
      </c>
      <c r="J1287" s="17" t="s">
        <v>354</v>
      </c>
      <c r="K1287" s="17" t="s">
        <v>255</v>
      </c>
      <c r="L1287" s="17" t="s">
        <v>366</v>
      </c>
      <c r="M1287" s="17" t="s">
        <v>332</v>
      </c>
      <c r="N1287" s="36">
        <v>5.6134338853019301</v>
      </c>
      <c r="O1287" s="35">
        <v>33.355434789999997</v>
      </c>
      <c r="P1287" s="37">
        <v>1545.47289172</v>
      </c>
      <c r="Q1287" t="str">
        <f t="shared" si="80"/>
        <v>Borderline High</v>
      </c>
      <c r="R1287" t="str">
        <f t="shared" si="81"/>
        <v>Normal</v>
      </c>
      <c r="S1287">
        <f t="shared" si="82"/>
        <v>2</v>
      </c>
      <c r="T1287" t="str">
        <f t="shared" si="83"/>
        <v>Low</v>
      </c>
    </row>
    <row r="1288" spans="1:20" ht="15" customHeight="1" x14ac:dyDescent="0.35">
      <c r="A1288" s="35">
        <v>57</v>
      </c>
      <c r="B1288" s="36">
        <v>24.55109337</v>
      </c>
      <c r="C1288" s="35">
        <v>117.63542440000001</v>
      </c>
      <c r="D1288" s="35">
        <v>82.295440869999993</v>
      </c>
      <c r="E1288" s="37">
        <v>210.30409080000001</v>
      </c>
      <c r="F1288" s="37">
        <v>39.315169429999997</v>
      </c>
      <c r="G1288" s="37">
        <v>221.5651517</v>
      </c>
      <c r="H1288" s="37">
        <v>248.9168282</v>
      </c>
      <c r="I1288" s="17" t="s">
        <v>243</v>
      </c>
      <c r="J1288" s="17" t="s">
        <v>359</v>
      </c>
      <c r="K1288" s="17" t="s">
        <v>392</v>
      </c>
      <c r="L1288" s="17" t="s">
        <v>363</v>
      </c>
      <c r="M1288" s="17" t="s">
        <v>255</v>
      </c>
      <c r="N1288" s="36">
        <v>5.3491843949558202</v>
      </c>
      <c r="O1288" s="35">
        <v>35.339983529999998</v>
      </c>
      <c r="P1288" s="37">
        <v>1399.4123220900001</v>
      </c>
      <c r="Q1288" t="str">
        <f t="shared" si="80"/>
        <v>Borderline High</v>
      </c>
      <c r="R1288" t="str">
        <f t="shared" si="81"/>
        <v>Normal</v>
      </c>
      <c r="S1288">
        <f t="shared" si="82"/>
        <v>1</v>
      </c>
      <c r="T1288" t="str">
        <f t="shared" si="83"/>
        <v>Low</v>
      </c>
    </row>
    <row r="1289" spans="1:20" ht="15" customHeight="1" x14ac:dyDescent="0.35">
      <c r="A1289" s="35">
        <v>62</v>
      </c>
      <c r="B1289" s="36">
        <v>28.452858930000001</v>
      </c>
      <c r="C1289" s="35">
        <v>111.7126432</v>
      </c>
      <c r="D1289" s="35">
        <v>96.303121899999994</v>
      </c>
      <c r="E1289" s="37">
        <v>185.4753527</v>
      </c>
      <c r="F1289" s="37">
        <v>33.438161639999997</v>
      </c>
      <c r="G1289" s="37">
        <v>204.93743380000001</v>
      </c>
      <c r="H1289" s="37">
        <v>221.05876309999999</v>
      </c>
      <c r="I1289" s="17" t="s">
        <v>243</v>
      </c>
      <c r="J1289" s="17" t="s">
        <v>359</v>
      </c>
      <c r="K1289" s="17" t="s">
        <v>392</v>
      </c>
      <c r="L1289" s="17" t="s">
        <v>261</v>
      </c>
      <c r="M1289" s="17" t="s">
        <v>333</v>
      </c>
      <c r="N1289" s="36">
        <v>5.5468166790044897</v>
      </c>
      <c r="O1289" s="35">
        <v>15.4095213</v>
      </c>
      <c r="P1289" s="37">
        <v>1764.07725366</v>
      </c>
      <c r="Q1289" t="str">
        <f t="shared" si="80"/>
        <v>Desirable</v>
      </c>
      <c r="R1289" t="str">
        <f t="shared" si="81"/>
        <v>Normal</v>
      </c>
      <c r="S1289">
        <f t="shared" si="82"/>
        <v>3</v>
      </c>
      <c r="T1289" t="str">
        <f t="shared" si="83"/>
        <v>Moderate</v>
      </c>
    </row>
    <row r="1290" spans="1:20" ht="15" customHeight="1" x14ac:dyDescent="0.35">
      <c r="A1290" s="35">
        <v>79</v>
      </c>
      <c r="B1290" s="36">
        <v>33.389474499999999</v>
      </c>
      <c r="C1290" s="35">
        <v>103.6016922</v>
      </c>
      <c r="D1290" s="35">
        <v>91.355586459999998</v>
      </c>
      <c r="E1290" s="37">
        <v>181.28279309999999</v>
      </c>
      <c r="F1290" s="37">
        <v>31.60349914</v>
      </c>
      <c r="G1290" s="37">
        <v>218.05040009999999</v>
      </c>
      <c r="H1290" s="37">
        <v>255.04335180000001</v>
      </c>
      <c r="I1290" s="17" t="s">
        <v>243</v>
      </c>
      <c r="J1290" s="17" t="s">
        <v>249</v>
      </c>
      <c r="K1290" s="17" t="s">
        <v>392</v>
      </c>
      <c r="L1290" s="17" t="s">
        <v>366</v>
      </c>
      <c r="M1290" s="17" t="s">
        <v>334</v>
      </c>
      <c r="N1290" s="36">
        <v>5.7361620717040598</v>
      </c>
      <c r="O1290" s="35">
        <v>12.246105740000001</v>
      </c>
      <c r="P1290" s="37">
        <v>2637.7684855000002</v>
      </c>
      <c r="Q1290" t="str">
        <f t="shared" si="80"/>
        <v>Desirable</v>
      </c>
      <c r="R1290" t="str">
        <f t="shared" si="81"/>
        <v>Normal</v>
      </c>
      <c r="S1290">
        <f t="shared" si="82"/>
        <v>4</v>
      </c>
      <c r="T1290" t="str">
        <f t="shared" si="83"/>
        <v>Moderate</v>
      </c>
    </row>
    <row r="1291" spans="1:20" ht="15" customHeight="1" x14ac:dyDescent="0.35">
      <c r="A1291" s="35">
        <v>75</v>
      </c>
      <c r="B1291" s="36">
        <v>28.049489919999999</v>
      </c>
      <c r="C1291" s="35">
        <v>112.32074780000001</v>
      </c>
      <c r="D1291" s="35">
        <v>82.052213629999997</v>
      </c>
      <c r="E1291" s="37">
        <v>202.03590220000001</v>
      </c>
      <c r="F1291" s="37">
        <v>37.378308310000001</v>
      </c>
      <c r="G1291" s="37">
        <v>217.6139676</v>
      </c>
      <c r="H1291" s="37">
        <v>248.9029463</v>
      </c>
      <c r="I1291" s="17" t="s">
        <v>353</v>
      </c>
      <c r="J1291" s="17" t="s">
        <v>354</v>
      </c>
      <c r="K1291" s="17" t="s">
        <v>392</v>
      </c>
      <c r="L1291" s="17" t="s">
        <v>366</v>
      </c>
      <c r="M1291" s="17" t="s">
        <v>333</v>
      </c>
      <c r="N1291" s="36">
        <v>5.4051644211503396</v>
      </c>
      <c r="O1291" s="35">
        <v>30.268534169999999</v>
      </c>
      <c r="P1291" s="37">
        <v>2103.7117440000002</v>
      </c>
      <c r="Q1291" t="str">
        <f t="shared" si="80"/>
        <v>Borderline High</v>
      </c>
      <c r="R1291" t="str">
        <f t="shared" si="81"/>
        <v>Normal</v>
      </c>
      <c r="S1291">
        <f t="shared" si="82"/>
        <v>5</v>
      </c>
      <c r="T1291" t="str">
        <f t="shared" si="83"/>
        <v>Moderate</v>
      </c>
    </row>
    <row r="1292" spans="1:20" ht="15" customHeight="1" x14ac:dyDescent="0.35">
      <c r="A1292" s="35">
        <v>84</v>
      </c>
      <c r="B1292" s="36">
        <v>33.398850770000003</v>
      </c>
      <c r="C1292" s="35">
        <v>106.8237555</v>
      </c>
      <c r="D1292" s="35">
        <v>93.668071589999997</v>
      </c>
      <c r="E1292" s="37">
        <v>222.3472936</v>
      </c>
      <c r="F1292" s="37">
        <v>28.74584085</v>
      </c>
      <c r="G1292" s="37">
        <v>237.4634988</v>
      </c>
      <c r="H1292" s="37">
        <v>238.1038303</v>
      </c>
      <c r="I1292" s="17" t="s">
        <v>243</v>
      </c>
      <c r="J1292" s="17" t="s">
        <v>249</v>
      </c>
      <c r="K1292" s="17" t="s">
        <v>392</v>
      </c>
      <c r="L1292" s="17" t="s">
        <v>366</v>
      </c>
      <c r="M1292" s="17" t="s">
        <v>334</v>
      </c>
      <c r="N1292" s="36">
        <v>7.7349378910236304</v>
      </c>
      <c r="O1292" s="35">
        <v>13.15568391</v>
      </c>
      <c r="P1292" s="37">
        <v>2805.50346468</v>
      </c>
      <c r="Q1292" t="str">
        <f t="shared" si="80"/>
        <v>Borderline High</v>
      </c>
      <c r="R1292" t="str">
        <f t="shared" si="81"/>
        <v>Normal</v>
      </c>
      <c r="S1292">
        <f t="shared" si="82"/>
        <v>4</v>
      </c>
      <c r="T1292" t="str">
        <f t="shared" si="83"/>
        <v>Moderate</v>
      </c>
    </row>
    <row r="1293" spans="1:20" ht="15" customHeight="1" x14ac:dyDescent="0.35">
      <c r="A1293" s="35">
        <v>73</v>
      </c>
      <c r="B1293" s="36">
        <v>23.653098839999998</v>
      </c>
      <c r="C1293" s="35">
        <v>117.47091210000001</v>
      </c>
      <c r="D1293" s="35">
        <v>96.934941339999995</v>
      </c>
      <c r="E1293" s="37">
        <v>195.61280769999999</v>
      </c>
      <c r="F1293" s="37">
        <v>43.772670120000001</v>
      </c>
      <c r="G1293" s="37">
        <v>208.54052089999999</v>
      </c>
      <c r="H1293" s="37">
        <v>256.9080305</v>
      </c>
      <c r="I1293" s="17" t="s">
        <v>243</v>
      </c>
      <c r="J1293" s="17" t="s">
        <v>249</v>
      </c>
      <c r="K1293" s="17" t="s">
        <v>392</v>
      </c>
      <c r="L1293" s="17" t="s">
        <v>366</v>
      </c>
      <c r="M1293" s="17" t="s">
        <v>255</v>
      </c>
      <c r="N1293" s="36">
        <v>4.4688342557979599</v>
      </c>
      <c r="O1293" s="35">
        <v>20.535970760000001</v>
      </c>
      <c r="P1293" s="37">
        <v>1726.67621532</v>
      </c>
      <c r="Q1293" t="str">
        <f t="shared" si="80"/>
        <v>Desirable</v>
      </c>
      <c r="R1293" t="str">
        <f t="shared" si="81"/>
        <v>Normal</v>
      </c>
      <c r="S1293">
        <f t="shared" si="82"/>
        <v>0</v>
      </c>
      <c r="T1293" t="str">
        <f t="shared" si="83"/>
        <v>Low</v>
      </c>
    </row>
    <row r="1294" spans="1:20" ht="15" customHeight="1" x14ac:dyDescent="0.35">
      <c r="A1294" s="35">
        <v>57</v>
      </c>
      <c r="B1294" s="36">
        <v>28.648984370000001</v>
      </c>
      <c r="C1294" s="35">
        <v>130.32240239999999</v>
      </c>
      <c r="D1294" s="35">
        <v>84.935883369999999</v>
      </c>
      <c r="E1294" s="37">
        <v>166.28000750000001</v>
      </c>
      <c r="F1294" s="37">
        <v>39.658408909999999</v>
      </c>
      <c r="G1294" s="37">
        <v>179.77846819999999</v>
      </c>
      <c r="H1294" s="37">
        <v>247.67116830000001</v>
      </c>
      <c r="I1294" s="17" t="s">
        <v>243</v>
      </c>
      <c r="J1294" s="17" t="s">
        <v>359</v>
      </c>
      <c r="K1294" s="17" t="s">
        <v>392</v>
      </c>
      <c r="L1294" s="17" t="s">
        <v>363</v>
      </c>
      <c r="M1294" s="17" t="s">
        <v>333</v>
      </c>
      <c r="N1294" s="36">
        <v>4.1928058152144398</v>
      </c>
      <c r="O1294" s="35">
        <v>45.386519030000002</v>
      </c>
      <c r="P1294" s="37">
        <v>1632.99210909</v>
      </c>
      <c r="Q1294" t="str">
        <f t="shared" si="80"/>
        <v>Desirable</v>
      </c>
      <c r="R1294" t="str">
        <f t="shared" si="81"/>
        <v>High / Stage 1</v>
      </c>
      <c r="S1294">
        <f t="shared" si="82"/>
        <v>5</v>
      </c>
      <c r="T1294" t="str">
        <f t="shared" si="83"/>
        <v>Moderate</v>
      </c>
    </row>
    <row r="1295" spans="1:20" ht="15" customHeight="1" x14ac:dyDescent="0.35">
      <c r="A1295" s="35">
        <v>57</v>
      </c>
      <c r="B1295" s="36">
        <v>28.774826279999999</v>
      </c>
      <c r="C1295" s="35">
        <v>96.802204290000006</v>
      </c>
      <c r="D1295" s="35">
        <v>81.033927180000006</v>
      </c>
      <c r="E1295" s="37">
        <v>166.89135769999999</v>
      </c>
      <c r="F1295" s="37">
        <v>35.33622381</v>
      </c>
      <c r="G1295" s="37">
        <v>205.40610570000001</v>
      </c>
      <c r="H1295" s="37">
        <v>275.19293929999998</v>
      </c>
      <c r="I1295" s="17" t="s">
        <v>243</v>
      </c>
      <c r="J1295" s="17" t="s">
        <v>359</v>
      </c>
      <c r="K1295" s="17" t="s">
        <v>392</v>
      </c>
      <c r="L1295" s="17" t="s">
        <v>363</v>
      </c>
      <c r="M1295" s="17" t="s">
        <v>333</v>
      </c>
      <c r="N1295" s="36">
        <v>4.7229539465609403</v>
      </c>
      <c r="O1295" s="35">
        <v>15.76827711</v>
      </c>
      <c r="P1295" s="37">
        <v>1640.1650979599999</v>
      </c>
      <c r="Q1295" t="str">
        <f t="shared" si="80"/>
        <v>Desirable</v>
      </c>
      <c r="R1295" t="str">
        <f t="shared" si="81"/>
        <v>Normal</v>
      </c>
      <c r="S1295">
        <f t="shared" si="82"/>
        <v>3</v>
      </c>
      <c r="T1295" t="str">
        <f t="shared" si="83"/>
        <v>Moderate</v>
      </c>
    </row>
    <row r="1296" spans="1:20" ht="15" customHeight="1" x14ac:dyDescent="0.35">
      <c r="A1296" s="35">
        <v>50</v>
      </c>
      <c r="B1296" s="36">
        <v>33.566718180000002</v>
      </c>
      <c r="C1296" s="35">
        <v>125.79071260000001</v>
      </c>
      <c r="D1296" s="35">
        <v>80.539731130000007</v>
      </c>
      <c r="E1296" s="37">
        <v>174.977363</v>
      </c>
      <c r="F1296" s="37">
        <v>45.955496889999999</v>
      </c>
      <c r="G1296" s="37">
        <v>205.28462579999999</v>
      </c>
      <c r="H1296" s="37">
        <v>219.32101599999999</v>
      </c>
      <c r="I1296" s="17" t="s">
        <v>353</v>
      </c>
      <c r="J1296" s="17" t="s">
        <v>359</v>
      </c>
      <c r="K1296" s="17" t="s">
        <v>392</v>
      </c>
      <c r="L1296" s="17" t="s">
        <v>363</v>
      </c>
      <c r="M1296" s="17" t="s">
        <v>334</v>
      </c>
      <c r="N1296" s="36">
        <v>3.80753935527733</v>
      </c>
      <c r="O1296" s="35">
        <v>45.250981469999999</v>
      </c>
      <c r="P1296" s="37">
        <v>1678.3359089999999</v>
      </c>
      <c r="Q1296" t="str">
        <f t="shared" si="80"/>
        <v>Desirable</v>
      </c>
      <c r="R1296" t="str">
        <f t="shared" si="81"/>
        <v>Elevated</v>
      </c>
      <c r="S1296">
        <f t="shared" si="82"/>
        <v>6</v>
      </c>
      <c r="T1296" t="str">
        <f t="shared" si="83"/>
        <v>High</v>
      </c>
    </row>
    <row r="1297" spans="1:20" ht="15" customHeight="1" x14ac:dyDescent="0.35">
      <c r="A1297" s="35">
        <v>23</v>
      </c>
      <c r="B1297" s="36">
        <v>31.542779020000001</v>
      </c>
      <c r="C1297" s="35">
        <v>120.294845</v>
      </c>
      <c r="D1297" s="35">
        <v>91.526015830000006</v>
      </c>
      <c r="E1297" s="37">
        <v>186.9143258</v>
      </c>
      <c r="F1297" s="37">
        <v>44.209428299999999</v>
      </c>
      <c r="G1297" s="37">
        <v>205.41098500000001</v>
      </c>
      <c r="H1297" s="37">
        <v>257.79217419999998</v>
      </c>
      <c r="I1297" s="17" t="s">
        <v>243</v>
      </c>
      <c r="J1297" s="17" t="s">
        <v>359</v>
      </c>
      <c r="K1297" s="17" t="s">
        <v>392</v>
      </c>
      <c r="L1297" s="17" t="s">
        <v>355</v>
      </c>
      <c r="M1297" s="17" t="s">
        <v>334</v>
      </c>
      <c r="N1297" s="36">
        <v>4.2279290411000403</v>
      </c>
      <c r="O1297" s="35">
        <v>28.76882917</v>
      </c>
      <c r="P1297" s="37">
        <v>725.48391746000004</v>
      </c>
      <c r="Q1297" t="str">
        <f t="shared" si="80"/>
        <v>Desirable</v>
      </c>
      <c r="R1297" t="str">
        <f t="shared" si="81"/>
        <v>Elevated</v>
      </c>
      <c r="S1297">
        <f t="shared" si="82"/>
        <v>4</v>
      </c>
      <c r="T1297" t="str">
        <f t="shared" si="83"/>
        <v>Moderate</v>
      </c>
    </row>
    <row r="1298" spans="1:20" ht="15" customHeight="1" x14ac:dyDescent="0.35">
      <c r="A1298" s="35">
        <v>36</v>
      </c>
      <c r="B1298" s="36">
        <v>30.450007200000002</v>
      </c>
      <c r="C1298" s="35">
        <v>105.5299701</v>
      </c>
      <c r="D1298" s="35">
        <v>95.297344850000002</v>
      </c>
      <c r="E1298" s="37">
        <v>180.96221800000001</v>
      </c>
      <c r="F1298" s="37">
        <v>35.54597974</v>
      </c>
      <c r="G1298" s="37">
        <v>216.3925649</v>
      </c>
      <c r="H1298" s="37">
        <v>273.83681919999998</v>
      </c>
      <c r="I1298" s="17" t="s">
        <v>353</v>
      </c>
      <c r="J1298" s="17" t="s">
        <v>359</v>
      </c>
      <c r="K1298" s="17" t="s">
        <v>392</v>
      </c>
      <c r="L1298" s="17" t="s">
        <v>357</v>
      </c>
      <c r="M1298" s="17" t="s">
        <v>334</v>
      </c>
      <c r="N1298" s="36">
        <v>5.0909334704977303</v>
      </c>
      <c r="O1298" s="35">
        <v>10.23262525</v>
      </c>
      <c r="P1298" s="37">
        <v>1096.2002591999999</v>
      </c>
      <c r="Q1298" t="str">
        <f t="shared" si="80"/>
        <v>Desirable</v>
      </c>
      <c r="R1298" t="str">
        <f t="shared" si="81"/>
        <v>Normal</v>
      </c>
      <c r="S1298">
        <f t="shared" si="82"/>
        <v>6</v>
      </c>
      <c r="T1298" t="str">
        <f t="shared" si="83"/>
        <v>High</v>
      </c>
    </row>
    <row r="1299" spans="1:20" ht="15" customHeight="1" x14ac:dyDescent="0.35">
      <c r="A1299" s="35">
        <v>57</v>
      </c>
      <c r="B1299" s="36">
        <v>31.24664916</v>
      </c>
      <c r="C1299" s="35">
        <v>118.45587140000001</v>
      </c>
      <c r="D1299" s="35">
        <v>92.711961880000004</v>
      </c>
      <c r="E1299" s="37">
        <v>203.77387479999999</v>
      </c>
      <c r="F1299" s="37">
        <v>37.721212139999999</v>
      </c>
      <c r="G1299" s="37">
        <v>235.81506619999999</v>
      </c>
      <c r="H1299" s="37">
        <v>238.39709819999999</v>
      </c>
      <c r="I1299" s="17" t="s">
        <v>353</v>
      </c>
      <c r="J1299" s="17" t="s">
        <v>249</v>
      </c>
      <c r="K1299" s="17" t="s">
        <v>392</v>
      </c>
      <c r="L1299" s="17" t="s">
        <v>363</v>
      </c>
      <c r="M1299" s="17" t="s">
        <v>334</v>
      </c>
      <c r="N1299" s="36">
        <v>5.4021030406898296</v>
      </c>
      <c r="O1299" s="35">
        <v>25.743909519999999</v>
      </c>
      <c r="P1299" s="37">
        <v>1781.0590021200001</v>
      </c>
      <c r="Q1299" t="str">
        <f t="shared" si="80"/>
        <v>Borderline High</v>
      </c>
      <c r="R1299" t="str">
        <f t="shared" si="81"/>
        <v>Normal</v>
      </c>
      <c r="S1299">
        <f t="shared" si="82"/>
        <v>6</v>
      </c>
      <c r="T1299" t="str">
        <f t="shared" si="83"/>
        <v>High</v>
      </c>
    </row>
    <row r="1300" spans="1:20" ht="15" customHeight="1" x14ac:dyDescent="0.35">
      <c r="A1300" s="35">
        <v>76</v>
      </c>
      <c r="B1300" s="36">
        <v>20.951995799999999</v>
      </c>
      <c r="C1300" s="35">
        <v>110.52337</v>
      </c>
      <c r="D1300" s="35">
        <v>71.33927765</v>
      </c>
      <c r="E1300" s="37">
        <v>198.38927989999999</v>
      </c>
      <c r="F1300" s="37">
        <v>29.782943979999999</v>
      </c>
      <c r="G1300" s="37">
        <v>230.38174430000001</v>
      </c>
      <c r="H1300" s="37">
        <v>257.22384699999998</v>
      </c>
      <c r="I1300" s="17" t="s">
        <v>353</v>
      </c>
      <c r="J1300" s="17" t="s">
        <v>354</v>
      </c>
      <c r="K1300" s="17" t="s">
        <v>255</v>
      </c>
      <c r="L1300" s="17" t="s">
        <v>366</v>
      </c>
      <c r="M1300" s="17" t="s">
        <v>255</v>
      </c>
      <c r="N1300" s="36">
        <v>6.66117090483813</v>
      </c>
      <c r="O1300" s="35">
        <v>39.18409235</v>
      </c>
      <c r="P1300" s="37">
        <v>1592.3516807999999</v>
      </c>
      <c r="Q1300" t="str">
        <f t="shared" si="80"/>
        <v>Desirable</v>
      </c>
      <c r="R1300" t="str">
        <f t="shared" si="81"/>
        <v>Normal</v>
      </c>
      <c r="S1300">
        <f t="shared" si="82"/>
        <v>3</v>
      </c>
      <c r="T1300" t="str">
        <f t="shared" si="83"/>
        <v>Moderate</v>
      </c>
    </row>
    <row r="1301" spans="1:20" ht="15" customHeight="1" x14ac:dyDescent="0.35">
      <c r="A1301" s="35">
        <v>76</v>
      </c>
      <c r="B1301" s="36">
        <v>26.142691299999999</v>
      </c>
      <c r="C1301" s="35">
        <v>110.2435152</v>
      </c>
      <c r="D1301" s="35">
        <v>88.030248900000004</v>
      </c>
      <c r="E1301" s="37">
        <v>189.1609268</v>
      </c>
      <c r="F1301" s="37">
        <v>37.662706159999999</v>
      </c>
      <c r="G1301" s="37">
        <v>208.90852649999999</v>
      </c>
      <c r="H1301" s="37">
        <v>274.65970600000003</v>
      </c>
      <c r="I1301" s="17" t="s">
        <v>243</v>
      </c>
      <c r="J1301" s="17" t="s">
        <v>249</v>
      </c>
      <c r="K1301" s="17" t="s">
        <v>392</v>
      </c>
      <c r="L1301" s="17" t="s">
        <v>366</v>
      </c>
      <c r="M1301" s="17" t="s">
        <v>333</v>
      </c>
      <c r="N1301" s="36">
        <v>5.0224996046858701</v>
      </c>
      <c r="O1301" s="35">
        <v>22.213266300000001</v>
      </c>
      <c r="P1301" s="37">
        <v>1986.8445388</v>
      </c>
      <c r="Q1301" t="str">
        <f t="shared" si="80"/>
        <v>Desirable</v>
      </c>
      <c r="R1301" t="str">
        <f t="shared" si="81"/>
        <v>Normal</v>
      </c>
      <c r="S1301">
        <f t="shared" si="82"/>
        <v>3</v>
      </c>
      <c r="T1301" t="str">
        <f t="shared" si="83"/>
        <v>Moderate</v>
      </c>
    </row>
    <row r="1302" spans="1:20" ht="15" customHeight="1" x14ac:dyDescent="0.35">
      <c r="A1302" s="35">
        <v>65</v>
      </c>
      <c r="B1302" s="36">
        <v>21.97546307</v>
      </c>
      <c r="C1302" s="35">
        <v>102.62595659999999</v>
      </c>
      <c r="D1302" s="35">
        <v>72.841620520000006</v>
      </c>
      <c r="E1302" s="37">
        <v>178.87077310000001</v>
      </c>
      <c r="F1302" s="37">
        <v>34.276289859999999</v>
      </c>
      <c r="G1302" s="37">
        <v>231.1954332</v>
      </c>
      <c r="H1302" s="37">
        <v>237.88307510000001</v>
      </c>
      <c r="I1302" s="17" t="s">
        <v>353</v>
      </c>
      <c r="J1302" s="17" t="s">
        <v>249</v>
      </c>
      <c r="K1302" s="17" t="s">
        <v>255</v>
      </c>
      <c r="L1302" s="17" t="s">
        <v>261</v>
      </c>
      <c r="M1302" s="17" t="s">
        <v>255</v>
      </c>
      <c r="N1302" s="36">
        <v>5.2184986715478798</v>
      </c>
      <c r="O1302" s="35">
        <v>29.784336079999999</v>
      </c>
      <c r="P1302" s="37">
        <v>1428.4050995499999</v>
      </c>
      <c r="Q1302" t="str">
        <f t="shared" si="80"/>
        <v>Desirable</v>
      </c>
      <c r="R1302" t="str">
        <f t="shared" si="81"/>
        <v>Normal</v>
      </c>
      <c r="S1302">
        <f t="shared" si="82"/>
        <v>3</v>
      </c>
      <c r="T1302" t="str">
        <f t="shared" si="83"/>
        <v>Moderate</v>
      </c>
    </row>
    <row r="1303" spans="1:20" ht="15" customHeight="1" x14ac:dyDescent="0.35">
      <c r="A1303" s="35">
        <v>58</v>
      </c>
      <c r="B1303" s="36">
        <v>23.734400000000001</v>
      </c>
      <c r="C1303" s="35">
        <v>114.67594769999999</v>
      </c>
      <c r="D1303" s="35">
        <v>63.933928479999999</v>
      </c>
      <c r="E1303" s="37">
        <v>197.82198489999999</v>
      </c>
      <c r="F1303" s="37">
        <v>32.192007760000003</v>
      </c>
      <c r="G1303" s="37">
        <v>204.25673639999999</v>
      </c>
      <c r="H1303" s="37">
        <v>246.2339623</v>
      </c>
      <c r="I1303" s="17" t="s">
        <v>243</v>
      </c>
      <c r="J1303" s="17" t="s">
        <v>249</v>
      </c>
      <c r="K1303" s="17" t="s">
        <v>255</v>
      </c>
      <c r="L1303" s="17" t="s">
        <v>363</v>
      </c>
      <c r="M1303" s="17" t="s">
        <v>255</v>
      </c>
      <c r="N1303" s="36">
        <v>6.1450651470643196</v>
      </c>
      <c r="O1303" s="35">
        <v>50.742019220000003</v>
      </c>
      <c r="P1303" s="37">
        <v>1376.5952</v>
      </c>
      <c r="Q1303" t="str">
        <f t="shared" si="80"/>
        <v>Desirable</v>
      </c>
      <c r="R1303" t="str">
        <f t="shared" si="81"/>
        <v>Normal</v>
      </c>
      <c r="S1303">
        <f t="shared" si="82"/>
        <v>1</v>
      </c>
      <c r="T1303" t="str">
        <f t="shared" si="83"/>
        <v>Low</v>
      </c>
    </row>
    <row r="1304" spans="1:20" ht="15" customHeight="1" x14ac:dyDescent="0.35">
      <c r="A1304" s="35">
        <v>30</v>
      </c>
      <c r="B1304" s="36">
        <v>26.131277350000001</v>
      </c>
      <c r="C1304" s="35">
        <v>100.8005852</v>
      </c>
      <c r="D1304" s="35">
        <v>80.92926903</v>
      </c>
      <c r="E1304" s="37">
        <v>182.48586539999999</v>
      </c>
      <c r="F1304" s="37">
        <v>34.103351359999998</v>
      </c>
      <c r="G1304" s="37">
        <v>222.63116919999999</v>
      </c>
      <c r="H1304" s="37">
        <v>221.5965095</v>
      </c>
      <c r="I1304" s="17" t="s">
        <v>243</v>
      </c>
      <c r="J1304" s="17" t="s">
        <v>359</v>
      </c>
      <c r="K1304" s="17" t="s">
        <v>392</v>
      </c>
      <c r="L1304" s="17" t="s">
        <v>357</v>
      </c>
      <c r="M1304" s="17" t="s">
        <v>333</v>
      </c>
      <c r="N1304" s="36">
        <v>5.3509657591610997</v>
      </c>
      <c r="O1304" s="35">
        <v>19.87131617</v>
      </c>
      <c r="P1304" s="37">
        <v>783.93832050000003</v>
      </c>
      <c r="Q1304" t="str">
        <f t="shared" si="80"/>
        <v>Desirable</v>
      </c>
      <c r="R1304" t="str">
        <f t="shared" si="81"/>
        <v>Normal</v>
      </c>
      <c r="S1304">
        <f t="shared" si="82"/>
        <v>3</v>
      </c>
      <c r="T1304" t="str">
        <f t="shared" si="83"/>
        <v>Moderate</v>
      </c>
    </row>
    <row r="1305" spans="1:20" ht="15" customHeight="1" x14ac:dyDescent="0.35">
      <c r="A1305" s="35">
        <v>62</v>
      </c>
      <c r="B1305" s="36">
        <v>15.71801421</v>
      </c>
      <c r="C1305" s="35">
        <v>114.0364556</v>
      </c>
      <c r="D1305" s="35">
        <v>87.264917109999999</v>
      </c>
      <c r="E1305" s="37">
        <v>153.87824570000001</v>
      </c>
      <c r="F1305" s="37">
        <v>37.562237070000002</v>
      </c>
      <c r="G1305" s="37">
        <v>192.15818250000001</v>
      </c>
      <c r="H1305" s="37">
        <v>212.3891017</v>
      </c>
      <c r="I1305" s="17" t="s">
        <v>243</v>
      </c>
      <c r="J1305" s="17" t="s">
        <v>249</v>
      </c>
      <c r="K1305" s="17" t="s">
        <v>392</v>
      </c>
      <c r="L1305" s="17" t="s">
        <v>261</v>
      </c>
      <c r="M1305" s="17" t="s">
        <v>332</v>
      </c>
      <c r="N1305" s="36">
        <v>4.0966209071423698</v>
      </c>
      <c r="O1305" s="35">
        <v>26.771538490000001</v>
      </c>
      <c r="P1305" s="37">
        <v>974.51688102000003</v>
      </c>
      <c r="Q1305" t="str">
        <f t="shared" si="80"/>
        <v>Desirable</v>
      </c>
      <c r="R1305" t="str">
        <f t="shared" si="81"/>
        <v>Normal</v>
      </c>
      <c r="S1305">
        <f t="shared" si="82"/>
        <v>2</v>
      </c>
      <c r="T1305" t="str">
        <f t="shared" si="83"/>
        <v>Low</v>
      </c>
    </row>
    <row r="1306" spans="1:20" ht="15" customHeight="1" x14ac:dyDescent="0.35">
      <c r="A1306" s="35">
        <v>70</v>
      </c>
      <c r="B1306" s="36">
        <v>26.311599050000002</v>
      </c>
      <c r="C1306" s="35">
        <v>101.5499133</v>
      </c>
      <c r="D1306" s="35">
        <v>75.702679869999997</v>
      </c>
      <c r="E1306" s="37">
        <v>201.15923369999999</v>
      </c>
      <c r="F1306" s="37">
        <v>40.160075220000003</v>
      </c>
      <c r="G1306" s="37">
        <v>215.2273649</v>
      </c>
      <c r="H1306" s="37">
        <v>251.2539811</v>
      </c>
      <c r="I1306" s="17" t="s">
        <v>243</v>
      </c>
      <c r="J1306" s="17" t="s">
        <v>354</v>
      </c>
      <c r="K1306" s="17" t="s">
        <v>255</v>
      </c>
      <c r="L1306" s="17" t="s">
        <v>366</v>
      </c>
      <c r="M1306" s="17" t="s">
        <v>333</v>
      </c>
      <c r="N1306" s="36">
        <v>5.0089356804745497</v>
      </c>
      <c r="O1306" s="35">
        <v>25.847233429999999</v>
      </c>
      <c r="P1306" s="37">
        <v>1841.8119334999999</v>
      </c>
      <c r="Q1306" t="str">
        <f t="shared" si="80"/>
        <v>Borderline High</v>
      </c>
      <c r="R1306" t="str">
        <f t="shared" si="81"/>
        <v>Normal</v>
      </c>
      <c r="S1306">
        <f t="shared" si="82"/>
        <v>2</v>
      </c>
      <c r="T1306" t="str">
        <f t="shared" si="83"/>
        <v>Low</v>
      </c>
    </row>
    <row r="1307" spans="1:20" ht="15" customHeight="1" x14ac:dyDescent="0.35">
      <c r="A1307" s="35">
        <v>59</v>
      </c>
      <c r="B1307" s="36">
        <v>23.085908679999999</v>
      </c>
      <c r="C1307" s="35">
        <v>128.337673</v>
      </c>
      <c r="D1307" s="35">
        <v>77.396365689999996</v>
      </c>
      <c r="E1307" s="37">
        <v>159.98890940000001</v>
      </c>
      <c r="F1307" s="37">
        <v>42.733380990000001</v>
      </c>
      <c r="G1307" s="37">
        <v>197.53045130000001</v>
      </c>
      <c r="H1307" s="37">
        <v>221.3800942</v>
      </c>
      <c r="I1307" s="17" t="s">
        <v>243</v>
      </c>
      <c r="J1307" s="17" t="s">
        <v>249</v>
      </c>
      <c r="K1307" s="17" t="s">
        <v>255</v>
      </c>
      <c r="L1307" s="17" t="s">
        <v>363</v>
      </c>
      <c r="M1307" s="17" t="s">
        <v>255</v>
      </c>
      <c r="N1307" s="36">
        <v>3.74388606034797</v>
      </c>
      <c r="O1307" s="35">
        <v>50.941307309999999</v>
      </c>
      <c r="P1307" s="37">
        <v>1362.0686121199999</v>
      </c>
      <c r="Q1307" t="str">
        <f t="shared" si="80"/>
        <v>Desirable</v>
      </c>
      <c r="R1307" t="str">
        <f t="shared" si="81"/>
        <v>Elevated</v>
      </c>
      <c r="S1307">
        <f t="shared" si="82"/>
        <v>1</v>
      </c>
      <c r="T1307" t="str">
        <f t="shared" si="83"/>
        <v>Low</v>
      </c>
    </row>
    <row r="1308" spans="1:20" ht="15" customHeight="1" x14ac:dyDescent="0.35">
      <c r="A1308" s="35">
        <v>80</v>
      </c>
      <c r="B1308" s="36">
        <v>21.719476749999998</v>
      </c>
      <c r="C1308" s="35">
        <v>97.482380509999999</v>
      </c>
      <c r="D1308" s="35">
        <v>84.373503110000001</v>
      </c>
      <c r="E1308" s="37">
        <v>191.82128539999999</v>
      </c>
      <c r="F1308" s="37">
        <v>37.353719230000003</v>
      </c>
      <c r="G1308" s="37">
        <v>228.33770920000001</v>
      </c>
      <c r="H1308" s="37">
        <v>267.11391090000001</v>
      </c>
      <c r="I1308" s="17" t="s">
        <v>243</v>
      </c>
      <c r="J1308" s="17" t="s">
        <v>359</v>
      </c>
      <c r="K1308" s="17" t="s">
        <v>392</v>
      </c>
      <c r="L1308" s="17" t="s">
        <v>366</v>
      </c>
      <c r="M1308" s="17" t="s">
        <v>255</v>
      </c>
      <c r="N1308" s="36">
        <v>5.13526602850144</v>
      </c>
      <c r="O1308" s="35">
        <v>13.108877400000001</v>
      </c>
      <c r="P1308" s="37">
        <v>1737.5581400000001</v>
      </c>
      <c r="Q1308" t="str">
        <f t="shared" si="80"/>
        <v>Desirable</v>
      </c>
      <c r="R1308" t="str">
        <f t="shared" si="81"/>
        <v>Normal</v>
      </c>
      <c r="S1308">
        <f t="shared" si="82"/>
        <v>1</v>
      </c>
      <c r="T1308" t="str">
        <f t="shared" si="83"/>
        <v>Low</v>
      </c>
    </row>
    <row r="1309" spans="1:20" ht="15" customHeight="1" x14ac:dyDescent="0.35">
      <c r="A1309" s="35">
        <v>53</v>
      </c>
      <c r="B1309" s="36">
        <v>27.479284400000001</v>
      </c>
      <c r="C1309" s="35">
        <v>136.4501855</v>
      </c>
      <c r="D1309" s="35">
        <v>85.312166189999999</v>
      </c>
      <c r="E1309" s="37">
        <v>183.09306509999999</v>
      </c>
      <c r="F1309" s="37">
        <v>40.511150800000003</v>
      </c>
      <c r="G1309" s="37">
        <v>185.85529109999999</v>
      </c>
      <c r="H1309" s="37">
        <v>227.58076299999999</v>
      </c>
      <c r="I1309" s="17" t="s">
        <v>353</v>
      </c>
      <c r="J1309" s="17" t="s">
        <v>359</v>
      </c>
      <c r="K1309" s="17" t="s">
        <v>392</v>
      </c>
      <c r="L1309" s="17" t="s">
        <v>363</v>
      </c>
      <c r="M1309" s="17" t="s">
        <v>333</v>
      </c>
      <c r="N1309" s="36">
        <v>4.5195720557017598</v>
      </c>
      <c r="O1309" s="35">
        <v>51.138019309999997</v>
      </c>
      <c r="P1309" s="37">
        <v>1456.4020731999999</v>
      </c>
      <c r="Q1309" t="str">
        <f t="shared" si="80"/>
        <v>Desirable</v>
      </c>
      <c r="R1309" t="str">
        <f t="shared" si="81"/>
        <v>High / Stage 1</v>
      </c>
      <c r="S1309">
        <f t="shared" si="82"/>
        <v>6</v>
      </c>
      <c r="T1309" t="str">
        <f t="shared" si="83"/>
        <v>High</v>
      </c>
    </row>
    <row r="1310" spans="1:20" ht="15" customHeight="1" x14ac:dyDescent="0.35">
      <c r="A1310" s="35">
        <v>55</v>
      </c>
      <c r="B1310" s="36">
        <v>25.056329890000001</v>
      </c>
      <c r="C1310" s="35">
        <v>104.5027501</v>
      </c>
      <c r="D1310" s="35">
        <v>79.426926289999997</v>
      </c>
      <c r="E1310" s="37">
        <v>197.31260399999999</v>
      </c>
      <c r="F1310" s="37">
        <v>42.43022328</v>
      </c>
      <c r="G1310" s="37">
        <v>227.3285626</v>
      </c>
      <c r="H1310" s="37">
        <v>265.54040780000003</v>
      </c>
      <c r="I1310" s="17" t="s">
        <v>243</v>
      </c>
      <c r="J1310" s="17" t="s">
        <v>249</v>
      </c>
      <c r="K1310" s="17" t="s">
        <v>255</v>
      </c>
      <c r="L1310" s="17" t="s">
        <v>363</v>
      </c>
      <c r="M1310" s="17" t="s">
        <v>333</v>
      </c>
      <c r="N1310" s="36">
        <v>4.6502843668278704</v>
      </c>
      <c r="O1310" s="35">
        <v>25.075823809999999</v>
      </c>
      <c r="P1310" s="37">
        <v>1378.0981439499999</v>
      </c>
      <c r="Q1310" t="str">
        <f t="shared" si="80"/>
        <v>Desirable</v>
      </c>
      <c r="R1310" t="str">
        <f t="shared" si="81"/>
        <v>Normal</v>
      </c>
      <c r="S1310">
        <f t="shared" si="82"/>
        <v>2</v>
      </c>
      <c r="T1310" t="str">
        <f t="shared" si="83"/>
        <v>Low</v>
      </c>
    </row>
    <row r="1311" spans="1:20" ht="15" customHeight="1" x14ac:dyDescent="0.35">
      <c r="A1311" s="35">
        <v>77</v>
      </c>
      <c r="B1311" s="36">
        <v>28.707508700000002</v>
      </c>
      <c r="C1311" s="35">
        <v>119.8330979</v>
      </c>
      <c r="D1311" s="35">
        <v>77.706941720000003</v>
      </c>
      <c r="E1311" s="37">
        <v>198.0453837</v>
      </c>
      <c r="F1311" s="37">
        <v>38.795088149999998</v>
      </c>
      <c r="G1311" s="37">
        <v>212.6043157</v>
      </c>
      <c r="H1311" s="37">
        <v>217.0255281</v>
      </c>
      <c r="I1311" s="17" t="s">
        <v>243</v>
      </c>
      <c r="J1311" s="17" t="s">
        <v>249</v>
      </c>
      <c r="K1311" s="17" t="s">
        <v>255</v>
      </c>
      <c r="L1311" s="17" t="s">
        <v>366</v>
      </c>
      <c r="M1311" s="17" t="s">
        <v>333</v>
      </c>
      <c r="N1311" s="36">
        <v>5.1049087176774499</v>
      </c>
      <c r="O1311" s="35">
        <v>42.126156180000002</v>
      </c>
      <c r="P1311" s="37">
        <v>2210.4781699</v>
      </c>
      <c r="Q1311" t="str">
        <f t="shared" si="80"/>
        <v>Desirable</v>
      </c>
      <c r="R1311" t="str">
        <f t="shared" si="81"/>
        <v>Normal</v>
      </c>
      <c r="S1311">
        <f t="shared" si="82"/>
        <v>3</v>
      </c>
      <c r="T1311" t="str">
        <f t="shared" si="83"/>
        <v>Moderate</v>
      </c>
    </row>
    <row r="1312" spans="1:20" ht="15" customHeight="1" x14ac:dyDescent="0.35">
      <c r="A1312" s="35">
        <v>24</v>
      </c>
      <c r="B1312" s="36">
        <v>23.755887619999999</v>
      </c>
      <c r="C1312" s="35">
        <v>114.14851880000001</v>
      </c>
      <c r="D1312" s="35">
        <v>87.896560800000003</v>
      </c>
      <c r="E1312" s="37">
        <v>186.49610369999999</v>
      </c>
      <c r="F1312" s="37">
        <v>35.24657277</v>
      </c>
      <c r="G1312" s="37">
        <v>214.3847451</v>
      </c>
      <c r="H1312" s="37">
        <v>243.64394949999999</v>
      </c>
      <c r="I1312" s="17" t="s">
        <v>243</v>
      </c>
      <c r="J1312" s="17" t="s">
        <v>249</v>
      </c>
      <c r="K1312" s="17" t="s">
        <v>392</v>
      </c>
      <c r="L1312" s="17" t="s">
        <v>355</v>
      </c>
      <c r="M1312" s="17" t="s">
        <v>255</v>
      </c>
      <c r="N1312" s="36">
        <v>5.29118405119761</v>
      </c>
      <c r="O1312" s="35">
        <v>26.251957999999998</v>
      </c>
      <c r="P1312" s="37">
        <v>570.14130288000001</v>
      </c>
      <c r="Q1312" t="str">
        <f t="shared" si="80"/>
        <v>Desirable</v>
      </c>
      <c r="R1312" t="str">
        <f t="shared" si="81"/>
        <v>Normal</v>
      </c>
      <c r="S1312">
        <f t="shared" si="82"/>
        <v>1</v>
      </c>
      <c r="T1312" t="str">
        <f t="shared" si="83"/>
        <v>Low</v>
      </c>
    </row>
    <row r="1313" spans="1:20" ht="15" customHeight="1" x14ac:dyDescent="0.35">
      <c r="A1313" s="35">
        <v>22</v>
      </c>
      <c r="B1313" s="36">
        <v>26.122001260000001</v>
      </c>
      <c r="C1313" s="35">
        <v>107.0772802</v>
      </c>
      <c r="D1313" s="35">
        <v>79.085119379999995</v>
      </c>
      <c r="E1313" s="37">
        <v>171.94709109999999</v>
      </c>
      <c r="F1313" s="37">
        <v>34.480186459999999</v>
      </c>
      <c r="G1313" s="37">
        <v>224.9067551</v>
      </c>
      <c r="H1313" s="37">
        <v>275.24680000000001</v>
      </c>
      <c r="I1313" s="17" t="s">
        <v>353</v>
      </c>
      <c r="J1313" s="17" t="s">
        <v>359</v>
      </c>
      <c r="K1313" s="17" t="s">
        <v>255</v>
      </c>
      <c r="L1313" s="17" t="s">
        <v>355</v>
      </c>
      <c r="M1313" s="17" t="s">
        <v>333</v>
      </c>
      <c r="N1313" s="36">
        <v>4.9868376233833196</v>
      </c>
      <c r="O1313" s="35">
        <v>27.992160819999999</v>
      </c>
      <c r="P1313" s="37">
        <v>574.68402772000002</v>
      </c>
      <c r="Q1313" t="str">
        <f t="shared" si="80"/>
        <v>Desirable</v>
      </c>
      <c r="R1313" t="str">
        <f t="shared" si="81"/>
        <v>Normal</v>
      </c>
      <c r="S1313">
        <f t="shared" si="82"/>
        <v>5</v>
      </c>
      <c r="T1313" t="str">
        <f t="shared" si="83"/>
        <v>Moderate</v>
      </c>
    </row>
    <row r="1314" spans="1:20" ht="15" customHeight="1" x14ac:dyDescent="0.35">
      <c r="A1314" s="35">
        <v>62</v>
      </c>
      <c r="B1314" s="36">
        <v>39.293421870000003</v>
      </c>
      <c r="C1314" s="35">
        <v>127.0909683</v>
      </c>
      <c r="D1314" s="35">
        <v>84.870201069999993</v>
      </c>
      <c r="E1314" s="37">
        <v>221.96323910000001</v>
      </c>
      <c r="F1314" s="37">
        <v>30.76746756</v>
      </c>
      <c r="G1314" s="37">
        <v>223.88211319999999</v>
      </c>
      <c r="H1314" s="37">
        <v>331.22273089999999</v>
      </c>
      <c r="I1314" s="17" t="s">
        <v>353</v>
      </c>
      <c r="J1314" s="17" t="s">
        <v>249</v>
      </c>
      <c r="K1314" s="17" t="s">
        <v>392</v>
      </c>
      <c r="L1314" s="17" t="s">
        <v>261</v>
      </c>
      <c r="M1314" s="17" t="s">
        <v>334</v>
      </c>
      <c r="N1314" s="36">
        <v>7.2142186765013001</v>
      </c>
      <c r="O1314" s="35">
        <v>42.22076723</v>
      </c>
      <c r="P1314" s="37">
        <v>2436.1921559399998</v>
      </c>
      <c r="Q1314" t="str">
        <f t="shared" si="80"/>
        <v>Borderline High</v>
      </c>
      <c r="R1314" t="str">
        <f t="shared" si="81"/>
        <v>Elevated</v>
      </c>
      <c r="S1314">
        <f t="shared" si="82"/>
        <v>7</v>
      </c>
      <c r="T1314" t="str">
        <f t="shared" si="83"/>
        <v>High</v>
      </c>
    </row>
    <row r="1315" spans="1:20" ht="15" customHeight="1" x14ac:dyDescent="0.35">
      <c r="A1315" s="35">
        <v>75</v>
      </c>
      <c r="B1315" s="36">
        <v>30.115505949999999</v>
      </c>
      <c r="C1315" s="35">
        <v>106.5391071</v>
      </c>
      <c r="D1315" s="35">
        <v>85.40957994</v>
      </c>
      <c r="E1315" s="37">
        <v>195.81916630000001</v>
      </c>
      <c r="F1315" s="37">
        <v>31.157063900000001</v>
      </c>
      <c r="G1315" s="37">
        <v>224.11539060000001</v>
      </c>
      <c r="H1315" s="37">
        <v>253.8234046</v>
      </c>
      <c r="I1315" s="17" t="s">
        <v>243</v>
      </c>
      <c r="J1315" s="17" t="s">
        <v>249</v>
      </c>
      <c r="K1315" s="17" t="s">
        <v>392</v>
      </c>
      <c r="L1315" s="17" t="s">
        <v>366</v>
      </c>
      <c r="M1315" s="17" t="s">
        <v>334</v>
      </c>
      <c r="N1315" s="36">
        <v>6.2849043455599798</v>
      </c>
      <c r="O1315" s="35">
        <v>21.129527159999999</v>
      </c>
      <c r="P1315" s="37">
        <v>2258.66294625</v>
      </c>
      <c r="Q1315" t="str">
        <f t="shared" si="80"/>
        <v>Desirable</v>
      </c>
      <c r="R1315" t="str">
        <f t="shared" si="81"/>
        <v>Normal</v>
      </c>
      <c r="S1315">
        <f t="shared" si="82"/>
        <v>4</v>
      </c>
      <c r="T1315" t="str">
        <f t="shared" si="83"/>
        <v>Moderate</v>
      </c>
    </row>
    <row r="1316" spans="1:20" ht="15" customHeight="1" x14ac:dyDescent="0.35">
      <c r="A1316" s="35">
        <v>48</v>
      </c>
      <c r="B1316" s="36">
        <v>22.769638929999999</v>
      </c>
      <c r="C1316" s="35">
        <v>93.895497649999996</v>
      </c>
      <c r="D1316" s="35">
        <v>68.467996549999995</v>
      </c>
      <c r="E1316" s="37">
        <v>189.13961789999999</v>
      </c>
      <c r="F1316" s="37">
        <v>36.420407840000003</v>
      </c>
      <c r="G1316" s="37">
        <v>206.74955679999999</v>
      </c>
      <c r="H1316" s="37">
        <v>262.69043690000001</v>
      </c>
      <c r="I1316" s="17" t="s">
        <v>353</v>
      </c>
      <c r="J1316" s="17" t="s">
        <v>249</v>
      </c>
      <c r="K1316" s="17" t="s">
        <v>255</v>
      </c>
      <c r="L1316" s="17" t="s">
        <v>360</v>
      </c>
      <c r="M1316" s="17" t="s">
        <v>255</v>
      </c>
      <c r="N1316" s="36">
        <v>5.1932317378464603</v>
      </c>
      <c r="O1316" s="35">
        <v>25.427501100000001</v>
      </c>
      <c r="P1316" s="37">
        <v>1092.94266864</v>
      </c>
      <c r="Q1316" t="str">
        <f t="shared" si="80"/>
        <v>Desirable</v>
      </c>
      <c r="R1316" t="str">
        <f t="shared" si="81"/>
        <v>Normal</v>
      </c>
      <c r="S1316">
        <f t="shared" si="82"/>
        <v>3</v>
      </c>
      <c r="T1316" t="str">
        <f t="shared" si="83"/>
        <v>Moderate</v>
      </c>
    </row>
    <row r="1317" spans="1:20" ht="15" customHeight="1" x14ac:dyDescent="0.35">
      <c r="A1317" s="35">
        <v>40</v>
      </c>
      <c r="B1317" s="36">
        <v>33.197160930000003</v>
      </c>
      <c r="C1317" s="35">
        <v>111.1146183</v>
      </c>
      <c r="D1317" s="35">
        <v>82.866599690000001</v>
      </c>
      <c r="E1317" s="37">
        <v>210.64377039999999</v>
      </c>
      <c r="F1317" s="37">
        <v>34.452219589999999</v>
      </c>
      <c r="G1317" s="37">
        <v>206.30819829999999</v>
      </c>
      <c r="H1317" s="37">
        <v>278.35962439999997</v>
      </c>
      <c r="I1317" s="17" t="s">
        <v>243</v>
      </c>
      <c r="J1317" s="17" t="s">
        <v>354</v>
      </c>
      <c r="K1317" s="17" t="s">
        <v>392</v>
      </c>
      <c r="L1317" s="17" t="s">
        <v>360</v>
      </c>
      <c r="M1317" s="17" t="s">
        <v>334</v>
      </c>
      <c r="N1317" s="36">
        <v>6.1140841695186703</v>
      </c>
      <c r="O1317" s="35">
        <v>28.248018609999999</v>
      </c>
      <c r="P1317" s="37">
        <v>1327.8864372</v>
      </c>
      <c r="Q1317" t="str">
        <f t="shared" si="80"/>
        <v>Borderline High</v>
      </c>
      <c r="R1317" t="str">
        <f t="shared" si="81"/>
        <v>Normal</v>
      </c>
      <c r="S1317">
        <f t="shared" si="82"/>
        <v>4</v>
      </c>
      <c r="T1317" t="str">
        <f t="shared" si="83"/>
        <v>Moderate</v>
      </c>
    </row>
    <row r="1318" spans="1:20" ht="15" customHeight="1" x14ac:dyDescent="0.35">
      <c r="A1318" s="35">
        <v>59</v>
      </c>
      <c r="B1318" s="36">
        <v>34.742041569999998</v>
      </c>
      <c r="C1318" s="35">
        <v>121.0043969</v>
      </c>
      <c r="D1318" s="35">
        <v>88.362149310000007</v>
      </c>
      <c r="E1318" s="37">
        <v>198.58132190000001</v>
      </c>
      <c r="F1318" s="37">
        <v>31.751678640000002</v>
      </c>
      <c r="G1318" s="37">
        <v>243.4195967</v>
      </c>
      <c r="H1318" s="37">
        <v>262.47503030000001</v>
      </c>
      <c r="I1318" s="17" t="s">
        <v>243</v>
      </c>
      <c r="J1318" s="17" t="s">
        <v>359</v>
      </c>
      <c r="K1318" s="17" t="s">
        <v>392</v>
      </c>
      <c r="L1318" s="17" t="s">
        <v>363</v>
      </c>
      <c r="M1318" s="17" t="s">
        <v>334</v>
      </c>
      <c r="N1318" s="36">
        <v>6.2541991606652303</v>
      </c>
      <c r="O1318" s="35">
        <v>32.642247589999997</v>
      </c>
      <c r="P1318" s="37">
        <v>2049.7804526300001</v>
      </c>
      <c r="Q1318" t="str">
        <f t="shared" si="80"/>
        <v>Desirable</v>
      </c>
      <c r="R1318" t="str">
        <f t="shared" si="81"/>
        <v>Elevated</v>
      </c>
      <c r="S1318">
        <f t="shared" si="82"/>
        <v>5</v>
      </c>
      <c r="T1318" t="str">
        <f t="shared" si="83"/>
        <v>Moderate</v>
      </c>
    </row>
    <row r="1319" spans="1:20" ht="15" customHeight="1" x14ac:dyDescent="0.35">
      <c r="A1319" s="35">
        <v>27</v>
      </c>
      <c r="B1319" s="36">
        <v>29.993408479999999</v>
      </c>
      <c r="C1319" s="35">
        <v>101.8641368</v>
      </c>
      <c r="D1319" s="35">
        <v>86.4612348</v>
      </c>
      <c r="E1319" s="37">
        <v>196.1807939</v>
      </c>
      <c r="F1319" s="37">
        <v>34.765849719999999</v>
      </c>
      <c r="G1319" s="37">
        <v>228.9773309</v>
      </c>
      <c r="H1319" s="37">
        <v>229.90681960000001</v>
      </c>
      <c r="I1319" s="17" t="s">
        <v>243</v>
      </c>
      <c r="J1319" s="17" t="s">
        <v>249</v>
      </c>
      <c r="K1319" s="17" t="s">
        <v>392</v>
      </c>
      <c r="L1319" s="17" t="s">
        <v>355</v>
      </c>
      <c r="M1319" s="17" t="s">
        <v>333</v>
      </c>
      <c r="N1319" s="36">
        <v>5.6429166978519598</v>
      </c>
      <c r="O1319" s="35">
        <v>15.402901999999999</v>
      </c>
      <c r="P1319" s="37">
        <v>809.82202896000001</v>
      </c>
      <c r="Q1319" t="str">
        <f t="shared" si="80"/>
        <v>Desirable</v>
      </c>
      <c r="R1319" t="str">
        <f t="shared" si="81"/>
        <v>Normal</v>
      </c>
      <c r="S1319">
        <f t="shared" si="82"/>
        <v>3</v>
      </c>
      <c r="T1319" t="str">
        <f t="shared" si="83"/>
        <v>Moderate</v>
      </c>
    </row>
    <row r="1320" spans="1:20" ht="15" customHeight="1" x14ac:dyDescent="0.35">
      <c r="A1320" s="35">
        <v>49</v>
      </c>
      <c r="B1320" s="36">
        <v>23.09021778</v>
      </c>
      <c r="C1320" s="35">
        <v>109.3087529</v>
      </c>
      <c r="D1320" s="35">
        <v>83.019523629999995</v>
      </c>
      <c r="E1320" s="37">
        <v>193.9500099</v>
      </c>
      <c r="F1320" s="37">
        <v>39.339037830000002</v>
      </c>
      <c r="G1320" s="37">
        <v>211.25871179999999</v>
      </c>
      <c r="H1320" s="37">
        <v>262.05405480000002</v>
      </c>
      <c r="I1320" s="17" t="s">
        <v>353</v>
      </c>
      <c r="J1320" s="17" t="s">
        <v>249</v>
      </c>
      <c r="K1320" s="17" t="s">
        <v>392</v>
      </c>
      <c r="L1320" s="17" t="s">
        <v>360</v>
      </c>
      <c r="M1320" s="17" t="s">
        <v>255</v>
      </c>
      <c r="N1320" s="36">
        <v>4.9302174277402804</v>
      </c>
      <c r="O1320" s="35">
        <v>26.28922927</v>
      </c>
      <c r="P1320" s="37">
        <v>1131.42067122</v>
      </c>
      <c r="Q1320" t="str">
        <f t="shared" si="80"/>
        <v>Desirable</v>
      </c>
      <c r="R1320" t="str">
        <f t="shared" si="81"/>
        <v>Normal</v>
      </c>
      <c r="S1320">
        <f t="shared" si="82"/>
        <v>3</v>
      </c>
      <c r="T1320" t="str">
        <f t="shared" si="83"/>
        <v>Moderate</v>
      </c>
    </row>
    <row r="1321" spans="1:20" ht="15" customHeight="1" x14ac:dyDescent="0.35">
      <c r="A1321" s="35">
        <v>70</v>
      </c>
      <c r="B1321" s="36">
        <v>32.164901710000002</v>
      </c>
      <c r="C1321" s="35">
        <v>99.954755680000005</v>
      </c>
      <c r="D1321" s="35">
        <v>73.840910609999995</v>
      </c>
      <c r="E1321" s="37">
        <v>213.3469321</v>
      </c>
      <c r="F1321" s="37">
        <v>35.242947479999998</v>
      </c>
      <c r="G1321" s="37">
        <v>227.43577930000001</v>
      </c>
      <c r="H1321" s="37">
        <v>274.21484779999997</v>
      </c>
      <c r="I1321" s="17" t="s">
        <v>243</v>
      </c>
      <c r="J1321" s="17" t="s">
        <v>249</v>
      </c>
      <c r="K1321" s="17" t="s">
        <v>255</v>
      </c>
      <c r="L1321" s="17" t="s">
        <v>366</v>
      </c>
      <c r="M1321" s="17" t="s">
        <v>334</v>
      </c>
      <c r="N1321" s="36">
        <v>6.0536063909260802</v>
      </c>
      <c r="O1321" s="35">
        <v>26.11384507</v>
      </c>
      <c r="P1321" s="37">
        <v>2251.5431196999998</v>
      </c>
      <c r="Q1321" t="str">
        <f t="shared" si="80"/>
        <v>Borderline High</v>
      </c>
      <c r="R1321" t="str">
        <f t="shared" si="81"/>
        <v>Normal</v>
      </c>
      <c r="S1321">
        <f t="shared" si="82"/>
        <v>4</v>
      </c>
      <c r="T1321" t="str">
        <f t="shared" si="83"/>
        <v>Moderate</v>
      </c>
    </row>
    <row r="1322" spans="1:20" ht="15" customHeight="1" x14ac:dyDescent="0.35">
      <c r="A1322" s="35">
        <v>47</v>
      </c>
      <c r="B1322" s="36">
        <v>24.11343875</v>
      </c>
      <c r="C1322" s="35">
        <v>109.25469870000001</v>
      </c>
      <c r="D1322" s="35">
        <v>67.189071799999994</v>
      </c>
      <c r="E1322" s="37">
        <v>206.6829702</v>
      </c>
      <c r="F1322" s="37">
        <v>28.11583955</v>
      </c>
      <c r="G1322" s="37">
        <v>220.62831059999999</v>
      </c>
      <c r="H1322" s="37">
        <v>237.49379060000001</v>
      </c>
      <c r="I1322" s="17" t="s">
        <v>243</v>
      </c>
      <c r="J1322" s="17" t="s">
        <v>249</v>
      </c>
      <c r="K1322" s="17" t="s">
        <v>255</v>
      </c>
      <c r="L1322" s="17" t="s">
        <v>360</v>
      </c>
      <c r="M1322" s="17" t="s">
        <v>255</v>
      </c>
      <c r="N1322" s="36">
        <v>7.3511221257485104</v>
      </c>
      <c r="O1322" s="35">
        <v>42.065626899999998</v>
      </c>
      <c r="P1322" s="37">
        <v>1133.3316212499999</v>
      </c>
      <c r="Q1322" t="str">
        <f t="shared" si="80"/>
        <v>Borderline High</v>
      </c>
      <c r="R1322" t="str">
        <f t="shared" si="81"/>
        <v>Normal</v>
      </c>
      <c r="S1322">
        <f t="shared" si="82"/>
        <v>1</v>
      </c>
      <c r="T1322" t="str">
        <f t="shared" si="83"/>
        <v>Low</v>
      </c>
    </row>
    <row r="1323" spans="1:20" ht="15" customHeight="1" x14ac:dyDescent="0.35">
      <c r="A1323" s="35">
        <v>56</v>
      </c>
      <c r="B1323" s="36">
        <v>33.754234599999997</v>
      </c>
      <c r="C1323" s="35">
        <v>108.1698907</v>
      </c>
      <c r="D1323" s="35">
        <v>82.632379060000005</v>
      </c>
      <c r="E1323" s="37">
        <v>194.969009</v>
      </c>
      <c r="F1323" s="37">
        <v>38.213230609999997</v>
      </c>
      <c r="G1323" s="37">
        <v>208.91512539999999</v>
      </c>
      <c r="H1323" s="37">
        <v>274.53494819999997</v>
      </c>
      <c r="I1323" s="17" t="s">
        <v>243</v>
      </c>
      <c r="J1323" s="17" t="s">
        <v>359</v>
      </c>
      <c r="K1323" s="17" t="s">
        <v>392</v>
      </c>
      <c r="L1323" s="17" t="s">
        <v>363</v>
      </c>
      <c r="M1323" s="17" t="s">
        <v>334</v>
      </c>
      <c r="N1323" s="36">
        <v>5.1021336298370601</v>
      </c>
      <c r="O1323" s="35">
        <v>25.537511640000002</v>
      </c>
      <c r="P1323" s="37">
        <v>1890.2371376000001</v>
      </c>
      <c r="Q1323" t="str">
        <f t="shared" si="80"/>
        <v>Desirable</v>
      </c>
      <c r="R1323" t="str">
        <f t="shared" si="81"/>
        <v>Normal</v>
      </c>
      <c r="S1323">
        <f t="shared" si="82"/>
        <v>4</v>
      </c>
      <c r="T1323" t="str">
        <f t="shared" si="83"/>
        <v>Moderate</v>
      </c>
    </row>
    <row r="1324" spans="1:20" ht="15" customHeight="1" x14ac:dyDescent="0.35">
      <c r="A1324" s="35">
        <v>48</v>
      </c>
      <c r="B1324" s="36">
        <v>25.79540609</v>
      </c>
      <c r="C1324" s="35">
        <v>109.5389304</v>
      </c>
      <c r="D1324" s="35">
        <v>70.432020230000006</v>
      </c>
      <c r="E1324" s="37">
        <v>180.70537909999999</v>
      </c>
      <c r="F1324" s="37">
        <v>38.456192360000003</v>
      </c>
      <c r="G1324" s="37">
        <v>199.44474439999999</v>
      </c>
      <c r="H1324" s="37">
        <v>261.93692249999998</v>
      </c>
      <c r="I1324" s="17" t="s">
        <v>243</v>
      </c>
      <c r="J1324" s="17" t="s">
        <v>249</v>
      </c>
      <c r="K1324" s="17" t="s">
        <v>255</v>
      </c>
      <c r="L1324" s="17" t="s">
        <v>360</v>
      </c>
      <c r="M1324" s="17" t="s">
        <v>333</v>
      </c>
      <c r="N1324" s="36">
        <v>4.6989930102377899</v>
      </c>
      <c r="O1324" s="35">
        <v>39.106910169999999</v>
      </c>
      <c r="P1324" s="37">
        <v>1238.17949232</v>
      </c>
      <c r="Q1324" t="str">
        <f t="shared" si="80"/>
        <v>Desirable</v>
      </c>
      <c r="R1324" t="str">
        <f t="shared" si="81"/>
        <v>Normal</v>
      </c>
      <c r="S1324">
        <f t="shared" si="82"/>
        <v>3</v>
      </c>
      <c r="T1324" t="str">
        <f t="shared" si="83"/>
        <v>Moderate</v>
      </c>
    </row>
    <row r="1325" spans="1:20" ht="15" customHeight="1" x14ac:dyDescent="0.35">
      <c r="A1325" s="35">
        <v>19</v>
      </c>
      <c r="B1325" s="36">
        <v>25.602424800000001</v>
      </c>
      <c r="C1325" s="35">
        <v>105.87567919999999</v>
      </c>
      <c r="D1325" s="35">
        <v>97.338250770000002</v>
      </c>
      <c r="E1325" s="37">
        <v>188.26999929999999</v>
      </c>
      <c r="F1325" s="37">
        <v>36.088111400000003</v>
      </c>
      <c r="G1325" s="37">
        <v>211.31233460000001</v>
      </c>
      <c r="H1325" s="37">
        <v>221.22085630000001</v>
      </c>
      <c r="I1325" s="17" t="s">
        <v>243</v>
      </c>
      <c r="J1325" s="17" t="s">
        <v>354</v>
      </c>
      <c r="K1325" s="17" t="s">
        <v>392</v>
      </c>
      <c r="L1325" s="17" t="s">
        <v>355</v>
      </c>
      <c r="M1325" s="17" t="s">
        <v>333</v>
      </c>
      <c r="N1325" s="36">
        <v>5.2169535061898502</v>
      </c>
      <c r="O1325" s="35">
        <v>8.5374284299999896</v>
      </c>
      <c r="P1325" s="37">
        <v>486.44607120000001</v>
      </c>
      <c r="Q1325" t="str">
        <f t="shared" si="80"/>
        <v>Desirable</v>
      </c>
      <c r="R1325" t="str">
        <f t="shared" si="81"/>
        <v>Normal</v>
      </c>
      <c r="S1325">
        <f t="shared" si="82"/>
        <v>3</v>
      </c>
      <c r="T1325" t="str">
        <f t="shared" si="83"/>
        <v>Moderate</v>
      </c>
    </row>
    <row r="1326" spans="1:20" ht="15" customHeight="1" x14ac:dyDescent="0.35">
      <c r="A1326" s="35">
        <v>29</v>
      </c>
      <c r="B1326" s="36">
        <v>29.620286759999999</v>
      </c>
      <c r="C1326" s="35">
        <v>98.287311040000006</v>
      </c>
      <c r="D1326" s="35">
        <v>67.626737180000006</v>
      </c>
      <c r="E1326" s="37">
        <v>207.50700430000001</v>
      </c>
      <c r="F1326" s="37">
        <v>40.046048249999998</v>
      </c>
      <c r="G1326" s="37">
        <v>237.52188079999999</v>
      </c>
      <c r="H1326" s="37">
        <v>231.381193</v>
      </c>
      <c r="I1326" s="17" t="s">
        <v>353</v>
      </c>
      <c r="J1326" s="17" t="s">
        <v>249</v>
      </c>
      <c r="K1326" s="17" t="s">
        <v>255</v>
      </c>
      <c r="L1326" s="17" t="s">
        <v>355</v>
      </c>
      <c r="M1326" s="17" t="s">
        <v>333</v>
      </c>
      <c r="N1326" s="36">
        <v>5.1817098906881496</v>
      </c>
      <c r="O1326" s="35">
        <v>30.66057386</v>
      </c>
      <c r="P1326" s="37">
        <v>858.98831603999997</v>
      </c>
      <c r="Q1326" t="str">
        <f t="shared" si="80"/>
        <v>Borderline High</v>
      </c>
      <c r="R1326" t="str">
        <f t="shared" si="81"/>
        <v>Normal</v>
      </c>
      <c r="S1326">
        <f t="shared" si="82"/>
        <v>4</v>
      </c>
      <c r="T1326" t="str">
        <f t="shared" si="83"/>
        <v>Moderate</v>
      </c>
    </row>
    <row r="1327" spans="1:20" ht="15" customHeight="1" x14ac:dyDescent="0.35">
      <c r="A1327" s="35">
        <v>56</v>
      </c>
      <c r="B1327" s="36">
        <v>34.051329199999998</v>
      </c>
      <c r="C1327" s="35">
        <v>114.09478110000001</v>
      </c>
      <c r="D1327" s="35">
        <v>89.215266889999995</v>
      </c>
      <c r="E1327" s="37">
        <v>204.13023530000001</v>
      </c>
      <c r="F1327" s="37">
        <v>31.213751640000002</v>
      </c>
      <c r="G1327" s="37">
        <v>214.21741660000001</v>
      </c>
      <c r="H1327" s="37">
        <v>288.28605659999999</v>
      </c>
      <c r="I1327" s="17" t="s">
        <v>243</v>
      </c>
      <c r="J1327" s="17" t="s">
        <v>249</v>
      </c>
      <c r="K1327" s="17" t="s">
        <v>392</v>
      </c>
      <c r="L1327" s="17" t="s">
        <v>363</v>
      </c>
      <c r="M1327" s="17" t="s">
        <v>334</v>
      </c>
      <c r="N1327" s="36">
        <v>6.5397533002220003</v>
      </c>
      <c r="O1327" s="35">
        <v>24.87951421</v>
      </c>
      <c r="P1327" s="37">
        <v>1906.8744352000001</v>
      </c>
      <c r="Q1327" t="str">
        <f t="shared" si="80"/>
        <v>Borderline High</v>
      </c>
      <c r="R1327" t="str">
        <f t="shared" si="81"/>
        <v>Normal</v>
      </c>
      <c r="S1327">
        <f t="shared" si="82"/>
        <v>4</v>
      </c>
      <c r="T1327" t="str">
        <f t="shared" si="83"/>
        <v>Moderate</v>
      </c>
    </row>
    <row r="1328" spans="1:20" ht="15" customHeight="1" x14ac:dyDescent="0.35">
      <c r="A1328" s="35">
        <v>83</v>
      </c>
      <c r="B1328" s="36">
        <v>38.84109188</v>
      </c>
      <c r="C1328" s="35">
        <v>112.4710008</v>
      </c>
      <c r="D1328" s="35">
        <v>82.499789989999996</v>
      </c>
      <c r="E1328" s="37">
        <v>198.67595460000001</v>
      </c>
      <c r="F1328" s="37">
        <v>33.133278249999996</v>
      </c>
      <c r="G1328" s="37">
        <v>225.3758488</v>
      </c>
      <c r="H1328" s="37">
        <v>245.67545680000001</v>
      </c>
      <c r="I1328" s="17" t="s">
        <v>243</v>
      </c>
      <c r="J1328" s="17" t="s">
        <v>354</v>
      </c>
      <c r="K1328" s="17" t="s">
        <v>392</v>
      </c>
      <c r="L1328" s="17" t="s">
        <v>366</v>
      </c>
      <c r="M1328" s="17" t="s">
        <v>334</v>
      </c>
      <c r="N1328" s="36">
        <v>5.99626614369196</v>
      </c>
      <c r="O1328" s="35">
        <v>29.971210809999999</v>
      </c>
      <c r="P1328" s="37">
        <v>3223.81062604</v>
      </c>
      <c r="Q1328" t="str">
        <f t="shared" si="80"/>
        <v>Desirable</v>
      </c>
      <c r="R1328" t="str">
        <f t="shared" si="81"/>
        <v>Normal</v>
      </c>
      <c r="S1328">
        <f t="shared" si="82"/>
        <v>4</v>
      </c>
      <c r="T1328" t="str">
        <f t="shared" si="83"/>
        <v>Moderate</v>
      </c>
    </row>
    <row r="1329" spans="1:20" ht="15" customHeight="1" x14ac:dyDescent="0.35">
      <c r="A1329" s="35">
        <v>30</v>
      </c>
      <c r="B1329" s="36">
        <v>27.135073129999999</v>
      </c>
      <c r="C1329" s="35">
        <v>115.8129093</v>
      </c>
      <c r="D1329" s="35">
        <v>95.585027729999993</v>
      </c>
      <c r="E1329" s="37">
        <v>177.15030390000001</v>
      </c>
      <c r="F1329" s="37">
        <v>27.541956939999999</v>
      </c>
      <c r="G1329" s="37">
        <v>209.84864089999999</v>
      </c>
      <c r="H1329" s="37">
        <v>233.7618482</v>
      </c>
      <c r="I1329" s="17" t="s">
        <v>243</v>
      </c>
      <c r="J1329" s="17" t="s">
        <v>249</v>
      </c>
      <c r="K1329" s="17" t="s">
        <v>392</v>
      </c>
      <c r="L1329" s="17" t="s">
        <v>357</v>
      </c>
      <c r="M1329" s="17" t="s">
        <v>333</v>
      </c>
      <c r="N1329" s="36">
        <v>6.4320158616877103</v>
      </c>
      <c r="O1329" s="35">
        <v>20.227881570000001</v>
      </c>
      <c r="P1329" s="37">
        <v>814.05219390000002</v>
      </c>
      <c r="Q1329" t="str">
        <f t="shared" si="80"/>
        <v>Desirable</v>
      </c>
      <c r="R1329" t="str">
        <f t="shared" si="81"/>
        <v>Normal</v>
      </c>
      <c r="S1329">
        <f t="shared" si="82"/>
        <v>3</v>
      </c>
      <c r="T1329" t="str">
        <f t="shared" si="83"/>
        <v>Moderate</v>
      </c>
    </row>
    <row r="1330" spans="1:20" ht="15" customHeight="1" x14ac:dyDescent="0.35">
      <c r="A1330" s="35">
        <v>63</v>
      </c>
      <c r="B1330" s="36">
        <v>24.95163363</v>
      </c>
      <c r="C1330" s="35">
        <v>118.1395236</v>
      </c>
      <c r="D1330" s="35">
        <v>85.144635579999999</v>
      </c>
      <c r="E1330" s="37">
        <v>162.39033689999999</v>
      </c>
      <c r="F1330" s="37">
        <v>33.6154242</v>
      </c>
      <c r="G1330" s="37">
        <v>194.83418280000001</v>
      </c>
      <c r="H1330" s="37">
        <v>238.07259819999999</v>
      </c>
      <c r="I1330" s="17" t="s">
        <v>353</v>
      </c>
      <c r="J1330" s="17" t="s">
        <v>359</v>
      </c>
      <c r="K1330" s="17" t="s">
        <v>392</v>
      </c>
      <c r="L1330" s="17" t="s">
        <v>261</v>
      </c>
      <c r="M1330" s="17" t="s">
        <v>255</v>
      </c>
      <c r="N1330" s="36">
        <v>4.8308281321643998</v>
      </c>
      <c r="O1330" s="35">
        <v>32.994888019999998</v>
      </c>
      <c r="P1330" s="37">
        <v>1571.9529186899999</v>
      </c>
      <c r="Q1330" t="str">
        <f t="shared" si="80"/>
        <v>Desirable</v>
      </c>
      <c r="R1330" t="str">
        <f t="shared" si="81"/>
        <v>Normal</v>
      </c>
      <c r="S1330">
        <f t="shared" si="82"/>
        <v>3</v>
      </c>
      <c r="T1330" t="str">
        <f t="shared" si="83"/>
        <v>Moderate</v>
      </c>
    </row>
    <row r="1331" spans="1:20" ht="15" customHeight="1" x14ac:dyDescent="0.35">
      <c r="A1331" s="35">
        <v>44</v>
      </c>
      <c r="B1331" s="36">
        <v>22.896646069999999</v>
      </c>
      <c r="C1331" s="35">
        <v>107.90378010000001</v>
      </c>
      <c r="D1331" s="35">
        <v>89.653604959999996</v>
      </c>
      <c r="E1331" s="37">
        <v>197.5372074</v>
      </c>
      <c r="F1331" s="37">
        <v>42.796207189999997</v>
      </c>
      <c r="G1331" s="37">
        <v>214.14268490000001</v>
      </c>
      <c r="H1331" s="37">
        <v>275.49679609999998</v>
      </c>
      <c r="I1331" s="17" t="s">
        <v>243</v>
      </c>
      <c r="J1331" s="17" t="s">
        <v>249</v>
      </c>
      <c r="K1331" s="17" t="s">
        <v>392</v>
      </c>
      <c r="L1331" s="17" t="s">
        <v>360</v>
      </c>
      <c r="M1331" s="17" t="s">
        <v>255</v>
      </c>
      <c r="N1331" s="36">
        <v>4.6157643485322097</v>
      </c>
      <c r="O1331" s="35">
        <v>18.25017514</v>
      </c>
      <c r="P1331" s="37">
        <v>1007.45242708</v>
      </c>
      <c r="Q1331" t="str">
        <f t="shared" si="80"/>
        <v>Desirable</v>
      </c>
      <c r="R1331" t="str">
        <f t="shared" si="81"/>
        <v>Normal</v>
      </c>
      <c r="S1331">
        <f t="shared" si="82"/>
        <v>0</v>
      </c>
      <c r="T1331" t="str">
        <f t="shared" si="83"/>
        <v>Low</v>
      </c>
    </row>
    <row r="1332" spans="1:20" ht="15" customHeight="1" x14ac:dyDescent="0.35">
      <c r="A1332" s="35">
        <v>34</v>
      </c>
      <c r="B1332" s="36">
        <v>19.59062737</v>
      </c>
      <c r="C1332" s="35">
        <v>104.1549931</v>
      </c>
      <c r="D1332" s="35">
        <v>72.260195659999994</v>
      </c>
      <c r="E1332" s="37">
        <v>163.8901789</v>
      </c>
      <c r="F1332" s="37">
        <v>34.934342059999999</v>
      </c>
      <c r="G1332" s="37">
        <v>202.8876994</v>
      </c>
      <c r="H1332" s="37">
        <v>266.47055660000001</v>
      </c>
      <c r="I1332" s="17" t="s">
        <v>243</v>
      </c>
      <c r="J1332" s="17" t="s">
        <v>354</v>
      </c>
      <c r="K1332" s="17" t="s">
        <v>255</v>
      </c>
      <c r="L1332" s="17" t="s">
        <v>357</v>
      </c>
      <c r="M1332" s="17" t="s">
        <v>255</v>
      </c>
      <c r="N1332" s="36">
        <v>4.6913772876706101</v>
      </c>
      <c r="O1332" s="35">
        <v>31.894797440000001</v>
      </c>
      <c r="P1332" s="37">
        <v>666.08133057999999</v>
      </c>
      <c r="Q1332" t="str">
        <f t="shared" si="80"/>
        <v>Desirable</v>
      </c>
      <c r="R1332" t="str">
        <f t="shared" si="81"/>
        <v>Normal</v>
      </c>
      <c r="S1332">
        <f t="shared" si="82"/>
        <v>1</v>
      </c>
      <c r="T1332" t="str">
        <f t="shared" si="83"/>
        <v>Low</v>
      </c>
    </row>
    <row r="1333" spans="1:20" ht="15" customHeight="1" x14ac:dyDescent="0.35">
      <c r="A1333" s="35">
        <v>77</v>
      </c>
      <c r="B1333" s="36">
        <v>21.969816130000002</v>
      </c>
      <c r="C1333" s="35">
        <v>116.1441231</v>
      </c>
      <c r="D1333" s="35">
        <v>70.746497500000004</v>
      </c>
      <c r="E1333" s="37">
        <v>209.44248339999999</v>
      </c>
      <c r="F1333" s="37">
        <v>38.489601440000001</v>
      </c>
      <c r="G1333" s="37">
        <v>232.118256</v>
      </c>
      <c r="H1333" s="37">
        <v>255.70789830000001</v>
      </c>
      <c r="I1333" s="17" t="s">
        <v>243</v>
      </c>
      <c r="J1333" s="17" t="s">
        <v>249</v>
      </c>
      <c r="K1333" s="17" t="s">
        <v>255</v>
      </c>
      <c r="L1333" s="17" t="s">
        <v>366</v>
      </c>
      <c r="M1333" s="17" t="s">
        <v>255</v>
      </c>
      <c r="N1333" s="36">
        <v>5.4415342213011</v>
      </c>
      <c r="O1333" s="35">
        <v>45.397625599999998</v>
      </c>
      <c r="P1333" s="37">
        <v>1691.67584201</v>
      </c>
      <c r="Q1333" t="str">
        <f t="shared" si="80"/>
        <v>Borderline High</v>
      </c>
      <c r="R1333" t="str">
        <f t="shared" si="81"/>
        <v>Normal</v>
      </c>
      <c r="S1333">
        <f t="shared" si="82"/>
        <v>1</v>
      </c>
      <c r="T1333" t="str">
        <f t="shared" si="83"/>
        <v>Low</v>
      </c>
    </row>
    <row r="1334" spans="1:20" ht="15" customHeight="1" x14ac:dyDescent="0.35">
      <c r="A1334" s="35">
        <v>81</v>
      </c>
      <c r="B1334" s="36">
        <v>28.17819824</v>
      </c>
      <c r="C1334" s="35">
        <v>121.6556408</v>
      </c>
      <c r="D1334" s="35">
        <v>76.221486740000003</v>
      </c>
      <c r="E1334" s="37">
        <v>179.62897219999999</v>
      </c>
      <c r="F1334" s="37">
        <v>29.467988590000001</v>
      </c>
      <c r="G1334" s="37">
        <v>186.18602849999999</v>
      </c>
      <c r="H1334" s="37">
        <v>239.13488520000001</v>
      </c>
      <c r="I1334" s="17" t="s">
        <v>243</v>
      </c>
      <c r="J1334" s="17" t="s">
        <v>359</v>
      </c>
      <c r="K1334" s="17" t="s">
        <v>255</v>
      </c>
      <c r="L1334" s="17" t="s">
        <v>366</v>
      </c>
      <c r="M1334" s="17" t="s">
        <v>333</v>
      </c>
      <c r="N1334" s="36">
        <v>6.0957323792692604</v>
      </c>
      <c r="O1334" s="35">
        <v>45.434154059999997</v>
      </c>
      <c r="P1334" s="37">
        <v>2282.4340574399998</v>
      </c>
      <c r="Q1334" t="str">
        <f t="shared" si="80"/>
        <v>Desirable</v>
      </c>
      <c r="R1334" t="str">
        <f t="shared" si="81"/>
        <v>Elevated</v>
      </c>
      <c r="S1334">
        <f t="shared" si="82"/>
        <v>4</v>
      </c>
      <c r="T1334" t="str">
        <f t="shared" si="83"/>
        <v>Moderate</v>
      </c>
    </row>
    <row r="1335" spans="1:20" ht="15" customHeight="1" x14ac:dyDescent="0.35">
      <c r="A1335" s="35">
        <v>52</v>
      </c>
      <c r="B1335" s="36">
        <v>32.273257460000004</v>
      </c>
      <c r="C1335" s="35">
        <v>126.8841686</v>
      </c>
      <c r="D1335" s="35">
        <v>74.655504800000003</v>
      </c>
      <c r="E1335" s="37">
        <v>211.38377969999999</v>
      </c>
      <c r="F1335" s="37">
        <v>29.597947850000001</v>
      </c>
      <c r="G1335" s="37">
        <v>223.0197872</v>
      </c>
      <c r="H1335" s="37">
        <v>245.09304359999999</v>
      </c>
      <c r="I1335" s="17" t="s">
        <v>243</v>
      </c>
      <c r="J1335" s="17" t="s">
        <v>359</v>
      </c>
      <c r="K1335" s="17" t="s">
        <v>255</v>
      </c>
      <c r="L1335" s="17" t="s">
        <v>363</v>
      </c>
      <c r="M1335" s="17" t="s">
        <v>334</v>
      </c>
      <c r="N1335" s="36">
        <v>7.1418390481419802</v>
      </c>
      <c r="O1335" s="35">
        <v>52.2286638</v>
      </c>
      <c r="P1335" s="37">
        <v>1678.2093879199999</v>
      </c>
      <c r="Q1335" t="str">
        <f t="shared" si="80"/>
        <v>Borderline High</v>
      </c>
      <c r="R1335" t="str">
        <f t="shared" si="81"/>
        <v>Elevated</v>
      </c>
      <c r="S1335">
        <f t="shared" si="82"/>
        <v>5</v>
      </c>
      <c r="T1335" t="str">
        <f t="shared" si="83"/>
        <v>Moderate</v>
      </c>
    </row>
    <row r="1336" spans="1:20" ht="15" customHeight="1" x14ac:dyDescent="0.35">
      <c r="A1336" s="35">
        <v>87</v>
      </c>
      <c r="B1336" s="36">
        <v>22.481298330000001</v>
      </c>
      <c r="C1336" s="35">
        <v>107.4758933</v>
      </c>
      <c r="D1336" s="35">
        <v>78.974569889999998</v>
      </c>
      <c r="E1336" s="37">
        <v>167.0693138</v>
      </c>
      <c r="F1336" s="37">
        <v>27.23278599</v>
      </c>
      <c r="G1336" s="37">
        <v>198.67869870000001</v>
      </c>
      <c r="H1336" s="37">
        <v>247.54189210000001</v>
      </c>
      <c r="I1336" s="17" t="s">
        <v>353</v>
      </c>
      <c r="J1336" s="17" t="s">
        <v>359</v>
      </c>
      <c r="K1336" s="17" t="s">
        <v>255</v>
      </c>
      <c r="L1336" s="17" t="s">
        <v>366</v>
      </c>
      <c r="M1336" s="17" t="s">
        <v>255</v>
      </c>
      <c r="N1336" s="36">
        <v>6.1348594250088304</v>
      </c>
      <c r="O1336" s="35">
        <v>28.501323410000001</v>
      </c>
      <c r="P1336" s="37">
        <v>1955.8729547099999</v>
      </c>
      <c r="Q1336" t="str">
        <f t="shared" si="80"/>
        <v>Desirable</v>
      </c>
      <c r="R1336" t="str">
        <f t="shared" si="81"/>
        <v>Normal</v>
      </c>
      <c r="S1336">
        <f t="shared" si="82"/>
        <v>3</v>
      </c>
      <c r="T1336" t="str">
        <f t="shared" si="83"/>
        <v>Moderate</v>
      </c>
    </row>
    <row r="1337" spans="1:20" ht="15" customHeight="1" x14ac:dyDescent="0.35">
      <c r="A1337" s="35">
        <v>47</v>
      </c>
      <c r="B1337" s="36">
        <v>30.935658920000002</v>
      </c>
      <c r="C1337" s="35">
        <v>97.589708220000006</v>
      </c>
      <c r="D1337" s="35">
        <v>71.825640070000006</v>
      </c>
      <c r="E1337" s="37">
        <v>191.47634189999999</v>
      </c>
      <c r="F1337" s="37">
        <v>37.384072680000003</v>
      </c>
      <c r="G1337" s="37">
        <v>211.43101490000001</v>
      </c>
      <c r="H1337" s="37">
        <v>229.36821699999999</v>
      </c>
      <c r="I1337" s="17" t="s">
        <v>243</v>
      </c>
      <c r="J1337" s="17" t="s">
        <v>249</v>
      </c>
      <c r="K1337" s="17" t="s">
        <v>255</v>
      </c>
      <c r="L1337" s="17" t="s">
        <v>360</v>
      </c>
      <c r="M1337" s="17" t="s">
        <v>334</v>
      </c>
      <c r="N1337" s="36">
        <v>5.1218695068083697</v>
      </c>
      <c r="O1337" s="35">
        <v>25.76406815</v>
      </c>
      <c r="P1337" s="37">
        <v>1453.97596924</v>
      </c>
      <c r="Q1337" t="str">
        <f t="shared" si="80"/>
        <v>Desirable</v>
      </c>
      <c r="R1337" t="str">
        <f t="shared" si="81"/>
        <v>Normal</v>
      </c>
      <c r="S1337">
        <f t="shared" si="82"/>
        <v>4</v>
      </c>
      <c r="T1337" t="str">
        <f t="shared" si="83"/>
        <v>Moderate</v>
      </c>
    </row>
    <row r="1338" spans="1:20" ht="15" customHeight="1" x14ac:dyDescent="0.35">
      <c r="A1338" s="35">
        <v>88</v>
      </c>
      <c r="B1338" s="36">
        <v>22.69049004</v>
      </c>
      <c r="C1338" s="35">
        <v>119.7616769</v>
      </c>
      <c r="D1338" s="35">
        <v>79.914545559999993</v>
      </c>
      <c r="E1338" s="37">
        <v>222.09367610000001</v>
      </c>
      <c r="F1338" s="37">
        <v>37.314460310000001</v>
      </c>
      <c r="G1338" s="37">
        <v>263.8445759</v>
      </c>
      <c r="H1338" s="37">
        <v>243.57544540000001</v>
      </c>
      <c r="I1338" s="17" t="s">
        <v>243</v>
      </c>
      <c r="J1338" s="17" t="s">
        <v>249</v>
      </c>
      <c r="K1338" s="17" t="s">
        <v>255</v>
      </c>
      <c r="L1338" s="17" t="s">
        <v>366</v>
      </c>
      <c r="M1338" s="17" t="s">
        <v>255</v>
      </c>
      <c r="N1338" s="36">
        <v>5.9519466248445401</v>
      </c>
      <c r="O1338" s="35">
        <v>39.847131339999997</v>
      </c>
      <c r="P1338" s="37">
        <v>1996.7631235199999</v>
      </c>
      <c r="Q1338" t="str">
        <f t="shared" si="80"/>
        <v>Borderline High</v>
      </c>
      <c r="R1338" t="str">
        <f t="shared" si="81"/>
        <v>Normal</v>
      </c>
      <c r="S1338">
        <f t="shared" si="82"/>
        <v>1</v>
      </c>
      <c r="T1338" t="str">
        <f t="shared" si="83"/>
        <v>Low</v>
      </c>
    </row>
    <row r="1339" spans="1:20" ht="15" customHeight="1" x14ac:dyDescent="0.35">
      <c r="A1339" s="35">
        <v>80</v>
      </c>
      <c r="B1339" s="36">
        <v>23.298294559999999</v>
      </c>
      <c r="C1339" s="35">
        <v>125.4674795</v>
      </c>
      <c r="D1339" s="35">
        <v>78.491870570000003</v>
      </c>
      <c r="E1339" s="37">
        <v>176.5751965</v>
      </c>
      <c r="F1339" s="37">
        <v>33.284928870000002</v>
      </c>
      <c r="G1339" s="37">
        <v>201.20206529999999</v>
      </c>
      <c r="H1339" s="37">
        <v>177.66149680000001</v>
      </c>
      <c r="I1339" s="17" t="s">
        <v>243</v>
      </c>
      <c r="J1339" s="17" t="s">
        <v>359</v>
      </c>
      <c r="K1339" s="17" t="s">
        <v>255</v>
      </c>
      <c r="L1339" s="17" t="s">
        <v>366</v>
      </c>
      <c r="M1339" s="17" t="s">
        <v>255</v>
      </c>
      <c r="N1339" s="36">
        <v>5.3049594063921504</v>
      </c>
      <c r="O1339" s="35">
        <v>46.97560893</v>
      </c>
      <c r="P1339" s="37">
        <v>1863.8635647999999</v>
      </c>
      <c r="Q1339" t="str">
        <f t="shared" si="80"/>
        <v>Desirable</v>
      </c>
      <c r="R1339" t="str">
        <f t="shared" si="81"/>
        <v>Elevated</v>
      </c>
      <c r="S1339">
        <f t="shared" si="82"/>
        <v>2</v>
      </c>
      <c r="T1339" t="str">
        <f t="shared" si="83"/>
        <v>Low</v>
      </c>
    </row>
    <row r="1340" spans="1:20" ht="15" customHeight="1" x14ac:dyDescent="0.35">
      <c r="A1340" s="35">
        <v>45</v>
      </c>
      <c r="B1340" s="36">
        <v>21.65225779</v>
      </c>
      <c r="C1340" s="35">
        <v>106.0342897</v>
      </c>
      <c r="D1340" s="35">
        <v>91.225087450000004</v>
      </c>
      <c r="E1340" s="37">
        <v>170.00157200000001</v>
      </c>
      <c r="F1340" s="37">
        <v>36.960986480000003</v>
      </c>
      <c r="G1340" s="37">
        <v>211.92832569999999</v>
      </c>
      <c r="H1340" s="37">
        <v>244.9502991</v>
      </c>
      <c r="I1340" s="17" t="s">
        <v>243</v>
      </c>
      <c r="J1340" s="17" t="s">
        <v>359</v>
      </c>
      <c r="K1340" s="17" t="s">
        <v>392</v>
      </c>
      <c r="L1340" s="17" t="s">
        <v>360</v>
      </c>
      <c r="M1340" s="17" t="s">
        <v>255</v>
      </c>
      <c r="N1340" s="36">
        <v>4.5994868695398496</v>
      </c>
      <c r="O1340" s="35">
        <v>14.80920225</v>
      </c>
      <c r="P1340" s="37">
        <v>974.35160054999994</v>
      </c>
      <c r="Q1340" t="str">
        <f t="shared" si="80"/>
        <v>Desirable</v>
      </c>
      <c r="R1340" t="str">
        <f t="shared" si="81"/>
        <v>Normal</v>
      </c>
      <c r="S1340">
        <f t="shared" si="82"/>
        <v>1</v>
      </c>
      <c r="T1340" t="str">
        <f t="shared" si="83"/>
        <v>Low</v>
      </c>
    </row>
    <row r="1341" spans="1:20" ht="15" customHeight="1" x14ac:dyDescent="0.35">
      <c r="A1341" s="35">
        <v>77</v>
      </c>
      <c r="B1341" s="36">
        <v>33.659200800000001</v>
      </c>
      <c r="C1341" s="35">
        <v>114.037222</v>
      </c>
      <c r="D1341" s="35">
        <v>81.556231440000005</v>
      </c>
      <c r="E1341" s="37">
        <v>217.45456820000001</v>
      </c>
      <c r="F1341" s="37">
        <v>33.979636059999997</v>
      </c>
      <c r="G1341" s="37">
        <v>227.1116629</v>
      </c>
      <c r="H1341" s="37">
        <v>268.36912100000001</v>
      </c>
      <c r="I1341" s="17" t="s">
        <v>243</v>
      </c>
      <c r="J1341" s="17" t="s">
        <v>354</v>
      </c>
      <c r="K1341" s="17" t="s">
        <v>392</v>
      </c>
      <c r="L1341" s="17" t="s">
        <v>366</v>
      </c>
      <c r="M1341" s="17" t="s">
        <v>334</v>
      </c>
      <c r="N1341" s="36">
        <v>6.3995555401484197</v>
      </c>
      <c r="O1341" s="35">
        <v>32.480990560000002</v>
      </c>
      <c r="P1341" s="37">
        <v>2591.7584615999999</v>
      </c>
      <c r="Q1341" t="str">
        <f t="shared" si="80"/>
        <v>Borderline High</v>
      </c>
      <c r="R1341" t="str">
        <f t="shared" si="81"/>
        <v>Normal</v>
      </c>
      <c r="S1341">
        <f t="shared" si="82"/>
        <v>4</v>
      </c>
      <c r="T1341" t="str">
        <f t="shared" si="83"/>
        <v>Moderate</v>
      </c>
    </row>
    <row r="1342" spans="1:20" ht="15" customHeight="1" x14ac:dyDescent="0.35">
      <c r="A1342" s="35">
        <v>54</v>
      </c>
      <c r="B1342" s="36">
        <v>35.032021710000002</v>
      </c>
      <c r="C1342" s="35">
        <v>128.9153493</v>
      </c>
      <c r="D1342" s="35">
        <v>89.904518600000003</v>
      </c>
      <c r="E1342" s="37">
        <v>198.35684739999999</v>
      </c>
      <c r="F1342" s="37">
        <v>28.51226625</v>
      </c>
      <c r="G1342" s="37">
        <v>225.12649289999999</v>
      </c>
      <c r="H1342" s="37">
        <v>259.98371950000001</v>
      </c>
      <c r="I1342" s="17" t="s">
        <v>243</v>
      </c>
      <c r="J1342" s="17" t="s">
        <v>249</v>
      </c>
      <c r="K1342" s="17" t="s">
        <v>392</v>
      </c>
      <c r="L1342" s="17" t="s">
        <v>363</v>
      </c>
      <c r="M1342" s="17" t="s">
        <v>334</v>
      </c>
      <c r="N1342" s="36">
        <v>6.9568951713896103</v>
      </c>
      <c r="O1342" s="35">
        <v>39.0108307</v>
      </c>
      <c r="P1342" s="37">
        <v>1891.7291723400001</v>
      </c>
      <c r="Q1342" t="str">
        <f t="shared" si="80"/>
        <v>Desirable</v>
      </c>
      <c r="R1342" t="str">
        <f t="shared" si="81"/>
        <v>Elevated</v>
      </c>
      <c r="S1342">
        <f t="shared" si="82"/>
        <v>5</v>
      </c>
      <c r="T1342" t="str">
        <f t="shared" si="83"/>
        <v>Moderate</v>
      </c>
    </row>
    <row r="1343" spans="1:20" ht="15" customHeight="1" x14ac:dyDescent="0.35">
      <c r="A1343" s="35">
        <v>39</v>
      </c>
      <c r="B1343" s="36">
        <v>23.354435500000001</v>
      </c>
      <c r="C1343" s="35">
        <v>94.78992848</v>
      </c>
      <c r="D1343" s="35">
        <v>82.804756560000001</v>
      </c>
      <c r="E1343" s="37">
        <v>195.88814360000001</v>
      </c>
      <c r="F1343" s="37">
        <v>33.559411760000003</v>
      </c>
      <c r="G1343" s="37">
        <v>222.06052879999999</v>
      </c>
      <c r="H1343" s="37">
        <v>247.27138350000001</v>
      </c>
      <c r="I1343" s="17" t="s">
        <v>243</v>
      </c>
      <c r="J1343" s="17" t="s">
        <v>249</v>
      </c>
      <c r="K1343" s="17" t="s">
        <v>392</v>
      </c>
      <c r="L1343" s="17" t="s">
        <v>357</v>
      </c>
      <c r="M1343" s="17" t="s">
        <v>255</v>
      </c>
      <c r="N1343" s="36">
        <v>5.8370553393752296</v>
      </c>
      <c r="O1343" s="35">
        <v>11.985171920000001</v>
      </c>
      <c r="P1343" s="37">
        <v>910.82298449999996</v>
      </c>
      <c r="Q1343" t="str">
        <f t="shared" si="80"/>
        <v>Desirable</v>
      </c>
      <c r="R1343" t="str">
        <f t="shared" si="81"/>
        <v>Normal</v>
      </c>
      <c r="S1343">
        <f t="shared" si="82"/>
        <v>1</v>
      </c>
      <c r="T1343" t="str">
        <f t="shared" si="83"/>
        <v>Low</v>
      </c>
    </row>
    <row r="1344" spans="1:20" ht="15" customHeight="1" x14ac:dyDescent="0.35">
      <c r="A1344" s="35">
        <v>85</v>
      </c>
      <c r="B1344" s="36">
        <v>22.954295689999999</v>
      </c>
      <c r="C1344" s="35">
        <v>106.96693310000001</v>
      </c>
      <c r="D1344" s="35">
        <v>81.786975459999994</v>
      </c>
      <c r="E1344" s="37">
        <v>212.1579084</v>
      </c>
      <c r="F1344" s="37">
        <v>28.474151519999999</v>
      </c>
      <c r="G1344" s="37">
        <v>225.84861520000001</v>
      </c>
      <c r="H1344" s="37">
        <v>214.33674640000001</v>
      </c>
      <c r="I1344" s="17" t="s">
        <v>243</v>
      </c>
      <c r="J1344" s="17" t="s">
        <v>354</v>
      </c>
      <c r="K1344" s="17" t="s">
        <v>392</v>
      </c>
      <c r="L1344" s="17" t="s">
        <v>366</v>
      </c>
      <c r="M1344" s="17" t="s">
        <v>255</v>
      </c>
      <c r="N1344" s="36">
        <v>7.45089483179094</v>
      </c>
      <c r="O1344" s="35">
        <v>25.179957640000001</v>
      </c>
      <c r="P1344" s="37">
        <v>1951.11513365</v>
      </c>
      <c r="Q1344" t="str">
        <f t="shared" si="80"/>
        <v>Borderline High</v>
      </c>
      <c r="R1344" t="str">
        <f t="shared" si="81"/>
        <v>Normal</v>
      </c>
      <c r="S1344">
        <f t="shared" si="82"/>
        <v>1</v>
      </c>
      <c r="T1344" t="str">
        <f t="shared" si="83"/>
        <v>Low</v>
      </c>
    </row>
    <row r="1345" spans="1:20" ht="15" customHeight="1" x14ac:dyDescent="0.35">
      <c r="A1345" s="35">
        <v>37</v>
      </c>
      <c r="B1345" s="36">
        <v>30.112856610000001</v>
      </c>
      <c r="C1345" s="35">
        <v>102.3989514</v>
      </c>
      <c r="D1345" s="35">
        <v>77.356182020000006</v>
      </c>
      <c r="E1345" s="37">
        <v>195.92183299999999</v>
      </c>
      <c r="F1345" s="37">
        <v>37.106349600000001</v>
      </c>
      <c r="G1345" s="37">
        <v>237.16604609999999</v>
      </c>
      <c r="H1345" s="37">
        <v>248.9525787</v>
      </c>
      <c r="I1345" s="17" t="s">
        <v>243</v>
      </c>
      <c r="J1345" s="17" t="s">
        <v>249</v>
      </c>
      <c r="K1345" s="17" t="s">
        <v>255</v>
      </c>
      <c r="L1345" s="17" t="s">
        <v>357</v>
      </c>
      <c r="M1345" s="17" t="s">
        <v>334</v>
      </c>
      <c r="N1345" s="36">
        <v>5.2800082765349696</v>
      </c>
      <c r="O1345" s="35">
        <v>25.042769379999999</v>
      </c>
      <c r="P1345" s="37">
        <v>1114.1756945699999</v>
      </c>
      <c r="Q1345" t="str">
        <f t="shared" si="80"/>
        <v>Desirable</v>
      </c>
      <c r="R1345" t="str">
        <f t="shared" si="81"/>
        <v>Normal</v>
      </c>
      <c r="S1345">
        <f t="shared" si="82"/>
        <v>4</v>
      </c>
      <c r="T1345" t="str">
        <f t="shared" si="83"/>
        <v>Moderate</v>
      </c>
    </row>
    <row r="1346" spans="1:20" ht="15" customHeight="1" x14ac:dyDescent="0.35">
      <c r="A1346" s="35">
        <v>85</v>
      </c>
      <c r="B1346" s="36">
        <v>35.640155989999997</v>
      </c>
      <c r="C1346" s="35">
        <v>116.60594570000001</v>
      </c>
      <c r="D1346" s="35">
        <v>86.686881889999995</v>
      </c>
      <c r="E1346" s="37">
        <v>211.67014499999999</v>
      </c>
      <c r="F1346" s="37">
        <v>32.936570969999998</v>
      </c>
      <c r="G1346" s="37">
        <v>229.82604240000001</v>
      </c>
      <c r="H1346" s="37">
        <v>302.77498680000002</v>
      </c>
      <c r="I1346" s="17" t="s">
        <v>353</v>
      </c>
      <c r="J1346" s="17" t="s">
        <v>249</v>
      </c>
      <c r="K1346" s="17" t="s">
        <v>392</v>
      </c>
      <c r="L1346" s="17" t="s">
        <v>366</v>
      </c>
      <c r="M1346" s="17" t="s">
        <v>334</v>
      </c>
      <c r="N1346" s="36">
        <v>6.4265993321769299</v>
      </c>
      <c r="O1346" s="35">
        <v>29.919063810000001</v>
      </c>
      <c r="P1346" s="37">
        <v>3029.4132591500002</v>
      </c>
      <c r="Q1346" t="str">
        <f t="shared" ref="Q1346:Q1409" si="84">IF(E1346&lt;200,"Desirable",IF(E1346&lt;240,"Borderline High","High"))</f>
        <v>Borderline High</v>
      </c>
      <c r="R1346" t="str">
        <f t="shared" ref="R1346:R1409" si="85">IF(C1346&lt;120,"Normal",IF(C1346&lt;130,"Elevated",IF(C1346&lt;140,"High / Stage 1","High / Stage 2")))</f>
        <v>Normal</v>
      </c>
      <c r="S1346">
        <f t="shared" ref="S1346:S1409" si="86">(IF(M1346="Obese",3,IF(M1346="Overweight",2,IF(M1346="Underweight",1,0))))+(IF(R1346="High / Stage 2",3,IF(R1346="High / Stage 1",2,IF(R1346="Elevated",1,0))))+IF(I1346="smoker",2,0)+IF(F1346&lt;40,1,0)</f>
        <v>6</v>
      </c>
      <c r="T1346" t="str">
        <f t="shared" ref="T1346:T1409" si="87">IF(S1346&lt;=2,"Low",IF(S1346&lt;=5,"Moderate","High"))</f>
        <v>High</v>
      </c>
    </row>
    <row r="1347" spans="1:20" ht="15" customHeight="1" x14ac:dyDescent="0.35">
      <c r="A1347" s="35">
        <v>81</v>
      </c>
      <c r="B1347" s="36">
        <v>35.069595499999998</v>
      </c>
      <c r="C1347" s="35">
        <v>125.9974588</v>
      </c>
      <c r="D1347" s="35">
        <v>96.016741760000002</v>
      </c>
      <c r="E1347" s="37">
        <v>193.84349760000001</v>
      </c>
      <c r="F1347" s="37">
        <v>29.774070420000001</v>
      </c>
      <c r="G1347" s="37">
        <v>212.9190644</v>
      </c>
      <c r="H1347" s="37">
        <v>256.3495911</v>
      </c>
      <c r="I1347" s="17" t="s">
        <v>243</v>
      </c>
      <c r="J1347" s="17" t="s">
        <v>354</v>
      </c>
      <c r="K1347" s="17" t="s">
        <v>392</v>
      </c>
      <c r="L1347" s="17" t="s">
        <v>366</v>
      </c>
      <c r="M1347" s="17" t="s">
        <v>334</v>
      </c>
      <c r="N1347" s="36">
        <v>6.5104802556586403</v>
      </c>
      <c r="O1347" s="35">
        <v>29.980717039999998</v>
      </c>
      <c r="P1347" s="37">
        <v>2840.6372354999999</v>
      </c>
      <c r="Q1347" t="str">
        <f t="shared" si="84"/>
        <v>Desirable</v>
      </c>
      <c r="R1347" t="str">
        <f t="shared" si="85"/>
        <v>Elevated</v>
      </c>
      <c r="S1347">
        <f t="shared" si="86"/>
        <v>5</v>
      </c>
      <c r="T1347" t="str">
        <f t="shared" si="87"/>
        <v>Moderate</v>
      </c>
    </row>
    <row r="1348" spans="1:20" ht="15" customHeight="1" x14ac:dyDescent="0.35">
      <c r="A1348" s="35">
        <v>34</v>
      </c>
      <c r="B1348" s="36">
        <v>25.07470065</v>
      </c>
      <c r="C1348" s="35">
        <v>93.49711739</v>
      </c>
      <c r="D1348" s="35">
        <v>85.426385420000003</v>
      </c>
      <c r="E1348" s="37">
        <v>186.24354059999999</v>
      </c>
      <c r="F1348" s="37">
        <v>37.406585069999998</v>
      </c>
      <c r="G1348" s="37">
        <v>206.19710240000001</v>
      </c>
      <c r="H1348" s="37">
        <v>248.3824712</v>
      </c>
      <c r="I1348" s="17" t="s">
        <v>243</v>
      </c>
      <c r="J1348" s="17" t="s">
        <v>359</v>
      </c>
      <c r="K1348" s="17" t="s">
        <v>392</v>
      </c>
      <c r="L1348" s="17" t="s">
        <v>357</v>
      </c>
      <c r="M1348" s="17" t="s">
        <v>333</v>
      </c>
      <c r="N1348" s="36">
        <v>4.9788971714867101</v>
      </c>
      <c r="O1348" s="35">
        <v>8.0707319700000006</v>
      </c>
      <c r="P1348" s="37">
        <v>852.53982210000004</v>
      </c>
      <c r="Q1348" t="str">
        <f t="shared" si="84"/>
        <v>Desirable</v>
      </c>
      <c r="R1348" t="str">
        <f t="shared" si="85"/>
        <v>Normal</v>
      </c>
      <c r="S1348">
        <f t="shared" si="86"/>
        <v>3</v>
      </c>
      <c r="T1348" t="str">
        <f t="shared" si="87"/>
        <v>Moderate</v>
      </c>
    </row>
    <row r="1349" spans="1:20" ht="15" customHeight="1" x14ac:dyDescent="0.35">
      <c r="A1349" s="35">
        <v>29</v>
      </c>
      <c r="B1349" s="36">
        <v>26.082260170000001</v>
      </c>
      <c r="C1349" s="35">
        <v>116.2715771</v>
      </c>
      <c r="D1349" s="35">
        <v>90.691494109999994</v>
      </c>
      <c r="E1349" s="37">
        <v>184.51236</v>
      </c>
      <c r="F1349" s="37">
        <v>49.481549309999998</v>
      </c>
      <c r="G1349" s="37">
        <v>214.548731</v>
      </c>
      <c r="H1349" s="37">
        <v>238.88710219999999</v>
      </c>
      <c r="I1349" s="17" t="s">
        <v>243</v>
      </c>
      <c r="J1349" s="17" t="s">
        <v>359</v>
      </c>
      <c r="K1349" s="17" t="s">
        <v>392</v>
      </c>
      <c r="L1349" s="17" t="s">
        <v>355</v>
      </c>
      <c r="M1349" s="17" t="s">
        <v>333</v>
      </c>
      <c r="N1349" s="36">
        <v>3.7289123435492502</v>
      </c>
      <c r="O1349" s="35">
        <v>25.580082990000001</v>
      </c>
      <c r="P1349" s="37">
        <v>756.38554493000004</v>
      </c>
      <c r="Q1349" t="str">
        <f t="shared" si="84"/>
        <v>Desirable</v>
      </c>
      <c r="R1349" t="str">
        <f t="shared" si="85"/>
        <v>Normal</v>
      </c>
      <c r="S1349">
        <f t="shared" si="86"/>
        <v>2</v>
      </c>
      <c r="T1349" t="str">
        <f t="shared" si="87"/>
        <v>Low</v>
      </c>
    </row>
    <row r="1350" spans="1:20" ht="15" customHeight="1" x14ac:dyDescent="0.35">
      <c r="A1350" s="35">
        <v>39</v>
      </c>
      <c r="B1350" s="36">
        <v>20.842292260000001</v>
      </c>
      <c r="C1350" s="35">
        <v>96.000842340000005</v>
      </c>
      <c r="D1350" s="35">
        <v>72.151094330000006</v>
      </c>
      <c r="E1350" s="37">
        <v>182.10429719999999</v>
      </c>
      <c r="F1350" s="37">
        <v>38.986924819999999</v>
      </c>
      <c r="G1350" s="37">
        <v>220.1746947</v>
      </c>
      <c r="H1350" s="37">
        <v>231.41354860000001</v>
      </c>
      <c r="I1350" s="17" t="s">
        <v>353</v>
      </c>
      <c r="J1350" s="17" t="s">
        <v>249</v>
      </c>
      <c r="K1350" s="17" t="s">
        <v>255</v>
      </c>
      <c r="L1350" s="17" t="s">
        <v>357</v>
      </c>
      <c r="M1350" s="17" t="s">
        <v>255</v>
      </c>
      <c r="N1350" s="36">
        <v>4.6709069268931396</v>
      </c>
      <c r="O1350" s="35">
        <v>23.849748009999999</v>
      </c>
      <c r="P1350" s="37">
        <v>812.84939813999995</v>
      </c>
      <c r="Q1350" t="str">
        <f t="shared" si="84"/>
        <v>Desirable</v>
      </c>
      <c r="R1350" t="str">
        <f t="shared" si="85"/>
        <v>Normal</v>
      </c>
      <c r="S1350">
        <f t="shared" si="86"/>
        <v>3</v>
      </c>
      <c r="T1350" t="str">
        <f t="shared" si="87"/>
        <v>Moderate</v>
      </c>
    </row>
    <row r="1351" spans="1:20" ht="15" customHeight="1" x14ac:dyDescent="0.35">
      <c r="A1351" s="35">
        <v>34</v>
      </c>
      <c r="B1351" s="36">
        <v>25.018311409999999</v>
      </c>
      <c r="C1351" s="35">
        <v>110.3198739</v>
      </c>
      <c r="D1351" s="35">
        <v>91.335778669999996</v>
      </c>
      <c r="E1351" s="37">
        <v>178.23552670000001</v>
      </c>
      <c r="F1351" s="37">
        <v>40.37727786</v>
      </c>
      <c r="G1351" s="37">
        <v>223.18739729999999</v>
      </c>
      <c r="H1351" s="37">
        <v>256.76985150000002</v>
      </c>
      <c r="I1351" s="17" t="s">
        <v>243</v>
      </c>
      <c r="J1351" s="17" t="s">
        <v>359</v>
      </c>
      <c r="K1351" s="17" t="s">
        <v>392</v>
      </c>
      <c r="L1351" s="17" t="s">
        <v>357</v>
      </c>
      <c r="M1351" s="17" t="s">
        <v>333</v>
      </c>
      <c r="N1351" s="36">
        <v>4.4142531677840102</v>
      </c>
      <c r="O1351" s="35">
        <v>18.984095230000001</v>
      </c>
      <c r="P1351" s="37">
        <v>850.62258794000002</v>
      </c>
      <c r="Q1351" t="str">
        <f t="shared" si="84"/>
        <v>Desirable</v>
      </c>
      <c r="R1351" t="str">
        <f t="shared" si="85"/>
        <v>Normal</v>
      </c>
      <c r="S1351">
        <f t="shared" si="86"/>
        <v>2</v>
      </c>
      <c r="T1351" t="str">
        <f t="shared" si="87"/>
        <v>Low</v>
      </c>
    </row>
    <row r="1352" spans="1:20" ht="15" customHeight="1" x14ac:dyDescent="0.35">
      <c r="A1352" s="35">
        <v>27</v>
      </c>
      <c r="B1352" s="36">
        <v>27.483159010000001</v>
      </c>
      <c r="C1352" s="35">
        <v>83.637156529999999</v>
      </c>
      <c r="D1352" s="35">
        <v>77.128013269999997</v>
      </c>
      <c r="E1352" s="37">
        <v>198.24608409999999</v>
      </c>
      <c r="F1352" s="37">
        <v>29.70459048</v>
      </c>
      <c r="G1352" s="37">
        <v>207.86835160000001</v>
      </c>
      <c r="H1352" s="37">
        <v>258.8908381</v>
      </c>
      <c r="I1352" s="17" t="s">
        <v>353</v>
      </c>
      <c r="J1352" s="17" t="s">
        <v>249</v>
      </c>
      <c r="K1352" s="17" t="s">
        <v>255</v>
      </c>
      <c r="L1352" s="17" t="s">
        <v>355</v>
      </c>
      <c r="M1352" s="17" t="s">
        <v>333</v>
      </c>
      <c r="N1352" s="36">
        <v>6.6739207946151797</v>
      </c>
      <c r="O1352" s="35">
        <v>6.5091432600000001</v>
      </c>
      <c r="P1352" s="37">
        <v>742.04529327</v>
      </c>
      <c r="Q1352" t="str">
        <f t="shared" si="84"/>
        <v>Desirable</v>
      </c>
      <c r="R1352" t="str">
        <f t="shared" si="85"/>
        <v>Normal</v>
      </c>
      <c r="S1352">
        <f t="shared" si="86"/>
        <v>5</v>
      </c>
      <c r="T1352" t="str">
        <f t="shared" si="87"/>
        <v>Moderate</v>
      </c>
    </row>
    <row r="1353" spans="1:20" ht="15" customHeight="1" x14ac:dyDescent="0.35">
      <c r="A1353" s="35">
        <v>82</v>
      </c>
      <c r="B1353" s="36">
        <v>20.25111867</v>
      </c>
      <c r="C1353" s="35">
        <v>87.841047599999996</v>
      </c>
      <c r="D1353" s="35">
        <v>85.620300420000007</v>
      </c>
      <c r="E1353" s="37">
        <v>196.2695056</v>
      </c>
      <c r="F1353" s="37">
        <v>32.059037779999997</v>
      </c>
      <c r="G1353" s="37">
        <v>213.383149</v>
      </c>
      <c r="H1353" s="37">
        <v>238.04323049999999</v>
      </c>
      <c r="I1353" s="17" t="s">
        <v>243</v>
      </c>
      <c r="J1353" s="17" t="s">
        <v>249</v>
      </c>
      <c r="K1353" s="17" t="s">
        <v>392</v>
      </c>
      <c r="L1353" s="17" t="s">
        <v>366</v>
      </c>
      <c r="M1353" s="17" t="s">
        <v>255</v>
      </c>
      <c r="N1353" s="36">
        <v>6.1221271501305798</v>
      </c>
      <c r="O1353" s="35">
        <v>2.2207471799999898</v>
      </c>
      <c r="P1353" s="37">
        <v>1660.5917309399999</v>
      </c>
      <c r="Q1353" t="str">
        <f t="shared" si="84"/>
        <v>Desirable</v>
      </c>
      <c r="R1353" t="str">
        <f t="shared" si="85"/>
        <v>Normal</v>
      </c>
      <c r="S1353">
        <f t="shared" si="86"/>
        <v>1</v>
      </c>
      <c r="T1353" t="str">
        <f t="shared" si="87"/>
        <v>Low</v>
      </c>
    </row>
    <row r="1354" spans="1:20" ht="15" customHeight="1" x14ac:dyDescent="0.35">
      <c r="A1354" s="35">
        <v>39</v>
      </c>
      <c r="B1354" s="36">
        <v>24.275061189999999</v>
      </c>
      <c r="C1354" s="35">
        <v>104.5258027</v>
      </c>
      <c r="D1354" s="35">
        <v>90.471030740000003</v>
      </c>
      <c r="E1354" s="37">
        <v>205.39754160000001</v>
      </c>
      <c r="F1354" s="37">
        <v>36.650307429999998</v>
      </c>
      <c r="G1354" s="37">
        <v>219.59301400000001</v>
      </c>
      <c r="H1354" s="37">
        <v>226.7856764</v>
      </c>
      <c r="I1354" s="17" t="s">
        <v>243</v>
      </c>
      <c r="J1354" s="17" t="s">
        <v>249</v>
      </c>
      <c r="K1354" s="17" t="s">
        <v>392</v>
      </c>
      <c r="L1354" s="17" t="s">
        <v>357</v>
      </c>
      <c r="M1354" s="17" t="s">
        <v>255</v>
      </c>
      <c r="N1354" s="36">
        <v>5.60425153301368</v>
      </c>
      <c r="O1354" s="35">
        <v>14.05477196</v>
      </c>
      <c r="P1354" s="37">
        <v>946.72738641000001</v>
      </c>
      <c r="Q1354" t="str">
        <f t="shared" si="84"/>
        <v>Borderline High</v>
      </c>
      <c r="R1354" t="str">
        <f t="shared" si="85"/>
        <v>Normal</v>
      </c>
      <c r="S1354">
        <f t="shared" si="86"/>
        <v>1</v>
      </c>
      <c r="T1354" t="str">
        <f t="shared" si="87"/>
        <v>Low</v>
      </c>
    </row>
    <row r="1355" spans="1:20" ht="15" customHeight="1" x14ac:dyDescent="0.35">
      <c r="A1355" s="35">
        <v>67</v>
      </c>
      <c r="B1355" s="36">
        <v>28.111072140000001</v>
      </c>
      <c r="C1355" s="35">
        <v>123.4336979</v>
      </c>
      <c r="D1355" s="35">
        <v>71.004430639999995</v>
      </c>
      <c r="E1355" s="37">
        <v>210.673237</v>
      </c>
      <c r="F1355" s="37">
        <v>33.013223439999997</v>
      </c>
      <c r="G1355" s="37">
        <v>219.64885100000001</v>
      </c>
      <c r="H1355" s="37">
        <v>249.7202652</v>
      </c>
      <c r="I1355" s="17" t="s">
        <v>243</v>
      </c>
      <c r="J1355" s="17" t="s">
        <v>249</v>
      </c>
      <c r="K1355" s="17" t="s">
        <v>255</v>
      </c>
      <c r="L1355" s="17" t="s">
        <v>261</v>
      </c>
      <c r="M1355" s="17" t="s">
        <v>333</v>
      </c>
      <c r="N1355" s="36">
        <v>6.3814803599196797</v>
      </c>
      <c r="O1355" s="35">
        <v>52.429267260000003</v>
      </c>
      <c r="P1355" s="37">
        <v>1883.4418333799999</v>
      </c>
      <c r="Q1355" t="str">
        <f t="shared" si="84"/>
        <v>Borderline High</v>
      </c>
      <c r="R1355" t="str">
        <f t="shared" si="85"/>
        <v>Elevated</v>
      </c>
      <c r="S1355">
        <f t="shared" si="86"/>
        <v>4</v>
      </c>
      <c r="T1355" t="str">
        <f t="shared" si="87"/>
        <v>Moderate</v>
      </c>
    </row>
    <row r="1356" spans="1:20" ht="15" customHeight="1" x14ac:dyDescent="0.35">
      <c r="A1356" s="35">
        <v>31</v>
      </c>
      <c r="B1356" s="36">
        <v>19.400127170000001</v>
      </c>
      <c r="C1356" s="35">
        <v>113.3751676</v>
      </c>
      <c r="D1356" s="35">
        <v>80.196081520000007</v>
      </c>
      <c r="E1356" s="37">
        <v>168.88140369999999</v>
      </c>
      <c r="F1356" s="37">
        <v>37.747556799999998</v>
      </c>
      <c r="G1356" s="37">
        <v>213.00779660000001</v>
      </c>
      <c r="H1356" s="37">
        <v>266.54023339999998</v>
      </c>
      <c r="I1356" s="17" t="s">
        <v>243</v>
      </c>
      <c r="J1356" s="17" t="s">
        <v>249</v>
      </c>
      <c r="K1356" s="17" t="s">
        <v>392</v>
      </c>
      <c r="L1356" s="17" t="s">
        <v>357</v>
      </c>
      <c r="M1356" s="17" t="s">
        <v>255</v>
      </c>
      <c r="N1356" s="36">
        <v>4.4739691258640599</v>
      </c>
      <c r="O1356" s="35">
        <v>33.179086079999998</v>
      </c>
      <c r="P1356" s="37">
        <v>601.40394227000002</v>
      </c>
      <c r="Q1356" t="str">
        <f t="shared" si="84"/>
        <v>Desirable</v>
      </c>
      <c r="R1356" t="str">
        <f t="shared" si="85"/>
        <v>Normal</v>
      </c>
      <c r="S1356">
        <f t="shared" si="86"/>
        <v>1</v>
      </c>
      <c r="T1356" t="str">
        <f t="shared" si="87"/>
        <v>Low</v>
      </c>
    </row>
    <row r="1357" spans="1:20" ht="15" customHeight="1" x14ac:dyDescent="0.35">
      <c r="A1357" s="35">
        <v>81</v>
      </c>
      <c r="B1357" s="36">
        <v>29.34529757</v>
      </c>
      <c r="C1357" s="35">
        <v>96.877913320000005</v>
      </c>
      <c r="D1357" s="35">
        <v>72.42703573</v>
      </c>
      <c r="E1357" s="37">
        <v>186.97281179999999</v>
      </c>
      <c r="F1357" s="37">
        <v>40.652892379999997</v>
      </c>
      <c r="G1357" s="37">
        <v>207.0936379</v>
      </c>
      <c r="H1357" s="37">
        <v>250.44924109999999</v>
      </c>
      <c r="I1357" s="17" t="s">
        <v>243</v>
      </c>
      <c r="J1357" s="17" t="s">
        <v>249</v>
      </c>
      <c r="K1357" s="17" t="s">
        <v>255</v>
      </c>
      <c r="L1357" s="17" t="s">
        <v>366</v>
      </c>
      <c r="M1357" s="17" t="s">
        <v>333</v>
      </c>
      <c r="N1357" s="36">
        <v>4.5992499144288397</v>
      </c>
      <c r="O1357" s="35">
        <v>24.450877590000001</v>
      </c>
      <c r="P1357" s="37">
        <v>2376.9691031699999</v>
      </c>
      <c r="Q1357" t="str">
        <f t="shared" si="84"/>
        <v>Desirable</v>
      </c>
      <c r="R1357" t="str">
        <f t="shared" si="85"/>
        <v>Normal</v>
      </c>
      <c r="S1357">
        <f t="shared" si="86"/>
        <v>2</v>
      </c>
      <c r="T1357" t="str">
        <f t="shared" si="87"/>
        <v>Low</v>
      </c>
    </row>
    <row r="1358" spans="1:20" ht="15" customHeight="1" x14ac:dyDescent="0.35">
      <c r="A1358" s="35">
        <v>64</v>
      </c>
      <c r="B1358" s="36">
        <v>32.101971749999997</v>
      </c>
      <c r="C1358" s="35">
        <v>123.5402295</v>
      </c>
      <c r="D1358" s="35">
        <v>83.072101529999998</v>
      </c>
      <c r="E1358" s="37">
        <v>209.51982709999999</v>
      </c>
      <c r="F1358" s="37">
        <v>36.131392480000002</v>
      </c>
      <c r="G1358" s="37">
        <v>220.16301469999999</v>
      </c>
      <c r="H1358" s="37">
        <v>235.7219613</v>
      </c>
      <c r="I1358" s="17" t="s">
        <v>243</v>
      </c>
      <c r="J1358" s="17" t="s">
        <v>249</v>
      </c>
      <c r="K1358" s="17" t="s">
        <v>392</v>
      </c>
      <c r="L1358" s="17" t="s">
        <v>261</v>
      </c>
      <c r="M1358" s="17" t="s">
        <v>334</v>
      </c>
      <c r="N1358" s="36">
        <v>5.7988306765640596</v>
      </c>
      <c r="O1358" s="35">
        <v>40.468127969999998</v>
      </c>
      <c r="P1358" s="37">
        <v>2054.5261919999998</v>
      </c>
      <c r="Q1358" t="str">
        <f t="shared" si="84"/>
        <v>Borderline High</v>
      </c>
      <c r="R1358" t="str">
        <f t="shared" si="85"/>
        <v>Elevated</v>
      </c>
      <c r="S1358">
        <f t="shared" si="86"/>
        <v>5</v>
      </c>
      <c r="T1358" t="str">
        <f t="shared" si="87"/>
        <v>Moderate</v>
      </c>
    </row>
    <row r="1359" spans="1:20" ht="15" customHeight="1" x14ac:dyDescent="0.35">
      <c r="A1359" s="35">
        <v>46</v>
      </c>
      <c r="B1359" s="36">
        <v>29.850150469999999</v>
      </c>
      <c r="C1359" s="35">
        <v>114.7873482</v>
      </c>
      <c r="D1359" s="35">
        <v>92.976039</v>
      </c>
      <c r="E1359" s="37">
        <v>203.05811120000001</v>
      </c>
      <c r="F1359" s="37">
        <v>46.298995750000003</v>
      </c>
      <c r="G1359" s="37">
        <v>222.0989472</v>
      </c>
      <c r="H1359" s="37">
        <v>277.76672000000002</v>
      </c>
      <c r="I1359" s="17" t="s">
        <v>353</v>
      </c>
      <c r="J1359" s="17" t="s">
        <v>249</v>
      </c>
      <c r="K1359" s="17" t="s">
        <v>392</v>
      </c>
      <c r="L1359" s="17" t="s">
        <v>360</v>
      </c>
      <c r="M1359" s="17" t="s">
        <v>333</v>
      </c>
      <c r="N1359" s="36">
        <v>4.3857994738471202</v>
      </c>
      <c r="O1359" s="35">
        <v>21.8113092</v>
      </c>
      <c r="P1359" s="37">
        <v>1373.1069216200001</v>
      </c>
      <c r="Q1359" t="str">
        <f t="shared" si="84"/>
        <v>Borderline High</v>
      </c>
      <c r="R1359" t="str">
        <f t="shared" si="85"/>
        <v>Normal</v>
      </c>
      <c r="S1359">
        <f t="shared" si="86"/>
        <v>4</v>
      </c>
      <c r="T1359" t="str">
        <f t="shared" si="87"/>
        <v>Moderate</v>
      </c>
    </row>
    <row r="1360" spans="1:20" ht="15" customHeight="1" x14ac:dyDescent="0.35">
      <c r="A1360" s="35">
        <v>53</v>
      </c>
      <c r="B1360" s="36">
        <v>24.516037650000001</v>
      </c>
      <c r="C1360" s="35">
        <v>111.9381168</v>
      </c>
      <c r="D1360" s="35">
        <v>70.927233529999995</v>
      </c>
      <c r="E1360" s="37">
        <v>208.44790560000001</v>
      </c>
      <c r="F1360" s="37">
        <v>30.60109074</v>
      </c>
      <c r="G1360" s="37">
        <v>205.70112839999999</v>
      </c>
      <c r="H1360" s="37">
        <v>250.5438977</v>
      </c>
      <c r="I1360" s="17" t="s">
        <v>353</v>
      </c>
      <c r="J1360" s="17" t="s">
        <v>359</v>
      </c>
      <c r="K1360" s="17" t="s">
        <v>255</v>
      </c>
      <c r="L1360" s="17" t="s">
        <v>363</v>
      </c>
      <c r="M1360" s="17" t="s">
        <v>255</v>
      </c>
      <c r="N1360" s="36">
        <v>6.8117802522486199</v>
      </c>
      <c r="O1360" s="35">
        <v>41.010883270000001</v>
      </c>
      <c r="P1360" s="37">
        <v>1299.3499954500001</v>
      </c>
      <c r="Q1360" t="str">
        <f t="shared" si="84"/>
        <v>Borderline High</v>
      </c>
      <c r="R1360" t="str">
        <f t="shared" si="85"/>
        <v>Normal</v>
      </c>
      <c r="S1360">
        <f t="shared" si="86"/>
        <v>3</v>
      </c>
      <c r="T1360" t="str">
        <f t="shared" si="87"/>
        <v>Moderate</v>
      </c>
    </row>
    <row r="1361" spans="1:20" ht="15" customHeight="1" x14ac:dyDescent="0.35">
      <c r="A1361" s="35">
        <v>69</v>
      </c>
      <c r="B1361" s="36">
        <v>32.859983640000003</v>
      </c>
      <c r="C1361" s="35">
        <v>136.19137850000001</v>
      </c>
      <c r="D1361" s="35">
        <v>87.303150290000005</v>
      </c>
      <c r="E1361" s="37">
        <v>195.21348169999999</v>
      </c>
      <c r="F1361" s="37">
        <v>35.714817019999998</v>
      </c>
      <c r="G1361" s="37">
        <v>212.6373462</v>
      </c>
      <c r="H1361" s="37">
        <v>258.95773809999997</v>
      </c>
      <c r="I1361" s="17" t="s">
        <v>243</v>
      </c>
      <c r="J1361" s="17" t="s">
        <v>354</v>
      </c>
      <c r="K1361" s="17" t="s">
        <v>392</v>
      </c>
      <c r="L1361" s="17" t="s">
        <v>261</v>
      </c>
      <c r="M1361" s="17" t="s">
        <v>334</v>
      </c>
      <c r="N1361" s="36">
        <v>5.4658961738676197</v>
      </c>
      <c r="O1361" s="35">
        <v>48.888228210000001</v>
      </c>
      <c r="P1361" s="37">
        <v>2267.3388711600001</v>
      </c>
      <c r="Q1361" t="str">
        <f t="shared" si="84"/>
        <v>Desirable</v>
      </c>
      <c r="R1361" t="str">
        <f t="shared" si="85"/>
        <v>High / Stage 1</v>
      </c>
      <c r="S1361">
        <f t="shared" si="86"/>
        <v>6</v>
      </c>
      <c r="T1361" t="str">
        <f t="shared" si="87"/>
        <v>High</v>
      </c>
    </row>
    <row r="1362" spans="1:20" ht="15" customHeight="1" x14ac:dyDescent="0.35">
      <c r="A1362" s="35">
        <v>24</v>
      </c>
      <c r="B1362" s="36">
        <v>33.937233620000001</v>
      </c>
      <c r="C1362" s="35">
        <v>103.1237869</v>
      </c>
      <c r="D1362" s="35">
        <v>87.306349080000004</v>
      </c>
      <c r="E1362" s="37">
        <v>175.98565350000001</v>
      </c>
      <c r="F1362" s="37">
        <v>35.272367610000003</v>
      </c>
      <c r="G1362" s="37">
        <v>221.1415068</v>
      </c>
      <c r="H1362" s="37">
        <v>261.39043290000001</v>
      </c>
      <c r="I1362" s="17" t="s">
        <v>243</v>
      </c>
      <c r="J1362" s="17" t="s">
        <v>249</v>
      </c>
      <c r="K1362" s="17" t="s">
        <v>392</v>
      </c>
      <c r="L1362" s="17" t="s">
        <v>355</v>
      </c>
      <c r="M1362" s="17" t="s">
        <v>334</v>
      </c>
      <c r="N1362" s="36">
        <v>4.9893348653495702</v>
      </c>
      <c r="O1362" s="35">
        <v>15.81743782</v>
      </c>
      <c r="P1362" s="37">
        <v>814.49360688000002</v>
      </c>
      <c r="Q1362" t="str">
        <f t="shared" si="84"/>
        <v>Desirable</v>
      </c>
      <c r="R1362" t="str">
        <f t="shared" si="85"/>
        <v>Normal</v>
      </c>
      <c r="S1362">
        <f t="shared" si="86"/>
        <v>4</v>
      </c>
      <c r="T1362" t="str">
        <f t="shared" si="87"/>
        <v>Moderate</v>
      </c>
    </row>
    <row r="1363" spans="1:20" ht="15" customHeight="1" x14ac:dyDescent="0.35">
      <c r="A1363" s="35">
        <v>46</v>
      </c>
      <c r="B1363" s="36">
        <v>28.588944829999999</v>
      </c>
      <c r="C1363" s="35">
        <v>118.6303633</v>
      </c>
      <c r="D1363" s="35">
        <v>96.377127959999996</v>
      </c>
      <c r="E1363" s="37">
        <v>172.21420599999999</v>
      </c>
      <c r="F1363" s="37">
        <v>38.108730639999997</v>
      </c>
      <c r="G1363" s="37">
        <v>220.47790639999999</v>
      </c>
      <c r="H1363" s="37">
        <v>226.74134040000001</v>
      </c>
      <c r="I1363" s="17" t="s">
        <v>353</v>
      </c>
      <c r="J1363" s="17" t="s">
        <v>354</v>
      </c>
      <c r="K1363" s="17" t="s">
        <v>392</v>
      </c>
      <c r="L1363" s="17" t="s">
        <v>360</v>
      </c>
      <c r="M1363" s="17" t="s">
        <v>333</v>
      </c>
      <c r="N1363" s="36">
        <v>4.5190223633226703</v>
      </c>
      <c r="O1363" s="35">
        <v>22.25323534</v>
      </c>
      <c r="P1363" s="37">
        <v>1315.09146218</v>
      </c>
      <c r="Q1363" t="str">
        <f t="shared" si="84"/>
        <v>Desirable</v>
      </c>
      <c r="R1363" t="str">
        <f t="shared" si="85"/>
        <v>Normal</v>
      </c>
      <c r="S1363">
        <f t="shared" si="86"/>
        <v>5</v>
      </c>
      <c r="T1363" t="str">
        <f t="shared" si="87"/>
        <v>Moderate</v>
      </c>
    </row>
    <row r="1364" spans="1:20" ht="15" customHeight="1" x14ac:dyDescent="0.35">
      <c r="A1364" s="35">
        <v>28</v>
      </c>
      <c r="B1364" s="36">
        <v>27.745192110000001</v>
      </c>
      <c r="C1364" s="35">
        <v>107.0574118</v>
      </c>
      <c r="D1364" s="35">
        <v>69.804599839999995</v>
      </c>
      <c r="E1364" s="37">
        <v>181.73511099999999</v>
      </c>
      <c r="F1364" s="37">
        <v>37.739505569999999</v>
      </c>
      <c r="G1364" s="37">
        <v>218.2398542</v>
      </c>
      <c r="H1364" s="37">
        <v>212.7182032</v>
      </c>
      <c r="I1364" s="17" t="s">
        <v>243</v>
      </c>
      <c r="J1364" s="17" t="s">
        <v>249</v>
      </c>
      <c r="K1364" s="17" t="s">
        <v>255</v>
      </c>
      <c r="L1364" s="17" t="s">
        <v>355</v>
      </c>
      <c r="M1364" s="17" t="s">
        <v>333</v>
      </c>
      <c r="N1364" s="36">
        <v>4.8155138297430504</v>
      </c>
      <c r="O1364" s="35">
        <v>37.252811960000003</v>
      </c>
      <c r="P1364" s="37">
        <v>776.86537908000003</v>
      </c>
      <c r="Q1364" t="str">
        <f t="shared" si="84"/>
        <v>Desirable</v>
      </c>
      <c r="R1364" t="str">
        <f t="shared" si="85"/>
        <v>Normal</v>
      </c>
      <c r="S1364">
        <f t="shared" si="86"/>
        <v>3</v>
      </c>
      <c r="T1364" t="str">
        <f t="shared" si="87"/>
        <v>Moderate</v>
      </c>
    </row>
    <row r="1365" spans="1:20" ht="15" customHeight="1" x14ac:dyDescent="0.35">
      <c r="A1365" s="35">
        <v>50</v>
      </c>
      <c r="B1365" s="36">
        <v>23.901464749999999</v>
      </c>
      <c r="C1365" s="35">
        <v>123.2143828</v>
      </c>
      <c r="D1365" s="35">
        <v>84.15131289</v>
      </c>
      <c r="E1365" s="37">
        <v>207.8727892</v>
      </c>
      <c r="F1365" s="37">
        <v>32.377992730000003</v>
      </c>
      <c r="G1365" s="37">
        <v>222.13766440000001</v>
      </c>
      <c r="H1365" s="37">
        <v>249.54027859999999</v>
      </c>
      <c r="I1365" s="17" t="s">
        <v>243</v>
      </c>
      <c r="J1365" s="17" t="s">
        <v>354</v>
      </c>
      <c r="K1365" s="17" t="s">
        <v>392</v>
      </c>
      <c r="L1365" s="17" t="s">
        <v>363</v>
      </c>
      <c r="M1365" s="17" t="s">
        <v>255</v>
      </c>
      <c r="N1365" s="36">
        <v>6.4201876544185597</v>
      </c>
      <c r="O1365" s="35">
        <v>39.063069910000003</v>
      </c>
      <c r="P1365" s="37">
        <v>1195.0732375</v>
      </c>
      <c r="Q1365" t="str">
        <f t="shared" si="84"/>
        <v>Borderline High</v>
      </c>
      <c r="R1365" t="str">
        <f t="shared" si="85"/>
        <v>Elevated</v>
      </c>
      <c r="S1365">
        <f t="shared" si="86"/>
        <v>2</v>
      </c>
      <c r="T1365" t="str">
        <f t="shared" si="87"/>
        <v>Low</v>
      </c>
    </row>
    <row r="1366" spans="1:20" ht="15" customHeight="1" x14ac:dyDescent="0.35">
      <c r="A1366" s="35">
        <v>23</v>
      </c>
      <c r="B1366" s="36">
        <v>24.966616210000002</v>
      </c>
      <c r="C1366" s="35">
        <v>108.2717176</v>
      </c>
      <c r="D1366" s="35">
        <v>78.912455489999999</v>
      </c>
      <c r="E1366" s="37">
        <v>176.2975721</v>
      </c>
      <c r="F1366" s="37">
        <v>30.98500074</v>
      </c>
      <c r="G1366" s="37">
        <v>191.73671780000001</v>
      </c>
      <c r="H1366" s="37">
        <v>285.95701810000003</v>
      </c>
      <c r="I1366" s="17" t="s">
        <v>243</v>
      </c>
      <c r="J1366" s="17" t="s">
        <v>359</v>
      </c>
      <c r="K1366" s="17" t="s">
        <v>255</v>
      </c>
      <c r="L1366" s="17" t="s">
        <v>355</v>
      </c>
      <c r="M1366" s="17" t="s">
        <v>255</v>
      </c>
      <c r="N1366" s="36">
        <v>5.6897714342284704</v>
      </c>
      <c r="O1366" s="35">
        <v>29.35926211</v>
      </c>
      <c r="P1366" s="37">
        <v>574.23217282999997</v>
      </c>
      <c r="Q1366" t="str">
        <f t="shared" si="84"/>
        <v>Desirable</v>
      </c>
      <c r="R1366" t="str">
        <f t="shared" si="85"/>
        <v>Normal</v>
      </c>
      <c r="S1366">
        <f t="shared" si="86"/>
        <v>1</v>
      </c>
      <c r="T1366" t="str">
        <f t="shared" si="87"/>
        <v>Low</v>
      </c>
    </row>
    <row r="1367" spans="1:20" ht="15" customHeight="1" x14ac:dyDescent="0.35">
      <c r="A1367" s="35">
        <v>49</v>
      </c>
      <c r="B1367" s="36">
        <v>32.360876320000003</v>
      </c>
      <c r="C1367" s="35">
        <v>105.8885351</v>
      </c>
      <c r="D1367" s="35">
        <v>88.632887519999997</v>
      </c>
      <c r="E1367" s="37">
        <v>232.1188377</v>
      </c>
      <c r="F1367" s="37">
        <v>32.388950090000002</v>
      </c>
      <c r="G1367" s="37">
        <v>260.26104679999997</v>
      </c>
      <c r="H1367" s="37">
        <v>292.21599379999998</v>
      </c>
      <c r="I1367" s="17" t="s">
        <v>243</v>
      </c>
      <c r="J1367" s="17" t="s">
        <v>359</v>
      </c>
      <c r="K1367" s="17" t="s">
        <v>392</v>
      </c>
      <c r="L1367" s="17" t="s">
        <v>360</v>
      </c>
      <c r="M1367" s="17" t="s">
        <v>334</v>
      </c>
      <c r="N1367" s="36">
        <v>7.1666058039857896</v>
      </c>
      <c r="O1367" s="35">
        <v>17.255647580000002</v>
      </c>
      <c r="P1367" s="37">
        <v>1585.6829396799999</v>
      </c>
      <c r="Q1367" t="str">
        <f t="shared" si="84"/>
        <v>Borderline High</v>
      </c>
      <c r="R1367" t="str">
        <f t="shared" si="85"/>
        <v>Normal</v>
      </c>
      <c r="S1367">
        <f t="shared" si="86"/>
        <v>4</v>
      </c>
      <c r="T1367" t="str">
        <f t="shared" si="87"/>
        <v>Moderate</v>
      </c>
    </row>
    <row r="1368" spans="1:20" ht="15" customHeight="1" x14ac:dyDescent="0.35">
      <c r="A1368" s="35">
        <v>68</v>
      </c>
      <c r="B1368" s="36">
        <v>36.246933419999998</v>
      </c>
      <c r="C1368" s="35">
        <v>108.3787521</v>
      </c>
      <c r="D1368" s="35">
        <v>84.513819729999994</v>
      </c>
      <c r="E1368" s="37">
        <v>179.8696286</v>
      </c>
      <c r="F1368" s="37">
        <v>30.947568570000001</v>
      </c>
      <c r="G1368" s="37">
        <v>232.5214253</v>
      </c>
      <c r="H1368" s="37">
        <v>224.57308710000001</v>
      </c>
      <c r="I1368" s="17" t="s">
        <v>243</v>
      </c>
      <c r="J1368" s="17" t="s">
        <v>359</v>
      </c>
      <c r="K1368" s="17" t="s">
        <v>392</v>
      </c>
      <c r="L1368" s="17" t="s">
        <v>261</v>
      </c>
      <c r="M1368" s="17" t="s">
        <v>334</v>
      </c>
      <c r="N1368" s="36">
        <v>5.8120762603095804</v>
      </c>
      <c r="O1368" s="35">
        <v>23.864932369999998</v>
      </c>
      <c r="P1368" s="37">
        <v>2464.7914725599999</v>
      </c>
      <c r="Q1368" t="str">
        <f t="shared" si="84"/>
        <v>Desirable</v>
      </c>
      <c r="R1368" t="str">
        <f t="shared" si="85"/>
        <v>Normal</v>
      </c>
      <c r="S1368">
        <f t="shared" si="86"/>
        <v>4</v>
      </c>
      <c r="T1368" t="str">
        <f t="shared" si="87"/>
        <v>Moderate</v>
      </c>
    </row>
    <row r="1369" spans="1:20" ht="15" customHeight="1" x14ac:dyDescent="0.35">
      <c r="A1369" s="35">
        <v>75</v>
      </c>
      <c r="B1369" s="36">
        <v>24.92511343</v>
      </c>
      <c r="C1369" s="35">
        <v>112.2895419</v>
      </c>
      <c r="D1369" s="35">
        <v>83.596426539999996</v>
      </c>
      <c r="E1369" s="37">
        <v>217.1734664</v>
      </c>
      <c r="F1369" s="37">
        <v>39.966986519999999</v>
      </c>
      <c r="G1369" s="37">
        <v>199.2255092</v>
      </c>
      <c r="H1369" s="37">
        <v>266.46021259999998</v>
      </c>
      <c r="I1369" s="17" t="s">
        <v>353</v>
      </c>
      <c r="J1369" s="17" t="s">
        <v>249</v>
      </c>
      <c r="K1369" s="17" t="s">
        <v>392</v>
      </c>
      <c r="L1369" s="17" t="s">
        <v>366</v>
      </c>
      <c r="M1369" s="17" t="s">
        <v>255</v>
      </c>
      <c r="N1369" s="36">
        <v>5.4338213938477304</v>
      </c>
      <c r="O1369" s="35">
        <v>28.69311536</v>
      </c>
      <c r="P1369" s="37">
        <v>1869.3835072500001</v>
      </c>
      <c r="Q1369" t="str">
        <f t="shared" si="84"/>
        <v>Borderline High</v>
      </c>
      <c r="R1369" t="str">
        <f t="shared" si="85"/>
        <v>Normal</v>
      </c>
      <c r="S1369">
        <f t="shared" si="86"/>
        <v>3</v>
      </c>
      <c r="T1369" t="str">
        <f t="shared" si="87"/>
        <v>Moderate</v>
      </c>
    </row>
    <row r="1370" spans="1:20" ht="15" customHeight="1" x14ac:dyDescent="0.35">
      <c r="A1370" s="35">
        <v>43</v>
      </c>
      <c r="B1370" s="36">
        <v>26.143506639999998</v>
      </c>
      <c r="C1370" s="35">
        <v>99.452437660000001</v>
      </c>
      <c r="D1370" s="35">
        <v>81.467744789999998</v>
      </c>
      <c r="E1370" s="37">
        <v>202.1972585</v>
      </c>
      <c r="F1370" s="37">
        <v>36.337890880000003</v>
      </c>
      <c r="G1370" s="37">
        <v>231.45840720000001</v>
      </c>
      <c r="H1370" s="37">
        <v>245.9489859</v>
      </c>
      <c r="I1370" s="17" t="s">
        <v>353</v>
      </c>
      <c r="J1370" s="17" t="s">
        <v>249</v>
      </c>
      <c r="K1370" s="17" t="s">
        <v>392</v>
      </c>
      <c r="L1370" s="17" t="s">
        <v>360</v>
      </c>
      <c r="M1370" s="17" t="s">
        <v>333</v>
      </c>
      <c r="N1370" s="36">
        <v>5.5643641830430903</v>
      </c>
      <c r="O1370" s="35">
        <v>17.98469287</v>
      </c>
      <c r="P1370" s="37">
        <v>1124.17078552</v>
      </c>
      <c r="Q1370" t="str">
        <f t="shared" si="84"/>
        <v>Borderline High</v>
      </c>
      <c r="R1370" t="str">
        <f t="shared" si="85"/>
        <v>Normal</v>
      </c>
      <c r="S1370">
        <f t="shared" si="86"/>
        <v>5</v>
      </c>
      <c r="T1370" t="str">
        <f t="shared" si="87"/>
        <v>Moderate</v>
      </c>
    </row>
    <row r="1371" spans="1:20" ht="15" customHeight="1" x14ac:dyDescent="0.35">
      <c r="A1371" s="35">
        <v>63</v>
      </c>
      <c r="B1371" s="36">
        <v>23.76380902</v>
      </c>
      <c r="C1371" s="35">
        <v>84.699300840000006</v>
      </c>
      <c r="D1371" s="35">
        <v>79.078770079999998</v>
      </c>
      <c r="E1371" s="37">
        <v>206.81291759999999</v>
      </c>
      <c r="F1371" s="37">
        <v>34.463387470000001</v>
      </c>
      <c r="G1371" s="37">
        <v>222.94781750000001</v>
      </c>
      <c r="H1371" s="37">
        <v>224.96657149999999</v>
      </c>
      <c r="I1371" s="17" t="s">
        <v>243</v>
      </c>
      <c r="J1371" s="17" t="s">
        <v>249</v>
      </c>
      <c r="K1371" s="17" t="s">
        <v>255</v>
      </c>
      <c r="L1371" s="17" t="s">
        <v>261</v>
      </c>
      <c r="M1371" s="17" t="s">
        <v>255</v>
      </c>
      <c r="N1371" s="36">
        <v>6.0009457218919202</v>
      </c>
      <c r="O1371" s="35">
        <v>5.6205307600000101</v>
      </c>
      <c r="P1371" s="37">
        <v>1497.11996826</v>
      </c>
      <c r="Q1371" t="str">
        <f t="shared" si="84"/>
        <v>Borderline High</v>
      </c>
      <c r="R1371" t="str">
        <f t="shared" si="85"/>
        <v>Normal</v>
      </c>
      <c r="S1371">
        <f t="shared" si="86"/>
        <v>1</v>
      </c>
      <c r="T1371" t="str">
        <f t="shared" si="87"/>
        <v>Low</v>
      </c>
    </row>
    <row r="1372" spans="1:20" ht="15" customHeight="1" x14ac:dyDescent="0.35">
      <c r="A1372" s="35">
        <v>46</v>
      </c>
      <c r="B1372" s="36">
        <v>24.845936300000002</v>
      </c>
      <c r="C1372" s="35">
        <v>120.1828702</v>
      </c>
      <c r="D1372" s="35">
        <v>90.190710999999993</v>
      </c>
      <c r="E1372" s="37">
        <v>196.169219</v>
      </c>
      <c r="F1372" s="37">
        <v>47.054637720000002</v>
      </c>
      <c r="G1372" s="37">
        <v>241.95988819999999</v>
      </c>
      <c r="H1372" s="37">
        <v>280.5680686</v>
      </c>
      <c r="I1372" s="17" t="s">
        <v>243</v>
      </c>
      <c r="J1372" s="17" t="s">
        <v>359</v>
      </c>
      <c r="K1372" s="17" t="s">
        <v>392</v>
      </c>
      <c r="L1372" s="17" t="s">
        <v>360</v>
      </c>
      <c r="M1372" s="17" t="s">
        <v>255</v>
      </c>
      <c r="N1372" s="36">
        <v>4.1689667268784598</v>
      </c>
      <c r="O1372" s="35">
        <v>29.9921592</v>
      </c>
      <c r="P1372" s="37">
        <v>1142.9130697999999</v>
      </c>
      <c r="Q1372" t="str">
        <f t="shared" si="84"/>
        <v>Desirable</v>
      </c>
      <c r="R1372" t="str">
        <f t="shared" si="85"/>
        <v>Elevated</v>
      </c>
      <c r="S1372">
        <f t="shared" si="86"/>
        <v>1</v>
      </c>
      <c r="T1372" t="str">
        <f t="shared" si="87"/>
        <v>Low</v>
      </c>
    </row>
    <row r="1373" spans="1:20" ht="15" customHeight="1" x14ac:dyDescent="0.35">
      <c r="A1373" s="35">
        <v>21</v>
      </c>
      <c r="B1373" s="36">
        <v>20.709981920000001</v>
      </c>
      <c r="C1373" s="35">
        <v>113.77341389999999</v>
      </c>
      <c r="D1373" s="35">
        <v>75.270905339999999</v>
      </c>
      <c r="E1373" s="37">
        <v>189.06467309999999</v>
      </c>
      <c r="F1373" s="37">
        <v>36.161934950000003</v>
      </c>
      <c r="G1373" s="37">
        <v>215.0789527</v>
      </c>
      <c r="H1373" s="37">
        <v>245.50131160000001</v>
      </c>
      <c r="I1373" s="17" t="s">
        <v>243</v>
      </c>
      <c r="J1373" s="17" t="s">
        <v>359</v>
      </c>
      <c r="K1373" s="17" t="s">
        <v>255</v>
      </c>
      <c r="L1373" s="17" t="s">
        <v>355</v>
      </c>
      <c r="M1373" s="17" t="s">
        <v>255</v>
      </c>
      <c r="N1373" s="36">
        <v>5.2282786682021802</v>
      </c>
      <c r="O1373" s="35">
        <v>38.502508560000003</v>
      </c>
      <c r="P1373" s="37">
        <v>434.90962031999999</v>
      </c>
      <c r="Q1373" t="str">
        <f t="shared" si="84"/>
        <v>Desirable</v>
      </c>
      <c r="R1373" t="str">
        <f t="shared" si="85"/>
        <v>Normal</v>
      </c>
      <c r="S1373">
        <f t="shared" si="86"/>
        <v>1</v>
      </c>
      <c r="T1373" t="str">
        <f t="shared" si="87"/>
        <v>Low</v>
      </c>
    </row>
    <row r="1374" spans="1:20" ht="15" customHeight="1" x14ac:dyDescent="0.35">
      <c r="A1374" s="35">
        <v>30</v>
      </c>
      <c r="B1374" s="36">
        <v>29.145819970000002</v>
      </c>
      <c r="C1374" s="35">
        <v>107.5858061</v>
      </c>
      <c r="D1374" s="35">
        <v>70.034461210000003</v>
      </c>
      <c r="E1374" s="37">
        <v>174.0309785</v>
      </c>
      <c r="F1374" s="37">
        <v>30.675455809999999</v>
      </c>
      <c r="G1374" s="37">
        <v>199.24458849999999</v>
      </c>
      <c r="H1374" s="37">
        <v>226.69861800000001</v>
      </c>
      <c r="I1374" s="17" t="s">
        <v>243</v>
      </c>
      <c r="J1374" s="17" t="s">
        <v>249</v>
      </c>
      <c r="K1374" s="17" t="s">
        <v>255</v>
      </c>
      <c r="L1374" s="17" t="s">
        <v>357</v>
      </c>
      <c r="M1374" s="17" t="s">
        <v>333</v>
      </c>
      <c r="N1374" s="36">
        <v>5.6732972307869396</v>
      </c>
      <c r="O1374" s="35">
        <v>37.551344890000003</v>
      </c>
      <c r="P1374" s="37">
        <v>874.37459909999995</v>
      </c>
      <c r="Q1374" t="str">
        <f t="shared" si="84"/>
        <v>Desirable</v>
      </c>
      <c r="R1374" t="str">
        <f t="shared" si="85"/>
        <v>Normal</v>
      </c>
      <c r="S1374">
        <f t="shared" si="86"/>
        <v>3</v>
      </c>
      <c r="T1374" t="str">
        <f t="shared" si="87"/>
        <v>Moderate</v>
      </c>
    </row>
    <row r="1375" spans="1:20" ht="15" customHeight="1" x14ac:dyDescent="0.35">
      <c r="A1375" s="35">
        <v>56</v>
      </c>
      <c r="B1375" s="36">
        <v>20.659431810000001</v>
      </c>
      <c r="C1375" s="35">
        <v>113.0366243</v>
      </c>
      <c r="D1375" s="35">
        <v>82.748611870000005</v>
      </c>
      <c r="E1375" s="37">
        <v>186.7300827</v>
      </c>
      <c r="F1375" s="37">
        <v>45.840340820000002</v>
      </c>
      <c r="G1375" s="37">
        <v>215.76567019999999</v>
      </c>
      <c r="H1375" s="37">
        <v>265.49362350000001</v>
      </c>
      <c r="I1375" s="17" t="s">
        <v>243</v>
      </c>
      <c r="J1375" s="17" t="s">
        <v>354</v>
      </c>
      <c r="K1375" s="17" t="s">
        <v>392</v>
      </c>
      <c r="L1375" s="17" t="s">
        <v>363</v>
      </c>
      <c r="M1375" s="17" t="s">
        <v>255</v>
      </c>
      <c r="N1375" s="36">
        <v>4.0734880971593999</v>
      </c>
      <c r="O1375" s="35">
        <v>30.288012429999998</v>
      </c>
      <c r="P1375" s="37">
        <v>1156.9281813600001</v>
      </c>
      <c r="Q1375" t="str">
        <f t="shared" si="84"/>
        <v>Desirable</v>
      </c>
      <c r="R1375" t="str">
        <f t="shared" si="85"/>
        <v>Normal</v>
      </c>
      <c r="S1375">
        <f t="shared" si="86"/>
        <v>0</v>
      </c>
      <c r="T1375" t="str">
        <f t="shared" si="87"/>
        <v>Low</v>
      </c>
    </row>
    <row r="1376" spans="1:20" ht="15" customHeight="1" x14ac:dyDescent="0.35">
      <c r="A1376" s="35">
        <v>32</v>
      </c>
      <c r="B1376" s="36">
        <v>24.258782190000002</v>
      </c>
      <c r="C1376" s="35">
        <v>112.9862866</v>
      </c>
      <c r="D1376" s="35">
        <v>77.825296589999994</v>
      </c>
      <c r="E1376" s="37">
        <v>166.92553950000001</v>
      </c>
      <c r="F1376" s="37">
        <v>32.871964230000003</v>
      </c>
      <c r="G1376" s="37">
        <v>191.39588499999999</v>
      </c>
      <c r="H1376" s="37">
        <v>258.38334639999999</v>
      </c>
      <c r="I1376" s="17" t="s">
        <v>243</v>
      </c>
      <c r="J1376" s="17" t="s">
        <v>249</v>
      </c>
      <c r="K1376" s="17" t="s">
        <v>255</v>
      </c>
      <c r="L1376" s="17" t="s">
        <v>357</v>
      </c>
      <c r="M1376" s="17" t="s">
        <v>255</v>
      </c>
      <c r="N1376" s="36">
        <v>5.0780518721682704</v>
      </c>
      <c r="O1376" s="35">
        <v>35.160990009999999</v>
      </c>
      <c r="P1376" s="37">
        <v>776.28103008000005</v>
      </c>
      <c r="Q1376" t="str">
        <f t="shared" si="84"/>
        <v>Desirable</v>
      </c>
      <c r="R1376" t="str">
        <f t="shared" si="85"/>
        <v>Normal</v>
      </c>
      <c r="S1376">
        <f t="shared" si="86"/>
        <v>1</v>
      </c>
      <c r="T1376" t="str">
        <f t="shared" si="87"/>
        <v>Low</v>
      </c>
    </row>
    <row r="1377" spans="1:20" ht="15" customHeight="1" x14ac:dyDescent="0.35">
      <c r="A1377" s="35">
        <v>46</v>
      </c>
      <c r="B1377" s="36">
        <v>26.694356849999998</v>
      </c>
      <c r="C1377" s="35">
        <v>108.4616891</v>
      </c>
      <c r="D1377" s="35">
        <v>77.219925759999995</v>
      </c>
      <c r="E1377" s="37">
        <v>190.78196510000001</v>
      </c>
      <c r="F1377" s="37">
        <v>45.792005410000002</v>
      </c>
      <c r="G1377" s="37">
        <v>192.587771</v>
      </c>
      <c r="H1377" s="37">
        <v>266.03715899999997</v>
      </c>
      <c r="I1377" s="17" t="s">
        <v>243</v>
      </c>
      <c r="J1377" s="17" t="s">
        <v>359</v>
      </c>
      <c r="K1377" s="17" t="s">
        <v>255</v>
      </c>
      <c r="L1377" s="17" t="s">
        <v>360</v>
      </c>
      <c r="M1377" s="17" t="s">
        <v>333</v>
      </c>
      <c r="N1377" s="36">
        <v>4.1662723305482796</v>
      </c>
      <c r="O1377" s="35">
        <v>31.241763339999999</v>
      </c>
      <c r="P1377" s="37">
        <v>1227.9404151000001</v>
      </c>
      <c r="Q1377" t="str">
        <f t="shared" si="84"/>
        <v>Desirable</v>
      </c>
      <c r="R1377" t="str">
        <f t="shared" si="85"/>
        <v>Normal</v>
      </c>
      <c r="S1377">
        <f t="shared" si="86"/>
        <v>2</v>
      </c>
      <c r="T1377" t="str">
        <f t="shared" si="87"/>
        <v>Low</v>
      </c>
    </row>
    <row r="1378" spans="1:20" ht="15" customHeight="1" x14ac:dyDescent="0.35">
      <c r="A1378" s="35">
        <v>46</v>
      </c>
      <c r="B1378" s="36">
        <v>20.429795840000001</v>
      </c>
      <c r="C1378" s="35">
        <v>87.36688633</v>
      </c>
      <c r="D1378" s="35">
        <v>81.294344190000004</v>
      </c>
      <c r="E1378" s="37">
        <v>192.84241170000001</v>
      </c>
      <c r="F1378" s="37">
        <v>32.10727653</v>
      </c>
      <c r="G1378" s="37">
        <v>214.36047579999999</v>
      </c>
      <c r="H1378" s="37">
        <v>234.26616960000001</v>
      </c>
      <c r="I1378" s="17" t="s">
        <v>243</v>
      </c>
      <c r="J1378" s="17" t="s">
        <v>354</v>
      </c>
      <c r="K1378" s="17" t="s">
        <v>392</v>
      </c>
      <c r="L1378" s="17" t="s">
        <v>360</v>
      </c>
      <c r="M1378" s="17" t="s">
        <v>255</v>
      </c>
      <c r="N1378" s="36">
        <v>6.0061902640609901</v>
      </c>
      <c r="O1378" s="35">
        <v>6.0725421400000004</v>
      </c>
      <c r="P1378" s="37">
        <v>939.77060863999998</v>
      </c>
      <c r="Q1378" t="str">
        <f t="shared" si="84"/>
        <v>Desirable</v>
      </c>
      <c r="R1378" t="str">
        <f t="shared" si="85"/>
        <v>Normal</v>
      </c>
      <c r="S1378">
        <f t="shared" si="86"/>
        <v>1</v>
      </c>
      <c r="T1378" t="str">
        <f t="shared" si="87"/>
        <v>Low</v>
      </c>
    </row>
    <row r="1379" spans="1:20" ht="15" customHeight="1" x14ac:dyDescent="0.35">
      <c r="A1379" s="35">
        <v>49</v>
      </c>
      <c r="B1379" s="36">
        <v>23.130678320000001</v>
      </c>
      <c r="C1379" s="35">
        <v>109.9297754</v>
      </c>
      <c r="D1379" s="35">
        <v>104.603094</v>
      </c>
      <c r="E1379" s="37">
        <v>182.0730173</v>
      </c>
      <c r="F1379" s="37">
        <v>37.063881219999999</v>
      </c>
      <c r="G1379" s="37">
        <v>192.98054830000001</v>
      </c>
      <c r="H1379" s="37">
        <v>239.83884409999999</v>
      </c>
      <c r="I1379" s="17" t="s">
        <v>353</v>
      </c>
      <c r="J1379" s="17" t="s">
        <v>354</v>
      </c>
      <c r="K1379" s="17" t="s">
        <v>392</v>
      </c>
      <c r="L1379" s="17" t="s">
        <v>360</v>
      </c>
      <c r="M1379" s="17" t="s">
        <v>255</v>
      </c>
      <c r="N1379" s="36">
        <v>4.9124109862987497</v>
      </c>
      <c r="O1379" s="35">
        <v>5.3266814</v>
      </c>
      <c r="P1379" s="37">
        <v>1133.4032376800001</v>
      </c>
      <c r="Q1379" t="str">
        <f t="shared" si="84"/>
        <v>Desirable</v>
      </c>
      <c r="R1379" t="str">
        <f t="shared" si="85"/>
        <v>Normal</v>
      </c>
      <c r="S1379">
        <f t="shared" si="86"/>
        <v>3</v>
      </c>
      <c r="T1379" t="str">
        <f t="shared" si="87"/>
        <v>Moderate</v>
      </c>
    </row>
    <row r="1380" spans="1:20" ht="15" customHeight="1" x14ac:dyDescent="0.35">
      <c r="A1380" s="35">
        <v>19</v>
      </c>
      <c r="B1380" s="36">
        <v>21.373212349999999</v>
      </c>
      <c r="C1380" s="35">
        <v>100.0055268</v>
      </c>
      <c r="D1380" s="35">
        <v>72.73701389</v>
      </c>
      <c r="E1380" s="37">
        <v>181.6352594</v>
      </c>
      <c r="F1380" s="37">
        <v>37.360182819999999</v>
      </c>
      <c r="G1380" s="37">
        <v>208.9181289</v>
      </c>
      <c r="H1380" s="37">
        <v>261.52677679999999</v>
      </c>
      <c r="I1380" s="17" t="s">
        <v>243</v>
      </c>
      <c r="J1380" s="17" t="s">
        <v>249</v>
      </c>
      <c r="K1380" s="17" t="s">
        <v>255</v>
      </c>
      <c r="L1380" s="17" t="s">
        <v>355</v>
      </c>
      <c r="M1380" s="17" t="s">
        <v>255</v>
      </c>
      <c r="N1380" s="36">
        <v>4.8617336878438797</v>
      </c>
      <c r="O1380" s="35">
        <v>27.268512909999998</v>
      </c>
      <c r="P1380" s="37">
        <v>406.09103464999998</v>
      </c>
      <c r="Q1380" t="str">
        <f t="shared" si="84"/>
        <v>Desirable</v>
      </c>
      <c r="R1380" t="str">
        <f t="shared" si="85"/>
        <v>Normal</v>
      </c>
      <c r="S1380">
        <f t="shared" si="86"/>
        <v>1</v>
      </c>
      <c r="T1380" t="str">
        <f t="shared" si="87"/>
        <v>Low</v>
      </c>
    </row>
    <row r="1381" spans="1:20" ht="15" customHeight="1" x14ac:dyDescent="0.35">
      <c r="A1381" s="35">
        <v>64</v>
      </c>
      <c r="B1381" s="36">
        <v>32.498053689999999</v>
      </c>
      <c r="C1381" s="35">
        <v>132.75171879999999</v>
      </c>
      <c r="D1381" s="35">
        <v>82.374200860000002</v>
      </c>
      <c r="E1381" s="37">
        <v>202.2826116</v>
      </c>
      <c r="F1381" s="37">
        <v>32.065290330000003</v>
      </c>
      <c r="G1381" s="37">
        <v>203.3353908</v>
      </c>
      <c r="H1381" s="37">
        <v>286.05747689999998</v>
      </c>
      <c r="I1381" s="17" t="s">
        <v>353</v>
      </c>
      <c r="J1381" s="17" t="s">
        <v>354</v>
      </c>
      <c r="K1381" s="17" t="s">
        <v>392</v>
      </c>
      <c r="L1381" s="17" t="s">
        <v>261</v>
      </c>
      <c r="M1381" s="17" t="s">
        <v>334</v>
      </c>
      <c r="N1381" s="36">
        <v>6.3084603170034699</v>
      </c>
      <c r="O1381" s="35">
        <v>50.377517939999997</v>
      </c>
      <c r="P1381" s="37">
        <v>2079.8754361599999</v>
      </c>
      <c r="Q1381" t="str">
        <f t="shared" si="84"/>
        <v>Borderline High</v>
      </c>
      <c r="R1381" t="str">
        <f t="shared" si="85"/>
        <v>High / Stage 1</v>
      </c>
      <c r="S1381">
        <f t="shared" si="86"/>
        <v>8</v>
      </c>
      <c r="T1381" t="str">
        <f t="shared" si="87"/>
        <v>High</v>
      </c>
    </row>
    <row r="1382" spans="1:20" ht="15" customHeight="1" x14ac:dyDescent="0.35">
      <c r="A1382" s="35">
        <v>39</v>
      </c>
      <c r="B1382" s="36">
        <v>34.12337694</v>
      </c>
      <c r="C1382" s="35">
        <v>117.5527853</v>
      </c>
      <c r="D1382" s="35">
        <v>77.445123659999993</v>
      </c>
      <c r="E1382" s="37">
        <v>197.55500789999999</v>
      </c>
      <c r="F1382" s="37">
        <v>38.706018550000003</v>
      </c>
      <c r="G1382" s="37">
        <v>224.7779659</v>
      </c>
      <c r="H1382" s="37">
        <v>251.95106680000001</v>
      </c>
      <c r="I1382" s="17" t="s">
        <v>243</v>
      </c>
      <c r="J1382" s="17" t="s">
        <v>359</v>
      </c>
      <c r="K1382" s="17" t="s">
        <v>255</v>
      </c>
      <c r="L1382" s="17" t="s">
        <v>357</v>
      </c>
      <c r="M1382" s="17" t="s">
        <v>334</v>
      </c>
      <c r="N1382" s="36">
        <v>5.1039868036233296</v>
      </c>
      <c r="O1382" s="35">
        <v>40.107661640000003</v>
      </c>
      <c r="P1382" s="37">
        <v>1330.81170066</v>
      </c>
      <c r="Q1382" t="str">
        <f t="shared" si="84"/>
        <v>Desirable</v>
      </c>
      <c r="R1382" t="str">
        <f t="shared" si="85"/>
        <v>Normal</v>
      </c>
      <c r="S1382">
        <f t="shared" si="86"/>
        <v>4</v>
      </c>
      <c r="T1382" t="str">
        <f t="shared" si="87"/>
        <v>Moderate</v>
      </c>
    </row>
    <row r="1383" spans="1:20" ht="15" customHeight="1" x14ac:dyDescent="0.35">
      <c r="A1383" s="35">
        <v>44</v>
      </c>
      <c r="B1383" s="36">
        <v>23.053448840000001</v>
      </c>
      <c r="C1383" s="35">
        <v>112.5572232</v>
      </c>
      <c r="D1383" s="35">
        <v>76.991663610000003</v>
      </c>
      <c r="E1383" s="37">
        <v>195.74224530000001</v>
      </c>
      <c r="F1383" s="37">
        <v>41.614565919999997</v>
      </c>
      <c r="G1383" s="37">
        <v>206.74674200000001</v>
      </c>
      <c r="H1383" s="37">
        <v>257.28018120000002</v>
      </c>
      <c r="I1383" s="17" t="s">
        <v>243</v>
      </c>
      <c r="J1383" s="17" t="s">
        <v>359</v>
      </c>
      <c r="K1383" s="17" t="s">
        <v>255</v>
      </c>
      <c r="L1383" s="17" t="s">
        <v>360</v>
      </c>
      <c r="M1383" s="17" t="s">
        <v>255</v>
      </c>
      <c r="N1383" s="36">
        <v>4.7036954723087998</v>
      </c>
      <c r="O1383" s="35">
        <v>35.565559589999999</v>
      </c>
      <c r="P1383" s="37">
        <v>1014.35174896</v>
      </c>
      <c r="Q1383" t="str">
        <f t="shared" si="84"/>
        <v>Desirable</v>
      </c>
      <c r="R1383" t="str">
        <f t="shared" si="85"/>
        <v>Normal</v>
      </c>
      <c r="S1383">
        <f t="shared" si="86"/>
        <v>0</v>
      </c>
      <c r="T1383" t="str">
        <f t="shared" si="87"/>
        <v>Low</v>
      </c>
    </row>
    <row r="1384" spans="1:20" ht="15" customHeight="1" x14ac:dyDescent="0.35">
      <c r="A1384" s="35">
        <v>84</v>
      </c>
      <c r="B1384" s="36">
        <v>40.81657336</v>
      </c>
      <c r="C1384" s="35">
        <v>133.68439280000001</v>
      </c>
      <c r="D1384" s="35">
        <v>67.090663109999994</v>
      </c>
      <c r="E1384" s="37">
        <v>222.1842072</v>
      </c>
      <c r="F1384" s="37">
        <v>33.349502680000001</v>
      </c>
      <c r="G1384" s="37">
        <v>234.0386767</v>
      </c>
      <c r="H1384" s="37">
        <v>253.84800970000001</v>
      </c>
      <c r="I1384" s="17" t="s">
        <v>243</v>
      </c>
      <c r="J1384" s="17" t="s">
        <v>359</v>
      </c>
      <c r="K1384" s="17" t="s">
        <v>392</v>
      </c>
      <c r="L1384" s="17" t="s">
        <v>366</v>
      </c>
      <c r="M1384" s="17" t="s">
        <v>334</v>
      </c>
      <c r="N1384" s="36">
        <v>6.6622944675347702</v>
      </c>
      <c r="O1384" s="35">
        <v>66.593729690000004</v>
      </c>
      <c r="P1384" s="37">
        <v>3428.5921622400001</v>
      </c>
      <c r="Q1384" t="str">
        <f t="shared" si="84"/>
        <v>Borderline High</v>
      </c>
      <c r="R1384" t="str">
        <f t="shared" si="85"/>
        <v>High / Stage 1</v>
      </c>
      <c r="S1384">
        <f t="shared" si="86"/>
        <v>6</v>
      </c>
      <c r="T1384" t="str">
        <f t="shared" si="87"/>
        <v>High</v>
      </c>
    </row>
    <row r="1385" spans="1:20" ht="15" customHeight="1" x14ac:dyDescent="0.35">
      <c r="A1385" s="35">
        <v>73</v>
      </c>
      <c r="B1385" s="36">
        <v>22.329816090000001</v>
      </c>
      <c r="C1385" s="35">
        <v>109.57491020000001</v>
      </c>
      <c r="D1385" s="35">
        <v>81.991813629999996</v>
      </c>
      <c r="E1385" s="37">
        <v>193.6457432</v>
      </c>
      <c r="F1385" s="37">
        <v>42.054166549999998</v>
      </c>
      <c r="G1385" s="37">
        <v>201.61205340000001</v>
      </c>
      <c r="H1385" s="37">
        <v>274.02429869999997</v>
      </c>
      <c r="I1385" s="17" t="s">
        <v>243</v>
      </c>
      <c r="J1385" s="17" t="s">
        <v>359</v>
      </c>
      <c r="K1385" s="17" t="s">
        <v>392</v>
      </c>
      <c r="L1385" s="17" t="s">
        <v>366</v>
      </c>
      <c r="M1385" s="17" t="s">
        <v>255</v>
      </c>
      <c r="N1385" s="36">
        <v>4.6046743779778998</v>
      </c>
      <c r="O1385" s="35">
        <v>27.583096569999999</v>
      </c>
      <c r="P1385" s="37">
        <v>1630.07657457</v>
      </c>
      <c r="Q1385" t="str">
        <f t="shared" si="84"/>
        <v>Desirable</v>
      </c>
      <c r="R1385" t="str">
        <f t="shared" si="85"/>
        <v>Normal</v>
      </c>
      <c r="S1385">
        <f t="shared" si="86"/>
        <v>0</v>
      </c>
      <c r="T1385" t="str">
        <f t="shared" si="87"/>
        <v>Low</v>
      </c>
    </row>
    <row r="1386" spans="1:20" ht="15" customHeight="1" x14ac:dyDescent="0.35">
      <c r="A1386" s="35">
        <v>38</v>
      </c>
      <c r="B1386" s="36">
        <v>24.883694949999999</v>
      </c>
      <c r="C1386" s="35">
        <v>126.1672982</v>
      </c>
      <c r="D1386" s="35">
        <v>69.325829470000002</v>
      </c>
      <c r="E1386" s="37">
        <v>196.9430974</v>
      </c>
      <c r="F1386" s="37">
        <v>33.806203760000002</v>
      </c>
      <c r="G1386" s="37">
        <v>203.20765320000001</v>
      </c>
      <c r="H1386" s="37">
        <v>241.05786850000001</v>
      </c>
      <c r="I1386" s="17" t="s">
        <v>353</v>
      </c>
      <c r="J1386" s="17" t="s">
        <v>249</v>
      </c>
      <c r="K1386" s="17" t="s">
        <v>255</v>
      </c>
      <c r="L1386" s="17" t="s">
        <v>357</v>
      </c>
      <c r="M1386" s="17" t="s">
        <v>255</v>
      </c>
      <c r="N1386" s="36">
        <v>5.8256495996461499</v>
      </c>
      <c r="O1386" s="35">
        <v>56.841468730000003</v>
      </c>
      <c r="P1386" s="37">
        <v>945.5804081</v>
      </c>
      <c r="Q1386" t="str">
        <f t="shared" si="84"/>
        <v>Desirable</v>
      </c>
      <c r="R1386" t="str">
        <f t="shared" si="85"/>
        <v>Elevated</v>
      </c>
      <c r="S1386">
        <f t="shared" si="86"/>
        <v>4</v>
      </c>
      <c r="T1386" t="str">
        <f t="shared" si="87"/>
        <v>Moderate</v>
      </c>
    </row>
    <row r="1387" spans="1:20" ht="15" customHeight="1" x14ac:dyDescent="0.35">
      <c r="A1387" s="35">
        <v>64</v>
      </c>
      <c r="B1387" s="36">
        <v>29.464567890000001</v>
      </c>
      <c r="C1387" s="35">
        <v>100.8999862</v>
      </c>
      <c r="D1387" s="35">
        <v>79.037667490000004</v>
      </c>
      <c r="E1387" s="37">
        <v>215.46457799999999</v>
      </c>
      <c r="F1387" s="37">
        <v>43.855595960000002</v>
      </c>
      <c r="G1387" s="37">
        <v>222.51534839999999</v>
      </c>
      <c r="H1387" s="37">
        <v>279.38658500000003</v>
      </c>
      <c r="I1387" s="17" t="s">
        <v>353</v>
      </c>
      <c r="J1387" s="17" t="s">
        <v>354</v>
      </c>
      <c r="K1387" s="17" t="s">
        <v>255</v>
      </c>
      <c r="L1387" s="17" t="s">
        <v>261</v>
      </c>
      <c r="M1387" s="17" t="s">
        <v>333</v>
      </c>
      <c r="N1387" s="36">
        <v>4.9130464033944898</v>
      </c>
      <c r="O1387" s="35">
        <v>21.86231871</v>
      </c>
      <c r="P1387" s="37">
        <v>1885.7323449600001</v>
      </c>
      <c r="Q1387" t="str">
        <f t="shared" si="84"/>
        <v>Borderline High</v>
      </c>
      <c r="R1387" t="str">
        <f t="shared" si="85"/>
        <v>Normal</v>
      </c>
      <c r="S1387">
        <f t="shared" si="86"/>
        <v>4</v>
      </c>
      <c r="T1387" t="str">
        <f t="shared" si="87"/>
        <v>Moderate</v>
      </c>
    </row>
    <row r="1388" spans="1:20" ht="15" customHeight="1" x14ac:dyDescent="0.35">
      <c r="A1388" s="35">
        <v>76</v>
      </c>
      <c r="B1388" s="36">
        <v>29.936451980000001</v>
      </c>
      <c r="C1388" s="35">
        <v>111.4424791</v>
      </c>
      <c r="D1388" s="35">
        <v>84.545474339999998</v>
      </c>
      <c r="E1388" s="37">
        <v>216.9099568</v>
      </c>
      <c r="F1388" s="37">
        <v>29.750799529999998</v>
      </c>
      <c r="G1388" s="37">
        <v>233.95939999999999</v>
      </c>
      <c r="H1388" s="37">
        <v>267.92700139999999</v>
      </c>
      <c r="I1388" s="17" t="s">
        <v>353</v>
      </c>
      <c r="J1388" s="17" t="s">
        <v>249</v>
      </c>
      <c r="K1388" s="17" t="s">
        <v>392</v>
      </c>
      <c r="L1388" s="17" t="s">
        <v>366</v>
      </c>
      <c r="M1388" s="17" t="s">
        <v>333</v>
      </c>
      <c r="N1388" s="36">
        <v>7.2908950423760297</v>
      </c>
      <c r="O1388" s="35">
        <v>26.897004760000002</v>
      </c>
      <c r="P1388" s="37">
        <v>2275.1703504799998</v>
      </c>
      <c r="Q1388" t="str">
        <f t="shared" si="84"/>
        <v>Borderline High</v>
      </c>
      <c r="R1388" t="str">
        <f t="shared" si="85"/>
        <v>Normal</v>
      </c>
      <c r="S1388">
        <f t="shared" si="86"/>
        <v>5</v>
      </c>
      <c r="T1388" t="str">
        <f t="shared" si="87"/>
        <v>Moderate</v>
      </c>
    </row>
    <row r="1389" spans="1:20" ht="15" customHeight="1" x14ac:dyDescent="0.35">
      <c r="A1389" s="35">
        <v>23</v>
      </c>
      <c r="B1389" s="36">
        <v>25.404896690000001</v>
      </c>
      <c r="C1389" s="35">
        <v>118.4027712</v>
      </c>
      <c r="D1389" s="35">
        <v>75.276242269999997</v>
      </c>
      <c r="E1389" s="37">
        <v>219.48836679999999</v>
      </c>
      <c r="F1389" s="37">
        <v>29.504842499999999</v>
      </c>
      <c r="G1389" s="37">
        <v>218.2885023</v>
      </c>
      <c r="H1389" s="37">
        <v>268.20053159999998</v>
      </c>
      <c r="I1389" s="17" t="s">
        <v>243</v>
      </c>
      <c r="J1389" s="17" t="s">
        <v>354</v>
      </c>
      <c r="K1389" s="17" t="s">
        <v>255</v>
      </c>
      <c r="L1389" s="17" t="s">
        <v>355</v>
      </c>
      <c r="M1389" s="17" t="s">
        <v>333</v>
      </c>
      <c r="N1389" s="36">
        <v>7.4390624793201301</v>
      </c>
      <c r="O1389" s="35">
        <v>43.126528929999999</v>
      </c>
      <c r="P1389" s="37">
        <v>584.31262387000004</v>
      </c>
      <c r="Q1389" t="str">
        <f t="shared" si="84"/>
        <v>Borderline High</v>
      </c>
      <c r="R1389" t="str">
        <f t="shared" si="85"/>
        <v>Normal</v>
      </c>
      <c r="S1389">
        <f t="shared" si="86"/>
        <v>3</v>
      </c>
      <c r="T1389" t="str">
        <f t="shared" si="87"/>
        <v>Moderate</v>
      </c>
    </row>
    <row r="1390" spans="1:20" ht="15" customHeight="1" x14ac:dyDescent="0.35">
      <c r="A1390" s="35">
        <v>36</v>
      </c>
      <c r="B1390" s="36">
        <v>32.471216470000002</v>
      </c>
      <c r="C1390" s="35">
        <v>97.550393400000004</v>
      </c>
      <c r="D1390" s="35">
        <v>92.958150840000002</v>
      </c>
      <c r="E1390" s="37">
        <v>202.59614049999999</v>
      </c>
      <c r="F1390" s="37">
        <v>36.871066319999997</v>
      </c>
      <c r="G1390" s="37">
        <v>232.33983480000001</v>
      </c>
      <c r="H1390" s="37">
        <v>235.7988239</v>
      </c>
      <c r="I1390" s="17" t="s">
        <v>243</v>
      </c>
      <c r="J1390" s="17" t="s">
        <v>249</v>
      </c>
      <c r="K1390" s="17" t="s">
        <v>392</v>
      </c>
      <c r="L1390" s="17" t="s">
        <v>357</v>
      </c>
      <c r="M1390" s="17" t="s">
        <v>334</v>
      </c>
      <c r="N1390" s="36">
        <v>5.4947187787217802</v>
      </c>
      <c r="O1390" s="35">
        <v>4.5922425599999999</v>
      </c>
      <c r="P1390" s="37">
        <v>1168.9637929200001</v>
      </c>
      <c r="Q1390" t="str">
        <f t="shared" si="84"/>
        <v>Borderline High</v>
      </c>
      <c r="R1390" t="str">
        <f t="shared" si="85"/>
        <v>Normal</v>
      </c>
      <c r="S1390">
        <f t="shared" si="86"/>
        <v>4</v>
      </c>
      <c r="T1390" t="str">
        <f t="shared" si="87"/>
        <v>Moderate</v>
      </c>
    </row>
    <row r="1391" spans="1:20" ht="15" customHeight="1" x14ac:dyDescent="0.35">
      <c r="A1391" s="35">
        <v>74</v>
      </c>
      <c r="B1391" s="36">
        <v>32.993567599999999</v>
      </c>
      <c r="C1391" s="35">
        <v>110.36945830000001</v>
      </c>
      <c r="D1391" s="35">
        <v>82.818397009999998</v>
      </c>
      <c r="E1391" s="37">
        <v>181.70915539999999</v>
      </c>
      <c r="F1391" s="37">
        <v>34.638504439999998</v>
      </c>
      <c r="G1391" s="37">
        <v>202.8287387</v>
      </c>
      <c r="H1391" s="37">
        <v>221.8814017</v>
      </c>
      <c r="I1391" s="17" t="s">
        <v>243</v>
      </c>
      <c r="J1391" s="17" t="s">
        <v>359</v>
      </c>
      <c r="K1391" s="17" t="s">
        <v>392</v>
      </c>
      <c r="L1391" s="17" t="s">
        <v>366</v>
      </c>
      <c r="M1391" s="17" t="s">
        <v>334</v>
      </c>
      <c r="N1391" s="36">
        <v>5.2458718509268296</v>
      </c>
      <c r="O1391" s="35">
        <v>27.55106129</v>
      </c>
      <c r="P1391" s="37">
        <v>2441.5240024</v>
      </c>
      <c r="Q1391" t="str">
        <f t="shared" si="84"/>
        <v>Desirable</v>
      </c>
      <c r="R1391" t="str">
        <f t="shared" si="85"/>
        <v>Normal</v>
      </c>
      <c r="S1391">
        <f t="shared" si="86"/>
        <v>4</v>
      </c>
      <c r="T1391" t="str">
        <f t="shared" si="87"/>
        <v>Moderate</v>
      </c>
    </row>
    <row r="1392" spans="1:20" ht="15" customHeight="1" x14ac:dyDescent="0.35">
      <c r="A1392" s="35">
        <v>86</v>
      </c>
      <c r="B1392" s="36">
        <v>26.961625300000001</v>
      </c>
      <c r="C1392" s="35">
        <v>116.9354558</v>
      </c>
      <c r="D1392" s="35">
        <v>76.071185639999996</v>
      </c>
      <c r="E1392" s="37">
        <v>197.06593860000001</v>
      </c>
      <c r="F1392" s="37">
        <v>31.57628068</v>
      </c>
      <c r="G1392" s="37">
        <v>221.5564838</v>
      </c>
      <c r="H1392" s="37">
        <v>238.88427780000001</v>
      </c>
      <c r="I1392" s="17" t="s">
        <v>243</v>
      </c>
      <c r="J1392" s="17" t="s">
        <v>359</v>
      </c>
      <c r="K1392" s="17" t="s">
        <v>255</v>
      </c>
      <c r="L1392" s="17" t="s">
        <v>366</v>
      </c>
      <c r="M1392" s="17" t="s">
        <v>333</v>
      </c>
      <c r="N1392" s="36">
        <v>6.2409484067203298</v>
      </c>
      <c r="O1392" s="35">
        <v>40.864270159999997</v>
      </c>
      <c r="P1392" s="37">
        <v>2318.6997758000002</v>
      </c>
      <c r="Q1392" t="str">
        <f t="shared" si="84"/>
        <v>Desirable</v>
      </c>
      <c r="R1392" t="str">
        <f t="shared" si="85"/>
        <v>Normal</v>
      </c>
      <c r="S1392">
        <f t="shared" si="86"/>
        <v>3</v>
      </c>
      <c r="T1392" t="str">
        <f t="shared" si="87"/>
        <v>Moderate</v>
      </c>
    </row>
    <row r="1393" spans="1:20" ht="15" customHeight="1" x14ac:dyDescent="0.35">
      <c r="A1393" s="35">
        <v>20</v>
      </c>
      <c r="B1393" s="36">
        <v>26.249486000000001</v>
      </c>
      <c r="C1393" s="35">
        <v>110.4516057</v>
      </c>
      <c r="D1393" s="35">
        <v>81.255490379999998</v>
      </c>
      <c r="E1393" s="37">
        <v>195.5978925</v>
      </c>
      <c r="F1393" s="37">
        <v>32.136447060000002</v>
      </c>
      <c r="G1393" s="37">
        <v>217.85652769999999</v>
      </c>
      <c r="H1393" s="37">
        <v>220.84606669999999</v>
      </c>
      <c r="I1393" s="17" t="s">
        <v>243</v>
      </c>
      <c r="J1393" s="17" t="s">
        <v>359</v>
      </c>
      <c r="K1393" s="17" t="s">
        <v>392</v>
      </c>
      <c r="L1393" s="17" t="s">
        <v>355</v>
      </c>
      <c r="M1393" s="17" t="s">
        <v>333</v>
      </c>
      <c r="N1393" s="36">
        <v>6.08648156203488</v>
      </c>
      <c r="O1393" s="35">
        <v>29.196115320000001</v>
      </c>
      <c r="P1393" s="37">
        <v>524.98972000000003</v>
      </c>
      <c r="Q1393" t="str">
        <f t="shared" si="84"/>
        <v>Desirable</v>
      </c>
      <c r="R1393" t="str">
        <f t="shared" si="85"/>
        <v>Normal</v>
      </c>
      <c r="S1393">
        <f t="shared" si="86"/>
        <v>3</v>
      </c>
      <c r="T1393" t="str">
        <f t="shared" si="87"/>
        <v>Moderate</v>
      </c>
    </row>
    <row r="1394" spans="1:20" ht="15" customHeight="1" x14ac:dyDescent="0.35">
      <c r="A1394" s="35">
        <v>18</v>
      </c>
      <c r="B1394" s="36">
        <v>23.947286590000001</v>
      </c>
      <c r="C1394" s="35">
        <v>97.38084877</v>
      </c>
      <c r="D1394" s="35">
        <v>95.222767559999994</v>
      </c>
      <c r="E1394" s="37">
        <v>176.5508279</v>
      </c>
      <c r="F1394" s="37">
        <v>33.494173080000003</v>
      </c>
      <c r="G1394" s="37">
        <v>210.32755539999999</v>
      </c>
      <c r="H1394" s="37">
        <v>252.06062900000001</v>
      </c>
      <c r="I1394" s="17" t="s">
        <v>243</v>
      </c>
      <c r="J1394" s="17" t="s">
        <v>359</v>
      </c>
      <c r="K1394" s="17" t="s">
        <v>392</v>
      </c>
      <c r="L1394" s="17" t="s">
        <v>355</v>
      </c>
      <c r="M1394" s="17" t="s">
        <v>255</v>
      </c>
      <c r="N1394" s="36">
        <v>5.2710908096853997</v>
      </c>
      <c r="O1394" s="35">
        <v>2.15808121000001</v>
      </c>
      <c r="P1394" s="37">
        <v>431.05115862000002</v>
      </c>
      <c r="Q1394" t="str">
        <f t="shared" si="84"/>
        <v>Desirable</v>
      </c>
      <c r="R1394" t="str">
        <f t="shared" si="85"/>
        <v>Normal</v>
      </c>
      <c r="S1394">
        <f t="shared" si="86"/>
        <v>1</v>
      </c>
      <c r="T1394" t="str">
        <f t="shared" si="87"/>
        <v>Low</v>
      </c>
    </row>
    <row r="1395" spans="1:20" ht="15" customHeight="1" x14ac:dyDescent="0.35">
      <c r="A1395" s="35">
        <v>75</v>
      </c>
      <c r="B1395" s="36">
        <v>21.798762880000002</v>
      </c>
      <c r="C1395" s="35">
        <v>122.9696091</v>
      </c>
      <c r="D1395" s="35">
        <v>76.588553059999995</v>
      </c>
      <c r="E1395" s="37">
        <v>194.54504399999999</v>
      </c>
      <c r="F1395" s="37">
        <v>37.228028459999997</v>
      </c>
      <c r="G1395" s="37">
        <v>206.1598132</v>
      </c>
      <c r="H1395" s="37">
        <v>239.69229989999999</v>
      </c>
      <c r="I1395" s="17" t="s">
        <v>243</v>
      </c>
      <c r="J1395" s="17" t="s">
        <v>359</v>
      </c>
      <c r="K1395" s="17" t="s">
        <v>255</v>
      </c>
      <c r="L1395" s="17" t="s">
        <v>366</v>
      </c>
      <c r="M1395" s="17" t="s">
        <v>255</v>
      </c>
      <c r="N1395" s="36">
        <v>5.2257681120296402</v>
      </c>
      <c r="O1395" s="35">
        <v>46.381056039999997</v>
      </c>
      <c r="P1395" s="37">
        <v>1634.9072160000001</v>
      </c>
      <c r="Q1395" t="str">
        <f t="shared" si="84"/>
        <v>Desirable</v>
      </c>
      <c r="R1395" t="str">
        <f t="shared" si="85"/>
        <v>Elevated</v>
      </c>
      <c r="S1395">
        <f t="shared" si="86"/>
        <v>2</v>
      </c>
      <c r="T1395" t="str">
        <f t="shared" si="87"/>
        <v>Low</v>
      </c>
    </row>
    <row r="1396" spans="1:20" ht="15" customHeight="1" x14ac:dyDescent="0.35">
      <c r="A1396" s="35">
        <v>55</v>
      </c>
      <c r="B1396" s="36">
        <v>22.997692480000001</v>
      </c>
      <c r="C1396" s="35">
        <v>97.02075352</v>
      </c>
      <c r="D1396" s="35">
        <v>66.864189060000001</v>
      </c>
      <c r="E1396" s="37">
        <v>188.0275283</v>
      </c>
      <c r="F1396" s="37">
        <v>34.963026710000001</v>
      </c>
      <c r="G1396" s="37">
        <v>206.70887930000001</v>
      </c>
      <c r="H1396" s="37">
        <v>256.88651599999997</v>
      </c>
      <c r="I1396" s="17" t="s">
        <v>243</v>
      </c>
      <c r="J1396" s="17" t="s">
        <v>359</v>
      </c>
      <c r="K1396" s="17" t="s">
        <v>255</v>
      </c>
      <c r="L1396" s="17" t="s">
        <v>363</v>
      </c>
      <c r="M1396" s="17" t="s">
        <v>255</v>
      </c>
      <c r="N1396" s="36">
        <v>5.3778961947313597</v>
      </c>
      <c r="O1396" s="35">
        <v>30.156564459999998</v>
      </c>
      <c r="P1396" s="37">
        <v>1264.8730863999999</v>
      </c>
      <c r="Q1396" t="str">
        <f t="shared" si="84"/>
        <v>Desirable</v>
      </c>
      <c r="R1396" t="str">
        <f t="shared" si="85"/>
        <v>Normal</v>
      </c>
      <c r="S1396">
        <f t="shared" si="86"/>
        <v>1</v>
      </c>
      <c r="T1396" t="str">
        <f t="shared" si="87"/>
        <v>Low</v>
      </c>
    </row>
    <row r="1397" spans="1:20" ht="15" customHeight="1" x14ac:dyDescent="0.35">
      <c r="A1397" s="35">
        <v>32</v>
      </c>
      <c r="B1397" s="36">
        <v>29.72265779</v>
      </c>
      <c r="C1397" s="35">
        <v>110.26892170000001</v>
      </c>
      <c r="D1397" s="35">
        <v>83.62016045</v>
      </c>
      <c r="E1397" s="37">
        <v>206.15673720000001</v>
      </c>
      <c r="F1397" s="37">
        <v>36.399988069999999</v>
      </c>
      <c r="G1397" s="37">
        <v>218.43738819999999</v>
      </c>
      <c r="H1397" s="37">
        <v>244.41606830000001</v>
      </c>
      <c r="I1397" s="17" t="s">
        <v>243</v>
      </c>
      <c r="J1397" s="17" t="s">
        <v>249</v>
      </c>
      <c r="K1397" s="17" t="s">
        <v>392</v>
      </c>
      <c r="L1397" s="17" t="s">
        <v>357</v>
      </c>
      <c r="M1397" s="17" t="s">
        <v>333</v>
      </c>
      <c r="N1397" s="36">
        <v>5.6636484826188598</v>
      </c>
      <c r="O1397" s="35">
        <v>26.64876125</v>
      </c>
      <c r="P1397" s="37">
        <v>951.12504927999998</v>
      </c>
      <c r="Q1397" t="str">
        <f t="shared" si="84"/>
        <v>Borderline High</v>
      </c>
      <c r="R1397" t="str">
        <f t="shared" si="85"/>
        <v>Normal</v>
      </c>
      <c r="S1397">
        <f t="shared" si="86"/>
        <v>3</v>
      </c>
      <c r="T1397" t="str">
        <f t="shared" si="87"/>
        <v>Moderate</v>
      </c>
    </row>
    <row r="1398" spans="1:20" ht="15" customHeight="1" x14ac:dyDescent="0.35">
      <c r="A1398" s="35">
        <v>51</v>
      </c>
      <c r="B1398" s="36">
        <v>27.003516619999999</v>
      </c>
      <c r="C1398" s="35">
        <v>102.0132071</v>
      </c>
      <c r="D1398" s="35">
        <v>82.783045529999995</v>
      </c>
      <c r="E1398" s="37">
        <v>205.2279072</v>
      </c>
      <c r="F1398" s="37">
        <v>32.918022980000003</v>
      </c>
      <c r="G1398" s="37">
        <v>218.6385712</v>
      </c>
      <c r="H1398" s="37">
        <v>246.92356169999999</v>
      </c>
      <c r="I1398" s="17" t="s">
        <v>243</v>
      </c>
      <c r="J1398" s="17" t="s">
        <v>354</v>
      </c>
      <c r="K1398" s="17" t="s">
        <v>392</v>
      </c>
      <c r="L1398" s="17" t="s">
        <v>363</v>
      </c>
      <c r="M1398" s="17" t="s">
        <v>333</v>
      </c>
      <c r="N1398" s="36">
        <v>6.2345149745077402</v>
      </c>
      <c r="O1398" s="35">
        <v>19.23016157</v>
      </c>
      <c r="P1398" s="37">
        <v>1377.17934762</v>
      </c>
      <c r="Q1398" t="str">
        <f t="shared" si="84"/>
        <v>Borderline High</v>
      </c>
      <c r="R1398" t="str">
        <f t="shared" si="85"/>
        <v>Normal</v>
      </c>
      <c r="S1398">
        <f t="shared" si="86"/>
        <v>3</v>
      </c>
      <c r="T1398" t="str">
        <f t="shared" si="87"/>
        <v>Moderate</v>
      </c>
    </row>
    <row r="1399" spans="1:20" ht="15" customHeight="1" x14ac:dyDescent="0.35">
      <c r="A1399" s="35">
        <v>78</v>
      </c>
      <c r="B1399" s="36">
        <v>25.77897334</v>
      </c>
      <c r="C1399" s="35">
        <v>92.245973179999993</v>
      </c>
      <c r="D1399" s="35">
        <v>84.101377979999995</v>
      </c>
      <c r="E1399" s="37">
        <v>196.76238760000001</v>
      </c>
      <c r="F1399" s="37">
        <v>39.193564879999997</v>
      </c>
      <c r="G1399" s="37">
        <v>209.16886239999999</v>
      </c>
      <c r="H1399" s="37">
        <v>256.30899269999998</v>
      </c>
      <c r="I1399" s="17" t="s">
        <v>243</v>
      </c>
      <c r="J1399" s="17" t="s">
        <v>359</v>
      </c>
      <c r="K1399" s="17" t="s">
        <v>392</v>
      </c>
      <c r="L1399" s="17" t="s">
        <v>366</v>
      </c>
      <c r="M1399" s="17" t="s">
        <v>333</v>
      </c>
      <c r="N1399" s="36">
        <v>5.0202727973950001</v>
      </c>
      <c r="O1399" s="35">
        <v>8.1445951999999995</v>
      </c>
      <c r="P1399" s="37">
        <v>2010.7599205199999</v>
      </c>
      <c r="Q1399" t="str">
        <f t="shared" si="84"/>
        <v>Desirable</v>
      </c>
      <c r="R1399" t="str">
        <f t="shared" si="85"/>
        <v>Normal</v>
      </c>
      <c r="S1399">
        <f t="shared" si="86"/>
        <v>3</v>
      </c>
      <c r="T1399" t="str">
        <f t="shared" si="87"/>
        <v>Moderate</v>
      </c>
    </row>
    <row r="1400" spans="1:20" ht="15" customHeight="1" x14ac:dyDescent="0.35">
      <c r="A1400" s="35">
        <v>52</v>
      </c>
      <c r="B1400" s="36">
        <v>24.144878899999998</v>
      </c>
      <c r="C1400" s="35">
        <v>100.2880292</v>
      </c>
      <c r="D1400" s="35">
        <v>61.886404480000003</v>
      </c>
      <c r="E1400" s="37">
        <v>202.8137557</v>
      </c>
      <c r="F1400" s="37">
        <v>39.583178089999997</v>
      </c>
      <c r="G1400" s="37">
        <v>208.2118768</v>
      </c>
      <c r="H1400" s="37">
        <v>254.0428828</v>
      </c>
      <c r="I1400" s="17" t="s">
        <v>243</v>
      </c>
      <c r="J1400" s="17" t="s">
        <v>249</v>
      </c>
      <c r="K1400" s="17" t="s">
        <v>255</v>
      </c>
      <c r="L1400" s="17" t="s">
        <v>363</v>
      </c>
      <c r="M1400" s="17" t="s">
        <v>255</v>
      </c>
      <c r="N1400" s="36">
        <v>5.1237360284427798</v>
      </c>
      <c r="O1400" s="35">
        <v>38.401624720000001</v>
      </c>
      <c r="P1400" s="37">
        <v>1255.5337027999999</v>
      </c>
      <c r="Q1400" t="str">
        <f t="shared" si="84"/>
        <v>Borderline High</v>
      </c>
      <c r="R1400" t="str">
        <f t="shared" si="85"/>
        <v>Normal</v>
      </c>
      <c r="S1400">
        <f t="shared" si="86"/>
        <v>1</v>
      </c>
      <c r="T1400" t="str">
        <f t="shared" si="87"/>
        <v>Low</v>
      </c>
    </row>
    <row r="1401" spans="1:20" ht="15" customHeight="1" x14ac:dyDescent="0.35">
      <c r="A1401" s="35">
        <v>81</v>
      </c>
      <c r="B1401" s="36">
        <v>24.252991569999999</v>
      </c>
      <c r="C1401" s="35">
        <v>107.0649849</v>
      </c>
      <c r="D1401" s="35">
        <v>99.203765020000006</v>
      </c>
      <c r="E1401" s="37">
        <v>193.2650506</v>
      </c>
      <c r="F1401" s="37">
        <v>37.952101419999998</v>
      </c>
      <c r="G1401" s="37">
        <v>236.9014616</v>
      </c>
      <c r="H1401" s="37">
        <v>228.8928492</v>
      </c>
      <c r="I1401" s="17" t="s">
        <v>243</v>
      </c>
      <c r="J1401" s="17" t="s">
        <v>359</v>
      </c>
      <c r="K1401" s="17" t="s">
        <v>392</v>
      </c>
      <c r="L1401" s="17" t="s">
        <v>366</v>
      </c>
      <c r="M1401" s="17" t="s">
        <v>255</v>
      </c>
      <c r="N1401" s="36">
        <v>5.0923412240396599</v>
      </c>
      <c r="O1401" s="35">
        <v>7.8612198799999904</v>
      </c>
      <c r="P1401" s="37">
        <v>1964.49231717</v>
      </c>
      <c r="Q1401" t="str">
        <f t="shared" si="84"/>
        <v>Desirable</v>
      </c>
      <c r="R1401" t="str">
        <f t="shared" si="85"/>
        <v>Normal</v>
      </c>
      <c r="S1401">
        <f t="shared" si="86"/>
        <v>1</v>
      </c>
      <c r="T1401" t="str">
        <f t="shared" si="87"/>
        <v>Low</v>
      </c>
    </row>
    <row r="1402" spans="1:20" ht="15" customHeight="1" x14ac:dyDescent="0.35">
      <c r="A1402" s="35">
        <v>42</v>
      </c>
      <c r="B1402" s="36">
        <v>26.77425912</v>
      </c>
      <c r="C1402" s="35">
        <v>94.630525410000004</v>
      </c>
      <c r="D1402" s="35">
        <v>74.400276349999999</v>
      </c>
      <c r="E1402" s="37">
        <v>173.13889639999999</v>
      </c>
      <c r="F1402" s="37">
        <v>31.764242240000002</v>
      </c>
      <c r="G1402" s="37">
        <v>205.92224970000001</v>
      </c>
      <c r="H1402" s="37">
        <v>288.55605730000002</v>
      </c>
      <c r="I1402" s="17" t="s">
        <v>243</v>
      </c>
      <c r="J1402" s="17" t="s">
        <v>359</v>
      </c>
      <c r="K1402" s="17" t="s">
        <v>255</v>
      </c>
      <c r="L1402" s="17" t="s">
        <v>360</v>
      </c>
      <c r="M1402" s="17" t="s">
        <v>333</v>
      </c>
      <c r="N1402" s="36">
        <v>5.4507485206736703</v>
      </c>
      <c r="O1402" s="35">
        <v>20.230249059999998</v>
      </c>
      <c r="P1402" s="37">
        <v>1124.51888304</v>
      </c>
      <c r="Q1402" t="str">
        <f t="shared" si="84"/>
        <v>Desirable</v>
      </c>
      <c r="R1402" t="str">
        <f t="shared" si="85"/>
        <v>Normal</v>
      </c>
      <c r="S1402">
        <f t="shared" si="86"/>
        <v>3</v>
      </c>
      <c r="T1402" t="str">
        <f t="shared" si="87"/>
        <v>Moderate</v>
      </c>
    </row>
    <row r="1403" spans="1:20" ht="15" customHeight="1" x14ac:dyDescent="0.35">
      <c r="A1403" s="35">
        <v>41</v>
      </c>
      <c r="B1403" s="36">
        <v>26.379428699999998</v>
      </c>
      <c r="C1403" s="35">
        <v>119.7044246</v>
      </c>
      <c r="D1403" s="35">
        <v>100.86302809999999</v>
      </c>
      <c r="E1403" s="37">
        <v>204.35643229999999</v>
      </c>
      <c r="F1403" s="37">
        <v>40.125390209999999</v>
      </c>
      <c r="G1403" s="37">
        <v>217.90094099999999</v>
      </c>
      <c r="H1403" s="37">
        <v>232.8673331</v>
      </c>
      <c r="I1403" s="17" t="s">
        <v>243</v>
      </c>
      <c r="J1403" s="17" t="s">
        <v>249</v>
      </c>
      <c r="K1403" s="17" t="s">
        <v>392</v>
      </c>
      <c r="L1403" s="17" t="s">
        <v>360</v>
      </c>
      <c r="M1403" s="17" t="s">
        <v>333</v>
      </c>
      <c r="N1403" s="36">
        <v>5.0929456693251201</v>
      </c>
      <c r="O1403" s="35">
        <v>18.841396499999998</v>
      </c>
      <c r="P1403" s="37">
        <v>1081.5565767000001</v>
      </c>
      <c r="Q1403" t="str">
        <f t="shared" si="84"/>
        <v>Borderline High</v>
      </c>
      <c r="R1403" t="str">
        <f t="shared" si="85"/>
        <v>Normal</v>
      </c>
      <c r="S1403">
        <f t="shared" si="86"/>
        <v>2</v>
      </c>
      <c r="T1403" t="str">
        <f t="shared" si="87"/>
        <v>Low</v>
      </c>
    </row>
    <row r="1404" spans="1:20" ht="15" customHeight="1" x14ac:dyDescent="0.35">
      <c r="A1404" s="35">
        <v>29</v>
      </c>
      <c r="B1404" s="36">
        <v>26.994798939999999</v>
      </c>
      <c r="C1404" s="35">
        <v>108.105771</v>
      </c>
      <c r="D1404" s="35">
        <v>74.352372040000006</v>
      </c>
      <c r="E1404" s="37">
        <v>189.2748785</v>
      </c>
      <c r="F1404" s="37">
        <v>34.995297090000001</v>
      </c>
      <c r="G1404" s="37">
        <v>207.68259900000001</v>
      </c>
      <c r="H1404" s="37">
        <v>224.25494449999999</v>
      </c>
      <c r="I1404" s="17" t="s">
        <v>353</v>
      </c>
      <c r="J1404" s="17" t="s">
        <v>359</v>
      </c>
      <c r="K1404" s="17" t="s">
        <v>255</v>
      </c>
      <c r="L1404" s="17" t="s">
        <v>355</v>
      </c>
      <c r="M1404" s="17" t="s">
        <v>333</v>
      </c>
      <c r="N1404" s="36">
        <v>5.4085804161978599</v>
      </c>
      <c r="O1404" s="35">
        <v>33.753398959999998</v>
      </c>
      <c r="P1404" s="37">
        <v>782.84916926000005</v>
      </c>
      <c r="Q1404" t="str">
        <f t="shared" si="84"/>
        <v>Desirable</v>
      </c>
      <c r="R1404" t="str">
        <f t="shared" si="85"/>
        <v>Normal</v>
      </c>
      <c r="S1404">
        <f t="shared" si="86"/>
        <v>5</v>
      </c>
      <c r="T1404" t="str">
        <f t="shared" si="87"/>
        <v>Moderate</v>
      </c>
    </row>
    <row r="1405" spans="1:20" ht="15" customHeight="1" x14ac:dyDescent="0.35">
      <c r="A1405" s="35">
        <v>35</v>
      </c>
      <c r="B1405" s="36">
        <v>24.776896860000001</v>
      </c>
      <c r="C1405" s="35">
        <v>108.84140840000001</v>
      </c>
      <c r="D1405" s="35">
        <v>68.31870361</v>
      </c>
      <c r="E1405" s="37">
        <v>200.21403169999999</v>
      </c>
      <c r="F1405" s="37">
        <v>37.04963472</v>
      </c>
      <c r="G1405" s="37">
        <v>240.36345019999999</v>
      </c>
      <c r="H1405" s="37">
        <v>255.3789476</v>
      </c>
      <c r="I1405" s="17" t="s">
        <v>243</v>
      </c>
      <c r="J1405" s="17" t="s">
        <v>354</v>
      </c>
      <c r="K1405" s="17" t="s">
        <v>255</v>
      </c>
      <c r="L1405" s="17" t="s">
        <v>357</v>
      </c>
      <c r="M1405" s="17" t="s">
        <v>255</v>
      </c>
      <c r="N1405" s="36">
        <v>5.4039407733194498</v>
      </c>
      <c r="O1405" s="35">
        <v>40.522704789999999</v>
      </c>
      <c r="P1405" s="37">
        <v>867.19139010000004</v>
      </c>
      <c r="Q1405" t="str">
        <f t="shared" si="84"/>
        <v>Borderline High</v>
      </c>
      <c r="R1405" t="str">
        <f t="shared" si="85"/>
        <v>Normal</v>
      </c>
      <c r="S1405">
        <f t="shared" si="86"/>
        <v>1</v>
      </c>
      <c r="T1405" t="str">
        <f t="shared" si="87"/>
        <v>Low</v>
      </c>
    </row>
    <row r="1406" spans="1:20" ht="15" customHeight="1" x14ac:dyDescent="0.35">
      <c r="A1406" s="35">
        <v>32</v>
      </c>
      <c r="B1406" s="36">
        <v>23.64593795</v>
      </c>
      <c r="C1406" s="35">
        <v>104.1497674</v>
      </c>
      <c r="D1406" s="35">
        <v>84.665943650000003</v>
      </c>
      <c r="E1406" s="37">
        <v>187.73221789999999</v>
      </c>
      <c r="F1406" s="37">
        <v>36.614538690000003</v>
      </c>
      <c r="G1406" s="37">
        <v>221.3401786</v>
      </c>
      <c r="H1406" s="37">
        <v>240.2282261</v>
      </c>
      <c r="I1406" s="17" t="s">
        <v>353</v>
      </c>
      <c r="J1406" s="17" t="s">
        <v>249</v>
      </c>
      <c r="K1406" s="17" t="s">
        <v>392</v>
      </c>
      <c r="L1406" s="17" t="s">
        <v>357</v>
      </c>
      <c r="M1406" s="17" t="s">
        <v>255</v>
      </c>
      <c r="N1406" s="36">
        <v>5.12725885991492</v>
      </c>
      <c r="O1406" s="35">
        <v>19.483823749999999</v>
      </c>
      <c r="P1406" s="37">
        <v>756.67001440000001</v>
      </c>
      <c r="Q1406" t="str">
        <f t="shared" si="84"/>
        <v>Desirable</v>
      </c>
      <c r="R1406" t="str">
        <f t="shared" si="85"/>
        <v>Normal</v>
      </c>
      <c r="S1406">
        <f t="shared" si="86"/>
        <v>3</v>
      </c>
      <c r="T1406" t="str">
        <f t="shared" si="87"/>
        <v>Moderate</v>
      </c>
    </row>
    <row r="1407" spans="1:20" ht="15" customHeight="1" x14ac:dyDescent="0.35">
      <c r="A1407" s="35">
        <v>44</v>
      </c>
      <c r="B1407" s="36">
        <v>27.04212235</v>
      </c>
      <c r="C1407" s="35">
        <v>106.8131118</v>
      </c>
      <c r="D1407" s="35">
        <v>75.856999869999996</v>
      </c>
      <c r="E1407" s="37">
        <v>192.53858049999999</v>
      </c>
      <c r="F1407" s="37">
        <v>45.460952880000001</v>
      </c>
      <c r="G1407" s="37">
        <v>210.44086390000001</v>
      </c>
      <c r="H1407" s="37">
        <v>245.49262619999999</v>
      </c>
      <c r="I1407" s="17" t="s">
        <v>243</v>
      </c>
      <c r="J1407" s="17" t="s">
        <v>354</v>
      </c>
      <c r="K1407" s="17" t="s">
        <v>255</v>
      </c>
      <c r="L1407" s="17" t="s">
        <v>360</v>
      </c>
      <c r="M1407" s="17" t="s">
        <v>333</v>
      </c>
      <c r="N1407" s="36">
        <v>4.2352517556820697</v>
      </c>
      <c r="O1407" s="35">
        <v>30.956111929999999</v>
      </c>
      <c r="P1407" s="37">
        <v>1189.8533834</v>
      </c>
      <c r="Q1407" t="str">
        <f t="shared" si="84"/>
        <v>Desirable</v>
      </c>
      <c r="R1407" t="str">
        <f t="shared" si="85"/>
        <v>Normal</v>
      </c>
      <c r="S1407">
        <f t="shared" si="86"/>
        <v>2</v>
      </c>
      <c r="T1407" t="str">
        <f t="shared" si="87"/>
        <v>Low</v>
      </c>
    </row>
    <row r="1408" spans="1:20" ht="15" customHeight="1" x14ac:dyDescent="0.35">
      <c r="A1408" s="35">
        <v>89</v>
      </c>
      <c r="B1408" s="36">
        <v>30.248984960000001</v>
      </c>
      <c r="C1408" s="35">
        <v>119.7225566</v>
      </c>
      <c r="D1408" s="35">
        <v>89.02907707</v>
      </c>
      <c r="E1408" s="37">
        <v>211.80043710000001</v>
      </c>
      <c r="F1408" s="37">
        <v>31.449029929999998</v>
      </c>
      <c r="G1408" s="37">
        <v>228.06959599999999</v>
      </c>
      <c r="H1408" s="37">
        <v>258.57190689999999</v>
      </c>
      <c r="I1408" s="17" t="s">
        <v>353</v>
      </c>
      <c r="J1408" s="17" t="s">
        <v>359</v>
      </c>
      <c r="K1408" s="17" t="s">
        <v>392</v>
      </c>
      <c r="L1408" s="17" t="s">
        <v>366</v>
      </c>
      <c r="M1408" s="17" t="s">
        <v>334</v>
      </c>
      <c r="N1408" s="36">
        <v>6.7347208346785399</v>
      </c>
      <c r="O1408" s="35">
        <v>30.693479530000001</v>
      </c>
      <c r="P1408" s="37">
        <v>2692.15966144</v>
      </c>
      <c r="Q1408" t="str">
        <f t="shared" si="84"/>
        <v>Borderline High</v>
      </c>
      <c r="R1408" t="str">
        <f t="shared" si="85"/>
        <v>Normal</v>
      </c>
      <c r="S1408">
        <f t="shared" si="86"/>
        <v>6</v>
      </c>
      <c r="T1408" t="str">
        <f t="shared" si="87"/>
        <v>High</v>
      </c>
    </row>
    <row r="1409" spans="1:20" ht="15" customHeight="1" x14ac:dyDescent="0.35">
      <c r="A1409" s="35">
        <v>77</v>
      </c>
      <c r="B1409" s="36">
        <v>24.457039259999998</v>
      </c>
      <c r="C1409" s="35">
        <v>104.97345900000001</v>
      </c>
      <c r="D1409" s="35">
        <v>86.753487210000003</v>
      </c>
      <c r="E1409" s="37">
        <v>177.00596400000001</v>
      </c>
      <c r="F1409" s="37">
        <v>36.438879710000002</v>
      </c>
      <c r="G1409" s="37">
        <v>207.85250780000001</v>
      </c>
      <c r="H1409" s="37">
        <v>221.34159389999999</v>
      </c>
      <c r="I1409" s="17" t="s">
        <v>243</v>
      </c>
      <c r="J1409" s="17" t="s">
        <v>249</v>
      </c>
      <c r="K1409" s="17" t="s">
        <v>392</v>
      </c>
      <c r="L1409" s="17" t="s">
        <v>366</v>
      </c>
      <c r="M1409" s="17" t="s">
        <v>255</v>
      </c>
      <c r="N1409" s="36">
        <v>4.8576126765890599</v>
      </c>
      <c r="O1409" s="35">
        <v>18.219971789999999</v>
      </c>
      <c r="P1409" s="37">
        <v>1883.1920230200001</v>
      </c>
      <c r="Q1409" t="str">
        <f t="shared" si="84"/>
        <v>Desirable</v>
      </c>
      <c r="R1409" t="str">
        <f t="shared" si="85"/>
        <v>Normal</v>
      </c>
      <c r="S1409">
        <f t="shared" si="86"/>
        <v>1</v>
      </c>
      <c r="T1409" t="str">
        <f t="shared" si="87"/>
        <v>Low</v>
      </c>
    </row>
    <row r="1410" spans="1:20" ht="15" customHeight="1" x14ac:dyDescent="0.35">
      <c r="A1410" s="35">
        <v>63</v>
      </c>
      <c r="B1410" s="36">
        <v>15.06320936</v>
      </c>
      <c r="C1410" s="35">
        <v>81.205575809999999</v>
      </c>
      <c r="D1410" s="35">
        <v>62.341613600000002</v>
      </c>
      <c r="E1410" s="37">
        <v>172.5451923</v>
      </c>
      <c r="F1410" s="37">
        <v>38.371326430000003</v>
      </c>
      <c r="G1410" s="37">
        <v>202.9603931</v>
      </c>
      <c r="H1410" s="37">
        <v>240.57509540000001</v>
      </c>
      <c r="I1410" s="17" t="s">
        <v>243</v>
      </c>
      <c r="J1410" s="17" t="s">
        <v>359</v>
      </c>
      <c r="K1410" s="17" t="s">
        <v>255</v>
      </c>
      <c r="L1410" s="17" t="s">
        <v>261</v>
      </c>
      <c r="M1410" s="17" t="s">
        <v>332</v>
      </c>
      <c r="N1410" s="36">
        <v>4.4967221191785098</v>
      </c>
      <c r="O1410" s="35">
        <v>18.86396221</v>
      </c>
      <c r="P1410" s="37">
        <v>948.98218968000003</v>
      </c>
      <c r="Q1410" t="str">
        <f t="shared" ref="Q1410:Q1473" si="88">IF(E1410&lt;200,"Desirable",IF(E1410&lt;240,"Borderline High","High"))</f>
        <v>Desirable</v>
      </c>
      <c r="R1410" t="str">
        <f t="shared" ref="R1410:R1473" si="89">IF(C1410&lt;120,"Normal",IF(C1410&lt;130,"Elevated",IF(C1410&lt;140,"High / Stage 1","High / Stage 2")))</f>
        <v>Normal</v>
      </c>
      <c r="S1410">
        <f t="shared" ref="S1410:S1473" si="90">(IF(M1410="Obese",3,IF(M1410="Overweight",2,IF(M1410="Underweight",1,0))))+(IF(R1410="High / Stage 2",3,IF(R1410="High / Stage 1",2,IF(R1410="Elevated",1,0))))+IF(I1410="smoker",2,0)+IF(F1410&lt;40,1,0)</f>
        <v>2</v>
      </c>
      <c r="T1410" t="str">
        <f t="shared" ref="T1410:T1473" si="91">IF(S1410&lt;=2,"Low",IF(S1410&lt;=5,"Moderate","High"))</f>
        <v>Low</v>
      </c>
    </row>
    <row r="1411" spans="1:20" ht="15" customHeight="1" x14ac:dyDescent="0.35">
      <c r="A1411" s="35">
        <v>34</v>
      </c>
      <c r="B1411" s="36">
        <v>20.162632080000002</v>
      </c>
      <c r="C1411" s="35">
        <v>84.936504439999993</v>
      </c>
      <c r="D1411" s="35">
        <v>75.035947449999995</v>
      </c>
      <c r="E1411" s="37">
        <v>169.96983270000001</v>
      </c>
      <c r="F1411" s="37">
        <v>40.378274349999998</v>
      </c>
      <c r="G1411" s="37">
        <v>201.3548954</v>
      </c>
      <c r="H1411" s="37">
        <v>224.62146480000001</v>
      </c>
      <c r="I1411" s="17" t="s">
        <v>353</v>
      </c>
      <c r="J1411" s="17" t="s">
        <v>354</v>
      </c>
      <c r="K1411" s="17" t="s">
        <v>255</v>
      </c>
      <c r="L1411" s="17" t="s">
        <v>357</v>
      </c>
      <c r="M1411" s="17" t="s">
        <v>255</v>
      </c>
      <c r="N1411" s="36">
        <v>4.2094377591943797</v>
      </c>
      <c r="O1411" s="35">
        <v>9.9005569900000001</v>
      </c>
      <c r="P1411" s="37">
        <v>685.52949072000001</v>
      </c>
      <c r="Q1411" t="str">
        <f t="shared" si="88"/>
        <v>Desirable</v>
      </c>
      <c r="R1411" t="str">
        <f t="shared" si="89"/>
        <v>Normal</v>
      </c>
      <c r="S1411">
        <f t="shared" si="90"/>
        <v>2</v>
      </c>
      <c r="T1411" t="str">
        <f t="shared" si="91"/>
        <v>Low</v>
      </c>
    </row>
    <row r="1412" spans="1:20" ht="15" customHeight="1" x14ac:dyDescent="0.35">
      <c r="A1412" s="35">
        <v>70</v>
      </c>
      <c r="B1412" s="36">
        <v>32.371255550000001</v>
      </c>
      <c r="C1412" s="35">
        <v>116.3102985</v>
      </c>
      <c r="D1412" s="35">
        <v>89.240202890000006</v>
      </c>
      <c r="E1412" s="37">
        <v>180.2565931</v>
      </c>
      <c r="F1412" s="37">
        <v>40.052480760000002</v>
      </c>
      <c r="G1412" s="37">
        <v>217.2701299</v>
      </c>
      <c r="H1412" s="37">
        <v>261.34131020000001</v>
      </c>
      <c r="I1412" s="17" t="s">
        <v>243</v>
      </c>
      <c r="J1412" s="17" t="s">
        <v>359</v>
      </c>
      <c r="K1412" s="17" t="s">
        <v>392</v>
      </c>
      <c r="L1412" s="17" t="s">
        <v>366</v>
      </c>
      <c r="M1412" s="17" t="s">
        <v>334</v>
      </c>
      <c r="N1412" s="36">
        <v>4.50051007277483</v>
      </c>
      <c r="O1412" s="35">
        <v>27.070095609999999</v>
      </c>
      <c r="P1412" s="37">
        <v>2265.9878884999998</v>
      </c>
      <c r="Q1412" t="str">
        <f t="shared" si="88"/>
        <v>Desirable</v>
      </c>
      <c r="R1412" t="str">
        <f t="shared" si="89"/>
        <v>Normal</v>
      </c>
      <c r="S1412">
        <f t="shared" si="90"/>
        <v>3</v>
      </c>
      <c r="T1412" t="str">
        <f t="shared" si="91"/>
        <v>Moderate</v>
      </c>
    </row>
    <row r="1413" spans="1:20" ht="15" customHeight="1" x14ac:dyDescent="0.35">
      <c r="A1413" s="35">
        <v>25</v>
      </c>
      <c r="B1413" s="36">
        <v>31.968690079999998</v>
      </c>
      <c r="C1413" s="35">
        <v>105.6357302</v>
      </c>
      <c r="D1413" s="35">
        <v>93.683406860000005</v>
      </c>
      <c r="E1413" s="37">
        <v>196.70197920000001</v>
      </c>
      <c r="F1413" s="37">
        <v>19.904399810000001</v>
      </c>
      <c r="G1413" s="37">
        <v>225.97267020000001</v>
      </c>
      <c r="H1413" s="37">
        <v>279.22992410000001</v>
      </c>
      <c r="I1413" s="17" t="s">
        <v>243</v>
      </c>
      <c r="J1413" s="17" t="s">
        <v>359</v>
      </c>
      <c r="K1413" s="17" t="s">
        <v>392</v>
      </c>
      <c r="L1413" s="17" t="s">
        <v>355</v>
      </c>
      <c r="M1413" s="17" t="s">
        <v>334</v>
      </c>
      <c r="N1413" s="36">
        <v>9.8823366229398495</v>
      </c>
      <c r="O1413" s="35">
        <v>11.95232334</v>
      </c>
      <c r="P1413" s="37">
        <v>799.21725200000003</v>
      </c>
      <c r="Q1413" t="str">
        <f t="shared" si="88"/>
        <v>Desirable</v>
      </c>
      <c r="R1413" t="str">
        <f t="shared" si="89"/>
        <v>Normal</v>
      </c>
      <c r="S1413">
        <f t="shared" si="90"/>
        <v>4</v>
      </c>
      <c r="T1413" t="str">
        <f t="shared" si="91"/>
        <v>Moderate</v>
      </c>
    </row>
    <row r="1414" spans="1:20" ht="15" customHeight="1" x14ac:dyDescent="0.35">
      <c r="A1414" s="35">
        <v>44</v>
      </c>
      <c r="B1414" s="36">
        <v>30.233788910000001</v>
      </c>
      <c r="C1414" s="35">
        <v>136.07578419999999</v>
      </c>
      <c r="D1414" s="35">
        <v>78.94755601</v>
      </c>
      <c r="E1414" s="37">
        <v>189.8310779</v>
      </c>
      <c r="F1414" s="37">
        <v>39.394361029999999</v>
      </c>
      <c r="G1414" s="37">
        <v>226.90133900000001</v>
      </c>
      <c r="H1414" s="37">
        <v>247.6601411</v>
      </c>
      <c r="I1414" s="17" t="s">
        <v>243</v>
      </c>
      <c r="J1414" s="17" t="s">
        <v>359</v>
      </c>
      <c r="K1414" s="17" t="s">
        <v>392</v>
      </c>
      <c r="L1414" s="17" t="s">
        <v>360</v>
      </c>
      <c r="M1414" s="17" t="s">
        <v>334</v>
      </c>
      <c r="N1414" s="36">
        <v>4.81873732525926</v>
      </c>
      <c r="O1414" s="35">
        <v>57.128228190000002</v>
      </c>
      <c r="P1414" s="37">
        <v>1330.2867120400001</v>
      </c>
      <c r="Q1414" t="str">
        <f t="shared" si="88"/>
        <v>Desirable</v>
      </c>
      <c r="R1414" t="str">
        <f t="shared" si="89"/>
        <v>High / Stage 1</v>
      </c>
      <c r="S1414">
        <f t="shared" si="90"/>
        <v>6</v>
      </c>
      <c r="T1414" t="str">
        <f t="shared" si="91"/>
        <v>High</v>
      </c>
    </row>
    <row r="1415" spans="1:20" ht="15" customHeight="1" x14ac:dyDescent="0.35">
      <c r="A1415" s="35">
        <v>63</v>
      </c>
      <c r="B1415" s="36">
        <v>29.56331939</v>
      </c>
      <c r="C1415" s="35">
        <v>120.1003261</v>
      </c>
      <c r="D1415" s="35">
        <v>79.19455988</v>
      </c>
      <c r="E1415" s="37">
        <v>197.7596192</v>
      </c>
      <c r="F1415" s="37">
        <v>44.451476710000001</v>
      </c>
      <c r="G1415" s="37">
        <v>221.73168329999999</v>
      </c>
      <c r="H1415" s="37">
        <v>230.69703939999999</v>
      </c>
      <c r="I1415" s="17" t="s">
        <v>243</v>
      </c>
      <c r="J1415" s="17" t="s">
        <v>249</v>
      </c>
      <c r="K1415" s="17" t="s">
        <v>255</v>
      </c>
      <c r="L1415" s="17" t="s">
        <v>261</v>
      </c>
      <c r="M1415" s="17" t="s">
        <v>333</v>
      </c>
      <c r="N1415" s="36">
        <v>4.4488875024372598</v>
      </c>
      <c r="O1415" s="35">
        <v>40.905766219999997</v>
      </c>
      <c r="P1415" s="37">
        <v>1862.48912157</v>
      </c>
      <c r="Q1415" t="str">
        <f t="shared" si="88"/>
        <v>Desirable</v>
      </c>
      <c r="R1415" t="str">
        <f t="shared" si="89"/>
        <v>Elevated</v>
      </c>
      <c r="S1415">
        <f t="shared" si="90"/>
        <v>3</v>
      </c>
      <c r="T1415" t="str">
        <f t="shared" si="91"/>
        <v>Moderate</v>
      </c>
    </row>
    <row r="1416" spans="1:20" ht="15" customHeight="1" x14ac:dyDescent="0.35">
      <c r="A1416" s="35">
        <v>67</v>
      </c>
      <c r="B1416" s="36">
        <v>32.088541319999997</v>
      </c>
      <c r="C1416" s="35">
        <v>116.7196709</v>
      </c>
      <c r="D1416" s="35">
        <v>86.70294663</v>
      </c>
      <c r="E1416" s="37">
        <v>220.26225049999999</v>
      </c>
      <c r="F1416" s="37">
        <v>31.608483849999999</v>
      </c>
      <c r="G1416" s="37">
        <v>222.02784370000001</v>
      </c>
      <c r="H1416" s="37">
        <v>294.74148430000002</v>
      </c>
      <c r="I1416" s="17" t="s">
        <v>353</v>
      </c>
      <c r="J1416" s="17" t="s">
        <v>359</v>
      </c>
      <c r="K1416" s="17" t="s">
        <v>392</v>
      </c>
      <c r="L1416" s="17" t="s">
        <v>261</v>
      </c>
      <c r="M1416" s="17" t="s">
        <v>334</v>
      </c>
      <c r="N1416" s="36">
        <v>6.9684535185321801</v>
      </c>
      <c r="O1416" s="35">
        <v>30.016724270000001</v>
      </c>
      <c r="P1416" s="37">
        <v>2149.9322684399999</v>
      </c>
      <c r="Q1416" t="str">
        <f t="shared" si="88"/>
        <v>Borderline High</v>
      </c>
      <c r="R1416" t="str">
        <f t="shared" si="89"/>
        <v>Normal</v>
      </c>
      <c r="S1416">
        <f t="shared" si="90"/>
        <v>6</v>
      </c>
      <c r="T1416" t="str">
        <f t="shared" si="91"/>
        <v>High</v>
      </c>
    </row>
    <row r="1417" spans="1:20" ht="15" customHeight="1" x14ac:dyDescent="0.35">
      <c r="A1417" s="35">
        <v>88</v>
      </c>
      <c r="B1417" s="36">
        <v>25.28419967</v>
      </c>
      <c r="C1417" s="35">
        <v>95.208676429999997</v>
      </c>
      <c r="D1417" s="35">
        <v>72.725493830000005</v>
      </c>
      <c r="E1417" s="37">
        <v>208.2987153</v>
      </c>
      <c r="F1417" s="37">
        <v>33.990733220000003</v>
      </c>
      <c r="G1417" s="37">
        <v>238.07794659999999</v>
      </c>
      <c r="H1417" s="37">
        <v>289.65387670000001</v>
      </c>
      <c r="I1417" s="17" t="s">
        <v>243</v>
      </c>
      <c r="J1417" s="17" t="s">
        <v>249</v>
      </c>
      <c r="K1417" s="17" t="s">
        <v>255</v>
      </c>
      <c r="L1417" s="17" t="s">
        <v>366</v>
      </c>
      <c r="M1417" s="17" t="s">
        <v>333</v>
      </c>
      <c r="N1417" s="36">
        <v>6.1281030318415697</v>
      </c>
      <c r="O1417" s="35">
        <v>22.483182599999999</v>
      </c>
      <c r="P1417" s="37">
        <v>2225.00957096</v>
      </c>
      <c r="Q1417" t="str">
        <f t="shared" si="88"/>
        <v>Borderline High</v>
      </c>
      <c r="R1417" t="str">
        <f t="shared" si="89"/>
        <v>Normal</v>
      </c>
      <c r="S1417">
        <f t="shared" si="90"/>
        <v>3</v>
      </c>
      <c r="T1417" t="str">
        <f t="shared" si="91"/>
        <v>Moderate</v>
      </c>
    </row>
    <row r="1418" spans="1:20" ht="15" customHeight="1" x14ac:dyDescent="0.35">
      <c r="A1418" s="35">
        <v>20</v>
      </c>
      <c r="B1418" s="36">
        <v>27.694575230000002</v>
      </c>
      <c r="C1418" s="35">
        <v>99.263547560000006</v>
      </c>
      <c r="D1418" s="35">
        <v>77.457903939999994</v>
      </c>
      <c r="E1418" s="37">
        <v>190.00378470000001</v>
      </c>
      <c r="F1418" s="37">
        <v>37.728703629999998</v>
      </c>
      <c r="G1418" s="37">
        <v>203.2696837</v>
      </c>
      <c r="H1418" s="37">
        <v>271.45106270000002</v>
      </c>
      <c r="I1418" s="17" t="s">
        <v>243</v>
      </c>
      <c r="J1418" s="17" t="s">
        <v>249</v>
      </c>
      <c r="K1418" s="17" t="s">
        <v>255</v>
      </c>
      <c r="L1418" s="17" t="s">
        <v>355</v>
      </c>
      <c r="M1418" s="17" t="s">
        <v>333</v>
      </c>
      <c r="N1418" s="36">
        <v>5.0360538905163601</v>
      </c>
      <c r="O1418" s="35">
        <v>21.805643620000001</v>
      </c>
      <c r="P1418" s="37">
        <v>553.89150459999996</v>
      </c>
      <c r="Q1418" t="str">
        <f t="shared" si="88"/>
        <v>Desirable</v>
      </c>
      <c r="R1418" t="str">
        <f t="shared" si="89"/>
        <v>Normal</v>
      </c>
      <c r="S1418">
        <f t="shared" si="90"/>
        <v>3</v>
      </c>
      <c r="T1418" t="str">
        <f t="shared" si="91"/>
        <v>Moderate</v>
      </c>
    </row>
    <row r="1419" spans="1:20" ht="15" customHeight="1" x14ac:dyDescent="0.35">
      <c r="A1419" s="35">
        <v>81</v>
      </c>
      <c r="B1419" s="36">
        <v>23.14119578</v>
      </c>
      <c r="C1419" s="35">
        <v>119.5440874</v>
      </c>
      <c r="D1419" s="35">
        <v>72.103898459999996</v>
      </c>
      <c r="E1419" s="37">
        <v>184.86617010000001</v>
      </c>
      <c r="F1419" s="37">
        <v>29.593175599999999</v>
      </c>
      <c r="G1419" s="37">
        <v>226.79806239999999</v>
      </c>
      <c r="H1419" s="37">
        <v>266.19484770000003</v>
      </c>
      <c r="I1419" s="17" t="s">
        <v>353</v>
      </c>
      <c r="J1419" s="17" t="s">
        <v>249</v>
      </c>
      <c r="K1419" s="17" t="s">
        <v>255</v>
      </c>
      <c r="L1419" s="17" t="s">
        <v>366</v>
      </c>
      <c r="M1419" s="17" t="s">
        <v>255</v>
      </c>
      <c r="N1419" s="36">
        <v>6.2469189720889604</v>
      </c>
      <c r="O1419" s="35">
        <v>47.440188939999999</v>
      </c>
      <c r="P1419" s="37">
        <v>1874.4368581799999</v>
      </c>
      <c r="Q1419" t="str">
        <f t="shared" si="88"/>
        <v>Desirable</v>
      </c>
      <c r="R1419" t="str">
        <f t="shared" si="89"/>
        <v>Normal</v>
      </c>
      <c r="S1419">
        <f t="shared" si="90"/>
        <v>3</v>
      </c>
      <c r="T1419" t="str">
        <f t="shared" si="91"/>
        <v>Moderate</v>
      </c>
    </row>
    <row r="1420" spans="1:20" ht="15" customHeight="1" x14ac:dyDescent="0.35">
      <c r="A1420" s="35">
        <v>61</v>
      </c>
      <c r="B1420" s="36">
        <v>26.12332898</v>
      </c>
      <c r="C1420" s="35">
        <v>111.2156896</v>
      </c>
      <c r="D1420" s="35">
        <v>77.023483929999998</v>
      </c>
      <c r="E1420" s="37">
        <v>194.6443577</v>
      </c>
      <c r="F1420" s="37">
        <v>33.15464274</v>
      </c>
      <c r="G1420" s="37">
        <v>203.49975119999999</v>
      </c>
      <c r="H1420" s="37">
        <v>260.95735159999998</v>
      </c>
      <c r="I1420" s="17" t="s">
        <v>353</v>
      </c>
      <c r="J1420" s="17" t="s">
        <v>354</v>
      </c>
      <c r="K1420" s="17" t="s">
        <v>255</v>
      </c>
      <c r="L1420" s="17" t="s">
        <v>261</v>
      </c>
      <c r="M1420" s="17" t="s">
        <v>333</v>
      </c>
      <c r="N1420" s="36">
        <v>5.8708024461734896</v>
      </c>
      <c r="O1420" s="35">
        <v>34.19220567</v>
      </c>
      <c r="P1420" s="37">
        <v>1593.52306778</v>
      </c>
      <c r="Q1420" t="str">
        <f t="shared" si="88"/>
        <v>Desirable</v>
      </c>
      <c r="R1420" t="str">
        <f t="shared" si="89"/>
        <v>Normal</v>
      </c>
      <c r="S1420">
        <f t="shared" si="90"/>
        <v>5</v>
      </c>
      <c r="T1420" t="str">
        <f t="shared" si="91"/>
        <v>Moderate</v>
      </c>
    </row>
    <row r="1421" spans="1:20" ht="15" customHeight="1" x14ac:dyDescent="0.35">
      <c r="A1421" s="35">
        <v>70</v>
      </c>
      <c r="B1421" s="36">
        <v>36.481289539999999</v>
      </c>
      <c r="C1421" s="35">
        <v>105.7891953</v>
      </c>
      <c r="D1421" s="35">
        <v>92.090281050000002</v>
      </c>
      <c r="E1421" s="37">
        <v>225.04538220000001</v>
      </c>
      <c r="F1421" s="37">
        <v>38.099430890000001</v>
      </c>
      <c r="G1421" s="37">
        <v>224.88933829999999</v>
      </c>
      <c r="H1421" s="37">
        <v>316.36366299999997</v>
      </c>
      <c r="I1421" s="17" t="s">
        <v>243</v>
      </c>
      <c r="J1421" s="17" t="s">
        <v>359</v>
      </c>
      <c r="K1421" s="17" t="s">
        <v>392</v>
      </c>
      <c r="L1421" s="17" t="s">
        <v>366</v>
      </c>
      <c r="M1421" s="17" t="s">
        <v>334</v>
      </c>
      <c r="N1421" s="36">
        <v>5.9067911762185403</v>
      </c>
      <c r="O1421" s="35">
        <v>13.69891425</v>
      </c>
      <c r="P1421" s="37">
        <v>2553.6902678000001</v>
      </c>
      <c r="Q1421" t="str">
        <f t="shared" si="88"/>
        <v>Borderline High</v>
      </c>
      <c r="R1421" t="str">
        <f t="shared" si="89"/>
        <v>Normal</v>
      </c>
      <c r="S1421">
        <f t="shared" si="90"/>
        <v>4</v>
      </c>
      <c r="T1421" t="str">
        <f t="shared" si="91"/>
        <v>Moderate</v>
      </c>
    </row>
    <row r="1422" spans="1:20" ht="15" customHeight="1" x14ac:dyDescent="0.35">
      <c r="A1422" s="35">
        <v>41</v>
      </c>
      <c r="B1422" s="36">
        <v>22.866877280000001</v>
      </c>
      <c r="C1422" s="35">
        <v>93.693425849999997</v>
      </c>
      <c r="D1422" s="35">
        <v>85.795451080000007</v>
      </c>
      <c r="E1422" s="37">
        <v>176.6434471</v>
      </c>
      <c r="F1422" s="37">
        <v>36.619251990000002</v>
      </c>
      <c r="G1422" s="37">
        <v>183.2886575</v>
      </c>
      <c r="H1422" s="37">
        <v>210.60981000000001</v>
      </c>
      <c r="I1422" s="17" t="s">
        <v>243</v>
      </c>
      <c r="J1422" s="17" t="s">
        <v>354</v>
      </c>
      <c r="K1422" s="17" t="s">
        <v>392</v>
      </c>
      <c r="L1422" s="17" t="s">
        <v>360</v>
      </c>
      <c r="M1422" s="17" t="s">
        <v>255</v>
      </c>
      <c r="N1422" s="36">
        <v>4.82378632824717</v>
      </c>
      <c r="O1422" s="35">
        <v>7.8979747699999896</v>
      </c>
      <c r="P1422" s="37">
        <v>937.54196848000004</v>
      </c>
      <c r="Q1422" t="str">
        <f t="shared" si="88"/>
        <v>Desirable</v>
      </c>
      <c r="R1422" t="str">
        <f t="shared" si="89"/>
        <v>Normal</v>
      </c>
      <c r="S1422">
        <f t="shared" si="90"/>
        <v>1</v>
      </c>
      <c r="T1422" t="str">
        <f t="shared" si="91"/>
        <v>Low</v>
      </c>
    </row>
    <row r="1423" spans="1:20" ht="15" customHeight="1" x14ac:dyDescent="0.35">
      <c r="A1423" s="35">
        <v>77</v>
      </c>
      <c r="B1423" s="36">
        <v>21.174178609999998</v>
      </c>
      <c r="C1423" s="35">
        <v>113.68501430000001</v>
      </c>
      <c r="D1423" s="35">
        <v>71.990191300000006</v>
      </c>
      <c r="E1423" s="37">
        <v>204.37524819999999</v>
      </c>
      <c r="F1423" s="37">
        <v>50.326781359999998</v>
      </c>
      <c r="G1423" s="37">
        <v>233.83940860000001</v>
      </c>
      <c r="H1423" s="37">
        <v>245.63423019999999</v>
      </c>
      <c r="I1423" s="17" t="s">
        <v>243</v>
      </c>
      <c r="J1423" s="17" t="s">
        <v>359</v>
      </c>
      <c r="K1423" s="17" t="s">
        <v>255</v>
      </c>
      <c r="L1423" s="17" t="s">
        <v>366</v>
      </c>
      <c r="M1423" s="17" t="s">
        <v>255</v>
      </c>
      <c r="N1423" s="36">
        <v>4.06096401711154</v>
      </c>
      <c r="O1423" s="35">
        <v>41.694823</v>
      </c>
      <c r="P1423" s="37">
        <v>1630.41175297</v>
      </c>
      <c r="Q1423" t="str">
        <f t="shared" si="88"/>
        <v>Borderline High</v>
      </c>
      <c r="R1423" t="str">
        <f t="shared" si="89"/>
        <v>Normal</v>
      </c>
      <c r="S1423">
        <f t="shared" si="90"/>
        <v>0</v>
      </c>
      <c r="T1423" t="str">
        <f t="shared" si="91"/>
        <v>Low</v>
      </c>
    </row>
    <row r="1424" spans="1:20" ht="15" customHeight="1" x14ac:dyDescent="0.35">
      <c r="A1424" s="35">
        <v>20</v>
      </c>
      <c r="B1424" s="36">
        <v>26.031832810000001</v>
      </c>
      <c r="C1424" s="35">
        <v>101.9109189</v>
      </c>
      <c r="D1424" s="35">
        <v>98.662158539999993</v>
      </c>
      <c r="E1424" s="37">
        <v>173.4660705</v>
      </c>
      <c r="F1424" s="37">
        <v>29.016188809999999</v>
      </c>
      <c r="G1424" s="37">
        <v>211.91152890000001</v>
      </c>
      <c r="H1424" s="37">
        <v>266.2122099</v>
      </c>
      <c r="I1424" s="17" t="s">
        <v>353</v>
      </c>
      <c r="J1424" s="17" t="s">
        <v>359</v>
      </c>
      <c r="K1424" s="17" t="s">
        <v>392</v>
      </c>
      <c r="L1424" s="17" t="s">
        <v>355</v>
      </c>
      <c r="M1424" s="17" t="s">
        <v>333</v>
      </c>
      <c r="N1424" s="36">
        <v>5.9782513698083397</v>
      </c>
      <c r="O1424" s="35">
        <v>3.2487603600000101</v>
      </c>
      <c r="P1424" s="37">
        <v>520.63665619999995</v>
      </c>
      <c r="Q1424" t="str">
        <f t="shared" si="88"/>
        <v>Desirable</v>
      </c>
      <c r="R1424" t="str">
        <f t="shared" si="89"/>
        <v>Normal</v>
      </c>
      <c r="S1424">
        <f t="shared" si="90"/>
        <v>5</v>
      </c>
      <c r="T1424" t="str">
        <f t="shared" si="91"/>
        <v>Moderate</v>
      </c>
    </row>
    <row r="1425" spans="1:20" ht="15" customHeight="1" x14ac:dyDescent="0.35">
      <c r="A1425" s="35">
        <v>37</v>
      </c>
      <c r="B1425" s="36">
        <v>25.000581059999998</v>
      </c>
      <c r="C1425" s="35">
        <v>101.5906976</v>
      </c>
      <c r="D1425" s="35">
        <v>87.342325709999997</v>
      </c>
      <c r="E1425" s="37">
        <v>173.7900659</v>
      </c>
      <c r="F1425" s="37">
        <v>34.183224709999998</v>
      </c>
      <c r="G1425" s="37">
        <v>197.0934633</v>
      </c>
      <c r="H1425" s="37">
        <v>216.78223929999999</v>
      </c>
      <c r="I1425" s="17" t="s">
        <v>243</v>
      </c>
      <c r="J1425" s="17" t="s">
        <v>249</v>
      </c>
      <c r="K1425" s="17" t="s">
        <v>392</v>
      </c>
      <c r="L1425" s="17" t="s">
        <v>357</v>
      </c>
      <c r="M1425" s="17" t="s">
        <v>333</v>
      </c>
      <c r="N1425" s="36">
        <v>5.0840746411253397</v>
      </c>
      <c r="O1425" s="35">
        <v>14.24837189</v>
      </c>
      <c r="P1425" s="37">
        <v>925.02149922000001</v>
      </c>
      <c r="Q1425" t="str">
        <f t="shared" si="88"/>
        <v>Desirable</v>
      </c>
      <c r="R1425" t="str">
        <f t="shared" si="89"/>
        <v>Normal</v>
      </c>
      <c r="S1425">
        <f t="shared" si="90"/>
        <v>3</v>
      </c>
      <c r="T1425" t="str">
        <f t="shared" si="91"/>
        <v>Moderate</v>
      </c>
    </row>
    <row r="1426" spans="1:20" ht="15" customHeight="1" x14ac:dyDescent="0.35">
      <c r="A1426" s="35">
        <v>63</v>
      </c>
      <c r="B1426" s="36">
        <v>28.329896590000001</v>
      </c>
      <c r="C1426" s="35">
        <v>108.4785637</v>
      </c>
      <c r="D1426" s="35">
        <v>79.037398400000001</v>
      </c>
      <c r="E1426" s="37">
        <v>222.7512217</v>
      </c>
      <c r="F1426" s="37">
        <v>44.824999210000001</v>
      </c>
      <c r="G1426" s="37">
        <v>232.48993519999999</v>
      </c>
      <c r="H1426" s="37">
        <v>263.84458039999998</v>
      </c>
      <c r="I1426" s="17" t="s">
        <v>243</v>
      </c>
      <c r="J1426" s="17" t="s">
        <v>249</v>
      </c>
      <c r="K1426" s="17" t="s">
        <v>255</v>
      </c>
      <c r="L1426" s="17" t="s">
        <v>261</v>
      </c>
      <c r="M1426" s="17" t="s">
        <v>333</v>
      </c>
      <c r="N1426" s="36">
        <v>4.9693524958346602</v>
      </c>
      <c r="O1426" s="35">
        <v>29.441165300000002</v>
      </c>
      <c r="P1426" s="37">
        <v>1784.7834851699999</v>
      </c>
      <c r="Q1426" t="str">
        <f t="shared" si="88"/>
        <v>Borderline High</v>
      </c>
      <c r="R1426" t="str">
        <f t="shared" si="89"/>
        <v>Normal</v>
      </c>
      <c r="S1426">
        <f t="shared" si="90"/>
        <v>2</v>
      </c>
      <c r="T1426" t="str">
        <f t="shared" si="91"/>
        <v>Low</v>
      </c>
    </row>
    <row r="1427" spans="1:20" ht="15" customHeight="1" x14ac:dyDescent="0.35">
      <c r="A1427" s="35">
        <v>32</v>
      </c>
      <c r="B1427" s="36">
        <v>30.964348449999999</v>
      </c>
      <c r="C1427" s="35">
        <v>122.5398984</v>
      </c>
      <c r="D1427" s="35">
        <v>79.196838569999997</v>
      </c>
      <c r="E1427" s="37">
        <v>182.75639229999999</v>
      </c>
      <c r="F1427" s="37">
        <v>42.55923868</v>
      </c>
      <c r="G1427" s="37">
        <v>201.18419209999999</v>
      </c>
      <c r="H1427" s="37">
        <v>238.1345073</v>
      </c>
      <c r="I1427" s="17" t="s">
        <v>243</v>
      </c>
      <c r="J1427" s="17" t="s">
        <v>354</v>
      </c>
      <c r="K1427" s="17" t="s">
        <v>255</v>
      </c>
      <c r="L1427" s="17" t="s">
        <v>357</v>
      </c>
      <c r="M1427" s="17" t="s">
        <v>334</v>
      </c>
      <c r="N1427" s="36">
        <v>4.2941649796447896</v>
      </c>
      <c r="O1427" s="35">
        <v>43.343059830000001</v>
      </c>
      <c r="P1427" s="37">
        <v>990.85915039999998</v>
      </c>
      <c r="Q1427" t="str">
        <f t="shared" si="88"/>
        <v>Desirable</v>
      </c>
      <c r="R1427" t="str">
        <f t="shared" si="89"/>
        <v>Elevated</v>
      </c>
      <c r="S1427">
        <f t="shared" si="90"/>
        <v>4</v>
      </c>
      <c r="T1427" t="str">
        <f t="shared" si="91"/>
        <v>Moderate</v>
      </c>
    </row>
    <row r="1428" spans="1:20" ht="15" customHeight="1" x14ac:dyDescent="0.35">
      <c r="A1428" s="35">
        <v>42</v>
      </c>
      <c r="B1428" s="36">
        <v>25.127353979999999</v>
      </c>
      <c r="C1428" s="35">
        <v>104.38512830000001</v>
      </c>
      <c r="D1428" s="35">
        <v>82.914813870000003</v>
      </c>
      <c r="E1428" s="37">
        <v>184.30309360000001</v>
      </c>
      <c r="F1428" s="37">
        <v>38.962309429999998</v>
      </c>
      <c r="G1428" s="37">
        <v>207.0470148</v>
      </c>
      <c r="H1428" s="37">
        <v>222.99003759999999</v>
      </c>
      <c r="I1428" s="17" t="s">
        <v>243</v>
      </c>
      <c r="J1428" s="17" t="s">
        <v>249</v>
      </c>
      <c r="K1428" s="17" t="s">
        <v>392</v>
      </c>
      <c r="L1428" s="17" t="s">
        <v>360</v>
      </c>
      <c r="M1428" s="17" t="s">
        <v>333</v>
      </c>
      <c r="N1428" s="36">
        <v>4.7302918203840196</v>
      </c>
      <c r="O1428" s="35">
        <v>21.470314429999998</v>
      </c>
      <c r="P1428" s="37">
        <v>1055.3488671600001</v>
      </c>
      <c r="Q1428" t="str">
        <f t="shared" si="88"/>
        <v>Desirable</v>
      </c>
      <c r="R1428" t="str">
        <f t="shared" si="89"/>
        <v>Normal</v>
      </c>
      <c r="S1428">
        <f t="shared" si="90"/>
        <v>3</v>
      </c>
      <c r="T1428" t="str">
        <f t="shared" si="91"/>
        <v>Moderate</v>
      </c>
    </row>
    <row r="1429" spans="1:20" ht="15" customHeight="1" x14ac:dyDescent="0.35">
      <c r="A1429" s="35">
        <v>88</v>
      </c>
      <c r="B1429" s="36">
        <v>37.533893939999999</v>
      </c>
      <c r="C1429" s="35">
        <v>131.5957057</v>
      </c>
      <c r="D1429" s="35">
        <v>87.49923355</v>
      </c>
      <c r="E1429" s="37">
        <v>207.4427882</v>
      </c>
      <c r="F1429" s="37">
        <v>24.758667500000001</v>
      </c>
      <c r="G1429" s="37">
        <v>241.70642699999999</v>
      </c>
      <c r="H1429" s="37">
        <v>275.68468849999999</v>
      </c>
      <c r="I1429" s="17" t="s">
        <v>243</v>
      </c>
      <c r="J1429" s="17" t="s">
        <v>354</v>
      </c>
      <c r="K1429" s="17" t="s">
        <v>392</v>
      </c>
      <c r="L1429" s="17" t="s">
        <v>366</v>
      </c>
      <c r="M1429" s="17" t="s">
        <v>334</v>
      </c>
      <c r="N1429" s="36">
        <v>8.3785925959060599</v>
      </c>
      <c r="O1429" s="35">
        <v>44.096472149999997</v>
      </c>
      <c r="P1429" s="37">
        <v>3302.98266672</v>
      </c>
      <c r="Q1429" t="str">
        <f t="shared" si="88"/>
        <v>Borderline High</v>
      </c>
      <c r="R1429" t="str">
        <f t="shared" si="89"/>
        <v>High / Stage 1</v>
      </c>
      <c r="S1429">
        <f t="shared" si="90"/>
        <v>6</v>
      </c>
      <c r="T1429" t="str">
        <f t="shared" si="91"/>
        <v>High</v>
      </c>
    </row>
    <row r="1430" spans="1:20" ht="15" customHeight="1" x14ac:dyDescent="0.35">
      <c r="A1430" s="35">
        <v>34</v>
      </c>
      <c r="B1430" s="36">
        <v>33.153485209999999</v>
      </c>
      <c r="C1430" s="35">
        <v>106.09230599999999</v>
      </c>
      <c r="D1430" s="35">
        <v>78.955970219999998</v>
      </c>
      <c r="E1430" s="37">
        <v>195.9428963</v>
      </c>
      <c r="F1430" s="37">
        <v>40.561426789999999</v>
      </c>
      <c r="G1430" s="37">
        <v>218.33560589999999</v>
      </c>
      <c r="H1430" s="37">
        <v>270.7227906</v>
      </c>
      <c r="I1430" s="17" t="s">
        <v>243</v>
      </c>
      <c r="J1430" s="17" t="s">
        <v>249</v>
      </c>
      <c r="K1430" s="17" t="s">
        <v>255</v>
      </c>
      <c r="L1430" s="17" t="s">
        <v>357</v>
      </c>
      <c r="M1430" s="17" t="s">
        <v>334</v>
      </c>
      <c r="N1430" s="36">
        <v>4.8307693246211896</v>
      </c>
      <c r="O1430" s="35">
        <v>27.13633578</v>
      </c>
      <c r="P1430" s="37">
        <v>1127.21849714</v>
      </c>
      <c r="Q1430" t="str">
        <f t="shared" si="88"/>
        <v>Desirable</v>
      </c>
      <c r="R1430" t="str">
        <f t="shared" si="89"/>
        <v>Normal</v>
      </c>
      <c r="S1430">
        <f t="shared" si="90"/>
        <v>3</v>
      </c>
      <c r="T1430" t="str">
        <f t="shared" si="91"/>
        <v>Moderate</v>
      </c>
    </row>
    <row r="1431" spans="1:20" ht="15" customHeight="1" x14ac:dyDescent="0.35">
      <c r="A1431" s="35">
        <v>26</v>
      </c>
      <c r="B1431" s="36">
        <v>23.18236551</v>
      </c>
      <c r="C1431" s="35">
        <v>89.719621180000004</v>
      </c>
      <c r="D1431" s="35">
        <v>71.089370329999994</v>
      </c>
      <c r="E1431" s="37">
        <v>167.80576099999999</v>
      </c>
      <c r="F1431" s="37">
        <v>49.534419739999997</v>
      </c>
      <c r="G1431" s="37">
        <v>188.88562429999999</v>
      </c>
      <c r="H1431" s="37">
        <v>216.44324900000001</v>
      </c>
      <c r="I1431" s="17" t="s">
        <v>243</v>
      </c>
      <c r="J1431" s="17" t="s">
        <v>249</v>
      </c>
      <c r="K1431" s="17" t="s">
        <v>255</v>
      </c>
      <c r="L1431" s="17" t="s">
        <v>355</v>
      </c>
      <c r="M1431" s="17" t="s">
        <v>255</v>
      </c>
      <c r="N1431" s="36">
        <v>3.3876597703332698</v>
      </c>
      <c r="O1431" s="35">
        <v>18.630250849999999</v>
      </c>
      <c r="P1431" s="37">
        <v>602.74150325999994</v>
      </c>
      <c r="Q1431" t="str">
        <f t="shared" si="88"/>
        <v>Desirable</v>
      </c>
      <c r="R1431" t="str">
        <f t="shared" si="89"/>
        <v>Normal</v>
      </c>
      <c r="S1431">
        <f t="shared" si="90"/>
        <v>0</v>
      </c>
      <c r="T1431" t="str">
        <f t="shared" si="91"/>
        <v>Low</v>
      </c>
    </row>
    <row r="1432" spans="1:20" ht="15" customHeight="1" x14ac:dyDescent="0.35">
      <c r="A1432" s="35">
        <v>55</v>
      </c>
      <c r="B1432" s="36">
        <v>26.604556599999999</v>
      </c>
      <c r="C1432" s="35">
        <v>106.13386989999999</v>
      </c>
      <c r="D1432" s="35">
        <v>77.606256689999995</v>
      </c>
      <c r="E1432" s="37">
        <v>185.90762849999999</v>
      </c>
      <c r="F1432" s="37">
        <v>43.895039240000003</v>
      </c>
      <c r="G1432" s="37">
        <v>205.81487279999999</v>
      </c>
      <c r="H1432" s="37">
        <v>241.72255319999999</v>
      </c>
      <c r="I1432" s="17" t="s">
        <v>243</v>
      </c>
      <c r="J1432" s="17" t="s">
        <v>359</v>
      </c>
      <c r="K1432" s="17" t="s">
        <v>255</v>
      </c>
      <c r="L1432" s="17" t="s">
        <v>363</v>
      </c>
      <c r="M1432" s="17" t="s">
        <v>333</v>
      </c>
      <c r="N1432" s="36">
        <v>4.2352765077514496</v>
      </c>
      <c r="O1432" s="35">
        <v>28.527613209999998</v>
      </c>
      <c r="P1432" s="37">
        <v>1463.2506129999999</v>
      </c>
      <c r="Q1432" t="str">
        <f t="shared" si="88"/>
        <v>Desirable</v>
      </c>
      <c r="R1432" t="str">
        <f t="shared" si="89"/>
        <v>Normal</v>
      </c>
      <c r="S1432">
        <f t="shared" si="90"/>
        <v>2</v>
      </c>
      <c r="T1432" t="str">
        <f t="shared" si="91"/>
        <v>Low</v>
      </c>
    </row>
    <row r="1433" spans="1:20" ht="15" customHeight="1" x14ac:dyDescent="0.35">
      <c r="A1433" s="35">
        <v>65</v>
      </c>
      <c r="B1433" s="36">
        <v>29.642014549999999</v>
      </c>
      <c r="C1433" s="35">
        <v>111.2496733</v>
      </c>
      <c r="D1433" s="35">
        <v>91.448055440000005</v>
      </c>
      <c r="E1433" s="37">
        <v>224.7356212</v>
      </c>
      <c r="F1433" s="37">
        <v>35.799683049999999</v>
      </c>
      <c r="G1433" s="37">
        <v>223.08810930000001</v>
      </c>
      <c r="H1433" s="37">
        <v>296.4867112</v>
      </c>
      <c r="I1433" s="17" t="s">
        <v>243</v>
      </c>
      <c r="J1433" s="17" t="s">
        <v>354</v>
      </c>
      <c r="K1433" s="17" t="s">
        <v>392</v>
      </c>
      <c r="L1433" s="17" t="s">
        <v>261</v>
      </c>
      <c r="M1433" s="17" t="s">
        <v>333</v>
      </c>
      <c r="N1433" s="36">
        <v>6.2775868961219796</v>
      </c>
      <c r="O1433" s="35">
        <v>19.80161786</v>
      </c>
      <c r="P1433" s="37">
        <v>1926.73094575</v>
      </c>
      <c r="Q1433" t="str">
        <f t="shared" si="88"/>
        <v>Borderline High</v>
      </c>
      <c r="R1433" t="str">
        <f t="shared" si="89"/>
        <v>Normal</v>
      </c>
      <c r="S1433">
        <f t="shared" si="90"/>
        <v>3</v>
      </c>
      <c r="T1433" t="str">
        <f t="shared" si="91"/>
        <v>Moderate</v>
      </c>
    </row>
    <row r="1434" spans="1:20" ht="15" customHeight="1" x14ac:dyDescent="0.35">
      <c r="A1434" s="35">
        <v>77</v>
      </c>
      <c r="B1434" s="36">
        <v>22.855431800000002</v>
      </c>
      <c r="C1434" s="35">
        <v>92.98762705</v>
      </c>
      <c r="D1434" s="35">
        <v>86.628914370000004</v>
      </c>
      <c r="E1434" s="37">
        <v>199.45000830000001</v>
      </c>
      <c r="F1434" s="37">
        <v>40.497469799999998</v>
      </c>
      <c r="G1434" s="37">
        <v>219.72829920000001</v>
      </c>
      <c r="H1434" s="37">
        <v>250.49218680000001</v>
      </c>
      <c r="I1434" s="17" t="s">
        <v>243</v>
      </c>
      <c r="J1434" s="17" t="s">
        <v>354</v>
      </c>
      <c r="K1434" s="17" t="s">
        <v>392</v>
      </c>
      <c r="L1434" s="17" t="s">
        <v>366</v>
      </c>
      <c r="M1434" s="17" t="s">
        <v>255</v>
      </c>
      <c r="N1434" s="36">
        <v>4.9249992477307796</v>
      </c>
      <c r="O1434" s="35">
        <v>6.35871268</v>
      </c>
      <c r="P1434" s="37">
        <v>1759.8682486</v>
      </c>
      <c r="Q1434" t="str">
        <f t="shared" si="88"/>
        <v>Desirable</v>
      </c>
      <c r="R1434" t="str">
        <f t="shared" si="89"/>
        <v>Normal</v>
      </c>
      <c r="S1434">
        <f t="shared" si="90"/>
        <v>0</v>
      </c>
      <c r="T1434" t="str">
        <f t="shared" si="91"/>
        <v>Low</v>
      </c>
    </row>
    <row r="1435" spans="1:20" ht="15" customHeight="1" x14ac:dyDescent="0.35">
      <c r="A1435" s="35">
        <v>80</v>
      </c>
      <c r="B1435" s="36">
        <v>16.676522769999998</v>
      </c>
      <c r="C1435" s="35">
        <v>96.036036030000005</v>
      </c>
      <c r="D1435" s="35">
        <v>90.712136860000001</v>
      </c>
      <c r="E1435" s="37">
        <v>209.8400829</v>
      </c>
      <c r="F1435" s="37">
        <v>34.02954012</v>
      </c>
      <c r="G1435" s="37">
        <v>210.3637799</v>
      </c>
      <c r="H1435" s="37">
        <v>207.69965830000001</v>
      </c>
      <c r="I1435" s="17" t="s">
        <v>353</v>
      </c>
      <c r="J1435" s="17" t="s">
        <v>249</v>
      </c>
      <c r="K1435" s="17" t="s">
        <v>392</v>
      </c>
      <c r="L1435" s="17" t="s">
        <v>366</v>
      </c>
      <c r="M1435" s="17" t="s">
        <v>332</v>
      </c>
      <c r="N1435" s="36">
        <v>6.1664096006008604</v>
      </c>
      <c r="O1435" s="35">
        <v>5.3238991699999998</v>
      </c>
      <c r="P1435" s="37">
        <v>1334.1218216</v>
      </c>
      <c r="Q1435" t="str">
        <f t="shared" si="88"/>
        <v>Borderline High</v>
      </c>
      <c r="R1435" t="str">
        <f t="shared" si="89"/>
        <v>Normal</v>
      </c>
      <c r="S1435">
        <f t="shared" si="90"/>
        <v>4</v>
      </c>
      <c r="T1435" t="str">
        <f t="shared" si="91"/>
        <v>Moderate</v>
      </c>
    </row>
    <row r="1436" spans="1:20" ht="15" customHeight="1" x14ac:dyDescent="0.35">
      <c r="A1436" s="35">
        <v>19</v>
      </c>
      <c r="B1436" s="36">
        <v>36.646893820000003</v>
      </c>
      <c r="C1436" s="35">
        <v>115.9581742</v>
      </c>
      <c r="D1436" s="35">
        <v>93.752674830000004</v>
      </c>
      <c r="E1436" s="37">
        <v>204.809787</v>
      </c>
      <c r="F1436" s="37">
        <v>38.246027310000002</v>
      </c>
      <c r="G1436" s="37">
        <v>229.64538250000001</v>
      </c>
      <c r="H1436" s="37">
        <v>274.92024579999998</v>
      </c>
      <c r="I1436" s="17" t="s">
        <v>243</v>
      </c>
      <c r="J1436" s="17" t="s">
        <v>249</v>
      </c>
      <c r="K1436" s="17" t="s">
        <v>392</v>
      </c>
      <c r="L1436" s="17" t="s">
        <v>355</v>
      </c>
      <c r="M1436" s="17" t="s">
        <v>334</v>
      </c>
      <c r="N1436" s="36">
        <v>5.3550604181692201</v>
      </c>
      <c r="O1436" s="35">
        <v>22.205499369999998</v>
      </c>
      <c r="P1436" s="37">
        <v>696.29098257999999</v>
      </c>
      <c r="Q1436" t="str">
        <f t="shared" si="88"/>
        <v>Borderline High</v>
      </c>
      <c r="R1436" t="str">
        <f t="shared" si="89"/>
        <v>Normal</v>
      </c>
      <c r="S1436">
        <f t="shared" si="90"/>
        <v>4</v>
      </c>
      <c r="T1436" t="str">
        <f t="shared" si="91"/>
        <v>Moderate</v>
      </c>
    </row>
    <row r="1437" spans="1:20" ht="15" customHeight="1" x14ac:dyDescent="0.35">
      <c r="A1437" s="35">
        <v>89</v>
      </c>
      <c r="B1437" s="36">
        <v>21.464975880000001</v>
      </c>
      <c r="C1437" s="35">
        <v>104.6835689</v>
      </c>
      <c r="D1437" s="35">
        <v>83.373811700000005</v>
      </c>
      <c r="E1437" s="37">
        <v>164.82117679999999</v>
      </c>
      <c r="F1437" s="37">
        <v>40.371139040000003</v>
      </c>
      <c r="G1437" s="37">
        <v>187.52707179999999</v>
      </c>
      <c r="H1437" s="37">
        <v>239.47270380000001</v>
      </c>
      <c r="I1437" s="17" t="s">
        <v>243</v>
      </c>
      <c r="J1437" s="17" t="s">
        <v>359</v>
      </c>
      <c r="K1437" s="17" t="s">
        <v>392</v>
      </c>
      <c r="L1437" s="17" t="s">
        <v>366</v>
      </c>
      <c r="M1437" s="17" t="s">
        <v>255</v>
      </c>
      <c r="N1437" s="36">
        <v>4.0826486623697704</v>
      </c>
      <c r="O1437" s="35">
        <v>21.3097572</v>
      </c>
      <c r="P1437" s="37">
        <v>1910.3828533200001</v>
      </c>
      <c r="Q1437" t="str">
        <f t="shared" si="88"/>
        <v>Desirable</v>
      </c>
      <c r="R1437" t="str">
        <f t="shared" si="89"/>
        <v>Normal</v>
      </c>
      <c r="S1437">
        <f t="shared" si="90"/>
        <v>0</v>
      </c>
      <c r="T1437" t="str">
        <f t="shared" si="91"/>
        <v>Low</v>
      </c>
    </row>
    <row r="1438" spans="1:20" ht="15" customHeight="1" x14ac:dyDescent="0.35">
      <c r="A1438" s="35">
        <v>28</v>
      </c>
      <c r="B1438" s="36">
        <v>31.262122000000002</v>
      </c>
      <c r="C1438" s="35">
        <v>116.86112369999999</v>
      </c>
      <c r="D1438" s="35">
        <v>89.904419160000003</v>
      </c>
      <c r="E1438" s="37">
        <v>187.48116680000001</v>
      </c>
      <c r="F1438" s="37">
        <v>31.045543540000001</v>
      </c>
      <c r="G1438" s="37">
        <v>205.9068494</v>
      </c>
      <c r="H1438" s="37">
        <v>245.9196781</v>
      </c>
      <c r="I1438" s="17" t="s">
        <v>243</v>
      </c>
      <c r="J1438" s="17" t="s">
        <v>359</v>
      </c>
      <c r="K1438" s="17" t="s">
        <v>392</v>
      </c>
      <c r="L1438" s="17" t="s">
        <v>355</v>
      </c>
      <c r="M1438" s="17" t="s">
        <v>334</v>
      </c>
      <c r="N1438" s="36">
        <v>6.0389075346174499</v>
      </c>
      <c r="O1438" s="35">
        <v>26.95670454</v>
      </c>
      <c r="P1438" s="37">
        <v>875.33941600000003</v>
      </c>
      <c r="Q1438" t="str">
        <f t="shared" si="88"/>
        <v>Desirable</v>
      </c>
      <c r="R1438" t="str">
        <f t="shared" si="89"/>
        <v>Normal</v>
      </c>
      <c r="S1438">
        <f t="shared" si="90"/>
        <v>4</v>
      </c>
      <c r="T1438" t="str">
        <f t="shared" si="91"/>
        <v>Moderate</v>
      </c>
    </row>
    <row r="1439" spans="1:20" ht="15" customHeight="1" x14ac:dyDescent="0.35">
      <c r="A1439" s="35">
        <v>81</v>
      </c>
      <c r="B1439" s="36">
        <v>30.5021466</v>
      </c>
      <c r="C1439" s="35">
        <v>99.40906803</v>
      </c>
      <c r="D1439" s="35">
        <v>79.075150219999998</v>
      </c>
      <c r="E1439" s="37">
        <v>208.50906860000001</v>
      </c>
      <c r="F1439" s="37">
        <v>41.749469040000001</v>
      </c>
      <c r="G1439" s="37">
        <v>260.38322820000002</v>
      </c>
      <c r="H1439" s="37">
        <v>242.75913370000001</v>
      </c>
      <c r="I1439" s="17" t="s">
        <v>243</v>
      </c>
      <c r="J1439" s="17" t="s">
        <v>249</v>
      </c>
      <c r="K1439" s="17" t="s">
        <v>255</v>
      </c>
      <c r="L1439" s="17" t="s">
        <v>366</v>
      </c>
      <c r="M1439" s="17" t="s">
        <v>334</v>
      </c>
      <c r="N1439" s="36">
        <v>4.99429270346476</v>
      </c>
      <c r="O1439" s="35">
        <v>20.333917809999999</v>
      </c>
      <c r="P1439" s="37">
        <v>2470.6738746000001</v>
      </c>
      <c r="Q1439" t="str">
        <f t="shared" si="88"/>
        <v>Borderline High</v>
      </c>
      <c r="R1439" t="str">
        <f t="shared" si="89"/>
        <v>Normal</v>
      </c>
      <c r="S1439">
        <f t="shared" si="90"/>
        <v>3</v>
      </c>
      <c r="T1439" t="str">
        <f t="shared" si="91"/>
        <v>Moderate</v>
      </c>
    </row>
    <row r="1440" spans="1:20" ht="15" customHeight="1" x14ac:dyDescent="0.35">
      <c r="A1440" s="35">
        <v>89</v>
      </c>
      <c r="B1440" s="36">
        <v>22.920750399999999</v>
      </c>
      <c r="C1440" s="35">
        <v>101.92381090000001</v>
      </c>
      <c r="D1440" s="35">
        <v>81.837468400000006</v>
      </c>
      <c r="E1440" s="37">
        <v>223.3701318</v>
      </c>
      <c r="F1440" s="37">
        <v>38.997492530000002</v>
      </c>
      <c r="G1440" s="37">
        <v>230.6805789</v>
      </c>
      <c r="H1440" s="37">
        <v>240.86606950000001</v>
      </c>
      <c r="I1440" s="17" t="s">
        <v>243</v>
      </c>
      <c r="J1440" s="17" t="s">
        <v>249</v>
      </c>
      <c r="K1440" s="17" t="s">
        <v>392</v>
      </c>
      <c r="L1440" s="17" t="s">
        <v>366</v>
      </c>
      <c r="M1440" s="17" t="s">
        <v>255</v>
      </c>
      <c r="N1440" s="36">
        <v>5.7278075411686</v>
      </c>
      <c r="O1440" s="35">
        <v>20.086342500000001</v>
      </c>
      <c r="P1440" s="37">
        <v>2039.9467856000001</v>
      </c>
      <c r="Q1440" t="str">
        <f t="shared" si="88"/>
        <v>Borderline High</v>
      </c>
      <c r="R1440" t="str">
        <f t="shared" si="89"/>
        <v>Normal</v>
      </c>
      <c r="S1440">
        <f t="shared" si="90"/>
        <v>1</v>
      </c>
      <c r="T1440" t="str">
        <f t="shared" si="91"/>
        <v>Low</v>
      </c>
    </row>
    <row r="1441" spans="1:20" ht="15" customHeight="1" x14ac:dyDescent="0.35">
      <c r="A1441" s="35">
        <v>38</v>
      </c>
      <c r="B1441" s="36">
        <v>36.799520770000001</v>
      </c>
      <c r="C1441" s="35">
        <v>119.4890126</v>
      </c>
      <c r="D1441" s="35">
        <v>87.007376050000005</v>
      </c>
      <c r="E1441" s="37">
        <v>211.93830120000001</v>
      </c>
      <c r="F1441" s="37">
        <v>32.69401191</v>
      </c>
      <c r="G1441" s="37">
        <v>240.5643019</v>
      </c>
      <c r="H1441" s="37">
        <v>274.90373</v>
      </c>
      <c r="I1441" s="17" t="s">
        <v>243</v>
      </c>
      <c r="J1441" s="17" t="s">
        <v>359</v>
      </c>
      <c r="K1441" s="17" t="s">
        <v>392</v>
      </c>
      <c r="L1441" s="17" t="s">
        <v>357</v>
      </c>
      <c r="M1441" s="17" t="s">
        <v>334</v>
      </c>
      <c r="N1441" s="36">
        <v>6.4824806996285202</v>
      </c>
      <c r="O1441" s="35">
        <v>32.481636549999997</v>
      </c>
      <c r="P1441" s="37">
        <v>1398.38178926</v>
      </c>
      <c r="Q1441" t="str">
        <f t="shared" si="88"/>
        <v>Borderline High</v>
      </c>
      <c r="R1441" t="str">
        <f t="shared" si="89"/>
        <v>Normal</v>
      </c>
      <c r="S1441">
        <f t="shared" si="90"/>
        <v>4</v>
      </c>
      <c r="T1441" t="str">
        <f t="shared" si="91"/>
        <v>Moderate</v>
      </c>
    </row>
    <row r="1442" spans="1:20" ht="15" customHeight="1" x14ac:dyDescent="0.35">
      <c r="A1442" s="35">
        <v>35</v>
      </c>
      <c r="B1442" s="36">
        <v>27.322945799999999</v>
      </c>
      <c r="C1442" s="35">
        <v>108.2685086</v>
      </c>
      <c r="D1442" s="35">
        <v>79.99392374</v>
      </c>
      <c r="E1442" s="37">
        <v>192.9669213</v>
      </c>
      <c r="F1442" s="37">
        <v>29.757233129999999</v>
      </c>
      <c r="G1442" s="37">
        <v>203.9829675</v>
      </c>
      <c r="H1442" s="37">
        <v>237.64440630000001</v>
      </c>
      <c r="I1442" s="17" t="s">
        <v>243</v>
      </c>
      <c r="J1442" s="17" t="s">
        <v>249</v>
      </c>
      <c r="K1442" s="17" t="s">
        <v>255</v>
      </c>
      <c r="L1442" s="17" t="s">
        <v>357</v>
      </c>
      <c r="M1442" s="17" t="s">
        <v>333</v>
      </c>
      <c r="N1442" s="36">
        <v>6.4847064395062599</v>
      </c>
      <c r="O1442" s="35">
        <v>28.274584860000001</v>
      </c>
      <c r="P1442" s="37">
        <v>956.30310299999996</v>
      </c>
      <c r="Q1442" t="str">
        <f t="shared" si="88"/>
        <v>Desirable</v>
      </c>
      <c r="R1442" t="str">
        <f t="shared" si="89"/>
        <v>Normal</v>
      </c>
      <c r="S1442">
        <f t="shared" si="90"/>
        <v>3</v>
      </c>
      <c r="T1442" t="str">
        <f t="shared" si="91"/>
        <v>Moderate</v>
      </c>
    </row>
    <row r="1443" spans="1:20" ht="15" customHeight="1" x14ac:dyDescent="0.35">
      <c r="A1443" s="35">
        <v>81</v>
      </c>
      <c r="B1443" s="36">
        <v>27.68884147</v>
      </c>
      <c r="C1443" s="35">
        <v>95.19175181</v>
      </c>
      <c r="D1443" s="35">
        <v>74.358538429999996</v>
      </c>
      <c r="E1443" s="37">
        <v>211.79362330000001</v>
      </c>
      <c r="F1443" s="37">
        <v>37.052816679999999</v>
      </c>
      <c r="G1443" s="37">
        <v>234.3449325</v>
      </c>
      <c r="H1443" s="37">
        <v>233.47403869999999</v>
      </c>
      <c r="I1443" s="17" t="s">
        <v>243</v>
      </c>
      <c r="J1443" s="17" t="s">
        <v>249</v>
      </c>
      <c r="K1443" s="17" t="s">
        <v>255</v>
      </c>
      <c r="L1443" s="17" t="s">
        <v>366</v>
      </c>
      <c r="M1443" s="17" t="s">
        <v>333</v>
      </c>
      <c r="N1443" s="36">
        <v>5.7159925284255104</v>
      </c>
      <c r="O1443" s="35">
        <v>20.83321338</v>
      </c>
      <c r="P1443" s="37">
        <v>2242.7961590700002</v>
      </c>
      <c r="Q1443" t="str">
        <f t="shared" si="88"/>
        <v>Borderline High</v>
      </c>
      <c r="R1443" t="str">
        <f t="shared" si="89"/>
        <v>Normal</v>
      </c>
      <c r="S1443">
        <f t="shared" si="90"/>
        <v>3</v>
      </c>
      <c r="T1443" t="str">
        <f t="shared" si="91"/>
        <v>Moderate</v>
      </c>
    </row>
    <row r="1444" spans="1:20" ht="15" customHeight="1" x14ac:dyDescent="0.35">
      <c r="A1444" s="35">
        <v>55</v>
      </c>
      <c r="B1444" s="36">
        <v>19.308719700000001</v>
      </c>
      <c r="C1444" s="35">
        <v>107.7931243</v>
      </c>
      <c r="D1444" s="35">
        <v>77.091427670000002</v>
      </c>
      <c r="E1444" s="37">
        <v>185.41392590000001</v>
      </c>
      <c r="F1444" s="37">
        <v>34.744679140000002</v>
      </c>
      <c r="G1444" s="37">
        <v>211.30502469999999</v>
      </c>
      <c r="H1444" s="37">
        <v>225.1530606</v>
      </c>
      <c r="I1444" s="17" t="s">
        <v>243</v>
      </c>
      <c r="J1444" s="17" t="s">
        <v>249</v>
      </c>
      <c r="K1444" s="17" t="s">
        <v>255</v>
      </c>
      <c r="L1444" s="17" t="s">
        <v>363</v>
      </c>
      <c r="M1444" s="17" t="s">
        <v>255</v>
      </c>
      <c r="N1444" s="36">
        <v>5.3364696549044002</v>
      </c>
      <c r="O1444" s="35">
        <v>30.701696630000001</v>
      </c>
      <c r="P1444" s="37">
        <v>1061.9795835</v>
      </c>
      <c r="Q1444" t="str">
        <f t="shared" si="88"/>
        <v>Desirable</v>
      </c>
      <c r="R1444" t="str">
        <f t="shared" si="89"/>
        <v>Normal</v>
      </c>
      <c r="S1444">
        <f t="shared" si="90"/>
        <v>1</v>
      </c>
      <c r="T1444" t="str">
        <f t="shared" si="91"/>
        <v>Low</v>
      </c>
    </row>
    <row r="1445" spans="1:20" ht="15" customHeight="1" x14ac:dyDescent="0.35">
      <c r="A1445" s="35">
        <v>49</v>
      </c>
      <c r="B1445" s="36">
        <v>16.4400537</v>
      </c>
      <c r="C1445" s="35">
        <v>117.30020500000001</v>
      </c>
      <c r="D1445" s="35">
        <v>77.415398440000004</v>
      </c>
      <c r="E1445" s="37">
        <v>171.25104630000001</v>
      </c>
      <c r="F1445" s="37">
        <v>33.352816740000002</v>
      </c>
      <c r="G1445" s="37">
        <v>196.11954700000001</v>
      </c>
      <c r="H1445" s="37">
        <v>251.1686047</v>
      </c>
      <c r="I1445" s="17" t="s">
        <v>243</v>
      </c>
      <c r="J1445" s="17" t="s">
        <v>359</v>
      </c>
      <c r="K1445" s="17" t="s">
        <v>255</v>
      </c>
      <c r="L1445" s="17" t="s">
        <v>360</v>
      </c>
      <c r="M1445" s="17" t="s">
        <v>332</v>
      </c>
      <c r="N1445" s="36">
        <v>5.1345302447759602</v>
      </c>
      <c r="O1445" s="35">
        <v>39.884806560000001</v>
      </c>
      <c r="P1445" s="37">
        <v>805.56263130000002</v>
      </c>
      <c r="Q1445" t="str">
        <f t="shared" si="88"/>
        <v>Desirable</v>
      </c>
      <c r="R1445" t="str">
        <f t="shared" si="89"/>
        <v>Normal</v>
      </c>
      <c r="S1445">
        <f t="shared" si="90"/>
        <v>2</v>
      </c>
      <c r="T1445" t="str">
        <f t="shared" si="91"/>
        <v>Low</v>
      </c>
    </row>
    <row r="1446" spans="1:20" ht="15" customHeight="1" x14ac:dyDescent="0.35">
      <c r="A1446" s="35">
        <v>28</v>
      </c>
      <c r="B1446" s="36">
        <v>25.787127049999999</v>
      </c>
      <c r="C1446" s="35">
        <v>103.75441619999999</v>
      </c>
      <c r="D1446" s="35">
        <v>77.652534230000001</v>
      </c>
      <c r="E1446" s="37">
        <v>183.9672443</v>
      </c>
      <c r="F1446" s="37">
        <v>41.186394010000001</v>
      </c>
      <c r="G1446" s="37">
        <v>209.6913271</v>
      </c>
      <c r="H1446" s="37">
        <v>261.34125169999999</v>
      </c>
      <c r="I1446" s="17" t="s">
        <v>243</v>
      </c>
      <c r="J1446" s="17" t="s">
        <v>359</v>
      </c>
      <c r="K1446" s="17" t="s">
        <v>255</v>
      </c>
      <c r="L1446" s="17" t="s">
        <v>355</v>
      </c>
      <c r="M1446" s="17" t="s">
        <v>333</v>
      </c>
      <c r="N1446" s="36">
        <v>4.4666994701049303</v>
      </c>
      <c r="O1446" s="35">
        <v>26.101881970000001</v>
      </c>
      <c r="P1446" s="37">
        <v>722.03955740000004</v>
      </c>
      <c r="Q1446" t="str">
        <f t="shared" si="88"/>
        <v>Desirable</v>
      </c>
      <c r="R1446" t="str">
        <f t="shared" si="89"/>
        <v>Normal</v>
      </c>
      <c r="S1446">
        <f t="shared" si="90"/>
        <v>2</v>
      </c>
      <c r="T1446" t="str">
        <f t="shared" si="91"/>
        <v>Low</v>
      </c>
    </row>
    <row r="1447" spans="1:20" ht="15" customHeight="1" x14ac:dyDescent="0.35">
      <c r="A1447" s="35">
        <v>62</v>
      </c>
      <c r="B1447" s="36">
        <v>33.486312290000001</v>
      </c>
      <c r="C1447" s="35">
        <v>107.31844049999999</v>
      </c>
      <c r="D1447" s="35">
        <v>91.182914299999993</v>
      </c>
      <c r="E1447" s="37">
        <v>181.22047850000001</v>
      </c>
      <c r="F1447" s="37">
        <v>38.849040189999997</v>
      </c>
      <c r="G1447" s="37">
        <v>219.01479409999999</v>
      </c>
      <c r="H1447" s="37">
        <v>237.86382860000001</v>
      </c>
      <c r="I1447" s="17" t="s">
        <v>243</v>
      </c>
      <c r="J1447" s="17" t="s">
        <v>249</v>
      </c>
      <c r="K1447" s="17" t="s">
        <v>392</v>
      </c>
      <c r="L1447" s="17" t="s">
        <v>261</v>
      </c>
      <c r="M1447" s="17" t="s">
        <v>334</v>
      </c>
      <c r="N1447" s="36">
        <v>4.6647350259800602</v>
      </c>
      <c r="O1447" s="35">
        <v>16.135526200000001</v>
      </c>
      <c r="P1447" s="37">
        <v>2076.1513619799998</v>
      </c>
      <c r="Q1447" t="str">
        <f t="shared" si="88"/>
        <v>Desirable</v>
      </c>
      <c r="R1447" t="str">
        <f t="shared" si="89"/>
        <v>Normal</v>
      </c>
      <c r="S1447">
        <f t="shared" si="90"/>
        <v>4</v>
      </c>
      <c r="T1447" t="str">
        <f t="shared" si="91"/>
        <v>Moderate</v>
      </c>
    </row>
    <row r="1448" spans="1:20" ht="15" customHeight="1" x14ac:dyDescent="0.35">
      <c r="A1448" s="35">
        <v>50</v>
      </c>
      <c r="B1448" s="36">
        <v>17.690866289999999</v>
      </c>
      <c r="C1448" s="35">
        <v>114.2607557</v>
      </c>
      <c r="D1448" s="35">
        <v>75.928548469999996</v>
      </c>
      <c r="E1448" s="37">
        <v>209.77660069999999</v>
      </c>
      <c r="F1448" s="37">
        <v>47.27389221</v>
      </c>
      <c r="G1448" s="37">
        <v>238.01074019999999</v>
      </c>
      <c r="H1448" s="37">
        <v>226.91045260000001</v>
      </c>
      <c r="I1448" s="17" t="s">
        <v>243</v>
      </c>
      <c r="J1448" s="17" t="s">
        <v>249</v>
      </c>
      <c r="K1448" s="17" t="s">
        <v>255</v>
      </c>
      <c r="L1448" s="17" t="s">
        <v>363</v>
      </c>
      <c r="M1448" s="17" t="s">
        <v>332</v>
      </c>
      <c r="N1448" s="36">
        <v>4.43747258567437</v>
      </c>
      <c r="O1448" s="35">
        <v>38.332207230000002</v>
      </c>
      <c r="P1448" s="37">
        <v>884.54331449999995</v>
      </c>
      <c r="Q1448" t="str">
        <f t="shared" si="88"/>
        <v>Borderline High</v>
      </c>
      <c r="R1448" t="str">
        <f t="shared" si="89"/>
        <v>Normal</v>
      </c>
      <c r="S1448">
        <f t="shared" si="90"/>
        <v>1</v>
      </c>
      <c r="T1448" t="str">
        <f t="shared" si="91"/>
        <v>Low</v>
      </c>
    </row>
    <row r="1449" spans="1:20" ht="15" customHeight="1" x14ac:dyDescent="0.35">
      <c r="A1449" s="35">
        <v>58</v>
      </c>
      <c r="B1449" s="36">
        <v>27.72676899</v>
      </c>
      <c r="C1449" s="35">
        <v>103.9288258</v>
      </c>
      <c r="D1449" s="35">
        <v>73.523643730000003</v>
      </c>
      <c r="E1449" s="37">
        <v>206.89841440000001</v>
      </c>
      <c r="F1449" s="37">
        <v>37.394719569999999</v>
      </c>
      <c r="G1449" s="37">
        <v>207.75065660000001</v>
      </c>
      <c r="H1449" s="37">
        <v>235.55841620000001</v>
      </c>
      <c r="I1449" s="17" t="s">
        <v>243</v>
      </c>
      <c r="J1449" s="17" t="s">
        <v>354</v>
      </c>
      <c r="K1449" s="17" t="s">
        <v>255</v>
      </c>
      <c r="L1449" s="17" t="s">
        <v>363</v>
      </c>
      <c r="M1449" s="17" t="s">
        <v>333</v>
      </c>
      <c r="N1449" s="36">
        <v>5.5328243339999501</v>
      </c>
      <c r="O1449" s="35">
        <v>30.405182069999999</v>
      </c>
      <c r="P1449" s="37">
        <v>1608.1526014200001</v>
      </c>
      <c r="Q1449" t="str">
        <f t="shared" si="88"/>
        <v>Borderline High</v>
      </c>
      <c r="R1449" t="str">
        <f t="shared" si="89"/>
        <v>Normal</v>
      </c>
      <c r="S1449">
        <f t="shared" si="90"/>
        <v>3</v>
      </c>
      <c r="T1449" t="str">
        <f t="shared" si="91"/>
        <v>Moderate</v>
      </c>
    </row>
    <row r="1450" spans="1:20" ht="15" customHeight="1" x14ac:dyDescent="0.35">
      <c r="A1450" s="35">
        <v>25</v>
      </c>
      <c r="B1450" s="36">
        <v>27.40802124</v>
      </c>
      <c r="C1450" s="35">
        <v>111.7688816</v>
      </c>
      <c r="D1450" s="35">
        <v>74.653089210000005</v>
      </c>
      <c r="E1450" s="37">
        <v>189.93862300000001</v>
      </c>
      <c r="F1450" s="37">
        <v>34.423847819999999</v>
      </c>
      <c r="G1450" s="37">
        <v>198.24703450000001</v>
      </c>
      <c r="H1450" s="37">
        <v>223.71773870000001</v>
      </c>
      <c r="I1450" s="17" t="s">
        <v>243</v>
      </c>
      <c r="J1450" s="17" t="s">
        <v>249</v>
      </c>
      <c r="K1450" s="17" t="s">
        <v>255</v>
      </c>
      <c r="L1450" s="17" t="s">
        <v>355</v>
      </c>
      <c r="M1450" s="17" t="s">
        <v>333</v>
      </c>
      <c r="N1450" s="36">
        <v>5.5176464872020201</v>
      </c>
      <c r="O1450" s="35">
        <v>37.115792390000003</v>
      </c>
      <c r="P1450" s="37">
        <v>685.20053099999996</v>
      </c>
      <c r="Q1450" t="str">
        <f t="shared" si="88"/>
        <v>Desirable</v>
      </c>
      <c r="R1450" t="str">
        <f t="shared" si="89"/>
        <v>Normal</v>
      </c>
      <c r="S1450">
        <f t="shared" si="90"/>
        <v>3</v>
      </c>
      <c r="T1450" t="str">
        <f t="shared" si="91"/>
        <v>Moderate</v>
      </c>
    </row>
    <row r="1451" spans="1:20" ht="15" customHeight="1" x14ac:dyDescent="0.35">
      <c r="A1451" s="35">
        <v>28</v>
      </c>
      <c r="B1451" s="36">
        <v>33.205136670000002</v>
      </c>
      <c r="C1451" s="35">
        <v>106.48521100000001</v>
      </c>
      <c r="D1451" s="35">
        <v>81.523450530000005</v>
      </c>
      <c r="E1451" s="37">
        <v>200.02694399999999</v>
      </c>
      <c r="F1451" s="37">
        <v>29.28745348</v>
      </c>
      <c r="G1451" s="37">
        <v>223.300996</v>
      </c>
      <c r="H1451" s="37">
        <v>258.6658607</v>
      </c>
      <c r="I1451" s="17" t="s">
        <v>353</v>
      </c>
      <c r="J1451" s="17" t="s">
        <v>359</v>
      </c>
      <c r="K1451" s="17" t="s">
        <v>392</v>
      </c>
      <c r="L1451" s="17" t="s">
        <v>355</v>
      </c>
      <c r="M1451" s="17" t="s">
        <v>334</v>
      </c>
      <c r="N1451" s="36">
        <v>6.8297827305674002</v>
      </c>
      <c r="O1451" s="35">
        <v>24.961760470000002</v>
      </c>
      <c r="P1451" s="37">
        <v>929.74382676000005</v>
      </c>
      <c r="Q1451" t="str">
        <f t="shared" si="88"/>
        <v>Borderline High</v>
      </c>
      <c r="R1451" t="str">
        <f t="shared" si="89"/>
        <v>Normal</v>
      </c>
      <c r="S1451">
        <f t="shared" si="90"/>
        <v>6</v>
      </c>
      <c r="T1451" t="str">
        <f t="shared" si="91"/>
        <v>High</v>
      </c>
    </row>
    <row r="1452" spans="1:20" ht="15" customHeight="1" x14ac:dyDescent="0.35">
      <c r="A1452" s="35">
        <v>68</v>
      </c>
      <c r="B1452" s="36">
        <v>32.082399850000002</v>
      </c>
      <c r="C1452" s="35">
        <v>102.2263591</v>
      </c>
      <c r="D1452" s="35">
        <v>75.486541259999996</v>
      </c>
      <c r="E1452" s="37">
        <v>226.42093560000001</v>
      </c>
      <c r="F1452" s="37">
        <v>37.616214239999998</v>
      </c>
      <c r="G1452" s="37">
        <v>232.20463079999999</v>
      </c>
      <c r="H1452" s="37">
        <v>259.05286460000002</v>
      </c>
      <c r="I1452" s="17" t="s">
        <v>243</v>
      </c>
      <c r="J1452" s="17" t="s">
        <v>249</v>
      </c>
      <c r="K1452" s="17" t="s">
        <v>255</v>
      </c>
      <c r="L1452" s="17" t="s">
        <v>261</v>
      </c>
      <c r="M1452" s="17" t="s">
        <v>334</v>
      </c>
      <c r="N1452" s="36">
        <v>6.0192377190161404</v>
      </c>
      <c r="O1452" s="35">
        <v>26.739817840000001</v>
      </c>
      <c r="P1452" s="37">
        <v>2181.6031898000001</v>
      </c>
      <c r="Q1452" t="str">
        <f t="shared" si="88"/>
        <v>Borderline High</v>
      </c>
      <c r="R1452" t="str">
        <f t="shared" si="89"/>
        <v>Normal</v>
      </c>
      <c r="S1452">
        <f t="shared" si="90"/>
        <v>4</v>
      </c>
      <c r="T1452" t="str">
        <f t="shared" si="91"/>
        <v>Moderate</v>
      </c>
    </row>
    <row r="1453" spans="1:20" ht="15" customHeight="1" x14ac:dyDescent="0.35">
      <c r="A1453" s="35">
        <v>58</v>
      </c>
      <c r="B1453" s="36">
        <v>27.701407660000001</v>
      </c>
      <c r="C1453" s="35">
        <v>103.92444260000001</v>
      </c>
      <c r="D1453" s="35">
        <v>82.086411069999997</v>
      </c>
      <c r="E1453" s="37">
        <v>216.01487800000001</v>
      </c>
      <c r="F1453" s="37">
        <v>45.160383330000002</v>
      </c>
      <c r="G1453" s="37">
        <v>222.9876333</v>
      </c>
      <c r="H1453" s="37">
        <v>251.762383</v>
      </c>
      <c r="I1453" s="17" t="s">
        <v>243</v>
      </c>
      <c r="J1453" s="17" t="s">
        <v>249</v>
      </c>
      <c r="K1453" s="17" t="s">
        <v>392</v>
      </c>
      <c r="L1453" s="17" t="s">
        <v>363</v>
      </c>
      <c r="M1453" s="17" t="s">
        <v>333</v>
      </c>
      <c r="N1453" s="36">
        <v>4.7832826488986298</v>
      </c>
      <c r="O1453" s="35">
        <v>21.838031529999999</v>
      </c>
      <c r="P1453" s="37">
        <v>1606.68164428</v>
      </c>
      <c r="Q1453" t="str">
        <f t="shared" si="88"/>
        <v>Borderline High</v>
      </c>
      <c r="R1453" t="str">
        <f t="shared" si="89"/>
        <v>Normal</v>
      </c>
      <c r="S1453">
        <f t="shared" si="90"/>
        <v>2</v>
      </c>
      <c r="T1453" t="str">
        <f t="shared" si="91"/>
        <v>Low</v>
      </c>
    </row>
    <row r="1454" spans="1:20" ht="15" customHeight="1" x14ac:dyDescent="0.35">
      <c r="A1454" s="35">
        <v>34</v>
      </c>
      <c r="B1454" s="36">
        <v>26.53218231</v>
      </c>
      <c r="C1454" s="35">
        <v>84.251621209999996</v>
      </c>
      <c r="D1454" s="35">
        <v>84.154102140000006</v>
      </c>
      <c r="E1454" s="37">
        <v>199.05460410000001</v>
      </c>
      <c r="F1454" s="37">
        <v>45.173927140000004</v>
      </c>
      <c r="G1454" s="37">
        <v>218.30792700000001</v>
      </c>
      <c r="H1454" s="37">
        <v>241.58139370000001</v>
      </c>
      <c r="I1454" s="17" t="s">
        <v>353</v>
      </c>
      <c r="J1454" s="17" t="s">
        <v>359</v>
      </c>
      <c r="K1454" s="17" t="s">
        <v>392</v>
      </c>
      <c r="L1454" s="17" t="s">
        <v>357</v>
      </c>
      <c r="M1454" s="17" t="s">
        <v>333</v>
      </c>
      <c r="N1454" s="36">
        <v>4.4064046830177803</v>
      </c>
      <c r="O1454" s="35">
        <v>9.7519069999989896E-2</v>
      </c>
      <c r="P1454" s="37">
        <v>902.09419853999998</v>
      </c>
      <c r="Q1454" t="str">
        <f t="shared" si="88"/>
        <v>Desirable</v>
      </c>
      <c r="R1454" t="str">
        <f t="shared" si="89"/>
        <v>Normal</v>
      </c>
      <c r="S1454">
        <f t="shared" si="90"/>
        <v>4</v>
      </c>
      <c r="T1454" t="str">
        <f t="shared" si="91"/>
        <v>Moderate</v>
      </c>
    </row>
    <row r="1455" spans="1:20" ht="15" customHeight="1" x14ac:dyDescent="0.35">
      <c r="A1455" s="35">
        <v>63</v>
      </c>
      <c r="B1455" s="36">
        <v>23.400704950000002</v>
      </c>
      <c r="C1455" s="35">
        <v>115.9143153</v>
      </c>
      <c r="D1455" s="35">
        <v>73.986625279999998</v>
      </c>
      <c r="E1455" s="37">
        <v>196.10008930000001</v>
      </c>
      <c r="F1455" s="37">
        <v>33.63125969</v>
      </c>
      <c r="G1455" s="37">
        <v>210.08720170000001</v>
      </c>
      <c r="H1455" s="37">
        <v>252.17595929999999</v>
      </c>
      <c r="I1455" s="17" t="s">
        <v>243</v>
      </c>
      <c r="J1455" s="17" t="s">
        <v>354</v>
      </c>
      <c r="K1455" s="17" t="s">
        <v>255</v>
      </c>
      <c r="L1455" s="17" t="s">
        <v>261</v>
      </c>
      <c r="M1455" s="17" t="s">
        <v>255</v>
      </c>
      <c r="N1455" s="36">
        <v>5.8308874275770597</v>
      </c>
      <c r="O1455" s="35">
        <v>41.92769002</v>
      </c>
      <c r="P1455" s="37">
        <v>1474.24441185</v>
      </c>
      <c r="Q1455" t="str">
        <f t="shared" si="88"/>
        <v>Desirable</v>
      </c>
      <c r="R1455" t="str">
        <f t="shared" si="89"/>
        <v>Normal</v>
      </c>
      <c r="S1455">
        <f t="shared" si="90"/>
        <v>1</v>
      </c>
      <c r="T1455" t="str">
        <f t="shared" si="91"/>
        <v>Low</v>
      </c>
    </row>
    <row r="1456" spans="1:20" ht="15" customHeight="1" x14ac:dyDescent="0.35">
      <c r="A1456" s="35">
        <v>49</v>
      </c>
      <c r="B1456" s="36">
        <v>21.272823249999998</v>
      </c>
      <c r="C1456" s="35">
        <v>112.2068271</v>
      </c>
      <c r="D1456" s="35">
        <v>87.783359419999996</v>
      </c>
      <c r="E1456" s="37">
        <v>182.7477188</v>
      </c>
      <c r="F1456" s="37">
        <v>44.933170349999997</v>
      </c>
      <c r="G1456" s="37">
        <v>203.95576840000001</v>
      </c>
      <c r="H1456" s="37">
        <v>203.66321020000001</v>
      </c>
      <c r="I1456" s="17" t="s">
        <v>353</v>
      </c>
      <c r="J1456" s="17" t="s">
        <v>354</v>
      </c>
      <c r="K1456" s="17" t="s">
        <v>392</v>
      </c>
      <c r="L1456" s="17" t="s">
        <v>360</v>
      </c>
      <c r="M1456" s="17" t="s">
        <v>255</v>
      </c>
      <c r="N1456" s="36">
        <v>4.0671004822609902</v>
      </c>
      <c r="O1456" s="35">
        <v>24.423467680000002</v>
      </c>
      <c r="P1456" s="37">
        <v>1042.36833925</v>
      </c>
      <c r="Q1456" t="str">
        <f t="shared" si="88"/>
        <v>Desirable</v>
      </c>
      <c r="R1456" t="str">
        <f t="shared" si="89"/>
        <v>Normal</v>
      </c>
      <c r="S1456">
        <f t="shared" si="90"/>
        <v>2</v>
      </c>
      <c r="T1456" t="str">
        <f t="shared" si="91"/>
        <v>Low</v>
      </c>
    </row>
    <row r="1457" spans="1:20" ht="15" customHeight="1" x14ac:dyDescent="0.35">
      <c r="A1457" s="35">
        <v>71</v>
      </c>
      <c r="B1457" s="36">
        <v>23.86800105</v>
      </c>
      <c r="C1457" s="35">
        <v>111.4021944</v>
      </c>
      <c r="D1457" s="35">
        <v>69.794116399999993</v>
      </c>
      <c r="E1457" s="37">
        <v>187.85571390000001</v>
      </c>
      <c r="F1457" s="37">
        <v>39.928060209999998</v>
      </c>
      <c r="G1457" s="37">
        <v>211.9219081</v>
      </c>
      <c r="H1457" s="37">
        <v>277.56947600000001</v>
      </c>
      <c r="I1457" s="17" t="s">
        <v>243</v>
      </c>
      <c r="J1457" s="17" t="s">
        <v>359</v>
      </c>
      <c r="K1457" s="17" t="s">
        <v>255</v>
      </c>
      <c r="L1457" s="17" t="s">
        <v>366</v>
      </c>
      <c r="M1457" s="17" t="s">
        <v>255</v>
      </c>
      <c r="N1457" s="36">
        <v>4.7048545036242801</v>
      </c>
      <c r="O1457" s="35">
        <v>41.608077999999999</v>
      </c>
      <c r="P1457" s="37">
        <v>1694.6280745500001</v>
      </c>
      <c r="Q1457" t="str">
        <f t="shared" si="88"/>
        <v>Desirable</v>
      </c>
      <c r="R1457" t="str">
        <f t="shared" si="89"/>
        <v>Normal</v>
      </c>
      <c r="S1457">
        <f t="shared" si="90"/>
        <v>1</v>
      </c>
      <c r="T1457" t="str">
        <f t="shared" si="91"/>
        <v>Low</v>
      </c>
    </row>
    <row r="1458" spans="1:20" ht="15" customHeight="1" x14ac:dyDescent="0.35">
      <c r="A1458" s="35">
        <v>37</v>
      </c>
      <c r="B1458" s="36">
        <v>21.465940310000001</v>
      </c>
      <c r="C1458" s="35">
        <v>98.479048770000006</v>
      </c>
      <c r="D1458" s="35">
        <v>79.61552872</v>
      </c>
      <c r="E1458" s="37">
        <v>170.5910591</v>
      </c>
      <c r="F1458" s="37">
        <v>34.452838149999998</v>
      </c>
      <c r="G1458" s="37">
        <v>204.5094106</v>
      </c>
      <c r="H1458" s="37">
        <v>216.47643769999999</v>
      </c>
      <c r="I1458" s="17" t="s">
        <v>243</v>
      </c>
      <c r="J1458" s="17" t="s">
        <v>249</v>
      </c>
      <c r="K1458" s="17" t="s">
        <v>255</v>
      </c>
      <c r="L1458" s="17" t="s">
        <v>357</v>
      </c>
      <c r="M1458" s="17" t="s">
        <v>255</v>
      </c>
      <c r="N1458" s="36">
        <v>4.9514370443817901</v>
      </c>
      <c r="O1458" s="35">
        <v>18.863520050000002</v>
      </c>
      <c r="P1458" s="37">
        <v>794.23979147</v>
      </c>
      <c r="Q1458" t="str">
        <f t="shared" si="88"/>
        <v>Desirable</v>
      </c>
      <c r="R1458" t="str">
        <f t="shared" si="89"/>
        <v>Normal</v>
      </c>
      <c r="S1458">
        <f t="shared" si="90"/>
        <v>1</v>
      </c>
      <c r="T1458" t="str">
        <f t="shared" si="91"/>
        <v>Low</v>
      </c>
    </row>
    <row r="1459" spans="1:20" ht="15" customHeight="1" x14ac:dyDescent="0.35">
      <c r="A1459" s="35">
        <v>50</v>
      </c>
      <c r="B1459" s="36">
        <v>26.47448546</v>
      </c>
      <c r="C1459" s="35">
        <v>116.0424598</v>
      </c>
      <c r="D1459" s="35">
        <v>70.474141489999994</v>
      </c>
      <c r="E1459" s="37">
        <v>156.23088290000001</v>
      </c>
      <c r="F1459" s="37">
        <v>44.253858229999999</v>
      </c>
      <c r="G1459" s="37">
        <v>207.07615970000001</v>
      </c>
      <c r="H1459" s="37">
        <v>232.94546560000001</v>
      </c>
      <c r="I1459" s="17" t="s">
        <v>243</v>
      </c>
      <c r="J1459" s="17" t="s">
        <v>359</v>
      </c>
      <c r="K1459" s="17" t="s">
        <v>255</v>
      </c>
      <c r="L1459" s="17" t="s">
        <v>363</v>
      </c>
      <c r="M1459" s="17" t="s">
        <v>333</v>
      </c>
      <c r="N1459" s="36">
        <v>3.53033360589767</v>
      </c>
      <c r="O1459" s="35">
        <v>45.568318310000002</v>
      </c>
      <c r="P1459" s="37">
        <v>1323.724273</v>
      </c>
      <c r="Q1459" t="str">
        <f t="shared" si="88"/>
        <v>Desirable</v>
      </c>
      <c r="R1459" t="str">
        <f t="shared" si="89"/>
        <v>Normal</v>
      </c>
      <c r="S1459">
        <f t="shared" si="90"/>
        <v>2</v>
      </c>
      <c r="T1459" t="str">
        <f t="shared" si="91"/>
        <v>Low</v>
      </c>
    </row>
    <row r="1460" spans="1:20" ht="15" customHeight="1" x14ac:dyDescent="0.35">
      <c r="A1460" s="35">
        <v>57</v>
      </c>
      <c r="B1460" s="36">
        <v>26.82633869</v>
      </c>
      <c r="C1460" s="35">
        <v>115.3359837</v>
      </c>
      <c r="D1460" s="35">
        <v>94.152375579999998</v>
      </c>
      <c r="E1460" s="37">
        <v>205.66242940000001</v>
      </c>
      <c r="F1460" s="37">
        <v>38.534668940000003</v>
      </c>
      <c r="G1460" s="37">
        <v>211.70985659999999</v>
      </c>
      <c r="H1460" s="37">
        <v>224.12848790000001</v>
      </c>
      <c r="I1460" s="17" t="s">
        <v>243</v>
      </c>
      <c r="J1460" s="17" t="s">
        <v>354</v>
      </c>
      <c r="K1460" s="17" t="s">
        <v>392</v>
      </c>
      <c r="L1460" s="17" t="s">
        <v>363</v>
      </c>
      <c r="M1460" s="17" t="s">
        <v>333</v>
      </c>
      <c r="N1460" s="36">
        <v>5.3370752897922804</v>
      </c>
      <c r="O1460" s="35">
        <v>21.183608119999999</v>
      </c>
      <c r="P1460" s="37">
        <v>1529.1013053300001</v>
      </c>
      <c r="Q1460" t="str">
        <f t="shared" si="88"/>
        <v>Borderline High</v>
      </c>
      <c r="R1460" t="str">
        <f t="shared" si="89"/>
        <v>Normal</v>
      </c>
      <c r="S1460">
        <f t="shared" si="90"/>
        <v>3</v>
      </c>
      <c r="T1460" t="str">
        <f t="shared" si="91"/>
        <v>Moderate</v>
      </c>
    </row>
    <row r="1461" spans="1:20" ht="15" customHeight="1" x14ac:dyDescent="0.35">
      <c r="A1461" s="35">
        <v>49</v>
      </c>
      <c r="B1461" s="36">
        <v>25.626595890000001</v>
      </c>
      <c r="C1461" s="35">
        <v>115.58568219999999</v>
      </c>
      <c r="D1461" s="35">
        <v>83.94942168</v>
      </c>
      <c r="E1461" s="37">
        <v>179.4173328</v>
      </c>
      <c r="F1461" s="37">
        <v>37.521882300000001</v>
      </c>
      <c r="G1461" s="37">
        <v>209.65629269999999</v>
      </c>
      <c r="H1461" s="37">
        <v>238.13379789999999</v>
      </c>
      <c r="I1461" s="17" t="s">
        <v>353</v>
      </c>
      <c r="J1461" s="17" t="s">
        <v>249</v>
      </c>
      <c r="K1461" s="17" t="s">
        <v>392</v>
      </c>
      <c r="L1461" s="17" t="s">
        <v>360</v>
      </c>
      <c r="M1461" s="17" t="s">
        <v>333</v>
      </c>
      <c r="N1461" s="36">
        <v>4.7816719685195501</v>
      </c>
      <c r="O1461" s="35">
        <v>31.63626052</v>
      </c>
      <c r="P1461" s="37">
        <v>1255.7031986100001</v>
      </c>
      <c r="Q1461" t="str">
        <f t="shared" si="88"/>
        <v>Desirable</v>
      </c>
      <c r="R1461" t="str">
        <f t="shared" si="89"/>
        <v>Normal</v>
      </c>
      <c r="S1461">
        <f t="shared" si="90"/>
        <v>5</v>
      </c>
      <c r="T1461" t="str">
        <f t="shared" si="91"/>
        <v>Moderate</v>
      </c>
    </row>
    <row r="1462" spans="1:20" ht="15" customHeight="1" x14ac:dyDescent="0.35">
      <c r="A1462" s="35">
        <v>19</v>
      </c>
      <c r="B1462" s="36">
        <v>27.54676121</v>
      </c>
      <c r="C1462" s="35">
        <v>109.5643333</v>
      </c>
      <c r="D1462" s="35">
        <v>89.922984979999995</v>
      </c>
      <c r="E1462" s="37">
        <v>208.67151440000001</v>
      </c>
      <c r="F1462" s="37">
        <v>37.987563729999998</v>
      </c>
      <c r="G1462" s="37">
        <v>222.31213450000001</v>
      </c>
      <c r="H1462" s="37">
        <v>253.221046</v>
      </c>
      <c r="I1462" s="17" t="s">
        <v>353</v>
      </c>
      <c r="J1462" s="17" t="s">
        <v>359</v>
      </c>
      <c r="K1462" s="17" t="s">
        <v>392</v>
      </c>
      <c r="L1462" s="17" t="s">
        <v>355</v>
      </c>
      <c r="M1462" s="17" t="s">
        <v>333</v>
      </c>
      <c r="N1462" s="36">
        <v>5.4931533878600796</v>
      </c>
      <c r="O1462" s="35">
        <v>19.641348319999999</v>
      </c>
      <c r="P1462" s="37">
        <v>523.38846298999999</v>
      </c>
      <c r="Q1462" t="str">
        <f t="shared" si="88"/>
        <v>Borderline High</v>
      </c>
      <c r="R1462" t="str">
        <f t="shared" si="89"/>
        <v>Normal</v>
      </c>
      <c r="S1462">
        <f t="shared" si="90"/>
        <v>5</v>
      </c>
      <c r="T1462" t="str">
        <f t="shared" si="91"/>
        <v>Moderate</v>
      </c>
    </row>
    <row r="1463" spans="1:20" ht="15" customHeight="1" x14ac:dyDescent="0.35">
      <c r="A1463" s="35">
        <v>50</v>
      </c>
      <c r="B1463" s="36">
        <v>24.704052600000001</v>
      </c>
      <c r="C1463" s="35">
        <v>104.9890012</v>
      </c>
      <c r="D1463" s="35">
        <v>86.309930390000005</v>
      </c>
      <c r="E1463" s="37">
        <v>199.5629108</v>
      </c>
      <c r="F1463" s="37">
        <v>36.320013770000003</v>
      </c>
      <c r="G1463" s="37">
        <v>216.04323600000001</v>
      </c>
      <c r="H1463" s="37">
        <v>240.4665439</v>
      </c>
      <c r="I1463" s="17" t="s">
        <v>243</v>
      </c>
      <c r="J1463" s="17" t="s">
        <v>354</v>
      </c>
      <c r="K1463" s="17" t="s">
        <v>392</v>
      </c>
      <c r="L1463" s="17" t="s">
        <v>363</v>
      </c>
      <c r="M1463" s="17" t="s">
        <v>255</v>
      </c>
      <c r="N1463" s="36">
        <v>5.4945714520856601</v>
      </c>
      <c r="O1463" s="35">
        <v>18.679070809999999</v>
      </c>
      <c r="P1463" s="37">
        <v>1235.20263</v>
      </c>
      <c r="Q1463" t="str">
        <f t="shared" si="88"/>
        <v>Desirable</v>
      </c>
      <c r="R1463" t="str">
        <f t="shared" si="89"/>
        <v>Normal</v>
      </c>
      <c r="S1463">
        <f t="shared" si="90"/>
        <v>1</v>
      </c>
      <c r="T1463" t="str">
        <f t="shared" si="91"/>
        <v>Low</v>
      </c>
    </row>
    <row r="1464" spans="1:20" ht="15" customHeight="1" x14ac:dyDescent="0.35">
      <c r="A1464" s="35">
        <v>47</v>
      </c>
      <c r="B1464" s="36">
        <v>31.208305859999999</v>
      </c>
      <c r="C1464" s="35">
        <v>108.065061</v>
      </c>
      <c r="D1464" s="35">
        <v>98.679494559999995</v>
      </c>
      <c r="E1464" s="37">
        <v>171.77783769999999</v>
      </c>
      <c r="F1464" s="37">
        <v>33.954845130000002</v>
      </c>
      <c r="G1464" s="37">
        <v>198.83574440000001</v>
      </c>
      <c r="H1464" s="37">
        <v>244.50190019999999</v>
      </c>
      <c r="I1464" s="17" t="s">
        <v>353</v>
      </c>
      <c r="J1464" s="17" t="s">
        <v>354</v>
      </c>
      <c r="K1464" s="17" t="s">
        <v>392</v>
      </c>
      <c r="L1464" s="17" t="s">
        <v>360</v>
      </c>
      <c r="M1464" s="17" t="s">
        <v>334</v>
      </c>
      <c r="N1464" s="36">
        <v>5.0590081339593498</v>
      </c>
      <c r="O1464" s="35">
        <v>9.3855664399999998</v>
      </c>
      <c r="P1464" s="37">
        <v>1466.7903754199999</v>
      </c>
      <c r="Q1464" t="str">
        <f t="shared" si="88"/>
        <v>Desirable</v>
      </c>
      <c r="R1464" t="str">
        <f t="shared" si="89"/>
        <v>Normal</v>
      </c>
      <c r="S1464">
        <f t="shared" si="90"/>
        <v>6</v>
      </c>
      <c r="T1464" t="str">
        <f t="shared" si="91"/>
        <v>High</v>
      </c>
    </row>
    <row r="1465" spans="1:20" ht="15" customHeight="1" x14ac:dyDescent="0.35">
      <c r="A1465" s="35">
        <v>50</v>
      </c>
      <c r="B1465" s="36">
        <v>28.143576270000001</v>
      </c>
      <c r="C1465" s="35">
        <v>88.941755240000006</v>
      </c>
      <c r="D1465" s="35">
        <v>78.952013730000004</v>
      </c>
      <c r="E1465" s="37">
        <v>196.51390420000001</v>
      </c>
      <c r="F1465" s="37">
        <v>37.429378079999999</v>
      </c>
      <c r="G1465" s="37">
        <v>224.07166409999999</v>
      </c>
      <c r="H1465" s="37">
        <v>263.77359799999999</v>
      </c>
      <c r="I1465" s="17" t="s">
        <v>243</v>
      </c>
      <c r="J1465" s="17" t="s">
        <v>359</v>
      </c>
      <c r="K1465" s="17" t="s">
        <v>255</v>
      </c>
      <c r="L1465" s="17" t="s">
        <v>363</v>
      </c>
      <c r="M1465" s="17" t="s">
        <v>333</v>
      </c>
      <c r="N1465" s="36">
        <v>5.25025833397443</v>
      </c>
      <c r="O1465" s="35">
        <v>9.98974151</v>
      </c>
      <c r="P1465" s="37">
        <v>1407.1788134999999</v>
      </c>
      <c r="Q1465" t="str">
        <f t="shared" si="88"/>
        <v>Desirable</v>
      </c>
      <c r="R1465" t="str">
        <f t="shared" si="89"/>
        <v>Normal</v>
      </c>
      <c r="S1465">
        <f t="shared" si="90"/>
        <v>3</v>
      </c>
      <c r="T1465" t="str">
        <f t="shared" si="91"/>
        <v>Moderate</v>
      </c>
    </row>
    <row r="1466" spans="1:20" ht="15" customHeight="1" x14ac:dyDescent="0.35">
      <c r="A1466" s="35">
        <v>43</v>
      </c>
      <c r="B1466" s="36">
        <v>24.57989074</v>
      </c>
      <c r="C1466" s="35">
        <v>94.325783290000004</v>
      </c>
      <c r="D1466" s="35">
        <v>85.925979569999996</v>
      </c>
      <c r="E1466" s="37">
        <v>194.8129572</v>
      </c>
      <c r="F1466" s="37">
        <v>38.754199749999998</v>
      </c>
      <c r="G1466" s="37">
        <v>198.93426880000001</v>
      </c>
      <c r="H1466" s="37">
        <v>221.58813810000001</v>
      </c>
      <c r="I1466" s="17" t="s">
        <v>243</v>
      </c>
      <c r="J1466" s="17" t="s">
        <v>249</v>
      </c>
      <c r="K1466" s="17" t="s">
        <v>392</v>
      </c>
      <c r="L1466" s="17" t="s">
        <v>360</v>
      </c>
      <c r="M1466" s="17" t="s">
        <v>255</v>
      </c>
      <c r="N1466" s="36">
        <v>5.0268863363641003</v>
      </c>
      <c r="O1466" s="35">
        <v>8.3998037200000102</v>
      </c>
      <c r="P1466" s="37">
        <v>1056.9353018199999</v>
      </c>
      <c r="Q1466" t="str">
        <f t="shared" si="88"/>
        <v>Desirable</v>
      </c>
      <c r="R1466" t="str">
        <f t="shared" si="89"/>
        <v>Normal</v>
      </c>
      <c r="S1466">
        <f t="shared" si="90"/>
        <v>1</v>
      </c>
      <c r="T1466" t="str">
        <f t="shared" si="91"/>
        <v>Low</v>
      </c>
    </row>
    <row r="1467" spans="1:20" ht="15" customHeight="1" x14ac:dyDescent="0.35">
      <c r="A1467" s="35">
        <v>39</v>
      </c>
      <c r="B1467" s="36">
        <v>21.16732975</v>
      </c>
      <c r="C1467" s="35">
        <v>108.8239359</v>
      </c>
      <c r="D1467" s="35">
        <v>76.479831189999999</v>
      </c>
      <c r="E1467" s="37">
        <v>210.86046189999999</v>
      </c>
      <c r="F1467" s="37">
        <v>36.818037840000002</v>
      </c>
      <c r="G1467" s="37">
        <v>231.05967910000001</v>
      </c>
      <c r="H1467" s="37">
        <v>259.8777647</v>
      </c>
      <c r="I1467" s="17" t="s">
        <v>243</v>
      </c>
      <c r="J1467" s="17" t="s">
        <v>354</v>
      </c>
      <c r="K1467" s="17" t="s">
        <v>255</v>
      </c>
      <c r="L1467" s="17" t="s">
        <v>357</v>
      </c>
      <c r="M1467" s="17" t="s">
        <v>255</v>
      </c>
      <c r="N1467" s="36">
        <v>5.7270966697447498</v>
      </c>
      <c r="O1467" s="35">
        <v>32.344104710000003</v>
      </c>
      <c r="P1467" s="37">
        <v>825.52586025000005</v>
      </c>
      <c r="Q1467" t="str">
        <f t="shared" si="88"/>
        <v>Borderline High</v>
      </c>
      <c r="R1467" t="str">
        <f t="shared" si="89"/>
        <v>Normal</v>
      </c>
      <c r="S1467">
        <f t="shared" si="90"/>
        <v>1</v>
      </c>
      <c r="T1467" t="str">
        <f t="shared" si="91"/>
        <v>Low</v>
      </c>
    </row>
    <row r="1468" spans="1:20" ht="15" customHeight="1" x14ac:dyDescent="0.35">
      <c r="A1468" s="35">
        <v>83</v>
      </c>
      <c r="B1468" s="36">
        <v>26.59210281</v>
      </c>
      <c r="C1468" s="35">
        <v>126.9172798</v>
      </c>
      <c r="D1468" s="35">
        <v>76.225541530000001</v>
      </c>
      <c r="E1468" s="37">
        <v>207.38639180000001</v>
      </c>
      <c r="F1468" s="37">
        <v>36.632656320000002</v>
      </c>
      <c r="G1468" s="37">
        <v>227.50814729999999</v>
      </c>
      <c r="H1468" s="37">
        <v>260.5920964</v>
      </c>
      <c r="I1468" s="17" t="s">
        <v>353</v>
      </c>
      <c r="J1468" s="17" t="s">
        <v>249</v>
      </c>
      <c r="K1468" s="17" t="s">
        <v>255</v>
      </c>
      <c r="L1468" s="17" t="s">
        <v>366</v>
      </c>
      <c r="M1468" s="17" t="s">
        <v>333</v>
      </c>
      <c r="N1468" s="36">
        <v>5.6612436179457504</v>
      </c>
      <c r="O1468" s="35">
        <v>50.691738270000002</v>
      </c>
      <c r="P1468" s="37">
        <v>2207.14453323</v>
      </c>
      <c r="Q1468" t="str">
        <f t="shared" si="88"/>
        <v>Borderline High</v>
      </c>
      <c r="R1468" t="str">
        <f t="shared" si="89"/>
        <v>Elevated</v>
      </c>
      <c r="S1468">
        <f t="shared" si="90"/>
        <v>6</v>
      </c>
      <c r="T1468" t="str">
        <f t="shared" si="91"/>
        <v>High</v>
      </c>
    </row>
    <row r="1469" spans="1:20" ht="15" customHeight="1" x14ac:dyDescent="0.35">
      <c r="A1469" s="35">
        <v>55</v>
      </c>
      <c r="B1469" s="36">
        <v>32.705743159999997</v>
      </c>
      <c r="C1469" s="35">
        <v>120.11899219999999</v>
      </c>
      <c r="D1469" s="35">
        <v>86.477908709999994</v>
      </c>
      <c r="E1469" s="37">
        <v>192.27067790000001</v>
      </c>
      <c r="F1469" s="37">
        <v>45.640964519999997</v>
      </c>
      <c r="G1469" s="37">
        <v>212.6098595</v>
      </c>
      <c r="H1469" s="37">
        <v>273.04724279999999</v>
      </c>
      <c r="I1469" s="17" t="s">
        <v>243</v>
      </c>
      <c r="J1469" s="17" t="s">
        <v>249</v>
      </c>
      <c r="K1469" s="17" t="s">
        <v>392</v>
      </c>
      <c r="L1469" s="17" t="s">
        <v>363</v>
      </c>
      <c r="M1469" s="17" t="s">
        <v>334</v>
      </c>
      <c r="N1469" s="36">
        <v>4.2126777977215299</v>
      </c>
      <c r="O1469" s="35">
        <v>33.64108349</v>
      </c>
      <c r="P1469" s="37">
        <v>1798.8158738</v>
      </c>
      <c r="Q1469" t="str">
        <f t="shared" si="88"/>
        <v>Desirable</v>
      </c>
      <c r="R1469" t="str">
        <f t="shared" si="89"/>
        <v>Elevated</v>
      </c>
      <c r="S1469">
        <f t="shared" si="90"/>
        <v>4</v>
      </c>
      <c r="T1469" t="str">
        <f t="shared" si="91"/>
        <v>Moderate</v>
      </c>
    </row>
    <row r="1470" spans="1:20" ht="15" customHeight="1" x14ac:dyDescent="0.35">
      <c r="A1470" s="35">
        <v>63</v>
      </c>
      <c r="B1470" s="36">
        <v>29.947221580000001</v>
      </c>
      <c r="C1470" s="35">
        <v>108.7930619</v>
      </c>
      <c r="D1470" s="35">
        <v>93.360439339999999</v>
      </c>
      <c r="E1470" s="37">
        <v>202.8468483</v>
      </c>
      <c r="F1470" s="37">
        <v>43.07752996</v>
      </c>
      <c r="G1470" s="37">
        <v>219.48313150000001</v>
      </c>
      <c r="H1470" s="37">
        <v>267.70589740000003</v>
      </c>
      <c r="I1470" s="17" t="s">
        <v>243</v>
      </c>
      <c r="J1470" s="17" t="s">
        <v>359</v>
      </c>
      <c r="K1470" s="17" t="s">
        <v>392</v>
      </c>
      <c r="L1470" s="17" t="s">
        <v>261</v>
      </c>
      <c r="M1470" s="17" t="s">
        <v>333</v>
      </c>
      <c r="N1470" s="36">
        <v>4.7088783523186004</v>
      </c>
      <c r="O1470" s="35">
        <v>15.43262256</v>
      </c>
      <c r="P1470" s="37">
        <v>1886.6749595399999</v>
      </c>
      <c r="Q1470" t="str">
        <f t="shared" si="88"/>
        <v>Borderline High</v>
      </c>
      <c r="R1470" t="str">
        <f t="shared" si="89"/>
        <v>Normal</v>
      </c>
      <c r="S1470">
        <f t="shared" si="90"/>
        <v>2</v>
      </c>
      <c r="T1470" t="str">
        <f t="shared" si="91"/>
        <v>Low</v>
      </c>
    </row>
    <row r="1471" spans="1:20" ht="15" customHeight="1" x14ac:dyDescent="0.35">
      <c r="A1471" s="35">
        <v>32</v>
      </c>
      <c r="B1471" s="36">
        <v>30.790848669999999</v>
      </c>
      <c r="C1471" s="35">
        <v>100.40339400000001</v>
      </c>
      <c r="D1471" s="35">
        <v>79.557684449999996</v>
      </c>
      <c r="E1471" s="37">
        <v>175.45692750000001</v>
      </c>
      <c r="F1471" s="37">
        <v>42.775944099999997</v>
      </c>
      <c r="G1471" s="37">
        <v>197.69209670000001</v>
      </c>
      <c r="H1471" s="37">
        <v>277.83085240000003</v>
      </c>
      <c r="I1471" s="17" t="s">
        <v>243</v>
      </c>
      <c r="J1471" s="17" t="s">
        <v>249</v>
      </c>
      <c r="K1471" s="17" t="s">
        <v>255</v>
      </c>
      <c r="L1471" s="17" t="s">
        <v>357</v>
      </c>
      <c r="M1471" s="17" t="s">
        <v>334</v>
      </c>
      <c r="N1471" s="36">
        <v>4.1017663360000496</v>
      </c>
      <c r="O1471" s="35">
        <v>20.845709549999999</v>
      </c>
      <c r="P1471" s="37">
        <v>985.30715743999997</v>
      </c>
      <c r="Q1471" t="str">
        <f t="shared" si="88"/>
        <v>Desirable</v>
      </c>
      <c r="R1471" t="str">
        <f t="shared" si="89"/>
        <v>Normal</v>
      </c>
      <c r="S1471">
        <f t="shared" si="90"/>
        <v>3</v>
      </c>
      <c r="T1471" t="str">
        <f t="shared" si="91"/>
        <v>Moderate</v>
      </c>
    </row>
    <row r="1472" spans="1:20" ht="15" customHeight="1" x14ac:dyDescent="0.35">
      <c r="A1472" s="35">
        <v>61</v>
      </c>
      <c r="B1472" s="36">
        <v>30.620244370000002</v>
      </c>
      <c r="C1472" s="35">
        <v>118.2825957</v>
      </c>
      <c r="D1472" s="35">
        <v>78.502676149999999</v>
      </c>
      <c r="E1472" s="37">
        <v>210.6336914</v>
      </c>
      <c r="F1472" s="37">
        <v>35.802000120000002</v>
      </c>
      <c r="G1472" s="37">
        <v>216.375291</v>
      </c>
      <c r="H1472" s="37">
        <v>265.02429619999998</v>
      </c>
      <c r="I1472" s="17" t="s">
        <v>243</v>
      </c>
      <c r="J1472" s="17" t="s">
        <v>249</v>
      </c>
      <c r="K1472" s="17" t="s">
        <v>255</v>
      </c>
      <c r="L1472" s="17" t="s">
        <v>261</v>
      </c>
      <c r="M1472" s="17" t="s">
        <v>334</v>
      </c>
      <c r="N1472" s="36">
        <v>5.8832939694431801</v>
      </c>
      <c r="O1472" s="35">
        <v>39.779919550000002</v>
      </c>
      <c r="P1472" s="37">
        <v>1867.8349065699999</v>
      </c>
      <c r="Q1472" t="str">
        <f t="shared" si="88"/>
        <v>Borderline High</v>
      </c>
      <c r="R1472" t="str">
        <f t="shared" si="89"/>
        <v>Normal</v>
      </c>
      <c r="S1472">
        <f t="shared" si="90"/>
        <v>4</v>
      </c>
      <c r="T1472" t="str">
        <f t="shared" si="91"/>
        <v>Moderate</v>
      </c>
    </row>
    <row r="1473" spans="1:20" ht="15" customHeight="1" x14ac:dyDescent="0.35">
      <c r="A1473" s="35">
        <v>66</v>
      </c>
      <c r="B1473" s="36">
        <v>33.078308960000001</v>
      </c>
      <c r="C1473" s="35">
        <v>114.9460435</v>
      </c>
      <c r="D1473" s="35">
        <v>80.210717250000002</v>
      </c>
      <c r="E1473" s="37">
        <v>203.20086420000001</v>
      </c>
      <c r="F1473" s="37">
        <v>40.61151692</v>
      </c>
      <c r="G1473" s="37">
        <v>219.6608804</v>
      </c>
      <c r="H1473" s="37">
        <v>242.2599792</v>
      </c>
      <c r="I1473" s="17" t="s">
        <v>243</v>
      </c>
      <c r="J1473" s="17" t="s">
        <v>249</v>
      </c>
      <c r="K1473" s="17" t="s">
        <v>392</v>
      </c>
      <c r="L1473" s="17" t="s">
        <v>261</v>
      </c>
      <c r="M1473" s="17" t="s">
        <v>334</v>
      </c>
      <c r="N1473" s="36">
        <v>5.0035280533914097</v>
      </c>
      <c r="O1473" s="35">
        <v>34.73532625</v>
      </c>
      <c r="P1473" s="37">
        <v>2183.16839136</v>
      </c>
      <c r="Q1473" t="str">
        <f t="shared" si="88"/>
        <v>Borderline High</v>
      </c>
      <c r="R1473" t="str">
        <f t="shared" si="89"/>
        <v>Normal</v>
      </c>
      <c r="S1473">
        <f t="shared" si="90"/>
        <v>3</v>
      </c>
      <c r="T1473" t="str">
        <f t="shared" si="91"/>
        <v>Moderate</v>
      </c>
    </row>
    <row r="1474" spans="1:20" ht="15" customHeight="1" x14ac:dyDescent="0.35">
      <c r="A1474" s="35">
        <v>78</v>
      </c>
      <c r="B1474" s="36">
        <v>31.310554289999999</v>
      </c>
      <c r="C1474" s="35">
        <v>105.2333313</v>
      </c>
      <c r="D1474" s="35">
        <v>74.052593130000005</v>
      </c>
      <c r="E1474" s="37">
        <v>195.61400620000001</v>
      </c>
      <c r="F1474" s="37">
        <v>42.600374639999998</v>
      </c>
      <c r="G1474" s="37">
        <v>218.71455560000001</v>
      </c>
      <c r="H1474" s="37">
        <v>289.46829659999997</v>
      </c>
      <c r="I1474" s="17" t="s">
        <v>243</v>
      </c>
      <c r="J1474" s="17" t="s">
        <v>354</v>
      </c>
      <c r="K1474" s="17" t="s">
        <v>255</v>
      </c>
      <c r="L1474" s="17" t="s">
        <v>366</v>
      </c>
      <c r="M1474" s="17" t="s">
        <v>334</v>
      </c>
      <c r="N1474" s="36">
        <v>4.5918376975099804</v>
      </c>
      <c r="O1474" s="35">
        <v>31.180738170000001</v>
      </c>
      <c r="P1474" s="37">
        <v>2442.2232346199999</v>
      </c>
      <c r="Q1474" t="str">
        <f t="shared" ref="Q1474:Q1537" si="92">IF(E1474&lt;200,"Desirable",IF(E1474&lt;240,"Borderline High","High"))</f>
        <v>Desirable</v>
      </c>
      <c r="R1474" t="str">
        <f t="shared" ref="R1474:R1537" si="93">IF(C1474&lt;120,"Normal",IF(C1474&lt;130,"Elevated",IF(C1474&lt;140,"High / Stage 1","High / Stage 2")))</f>
        <v>Normal</v>
      </c>
      <c r="S1474">
        <f t="shared" ref="S1474:S1537" si="94">(IF(M1474="Obese",3,IF(M1474="Overweight",2,IF(M1474="Underweight",1,0))))+(IF(R1474="High / Stage 2",3,IF(R1474="High / Stage 1",2,IF(R1474="Elevated",1,0))))+IF(I1474="smoker",2,0)+IF(F1474&lt;40,1,0)</f>
        <v>3</v>
      </c>
      <c r="T1474" t="str">
        <f t="shared" ref="T1474:T1537" si="95">IF(S1474&lt;=2,"Low",IF(S1474&lt;=5,"Moderate","High"))</f>
        <v>Moderate</v>
      </c>
    </row>
    <row r="1475" spans="1:20" ht="15" customHeight="1" x14ac:dyDescent="0.35">
      <c r="A1475" s="35">
        <v>84</v>
      </c>
      <c r="B1475" s="36">
        <v>27.745354349999999</v>
      </c>
      <c r="C1475" s="35">
        <v>114.5329514</v>
      </c>
      <c r="D1475" s="35">
        <v>79.103260329999998</v>
      </c>
      <c r="E1475" s="37">
        <v>214.713853</v>
      </c>
      <c r="F1475" s="37">
        <v>36.40649655</v>
      </c>
      <c r="G1475" s="37">
        <v>229.44813110000001</v>
      </c>
      <c r="H1475" s="37">
        <v>244.9777933</v>
      </c>
      <c r="I1475" s="17" t="s">
        <v>243</v>
      </c>
      <c r="J1475" s="17" t="s">
        <v>359</v>
      </c>
      <c r="K1475" s="17" t="s">
        <v>255</v>
      </c>
      <c r="L1475" s="17" t="s">
        <v>366</v>
      </c>
      <c r="M1475" s="17" t="s">
        <v>333</v>
      </c>
      <c r="N1475" s="36">
        <v>5.8976796271818097</v>
      </c>
      <c r="O1475" s="35">
        <v>35.429691069999997</v>
      </c>
      <c r="P1475" s="37">
        <v>2330.6097654</v>
      </c>
      <c r="Q1475" t="str">
        <f t="shared" si="92"/>
        <v>Borderline High</v>
      </c>
      <c r="R1475" t="str">
        <f t="shared" si="93"/>
        <v>Normal</v>
      </c>
      <c r="S1475">
        <f t="shared" si="94"/>
        <v>3</v>
      </c>
      <c r="T1475" t="str">
        <f t="shared" si="95"/>
        <v>Moderate</v>
      </c>
    </row>
    <row r="1476" spans="1:20" ht="15" customHeight="1" x14ac:dyDescent="0.35">
      <c r="A1476" s="35">
        <v>23</v>
      </c>
      <c r="B1476" s="36">
        <v>24.964622630000001</v>
      </c>
      <c r="C1476" s="35">
        <v>112.3477279</v>
      </c>
      <c r="D1476" s="35">
        <v>72.782503329999997</v>
      </c>
      <c r="E1476" s="37">
        <v>155.53553579999999</v>
      </c>
      <c r="F1476" s="37">
        <v>42.065918920000001</v>
      </c>
      <c r="G1476" s="37">
        <v>204.81060199999999</v>
      </c>
      <c r="H1476" s="37">
        <v>219.92276949999999</v>
      </c>
      <c r="I1476" s="17" t="s">
        <v>243</v>
      </c>
      <c r="J1476" s="17" t="s">
        <v>359</v>
      </c>
      <c r="K1476" s="17" t="s">
        <v>255</v>
      </c>
      <c r="L1476" s="17" t="s">
        <v>355</v>
      </c>
      <c r="M1476" s="17" t="s">
        <v>255</v>
      </c>
      <c r="N1476" s="36">
        <v>3.6974239430212799</v>
      </c>
      <c r="O1476" s="35">
        <v>39.565224569999998</v>
      </c>
      <c r="P1476" s="37">
        <v>574.18632048999996</v>
      </c>
      <c r="Q1476" t="str">
        <f t="shared" si="92"/>
        <v>Desirable</v>
      </c>
      <c r="R1476" t="str">
        <f t="shared" si="93"/>
        <v>Normal</v>
      </c>
      <c r="S1476">
        <f t="shared" si="94"/>
        <v>0</v>
      </c>
      <c r="T1476" t="str">
        <f t="shared" si="95"/>
        <v>Low</v>
      </c>
    </row>
    <row r="1477" spans="1:20" ht="15" customHeight="1" x14ac:dyDescent="0.35">
      <c r="A1477" s="35">
        <v>26</v>
      </c>
      <c r="B1477" s="36">
        <v>31.379877480000001</v>
      </c>
      <c r="C1477" s="35">
        <v>92.258399130000001</v>
      </c>
      <c r="D1477" s="35">
        <v>84.167226700000001</v>
      </c>
      <c r="E1477" s="37">
        <v>197.21541329999999</v>
      </c>
      <c r="F1477" s="37">
        <v>43.26364221</v>
      </c>
      <c r="G1477" s="37">
        <v>217.34993710000001</v>
      </c>
      <c r="H1477" s="37">
        <v>255.5120714</v>
      </c>
      <c r="I1477" s="17" t="s">
        <v>243</v>
      </c>
      <c r="J1477" s="17" t="s">
        <v>354</v>
      </c>
      <c r="K1477" s="17" t="s">
        <v>392</v>
      </c>
      <c r="L1477" s="17" t="s">
        <v>355</v>
      </c>
      <c r="M1477" s="17" t="s">
        <v>334</v>
      </c>
      <c r="N1477" s="36">
        <v>4.5584560898207398</v>
      </c>
      <c r="O1477" s="35">
        <v>8.0911724300000003</v>
      </c>
      <c r="P1477" s="37">
        <v>815.87681448000001</v>
      </c>
      <c r="Q1477" t="str">
        <f t="shared" si="92"/>
        <v>Desirable</v>
      </c>
      <c r="R1477" t="str">
        <f t="shared" si="93"/>
        <v>Normal</v>
      </c>
      <c r="S1477">
        <f t="shared" si="94"/>
        <v>3</v>
      </c>
      <c r="T1477" t="str">
        <f t="shared" si="95"/>
        <v>Moderate</v>
      </c>
    </row>
    <row r="1478" spans="1:20" ht="15" customHeight="1" x14ac:dyDescent="0.35">
      <c r="A1478" s="35">
        <v>23</v>
      </c>
      <c r="B1478" s="36">
        <v>14.90449351</v>
      </c>
      <c r="C1478" s="35">
        <v>98.713111459999993</v>
      </c>
      <c r="D1478" s="35">
        <v>80.601525460000005</v>
      </c>
      <c r="E1478" s="37">
        <v>179.47283809999999</v>
      </c>
      <c r="F1478" s="37">
        <v>40.843838079999998</v>
      </c>
      <c r="G1478" s="37">
        <v>205.86250100000001</v>
      </c>
      <c r="H1478" s="37">
        <v>215.71658619999999</v>
      </c>
      <c r="I1478" s="17" t="s">
        <v>353</v>
      </c>
      <c r="J1478" s="17" t="s">
        <v>249</v>
      </c>
      <c r="K1478" s="17" t="s">
        <v>392</v>
      </c>
      <c r="L1478" s="17" t="s">
        <v>355</v>
      </c>
      <c r="M1478" s="17" t="s">
        <v>332</v>
      </c>
      <c r="N1478" s="36">
        <v>4.3941227498862903</v>
      </c>
      <c r="O1478" s="35">
        <v>18.111585999999999</v>
      </c>
      <c r="P1478" s="37">
        <v>342.80335072999998</v>
      </c>
      <c r="Q1478" t="str">
        <f t="shared" si="92"/>
        <v>Desirable</v>
      </c>
      <c r="R1478" t="str">
        <f t="shared" si="93"/>
        <v>Normal</v>
      </c>
      <c r="S1478">
        <f t="shared" si="94"/>
        <v>3</v>
      </c>
      <c r="T1478" t="str">
        <f t="shared" si="95"/>
        <v>Moderate</v>
      </c>
    </row>
    <row r="1479" spans="1:20" ht="15" customHeight="1" x14ac:dyDescent="0.35">
      <c r="A1479" s="35">
        <v>49</v>
      </c>
      <c r="B1479" s="36">
        <v>33.336961690000003</v>
      </c>
      <c r="C1479" s="35">
        <v>124.41565730000001</v>
      </c>
      <c r="D1479" s="35">
        <v>98.645720949999998</v>
      </c>
      <c r="E1479" s="37">
        <v>180.94443229999999</v>
      </c>
      <c r="F1479" s="37">
        <v>36.04302448</v>
      </c>
      <c r="G1479" s="37">
        <v>216.89475089999999</v>
      </c>
      <c r="H1479" s="37">
        <v>214.30339530000001</v>
      </c>
      <c r="I1479" s="17" t="s">
        <v>243</v>
      </c>
      <c r="J1479" s="17" t="s">
        <v>359</v>
      </c>
      <c r="K1479" s="17" t="s">
        <v>392</v>
      </c>
      <c r="L1479" s="17" t="s">
        <v>360</v>
      </c>
      <c r="M1479" s="17" t="s">
        <v>334</v>
      </c>
      <c r="N1479" s="36">
        <v>5.0202344256765903</v>
      </c>
      <c r="O1479" s="35">
        <v>25.769936349999998</v>
      </c>
      <c r="P1479" s="37">
        <v>1633.51112281</v>
      </c>
      <c r="Q1479" t="str">
        <f t="shared" si="92"/>
        <v>Desirable</v>
      </c>
      <c r="R1479" t="str">
        <f t="shared" si="93"/>
        <v>Elevated</v>
      </c>
      <c r="S1479">
        <f t="shared" si="94"/>
        <v>5</v>
      </c>
      <c r="T1479" t="str">
        <f t="shared" si="95"/>
        <v>Moderate</v>
      </c>
    </row>
    <row r="1480" spans="1:20" ht="15" customHeight="1" x14ac:dyDescent="0.35">
      <c r="A1480" s="35">
        <v>58</v>
      </c>
      <c r="B1480" s="36">
        <v>30.45005081</v>
      </c>
      <c r="C1480" s="35">
        <v>121.4268826</v>
      </c>
      <c r="D1480" s="35">
        <v>88.546930849999995</v>
      </c>
      <c r="E1480" s="37">
        <v>183.23174399999999</v>
      </c>
      <c r="F1480" s="37">
        <v>36.84765848</v>
      </c>
      <c r="G1480" s="37">
        <v>214.31792960000001</v>
      </c>
      <c r="H1480" s="37">
        <v>227.04560459999999</v>
      </c>
      <c r="I1480" s="17" t="s">
        <v>243</v>
      </c>
      <c r="J1480" s="17" t="s">
        <v>249</v>
      </c>
      <c r="K1480" s="17" t="s">
        <v>392</v>
      </c>
      <c r="L1480" s="17" t="s">
        <v>363</v>
      </c>
      <c r="M1480" s="17" t="s">
        <v>334</v>
      </c>
      <c r="N1480" s="36">
        <v>4.9726835179894504</v>
      </c>
      <c r="O1480" s="35">
        <v>32.879951749999996</v>
      </c>
      <c r="P1480" s="37">
        <v>1766.1029469800001</v>
      </c>
      <c r="Q1480" t="str">
        <f t="shared" si="92"/>
        <v>Desirable</v>
      </c>
      <c r="R1480" t="str">
        <f t="shared" si="93"/>
        <v>Elevated</v>
      </c>
      <c r="S1480">
        <f t="shared" si="94"/>
        <v>5</v>
      </c>
      <c r="T1480" t="str">
        <f t="shared" si="95"/>
        <v>Moderate</v>
      </c>
    </row>
    <row r="1481" spans="1:20" ht="15" customHeight="1" x14ac:dyDescent="0.35">
      <c r="A1481" s="35">
        <v>25</v>
      </c>
      <c r="B1481" s="36">
        <v>35.193001109999997</v>
      </c>
      <c r="C1481" s="35">
        <v>109.87159389999999</v>
      </c>
      <c r="D1481" s="35">
        <v>82.211922509999994</v>
      </c>
      <c r="E1481" s="37">
        <v>217.0693072</v>
      </c>
      <c r="F1481" s="37">
        <v>42.089281819999997</v>
      </c>
      <c r="G1481" s="37">
        <v>205.5266623</v>
      </c>
      <c r="H1481" s="37">
        <v>300.24828100000002</v>
      </c>
      <c r="I1481" s="17" t="s">
        <v>243</v>
      </c>
      <c r="J1481" s="17" t="s">
        <v>359</v>
      </c>
      <c r="K1481" s="17" t="s">
        <v>392</v>
      </c>
      <c r="L1481" s="17" t="s">
        <v>355</v>
      </c>
      <c r="M1481" s="17" t="s">
        <v>334</v>
      </c>
      <c r="N1481" s="36">
        <v>5.1573535544826798</v>
      </c>
      <c r="O1481" s="35">
        <v>27.65967139</v>
      </c>
      <c r="P1481" s="37">
        <v>879.82502775</v>
      </c>
      <c r="Q1481" t="str">
        <f t="shared" si="92"/>
        <v>Borderline High</v>
      </c>
      <c r="R1481" t="str">
        <f t="shared" si="93"/>
        <v>Normal</v>
      </c>
      <c r="S1481">
        <f t="shared" si="94"/>
        <v>3</v>
      </c>
      <c r="T1481" t="str">
        <f t="shared" si="95"/>
        <v>Moderate</v>
      </c>
    </row>
    <row r="1482" spans="1:20" ht="15" customHeight="1" x14ac:dyDescent="0.35">
      <c r="A1482" s="35">
        <v>89</v>
      </c>
      <c r="B1482" s="36">
        <v>21.40204499</v>
      </c>
      <c r="C1482" s="35">
        <v>99.576514509999996</v>
      </c>
      <c r="D1482" s="35">
        <v>70.072824639999993</v>
      </c>
      <c r="E1482" s="37">
        <v>179.01397900000001</v>
      </c>
      <c r="F1482" s="37">
        <v>44.526800510000001</v>
      </c>
      <c r="G1482" s="37">
        <v>204.26658889999999</v>
      </c>
      <c r="H1482" s="37">
        <v>246.22398079999999</v>
      </c>
      <c r="I1482" s="17" t="s">
        <v>353</v>
      </c>
      <c r="J1482" s="17" t="s">
        <v>249</v>
      </c>
      <c r="K1482" s="17" t="s">
        <v>255</v>
      </c>
      <c r="L1482" s="17" t="s">
        <v>366</v>
      </c>
      <c r="M1482" s="17" t="s">
        <v>255</v>
      </c>
      <c r="N1482" s="36">
        <v>4.0203647454929197</v>
      </c>
      <c r="O1482" s="35">
        <v>29.503689869999999</v>
      </c>
      <c r="P1482" s="37">
        <v>1904.7820041099999</v>
      </c>
      <c r="Q1482" t="str">
        <f t="shared" si="92"/>
        <v>Desirable</v>
      </c>
      <c r="R1482" t="str">
        <f t="shared" si="93"/>
        <v>Normal</v>
      </c>
      <c r="S1482">
        <f t="shared" si="94"/>
        <v>2</v>
      </c>
      <c r="T1482" t="str">
        <f t="shared" si="95"/>
        <v>Low</v>
      </c>
    </row>
    <row r="1483" spans="1:20" ht="15" customHeight="1" x14ac:dyDescent="0.35">
      <c r="A1483" s="35">
        <v>67</v>
      </c>
      <c r="B1483" s="36">
        <v>32.810148009999999</v>
      </c>
      <c r="C1483" s="35">
        <v>98.913051609999997</v>
      </c>
      <c r="D1483" s="35">
        <v>84.359086689999998</v>
      </c>
      <c r="E1483" s="37">
        <v>213.67961600000001</v>
      </c>
      <c r="F1483" s="37">
        <v>46.879896379999998</v>
      </c>
      <c r="G1483" s="37">
        <v>226.8934926</v>
      </c>
      <c r="H1483" s="37">
        <v>270.09349500000002</v>
      </c>
      <c r="I1483" s="17" t="s">
        <v>243</v>
      </c>
      <c r="J1483" s="17" t="s">
        <v>249</v>
      </c>
      <c r="K1483" s="17" t="s">
        <v>392</v>
      </c>
      <c r="L1483" s="17" t="s">
        <v>261</v>
      </c>
      <c r="M1483" s="17" t="s">
        <v>334</v>
      </c>
      <c r="N1483" s="36">
        <v>4.5580223613967004</v>
      </c>
      <c r="O1483" s="35">
        <v>14.55396492</v>
      </c>
      <c r="P1483" s="37">
        <v>2198.2799166700001</v>
      </c>
      <c r="Q1483" t="str">
        <f t="shared" si="92"/>
        <v>Borderline High</v>
      </c>
      <c r="R1483" t="str">
        <f t="shared" si="93"/>
        <v>Normal</v>
      </c>
      <c r="S1483">
        <f t="shared" si="94"/>
        <v>3</v>
      </c>
      <c r="T1483" t="str">
        <f t="shared" si="95"/>
        <v>Moderate</v>
      </c>
    </row>
    <row r="1484" spans="1:20" ht="15" customHeight="1" x14ac:dyDescent="0.35">
      <c r="A1484" s="35">
        <v>79</v>
      </c>
      <c r="B1484" s="36">
        <v>30.31780298</v>
      </c>
      <c r="C1484" s="35">
        <v>121.9329242</v>
      </c>
      <c r="D1484" s="35">
        <v>76.606632899999994</v>
      </c>
      <c r="E1484" s="37">
        <v>205.93540400000001</v>
      </c>
      <c r="F1484" s="37">
        <v>31.921818600000002</v>
      </c>
      <c r="G1484" s="37">
        <v>224.62136290000001</v>
      </c>
      <c r="H1484" s="37">
        <v>250.4091244</v>
      </c>
      <c r="I1484" s="17" t="s">
        <v>243</v>
      </c>
      <c r="J1484" s="17" t="s">
        <v>249</v>
      </c>
      <c r="K1484" s="17" t="s">
        <v>255</v>
      </c>
      <c r="L1484" s="17" t="s">
        <v>366</v>
      </c>
      <c r="M1484" s="17" t="s">
        <v>334</v>
      </c>
      <c r="N1484" s="36">
        <v>6.4512428499296099</v>
      </c>
      <c r="O1484" s="35">
        <v>45.326291300000001</v>
      </c>
      <c r="P1484" s="37">
        <v>2395.1064354199998</v>
      </c>
      <c r="Q1484" t="str">
        <f t="shared" si="92"/>
        <v>Borderline High</v>
      </c>
      <c r="R1484" t="str">
        <f t="shared" si="93"/>
        <v>Elevated</v>
      </c>
      <c r="S1484">
        <f t="shared" si="94"/>
        <v>5</v>
      </c>
      <c r="T1484" t="str">
        <f t="shared" si="95"/>
        <v>Moderate</v>
      </c>
    </row>
    <row r="1485" spans="1:20" ht="15" customHeight="1" x14ac:dyDescent="0.35">
      <c r="A1485" s="35">
        <v>79</v>
      </c>
      <c r="B1485" s="36">
        <v>23.962646209999999</v>
      </c>
      <c r="C1485" s="35">
        <v>104.55349560000001</v>
      </c>
      <c r="D1485" s="35">
        <v>89.138100429999994</v>
      </c>
      <c r="E1485" s="37">
        <v>174.19642579999999</v>
      </c>
      <c r="F1485" s="37">
        <v>37.212431870000003</v>
      </c>
      <c r="G1485" s="37">
        <v>202.82500709999999</v>
      </c>
      <c r="H1485" s="37">
        <v>206.3555743</v>
      </c>
      <c r="I1485" s="17" t="s">
        <v>243</v>
      </c>
      <c r="J1485" s="17" t="s">
        <v>249</v>
      </c>
      <c r="K1485" s="17" t="s">
        <v>392</v>
      </c>
      <c r="L1485" s="17" t="s">
        <v>366</v>
      </c>
      <c r="M1485" s="17" t="s">
        <v>255</v>
      </c>
      <c r="N1485" s="36">
        <v>4.6811352294455704</v>
      </c>
      <c r="O1485" s="35">
        <v>15.41539517</v>
      </c>
      <c r="P1485" s="37">
        <v>1893.04905059</v>
      </c>
      <c r="Q1485" t="str">
        <f t="shared" si="92"/>
        <v>Desirable</v>
      </c>
      <c r="R1485" t="str">
        <f t="shared" si="93"/>
        <v>Normal</v>
      </c>
      <c r="S1485">
        <f t="shared" si="94"/>
        <v>1</v>
      </c>
      <c r="T1485" t="str">
        <f t="shared" si="95"/>
        <v>Low</v>
      </c>
    </row>
    <row r="1486" spans="1:20" ht="15" customHeight="1" x14ac:dyDescent="0.35">
      <c r="A1486" s="35">
        <v>24</v>
      </c>
      <c r="B1486" s="36">
        <v>26.31823632</v>
      </c>
      <c r="C1486" s="35">
        <v>111.8635922</v>
      </c>
      <c r="D1486" s="35">
        <v>77.754283079999993</v>
      </c>
      <c r="E1486" s="37">
        <v>200.6551312</v>
      </c>
      <c r="F1486" s="37">
        <v>34.379566869999998</v>
      </c>
      <c r="G1486" s="37">
        <v>206.15779989999999</v>
      </c>
      <c r="H1486" s="37">
        <v>276.0180952</v>
      </c>
      <c r="I1486" s="17" t="s">
        <v>353</v>
      </c>
      <c r="J1486" s="17" t="s">
        <v>249</v>
      </c>
      <c r="K1486" s="17" t="s">
        <v>255</v>
      </c>
      <c r="L1486" s="17" t="s">
        <v>355</v>
      </c>
      <c r="M1486" s="17" t="s">
        <v>333</v>
      </c>
      <c r="N1486" s="36">
        <v>5.8364647803371197</v>
      </c>
      <c r="O1486" s="35">
        <v>34.109309119999999</v>
      </c>
      <c r="P1486" s="37">
        <v>631.63767168000004</v>
      </c>
      <c r="Q1486" t="str">
        <f t="shared" si="92"/>
        <v>Borderline High</v>
      </c>
      <c r="R1486" t="str">
        <f t="shared" si="93"/>
        <v>Normal</v>
      </c>
      <c r="S1486">
        <f t="shared" si="94"/>
        <v>5</v>
      </c>
      <c r="T1486" t="str">
        <f t="shared" si="95"/>
        <v>Moderate</v>
      </c>
    </row>
    <row r="1487" spans="1:20" ht="15" customHeight="1" x14ac:dyDescent="0.35">
      <c r="A1487" s="35">
        <v>21</v>
      </c>
      <c r="B1487" s="36">
        <v>25.968645120000001</v>
      </c>
      <c r="C1487" s="35">
        <v>116.6638652</v>
      </c>
      <c r="D1487" s="35">
        <v>93.100791639999997</v>
      </c>
      <c r="E1487" s="37">
        <v>182.943296</v>
      </c>
      <c r="F1487" s="37">
        <v>39.741551399999999</v>
      </c>
      <c r="G1487" s="37">
        <v>227.8113821</v>
      </c>
      <c r="H1487" s="37">
        <v>237.1157527</v>
      </c>
      <c r="I1487" s="17" t="s">
        <v>353</v>
      </c>
      <c r="J1487" s="17" t="s">
        <v>359</v>
      </c>
      <c r="K1487" s="17" t="s">
        <v>392</v>
      </c>
      <c r="L1487" s="17" t="s">
        <v>355</v>
      </c>
      <c r="M1487" s="17" t="s">
        <v>333</v>
      </c>
      <c r="N1487" s="36">
        <v>4.6033254756129098</v>
      </c>
      <c r="O1487" s="35">
        <v>23.563073559999999</v>
      </c>
      <c r="P1487" s="37">
        <v>545.34154751999995</v>
      </c>
      <c r="Q1487" t="str">
        <f t="shared" si="92"/>
        <v>Desirable</v>
      </c>
      <c r="R1487" t="str">
        <f t="shared" si="93"/>
        <v>Normal</v>
      </c>
      <c r="S1487">
        <f t="shared" si="94"/>
        <v>5</v>
      </c>
      <c r="T1487" t="str">
        <f t="shared" si="95"/>
        <v>Moderate</v>
      </c>
    </row>
    <row r="1488" spans="1:20" ht="15" customHeight="1" x14ac:dyDescent="0.35">
      <c r="A1488" s="35">
        <v>23</v>
      </c>
      <c r="B1488" s="36">
        <v>25.175163269999999</v>
      </c>
      <c r="C1488" s="35">
        <v>97.211531289999996</v>
      </c>
      <c r="D1488" s="35">
        <v>81.408575299999995</v>
      </c>
      <c r="E1488" s="37">
        <v>183.8844843</v>
      </c>
      <c r="F1488" s="37">
        <v>33.884425370000002</v>
      </c>
      <c r="G1488" s="37">
        <v>205.34837880000001</v>
      </c>
      <c r="H1488" s="37">
        <v>249.9442712</v>
      </c>
      <c r="I1488" s="17" t="s">
        <v>243</v>
      </c>
      <c r="J1488" s="17" t="s">
        <v>359</v>
      </c>
      <c r="K1488" s="17" t="s">
        <v>392</v>
      </c>
      <c r="L1488" s="17" t="s">
        <v>355</v>
      </c>
      <c r="M1488" s="17" t="s">
        <v>333</v>
      </c>
      <c r="N1488" s="36">
        <v>5.4268143045685102</v>
      </c>
      <c r="O1488" s="35">
        <v>15.802955989999999</v>
      </c>
      <c r="P1488" s="37">
        <v>579.02875520999999</v>
      </c>
      <c r="Q1488" t="str">
        <f t="shared" si="92"/>
        <v>Desirable</v>
      </c>
      <c r="R1488" t="str">
        <f t="shared" si="93"/>
        <v>Normal</v>
      </c>
      <c r="S1488">
        <f t="shared" si="94"/>
        <v>3</v>
      </c>
      <c r="T1488" t="str">
        <f t="shared" si="95"/>
        <v>Moderate</v>
      </c>
    </row>
    <row r="1489" spans="1:20" ht="15" customHeight="1" x14ac:dyDescent="0.35">
      <c r="A1489" s="35">
        <v>75</v>
      </c>
      <c r="B1489" s="36">
        <v>20.256757619999998</v>
      </c>
      <c r="C1489" s="35">
        <v>104.1852444</v>
      </c>
      <c r="D1489" s="35">
        <v>73.247975370000006</v>
      </c>
      <c r="E1489" s="37">
        <v>181.3176575</v>
      </c>
      <c r="F1489" s="37">
        <v>38.926799559999999</v>
      </c>
      <c r="G1489" s="37">
        <v>221.16523699999999</v>
      </c>
      <c r="H1489" s="37">
        <v>273.77556449999997</v>
      </c>
      <c r="I1489" s="17" t="s">
        <v>243</v>
      </c>
      <c r="J1489" s="17" t="s">
        <v>359</v>
      </c>
      <c r="K1489" s="17" t="s">
        <v>255</v>
      </c>
      <c r="L1489" s="17" t="s">
        <v>366</v>
      </c>
      <c r="M1489" s="17" t="s">
        <v>255</v>
      </c>
      <c r="N1489" s="36">
        <v>4.6579133026470698</v>
      </c>
      <c r="O1489" s="35">
        <v>30.93726903</v>
      </c>
      <c r="P1489" s="37">
        <v>1519.2568214999999</v>
      </c>
      <c r="Q1489" t="str">
        <f t="shared" si="92"/>
        <v>Desirable</v>
      </c>
      <c r="R1489" t="str">
        <f t="shared" si="93"/>
        <v>Normal</v>
      </c>
      <c r="S1489">
        <f t="shared" si="94"/>
        <v>1</v>
      </c>
      <c r="T1489" t="str">
        <f t="shared" si="95"/>
        <v>Low</v>
      </c>
    </row>
    <row r="1490" spans="1:20" ht="15" customHeight="1" x14ac:dyDescent="0.35">
      <c r="A1490" s="35">
        <v>39</v>
      </c>
      <c r="B1490" s="36">
        <v>32.871680830000003</v>
      </c>
      <c r="C1490" s="35">
        <v>121.8410044</v>
      </c>
      <c r="D1490" s="35">
        <v>88.235413440000002</v>
      </c>
      <c r="E1490" s="37">
        <v>204.5407994</v>
      </c>
      <c r="F1490" s="37">
        <v>28.208396990000001</v>
      </c>
      <c r="G1490" s="37">
        <v>208.78906019999999</v>
      </c>
      <c r="H1490" s="37">
        <v>256.99340969999997</v>
      </c>
      <c r="I1490" s="17" t="s">
        <v>243</v>
      </c>
      <c r="J1490" s="17" t="s">
        <v>249</v>
      </c>
      <c r="K1490" s="17" t="s">
        <v>392</v>
      </c>
      <c r="L1490" s="17" t="s">
        <v>357</v>
      </c>
      <c r="M1490" s="17" t="s">
        <v>334</v>
      </c>
      <c r="N1490" s="36">
        <v>7.2510607204128101</v>
      </c>
      <c r="O1490" s="35">
        <v>33.605590960000001</v>
      </c>
      <c r="P1490" s="37">
        <v>1281.99555237</v>
      </c>
      <c r="Q1490" t="str">
        <f t="shared" si="92"/>
        <v>Borderline High</v>
      </c>
      <c r="R1490" t="str">
        <f t="shared" si="93"/>
        <v>Elevated</v>
      </c>
      <c r="S1490">
        <f t="shared" si="94"/>
        <v>5</v>
      </c>
      <c r="T1490" t="str">
        <f t="shared" si="95"/>
        <v>Moderate</v>
      </c>
    </row>
    <row r="1491" spans="1:20" ht="15" customHeight="1" x14ac:dyDescent="0.35">
      <c r="A1491" s="35">
        <v>43</v>
      </c>
      <c r="B1491" s="36">
        <v>22.268337379999998</v>
      </c>
      <c r="C1491" s="35">
        <v>103.49602830000001</v>
      </c>
      <c r="D1491" s="35">
        <v>78.01105115</v>
      </c>
      <c r="E1491" s="37">
        <v>198.99112070000001</v>
      </c>
      <c r="F1491" s="37">
        <v>32.034692049999997</v>
      </c>
      <c r="G1491" s="37">
        <v>240.75400049999999</v>
      </c>
      <c r="H1491" s="37">
        <v>256.02558879999998</v>
      </c>
      <c r="I1491" s="17" t="s">
        <v>243</v>
      </c>
      <c r="J1491" s="17" t="s">
        <v>359</v>
      </c>
      <c r="K1491" s="17" t="s">
        <v>255</v>
      </c>
      <c r="L1491" s="17" t="s">
        <v>360</v>
      </c>
      <c r="M1491" s="17" t="s">
        <v>255</v>
      </c>
      <c r="N1491" s="36">
        <v>6.2117382114806396</v>
      </c>
      <c r="O1491" s="35">
        <v>25.484977149999999</v>
      </c>
      <c r="P1491" s="37">
        <v>957.53850734000002</v>
      </c>
      <c r="Q1491" t="str">
        <f t="shared" si="92"/>
        <v>Desirable</v>
      </c>
      <c r="R1491" t="str">
        <f t="shared" si="93"/>
        <v>Normal</v>
      </c>
      <c r="S1491">
        <f t="shared" si="94"/>
        <v>1</v>
      </c>
      <c r="T1491" t="str">
        <f t="shared" si="95"/>
        <v>Low</v>
      </c>
    </row>
    <row r="1492" spans="1:20" ht="15" customHeight="1" x14ac:dyDescent="0.35">
      <c r="A1492" s="35">
        <v>20</v>
      </c>
      <c r="B1492" s="36">
        <v>21.751236479999999</v>
      </c>
      <c r="C1492" s="35">
        <v>108.6318462</v>
      </c>
      <c r="D1492" s="35">
        <v>75.862761129999996</v>
      </c>
      <c r="E1492" s="37">
        <v>150.43272379999999</v>
      </c>
      <c r="F1492" s="37">
        <v>35.559112519999999</v>
      </c>
      <c r="G1492" s="37">
        <v>204.4196001</v>
      </c>
      <c r="H1492" s="37">
        <v>256.55025080000001</v>
      </c>
      <c r="I1492" s="17" t="s">
        <v>243</v>
      </c>
      <c r="J1492" s="17" t="s">
        <v>249</v>
      </c>
      <c r="K1492" s="17" t="s">
        <v>255</v>
      </c>
      <c r="L1492" s="17" t="s">
        <v>355</v>
      </c>
      <c r="M1492" s="17" t="s">
        <v>255</v>
      </c>
      <c r="N1492" s="36">
        <v>4.2304971395275999</v>
      </c>
      <c r="O1492" s="35">
        <v>32.769085070000003</v>
      </c>
      <c r="P1492" s="37">
        <v>435.0247296</v>
      </c>
      <c r="Q1492" t="str">
        <f t="shared" si="92"/>
        <v>Desirable</v>
      </c>
      <c r="R1492" t="str">
        <f t="shared" si="93"/>
        <v>Normal</v>
      </c>
      <c r="S1492">
        <f t="shared" si="94"/>
        <v>1</v>
      </c>
      <c r="T1492" t="str">
        <f t="shared" si="95"/>
        <v>Low</v>
      </c>
    </row>
    <row r="1493" spans="1:20" ht="15" customHeight="1" x14ac:dyDescent="0.35">
      <c r="A1493" s="35">
        <v>58</v>
      </c>
      <c r="B1493" s="36">
        <v>32.995821339999999</v>
      </c>
      <c r="C1493" s="35">
        <v>109.03585080000001</v>
      </c>
      <c r="D1493" s="35">
        <v>92.457111920000003</v>
      </c>
      <c r="E1493" s="37">
        <v>212.10534279999999</v>
      </c>
      <c r="F1493" s="37">
        <v>35.919313080000002</v>
      </c>
      <c r="G1493" s="37">
        <v>213.14014610000001</v>
      </c>
      <c r="H1493" s="37">
        <v>259.08770340000001</v>
      </c>
      <c r="I1493" s="17" t="s">
        <v>353</v>
      </c>
      <c r="J1493" s="17" t="s">
        <v>249</v>
      </c>
      <c r="K1493" s="17" t="s">
        <v>392</v>
      </c>
      <c r="L1493" s="17" t="s">
        <v>363</v>
      </c>
      <c r="M1493" s="17" t="s">
        <v>334</v>
      </c>
      <c r="N1493" s="36">
        <v>5.9050500862195197</v>
      </c>
      <c r="O1493" s="35">
        <v>16.57873888</v>
      </c>
      <c r="P1493" s="37">
        <v>1913.75763772</v>
      </c>
      <c r="Q1493" t="str">
        <f t="shared" si="92"/>
        <v>Borderline High</v>
      </c>
      <c r="R1493" t="str">
        <f t="shared" si="93"/>
        <v>Normal</v>
      </c>
      <c r="S1493">
        <f t="shared" si="94"/>
        <v>6</v>
      </c>
      <c r="T1493" t="str">
        <f t="shared" si="95"/>
        <v>High</v>
      </c>
    </row>
    <row r="1494" spans="1:20" ht="15" customHeight="1" x14ac:dyDescent="0.35">
      <c r="A1494" s="35">
        <v>77</v>
      </c>
      <c r="B1494" s="36">
        <v>19.986484430000001</v>
      </c>
      <c r="C1494" s="35">
        <v>96.1080647</v>
      </c>
      <c r="D1494" s="35">
        <v>77.888969959999997</v>
      </c>
      <c r="E1494" s="37">
        <v>192.56895829999999</v>
      </c>
      <c r="F1494" s="37">
        <v>41.155007140000002</v>
      </c>
      <c r="G1494" s="37">
        <v>207.82562780000001</v>
      </c>
      <c r="H1494" s="37">
        <v>239.07258490000001</v>
      </c>
      <c r="I1494" s="17" t="s">
        <v>243</v>
      </c>
      <c r="J1494" s="17" t="s">
        <v>249</v>
      </c>
      <c r="K1494" s="17" t="s">
        <v>255</v>
      </c>
      <c r="L1494" s="17" t="s">
        <v>366</v>
      </c>
      <c r="M1494" s="17" t="s">
        <v>255</v>
      </c>
      <c r="N1494" s="36">
        <v>4.6791137137924501</v>
      </c>
      <c r="O1494" s="35">
        <v>18.219094739999999</v>
      </c>
      <c r="P1494" s="37">
        <v>1538.9593011100001</v>
      </c>
      <c r="Q1494" t="str">
        <f t="shared" si="92"/>
        <v>Desirable</v>
      </c>
      <c r="R1494" t="str">
        <f t="shared" si="93"/>
        <v>Normal</v>
      </c>
      <c r="S1494">
        <f t="shared" si="94"/>
        <v>0</v>
      </c>
      <c r="T1494" t="str">
        <f t="shared" si="95"/>
        <v>Low</v>
      </c>
    </row>
    <row r="1495" spans="1:20" ht="15" customHeight="1" x14ac:dyDescent="0.35">
      <c r="A1495" s="35">
        <v>31</v>
      </c>
      <c r="B1495" s="36">
        <v>25.48682406</v>
      </c>
      <c r="C1495" s="35">
        <v>110.99737349999999</v>
      </c>
      <c r="D1495" s="35">
        <v>77.721914499999997</v>
      </c>
      <c r="E1495" s="37">
        <v>176.37223119999999</v>
      </c>
      <c r="F1495" s="37">
        <v>38.647682170000003</v>
      </c>
      <c r="G1495" s="37">
        <v>216.5498101</v>
      </c>
      <c r="H1495" s="37">
        <v>214.05949910000001</v>
      </c>
      <c r="I1495" s="17" t="s">
        <v>243</v>
      </c>
      <c r="J1495" s="17" t="s">
        <v>359</v>
      </c>
      <c r="K1495" s="17" t="s">
        <v>255</v>
      </c>
      <c r="L1495" s="17" t="s">
        <v>357</v>
      </c>
      <c r="M1495" s="17" t="s">
        <v>333</v>
      </c>
      <c r="N1495" s="36">
        <v>4.5635914315427604</v>
      </c>
      <c r="O1495" s="35">
        <v>33.275458999999998</v>
      </c>
      <c r="P1495" s="37">
        <v>790.09154586</v>
      </c>
      <c r="Q1495" t="str">
        <f t="shared" si="92"/>
        <v>Desirable</v>
      </c>
      <c r="R1495" t="str">
        <f t="shared" si="93"/>
        <v>Normal</v>
      </c>
      <c r="S1495">
        <f t="shared" si="94"/>
        <v>3</v>
      </c>
      <c r="T1495" t="str">
        <f t="shared" si="95"/>
        <v>Moderate</v>
      </c>
    </row>
    <row r="1496" spans="1:20" ht="15" customHeight="1" x14ac:dyDescent="0.35">
      <c r="A1496" s="35">
        <v>29</v>
      </c>
      <c r="B1496" s="36">
        <v>22.02866946</v>
      </c>
      <c r="C1496" s="35">
        <v>119.0814872</v>
      </c>
      <c r="D1496" s="35">
        <v>91.624817989999997</v>
      </c>
      <c r="E1496" s="37">
        <v>182.18412660000001</v>
      </c>
      <c r="F1496" s="37">
        <v>35.244913330000003</v>
      </c>
      <c r="G1496" s="37">
        <v>211.30185879999999</v>
      </c>
      <c r="H1496" s="37">
        <v>245.85922969999999</v>
      </c>
      <c r="I1496" s="17" t="s">
        <v>243</v>
      </c>
      <c r="J1496" s="17" t="s">
        <v>249</v>
      </c>
      <c r="K1496" s="17" t="s">
        <v>392</v>
      </c>
      <c r="L1496" s="17" t="s">
        <v>355</v>
      </c>
      <c r="M1496" s="17" t="s">
        <v>255</v>
      </c>
      <c r="N1496" s="36">
        <v>5.1690899306291502</v>
      </c>
      <c r="O1496" s="35">
        <v>27.456669210000001</v>
      </c>
      <c r="P1496" s="37">
        <v>638.83141434000004</v>
      </c>
      <c r="Q1496" t="str">
        <f t="shared" si="92"/>
        <v>Desirable</v>
      </c>
      <c r="R1496" t="str">
        <f t="shared" si="93"/>
        <v>Normal</v>
      </c>
      <c r="S1496">
        <f t="shared" si="94"/>
        <v>1</v>
      </c>
      <c r="T1496" t="str">
        <f t="shared" si="95"/>
        <v>Low</v>
      </c>
    </row>
    <row r="1497" spans="1:20" ht="15" customHeight="1" x14ac:dyDescent="0.35">
      <c r="A1497" s="35">
        <v>29</v>
      </c>
      <c r="B1497" s="36">
        <v>35.183649850000002</v>
      </c>
      <c r="C1497" s="35">
        <v>114.594475</v>
      </c>
      <c r="D1497" s="35">
        <v>94.231794679999993</v>
      </c>
      <c r="E1497" s="37">
        <v>221.07567449999999</v>
      </c>
      <c r="F1497" s="37">
        <v>35.157089919999997</v>
      </c>
      <c r="G1497" s="37">
        <v>237.43962389999999</v>
      </c>
      <c r="H1497" s="37">
        <v>252.76539539999999</v>
      </c>
      <c r="I1497" s="17" t="s">
        <v>243</v>
      </c>
      <c r="J1497" s="17" t="s">
        <v>359</v>
      </c>
      <c r="K1497" s="17" t="s">
        <v>392</v>
      </c>
      <c r="L1497" s="17" t="s">
        <v>355</v>
      </c>
      <c r="M1497" s="17" t="s">
        <v>334</v>
      </c>
      <c r="N1497" s="36">
        <v>6.2882245089982698</v>
      </c>
      <c r="O1497" s="35">
        <v>20.362680319999999</v>
      </c>
      <c r="P1497" s="37">
        <v>1020.32584565</v>
      </c>
      <c r="Q1497" t="str">
        <f t="shared" si="92"/>
        <v>Borderline High</v>
      </c>
      <c r="R1497" t="str">
        <f t="shared" si="93"/>
        <v>Normal</v>
      </c>
      <c r="S1497">
        <f t="shared" si="94"/>
        <v>4</v>
      </c>
      <c r="T1497" t="str">
        <f t="shared" si="95"/>
        <v>Moderate</v>
      </c>
    </row>
    <row r="1498" spans="1:20" ht="15" customHeight="1" x14ac:dyDescent="0.35">
      <c r="A1498" s="35">
        <v>30</v>
      </c>
      <c r="B1498" s="36">
        <v>32.718774590000002</v>
      </c>
      <c r="C1498" s="35">
        <v>115.51325780000001</v>
      </c>
      <c r="D1498" s="35">
        <v>77.242572980000006</v>
      </c>
      <c r="E1498" s="37">
        <v>191.54307320000001</v>
      </c>
      <c r="F1498" s="37">
        <v>28.707798830000002</v>
      </c>
      <c r="G1498" s="37">
        <v>203.68795729999999</v>
      </c>
      <c r="H1498" s="37">
        <v>250.5767329</v>
      </c>
      <c r="I1498" s="17" t="s">
        <v>243</v>
      </c>
      <c r="J1498" s="17" t="s">
        <v>354</v>
      </c>
      <c r="K1498" s="17" t="s">
        <v>255</v>
      </c>
      <c r="L1498" s="17" t="s">
        <v>357</v>
      </c>
      <c r="M1498" s="17" t="s">
        <v>334</v>
      </c>
      <c r="N1498" s="36">
        <v>6.6721616078706498</v>
      </c>
      <c r="O1498" s="35">
        <v>38.27068482</v>
      </c>
      <c r="P1498" s="37">
        <v>981.56323769999995</v>
      </c>
      <c r="Q1498" t="str">
        <f t="shared" si="92"/>
        <v>Desirable</v>
      </c>
      <c r="R1498" t="str">
        <f t="shared" si="93"/>
        <v>Normal</v>
      </c>
      <c r="S1498">
        <f t="shared" si="94"/>
        <v>4</v>
      </c>
      <c r="T1498" t="str">
        <f t="shared" si="95"/>
        <v>Moderate</v>
      </c>
    </row>
    <row r="1499" spans="1:20" ht="15" customHeight="1" x14ac:dyDescent="0.35">
      <c r="A1499" s="35">
        <v>42</v>
      </c>
      <c r="B1499" s="36">
        <v>22.891608730000002</v>
      </c>
      <c r="C1499" s="35">
        <v>111.9579731</v>
      </c>
      <c r="D1499" s="35">
        <v>77.243150600000007</v>
      </c>
      <c r="E1499" s="37">
        <v>198.46936030000001</v>
      </c>
      <c r="F1499" s="37">
        <v>43.982585120000003</v>
      </c>
      <c r="G1499" s="37">
        <v>215.1466819</v>
      </c>
      <c r="H1499" s="37">
        <v>237.80383130000001</v>
      </c>
      <c r="I1499" s="17" t="s">
        <v>243</v>
      </c>
      <c r="J1499" s="17" t="s">
        <v>359</v>
      </c>
      <c r="K1499" s="17" t="s">
        <v>255</v>
      </c>
      <c r="L1499" s="17" t="s">
        <v>360</v>
      </c>
      <c r="M1499" s="17" t="s">
        <v>255</v>
      </c>
      <c r="N1499" s="36">
        <v>4.51245327573415</v>
      </c>
      <c r="O1499" s="35">
        <v>34.714822499999997</v>
      </c>
      <c r="P1499" s="37">
        <v>961.44756666000001</v>
      </c>
      <c r="Q1499" t="str">
        <f t="shared" si="92"/>
        <v>Desirable</v>
      </c>
      <c r="R1499" t="str">
        <f t="shared" si="93"/>
        <v>Normal</v>
      </c>
      <c r="S1499">
        <f t="shared" si="94"/>
        <v>0</v>
      </c>
      <c r="T1499" t="str">
        <f t="shared" si="95"/>
        <v>Low</v>
      </c>
    </row>
    <row r="1500" spans="1:20" ht="15" customHeight="1" x14ac:dyDescent="0.35">
      <c r="A1500" s="35">
        <v>62</v>
      </c>
      <c r="B1500" s="36">
        <v>22.014789499999999</v>
      </c>
      <c r="C1500" s="35">
        <v>123.8390721</v>
      </c>
      <c r="D1500" s="35">
        <v>76.393771180000002</v>
      </c>
      <c r="E1500" s="37">
        <v>206.5984698</v>
      </c>
      <c r="F1500" s="37">
        <v>45.869005489999999</v>
      </c>
      <c r="G1500" s="37">
        <v>237.07152919999999</v>
      </c>
      <c r="H1500" s="37">
        <v>260.045839</v>
      </c>
      <c r="I1500" s="17" t="s">
        <v>243</v>
      </c>
      <c r="J1500" s="17" t="s">
        <v>249</v>
      </c>
      <c r="K1500" s="17" t="s">
        <v>255</v>
      </c>
      <c r="L1500" s="17" t="s">
        <v>261</v>
      </c>
      <c r="M1500" s="17" t="s">
        <v>255</v>
      </c>
      <c r="N1500" s="36">
        <v>4.5040974312172697</v>
      </c>
      <c r="O1500" s="35">
        <v>47.445300920000001</v>
      </c>
      <c r="P1500" s="37">
        <v>1364.9169489999999</v>
      </c>
      <c r="Q1500" t="str">
        <f t="shared" si="92"/>
        <v>Borderline High</v>
      </c>
      <c r="R1500" t="str">
        <f t="shared" si="93"/>
        <v>Elevated</v>
      </c>
      <c r="S1500">
        <f t="shared" si="94"/>
        <v>1</v>
      </c>
      <c r="T1500" t="str">
        <f t="shared" si="95"/>
        <v>Low</v>
      </c>
    </row>
    <row r="1501" spans="1:20" ht="15" customHeight="1" x14ac:dyDescent="0.35">
      <c r="A1501" s="35">
        <v>36</v>
      </c>
      <c r="B1501" s="36">
        <v>30.836197110000001</v>
      </c>
      <c r="C1501" s="35">
        <v>105.8588084</v>
      </c>
      <c r="D1501" s="35">
        <v>105.6522623</v>
      </c>
      <c r="E1501" s="37">
        <v>204.5757906</v>
      </c>
      <c r="F1501" s="37">
        <v>37.676979189999997</v>
      </c>
      <c r="G1501" s="37">
        <v>219.3558894</v>
      </c>
      <c r="H1501" s="37">
        <v>206.21771580000001</v>
      </c>
      <c r="I1501" s="17" t="s">
        <v>243</v>
      </c>
      <c r="J1501" s="17" t="s">
        <v>354</v>
      </c>
      <c r="K1501" s="17" t="s">
        <v>392</v>
      </c>
      <c r="L1501" s="17" t="s">
        <v>357</v>
      </c>
      <c r="M1501" s="17" t="s">
        <v>334</v>
      </c>
      <c r="N1501" s="36">
        <v>5.4297291077491003</v>
      </c>
      <c r="O1501" s="35">
        <v>0.20654609999999701</v>
      </c>
      <c r="P1501" s="37">
        <v>1110.10309596</v>
      </c>
      <c r="Q1501" t="str">
        <f t="shared" si="92"/>
        <v>Borderline High</v>
      </c>
      <c r="R1501" t="str">
        <f t="shared" si="93"/>
        <v>Normal</v>
      </c>
      <c r="S1501">
        <f t="shared" si="94"/>
        <v>4</v>
      </c>
      <c r="T1501" t="str">
        <f t="shared" si="95"/>
        <v>Moderate</v>
      </c>
    </row>
    <row r="1502" spans="1:20" ht="15" customHeight="1" x14ac:dyDescent="0.35">
      <c r="A1502" s="35">
        <v>72</v>
      </c>
      <c r="B1502" s="36">
        <v>29.166749060000001</v>
      </c>
      <c r="C1502" s="35">
        <v>89.601628090000005</v>
      </c>
      <c r="D1502" s="35">
        <v>80.682803000000007</v>
      </c>
      <c r="E1502" s="37">
        <v>201.82584840000001</v>
      </c>
      <c r="F1502" s="37">
        <v>41.30407031</v>
      </c>
      <c r="G1502" s="37">
        <v>220.41120900000001</v>
      </c>
      <c r="H1502" s="37">
        <v>253.14883560000001</v>
      </c>
      <c r="I1502" s="17" t="s">
        <v>353</v>
      </c>
      <c r="J1502" s="17" t="s">
        <v>359</v>
      </c>
      <c r="K1502" s="17" t="s">
        <v>392</v>
      </c>
      <c r="L1502" s="17" t="s">
        <v>366</v>
      </c>
      <c r="M1502" s="17" t="s">
        <v>333</v>
      </c>
      <c r="N1502" s="36">
        <v>4.88634284430647</v>
      </c>
      <c r="O1502" s="35">
        <v>8.9188250900000003</v>
      </c>
      <c r="P1502" s="37">
        <v>2100.0059323199998</v>
      </c>
      <c r="Q1502" t="str">
        <f t="shared" si="92"/>
        <v>Borderline High</v>
      </c>
      <c r="R1502" t="str">
        <f t="shared" si="93"/>
        <v>Normal</v>
      </c>
      <c r="S1502">
        <f t="shared" si="94"/>
        <v>4</v>
      </c>
      <c r="T1502" t="str">
        <f t="shared" si="95"/>
        <v>Moderate</v>
      </c>
    </row>
    <row r="1503" spans="1:20" ht="15" customHeight="1" x14ac:dyDescent="0.35">
      <c r="A1503" s="35">
        <v>62</v>
      </c>
      <c r="B1503" s="36">
        <v>25.229593789999999</v>
      </c>
      <c r="C1503" s="35">
        <v>121.4289079</v>
      </c>
      <c r="D1503" s="35">
        <v>82.604967490000007</v>
      </c>
      <c r="E1503" s="37">
        <v>218.73129059999999</v>
      </c>
      <c r="F1503" s="37">
        <v>33.564528500000002</v>
      </c>
      <c r="G1503" s="37">
        <v>242.98665109999999</v>
      </c>
      <c r="H1503" s="37">
        <v>250.92157639999999</v>
      </c>
      <c r="I1503" s="17" t="s">
        <v>243</v>
      </c>
      <c r="J1503" s="17" t="s">
        <v>249</v>
      </c>
      <c r="K1503" s="17" t="s">
        <v>392</v>
      </c>
      <c r="L1503" s="17" t="s">
        <v>261</v>
      </c>
      <c r="M1503" s="17" t="s">
        <v>333</v>
      </c>
      <c r="N1503" s="36">
        <v>6.5167395573573996</v>
      </c>
      <c r="O1503" s="35">
        <v>38.823940409999999</v>
      </c>
      <c r="P1503" s="37">
        <v>1564.23481498</v>
      </c>
      <c r="Q1503" t="str">
        <f t="shared" si="92"/>
        <v>Borderline High</v>
      </c>
      <c r="R1503" t="str">
        <f t="shared" si="93"/>
        <v>Elevated</v>
      </c>
      <c r="S1503">
        <f t="shared" si="94"/>
        <v>4</v>
      </c>
      <c r="T1503" t="str">
        <f t="shared" si="95"/>
        <v>Moderate</v>
      </c>
    </row>
    <row r="1504" spans="1:20" ht="15" customHeight="1" x14ac:dyDescent="0.35">
      <c r="A1504" s="35">
        <v>25</v>
      </c>
      <c r="B1504" s="36">
        <v>24.767213959999999</v>
      </c>
      <c r="C1504" s="35">
        <v>90.138755040000007</v>
      </c>
      <c r="D1504" s="35">
        <v>75.065380169999997</v>
      </c>
      <c r="E1504" s="37">
        <v>200.6175159</v>
      </c>
      <c r="F1504" s="37">
        <v>33.548407470000001</v>
      </c>
      <c r="G1504" s="37">
        <v>225.48511819999999</v>
      </c>
      <c r="H1504" s="37">
        <v>224.72285339999999</v>
      </c>
      <c r="I1504" s="17" t="s">
        <v>353</v>
      </c>
      <c r="J1504" s="17" t="s">
        <v>359</v>
      </c>
      <c r="K1504" s="17" t="s">
        <v>255</v>
      </c>
      <c r="L1504" s="17" t="s">
        <v>355</v>
      </c>
      <c r="M1504" s="17" t="s">
        <v>255</v>
      </c>
      <c r="N1504" s="36">
        <v>5.9799415539887599</v>
      </c>
      <c r="O1504" s="35">
        <v>15.07337487</v>
      </c>
      <c r="P1504" s="37">
        <v>619.18034899999998</v>
      </c>
      <c r="Q1504" t="str">
        <f t="shared" si="92"/>
        <v>Borderline High</v>
      </c>
      <c r="R1504" t="str">
        <f t="shared" si="93"/>
        <v>Normal</v>
      </c>
      <c r="S1504">
        <f t="shared" si="94"/>
        <v>3</v>
      </c>
      <c r="T1504" t="str">
        <f t="shared" si="95"/>
        <v>Moderate</v>
      </c>
    </row>
    <row r="1505" spans="1:20" ht="15" customHeight="1" x14ac:dyDescent="0.35">
      <c r="A1505" s="35">
        <v>70</v>
      </c>
      <c r="B1505" s="36">
        <v>25.830625909999998</v>
      </c>
      <c r="C1505" s="35">
        <v>105.0979032</v>
      </c>
      <c r="D1505" s="35">
        <v>71.980090570000002</v>
      </c>
      <c r="E1505" s="37">
        <v>194.68469479999999</v>
      </c>
      <c r="F1505" s="37">
        <v>29.302355349999999</v>
      </c>
      <c r="G1505" s="37">
        <v>221.76546949999999</v>
      </c>
      <c r="H1505" s="37">
        <v>277.08995870000001</v>
      </c>
      <c r="I1505" s="17" t="s">
        <v>353</v>
      </c>
      <c r="J1505" s="17" t="s">
        <v>354</v>
      </c>
      <c r="K1505" s="17" t="s">
        <v>255</v>
      </c>
      <c r="L1505" s="17" t="s">
        <v>366</v>
      </c>
      <c r="M1505" s="17" t="s">
        <v>333</v>
      </c>
      <c r="N1505" s="36">
        <v>6.6439947394877299</v>
      </c>
      <c r="O1505" s="35">
        <v>33.117812630000003</v>
      </c>
      <c r="P1505" s="37">
        <v>1808.1438137</v>
      </c>
      <c r="Q1505" t="str">
        <f t="shared" si="92"/>
        <v>Desirable</v>
      </c>
      <c r="R1505" t="str">
        <f t="shared" si="93"/>
        <v>Normal</v>
      </c>
      <c r="S1505">
        <f t="shared" si="94"/>
        <v>5</v>
      </c>
      <c r="T1505" t="str">
        <f t="shared" si="95"/>
        <v>Moderate</v>
      </c>
    </row>
    <row r="1506" spans="1:20" ht="15" customHeight="1" x14ac:dyDescent="0.35">
      <c r="A1506" s="35">
        <v>72</v>
      </c>
      <c r="B1506" s="36">
        <v>31.50966395</v>
      </c>
      <c r="C1506" s="35">
        <v>105.0040644</v>
      </c>
      <c r="D1506" s="35">
        <v>93.033921950000007</v>
      </c>
      <c r="E1506" s="37">
        <v>206.6373169</v>
      </c>
      <c r="F1506" s="37">
        <v>32.503110370000002</v>
      </c>
      <c r="G1506" s="37">
        <v>227.23868429999999</v>
      </c>
      <c r="H1506" s="37">
        <v>250.53646699999999</v>
      </c>
      <c r="I1506" s="17" t="s">
        <v>243</v>
      </c>
      <c r="J1506" s="17" t="s">
        <v>249</v>
      </c>
      <c r="K1506" s="17" t="s">
        <v>392</v>
      </c>
      <c r="L1506" s="17" t="s">
        <v>366</v>
      </c>
      <c r="M1506" s="17" t="s">
        <v>334</v>
      </c>
      <c r="N1506" s="36">
        <v>6.35746285656169</v>
      </c>
      <c r="O1506" s="35">
        <v>11.970142450000001</v>
      </c>
      <c r="P1506" s="37">
        <v>2268.6958043999998</v>
      </c>
      <c r="Q1506" t="str">
        <f t="shared" si="92"/>
        <v>Borderline High</v>
      </c>
      <c r="R1506" t="str">
        <f t="shared" si="93"/>
        <v>Normal</v>
      </c>
      <c r="S1506">
        <f t="shared" si="94"/>
        <v>4</v>
      </c>
      <c r="T1506" t="str">
        <f t="shared" si="95"/>
        <v>Moderate</v>
      </c>
    </row>
    <row r="1507" spans="1:20" ht="15" customHeight="1" x14ac:dyDescent="0.35">
      <c r="A1507" s="35">
        <v>49</v>
      </c>
      <c r="B1507" s="36">
        <v>34.853537430000003</v>
      </c>
      <c r="C1507" s="35">
        <v>104.3823976</v>
      </c>
      <c r="D1507" s="35">
        <v>85.299023989999995</v>
      </c>
      <c r="E1507" s="37">
        <v>215.4835908</v>
      </c>
      <c r="F1507" s="37">
        <v>32.688356980000002</v>
      </c>
      <c r="G1507" s="37">
        <v>224.06236989999999</v>
      </c>
      <c r="H1507" s="37">
        <v>262.80266449999999</v>
      </c>
      <c r="I1507" s="17" t="s">
        <v>243</v>
      </c>
      <c r="J1507" s="17" t="s">
        <v>354</v>
      </c>
      <c r="K1507" s="17" t="s">
        <v>392</v>
      </c>
      <c r="L1507" s="17" t="s">
        <v>360</v>
      </c>
      <c r="M1507" s="17" t="s">
        <v>334</v>
      </c>
      <c r="N1507" s="36">
        <v>6.5920593969235304</v>
      </c>
      <c r="O1507" s="35">
        <v>19.083373609999999</v>
      </c>
      <c r="P1507" s="37">
        <v>1707.8233340700001</v>
      </c>
      <c r="Q1507" t="str">
        <f t="shared" si="92"/>
        <v>Borderline High</v>
      </c>
      <c r="R1507" t="str">
        <f t="shared" si="93"/>
        <v>Normal</v>
      </c>
      <c r="S1507">
        <f t="shared" si="94"/>
        <v>4</v>
      </c>
      <c r="T1507" t="str">
        <f t="shared" si="95"/>
        <v>Moderate</v>
      </c>
    </row>
    <row r="1508" spans="1:20" ht="15" customHeight="1" x14ac:dyDescent="0.35">
      <c r="A1508" s="35">
        <v>68</v>
      </c>
      <c r="B1508" s="36">
        <v>36.113606789999999</v>
      </c>
      <c r="C1508" s="35">
        <v>123.9671213</v>
      </c>
      <c r="D1508" s="35">
        <v>98.215245120000006</v>
      </c>
      <c r="E1508" s="37">
        <v>211.9403284</v>
      </c>
      <c r="F1508" s="37">
        <v>34.924073849999999</v>
      </c>
      <c r="G1508" s="37">
        <v>224.98223970000001</v>
      </c>
      <c r="H1508" s="37">
        <v>266.36539679999998</v>
      </c>
      <c r="I1508" s="17" t="s">
        <v>243</v>
      </c>
      <c r="J1508" s="17" t="s">
        <v>249</v>
      </c>
      <c r="K1508" s="17" t="s">
        <v>392</v>
      </c>
      <c r="L1508" s="17" t="s">
        <v>261</v>
      </c>
      <c r="M1508" s="17" t="s">
        <v>334</v>
      </c>
      <c r="N1508" s="36">
        <v>6.0686026867968001</v>
      </c>
      <c r="O1508" s="35">
        <v>25.75187618</v>
      </c>
      <c r="P1508" s="37">
        <v>2455.7252617200002</v>
      </c>
      <c r="Q1508" t="str">
        <f t="shared" si="92"/>
        <v>Borderline High</v>
      </c>
      <c r="R1508" t="str">
        <f t="shared" si="93"/>
        <v>Elevated</v>
      </c>
      <c r="S1508">
        <f t="shared" si="94"/>
        <v>5</v>
      </c>
      <c r="T1508" t="str">
        <f t="shared" si="95"/>
        <v>Moderate</v>
      </c>
    </row>
    <row r="1509" spans="1:20" ht="15" customHeight="1" x14ac:dyDescent="0.35">
      <c r="A1509" s="35">
        <v>61</v>
      </c>
      <c r="B1509" s="36">
        <v>23.327781340000001</v>
      </c>
      <c r="C1509" s="35">
        <v>114.7523808</v>
      </c>
      <c r="D1509" s="35">
        <v>80.085183069999999</v>
      </c>
      <c r="E1509" s="37">
        <v>198.5804622</v>
      </c>
      <c r="F1509" s="37">
        <v>42.008455159999997</v>
      </c>
      <c r="G1509" s="37">
        <v>215.85859740000001</v>
      </c>
      <c r="H1509" s="37">
        <v>232.4399521</v>
      </c>
      <c r="I1509" s="17" t="s">
        <v>353</v>
      </c>
      <c r="J1509" s="17" t="s">
        <v>249</v>
      </c>
      <c r="K1509" s="17" t="s">
        <v>392</v>
      </c>
      <c r="L1509" s="17" t="s">
        <v>261</v>
      </c>
      <c r="M1509" s="17" t="s">
        <v>255</v>
      </c>
      <c r="N1509" s="36">
        <v>4.72715460360671</v>
      </c>
      <c r="O1509" s="35">
        <v>34.667197729999998</v>
      </c>
      <c r="P1509" s="37">
        <v>1422.9946617400001</v>
      </c>
      <c r="Q1509" t="str">
        <f t="shared" si="92"/>
        <v>Desirable</v>
      </c>
      <c r="R1509" t="str">
        <f t="shared" si="93"/>
        <v>Normal</v>
      </c>
      <c r="S1509">
        <f t="shared" si="94"/>
        <v>2</v>
      </c>
      <c r="T1509" t="str">
        <f t="shared" si="95"/>
        <v>Low</v>
      </c>
    </row>
    <row r="1510" spans="1:20" ht="15" customHeight="1" x14ac:dyDescent="0.35">
      <c r="A1510" s="35">
        <v>87</v>
      </c>
      <c r="B1510" s="36">
        <v>27.290102279999999</v>
      </c>
      <c r="C1510" s="35">
        <v>103.8754775</v>
      </c>
      <c r="D1510" s="35">
        <v>78.379983699999997</v>
      </c>
      <c r="E1510" s="37">
        <v>188.23996220000001</v>
      </c>
      <c r="F1510" s="37">
        <v>34.323291529999999</v>
      </c>
      <c r="G1510" s="37">
        <v>208.76001880000001</v>
      </c>
      <c r="H1510" s="37">
        <v>264.95220940000002</v>
      </c>
      <c r="I1510" s="17" t="s">
        <v>243</v>
      </c>
      <c r="J1510" s="17" t="s">
        <v>354</v>
      </c>
      <c r="K1510" s="17" t="s">
        <v>255</v>
      </c>
      <c r="L1510" s="17" t="s">
        <v>366</v>
      </c>
      <c r="M1510" s="17" t="s">
        <v>333</v>
      </c>
      <c r="N1510" s="36">
        <v>5.48432139835628</v>
      </c>
      <c r="O1510" s="35">
        <v>25.495493799999998</v>
      </c>
      <c r="P1510" s="37">
        <v>2374.2388983599999</v>
      </c>
      <c r="Q1510" t="str">
        <f t="shared" si="92"/>
        <v>Desirable</v>
      </c>
      <c r="R1510" t="str">
        <f t="shared" si="93"/>
        <v>Normal</v>
      </c>
      <c r="S1510">
        <f t="shared" si="94"/>
        <v>3</v>
      </c>
      <c r="T1510" t="str">
        <f t="shared" si="95"/>
        <v>Moderate</v>
      </c>
    </row>
    <row r="1511" spans="1:20" ht="15" customHeight="1" x14ac:dyDescent="0.35">
      <c r="A1511" s="35">
        <v>35</v>
      </c>
      <c r="B1511" s="36">
        <v>33.717566679999997</v>
      </c>
      <c r="C1511" s="35">
        <v>122.74078539999999</v>
      </c>
      <c r="D1511" s="35">
        <v>77.230791600000003</v>
      </c>
      <c r="E1511" s="37">
        <v>215.17064450000001</v>
      </c>
      <c r="F1511" s="37">
        <v>34.342586269999998</v>
      </c>
      <c r="G1511" s="37">
        <v>227.1655772</v>
      </c>
      <c r="H1511" s="37">
        <v>275.83239700000001</v>
      </c>
      <c r="I1511" s="17" t="s">
        <v>243</v>
      </c>
      <c r="J1511" s="17" t="s">
        <v>249</v>
      </c>
      <c r="K1511" s="17" t="s">
        <v>255</v>
      </c>
      <c r="L1511" s="17" t="s">
        <v>357</v>
      </c>
      <c r="M1511" s="17" t="s">
        <v>334</v>
      </c>
      <c r="N1511" s="36">
        <v>6.2654176015847298</v>
      </c>
      <c r="O1511" s="35">
        <v>45.509993799999997</v>
      </c>
      <c r="P1511" s="37">
        <v>1180.1148338</v>
      </c>
      <c r="Q1511" t="str">
        <f t="shared" si="92"/>
        <v>Borderline High</v>
      </c>
      <c r="R1511" t="str">
        <f t="shared" si="93"/>
        <v>Elevated</v>
      </c>
      <c r="S1511">
        <f t="shared" si="94"/>
        <v>5</v>
      </c>
      <c r="T1511" t="str">
        <f t="shared" si="95"/>
        <v>Moderate</v>
      </c>
    </row>
    <row r="1512" spans="1:20" ht="15" customHeight="1" x14ac:dyDescent="0.35">
      <c r="A1512" s="35">
        <v>39</v>
      </c>
      <c r="B1512" s="36">
        <v>22.647164360000001</v>
      </c>
      <c r="C1512" s="35">
        <v>102.7451968</v>
      </c>
      <c r="D1512" s="35">
        <v>75.843606080000001</v>
      </c>
      <c r="E1512" s="37">
        <v>186.3631972</v>
      </c>
      <c r="F1512" s="37">
        <v>34.506358880000001</v>
      </c>
      <c r="G1512" s="37">
        <v>216.40500259999999</v>
      </c>
      <c r="H1512" s="37">
        <v>234.71189519999999</v>
      </c>
      <c r="I1512" s="17" t="s">
        <v>243</v>
      </c>
      <c r="J1512" s="17" t="s">
        <v>359</v>
      </c>
      <c r="K1512" s="17" t="s">
        <v>255</v>
      </c>
      <c r="L1512" s="17" t="s">
        <v>357</v>
      </c>
      <c r="M1512" s="17" t="s">
        <v>255</v>
      </c>
      <c r="N1512" s="36">
        <v>5.4008363457906503</v>
      </c>
      <c r="O1512" s="35">
        <v>26.901590720000002</v>
      </c>
      <c r="P1512" s="37">
        <v>883.23941004000005</v>
      </c>
      <c r="Q1512" t="str">
        <f t="shared" si="92"/>
        <v>Desirable</v>
      </c>
      <c r="R1512" t="str">
        <f t="shared" si="93"/>
        <v>Normal</v>
      </c>
      <c r="S1512">
        <f t="shared" si="94"/>
        <v>1</v>
      </c>
      <c r="T1512" t="str">
        <f t="shared" si="95"/>
        <v>Low</v>
      </c>
    </row>
    <row r="1513" spans="1:20" ht="15" customHeight="1" x14ac:dyDescent="0.35">
      <c r="A1513" s="35">
        <v>54</v>
      </c>
      <c r="B1513" s="36">
        <v>23.58960853</v>
      </c>
      <c r="C1513" s="35">
        <v>125.8853089</v>
      </c>
      <c r="D1513" s="35">
        <v>82.164247959999997</v>
      </c>
      <c r="E1513" s="37">
        <v>196.03722350000001</v>
      </c>
      <c r="F1513" s="37">
        <v>40.889034959999996</v>
      </c>
      <c r="G1513" s="37">
        <v>235.24435589999999</v>
      </c>
      <c r="H1513" s="37">
        <v>254.88335900000001</v>
      </c>
      <c r="I1513" s="17" t="s">
        <v>353</v>
      </c>
      <c r="J1513" s="17" t="s">
        <v>354</v>
      </c>
      <c r="K1513" s="17" t="s">
        <v>392</v>
      </c>
      <c r="L1513" s="17" t="s">
        <v>363</v>
      </c>
      <c r="M1513" s="17" t="s">
        <v>255</v>
      </c>
      <c r="N1513" s="36">
        <v>4.7943714908355002</v>
      </c>
      <c r="O1513" s="35">
        <v>43.721060940000001</v>
      </c>
      <c r="P1513" s="37">
        <v>1273.8388606200001</v>
      </c>
      <c r="Q1513" t="str">
        <f t="shared" si="92"/>
        <v>Desirable</v>
      </c>
      <c r="R1513" t="str">
        <f t="shared" si="93"/>
        <v>Elevated</v>
      </c>
      <c r="S1513">
        <f t="shared" si="94"/>
        <v>3</v>
      </c>
      <c r="T1513" t="str">
        <f t="shared" si="95"/>
        <v>Moderate</v>
      </c>
    </row>
    <row r="1514" spans="1:20" ht="15" customHeight="1" x14ac:dyDescent="0.35">
      <c r="A1514" s="35">
        <v>73</v>
      </c>
      <c r="B1514" s="36">
        <v>30.984350389999999</v>
      </c>
      <c r="C1514" s="35">
        <v>108.9636766</v>
      </c>
      <c r="D1514" s="35">
        <v>88.505660180000007</v>
      </c>
      <c r="E1514" s="37">
        <v>206.6042502</v>
      </c>
      <c r="F1514" s="37">
        <v>34.774471900000002</v>
      </c>
      <c r="G1514" s="37">
        <v>246.84910389999999</v>
      </c>
      <c r="H1514" s="37">
        <v>247.65052710000001</v>
      </c>
      <c r="I1514" s="17" t="s">
        <v>353</v>
      </c>
      <c r="J1514" s="17" t="s">
        <v>354</v>
      </c>
      <c r="K1514" s="17" t="s">
        <v>392</v>
      </c>
      <c r="L1514" s="17" t="s">
        <v>366</v>
      </c>
      <c r="M1514" s="17" t="s">
        <v>334</v>
      </c>
      <c r="N1514" s="36">
        <v>5.9412620497624298</v>
      </c>
      <c r="O1514" s="35">
        <v>20.45801642</v>
      </c>
      <c r="P1514" s="37">
        <v>2261.8575784700001</v>
      </c>
      <c r="Q1514" t="str">
        <f t="shared" si="92"/>
        <v>Borderline High</v>
      </c>
      <c r="R1514" t="str">
        <f t="shared" si="93"/>
        <v>Normal</v>
      </c>
      <c r="S1514">
        <f t="shared" si="94"/>
        <v>6</v>
      </c>
      <c r="T1514" t="str">
        <f t="shared" si="95"/>
        <v>High</v>
      </c>
    </row>
    <row r="1515" spans="1:20" ht="15" customHeight="1" x14ac:dyDescent="0.35">
      <c r="A1515" s="35">
        <v>76</v>
      </c>
      <c r="B1515" s="36">
        <v>24.656582459999999</v>
      </c>
      <c r="C1515" s="35">
        <v>105.4759498</v>
      </c>
      <c r="D1515" s="35">
        <v>84.480088440000003</v>
      </c>
      <c r="E1515" s="37">
        <v>184.53091380000001</v>
      </c>
      <c r="F1515" s="37">
        <v>46.972112000000003</v>
      </c>
      <c r="G1515" s="37">
        <v>202.74264310000001</v>
      </c>
      <c r="H1515" s="37">
        <v>229.0455011</v>
      </c>
      <c r="I1515" s="17" t="s">
        <v>243</v>
      </c>
      <c r="J1515" s="17" t="s">
        <v>249</v>
      </c>
      <c r="K1515" s="17" t="s">
        <v>392</v>
      </c>
      <c r="L1515" s="17" t="s">
        <v>366</v>
      </c>
      <c r="M1515" s="17" t="s">
        <v>255</v>
      </c>
      <c r="N1515" s="36">
        <v>3.9285206890420401</v>
      </c>
      <c r="O1515" s="35">
        <v>20.995861359999999</v>
      </c>
      <c r="P1515" s="37">
        <v>1873.90026696</v>
      </c>
      <c r="Q1515" t="str">
        <f t="shared" si="92"/>
        <v>Desirable</v>
      </c>
      <c r="R1515" t="str">
        <f t="shared" si="93"/>
        <v>Normal</v>
      </c>
      <c r="S1515">
        <f t="shared" si="94"/>
        <v>0</v>
      </c>
      <c r="T1515" t="str">
        <f t="shared" si="95"/>
        <v>Low</v>
      </c>
    </row>
    <row r="1516" spans="1:20" ht="15" customHeight="1" x14ac:dyDescent="0.35">
      <c r="A1516" s="35">
        <v>20</v>
      </c>
      <c r="B1516" s="36">
        <v>19.62295683</v>
      </c>
      <c r="C1516" s="35">
        <v>98.196792369999997</v>
      </c>
      <c r="D1516" s="35">
        <v>79.711686169999993</v>
      </c>
      <c r="E1516" s="37">
        <v>178.69391379999999</v>
      </c>
      <c r="F1516" s="37">
        <v>41.983779849999998</v>
      </c>
      <c r="G1516" s="37">
        <v>212.72192509999999</v>
      </c>
      <c r="H1516" s="37">
        <v>260.96814189999998</v>
      </c>
      <c r="I1516" s="17" t="s">
        <v>353</v>
      </c>
      <c r="J1516" s="17" t="s">
        <v>359</v>
      </c>
      <c r="K1516" s="17" t="s">
        <v>255</v>
      </c>
      <c r="L1516" s="17" t="s">
        <v>355</v>
      </c>
      <c r="M1516" s="17" t="s">
        <v>255</v>
      </c>
      <c r="N1516" s="36">
        <v>4.25626073780015</v>
      </c>
      <c r="O1516" s="35">
        <v>18.485106200000001</v>
      </c>
      <c r="P1516" s="37">
        <v>392.45913660000002</v>
      </c>
      <c r="Q1516" t="str">
        <f t="shared" si="92"/>
        <v>Desirable</v>
      </c>
      <c r="R1516" t="str">
        <f t="shared" si="93"/>
        <v>Normal</v>
      </c>
      <c r="S1516">
        <f t="shared" si="94"/>
        <v>2</v>
      </c>
      <c r="T1516" t="str">
        <f t="shared" si="95"/>
        <v>Low</v>
      </c>
    </row>
    <row r="1517" spans="1:20" ht="15" customHeight="1" x14ac:dyDescent="0.35">
      <c r="A1517" s="35">
        <v>45</v>
      </c>
      <c r="B1517" s="36">
        <v>22.865413220000001</v>
      </c>
      <c r="C1517" s="35">
        <v>96.90476262</v>
      </c>
      <c r="D1517" s="35">
        <v>78.052448630000001</v>
      </c>
      <c r="E1517" s="37">
        <v>164.4074679</v>
      </c>
      <c r="F1517" s="37">
        <v>36.218187829999998</v>
      </c>
      <c r="G1517" s="37">
        <v>195.19376700000001</v>
      </c>
      <c r="H1517" s="37">
        <v>229.067215</v>
      </c>
      <c r="I1517" s="17" t="s">
        <v>243</v>
      </c>
      <c r="J1517" s="17" t="s">
        <v>249</v>
      </c>
      <c r="K1517" s="17" t="s">
        <v>255</v>
      </c>
      <c r="L1517" s="17" t="s">
        <v>360</v>
      </c>
      <c r="M1517" s="17" t="s">
        <v>255</v>
      </c>
      <c r="N1517" s="36">
        <v>4.5393620650401303</v>
      </c>
      <c r="O1517" s="35">
        <v>18.852313989999999</v>
      </c>
      <c r="P1517" s="37">
        <v>1028.9435949000001</v>
      </c>
      <c r="Q1517" t="str">
        <f t="shared" si="92"/>
        <v>Desirable</v>
      </c>
      <c r="R1517" t="str">
        <f t="shared" si="93"/>
        <v>Normal</v>
      </c>
      <c r="S1517">
        <f t="shared" si="94"/>
        <v>1</v>
      </c>
      <c r="T1517" t="str">
        <f t="shared" si="95"/>
        <v>Low</v>
      </c>
    </row>
    <row r="1518" spans="1:20" ht="15" customHeight="1" x14ac:dyDescent="0.35">
      <c r="A1518" s="35">
        <v>52</v>
      </c>
      <c r="B1518" s="36">
        <v>31.951495609999998</v>
      </c>
      <c r="C1518" s="35">
        <v>116.7619215</v>
      </c>
      <c r="D1518" s="35">
        <v>90.571179799999996</v>
      </c>
      <c r="E1518" s="37">
        <v>206.25994349999999</v>
      </c>
      <c r="F1518" s="37">
        <v>40.357283760000001</v>
      </c>
      <c r="G1518" s="37">
        <v>207.3637597</v>
      </c>
      <c r="H1518" s="37">
        <v>201.29679899999999</v>
      </c>
      <c r="I1518" s="17" t="s">
        <v>353</v>
      </c>
      <c r="J1518" s="17" t="s">
        <v>359</v>
      </c>
      <c r="K1518" s="17" t="s">
        <v>392</v>
      </c>
      <c r="L1518" s="17" t="s">
        <v>363</v>
      </c>
      <c r="M1518" s="17" t="s">
        <v>334</v>
      </c>
      <c r="N1518" s="36">
        <v>5.1108480126314602</v>
      </c>
      <c r="O1518" s="35">
        <v>26.1907417</v>
      </c>
      <c r="P1518" s="37">
        <v>1661.47777172</v>
      </c>
      <c r="Q1518" t="str">
        <f t="shared" si="92"/>
        <v>Borderline High</v>
      </c>
      <c r="R1518" t="str">
        <f t="shared" si="93"/>
        <v>Normal</v>
      </c>
      <c r="S1518">
        <f t="shared" si="94"/>
        <v>5</v>
      </c>
      <c r="T1518" t="str">
        <f t="shared" si="95"/>
        <v>Moderate</v>
      </c>
    </row>
    <row r="1519" spans="1:20" ht="15" customHeight="1" x14ac:dyDescent="0.35">
      <c r="A1519" s="35">
        <v>78</v>
      </c>
      <c r="B1519" s="36">
        <v>28.24516693</v>
      </c>
      <c r="C1519" s="35">
        <v>105.1027595</v>
      </c>
      <c r="D1519" s="35">
        <v>86.088847860000001</v>
      </c>
      <c r="E1519" s="37">
        <v>208.7997704</v>
      </c>
      <c r="F1519" s="37">
        <v>41.664144489999998</v>
      </c>
      <c r="G1519" s="37">
        <v>219.4835903</v>
      </c>
      <c r="H1519" s="37">
        <v>269.79108159999998</v>
      </c>
      <c r="I1519" s="17" t="s">
        <v>353</v>
      </c>
      <c r="J1519" s="17" t="s">
        <v>359</v>
      </c>
      <c r="K1519" s="17" t="s">
        <v>392</v>
      </c>
      <c r="L1519" s="17" t="s">
        <v>366</v>
      </c>
      <c r="M1519" s="17" t="s">
        <v>333</v>
      </c>
      <c r="N1519" s="36">
        <v>5.0114978467904203</v>
      </c>
      <c r="O1519" s="35">
        <v>19.01391164</v>
      </c>
      <c r="P1519" s="37">
        <v>2203.1230205400002</v>
      </c>
      <c r="Q1519" t="str">
        <f t="shared" si="92"/>
        <v>Borderline High</v>
      </c>
      <c r="R1519" t="str">
        <f t="shared" si="93"/>
        <v>Normal</v>
      </c>
      <c r="S1519">
        <f t="shared" si="94"/>
        <v>4</v>
      </c>
      <c r="T1519" t="str">
        <f t="shared" si="95"/>
        <v>Moderate</v>
      </c>
    </row>
    <row r="1520" spans="1:20" ht="15" customHeight="1" x14ac:dyDescent="0.35">
      <c r="A1520" s="35">
        <v>71</v>
      </c>
      <c r="B1520" s="36">
        <v>19.188806960000001</v>
      </c>
      <c r="C1520" s="35">
        <v>103.9924601</v>
      </c>
      <c r="D1520" s="35">
        <v>86.504638709999995</v>
      </c>
      <c r="E1520" s="37">
        <v>203.9536343</v>
      </c>
      <c r="F1520" s="37">
        <v>37.726579690000001</v>
      </c>
      <c r="G1520" s="37">
        <v>213.56059260000001</v>
      </c>
      <c r="H1520" s="37">
        <v>240.80546290000001</v>
      </c>
      <c r="I1520" s="17" t="s">
        <v>243</v>
      </c>
      <c r="J1520" s="17" t="s">
        <v>249</v>
      </c>
      <c r="K1520" s="17" t="s">
        <v>392</v>
      </c>
      <c r="L1520" s="17" t="s">
        <v>366</v>
      </c>
      <c r="M1520" s="17" t="s">
        <v>255</v>
      </c>
      <c r="N1520" s="36">
        <v>5.4060992535207504</v>
      </c>
      <c r="O1520" s="35">
        <v>17.487821390000001</v>
      </c>
      <c r="P1520" s="37">
        <v>1362.40529416</v>
      </c>
      <c r="Q1520" t="str">
        <f t="shared" si="92"/>
        <v>Borderline High</v>
      </c>
      <c r="R1520" t="str">
        <f t="shared" si="93"/>
        <v>Normal</v>
      </c>
      <c r="S1520">
        <f t="shared" si="94"/>
        <v>1</v>
      </c>
      <c r="T1520" t="str">
        <f t="shared" si="95"/>
        <v>Low</v>
      </c>
    </row>
    <row r="1521" spans="1:20" ht="15" customHeight="1" x14ac:dyDescent="0.35">
      <c r="A1521" s="35">
        <v>80</v>
      </c>
      <c r="B1521" s="36">
        <v>23.95531648</v>
      </c>
      <c r="C1521" s="35">
        <v>114.7497997</v>
      </c>
      <c r="D1521" s="35">
        <v>85.144994870000005</v>
      </c>
      <c r="E1521" s="37">
        <v>189.83274729999999</v>
      </c>
      <c r="F1521" s="37">
        <v>34.613466629999998</v>
      </c>
      <c r="G1521" s="37">
        <v>215.6131896</v>
      </c>
      <c r="H1521" s="37">
        <v>224.7675064</v>
      </c>
      <c r="I1521" s="17" t="s">
        <v>353</v>
      </c>
      <c r="J1521" s="17" t="s">
        <v>359</v>
      </c>
      <c r="K1521" s="17" t="s">
        <v>392</v>
      </c>
      <c r="L1521" s="17" t="s">
        <v>366</v>
      </c>
      <c r="M1521" s="17" t="s">
        <v>255</v>
      </c>
      <c r="N1521" s="36">
        <v>5.4843610242572201</v>
      </c>
      <c r="O1521" s="35">
        <v>29.604804829999999</v>
      </c>
      <c r="P1521" s="37">
        <v>1916.4253183999999</v>
      </c>
      <c r="Q1521" t="str">
        <f t="shared" si="92"/>
        <v>Desirable</v>
      </c>
      <c r="R1521" t="str">
        <f t="shared" si="93"/>
        <v>Normal</v>
      </c>
      <c r="S1521">
        <f t="shared" si="94"/>
        <v>3</v>
      </c>
      <c r="T1521" t="str">
        <f t="shared" si="95"/>
        <v>Moderate</v>
      </c>
    </row>
    <row r="1522" spans="1:20" ht="15" customHeight="1" x14ac:dyDescent="0.35">
      <c r="A1522" s="35">
        <v>24</v>
      </c>
      <c r="B1522" s="36">
        <v>36.113621219999999</v>
      </c>
      <c r="C1522" s="35">
        <v>130.27487629999999</v>
      </c>
      <c r="D1522" s="35">
        <v>105.2593742</v>
      </c>
      <c r="E1522" s="37">
        <v>181.95753379999999</v>
      </c>
      <c r="F1522" s="37">
        <v>38.706602549999999</v>
      </c>
      <c r="G1522" s="37">
        <v>209.77757349999999</v>
      </c>
      <c r="H1522" s="37">
        <v>260.14462320000001</v>
      </c>
      <c r="I1522" s="17" t="s">
        <v>353</v>
      </c>
      <c r="J1522" s="17" t="s">
        <v>249</v>
      </c>
      <c r="K1522" s="17" t="s">
        <v>392</v>
      </c>
      <c r="L1522" s="17" t="s">
        <v>355</v>
      </c>
      <c r="M1522" s="17" t="s">
        <v>334</v>
      </c>
      <c r="N1522" s="36">
        <v>4.7009430384636</v>
      </c>
      <c r="O1522" s="35">
        <v>25.015502099999999</v>
      </c>
      <c r="P1522" s="37">
        <v>866.72690927999997</v>
      </c>
      <c r="Q1522" t="str">
        <f t="shared" si="92"/>
        <v>Desirable</v>
      </c>
      <c r="R1522" t="str">
        <f t="shared" si="93"/>
        <v>High / Stage 1</v>
      </c>
      <c r="S1522">
        <f t="shared" si="94"/>
        <v>8</v>
      </c>
      <c r="T1522" t="str">
        <f t="shared" si="95"/>
        <v>High</v>
      </c>
    </row>
    <row r="1523" spans="1:20" ht="15" customHeight="1" x14ac:dyDescent="0.35">
      <c r="A1523" s="35">
        <v>66</v>
      </c>
      <c r="B1523" s="36">
        <v>26.65255939</v>
      </c>
      <c r="C1523" s="35">
        <v>103.23200129999999</v>
      </c>
      <c r="D1523" s="35">
        <v>77.544351059999997</v>
      </c>
      <c r="E1523" s="37">
        <v>182.9827908</v>
      </c>
      <c r="F1523" s="37">
        <v>38.810346240000001</v>
      </c>
      <c r="G1523" s="37">
        <v>225.07227080000001</v>
      </c>
      <c r="H1523" s="37">
        <v>180.4607695</v>
      </c>
      <c r="I1523" s="17" t="s">
        <v>243</v>
      </c>
      <c r="J1523" s="17" t="s">
        <v>249</v>
      </c>
      <c r="K1523" s="17" t="s">
        <v>255</v>
      </c>
      <c r="L1523" s="17" t="s">
        <v>261</v>
      </c>
      <c r="M1523" s="17" t="s">
        <v>333</v>
      </c>
      <c r="N1523" s="36">
        <v>4.7147940827028298</v>
      </c>
      <c r="O1523" s="35">
        <v>25.68765024</v>
      </c>
      <c r="P1523" s="37">
        <v>1759.06891974</v>
      </c>
      <c r="Q1523" t="str">
        <f t="shared" si="92"/>
        <v>Desirable</v>
      </c>
      <c r="R1523" t="str">
        <f t="shared" si="93"/>
        <v>Normal</v>
      </c>
      <c r="S1523">
        <f t="shared" si="94"/>
        <v>3</v>
      </c>
      <c r="T1523" t="str">
        <f t="shared" si="95"/>
        <v>Moderate</v>
      </c>
    </row>
    <row r="1524" spans="1:20" ht="15" customHeight="1" x14ac:dyDescent="0.35">
      <c r="A1524" s="35">
        <v>48</v>
      </c>
      <c r="B1524" s="36">
        <v>25.7830102</v>
      </c>
      <c r="C1524" s="35">
        <v>102.2555878</v>
      </c>
      <c r="D1524" s="35">
        <v>82.811208370000003</v>
      </c>
      <c r="E1524" s="37">
        <v>190.2351869</v>
      </c>
      <c r="F1524" s="37">
        <v>37.111399249999998</v>
      </c>
      <c r="G1524" s="37">
        <v>214.2612513</v>
      </c>
      <c r="H1524" s="37">
        <v>248.1920336</v>
      </c>
      <c r="I1524" s="17" t="s">
        <v>353</v>
      </c>
      <c r="J1524" s="17" t="s">
        <v>249</v>
      </c>
      <c r="K1524" s="17" t="s">
        <v>392</v>
      </c>
      <c r="L1524" s="17" t="s">
        <v>360</v>
      </c>
      <c r="M1524" s="17" t="s">
        <v>333</v>
      </c>
      <c r="N1524" s="36">
        <v>5.1260580507483802</v>
      </c>
      <c r="O1524" s="35">
        <v>19.444379430000001</v>
      </c>
      <c r="P1524" s="37">
        <v>1237.5844896000001</v>
      </c>
      <c r="Q1524" t="str">
        <f t="shared" si="92"/>
        <v>Desirable</v>
      </c>
      <c r="R1524" t="str">
        <f t="shared" si="93"/>
        <v>Normal</v>
      </c>
      <c r="S1524">
        <f t="shared" si="94"/>
        <v>5</v>
      </c>
      <c r="T1524" t="str">
        <f t="shared" si="95"/>
        <v>Moderate</v>
      </c>
    </row>
    <row r="1525" spans="1:20" ht="15" customHeight="1" x14ac:dyDescent="0.35">
      <c r="A1525" s="35">
        <v>75</v>
      </c>
      <c r="B1525" s="36">
        <v>27.041044679999999</v>
      </c>
      <c r="C1525" s="35">
        <v>104.9451017</v>
      </c>
      <c r="D1525" s="35">
        <v>102.8421776</v>
      </c>
      <c r="E1525" s="37">
        <v>222.15874120000001</v>
      </c>
      <c r="F1525" s="37">
        <v>35.433511780000003</v>
      </c>
      <c r="G1525" s="37">
        <v>239.99717720000001</v>
      </c>
      <c r="H1525" s="37">
        <v>259.84480639999998</v>
      </c>
      <c r="I1525" s="17" t="s">
        <v>243</v>
      </c>
      <c r="J1525" s="17" t="s">
        <v>249</v>
      </c>
      <c r="K1525" s="17" t="s">
        <v>392</v>
      </c>
      <c r="L1525" s="17" t="s">
        <v>366</v>
      </c>
      <c r="M1525" s="17" t="s">
        <v>333</v>
      </c>
      <c r="N1525" s="36">
        <v>6.2697353448718802</v>
      </c>
      <c r="O1525" s="35">
        <v>2.1029241000000001</v>
      </c>
      <c r="P1525" s="37">
        <v>2028.0783510000001</v>
      </c>
      <c r="Q1525" t="str">
        <f t="shared" si="92"/>
        <v>Borderline High</v>
      </c>
      <c r="R1525" t="str">
        <f t="shared" si="93"/>
        <v>Normal</v>
      </c>
      <c r="S1525">
        <f t="shared" si="94"/>
        <v>3</v>
      </c>
      <c r="T1525" t="str">
        <f t="shared" si="95"/>
        <v>Moderate</v>
      </c>
    </row>
    <row r="1526" spans="1:20" ht="15" customHeight="1" x14ac:dyDescent="0.35">
      <c r="A1526" s="35">
        <v>78</v>
      </c>
      <c r="B1526" s="36">
        <v>28.025655149999999</v>
      </c>
      <c r="C1526" s="35">
        <v>116.33104950000001</v>
      </c>
      <c r="D1526" s="35">
        <v>80.11686564</v>
      </c>
      <c r="E1526" s="37">
        <v>177.8225697</v>
      </c>
      <c r="F1526" s="37">
        <v>31.471689099999999</v>
      </c>
      <c r="G1526" s="37">
        <v>183.60694219999999</v>
      </c>
      <c r="H1526" s="37">
        <v>263.26527540000001</v>
      </c>
      <c r="I1526" s="17" t="s">
        <v>353</v>
      </c>
      <c r="J1526" s="17" t="s">
        <v>359</v>
      </c>
      <c r="K1526" s="17" t="s">
        <v>392</v>
      </c>
      <c r="L1526" s="17" t="s">
        <v>366</v>
      </c>
      <c r="M1526" s="17" t="s">
        <v>333</v>
      </c>
      <c r="N1526" s="36">
        <v>5.65023914461585</v>
      </c>
      <c r="O1526" s="35">
        <v>36.214183859999999</v>
      </c>
      <c r="P1526" s="37">
        <v>2186.0011017000002</v>
      </c>
      <c r="Q1526" t="str">
        <f t="shared" si="92"/>
        <v>Desirable</v>
      </c>
      <c r="R1526" t="str">
        <f t="shared" si="93"/>
        <v>Normal</v>
      </c>
      <c r="S1526">
        <f t="shared" si="94"/>
        <v>5</v>
      </c>
      <c r="T1526" t="str">
        <f t="shared" si="95"/>
        <v>Moderate</v>
      </c>
    </row>
    <row r="1527" spans="1:20" ht="15" customHeight="1" x14ac:dyDescent="0.35">
      <c r="A1527" s="35">
        <v>41</v>
      </c>
      <c r="B1527" s="36">
        <v>25.04591933</v>
      </c>
      <c r="C1527" s="35">
        <v>101.8019379</v>
      </c>
      <c r="D1527" s="35">
        <v>92.200839619999996</v>
      </c>
      <c r="E1527" s="37">
        <v>190.39286139999999</v>
      </c>
      <c r="F1527" s="37">
        <v>48.138034939999997</v>
      </c>
      <c r="G1527" s="37">
        <v>215.23223530000001</v>
      </c>
      <c r="H1527" s="37">
        <v>245.13822379999999</v>
      </c>
      <c r="I1527" s="17" t="s">
        <v>353</v>
      </c>
      <c r="J1527" s="17" t="s">
        <v>354</v>
      </c>
      <c r="K1527" s="17" t="s">
        <v>392</v>
      </c>
      <c r="L1527" s="17" t="s">
        <v>360</v>
      </c>
      <c r="M1527" s="17" t="s">
        <v>333</v>
      </c>
      <c r="N1527" s="36">
        <v>3.9551440277383301</v>
      </c>
      <c r="O1527" s="35">
        <v>9.6010982800000004</v>
      </c>
      <c r="P1527" s="37">
        <v>1026.88269253</v>
      </c>
      <c r="Q1527" t="str">
        <f t="shared" si="92"/>
        <v>Desirable</v>
      </c>
      <c r="R1527" t="str">
        <f t="shared" si="93"/>
        <v>Normal</v>
      </c>
      <c r="S1527">
        <f t="shared" si="94"/>
        <v>4</v>
      </c>
      <c r="T1527" t="str">
        <f t="shared" si="95"/>
        <v>Moderate</v>
      </c>
    </row>
    <row r="1528" spans="1:20" ht="15" customHeight="1" x14ac:dyDescent="0.35">
      <c r="A1528" s="35">
        <v>37</v>
      </c>
      <c r="B1528" s="36">
        <v>33.702695890000001</v>
      </c>
      <c r="C1528" s="35">
        <v>101.6289108</v>
      </c>
      <c r="D1528" s="35">
        <v>82.279804319999997</v>
      </c>
      <c r="E1528" s="37">
        <v>172.66109750000001</v>
      </c>
      <c r="F1528" s="37">
        <v>34.550920689999998</v>
      </c>
      <c r="G1528" s="37">
        <v>199.9887756</v>
      </c>
      <c r="H1528" s="37">
        <v>251.44652210000001</v>
      </c>
      <c r="I1528" s="17" t="s">
        <v>353</v>
      </c>
      <c r="J1528" s="17" t="s">
        <v>359</v>
      </c>
      <c r="K1528" s="17" t="s">
        <v>392</v>
      </c>
      <c r="L1528" s="17" t="s">
        <v>357</v>
      </c>
      <c r="M1528" s="17" t="s">
        <v>334</v>
      </c>
      <c r="N1528" s="36">
        <v>4.9972936770386296</v>
      </c>
      <c r="O1528" s="35">
        <v>19.34910648</v>
      </c>
      <c r="P1528" s="37">
        <v>1246.99974793</v>
      </c>
      <c r="Q1528" t="str">
        <f t="shared" si="92"/>
        <v>Desirable</v>
      </c>
      <c r="R1528" t="str">
        <f t="shared" si="93"/>
        <v>Normal</v>
      </c>
      <c r="S1528">
        <f t="shared" si="94"/>
        <v>6</v>
      </c>
      <c r="T1528" t="str">
        <f t="shared" si="95"/>
        <v>High</v>
      </c>
    </row>
    <row r="1529" spans="1:20" ht="15" customHeight="1" x14ac:dyDescent="0.35">
      <c r="A1529" s="35">
        <v>54</v>
      </c>
      <c r="B1529" s="36">
        <v>24.645180159999999</v>
      </c>
      <c r="C1529" s="35">
        <v>108.7482555</v>
      </c>
      <c r="D1529" s="35">
        <v>80.165827840000006</v>
      </c>
      <c r="E1529" s="37">
        <v>182.7215617</v>
      </c>
      <c r="F1529" s="37">
        <v>48.844613449999997</v>
      </c>
      <c r="G1529" s="37">
        <v>198.96293800000001</v>
      </c>
      <c r="H1529" s="37">
        <v>224.34917390000001</v>
      </c>
      <c r="I1529" s="17" t="s">
        <v>353</v>
      </c>
      <c r="J1529" s="17" t="s">
        <v>249</v>
      </c>
      <c r="K1529" s="17" t="s">
        <v>392</v>
      </c>
      <c r="L1529" s="17" t="s">
        <v>363</v>
      </c>
      <c r="M1529" s="17" t="s">
        <v>255</v>
      </c>
      <c r="N1529" s="36">
        <v>3.74087435223628</v>
      </c>
      <c r="O1529" s="35">
        <v>28.58242766</v>
      </c>
      <c r="P1529" s="37">
        <v>1330.83972864</v>
      </c>
      <c r="Q1529" t="str">
        <f t="shared" si="92"/>
        <v>Desirable</v>
      </c>
      <c r="R1529" t="str">
        <f t="shared" si="93"/>
        <v>Normal</v>
      </c>
      <c r="S1529">
        <f t="shared" si="94"/>
        <v>2</v>
      </c>
      <c r="T1529" t="str">
        <f t="shared" si="95"/>
        <v>Low</v>
      </c>
    </row>
    <row r="1530" spans="1:20" ht="15" customHeight="1" x14ac:dyDescent="0.35">
      <c r="A1530" s="35">
        <v>21</v>
      </c>
      <c r="B1530" s="36">
        <v>31.968833830000001</v>
      </c>
      <c r="C1530" s="35">
        <v>113.89670580000001</v>
      </c>
      <c r="D1530" s="35">
        <v>83.515712910000005</v>
      </c>
      <c r="E1530" s="37">
        <v>178.0118842</v>
      </c>
      <c r="F1530" s="37">
        <v>41.893502329999997</v>
      </c>
      <c r="G1530" s="37">
        <v>222.89827980000001</v>
      </c>
      <c r="H1530" s="37">
        <v>238.4097836</v>
      </c>
      <c r="I1530" s="17" t="s">
        <v>243</v>
      </c>
      <c r="J1530" s="17" t="s">
        <v>354</v>
      </c>
      <c r="K1530" s="17" t="s">
        <v>392</v>
      </c>
      <c r="L1530" s="17" t="s">
        <v>355</v>
      </c>
      <c r="M1530" s="17" t="s">
        <v>334</v>
      </c>
      <c r="N1530" s="36">
        <v>4.2491525964522996</v>
      </c>
      <c r="O1530" s="35">
        <v>30.380992890000002</v>
      </c>
      <c r="P1530" s="37">
        <v>671.34551042999999</v>
      </c>
      <c r="Q1530" t="str">
        <f t="shared" si="92"/>
        <v>Desirable</v>
      </c>
      <c r="R1530" t="str">
        <f t="shared" si="93"/>
        <v>Normal</v>
      </c>
      <c r="S1530">
        <f t="shared" si="94"/>
        <v>3</v>
      </c>
      <c r="T1530" t="str">
        <f t="shared" si="95"/>
        <v>Moderate</v>
      </c>
    </row>
    <row r="1531" spans="1:20" ht="15" customHeight="1" x14ac:dyDescent="0.35">
      <c r="A1531" s="35">
        <v>37</v>
      </c>
      <c r="B1531" s="36">
        <v>36.112224009999998</v>
      </c>
      <c r="C1531" s="35">
        <v>106.90655099999999</v>
      </c>
      <c r="D1531" s="35">
        <v>84.156502470000007</v>
      </c>
      <c r="E1531" s="37">
        <v>193.16547560000001</v>
      </c>
      <c r="F1531" s="37">
        <v>30.080850269999999</v>
      </c>
      <c r="G1531" s="37">
        <v>215.4658087</v>
      </c>
      <c r="H1531" s="37">
        <v>266.5128929</v>
      </c>
      <c r="I1531" s="17" t="s">
        <v>243</v>
      </c>
      <c r="J1531" s="17" t="s">
        <v>249</v>
      </c>
      <c r="K1531" s="17" t="s">
        <v>392</v>
      </c>
      <c r="L1531" s="17" t="s">
        <v>357</v>
      </c>
      <c r="M1531" s="17" t="s">
        <v>334</v>
      </c>
      <c r="N1531" s="36">
        <v>6.4215430702983296</v>
      </c>
      <c r="O1531" s="35">
        <v>22.750048530000001</v>
      </c>
      <c r="P1531" s="37">
        <v>1336.15228837</v>
      </c>
      <c r="Q1531" t="str">
        <f t="shared" si="92"/>
        <v>Desirable</v>
      </c>
      <c r="R1531" t="str">
        <f t="shared" si="93"/>
        <v>Normal</v>
      </c>
      <c r="S1531">
        <f t="shared" si="94"/>
        <v>4</v>
      </c>
      <c r="T1531" t="str">
        <f t="shared" si="95"/>
        <v>Moderate</v>
      </c>
    </row>
    <row r="1532" spans="1:20" ht="15" customHeight="1" x14ac:dyDescent="0.35">
      <c r="A1532" s="35">
        <v>77</v>
      </c>
      <c r="B1532" s="36">
        <v>28.888616150000001</v>
      </c>
      <c r="C1532" s="35">
        <v>113.1231586</v>
      </c>
      <c r="D1532" s="35">
        <v>91.227345659999997</v>
      </c>
      <c r="E1532" s="37">
        <v>209.06050830000001</v>
      </c>
      <c r="F1532" s="37">
        <v>35.195913730000001</v>
      </c>
      <c r="G1532" s="37">
        <v>221.94437389999999</v>
      </c>
      <c r="H1532" s="37">
        <v>249.5706509</v>
      </c>
      <c r="I1532" s="17" t="s">
        <v>353</v>
      </c>
      <c r="J1532" s="17" t="s">
        <v>249</v>
      </c>
      <c r="K1532" s="17" t="s">
        <v>392</v>
      </c>
      <c r="L1532" s="17" t="s">
        <v>366</v>
      </c>
      <c r="M1532" s="17" t="s">
        <v>333</v>
      </c>
      <c r="N1532" s="36">
        <v>5.93990853323983</v>
      </c>
      <c r="O1532" s="35">
        <v>21.895812939999999</v>
      </c>
      <c r="P1532" s="37">
        <v>2224.4234435499998</v>
      </c>
      <c r="Q1532" t="str">
        <f t="shared" si="92"/>
        <v>Borderline High</v>
      </c>
      <c r="R1532" t="str">
        <f t="shared" si="93"/>
        <v>Normal</v>
      </c>
      <c r="S1532">
        <f t="shared" si="94"/>
        <v>5</v>
      </c>
      <c r="T1532" t="str">
        <f t="shared" si="95"/>
        <v>Moderate</v>
      </c>
    </row>
    <row r="1533" spans="1:20" ht="15" customHeight="1" x14ac:dyDescent="0.35">
      <c r="A1533" s="35">
        <v>41</v>
      </c>
      <c r="B1533" s="36">
        <v>21.761787569999999</v>
      </c>
      <c r="C1533" s="35">
        <v>107.62025250000001</v>
      </c>
      <c r="D1533" s="35">
        <v>85.762678489999999</v>
      </c>
      <c r="E1533" s="37">
        <v>180.66990670000001</v>
      </c>
      <c r="F1533" s="37">
        <v>33.072235720000002</v>
      </c>
      <c r="G1533" s="37">
        <v>194.22715170000001</v>
      </c>
      <c r="H1533" s="37">
        <v>271.35009439999999</v>
      </c>
      <c r="I1533" s="17" t="s">
        <v>353</v>
      </c>
      <c r="J1533" s="17" t="s">
        <v>354</v>
      </c>
      <c r="K1533" s="17" t="s">
        <v>392</v>
      </c>
      <c r="L1533" s="17" t="s">
        <v>360</v>
      </c>
      <c r="M1533" s="17" t="s">
        <v>255</v>
      </c>
      <c r="N1533" s="36">
        <v>5.4628876084945901</v>
      </c>
      <c r="O1533" s="35">
        <v>21.85757401</v>
      </c>
      <c r="P1533" s="37">
        <v>892.23329036999996</v>
      </c>
      <c r="Q1533" t="str">
        <f t="shared" si="92"/>
        <v>Desirable</v>
      </c>
      <c r="R1533" t="str">
        <f t="shared" si="93"/>
        <v>Normal</v>
      </c>
      <c r="S1533">
        <f t="shared" si="94"/>
        <v>3</v>
      </c>
      <c r="T1533" t="str">
        <f t="shared" si="95"/>
        <v>Moderate</v>
      </c>
    </row>
    <row r="1534" spans="1:20" ht="15" customHeight="1" x14ac:dyDescent="0.35">
      <c r="A1534" s="35">
        <v>67</v>
      </c>
      <c r="B1534" s="36">
        <v>27.941210080000001</v>
      </c>
      <c r="C1534" s="35">
        <v>110.6464653</v>
      </c>
      <c r="D1534" s="35">
        <v>75.260640690000002</v>
      </c>
      <c r="E1534" s="37">
        <v>170.39390040000001</v>
      </c>
      <c r="F1534" s="37">
        <v>30.700731650000002</v>
      </c>
      <c r="G1534" s="37">
        <v>189.743481</v>
      </c>
      <c r="H1534" s="37">
        <v>267.75013560000002</v>
      </c>
      <c r="I1534" s="17" t="s">
        <v>353</v>
      </c>
      <c r="J1534" s="17" t="s">
        <v>249</v>
      </c>
      <c r="K1534" s="17" t="s">
        <v>255</v>
      </c>
      <c r="L1534" s="17" t="s">
        <v>261</v>
      </c>
      <c r="M1534" s="17" t="s">
        <v>333</v>
      </c>
      <c r="N1534" s="36">
        <v>5.5501576425785304</v>
      </c>
      <c r="O1534" s="35">
        <v>35.38582461</v>
      </c>
      <c r="P1534" s="37">
        <v>1872.0610753599999</v>
      </c>
      <c r="Q1534" t="str">
        <f t="shared" si="92"/>
        <v>Desirable</v>
      </c>
      <c r="R1534" t="str">
        <f t="shared" si="93"/>
        <v>Normal</v>
      </c>
      <c r="S1534">
        <f t="shared" si="94"/>
        <v>5</v>
      </c>
      <c r="T1534" t="str">
        <f t="shared" si="95"/>
        <v>Moderate</v>
      </c>
    </row>
    <row r="1535" spans="1:20" ht="15" customHeight="1" x14ac:dyDescent="0.35">
      <c r="A1535" s="35">
        <v>66</v>
      </c>
      <c r="B1535" s="36">
        <v>24.18117092</v>
      </c>
      <c r="C1535" s="35">
        <v>111.9074202</v>
      </c>
      <c r="D1535" s="35">
        <v>82.398834210000004</v>
      </c>
      <c r="E1535" s="37">
        <v>184.30670699999999</v>
      </c>
      <c r="F1535" s="37">
        <v>38.671098440000002</v>
      </c>
      <c r="G1535" s="37">
        <v>235.222229</v>
      </c>
      <c r="H1535" s="37">
        <v>268.14197799999999</v>
      </c>
      <c r="I1535" s="17" t="s">
        <v>243</v>
      </c>
      <c r="J1535" s="17" t="s">
        <v>359</v>
      </c>
      <c r="K1535" s="17" t="s">
        <v>392</v>
      </c>
      <c r="L1535" s="17" t="s">
        <v>261</v>
      </c>
      <c r="M1535" s="17" t="s">
        <v>255</v>
      </c>
      <c r="N1535" s="36">
        <v>4.7660065122267099</v>
      </c>
      <c r="O1535" s="35">
        <v>29.50858599</v>
      </c>
      <c r="P1535" s="37">
        <v>1595.95728072</v>
      </c>
      <c r="Q1535" t="str">
        <f t="shared" si="92"/>
        <v>Desirable</v>
      </c>
      <c r="R1535" t="str">
        <f t="shared" si="93"/>
        <v>Normal</v>
      </c>
      <c r="S1535">
        <f t="shared" si="94"/>
        <v>1</v>
      </c>
      <c r="T1535" t="str">
        <f t="shared" si="95"/>
        <v>Low</v>
      </c>
    </row>
    <row r="1536" spans="1:20" ht="15" customHeight="1" x14ac:dyDescent="0.35">
      <c r="A1536" s="35">
        <v>68</v>
      </c>
      <c r="B1536" s="36">
        <v>31.490395800000002</v>
      </c>
      <c r="C1536" s="35">
        <v>104.0469696</v>
      </c>
      <c r="D1536" s="35">
        <v>91.941468360000002</v>
      </c>
      <c r="E1536" s="37">
        <v>200.94699919999999</v>
      </c>
      <c r="F1536" s="37">
        <v>43.031444309999998</v>
      </c>
      <c r="G1536" s="37">
        <v>207.71981529999999</v>
      </c>
      <c r="H1536" s="37">
        <v>298.27559230000003</v>
      </c>
      <c r="I1536" s="17" t="s">
        <v>243</v>
      </c>
      <c r="J1536" s="17" t="s">
        <v>354</v>
      </c>
      <c r="K1536" s="17" t="s">
        <v>392</v>
      </c>
      <c r="L1536" s="17" t="s">
        <v>261</v>
      </c>
      <c r="M1536" s="17" t="s">
        <v>334</v>
      </c>
      <c r="N1536" s="36">
        <v>4.6697711969036204</v>
      </c>
      <c r="O1536" s="35">
        <v>12.105501240000001</v>
      </c>
      <c r="P1536" s="37">
        <v>2141.3469144000001</v>
      </c>
      <c r="Q1536" t="str">
        <f t="shared" si="92"/>
        <v>Borderline High</v>
      </c>
      <c r="R1536" t="str">
        <f t="shared" si="93"/>
        <v>Normal</v>
      </c>
      <c r="S1536">
        <f t="shared" si="94"/>
        <v>3</v>
      </c>
      <c r="T1536" t="str">
        <f t="shared" si="95"/>
        <v>Moderate</v>
      </c>
    </row>
    <row r="1537" spans="1:20" ht="15" customHeight="1" x14ac:dyDescent="0.35">
      <c r="A1537" s="35">
        <v>53</v>
      </c>
      <c r="B1537" s="36">
        <v>28.036236410000001</v>
      </c>
      <c r="C1537" s="35">
        <v>98.835757409999999</v>
      </c>
      <c r="D1537" s="35">
        <v>66.453464969999999</v>
      </c>
      <c r="E1537" s="37">
        <v>197.3233687</v>
      </c>
      <c r="F1537" s="37">
        <v>43.530860590000003</v>
      </c>
      <c r="G1537" s="37">
        <v>225.60958930000001</v>
      </c>
      <c r="H1537" s="37">
        <v>260.68254880000001</v>
      </c>
      <c r="I1537" s="17" t="s">
        <v>243</v>
      </c>
      <c r="J1537" s="17" t="s">
        <v>249</v>
      </c>
      <c r="K1537" s="17" t="s">
        <v>255</v>
      </c>
      <c r="L1537" s="17" t="s">
        <v>363</v>
      </c>
      <c r="M1537" s="17" t="s">
        <v>333</v>
      </c>
      <c r="N1537" s="36">
        <v>4.53295354205172</v>
      </c>
      <c r="O1537" s="35">
        <v>32.382292440000001</v>
      </c>
      <c r="P1537" s="37">
        <v>1485.92052973</v>
      </c>
      <c r="Q1537" t="str">
        <f t="shared" si="92"/>
        <v>Desirable</v>
      </c>
      <c r="R1537" t="str">
        <f t="shared" si="93"/>
        <v>Normal</v>
      </c>
      <c r="S1537">
        <f t="shared" si="94"/>
        <v>2</v>
      </c>
      <c r="T1537" t="str">
        <f t="shared" si="95"/>
        <v>Low</v>
      </c>
    </row>
    <row r="1538" spans="1:20" ht="15" customHeight="1" x14ac:dyDescent="0.35">
      <c r="A1538" s="35">
        <v>83</v>
      </c>
      <c r="B1538" s="36">
        <v>26.404731139999999</v>
      </c>
      <c r="C1538" s="35">
        <v>103.4523895</v>
      </c>
      <c r="D1538" s="35">
        <v>81.716578069999997</v>
      </c>
      <c r="E1538" s="37">
        <v>200.6652168</v>
      </c>
      <c r="F1538" s="37">
        <v>38.620572180000003</v>
      </c>
      <c r="G1538" s="37">
        <v>214.3192742</v>
      </c>
      <c r="H1538" s="37">
        <v>237.62969759999999</v>
      </c>
      <c r="I1538" s="17" t="s">
        <v>243</v>
      </c>
      <c r="J1538" s="17" t="s">
        <v>249</v>
      </c>
      <c r="K1538" s="17" t="s">
        <v>392</v>
      </c>
      <c r="L1538" s="17" t="s">
        <v>366</v>
      </c>
      <c r="M1538" s="17" t="s">
        <v>333</v>
      </c>
      <c r="N1538" s="36">
        <v>5.1958115965955596</v>
      </c>
      <c r="O1538" s="35">
        <v>21.735811429999998</v>
      </c>
      <c r="P1538" s="37">
        <v>2191.59268462</v>
      </c>
      <c r="Q1538" t="str">
        <f t="shared" ref="Q1538:Q1601" si="96">IF(E1538&lt;200,"Desirable",IF(E1538&lt;240,"Borderline High","High"))</f>
        <v>Borderline High</v>
      </c>
      <c r="R1538" t="str">
        <f t="shared" ref="R1538:R1601" si="97">IF(C1538&lt;120,"Normal",IF(C1538&lt;130,"Elevated",IF(C1538&lt;140,"High / Stage 1","High / Stage 2")))</f>
        <v>Normal</v>
      </c>
      <c r="S1538">
        <f t="shared" ref="S1538:S1601" si="98">(IF(M1538="Obese",3,IF(M1538="Overweight",2,IF(M1538="Underweight",1,0))))+(IF(R1538="High / Stage 2",3,IF(R1538="High / Stage 1",2,IF(R1538="Elevated",1,0))))+IF(I1538="smoker",2,0)+IF(F1538&lt;40,1,0)</f>
        <v>3</v>
      </c>
      <c r="T1538" t="str">
        <f t="shared" ref="T1538:T1601" si="99">IF(S1538&lt;=2,"Low",IF(S1538&lt;=5,"Moderate","High"))</f>
        <v>Moderate</v>
      </c>
    </row>
    <row r="1539" spans="1:20" ht="15" customHeight="1" x14ac:dyDescent="0.35">
      <c r="A1539" s="35">
        <v>51</v>
      </c>
      <c r="B1539" s="36">
        <v>21.958185390000001</v>
      </c>
      <c r="C1539" s="35">
        <v>82.720190819999999</v>
      </c>
      <c r="D1539" s="35">
        <v>79.073761210000001</v>
      </c>
      <c r="E1539" s="37">
        <v>174.6654992</v>
      </c>
      <c r="F1539" s="37">
        <v>44.19517656</v>
      </c>
      <c r="G1539" s="37">
        <v>212.4449453</v>
      </c>
      <c r="H1539" s="37">
        <v>247.60338139999999</v>
      </c>
      <c r="I1539" s="17" t="s">
        <v>243</v>
      </c>
      <c r="J1539" s="17" t="s">
        <v>354</v>
      </c>
      <c r="K1539" s="17" t="s">
        <v>255</v>
      </c>
      <c r="L1539" s="17" t="s">
        <v>363</v>
      </c>
      <c r="M1539" s="17" t="s">
        <v>255</v>
      </c>
      <c r="N1539" s="36">
        <v>3.9521394141931201</v>
      </c>
      <c r="O1539" s="35">
        <v>3.6464296100000002</v>
      </c>
      <c r="P1539" s="37">
        <v>1119.8674548900001</v>
      </c>
      <c r="Q1539" t="str">
        <f t="shared" si="96"/>
        <v>Desirable</v>
      </c>
      <c r="R1539" t="str">
        <f t="shared" si="97"/>
        <v>Normal</v>
      </c>
      <c r="S1539">
        <f t="shared" si="98"/>
        <v>0</v>
      </c>
      <c r="T1539" t="str">
        <f t="shared" si="99"/>
        <v>Low</v>
      </c>
    </row>
    <row r="1540" spans="1:20" ht="15" customHeight="1" x14ac:dyDescent="0.35">
      <c r="A1540" s="35">
        <v>53</v>
      </c>
      <c r="B1540" s="36">
        <v>17.695300639999999</v>
      </c>
      <c r="C1540" s="35">
        <v>92.271604629999999</v>
      </c>
      <c r="D1540" s="35">
        <v>83.499067609999997</v>
      </c>
      <c r="E1540" s="37">
        <v>188.1672681</v>
      </c>
      <c r="F1540" s="37">
        <v>34.440063189999996</v>
      </c>
      <c r="G1540" s="37">
        <v>205.90305849999999</v>
      </c>
      <c r="H1540" s="37">
        <v>239.79780299999999</v>
      </c>
      <c r="I1540" s="17" t="s">
        <v>243</v>
      </c>
      <c r="J1540" s="17" t="s">
        <v>249</v>
      </c>
      <c r="K1540" s="17" t="s">
        <v>392</v>
      </c>
      <c r="L1540" s="17" t="s">
        <v>363</v>
      </c>
      <c r="M1540" s="17" t="s">
        <v>332</v>
      </c>
      <c r="N1540" s="36">
        <v>5.4636156461709504</v>
      </c>
      <c r="O1540" s="35">
        <v>8.7725370199999997</v>
      </c>
      <c r="P1540" s="37">
        <v>937.85093391999999</v>
      </c>
      <c r="Q1540" t="str">
        <f t="shared" si="96"/>
        <v>Desirable</v>
      </c>
      <c r="R1540" t="str">
        <f t="shared" si="97"/>
        <v>Normal</v>
      </c>
      <c r="S1540">
        <f t="shared" si="98"/>
        <v>2</v>
      </c>
      <c r="T1540" t="str">
        <f t="shared" si="99"/>
        <v>Low</v>
      </c>
    </row>
    <row r="1541" spans="1:20" ht="15" customHeight="1" x14ac:dyDescent="0.35">
      <c r="A1541" s="35">
        <v>23</v>
      </c>
      <c r="B1541" s="36">
        <v>22.94229588</v>
      </c>
      <c r="C1541" s="35">
        <v>110.77882289999999</v>
      </c>
      <c r="D1541" s="35">
        <v>83.337421090000007</v>
      </c>
      <c r="E1541" s="37">
        <v>164.46875349999999</v>
      </c>
      <c r="F1541" s="37">
        <v>39.960530419999998</v>
      </c>
      <c r="G1541" s="37">
        <v>203.18768660000001</v>
      </c>
      <c r="H1541" s="37">
        <v>210.65688349999999</v>
      </c>
      <c r="I1541" s="17" t="s">
        <v>243</v>
      </c>
      <c r="J1541" s="17" t="s">
        <v>359</v>
      </c>
      <c r="K1541" s="17" t="s">
        <v>392</v>
      </c>
      <c r="L1541" s="17" t="s">
        <v>355</v>
      </c>
      <c r="M1541" s="17" t="s">
        <v>255</v>
      </c>
      <c r="N1541" s="36">
        <v>4.1157800402390201</v>
      </c>
      <c r="O1541" s="35">
        <v>27.441401809999999</v>
      </c>
      <c r="P1541" s="37">
        <v>527.67280524</v>
      </c>
      <c r="Q1541" t="str">
        <f t="shared" si="96"/>
        <v>Desirable</v>
      </c>
      <c r="R1541" t="str">
        <f t="shared" si="97"/>
        <v>Normal</v>
      </c>
      <c r="S1541">
        <f t="shared" si="98"/>
        <v>1</v>
      </c>
      <c r="T1541" t="str">
        <f t="shared" si="99"/>
        <v>Low</v>
      </c>
    </row>
    <row r="1542" spans="1:20" ht="15" customHeight="1" x14ac:dyDescent="0.35">
      <c r="A1542" s="35">
        <v>56</v>
      </c>
      <c r="B1542" s="36">
        <v>30.25523188</v>
      </c>
      <c r="C1542" s="35">
        <v>117.38322119999999</v>
      </c>
      <c r="D1542" s="35">
        <v>85.929506680000003</v>
      </c>
      <c r="E1542" s="37">
        <v>211.81850990000001</v>
      </c>
      <c r="F1542" s="37">
        <v>32.61529651</v>
      </c>
      <c r="G1542" s="37">
        <v>220.3104802</v>
      </c>
      <c r="H1542" s="37">
        <v>275.18450039999999</v>
      </c>
      <c r="I1542" s="17" t="s">
        <v>353</v>
      </c>
      <c r="J1542" s="17" t="s">
        <v>354</v>
      </c>
      <c r="K1542" s="17" t="s">
        <v>392</v>
      </c>
      <c r="L1542" s="17" t="s">
        <v>363</v>
      </c>
      <c r="M1542" s="17" t="s">
        <v>334</v>
      </c>
      <c r="N1542" s="36">
        <v>6.4944529888009903</v>
      </c>
      <c r="O1542" s="35">
        <v>31.453714519999998</v>
      </c>
      <c r="P1542" s="37">
        <v>1694.29298528</v>
      </c>
      <c r="Q1542" t="str">
        <f t="shared" si="96"/>
        <v>Borderline High</v>
      </c>
      <c r="R1542" t="str">
        <f t="shared" si="97"/>
        <v>Normal</v>
      </c>
      <c r="S1542">
        <f t="shared" si="98"/>
        <v>6</v>
      </c>
      <c r="T1542" t="str">
        <f t="shared" si="99"/>
        <v>High</v>
      </c>
    </row>
    <row r="1543" spans="1:20" ht="15" customHeight="1" x14ac:dyDescent="0.35">
      <c r="A1543" s="35">
        <v>59</v>
      </c>
      <c r="B1543" s="36">
        <v>32.91400041</v>
      </c>
      <c r="C1543" s="35">
        <v>99.240987869999998</v>
      </c>
      <c r="D1543" s="35">
        <v>80.584338059999993</v>
      </c>
      <c r="E1543" s="37">
        <v>178.238709</v>
      </c>
      <c r="F1543" s="37">
        <v>38.796564029999999</v>
      </c>
      <c r="G1543" s="37">
        <v>190.89562509999999</v>
      </c>
      <c r="H1543" s="37">
        <v>237.95556010000001</v>
      </c>
      <c r="I1543" s="17" t="s">
        <v>243</v>
      </c>
      <c r="J1543" s="17" t="s">
        <v>249</v>
      </c>
      <c r="K1543" s="17" t="s">
        <v>392</v>
      </c>
      <c r="L1543" s="17" t="s">
        <v>363</v>
      </c>
      <c r="M1543" s="17" t="s">
        <v>334</v>
      </c>
      <c r="N1543" s="36">
        <v>4.5941880023750103</v>
      </c>
      <c r="O1543" s="35">
        <v>18.656649810000001</v>
      </c>
      <c r="P1543" s="37">
        <v>1941.9260241899999</v>
      </c>
      <c r="Q1543" t="str">
        <f t="shared" si="96"/>
        <v>Desirable</v>
      </c>
      <c r="R1543" t="str">
        <f t="shared" si="97"/>
        <v>Normal</v>
      </c>
      <c r="S1543">
        <f t="shared" si="98"/>
        <v>4</v>
      </c>
      <c r="T1543" t="str">
        <f t="shared" si="99"/>
        <v>Moderate</v>
      </c>
    </row>
    <row r="1544" spans="1:20" ht="15" customHeight="1" x14ac:dyDescent="0.35">
      <c r="A1544" s="35">
        <v>75</v>
      </c>
      <c r="B1544" s="36">
        <v>25.449490229999999</v>
      </c>
      <c r="C1544" s="35">
        <v>93.164465820000004</v>
      </c>
      <c r="D1544" s="35">
        <v>81.41567689</v>
      </c>
      <c r="E1544" s="37">
        <v>215.51797790000001</v>
      </c>
      <c r="F1544" s="37">
        <v>44.953105569999998</v>
      </c>
      <c r="G1544" s="37">
        <v>243.16407409999999</v>
      </c>
      <c r="H1544" s="37">
        <v>238.25664040000001</v>
      </c>
      <c r="I1544" s="17" t="s">
        <v>243</v>
      </c>
      <c r="J1544" s="17" t="s">
        <v>354</v>
      </c>
      <c r="K1544" s="17" t="s">
        <v>392</v>
      </c>
      <c r="L1544" s="17" t="s">
        <v>366</v>
      </c>
      <c r="M1544" s="17" t="s">
        <v>333</v>
      </c>
      <c r="N1544" s="36">
        <v>4.7942845142122597</v>
      </c>
      <c r="O1544" s="35">
        <v>11.74878893</v>
      </c>
      <c r="P1544" s="37">
        <v>1908.7117672500001</v>
      </c>
      <c r="Q1544" t="str">
        <f t="shared" si="96"/>
        <v>Borderline High</v>
      </c>
      <c r="R1544" t="str">
        <f t="shared" si="97"/>
        <v>Normal</v>
      </c>
      <c r="S1544">
        <f t="shared" si="98"/>
        <v>2</v>
      </c>
      <c r="T1544" t="str">
        <f t="shared" si="99"/>
        <v>Low</v>
      </c>
    </row>
    <row r="1545" spans="1:20" ht="15" customHeight="1" x14ac:dyDescent="0.35">
      <c r="A1545" s="35">
        <v>29</v>
      </c>
      <c r="B1545" s="36">
        <v>22.27656172</v>
      </c>
      <c r="C1545" s="35">
        <v>104.2776504</v>
      </c>
      <c r="D1545" s="35">
        <v>81.725610419999995</v>
      </c>
      <c r="E1545" s="37">
        <v>202.31563310000001</v>
      </c>
      <c r="F1545" s="37">
        <v>35.227802130000001</v>
      </c>
      <c r="G1545" s="37">
        <v>202.2077266</v>
      </c>
      <c r="H1545" s="37">
        <v>214.98583930000001</v>
      </c>
      <c r="I1545" s="17" t="s">
        <v>353</v>
      </c>
      <c r="J1545" s="17" t="s">
        <v>354</v>
      </c>
      <c r="K1545" s="17" t="s">
        <v>392</v>
      </c>
      <c r="L1545" s="17" t="s">
        <v>355</v>
      </c>
      <c r="M1545" s="17" t="s">
        <v>255</v>
      </c>
      <c r="N1545" s="36">
        <v>5.7430671477431696</v>
      </c>
      <c r="O1545" s="35">
        <v>22.55203998</v>
      </c>
      <c r="P1545" s="37">
        <v>646.02028987999995</v>
      </c>
      <c r="Q1545" t="str">
        <f t="shared" si="96"/>
        <v>Borderline High</v>
      </c>
      <c r="R1545" t="str">
        <f t="shared" si="97"/>
        <v>Normal</v>
      </c>
      <c r="S1545">
        <f t="shared" si="98"/>
        <v>3</v>
      </c>
      <c r="T1545" t="str">
        <f t="shared" si="99"/>
        <v>Moderate</v>
      </c>
    </row>
    <row r="1546" spans="1:20" ht="15" customHeight="1" x14ac:dyDescent="0.35">
      <c r="A1546" s="35">
        <v>20</v>
      </c>
      <c r="B1546" s="36">
        <v>27.948636260000001</v>
      </c>
      <c r="C1546" s="35">
        <v>111.25231700000001</v>
      </c>
      <c r="D1546" s="35">
        <v>95.760115110000001</v>
      </c>
      <c r="E1546" s="37">
        <v>156.40429889999999</v>
      </c>
      <c r="F1546" s="37">
        <v>34.790683510000001</v>
      </c>
      <c r="G1546" s="37">
        <v>182.08820679999999</v>
      </c>
      <c r="H1546" s="37">
        <v>229.20964169999999</v>
      </c>
      <c r="I1546" s="17" t="s">
        <v>243</v>
      </c>
      <c r="J1546" s="17" t="s">
        <v>249</v>
      </c>
      <c r="K1546" s="17" t="s">
        <v>392</v>
      </c>
      <c r="L1546" s="17" t="s">
        <v>355</v>
      </c>
      <c r="M1546" s="17" t="s">
        <v>333</v>
      </c>
      <c r="N1546" s="36">
        <v>4.4955799403896197</v>
      </c>
      <c r="O1546" s="35">
        <v>15.49220189</v>
      </c>
      <c r="P1546" s="37">
        <v>558.97272520000001</v>
      </c>
      <c r="Q1546" t="str">
        <f t="shared" si="96"/>
        <v>Desirable</v>
      </c>
      <c r="R1546" t="str">
        <f t="shared" si="97"/>
        <v>Normal</v>
      </c>
      <c r="S1546">
        <f t="shared" si="98"/>
        <v>3</v>
      </c>
      <c r="T1546" t="str">
        <f t="shared" si="99"/>
        <v>Moderate</v>
      </c>
    </row>
    <row r="1547" spans="1:20" ht="15" customHeight="1" x14ac:dyDescent="0.35">
      <c r="A1547" s="35">
        <v>35</v>
      </c>
      <c r="B1547" s="36">
        <v>30.442515490000002</v>
      </c>
      <c r="C1547" s="35">
        <v>100.85583389999999</v>
      </c>
      <c r="D1547" s="35">
        <v>75.954715030000003</v>
      </c>
      <c r="E1547" s="37">
        <v>195.39702689999999</v>
      </c>
      <c r="F1547" s="37">
        <v>34.43500736</v>
      </c>
      <c r="G1547" s="37">
        <v>232.17703750000001</v>
      </c>
      <c r="H1547" s="37">
        <v>245.53351889999999</v>
      </c>
      <c r="I1547" s="17" t="s">
        <v>353</v>
      </c>
      <c r="J1547" s="17" t="s">
        <v>249</v>
      </c>
      <c r="K1547" s="17" t="s">
        <v>255</v>
      </c>
      <c r="L1547" s="17" t="s">
        <v>357</v>
      </c>
      <c r="M1547" s="17" t="s">
        <v>334</v>
      </c>
      <c r="N1547" s="36">
        <v>5.6743715735915599</v>
      </c>
      <c r="O1547" s="35">
        <v>24.901118870000001</v>
      </c>
      <c r="P1547" s="37">
        <v>1065.48804215</v>
      </c>
      <c r="Q1547" t="str">
        <f t="shared" si="96"/>
        <v>Desirable</v>
      </c>
      <c r="R1547" t="str">
        <f t="shared" si="97"/>
        <v>Normal</v>
      </c>
      <c r="S1547">
        <f t="shared" si="98"/>
        <v>6</v>
      </c>
      <c r="T1547" t="str">
        <f t="shared" si="99"/>
        <v>High</v>
      </c>
    </row>
    <row r="1548" spans="1:20" ht="15" customHeight="1" x14ac:dyDescent="0.35">
      <c r="A1548" s="35">
        <v>57</v>
      </c>
      <c r="B1548" s="36">
        <v>30.88595956</v>
      </c>
      <c r="C1548" s="35">
        <v>105.22006690000001</v>
      </c>
      <c r="D1548" s="35">
        <v>74.115937200000005</v>
      </c>
      <c r="E1548" s="37">
        <v>196.41765810000001</v>
      </c>
      <c r="F1548" s="37">
        <v>30.387772519999999</v>
      </c>
      <c r="G1548" s="37">
        <v>216.6334324</v>
      </c>
      <c r="H1548" s="37">
        <v>229.37498959999999</v>
      </c>
      <c r="I1548" s="17" t="s">
        <v>243</v>
      </c>
      <c r="J1548" s="17" t="s">
        <v>249</v>
      </c>
      <c r="K1548" s="17" t="s">
        <v>255</v>
      </c>
      <c r="L1548" s="17" t="s">
        <v>363</v>
      </c>
      <c r="M1548" s="17" t="s">
        <v>334</v>
      </c>
      <c r="N1548" s="36">
        <v>6.4637070048726297</v>
      </c>
      <c r="O1548" s="35">
        <v>31.104129700000001</v>
      </c>
      <c r="P1548" s="37">
        <v>1760.4996949199999</v>
      </c>
      <c r="Q1548" t="str">
        <f t="shared" si="96"/>
        <v>Desirable</v>
      </c>
      <c r="R1548" t="str">
        <f t="shared" si="97"/>
        <v>Normal</v>
      </c>
      <c r="S1548">
        <f t="shared" si="98"/>
        <v>4</v>
      </c>
      <c r="T1548" t="str">
        <f t="shared" si="99"/>
        <v>Moderate</v>
      </c>
    </row>
    <row r="1549" spans="1:20" ht="15" customHeight="1" x14ac:dyDescent="0.35">
      <c r="A1549" s="35">
        <v>38</v>
      </c>
      <c r="B1549" s="36">
        <v>27.97270228</v>
      </c>
      <c r="C1549" s="35">
        <v>115.5587938</v>
      </c>
      <c r="D1549" s="35">
        <v>77.778426980000006</v>
      </c>
      <c r="E1549" s="37">
        <v>207.02749890000001</v>
      </c>
      <c r="F1549" s="37">
        <v>41.501186760000003</v>
      </c>
      <c r="G1549" s="37">
        <v>222.51926760000001</v>
      </c>
      <c r="H1549" s="37">
        <v>246.25189169999999</v>
      </c>
      <c r="I1549" s="17" t="s">
        <v>243</v>
      </c>
      <c r="J1549" s="17" t="s">
        <v>249</v>
      </c>
      <c r="K1549" s="17" t="s">
        <v>255</v>
      </c>
      <c r="L1549" s="17" t="s">
        <v>357</v>
      </c>
      <c r="M1549" s="17" t="s">
        <v>333</v>
      </c>
      <c r="N1549" s="36">
        <v>4.9884717778610304</v>
      </c>
      <c r="O1549" s="35">
        <v>37.780366819999998</v>
      </c>
      <c r="P1549" s="37">
        <v>1062.9626866399999</v>
      </c>
      <c r="Q1549" t="str">
        <f t="shared" si="96"/>
        <v>Borderline High</v>
      </c>
      <c r="R1549" t="str">
        <f t="shared" si="97"/>
        <v>Normal</v>
      </c>
      <c r="S1549">
        <f t="shared" si="98"/>
        <v>2</v>
      </c>
      <c r="T1549" t="str">
        <f t="shared" si="99"/>
        <v>Low</v>
      </c>
    </row>
    <row r="1550" spans="1:20" ht="15" customHeight="1" x14ac:dyDescent="0.35">
      <c r="A1550" s="35">
        <v>32</v>
      </c>
      <c r="B1550" s="36">
        <v>37.35139015</v>
      </c>
      <c r="C1550" s="35">
        <v>128.67402670000001</v>
      </c>
      <c r="D1550" s="35">
        <v>84.911291989999995</v>
      </c>
      <c r="E1550" s="37">
        <v>198.98054680000001</v>
      </c>
      <c r="F1550" s="37">
        <v>27.765142749999999</v>
      </c>
      <c r="G1550" s="37">
        <v>229.4647234</v>
      </c>
      <c r="H1550" s="37">
        <v>276.3045649</v>
      </c>
      <c r="I1550" s="17" t="s">
        <v>243</v>
      </c>
      <c r="J1550" s="17" t="s">
        <v>354</v>
      </c>
      <c r="K1550" s="17" t="s">
        <v>392</v>
      </c>
      <c r="L1550" s="17" t="s">
        <v>357</v>
      </c>
      <c r="M1550" s="17" t="s">
        <v>334</v>
      </c>
      <c r="N1550" s="36">
        <v>7.1665594732085403</v>
      </c>
      <c r="O1550" s="35">
        <v>43.762734709999997</v>
      </c>
      <c r="P1550" s="37">
        <v>1195.2444848</v>
      </c>
      <c r="Q1550" t="str">
        <f t="shared" si="96"/>
        <v>Desirable</v>
      </c>
      <c r="R1550" t="str">
        <f t="shared" si="97"/>
        <v>Elevated</v>
      </c>
      <c r="S1550">
        <f t="shared" si="98"/>
        <v>5</v>
      </c>
      <c r="T1550" t="str">
        <f t="shared" si="99"/>
        <v>Moderate</v>
      </c>
    </row>
    <row r="1551" spans="1:20" ht="15" customHeight="1" x14ac:dyDescent="0.35">
      <c r="A1551" s="35">
        <v>43</v>
      </c>
      <c r="B1551" s="36">
        <v>33.344413240000002</v>
      </c>
      <c r="C1551" s="35">
        <v>105.0648959</v>
      </c>
      <c r="D1551" s="35">
        <v>85.690388290000001</v>
      </c>
      <c r="E1551" s="37">
        <v>221.0579975</v>
      </c>
      <c r="F1551" s="37">
        <v>33.865494920000003</v>
      </c>
      <c r="G1551" s="37">
        <v>250.87010849999999</v>
      </c>
      <c r="H1551" s="37">
        <v>286.73510340000001</v>
      </c>
      <c r="I1551" s="17" t="s">
        <v>243</v>
      </c>
      <c r="J1551" s="17" t="s">
        <v>359</v>
      </c>
      <c r="K1551" s="17" t="s">
        <v>392</v>
      </c>
      <c r="L1551" s="17" t="s">
        <v>360</v>
      </c>
      <c r="M1551" s="17" t="s">
        <v>334</v>
      </c>
      <c r="N1551" s="36">
        <v>6.5275289205783702</v>
      </c>
      <c r="O1551" s="35">
        <v>19.374507609999998</v>
      </c>
      <c r="P1551" s="37">
        <v>1433.80976932</v>
      </c>
      <c r="Q1551" t="str">
        <f t="shared" si="96"/>
        <v>Borderline High</v>
      </c>
      <c r="R1551" t="str">
        <f t="shared" si="97"/>
        <v>Normal</v>
      </c>
      <c r="S1551">
        <f t="shared" si="98"/>
        <v>4</v>
      </c>
      <c r="T1551" t="str">
        <f t="shared" si="99"/>
        <v>Moderate</v>
      </c>
    </row>
    <row r="1552" spans="1:20" ht="15" customHeight="1" x14ac:dyDescent="0.35">
      <c r="A1552" s="35">
        <v>25</v>
      </c>
      <c r="B1552" s="36">
        <v>20.886069429999999</v>
      </c>
      <c r="C1552" s="35">
        <v>108.53172360000001</v>
      </c>
      <c r="D1552" s="35">
        <v>88.017264440000005</v>
      </c>
      <c r="E1552" s="37">
        <v>193.113685</v>
      </c>
      <c r="F1552" s="37">
        <v>29.059589370000001</v>
      </c>
      <c r="G1552" s="37">
        <v>212.71690050000001</v>
      </c>
      <c r="H1552" s="37">
        <v>265.80700869999998</v>
      </c>
      <c r="I1552" s="17" t="s">
        <v>243</v>
      </c>
      <c r="J1552" s="17" t="s">
        <v>249</v>
      </c>
      <c r="K1552" s="17" t="s">
        <v>392</v>
      </c>
      <c r="L1552" s="17" t="s">
        <v>355</v>
      </c>
      <c r="M1552" s="17" t="s">
        <v>255</v>
      </c>
      <c r="N1552" s="36">
        <v>6.6454375022712204</v>
      </c>
      <c r="O1552" s="35">
        <v>20.514459160000001</v>
      </c>
      <c r="P1552" s="37">
        <v>522.15173574999994</v>
      </c>
      <c r="Q1552" t="str">
        <f t="shared" si="96"/>
        <v>Desirable</v>
      </c>
      <c r="R1552" t="str">
        <f t="shared" si="97"/>
        <v>Normal</v>
      </c>
      <c r="S1552">
        <f t="shared" si="98"/>
        <v>1</v>
      </c>
      <c r="T1552" t="str">
        <f t="shared" si="99"/>
        <v>Low</v>
      </c>
    </row>
    <row r="1553" spans="1:20" ht="15" customHeight="1" x14ac:dyDescent="0.35">
      <c r="A1553" s="35">
        <v>59</v>
      </c>
      <c r="B1553" s="36">
        <v>19.662645059999999</v>
      </c>
      <c r="C1553" s="35">
        <v>105.35840640000001</v>
      </c>
      <c r="D1553" s="35">
        <v>79.934994529999997</v>
      </c>
      <c r="E1553" s="37">
        <v>174.59511800000001</v>
      </c>
      <c r="F1553" s="37">
        <v>33.867243889999997</v>
      </c>
      <c r="G1553" s="37">
        <v>211.7775528</v>
      </c>
      <c r="H1553" s="37">
        <v>263.15676409999998</v>
      </c>
      <c r="I1553" s="17" t="s">
        <v>243</v>
      </c>
      <c r="J1553" s="17" t="s">
        <v>354</v>
      </c>
      <c r="K1553" s="17" t="s">
        <v>255</v>
      </c>
      <c r="L1553" s="17" t="s">
        <v>363</v>
      </c>
      <c r="M1553" s="17" t="s">
        <v>255</v>
      </c>
      <c r="N1553" s="36">
        <v>5.1552797909118597</v>
      </c>
      <c r="O1553" s="35">
        <v>25.423411869999999</v>
      </c>
      <c r="P1553" s="37">
        <v>1160.0960585400001</v>
      </c>
      <c r="Q1553" t="str">
        <f t="shared" si="96"/>
        <v>Desirable</v>
      </c>
      <c r="R1553" t="str">
        <f t="shared" si="97"/>
        <v>Normal</v>
      </c>
      <c r="S1553">
        <f t="shared" si="98"/>
        <v>1</v>
      </c>
      <c r="T1553" t="str">
        <f t="shared" si="99"/>
        <v>Low</v>
      </c>
    </row>
    <row r="1554" spans="1:20" ht="15" customHeight="1" x14ac:dyDescent="0.35">
      <c r="A1554" s="35">
        <v>61</v>
      </c>
      <c r="B1554" s="36">
        <v>21.348361499999999</v>
      </c>
      <c r="C1554" s="35">
        <v>117.6917436</v>
      </c>
      <c r="D1554" s="35">
        <v>76.009102630000001</v>
      </c>
      <c r="E1554" s="37">
        <v>196.6476663</v>
      </c>
      <c r="F1554" s="37">
        <v>37.285857380000003</v>
      </c>
      <c r="G1554" s="37">
        <v>224.01465089999999</v>
      </c>
      <c r="H1554" s="37">
        <v>226.56957370000001</v>
      </c>
      <c r="I1554" s="17" t="s">
        <v>353</v>
      </c>
      <c r="J1554" s="17" t="s">
        <v>249</v>
      </c>
      <c r="K1554" s="17" t="s">
        <v>255</v>
      </c>
      <c r="L1554" s="17" t="s">
        <v>261</v>
      </c>
      <c r="M1554" s="17" t="s">
        <v>255</v>
      </c>
      <c r="N1554" s="36">
        <v>5.2740551007278498</v>
      </c>
      <c r="O1554" s="35">
        <v>41.682640970000001</v>
      </c>
      <c r="P1554" s="37">
        <v>1302.2500514999999</v>
      </c>
      <c r="Q1554" t="str">
        <f t="shared" si="96"/>
        <v>Desirable</v>
      </c>
      <c r="R1554" t="str">
        <f t="shared" si="97"/>
        <v>Normal</v>
      </c>
      <c r="S1554">
        <f t="shared" si="98"/>
        <v>3</v>
      </c>
      <c r="T1554" t="str">
        <f t="shared" si="99"/>
        <v>Moderate</v>
      </c>
    </row>
    <row r="1555" spans="1:20" ht="15" customHeight="1" x14ac:dyDescent="0.35">
      <c r="A1555" s="35">
        <v>31</v>
      </c>
      <c r="B1555" s="36">
        <v>32.841807449999997</v>
      </c>
      <c r="C1555" s="35">
        <v>98.20178756</v>
      </c>
      <c r="D1555" s="35">
        <v>72.315699789999996</v>
      </c>
      <c r="E1555" s="37">
        <v>199.75994460000001</v>
      </c>
      <c r="F1555" s="37">
        <v>40.301630359999997</v>
      </c>
      <c r="G1555" s="37">
        <v>215.68030490000001</v>
      </c>
      <c r="H1555" s="37">
        <v>276.34215669999998</v>
      </c>
      <c r="I1555" s="17" t="s">
        <v>353</v>
      </c>
      <c r="J1555" s="17" t="s">
        <v>249</v>
      </c>
      <c r="K1555" s="17" t="s">
        <v>255</v>
      </c>
      <c r="L1555" s="17" t="s">
        <v>357</v>
      </c>
      <c r="M1555" s="17" t="s">
        <v>334</v>
      </c>
      <c r="N1555" s="36">
        <v>4.9566219236198696</v>
      </c>
      <c r="O1555" s="35">
        <v>25.88608777</v>
      </c>
      <c r="P1555" s="37">
        <v>1018.09603095</v>
      </c>
      <c r="Q1555" t="str">
        <f t="shared" si="96"/>
        <v>Desirable</v>
      </c>
      <c r="R1555" t="str">
        <f t="shared" si="97"/>
        <v>Normal</v>
      </c>
      <c r="S1555">
        <f t="shared" si="98"/>
        <v>5</v>
      </c>
      <c r="T1555" t="str">
        <f t="shared" si="99"/>
        <v>Moderate</v>
      </c>
    </row>
    <row r="1556" spans="1:20" ht="15" customHeight="1" x14ac:dyDescent="0.35">
      <c r="A1556" s="35">
        <v>19</v>
      </c>
      <c r="B1556" s="36">
        <v>18.453709050000001</v>
      </c>
      <c r="C1556" s="35">
        <v>101.3224635</v>
      </c>
      <c r="D1556" s="35">
        <v>77.585185440000004</v>
      </c>
      <c r="E1556" s="37">
        <v>183.88592420000001</v>
      </c>
      <c r="F1556" s="37">
        <v>37.72040561</v>
      </c>
      <c r="G1556" s="37">
        <v>206.8524267</v>
      </c>
      <c r="H1556" s="37">
        <v>245.52607510000001</v>
      </c>
      <c r="I1556" s="17" t="s">
        <v>243</v>
      </c>
      <c r="J1556" s="17" t="s">
        <v>249</v>
      </c>
      <c r="K1556" s="17" t="s">
        <v>255</v>
      </c>
      <c r="L1556" s="17" t="s">
        <v>355</v>
      </c>
      <c r="M1556" s="17" t="s">
        <v>332</v>
      </c>
      <c r="N1556" s="36">
        <v>4.8749720801318803</v>
      </c>
      <c r="O1556" s="35">
        <v>23.737278060000001</v>
      </c>
      <c r="P1556" s="37">
        <v>350.62047195000002</v>
      </c>
      <c r="Q1556" t="str">
        <f t="shared" si="96"/>
        <v>Desirable</v>
      </c>
      <c r="R1556" t="str">
        <f t="shared" si="97"/>
        <v>Normal</v>
      </c>
      <c r="S1556">
        <f t="shared" si="98"/>
        <v>2</v>
      </c>
      <c r="T1556" t="str">
        <f t="shared" si="99"/>
        <v>Low</v>
      </c>
    </row>
    <row r="1557" spans="1:20" ht="15" customHeight="1" x14ac:dyDescent="0.35">
      <c r="A1557" s="35">
        <v>54</v>
      </c>
      <c r="B1557" s="36">
        <v>29.287798540000001</v>
      </c>
      <c r="C1557" s="35">
        <v>103.5598131</v>
      </c>
      <c r="D1557" s="35">
        <v>92.60167534</v>
      </c>
      <c r="E1557" s="37">
        <v>197.55109859999999</v>
      </c>
      <c r="F1557" s="37">
        <v>40.218635280000001</v>
      </c>
      <c r="G1557" s="37">
        <v>220.5171766</v>
      </c>
      <c r="H1557" s="37">
        <v>255.06282809999999</v>
      </c>
      <c r="I1557" s="17" t="s">
        <v>353</v>
      </c>
      <c r="J1557" s="17" t="s">
        <v>359</v>
      </c>
      <c r="K1557" s="17" t="s">
        <v>392</v>
      </c>
      <c r="L1557" s="17" t="s">
        <v>363</v>
      </c>
      <c r="M1557" s="17" t="s">
        <v>333</v>
      </c>
      <c r="N1557" s="36">
        <v>4.9119294382979399</v>
      </c>
      <c r="O1557" s="35">
        <v>10.95813776</v>
      </c>
      <c r="P1557" s="37">
        <v>1581.5411211600001</v>
      </c>
      <c r="Q1557" t="str">
        <f t="shared" si="96"/>
        <v>Desirable</v>
      </c>
      <c r="R1557" t="str">
        <f t="shared" si="97"/>
        <v>Normal</v>
      </c>
      <c r="S1557">
        <f t="shared" si="98"/>
        <v>4</v>
      </c>
      <c r="T1557" t="str">
        <f t="shared" si="99"/>
        <v>Moderate</v>
      </c>
    </row>
    <row r="1558" spans="1:20" ht="15" customHeight="1" x14ac:dyDescent="0.35">
      <c r="A1558" s="35">
        <v>86</v>
      </c>
      <c r="B1558" s="36">
        <v>26.149988539999999</v>
      </c>
      <c r="C1558" s="35">
        <v>111.0287038</v>
      </c>
      <c r="D1558" s="35">
        <v>78.492351990000003</v>
      </c>
      <c r="E1558" s="37">
        <v>211.66425150000001</v>
      </c>
      <c r="F1558" s="37">
        <v>34.304052339999998</v>
      </c>
      <c r="G1558" s="37">
        <v>231.54875720000001</v>
      </c>
      <c r="H1558" s="37">
        <v>268.0809271</v>
      </c>
      <c r="I1558" s="17" t="s">
        <v>243</v>
      </c>
      <c r="J1558" s="17" t="s">
        <v>249</v>
      </c>
      <c r="K1558" s="17" t="s">
        <v>255</v>
      </c>
      <c r="L1558" s="17" t="s">
        <v>366</v>
      </c>
      <c r="M1558" s="17" t="s">
        <v>333</v>
      </c>
      <c r="N1558" s="36">
        <v>6.1702404544547198</v>
      </c>
      <c r="O1558" s="35">
        <v>32.536351809999999</v>
      </c>
      <c r="P1558" s="37">
        <v>2248.89901444</v>
      </c>
      <c r="Q1558" t="str">
        <f t="shared" si="96"/>
        <v>Borderline High</v>
      </c>
      <c r="R1558" t="str">
        <f t="shared" si="97"/>
        <v>Normal</v>
      </c>
      <c r="S1558">
        <f t="shared" si="98"/>
        <v>3</v>
      </c>
      <c r="T1558" t="str">
        <f t="shared" si="99"/>
        <v>Moderate</v>
      </c>
    </row>
    <row r="1559" spans="1:20" ht="15" customHeight="1" x14ac:dyDescent="0.35">
      <c r="A1559" s="35">
        <v>55</v>
      </c>
      <c r="B1559" s="36">
        <v>20.776037769999999</v>
      </c>
      <c r="C1559" s="35">
        <v>114.6849295</v>
      </c>
      <c r="D1559" s="35">
        <v>80.146378459999994</v>
      </c>
      <c r="E1559" s="37">
        <v>189.77845120000001</v>
      </c>
      <c r="F1559" s="37">
        <v>28.71534188</v>
      </c>
      <c r="G1559" s="37">
        <v>214.61775539999999</v>
      </c>
      <c r="H1559" s="37">
        <v>233.5546167</v>
      </c>
      <c r="I1559" s="17" t="s">
        <v>243</v>
      </c>
      <c r="J1559" s="17" t="s">
        <v>249</v>
      </c>
      <c r="K1559" s="17" t="s">
        <v>392</v>
      </c>
      <c r="L1559" s="17" t="s">
        <v>363</v>
      </c>
      <c r="M1559" s="17" t="s">
        <v>255</v>
      </c>
      <c r="N1559" s="36">
        <v>6.6089567031127396</v>
      </c>
      <c r="O1559" s="35">
        <v>34.538551040000002</v>
      </c>
      <c r="P1559" s="37">
        <v>1142.6820773500001</v>
      </c>
      <c r="Q1559" t="str">
        <f t="shared" si="96"/>
        <v>Desirable</v>
      </c>
      <c r="R1559" t="str">
        <f t="shared" si="97"/>
        <v>Normal</v>
      </c>
      <c r="S1559">
        <f t="shared" si="98"/>
        <v>1</v>
      </c>
      <c r="T1559" t="str">
        <f t="shared" si="99"/>
        <v>Low</v>
      </c>
    </row>
    <row r="1560" spans="1:20" ht="15" customHeight="1" x14ac:dyDescent="0.35">
      <c r="A1560" s="35">
        <v>58</v>
      </c>
      <c r="B1560" s="36">
        <v>28.244221079999999</v>
      </c>
      <c r="C1560" s="35">
        <v>109.72461850000001</v>
      </c>
      <c r="D1560" s="35">
        <v>91.164240599999999</v>
      </c>
      <c r="E1560" s="37">
        <v>201.49418679999999</v>
      </c>
      <c r="F1560" s="37">
        <v>41.031011999999997</v>
      </c>
      <c r="G1560" s="37">
        <v>219.0370504</v>
      </c>
      <c r="H1560" s="37">
        <v>292.91881280000001</v>
      </c>
      <c r="I1560" s="17" t="s">
        <v>243</v>
      </c>
      <c r="J1560" s="17" t="s">
        <v>354</v>
      </c>
      <c r="K1560" s="17" t="s">
        <v>392</v>
      </c>
      <c r="L1560" s="17" t="s">
        <v>363</v>
      </c>
      <c r="M1560" s="17" t="s">
        <v>333</v>
      </c>
      <c r="N1560" s="36">
        <v>4.9107778964847402</v>
      </c>
      <c r="O1560" s="35">
        <v>18.560377899999999</v>
      </c>
      <c r="P1560" s="37">
        <v>1638.16482264</v>
      </c>
      <c r="Q1560" t="str">
        <f t="shared" si="96"/>
        <v>Borderline High</v>
      </c>
      <c r="R1560" t="str">
        <f t="shared" si="97"/>
        <v>Normal</v>
      </c>
      <c r="S1560">
        <f t="shared" si="98"/>
        <v>2</v>
      </c>
      <c r="T1560" t="str">
        <f t="shared" si="99"/>
        <v>Low</v>
      </c>
    </row>
    <row r="1561" spans="1:20" ht="15" customHeight="1" x14ac:dyDescent="0.35">
      <c r="A1561" s="35">
        <v>79</v>
      </c>
      <c r="B1561" s="36">
        <v>26.11778004</v>
      </c>
      <c r="C1561" s="35">
        <v>103.3334547</v>
      </c>
      <c r="D1561" s="35">
        <v>68.0751949</v>
      </c>
      <c r="E1561" s="37">
        <v>196.25383669999999</v>
      </c>
      <c r="F1561" s="37">
        <v>32.615707290000003</v>
      </c>
      <c r="G1561" s="37">
        <v>213.02775779999999</v>
      </c>
      <c r="H1561" s="37">
        <v>241.97817459999999</v>
      </c>
      <c r="I1561" s="17" t="s">
        <v>243</v>
      </c>
      <c r="J1561" s="17" t="s">
        <v>359</v>
      </c>
      <c r="K1561" s="17" t="s">
        <v>255</v>
      </c>
      <c r="L1561" s="17" t="s">
        <v>366</v>
      </c>
      <c r="M1561" s="17" t="s">
        <v>333</v>
      </c>
      <c r="N1561" s="36">
        <v>6.0171571615793704</v>
      </c>
      <c r="O1561" s="35">
        <v>35.258259799999998</v>
      </c>
      <c r="P1561" s="37">
        <v>2063.3046231600001</v>
      </c>
      <c r="Q1561" t="str">
        <f t="shared" si="96"/>
        <v>Desirable</v>
      </c>
      <c r="R1561" t="str">
        <f t="shared" si="97"/>
        <v>Normal</v>
      </c>
      <c r="S1561">
        <f t="shared" si="98"/>
        <v>3</v>
      </c>
      <c r="T1561" t="str">
        <f t="shared" si="99"/>
        <v>Moderate</v>
      </c>
    </row>
    <row r="1562" spans="1:20" ht="15" customHeight="1" x14ac:dyDescent="0.35">
      <c r="A1562" s="35">
        <v>77</v>
      </c>
      <c r="B1562" s="36">
        <v>31.03468088</v>
      </c>
      <c r="C1562" s="35">
        <v>122.3140887</v>
      </c>
      <c r="D1562" s="35">
        <v>83.826107960000002</v>
      </c>
      <c r="E1562" s="37">
        <v>194.9109875</v>
      </c>
      <c r="F1562" s="37">
        <v>41.030115680000002</v>
      </c>
      <c r="G1562" s="37">
        <v>205.4051681</v>
      </c>
      <c r="H1562" s="37">
        <v>243.87715679999999</v>
      </c>
      <c r="I1562" s="17" t="s">
        <v>243</v>
      </c>
      <c r="J1562" s="17" t="s">
        <v>249</v>
      </c>
      <c r="K1562" s="17" t="s">
        <v>392</v>
      </c>
      <c r="L1562" s="17" t="s">
        <v>366</v>
      </c>
      <c r="M1562" s="17" t="s">
        <v>334</v>
      </c>
      <c r="N1562" s="36">
        <v>4.75043719155315</v>
      </c>
      <c r="O1562" s="35">
        <v>38.487980739999998</v>
      </c>
      <c r="P1562" s="37">
        <v>2389.6704277600002</v>
      </c>
      <c r="Q1562" t="str">
        <f t="shared" si="96"/>
        <v>Desirable</v>
      </c>
      <c r="R1562" t="str">
        <f t="shared" si="97"/>
        <v>Elevated</v>
      </c>
      <c r="S1562">
        <f t="shared" si="98"/>
        <v>4</v>
      </c>
      <c r="T1562" t="str">
        <f t="shared" si="99"/>
        <v>Moderate</v>
      </c>
    </row>
    <row r="1563" spans="1:20" ht="15" customHeight="1" x14ac:dyDescent="0.35">
      <c r="A1563" s="35">
        <v>31</v>
      </c>
      <c r="B1563" s="36">
        <v>18.865072229999999</v>
      </c>
      <c r="C1563" s="35">
        <v>107.6377557</v>
      </c>
      <c r="D1563" s="35">
        <v>82.502220820000005</v>
      </c>
      <c r="E1563" s="37">
        <v>166.00454310000001</v>
      </c>
      <c r="F1563" s="37">
        <v>38.153181340000003</v>
      </c>
      <c r="G1563" s="37">
        <v>183.36405690000001</v>
      </c>
      <c r="H1563" s="37">
        <v>248.52464699999999</v>
      </c>
      <c r="I1563" s="17" t="s">
        <v>243</v>
      </c>
      <c r="J1563" s="17" t="s">
        <v>249</v>
      </c>
      <c r="K1563" s="17" t="s">
        <v>392</v>
      </c>
      <c r="L1563" s="17" t="s">
        <v>357</v>
      </c>
      <c r="M1563" s="17" t="s">
        <v>255</v>
      </c>
      <c r="N1563" s="36">
        <v>4.3510013390668396</v>
      </c>
      <c r="O1563" s="35">
        <v>25.135534880000002</v>
      </c>
      <c r="P1563" s="37">
        <v>584.81723912999996</v>
      </c>
      <c r="Q1563" t="str">
        <f t="shared" si="96"/>
        <v>Desirable</v>
      </c>
      <c r="R1563" t="str">
        <f t="shared" si="97"/>
        <v>Normal</v>
      </c>
      <c r="S1563">
        <f t="shared" si="98"/>
        <v>1</v>
      </c>
      <c r="T1563" t="str">
        <f t="shared" si="99"/>
        <v>Low</v>
      </c>
    </row>
    <row r="1564" spans="1:20" ht="15" customHeight="1" x14ac:dyDescent="0.35">
      <c r="A1564" s="35">
        <v>19</v>
      </c>
      <c r="B1564" s="36">
        <v>22.532192569999999</v>
      </c>
      <c r="C1564" s="35">
        <v>105.55024450000001</v>
      </c>
      <c r="D1564" s="35">
        <v>76.979479580000003</v>
      </c>
      <c r="E1564" s="37">
        <v>189.34529649999999</v>
      </c>
      <c r="F1564" s="37">
        <v>42.237216459999999</v>
      </c>
      <c r="G1564" s="37">
        <v>207.6680844</v>
      </c>
      <c r="H1564" s="37">
        <v>265.04710130000001</v>
      </c>
      <c r="I1564" s="17" t="s">
        <v>243</v>
      </c>
      <c r="J1564" s="17" t="s">
        <v>354</v>
      </c>
      <c r="K1564" s="17" t="s">
        <v>255</v>
      </c>
      <c r="L1564" s="17" t="s">
        <v>355</v>
      </c>
      <c r="M1564" s="17" t="s">
        <v>255</v>
      </c>
      <c r="N1564" s="36">
        <v>4.4829018663982296</v>
      </c>
      <c r="O1564" s="35">
        <v>28.570764919999998</v>
      </c>
      <c r="P1564" s="37">
        <v>428.11165883000001</v>
      </c>
      <c r="Q1564" t="str">
        <f t="shared" si="96"/>
        <v>Desirable</v>
      </c>
      <c r="R1564" t="str">
        <f t="shared" si="97"/>
        <v>Normal</v>
      </c>
      <c r="S1564">
        <f t="shared" si="98"/>
        <v>0</v>
      </c>
      <c r="T1564" t="str">
        <f t="shared" si="99"/>
        <v>Low</v>
      </c>
    </row>
    <row r="1565" spans="1:20" ht="15" customHeight="1" x14ac:dyDescent="0.35">
      <c r="A1565" s="35">
        <v>87</v>
      </c>
      <c r="B1565" s="36">
        <v>22.632312249999998</v>
      </c>
      <c r="C1565" s="35">
        <v>97.991209799999993</v>
      </c>
      <c r="D1565" s="35">
        <v>79.77492934</v>
      </c>
      <c r="E1565" s="37">
        <v>194.77958190000001</v>
      </c>
      <c r="F1565" s="37">
        <v>39.543913000000003</v>
      </c>
      <c r="G1565" s="37">
        <v>223.85230300000001</v>
      </c>
      <c r="H1565" s="37">
        <v>212.35564500000001</v>
      </c>
      <c r="I1565" s="17" t="s">
        <v>243</v>
      </c>
      <c r="J1565" s="17" t="s">
        <v>249</v>
      </c>
      <c r="K1565" s="17" t="s">
        <v>255</v>
      </c>
      <c r="L1565" s="17" t="s">
        <v>366</v>
      </c>
      <c r="M1565" s="17" t="s">
        <v>255</v>
      </c>
      <c r="N1565" s="36">
        <v>4.9256527015927798</v>
      </c>
      <c r="O1565" s="35">
        <v>18.21628046</v>
      </c>
      <c r="P1565" s="37">
        <v>1969.0111657499999</v>
      </c>
      <c r="Q1565" t="str">
        <f t="shared" si="96"/>
        <v>Desirable</v>
      </c>
      <c r="R1565" t="str">
        <f t="shared" si="97"/>
        <v>Normal</v>
      </c>
      <c r="S1565">
        <f t="shared" si="98"/>
        <v>1</v>
      </c>
      <c r="T1565" t="str">
        <f t="shared" si="99"/>
        <v>Low</v>
      </c>
    </row>
    <row r="1566" spans="1:20" ht="15" customHeight="1" x14ac:dyDescent="0.35">
      <c r="A1566" s="35">
        <v>34</v>
      </c>
      <c r="B1566" s="36">
        <v>30.308229010000002</v>
      </c>
      <c r="C1566" s="35">
        <v>113.4967194</v>
      </c>
      <c r="D1566" s="35">
        <v>86.222505589999997</v>
      </c>
      <c r="E1566" s="37">
        <v>183.01908900000001</v>
      </c>
      <c r="F1566" s="37">
        <v>34.063125700000001</v>
      </c>
      <c r="G1566" s="37">
        <v>189.96482</v>
      </c>
      <c r="H1566" s="37">
        <v>254.93471769999999</v>
      </c>
      <c r="I1566" s="17" t="s">
        <v>243</v>
      </c>
      <c r="J1566" s="17" t="s">
        <v>359</v>
      </c>
      <c r="K1566" s="17" t="s">
        <v>392</v>
      </c>
      <c r="L1566" s="17" t="s">
        <v>357</v>
      </c>
      <c r="M1566" s="17" t="s">
        <v>334</v>
      </c>
      <c r="N1566" s="36">
        <v>5.3729387787803597</v>
      </c>
      <c r="O1566" s="35">
        <v>27.274213809999999</v>
      </c>
      <c r="P1566" s="37">
        <v>1030.4797863399999</v>
      </c>
      <c r="Q1566" t="str">
        <f t="shared" si="96"/>
        <v>Desirable</v>
      </c>
      <c r="R1566" t="str">
        <f t="shared" si="97"/>
        <v>Normal</v>
      </c>
      <c r="S1566">
        <f t="shared" si="98"/>
        <v>4</v>
      </c>
      <c r="T1566" t="str">
        <f t="shared" si="99"/>
        <v>Moderate</v>
      </c>
    </row>
    <row r="1567" spans="1:20" ht="15" customHeight="1" x14ac:dyDescent="0.35">
      <c r="A1567" s="35">
        <v>45</v>
      </c>
      <c r="B1567" s="36">
        <v>25.811829119999999</v>
      </c>
      <c r="C1567" s="35">
        <v>100.8825578</v>
      </c>
      <c r="D1567" s="35">
        <v>83.623473090000005</v>
      </c>
      <c r="E1567" s="37">
        <v>191.78234850000001</v>
      </c>
      <c r="F1567" s="37">
        <v>38.737679559999997</v>
      </c>
      <c r="G1567" s="37">
        <v>205.67127060000001</v>
      </c>
      <c r="H1567" s="37">
        <v>262.24183799999997</v>
      </c>
      <c r="I1567" s="17" t="s">
        <v>243</v>
      </c>
      <c r="J1567" s="17" t="s">
        <v>359</v>
      </c>
      <c r="K1567" s="17" t="s">
        <v>392</v>
      </c>
      <c r="L1567" s="17" t="s">
        <v>360</v>
      </c>
      <c r="M1567" s="17" t="s">
        <v>333</v>
      </c>
      <c r="N1567" s="36">
        <v>4.9507959867072699</v>
      </c>
      <c r="O1567" s="35">
        <v>17.25908471</v>
      </c>
      <c r="P1567" s="37">
        <v>1161.5323103999999</v>
      </c>
      <c r="Q1567" t="str">
        <f t="shared" si="96"/>
        <v>Desirable</v>
      </c>
      <c r="R1567" t="str">
        <f t="shared" si="97"/>
        <v>Normal</v>
      </c>
      <c r="S1567">
        <f t="shared" si="98"/>
        <v>3</v>
      </c>
      <c r="T1567" t="str">
        <f t="shared" si="99"/>
        <v>Moderate</v>
      </c>
    </row>
    <row r="1568" spans="1:20" ht="15" customHeight="1" x14ac:dyDescent="0.35">
      <c r="A1568" s="35">
        <v>83</v>
      </c>
      <c r="B1568" s="36">
        <v>32.903989260000003</v>
      </c>
      <c r="C1568" s="35">
        <v>104.8374041</v>
      </c>
      <c r="D1568" s="35">
        <v>95.975339309999995</v>
      </c>
      <c r="E1568" s="37">
        <v>213.5053005</v>
      </c>
      <c r="F1568" s="37">
        <v>33.145636230000001</v>
      </c>
      <c r="G1568" s="37">
        <v>225.06723650000001</v>
      </c>
      <c r="H1568" s="37">
        <v>263.7431588</v>
      </c>
      <c r="I1568" s="17" t="s">
        <v>243</v>
      </c>
      <c r="J1568" s="17" t="s">
        <v>359</v>
      </c>
      <c r="K1568" s="17" t="s">
        <v>392</v>
      </c>
      <c r="L1568" s="17" t="s">
        <v>366</v>
      </c>
      <c r="M1568" s="17" t="s">
        <v>334</v>
      </c>
      <c r="N1568" s="36">
        <v>6.4414301484053897</v>
      </c>
      <c r="O1568" s="35">
        <v>8.8620647900000105</v>
      </c>
      <c r="P1568" s="37">
        <v>2731.0311085799999</v>
      </c>
      <c r="Q1568" t="str">
        <f t="shared" si="96"/>
        <v>Borderline High</v>
      </c>
      <c r="R1568" t="str">
        <f t="shared" si="97"/>
        <v>Normal</v>
      </c>
      <c r="S1568">
        <f t="shared" si="98"/>
        <v>4</v>
      </c>
      <c r="T1568" t="str">
        <f t="shared" si="99"/>
        <v>Moderate</v>
      </c>
    </row>
    <row r="1569" spans="1:20" ht="15" customHeight="1" x14ac:dyDescent="0.35">
      <c r="A1569" s="35">
        <v>52</v>
      </c>
      <c r="B1569" s="36">
        <v>25.006028489999998</v>
      </c>
      <c r="C1569" s="35">
        <v>98.466848380000002</v>
      </c>
      <c r="D1569" s="35">
        <v>78.148968819999993</v>
      </c>
      <c r="E1569" s="37">
        <v>192.3353343</v>
      </c>
      <c r="F1569" s="37">
        <v>45.078790810000001</v>
      </c>
      <c r="G1569" s="37">
        <v>220.5353016</v>
      </c>
      <c r="H1569" s="37">
        <v>260.00047669999998</v>
      </c>
      <c r="I1569" s="17" t="s">
        <v>243</v>
      </c>
      <c r="J1569" s="17" t="s">
        <v>249</v>
      </c>
      <c r="K1569" s="17" t="s">
        <v>255</v>
      </c>
      <c r="L1569" s="17" t="s">
        <v>363</v>
      </c>
      <c r="M1569" s="17" t="s">
        <v>333</v>
      </c>
      <c r="N1569" s="36">
        <v>4.2666480365603201</v>
      </c>
      <c r="O1569" s="35">
        <v>20.317879560000002</v>
      </c>
      <c r="P1569" s="37">
        <v>1300.3134814800001</v>
      </c>
      <c r="Q1569" t="str">
        <f t="shared" si="96"/>
        <v>Desirable</v>
      </c>
      <c r="R1569" t="str">
        <f t="shared" si="97"/>
        <v>Normal</v>
      </c>
      <c r="S1569">
        <f t="shared" si="98"/>
        <v>2</v>
      </c>
      <c r="T1569" t="str">
        <f t="shared" si="99"/>
        <v>Low</v>
      </c>
    </row>
    <row r="1570" spans="1:20" ht="15" customHeight="1" x14ac:dyDescent="0.35">
      <c r="A1570" s="35">
        <v>22</v>
      </c>
      <c r="B1570" s="36">
        <v>28.103253049999999</v>
      </c>
      <c r="C1570" s="35">
        <v>112.0814558</v>
      </c>
      <c r="D1570" s="35">
        <v>85.228212150000004</v>
      </c>
      <c r="E1570" s="37">
        <v>161.64062250000001</v>
      </c>
      <c r="F1570" s="37">
        <v>35.854183949999999</v>
      </c>
      <c r="G1570" s="37">
        <v>205.84277499999999</v>
      </c>
      <c r="H1570" s="37">
        <v>210.12717570000001</v>
      </c>
      <c r="I1570" s="17" t="s">
        <v>243</v>
      </c>
      <c r="J1570" s="17" t="s">
        <v>249</v>
      </c>
      <c r="K1570" s="17" t="s">
        <v>392</v>
      </c>
      <c r="L1570" s="17" t="s">
        <v>355</v>
      </c>
      <c r="M1570" s="17" t="s">
        <v>333</v>
      </c>
      <c r="N1570" s="36">
        <v>4.5082778268057604</v>
      </c>
      <c r="O1570" s="35">
        <v>26.85324365</v>
      </c>
      <c r="P1570" s="37">
        <v>618.27156709999997</v>
      </c>
      <c r="Q1570" t="str">
        <f t="shared" si="96"/>
        <v>Desirable</v>
      </c>
      <c r="R1570" t="str">
        <f t="shared" si="97"/>
        <v>Normal</v>
      </c>
      <c r="S1570">
        <f t="shared" si="98"/>
        <v>3</v>
      </c>
      <c r="T1570" t="str">
        <f t="shared" si="99"/>
        <v>Moderate</v>
      </c>
    </row>
    <row r="1571" spans="1:20" ht="15" customHeight="1" x14ac:dyDescent="0.35">
      <c r="A1571" s="35">
        <v>82</v>
      </c>
      <c r="B1571" s="36">
        <v>34.42120087</v>
      </c>
      <c r="C1571" s="35">
        <v>120.0096181</v>
      </c>
      <c r="D1571" s="35">
        <v>85.756959460000004</v>
      </c>
      <c r="E1571" s="37">
        <v>198.75004939999999</v>
      </c>
      <c r="F1571" s="37">
        <v>33.229370099999997</v>
      </c>
      <c r="G1571" s="37">
        <v>228.20700120000001</v>
      </c>
      <c r="H1571" s="37">
        <v>257.49418580000003</v>
      </c>
      <c r="I1571" s="17" t="s">
        <v>243</v>
      </c>
      <c r="J1571" s="17" t="s">
        <v>359</v>
      </c>
      <c r="K1571" s="17" t="s">
        <v>392</v>
      </c>
      <c r="L1571" s="17" t="s">
        <v>366</v>
      </c>
      <c r="M1571" s="17" t="s">
        <v>334</v>
      </c>
      <c r="N1571" s="36">
        <v>5.9811560917912203</v>
      </c>
      <c r="O1571" s="35">
        <v>34.25265864</v>
      </c>
      <c r="P1571" s="37">
        <v>2822.5384713399999</v>
      </c>
      <c r="Q1571" t="str">
        <f t="shared" si="96"/>
        <v>Desirable</v>
      </c>
      <c r="R1571" t="str">
        <f t="shared" si="97"/>
        <v>Elevated</v>
      </c>
      <c r="S1571">
        <f t="shared" si="98"/>
        <v>5</v>
      </c>
      <c r="T1571" t="str">
        <f t="shared" si="99"/>
        <v>Moderate</v>
      </c>
    </row>
    <row r="1572" spans="1:20" ht="15" customHeight="1" x14ac:dyDescent="0.35">
      <c r="A1572" s="35">
        <v>57</v>
      </c>
      <c r="B1572" s="36">
        <v>18.135341180000001</v>
      </c>
      <c r="C1572" s="35">
        <v>104.91928900000001</v>
      </c>
      <c r="D1572" s="35">
        <v>92.481460209999995</v>
      </c>
      <c r="E1572" s="37">
        <v>207.83703550000001</v>
      </c>
      <c r="F1572" s="37">
        <v>42.627698289999998</v>
      </c>
      <c r="G1572" s="37">
        <v>237.05682669999999</v>
      </c>
      <c r="H1572" s="37">
        <v>245.5108328</v>
      </c>
      <c r="I1572" s="17" t="s">
        <v>243</v>
      </c>
      <c r="J1572" s="17" t="s">
        <v>354</v>
      </c>
      <c r="K1572" s="17" t="s">
        <v>392</v>
      </c>
      <c r="L1572" s="17" t="s">
        <v>363</v>
      </c>
      <c r="M1572" s="17" t="s">
        <v>332</v>
      </c>
      <c r="N1572" s="36">
        <v>4.8756335396311199</v>
      </c>
      <c r="O1572" s="35">
        <v>12.437828789999999</v>
      </c>
      <c r="P1572" s="37">
        <v>1033.71444726</v>
      </c>
      <c r="Q1572" t="str">
        <f t="shared" si="96"/>
        <v>Borderline High</v>
      </c>
      <c r="R1572" t="str">
        <f t="shared" si="97"/>
        <v>Normal</v>
      </c>
      <c r="S1572">
        <f t="shared" si="98"/>
        <v>1</v>
      </c>
      <c r="T1572" t="str">
        <f t="shared" si="99"/>
        <v>Low</v>
      </c>
    </row>
    <row r="1573" spans="1:20" ht="15" customHeight="1" x14ac:dyDescent="0.35">
      <c r="A1573" s="35">
        <v>73</v>
      </c>
      <c r="B1573" s="36">
        <v>27.14499082</v>
      </c>
      <c r="C1573" s="35">
        <v>89.327894569999998</v>
      </c>
      <c r="D1573" s="35">
        <v>81.651051960000004</v>
      </c>
      <c r="E1573" s="37">
        <v>210.45472670000001</v>
      </c>
      <c r="F1573" s="37">
        <v>35.702315499999997</v>
      </c>
      <c r="G1573" s="37">
        <v>218.13387560000001</v>
      </c>
      <c r="H1573" s="37">
        <v>218.16811129999999</v>
      </c>
      <c r="I1573" s="17" t="s">
        <v>353</v>
      </c>
      <c r="J1573" s="17" t="s">
        <v>249</v>
      </c>
      <c r="K1573" s="17" t="s">
        <v>392</v>
      </c>
      <c r="L1573" s="17" t="s">
        <v>366</v>
      </c>
      <c r="M1573" s="17" t="s">
        <v>333</v>
      </c>
      <c r="N1573" s="36">
        <v>5.8947080533194001</v>
      </c>
      <c r="O1573" s="35">
        <v>7.6768426099999898</v>
      </c>
      <c r="P1573" s="37">
        <v>1981.58432986</v>
      </c>
      <c r="Q1573" t="str">
        <f t="shared" si="96"/>
        <v>Borderline High</v>
      </c>
      <c r="R1573" t="str">
        <f t="shared" si="97"/>
        <v>Normal</v>
      </c>
      <c r="S1573">
        <f t="shared" si="98"/>
        <v>5</v>
      </c>
      <c r="T1573" t="str">
        <f t="shared" si="99"/>
        <v>Moderate</v>
      </c>
    </row>
    <row r="1574" spans="1:20" ht="15" customHeight="1" x14ac:dyDescent="0.35">
      <c r="A1574" s="35">
        <v>53</v>
      </c>
      <c r="B1574" s="36">
        <v>26.842130690000001</v>
      </c>
      <c r="C1574" s="35">
        <v>119.4919895</v>
      </c>
      <c r="D1574" s="35">
        <v>87.410010779999993</v>
      </c>
      <c r="E1574" s="37">
        <v>181.8431119</v>
      </c>
      <c r="F1574" s="37">
        <v>30.934640720000001</v>
      </c>
      <c r="G1574" s="37">
        <v>207.311815</v>
      </c>
      <c r="H1574" s="37">
        <v>258.62547549999999</v>
      </c>
      <c r="I1574" s="17" t="s">
        <v>353</v>
      </c>
      <c r="J1574" s="17" t="s">
        <v>354</v>
      </c>
      <c r="K1574" s="17" t="s">
        <v>392</v>
      </c>
      <c r="L1574" s="17" t="s">
        <v>363</v>
      </c>
      <c r="M1574" s="17" t="s">
        <v>333</v>
      </c>
      <c r="N1574" s="36">
        <v>5.8783004317368404</v>
      </c>
      <c r="O1574" s="35">
        <v>32.081978720000002</v>
      </c>
      <c r="P1574" s="37">
        <v>1422.6329265700001</v>
      </c>
      <c r="Q1574" t="str">
        <f t="shared" si="96"/>
        <v>Desirable</v>
      </c>
      <c r="R1574" t="str">
        <f t="shared" si="97"/>
        <v>Normal</v>
      </c>
      <c r="S1574">
        <f t="shared" si="98"/>
        <v>5</v>
      </c>
      <c r="T1574" t="str">
        <f t="shared" si="99"/>
        <v>Moderate</v>
      </c>
    </row>
    <row r="1575" spans="1:20" ht="15" customHeight="1" x14ac:dyDescent="0.35">
      <c r="A1575" s="35">
        <v>62</v>
      </c>
      <c r="B1575" s="36">
        <v>23.060784000000002</v>
      </c>
      <c r="C1575" s="35">
        <v>116.2295866</v>
      </c>
      <c r="D1575" s="35">
        <v>85.710556319999995</v>
      </c>
      <c r="E1575" s="37">
        <v>187.56579970000001</v>
      </c>
      <c r="F1575" s="37">
        <v>39.698345920000001</v>
      </c>
      <c r="G1575" s="37">
        <v>199.30937750000001</v>
      </c>
      <c r="H1575" s="37">
        <v>261.73019599999998</v>
      </c>
      <c r="I1575" s="17" t="s">
        <v>353</v>
      </c>
      <c r="J1575" s="17" t="s">
        <v>354</v>
      </c>
      <c r="K1575" s="17" t="s">
        <v>392</v>
      </c>
      <c r="L1575" s="17" t="s">
        <v>261</v>
      </c>
      <c r="M1575" s="17" t="s">
        <v>255</v>
      </c>
      <c r="N1575" s="36">
        <v>4.7247761928918202</v>
      </c>
      <c r="O1575" s="35">
        <v>30.519030279999999</v>
      </c>
      <c r="P1575" s="37">
        <v>1429.7686080000001</v>
      </c>
      <c r="Q1575" t="str">
        <f t="shared" si="96"/>
        <v>Desirable</v>
      </c>
      <c r="R1575" t="str">
        <f t="shared" si="97"/>
        <v>Normal</v>
      </c>
      <c r="S1575">
        <f t="shared" si="98"/>
        <v>3</v>
      </c>
      <c r="T1575" t="str">
        <f t="shared" si="99"/>
        <v>Moderate</v>
      </c>
    </row>
    <row r="1576" spans="1:20" ht="15" customHeight="1" x14ac:dyDescent="0.35">
      <c r="A1576" s="35">
        <v>40</v>
      </c>
      <c r="B1576" s="36">
        <v>26.180687110000001</v>
      </c>
      <c r="C1576" s="35">
        <v>101.56648610000001</v>
      </c>
      <c r="D1576" s="35">
        <v>75.569670919999993</v>
      </c>
      <c r="E1576" s="37">
        <v>185.8463222</v>
      </c>
      <c r="F1576" s="37">
        <v>37.091844889999997</v>
      </c>
      <c r="G1576" s="37">
        <v>207.3290107</v>
      </c>
      <c r="H1576" s="37">
        <v>278.6550239</v>
      </c>
      <c r="I1576" s="17" t="s">
        <v>243</v>
      </c>
      <c r="J1576" s="17" t="s">
        <v>359</v>
      </c>
      <c r="K1576" s="17" t="s">
        <v>255</v>
      </c>
      <c r="L1576" s="17" t="s">
        <v>360</v>
      </c>
      <c r="M1576" s="17" t="s">
        <v>333</v>
      </c>
      <c r="N1576" s="36">
        <v>5.0104361956421402</v>
      </c>
      <c r="O1576" s="35">
        <v>25.996815179999999</v>
      </c>
      <c r="P1576" s="37">
        <v>1047.2274844000001</v>
      </c>
      <c r="Q1576" t="str">
        <f t="shared" si="96"/>
        <v>Desirable</v>
      </c>
      <c r="R1576" t="str">
        <f t="shared" si="97"/>
        <v>Normal</v>
      </c>
      <c r="S1576">
        <f t="shared" si="98"/>
        <v>3</v>
      </c>
      <c r="T1576" t="str">
        <f t="shared" si="99"/>
        <v>Moderate</v>
      </c>
    </row>
    <row r="1577" spans="1:20" ht="15" customHeight="1" x14ac:dyDescent="0.35">
      <c r="A1577" s="35">
        <v>64</v>
      </c>
      <c r="B1577" s="36">
        <v>28.560899360000001</v>
      </c>
      <c r="C1577" s="35">
        <v>124.2929194</v>
      </c>
      <c r="D1577" s="35">
        <v>87.150352380000001</v>
      </c>
      <c r="E1577" s="37">
        <v>162.1172157</v>
      </c>
      <c r="F1577" s="37">
        <v>33.866404780000003</v>
      </c>
      <c r="G1577" s="37">
        <v>191.09692559999999</v>
      </c>
      <c r="H1577" s="37">
        <v>259.69232549999998</v>
      </c>
      <c r="I1577" s="17" t="s">
        <v>353</v>
      </c>
      <c r="J1577" s="17" t="s">
        <v>249</v>
      </c>
      <c r="K1577" s="17" t="s">
        <v>392</v>
      </c>
      <c r="L1577" s="17" t="s">
        <v>261</v>
      </c>
      <c r="M1577" s="17" t="s">
        <v>333</v>
      </c>
      <c r="N1577" s="36">
        <v>4.7869626774123697</v>
      </c>
      <c r="O1577" s="35">
        <v>37.142567020000001</v>
      </c>
      <c r="P1577" s="37">
        <v>1827.89755904</v>
      </c>
      <c r="Q1577" t="str">
        <f t="shared" si="96"/>
        <v>Desirable</v>
      </c>
      <c r="R1577" t="str">
        <f t="shared" si="97"/>
        <v>Elevated</v>
      </c>
      <c r="S1577">
        <f t="shared" si="98"/>
        <v>6</v>
      </c>
      <c r="T1577" t="str">
        <f t="shared" si="99"/>
        <v>High</v>
      </c>
    </row>
    <row r="1578" spans="1:20" ht="15" customHeight="1" x14ac:dyDescent="0.35">
      <c r="A1578" s="35">
        <v>48</v>
      </c>
      <c r="B1578" s="36">
        <v>23.268789959999999</v>
      </c>
      <c r="C1578" s="35">
        <v>96.618063840000005</v>
      </c>
      <c r="D1578" s="35">
        <v>87.416509989999994</v>
      </c>
      <c r="E1578" s="37">
        <v>215.96772039999999</v>
      </c>
      <c r="F1578" s="37">
        <v>45.613468099999999</v>
      </c>
      <c r="G1578" s="37">
        <v>221.28615909999999</v>
      </c>
      <c r="H1578" s="37">
        <v>226.3726259</v>
      </c>
      <c r="I1578" s="17" t="s">
        <v>353</v>
      </c>
      <c r="J1578" s="17" t="s">
        <v>249</v>
      </c>
      <c r="K1578" s="17" t="s">
        <v>392</v>
      </c>
      <c r="L1578" s="17" t="s">
        <v>360</v>
      </c>
      <c r="M1578" s="17" t="s">
        <v>255</v>
      </c>
      <c r="N1578" s="36">
        <v>4.7347358005430902</v>
      </c>
      <c r="O1578" s="35">
        <v>9.2015538500000105</v>
      </c>
      <c r="P1578" s="37">
        <v>1116.9019180800001</v>
      </c>
      <c r="Q1578" t="str">
        <f t="shared" si="96"/>
        <v>Borderline High</v>
      </c>
      <c r="R1578" t="str">
        <f t="shared" si="97"/>
        <v>Normal</v>
      </c>
      <c r="S1578">
        <f t="shared" si="98"/>
        <v>2</v>
      </c>
      <c r="T1578" t="str">
        <f t="shared" si="99"/>
        <v>Low</v>
      </c>
    </row>
    <row r="1579" spans="1:20" ht="15" customHeight="1" x14ac:dyDescent="0.35">
      <c r="A1579" s="35">
        <v>28</v>
      </c>
      <c r="B1579" s="36">
        <v>27.277038399999999</v>
      </c>
      <c r="C1579" s="35">
        <v>107.3521858</v>
      </c>
      <c r="D1579" s="35">
        <v>63.209257430000001</v>
      </c>
      <c r="E1579" s="37">
        <v>191.07482659999999</v>
      </c>
      <c r="F1579" s="37">
        <v>39.32996962</v>
      </c>
      <c r="G1579" s="37">
        <v>206.3199501</v>
      </c>
      <c r="H1579" s="37">
        <v>263.92349969999998</v>
      </c>
      <c r="I1579" s="17" t="s">
        <v>243</v>
      </c>
      <c r="J1579" s="17" t="s">
        <v>354</v>
      </c>
      <c r="K1579" s="17" t="s">
        <v>255</v>
      </c>
      <c r="L1579" s="17" t="s">
        <v>355</v>
      </c>
      <c r="M1579" s="17" t="s">
        <v>333</v>
      </c>
      <c r="N1579" s="36">
        <v>4.8582500430622</v>
      </c>
      <c r="O1579" s="35">
        <v>44.14292837</v>
      </c>
      <c r="P1579" s="37">
        <v>763.75707520000003</v>
      </c>
      <c r="Q1579" t="str">
        <f t="shared" si="96"/>
        <v>Desirable</v>
      </c>
      <c r="R1579" t="str">
        <f t="shared" si="97"/>
        <v>Normal</v>
      </c>
      <c r="S1579">
        <f t="shared" si="98"/>
        <v>3</v>
      </c>
      <c r="T1579" t="str">
        <f t="shared" si="99"/>
        <v>Moderate</v>
      </c>
    </row>
    <row r="1580" spans="1:20" ht="15" customHeight="1" x14ac:dyDescent="0.35">
      <c r="A1580" s="35">
        <v>27</v>
      </c>
      <c r="B1580" s="36">
        <v>21.901324290000002</v>
      </c>
      <c r="C1580" s="35">
        <v>104.71076069999999</v>
      </c>
      <c r="D1580" s="35">
        <v>72.980021210000004</v>
      </c>
      <c r="E1580" s="37">
        <v>191.45229280000001</v>
      </c>
      <c r="F1580" s="37">
        <v>35.712921049999999</v>
      </c>
      <c r="G1580" s="37">
        <v>226.75341649999999</v>
      </c>
      <c r="H1580" s="37">
        <v>222.73505879999999</v>
      </c>
      <c r="I1580" s="17" t="s">
        <v>243</v>
      </c>
      <c r="J1580" s="17" t="s">
        <v>354</v>
      </c>
      <c r="K1580" s="17" t="s">
        <v>255</v>
      </c>
      <c r="L1580" s="17" t="s">
        <v>355</v>
      </c>
      <c r="M1580" s="17" t="s">
        <v>255</v>
      </c>
      <c r="N1580" s="36">
        <v>5.3608690404225596</v>
      </c>
      <c r="O1580" s="35">
        <v>31.730739490000001</v>
      </c>
      <c r="P1580" s="37">
        <v>591.33575583000004</v>
      </c>
      <c r="Q1580" t="str">
        <f t="shared" si="96"/>
        <v>Desirable</v>
      </c>
      <c r="R1580" t="str">
        <f t="shared" si="97"/>
        <v>Normal</v>
      </c>
      <c r="S1580">
        <f t="shared" si="98"/>
        <v>1</v>
      </c>
      <c r="T1580" t="str">
        <f t="shared" si="99"/>
        <v>Low</v>
      </c>
    </row>
    <row r="1581" spans="1:20" ht="15" customHeight="1" x14ac:dyDescent="0.35">
      <c r="A1581" s="35">
        <v>84</v>
      </c>
      <c r="B1581" s="36">
        <v>25.978452409999999</v>
      </c>
      <c r="C1581" s="35">
        <v>113.75005760000001</v>
      </c>
      <c r="D1581" s="35">
        <v>94.277182190000005</v>
      </c>
      <c r="E1581" s="37">
        <v>233.5995508</v>
      </c>
      <c r="F1581" s="37">
        <v>38.846344360000003</v>
      </c>
      <c r="G1581" s="37">
        <v>232.13917069999999</v>
      </c>
      <c r="H1581" s="37">
        <v>267.27766839999998</v>
      </c>
      <c r="I1581" s="17" t="s">
        <v>243</v>
      </c>
      <c r="J1581" s="17" t="s">
        <v>354</v>
      </c>
      <c r="K1581" s="17" t="s">
        <v>392</v>
      </c>
      <c r="L1581" s="17" t="s">
        <v>366</v>
      </c>
      <c r="M1581" s="17" t="s">
        <v>333</v>
      </c>
      <c r="N1581" s="36">
        <v>6.0134242912323304</v>
      </c>
      <c r="O1581" s="35">
        <v>19.47287541</v>
      </c>
      <c r="P1581" s="37">
        <v>2182.1900024400002</v>
      </c>
      <c r="Q1581" t="str">
        <f t="shared" si="96"/>
        <v>Borderline High</v>
      </c>
      <c r="R1581" t="str">
        <f t="shared" si="97"/>
        <v>Normal</v>
      </c>
      <c r="S1581">
        <f t="shared" si="98"/>
        <v>3</v>
      </c>
      <c r="T1581" t="str">
        <f t="shared" si="99"/>
        <v>Moderate</v>
      </c>
    </row>
    <row r="1582" spans="1:20" ht="15" customHeight="1" x14ac:dyDescent="0.35">
      <c r="A1582" s="35">
        <v>31</v>
      </c>
      <c r="B1582" s="36">
        <v>31.643507360000001</v>
      </c>
      <c r="C1582" s="35">
        <v>94.999085870000002</v>
      </c>
      <c r="D1582" s="35">
        <v>65.67253427</v>
      </c>
      <c r="E1582" s="37">
        <v>220.0296822</v>
      </c>
      <c r="F1582" s="37">
        <v>35.034820799999999</v>
      </c>
      <c r="G1582" s="37">
        <v>240.07207529999999</v>
      </c>
      <c r="H1582" s="37">
        <v>276.33048789999998</v>
      </c>
      <c r="I1582" s="17" t="s">
        <v>243</v>
      </c>
      <c r="J1582" s="17" t="s">
        <v>249</v>
      </c>
      <c r="K1582" s="17" t="s">
        <v>255</v>
      </c>
      <c r="L1582" s="17" t="s">
        <v>357</v>
      </c>
      <c r="M1582" s="17" t="s">
        <v>334</v>
      </c>
      <c r="N1582" s="36">
        <v>6.2803141895904897</v>
      </c>
      <c r="O1582" s="35">
        <v>29.326551599999998</v>
      </c>
      <c r="P1582" s="37">
        <v>980.94872815999997</v>
      </c>
      <c r="Q1582" t="str">
        <f t="shared" si="96"/>
        <v>Borderline High</v>
      </c>
      <c r="R1582" t="str">
        <f t="shared" si="97"/>
        <v>Normal</v>
      </c>
      <c r="S1582">
        <f t="shared" si="98"/>
        <v>4</v>
      </c>
      <c r="T1582" t="str">
        <f t="shared" si="99"/>
        <v>Moderate</v>
      </c>
    </row>
    <row r="1583" spans="1:20" ht="15" customHeight="1" x14ac:dyDescent="0.35">
      <c r="A1583" s="35">
        <v>27</v>
      </c>
      <c r="B1583" s="36">
        <v>31.87746181</v>
      </c>
      <c r="C1583" s="35">
        <v>94.406611900000001</v>
      </c>
      <c r="D1583" s="35">
        <v>92.942774569999997</v>
      </c>
      <c r="E1583" s="37">
        <v>200.68434009999999</v>
      </c>
      <c r="F1583" s="37">
        <v>38.889735520000002</v>
      </c>
      <c r="G1583" s="37">
        <v>225.7516124</v>
      </c>
      <c r="H1583" s="37">
        <v>295.09431289999998</v>
      </c>
      <c r="I1583" s="17" t="s">
        <v>243</v>
      </c>
      <c r="J1583" s="17" t="s">
        <v>354</v>
      </c>
      <c r="K1583" s="17" t="s">
        <v>392</v>
      </c>
      <c r="L1583" s="17" t="s">
        <v>355</v>
      </c>
      <c r="M1583" s="17" t="s">
        <v>334</v>
      </c>
      <c r="N1583" s="36">
        <v>5.1603421164125196</v>
      </c>
      <c r="O1583" s="35">
        <v>1.46383733</v>
      </c>
      <c r="P1583" s="37">
        <v>860.69146886999999</v>
      </c>
      <c r="Q1583" t="str">
        <f t="shared" si="96"/>
        <v>Borderline High</v>
      </c>
      <c r="R1583" t="str">
        <f t="shared" si="97"/>
        <v>Normal</v>
      </c>
      <c r="S1583">
        <f t="shared" si="98"/>
        <v>4</v>
      </c>
      <c r="T1583" t="str">
        <f t="shared" si="99"/>
        <v>Moderate</v>
      </c>
    </row>
    <row r="1584" spans="1:20" ht="15" customHeight="1" x14ac:dyDescent="0.35">
      <c r="A1584" s="35">
        <v>18</v>
      </c>
      <c r="B1584" s="36">
        <v>32.863838059999999</v>
      </c>
      <c r="C1584" s="35">
        <v>107.3100694</v>
      </c>
      <c r="D1584" s="35">
        <v>80.441411290000005</v>
      </c>
      <c r="E1584" s="37">
        <v>199.15462439999999</v>
      </c>
      <c r="F1584" s="37">
        <v>33.937788490000003</v>
      </c>
      <c r="G1584" s="37">
        <v>213.41976339999999</v>
      </c>
      <c r="H1584" s="37">
        <v>282.9143747</v>
      </c>
      <c r="I1584" s="17" t="s">
        <v>353</v>
      </c>
      <c r="J1584" s="17" t="s">
        <v>354</v>
      </c>
      <c r="K1584" s="17" t="s">
        <v>392</v>
      </c>
      <c r="L1584" s="17" t="s">
        <v>355</v>
      </c>
      <c r="M1584" s="17" t="s">
        <v>334</v>
      </c>
      <c r="N1584" s="36">
        <v>5.8682263418160598</v>
      </c>
      <c r="O1584" s="35">
        <v>26.868658109999998</v>
      </c>
      <c r="P1584" s="37">
        <v>591.54908508000005</v>
      </c>
      <c r="Q1584" t="str">
        <f t="shared" si="96"/>
        <v>Desirable</v>
      </c>
      <c r="R1584" t="str">
        <f t="shared" si="97"/>
        <v>Normal</v>
      </c>
      <c r="S1584">
        <f t="shared" si="98"/>
        <v>6</v>
      </c>
      <c r="T1584" t="str">
        <f t="shared" si="99"/>
        <v>High</v>
      </c>
    </row>
    <row r="1585" spans="1:20" ht="15" customHeight="1" x14ac:dyDescent="0.35">
      <c r="A1585" s="35">
        <v>22</v>
      </c>
      <c r="B1585" s="36">
        <v>26.491797389999999</v>
      </c>
      <c r="C1585" s="35">
        <v>96.68220633</v>
      </c>
      <c r="D1585" s="35">
        <v>82.008156020000001</v>
      </c>
      <c r="E1585" s="37">
        <v>208.8024509</v>
      </c>
      <c r="F1585" s="37">
        <v>37.47494253</v>
      </c>
      <c r="G1585" s="37">
        <v>212.61602629999999</v>
      </c>
      <c r="H1585" s="37">
        <v>298.8314833</v>
      </c>
      <c r="I1585" s="17" t="s">
        <v>243</v>
      </c>
      <c r="J1585" s="17" t="s">
        <v>249</v>
      </c>
      <c r="K1585" s="17" t="s">
        <v>392</v>
      </c>
      <c r="L1585" s="17" t="s">
        <v>355</v>
      </c>
      <c r="M1585" s="17" t="s">
        <v>333</v>
      </c>
      <c r="N1585" s="36">
        <v>5.57178842189942</v>
      </c>
      <c r="O1585" s="35">
        <v>14.67405031</v>
      </c>
      <c r="P1585" s="37">
        <v>582.81954257999996</v>
      </c>
      <c r="Q1585" t="str">
        <f t="shared" si="96"/>
        <v>Borderline High</v>
      </c>
      <c r="R1585" t="str">
        <f t="shared" si="97"/>
        <v>Normal</v>
      </c>
      <c r="S1585">
        <f t="shared" si="98"/>
        <v>3</v>
      </c>
      <c r="T1585" t="str">
        <f t="shared" si="99"/>
        <v>Moderate</v>
      </c>
    </row>
    <row r="1586" spans="1:20" ht="15" customHeight="1" x14ac:dyDescent="0.35">
      <c r="A1586" s="35">
        <v>37</v>
      </c>
      <c r="B1586" s="36">
        <v>25.366383089999999</v>
      </c>
      <c r="C1586" s="35">
        <v>109.6979869</v>
      </c>
      <c r="D1586" s="35">
        <v>87.477567699999994</v>
      </c>
      <c r="E1586" s="37">
        <v>173.74463080000001</v>
      </c>
      <c r="F1586" s="37">
        <v>38.627631890000004</v>
      </c>
      <c r="G1586" s="37">
        <v>202.77005260000001</v>
      </c>
      <c r="H1586" s="37">
        <v>252.87535270000001</v>
      </c>
      <c r="I1586" s="17" t="s">
        <v>243</v>
      </c>
      <c r="J1586" s="17" t="s">
        <v>354</v>
      </c>
      <c r="K1586" s="17" t="s">
        <v>392</v>
      </c>
      <c r="L1586" s="17" t="s">
        <v>357</v>
      </c>
      <c r="M1586" s="17" t="s">
        <v>333</v>
      </c>
      <c r="N1586" s="36">
        <v>4.4979363812613</v>
      </c>
      <c r="O1586" s="35">
        <v>22.220419199999998</v>
      </c>
      <c r="P1586" s="37">
        <v>938.55617432999998</v>
      </c>
      <c r="Q1586" t="str">
        <f t="shared" si="96"/>
        <v>Desirable</v>
      </c>
      <c r="R1586" t="str">
        <f t="shared" si="97"/>
        <v>Normal</v>
      </c>
      <c r="S1586">
        <f t="shared" si="98"/>
        <v>3</v>
      </c>
      <c r="T1586" t="str">
        <f t="shared" si="99"/>
        <v>Moderate</v>
      </c>
    </row>
    <row r="1587" spans="1:20" ht="15" customHeight="1" x14ac:dyDescent="0.35">
      <c r="A1587" s="35">
        <v>25</v>
      </c>
      <c r="B1587" s="36">
        <v>30.68978791</v>
      </c>
      <c r="C1587" s="35">
        <v>109.1122306</v>
      </c>
      <c r="D1587" s="35">
        <v>87.210208739999999</v>
      </c>
      <c r="E1587" s="37">
        <v>186.11943170000001</v>
      </c>
      <c r="F1587" s="37">
        <v>33.099735680000002</v>
      </c>
      <c r="G1587" s="37">
        <v>221.6842364</v>
      </c>
      <c r="H1587" s="37">
        <v>257.08002950000002</v>
      </c>
      <c r="I1587" s="17" t="s">
        <v>243</v>
      </c>
      <c r="J1587" s="17" t="s">
        <v>359</v>
      </c>
      <c r="K1587" s="17" t="s">
        <v>392</v>
      </c>
      <c r="L1587" s="17" t="s">
        <v>355</v>
      </c>
      <c r="M1587" s="17" t="s">
        <v>334</v>
      </c>
      <c r="N1587" s="36">
        <v>5.6229884582570797</v>
      </c>
      <c r="O1587" s="35">
        <v>21.902021860000001</v>
      </c>
      <c r="P1587" s="37">
        <v>767.24469775</v>
      </c>
      <c r="Q1587" t="str">
        <f t="shared" si="96"/>
        <v>Desirable</v>
      </c>
      <c r="R1587" t="str">
        <f t="shared" si="97"/>
        <v>Normal</v>
      </c>
      <c r="S1587">
        <f t="shared" si="98"/>
        <v>4</v>
      </c>
      <c r="T1587" t="str">
        <f t="shared" si="99"/>
        <v>Moderate</v>
      </c>
    </row>
    <row r="1588" spans="1:20" ht="15" customHeight="1" x14ac:dyDescent="0.35">
      <c r="A1588" s="35">
        <v>60</v>
      </c>
      <c r="B1588" s="36">
        <v>32.834396949999999</v>
      </c>
      <c r="C1588" s="35">
        <v>125.6921019</v>
      </c>
      <c r="D1588" s="35">
        <v>85.875194410000006</v>
      </c>
      <c r="E1588" s="37">
        <v>173.19387019999999</v>
      </c>
      <c r="F1588" s="37">
        <v>35.905640949999999</v>
      </c>
      <c r="G1588" s="37">
        <v>201.36027050000001</v>
      </c>
      <c r="H1588" s="37">
        <v>233.3140234</v>
      </c>
      <c r="I1588" s="17" t="s">
        <v>243</v>
      </c>
      <c r="J1588" s="17" t="s">
        <v>359</v>
      </c>
      <c r="K1588" s="17" t="s">
        <v>392</v>
      </c>
      <c r="L1588" s="17" t="s">
        <v>261</v>
      </c>
      <c r="M1588" s="17" t="s">
        <v>334</v>
      </c>
      <c r="N1588" s="36">
        <v>4.8235838608529296</v>
      </c>
      <c r="O1588" s="35">
        <v>39.816907489999998</v>
      </c>
      <c r="P1588" s="37">
        <v>1970.063817</v>
      </c>
      <c r="Q1588" t="str">
        <f t="shared" si="96"/>
        <v>Desirable</v>
      </c>
      <c r="R1588" t="str">
        <f t="shared" si="97"/>
        <v>Elevated</v>
      </c>
      <c r="S1588">
        <f t="shared" si="98"/>
        <v>5</v>
      </c>
      <c r="T1588" t="str">
        <f t="shared" si="99"/>
        <v>Moderate</v>
      </c>
    </row>
    <row r="1589" spans="1:20" ht="15" customHeight="1" x14ac:dyDescent="0.35">
      <c r="A1589" s="35">
        <v>18</v>
      </c>
      <c r="B1589" s="36">
        <v>27.417200050000002</v>
      </c>
      <c r="C1589" s="35">
        <v>118.50824110000001</v>
      </c>
      <c r="D1589" s="35">
        <v>80.388720899999996</v>
      </c>
      <c r="E1589" s="37">
        <v>197.671513</v>
      </c>
      <c r="F1589" s="37">
        <v>48.829518810000003</v>
      </c>
      <c r="G1589" s="37">
        <v>219.249359</v>
      </c>
      <c r="H1589" s="37">
        <v>272.35440019999999</v>
      </c>
      <c r="I1589" s="17" t="s">
        <v>243</v>
      </c>
      <c r="J1589" s="17" t="s">
        <v>359</v>
      </c>
      <c r="K1589" s="17" t="s">
        <v>392</v>
      </c>
      <c r="L1589" s="17" t="s">
        <v>355</v>
      </c>
      <c r="M1589" s="17" t="s">
        <v>333</v>
      </c>
      <c r="N1589" s="36">
        <v>4.0481970295295699</v>
      </c>
      <c r="O1589" s="35">
        <v>38.119520199999997</v>
      </c>
      <c r="P1589" s="37">
        <v>493.50960090000001</v>
      </c>
      <c r="Q1589" t="str">
        <f t="shared" si="96"/>
        <v>Desirable</v>
      </c>
      <c r="R1589" t="str">
        <f t="shared" si="97"/>
        <v>Normal</v>
      </c>
      <c r="S1589">
        <f t="shared" si="98"/>
        <v>2</v>
      </c>
      <c r="T1589" t="str">
        <f t="shared" si="99"/>
        <v>Low</v>
      </c>
    </row>
    <row r="1590" spans="1:20" ht="15" customHeight="1" x14ac:dyDescent="0.35">
      <c r="A1590" s="35">
        <v>74</v>
      </c>
      <c r="B1590" s="36">
        <v>34.560823429999999</v>
      </c>
      <c r="C1590" s="35">
        <v>115.1909134</v>
      </c>
      <c r="D1590" s="35">
        <v>81.945974860000007</v>
      </c>
      <c r="E1590" s="37">
        <v>206.76423560000001</v>
      </c>
      <c r="F1590" s="37">
        <v>43.726167390000001</v>
      </c>
      <c r="G1590" s="37">
        <v>221.72967829999999</v>
      </c>
      <c r="H1590" s="37">
        <v>258.77505439999999</v>
      </c>
      <c r="I1590" s="17" t="s">
        <v>353</v>
      </c>
      <c r="J1590" s="17" t="s">
        <v>354</v>
      </c>
      <c r="K1590" s="17" t="s">
        <v>392</v>
      </c>
      <c r="L1590" s="17" t="s">
        <v>366</v>
      </c>
      <c r="M1590" s="17" t="s">
        <v>334</v>
      </c>
      <c r="N1590" s="36">
        <v>4.7286155622979704</v>
      </c>
      <c r="O1590" s="35">
        <v>33.24493854</v>
      </c>
      <c r="P1590" s="37">
        <v>2557.5009338199998</v>
      </c>
      <c r="Q1590" t="str">
        <f t="shared" si="96"/>
        <v>Borderline High</v>
      </c>
      <c r="R1590" t="str">
        <f t="shared" si="97"/>
        <v>Normal</v>
      </c>
      <c r="S1590">
        <f t="shared" si="98"/>
        <v>5</v>
      </c>
      <c r="T1590" t="str">
        <f t="shared" si="99"/>
        <v>Moderate</v>
      </c>
    </row>
    <row r="1591" spans="1:20" ht="15" customHeight="1" x14ac:dyDescent="0.35">
      <c r="A1591" s="35">
        <v>81</v>
      </c>
      <c r="B1591" s="36">
        <v>30.55292086</v>
      </c>
      <c r="C1591" s="35">
        <v>128.2886422</v>
      </c>
      <c r="D1591" s="35">
        <v>72.502340599999997</v>
      </c>
      <c r="E1591" s="37">
        <v>223.6746899</v>
      </c>
      <c r="F1591" s="37">
        <v>40.269790409999999</v>
      </c>
      <c r="G1591" s="37">
        <v>243.5818348</v>
      </c>
      <c r="H1591" s="37">
        <v>280.63078949999999</v>
      </c>
      <c r="I1591" s="17" t="s">
        <v>243</v>
      </c>
      <c r="J1591" s="17" t="s">
        <v>359</v>
      </c>
      <c r="K1591" s="17" t="s">
        <v>255</v>
      </c>
      <c r="L1591" s="17" t="s">
        <v>366</v>
      </c>
      <c r="M1591" s="17" t="s">
        <v>334</v>
      </c>
      <c r="N1591" s="36">
        <v>5.5544041233563499</v>
      </c>
      <c r="O1591" s="35">
        <v>55.786301600000002</v>
      </c>
      <c r="P1591" s="37">
        <v>2474.7865896600001</v>
      </c>
      <c r="Q1591" t="str">
        <f t="shared" si="96"/>
        <v>Borderline High</v>
      </c>
      <c r="R1591" t="str">
        <f t="shared" si="97"/>
        <v>Elevated</v>
      </c>
      <c r="S1591">
        <f t="shared" si="98"/>
        <v>4</v>
      </c>
      <c r="T1591" t="str">
        <f t="shared" si="99"/>
        <v>Moderate</v>
      </c>
    </row>
    <row r="1592" spans="1:20" ht="15" customHeight="1" x14ac:dyDescent="0.35">
      <c r="A1592" s="35">
        <v>45</v>
      </c>
      <c r="B1592" s="36">
        <v>24.144946130000001</v>
      </c>
      <c r="C1592" s="35">
        <v>108.6570268</v>
      </c>
      <c r="D1592" s="35">
        <v>87.105908560000003</v>
      </c>
      <c r="E1592" s="37">
        <v>196.9009538</v>
      </c>
      <c r="F1592" s="37">
        <v>42.329542740000001</v>
      </c>
      <c r="G1592" s="37">
        <v>226.41111549999999</v>
      </c>
      <c r="H1592" s="37">
        <v>191.51638070000001</v>
      </c>
      <c r="I1592" s="17" t="s">
        <v>353</v>
      </c>
      <c r="J1592" s="17" t="s">
        <v>354</v>
      </c>
      <c r="K1592" s="17" t="s">
        <v>392</v>
      </c>
      <c r="L1592" s="17" t="s">
        <v>360</v>
      </c>
      <c r="M1592" s="17" t="s">
        <v>255</v>
      </c>
      <c r="N1592" s="36">
        <v>4.65162014646417</v>
      </c>
      <c r="O1592" s="35">
        <v>21.551118240000001</v>
      </c>
      <c r="P1592" s="37">
        <v>1086.5225758500001</v>
      </c>
      <c r="Q1592" t="str">
        <f t="shared" si="96"/>
        <v>Desirable</v>
      </c>
      <c r="R1592" t="str">
        <f t="shared" si="97"/>
        <v>Normal</v>
      </c>
      <c r="S1592">
        <f t="shared" si="98"/>
        <v>2</v>
      </c>
      <c r="T1592" t="str">
        <f t="shared" si="99"/>
        <v>Low</v>
      </c>
    </row>
    <row r="1593" spans="1:20" ht="15" customHeight="1" x14ac:dyDescent="0.35">
      <c r="A1593" s="35">
        <v>54</v>
      </c>
      <c r="B1593" s="36">
        <v>24.750147349999999</v>
      </c>
      <c r="C1593" s="35">
        <v>107.3556009</v>
      </c>
      <c r="D1593" s="35">
        <v>86.505756719999994</v>
      </c>
      <c r="E1593" s="37">
        <v>183.05780379999999</v>
      </c>
      <c r="F1593" s="37">
        <v>42.193361709999998</v>
      </c>
      <c r="G1593" s="37">
        <v>191.3601166</v>
      </c>
      <c r="H1593" s="37">
        <v>254.23729900000001</v>
      </c>
      <c r="I1593" s="17" t="s">
        <v>243</v>
      </c>
      <c r="J1593" s="17" t="s">
        <v>249</v>
      </c>
      <c r="K1593" s="17" t="s">
        <v>392</v>
      </c>
      <c r="L1593" s="17" t="s">
        <v>363</v>
      </c>
      <c r="M1593" s="17" t="s">
        <v>255</v>
      </c>
      <c r="N1593" s="36">
        <v>4.3385451260835302</v>
      </c>
      <c r="O1593" s="35">
        <v>20.849844180000002</v>
      </c>
      <c r="P1593" s="37">
        <v>1336.5079569</v>
      </c>
      <c r="Q1593" t="str">
        <f t="shared" si="96"/>
        <v>Desirable</v>
      </c>
      <c r="R1593" t="str">
        <f t="shared" si="97"/>
        <v>Normal</v>
      </c>
      <c r="S1593">
        <f t="shared" si="98"/>
        <v>0</v>
      </c>
      <c r="T1593" t="str">
        <f t="shared" si="99"/>
        <v>Low</v>
      </c>
    </row>
    <row r="1594" spans="1:20" ht="15" customHeight="1" x14ac:dyDescent="0.35">
      <c r="A1594" s="35">
        <v>64</v>
      </c>
      <c r="B1594" s="36">
        <v>26.797607899999999</v>
      </c>
      <c r="C1594" s="35">
        <v>126.8697765</v>
      </c>
      <c r="D1594" s="35">
        <v>76.916971500000002</v>
      </c>
      <c r="E1594" s="37">
        <v>212.6089849</v>
      </c>
      <c r="F1594" s="37">
        <v>41.526089480000003</v>
      </c>
      <c r="G1594" s="37">
        <v>225.04789400000001</v>
      </c>
      <c r="H1594" s="37">
        <v>270.13099019999999</v>
      </c>
      <c r="I1594" s="17" t="s">
        <v>243</v>
      </c>
      <c r="J1594" s="17" t="s">
        <v>359</v>
      </c>
      <c r="K1594" s="17" t="s">
        <v>255</v>
      </c>
      <c r="L1594" s="17" t="s">
        <v>261</v>
      </c>
      <c r="M1594" s="17" t="s">
        <v>333</v>
      </c>
      <c r="N1594" s="36">
        <v>5.1198893891127799</v>
      </c>
      <c r="O1594" s="35">
        <v>49.952804999999998</v>
      </c>
      <c r="P1594" s="37">
        <v>1715.0469055999999</v>
      </c>
      <c r="Q1594" t="str">
        <f t="shared" si="96"/>
        <v>Borderline High</v>
      </c>
      <c r="R1594" t="str">
        <f t="shared" si="97"/>
        <v>Elevated</v>
      </c>
      <c r="S1594">
        <f t="shared" si="98"/>
        <v>3</v>
      </c>
      <c r="T1594" t="str">
        <f t="shared" si="99"/>
        <v>Moderate</v>
      </c>
    </row>
    <row r="1595" spans="1:20" ht="15" customHeight="1" x14ac:dyDescent="0.35">
      <c r="A1595" s="35">
        <v>54</v>
      </c>
      <c r="B1595" s="36">
        <v>19.147738740000001</v>
      </c>
      <c r="C1595" s="35">
        <v>95.479554140000005</v>
      </c>
      <c r="D1595" s="35">
        <v>75.644082600000004</v>
      </c>
      <c r="E1595" s="37">
        <v>186.36182600000001</v>
      </c>
      <c r="F1595" s="37">
        <v>33.344026280000001</v>
      </c>
      <c r="G1595" s="37">
        <v>226.59214850000001</v>
      </c>
      <c r="H1595" s="37">
        <v>266.20131240000001</v>
      </c>
      <c r="I1595" s="17" t="s">
        <v>243</v>
      </c>
      <c r="J1595" s="17" t="s">
        <v>359</v>
      </c>
      <c r="K1595" s="17" t="s">
        <v>255</v>
      </c>
      <c r="L1595" s="17" t="s">
        <v>363</v>
      </c>
      <c r="M1595" s="17" t="s">
        <v>255</v>
      </c>
      <c r="N1595" s="36">
        <v>5.5890618737840096</v>
      </c>
      <c r="O1595" s="35">
        <v>19.83547154</v>
      </c>
      <c r="P1595" s="37">
        <v>1033.9778919600001</v>
      </c>
      <c r="Q1595" t="str">
        <f t="shared" si="96"/>
        <v>Desirable</v>
      </c>
      <c r="R1595" t="str">
        <f t="shared" si="97"/>
        <v>Normal</v>
      </c>
      <c r="S1595">
        <f t="shared" si="98"/>
        <v>1</v>
      </c>
      <c r="T1595" t="str">
        <f t="shared" si="99"/>
        <v>Low</v>
      </c>
    </row>
    <row r="1596" spans="1:20" ht="15" customHeight="1" x14ac:dyDescent="0.35">
      <c r="A1596" s="35">
        <v>66</v>
      </c>
      <c r="B1596" s="36">
        <v>24.232799920000001</v>
      </c>
      <c r="C1596" s="35">
        <v>93.217206340000004</v>
      </c>
      <c r="D1596" s="35">
        <v>66.960175239999998</v>
      </c>
      <c r="E1596" s="37">
        <v>195.83273449999999</v>
      </c>
      <c r="F1596" s="37">
        <v>36.671113099999999</v>
      </c>
      <c r="G1596" s="37">
        <v>234.7807703</v>
      </c>
      <c r="H1596" s="37">
        <v>210.57641889999999</v>
      </c>
      <c r="I1596" s="17" t="s">
        <v>353</v>
      </c>
      <c r="J1596" s="17" t="s">
        <v>249</v>
      </c>
      <c r="K1596" s="17" t="s">
        <v>255</v>
      </c>
      <c r="L1596" s="17" t="s">
        <v>261</v>
      </c>
      <c r="M1596" s="17" t="s">
        <v>255</v>
      </c>
      <c r="N1596" s="36">
        <v>5.3402451669785798</v>
      </c>
      <c r="O1596" s="35">
        <v>26.257031099999999</v>
      </c>
      <c r="P1596" s="37">
        <v>1599.36479472</v>
      </c>
      <c r="Q1596" t="str">
        <f t="shared" si="96"/>
        <v>Desirable</v>
      </c>
      <c r="R1596" t="str">
        <f t="shared" si="97"/>
        <v>Normal</v>
      </c>
      <c r="S1596">
        <f t="shared" si="98"/>
        <v>3</v>
      </c>
      <c r="T1596" t="str">
        <f t="shared" si="99"/>
        <v>Moderate</v>
      </c>
    </row>
    <row r="1597" spans="1:20" ht="15" customHeight="1" x14ac:dyDescent="0.35">
      <c r="A1597" s="35">
        <v>61</v>
      </c>
      <c r="B1597" s="36">
        <v>32.704072910000001</v>
      </c>
      <c r="C1597" s="35">
        <v>110.12777149999999</v>
      </c>
      <c r="D1597" s="35">
        <v>90.069430150000002</v>
      </c>
      <c r="E1597" s="37">
        <v>217.144012</v>
      </c>
      <c r="F1597" s="37">
        <v>44.79414191</v>
      </c>
      <c r="G1597" s="37">
        <v>214.08257069999999</v>
      </c>
      <c r="H1597" s="37">
        <v>267.82325889999998</v>
      </c>
      <c r="I1597" s="17" t="s">
        <v>243</v>
      </c>
      <c r="J1597" s="17" t="s">
        <v>359</v>
      </c>
      <c r="K1597" s="17" t="s">
        <v>392</v>
      </c>
      <c r="L1597" s="17" t="s">
        <v>261</v>
      </c>
      <c r="M1597" s="17" t="s">
        <v>334</v>
      </c>
      <c r="N1597" s="36">
        <v>4.8475984300867703</v>
      </c>
      <c r="O1597" s="35">
        <v>20.058341349999999</v>
      </c>
      <c r="P1597" s="37">
        <v>1994.9484475100001</v>
      </c>
      <c r="Q1597" t="str">
        <f t="shared" si="96"/>
        <v>Borderline High</v>
      </c>
      <c r="R1597" t="str">
        <f t="shared" si="97"/>
        <v>Normal</v>
      </c>
      <c r="S1597">
        <f t="shared" si="98"/>
        <v>3</v>
      </c>
      <c r="T1597" t="str">
        <f t="shared" si="99"/>
        <v>Moderate</v>
      </c>
    </row>
    <row r="1598" spans="1:20" ht="15" customHeight="1" x14ac:dyDescent="0.35">
      <c r="A1598" s="35">
        <v>73</v>
      </c>
      <c r="B1598" s="36">
        <v>33.725666910000001</v>
      </c>
      <c r="C1598" s="35">
        <v>116.0174689</v>
      </c>
      <c r="D1598" s="35">
        <v>82.312079670000003</v>
      </c>
      <c r="E1598" s="37">
        <v>195.77281640000001</v>
      </c>
      <c r="F1598" s="37">
        <v>35.173072070000003</v>
      </c>
      <c r="G1598" s="37">
        <v>220.0004778</v>
      </c>
      <c r="H1598" s="37">
        <v>264.75555889999998</v>
      </c>
      <c r="I1598" s="17" t="s">
        <v>243</v>
      </c>
      <c r="J1598" s="17" t="s">
        <v>359</v>
      </c>
      <c r="K1598" s="17" t="s">
        <v>392</v>
      </c>
      <c r="L1598" s="17" t="s">
        <v>366</v>
      </c>
      <c r="M1598" s="17" t="s">
        <v>334</v>
      </c>
      <c r="N1598" s="36">
        <v>5.5659857066332199</v>
      </c>
      <c r="O1598" s="35">
        <v>33.705389230000002</v>
      </c>
      <c r="P1598" s="37">
        <v>2461.97368443</v>
      </c>
      <c r="Q1598" t="str">
        <f t="shared" si="96"/>
        <v>Desirable</v>
      </c>
      <c r="R1598" t="str">
        <f t="shared" si="97"/>
        <v>Normal</v>
      </c>
      <c r="S1598">
        <f t="shared" si="98"/>
        <v>4</v>
      </c>
      <c r="T1598" t="str">
        <f t="shared" si="99"/>
        <v>Moderate</v>
      </c>
    </row>
    <row r="1599" spans="1:20" ht="15" customHeight="1" x14ac:dyDescent="0.35">
      <c r="A1599" s="35">
        <v>45</v>
      </c>
      <c r="B1599" s="36">
        <v>28.430155970000001</v>
      </c>
      <c r="C1599" s="35">
        <v>114.9964081</v>
      </c>
      <c r="D1599" s="35">
        <v>77.109574170000002</v>
      </c>
      <c r="E1599" s="37">
        <v>193.77426149999999</v>
      </c>
      <c r="F1599" s="37">
        <v>37.002217880000003</v>
      </c>
      <c r="G1599" s="37">
        <v>221.8259985</v>
      </c>
      <c r="H1599" s="37">
        <v>262.96471300000002</v>
      </c>
      <c r="I1599" s="17" t="s">
        <v>353</v>
      </c>
      <c r="J1599" s="17" t="s">
        <v>249</v>
      </c>
      <c r="K1599" s="17" t="s">
        <v>255</v>
      </c>
      <c r="L1599" s="17" t="s">
        <v>360</v>
      </c>
      <c r="M1599" s="17" t="s">
        <v>333</v>
      </c>
      <c r="N1599" s="36">
        <v>5.2368282930612304</v>
      </c>
      <c r="O1599" s="35">
        <v>37.886833930000002</v>
      </c>
      <c r="P1599" s="37">
        <v>1279.3570186500001</v>
      </c>
      <c r="Q1599" t="str">
        <f t="shared" si="96"/>
        <v>Desirable</v>
      </c>
      <c r="R1599" t="str">
        <f t="shared" si="97"/>
        <v>Normal</v>
      </c>
      <c r="S1599">
        <f t="shared" si="98"/>
        <v>5</v>
      </c>
      <c r="T1599" t="str">
        <f t="shared" si="99"/>
        <v>Moderate</v>
      </c>
    </row>
    <row r="1600" spans="1:20" ht="15" customHeight="1" x14ac:dyDescent="0.35">
      <c r="A1600" s="35">
        <v>23</v>
      </c>
      <c r="B1600" s="36">
        <v>29.271840279999999</v>
      </c>
      <c r="C1600" s="35">
        <v>95.546406849999997</v>
      </c>
      <c r="D1600" s="35">
        <v>87.982847250000006</v>
      </c>
      <c r="E1600" s="37">
        <v>177.78974690000001</v>
      </c>
      <c r="F1600" s="37">
        <v>37.675349689999997</v>
      </c>
      <c r="G1600" s="37">
        <v>206.7198554</v>
      </c>
      <c r="H1600" s="37">
        <v>229.29026830000001</v>
      </c>
      <c r="I1600" s="17" t="s">
        <v>243</v>
      </c>
      <c r="J1600" s="17" t="s">
        <v>359</v>
      </c>
      <c r="K1600" s="17" t="s">
        <v>392</v>
      </c>
      <c r="L1600" s="17" t="s">
        <v>355</v>
      </c>
      <c r="M1600" s="17" t="s">
        <v>333</v>
      </c>
      <c r="N1600" s="36">
        <v>4.7189939406770796</v>
      </c>
      <c r="O1600" s="35">
        <v>7.5635595999999898</v>
      </c>
      <c r="P1600" s="37">
        <v>673.25232644000005</v>
      </c>
      <c r="Q1600" t="str">
        <f t="shared" si="96"/>
        <v>Desirable</v>
      </c>
      <c r="R1600" t="str">
        <f t="shared" si="97"/>
        <v>Normal</v>
      </c>
      <c r="S1600">
        <f t="shared" si="98"/>
        <v>3</v>
      </c>
      <c r="T1600" t="str">
        <f t="shared" si="99"/>
        <v>Moderate</v>
      </c>
    </row>
    <row r="1601" spans="1:20" ht="15" customHeight="1" x14ac:dyDescent="0.35">
      <c r="A1601" s="35">
        <v>78</v>
      </c>
      <c r="B1601" s="36">
        <v>25.450402740000001</v>
      </c>
      <c r="C1601" s="35">
        <v>108.9414965</v>
      </c>
      <c r="D1601" s="35">
        <v>82.396140270000004</v>
      </c>
      <c r="E1601" s="37">
        <v>204.84073599999999</v>
      </c>
      <c r="F1601" s="37">
        <v>42.585149749999999</v>
      </c>
      <c r="G1601" s="37">
        <v>224.03660489999999</v>
      </c>
      <c r="H1601" s="37">
        <v>236.60535719999999</v>
      </c>
      <c r="I1601" s="17" t="s">
        <v>353</v>
      </c>
      <c r="J1601" s="17" t="s">
        <v>249</v>
      </c>
      <c r="K1601" s="17" t="s">
        <v>392</v>
      </c>
      <c r="L1601" s="17" t="s">
        <v>366</v>
      </c>
      <c r="M1601" s="17" t="s">
        <v>333</v>
      </c>
      <c r="N1601" s="36">
        <v>4.8101447852722403</v>
      </c>
      <c r="O1601" s="35">
        <v>26.545356229999999</v>
      </c>
      <c r="P1601" s="37">
        <v>1985.13141372</v>
      </c>
      <c r="Q1601" t="str">
        <f t="shared" si="96"/>
        <v>Borderline High</v>
      </c>
      <c r="R1601" t="str">
        <f t="shared" si="97"/>
        <v>Normal</v>
      </c>
      <c r="S1601">
        <f t="shared" si="98"/>
        <v>4</v>
      </c>
      <c r="T1601" t="str">
        <f t="shared" si="99"/>
        <v>Moderate</v>
      </c>
    </row>
    <row r="1602" spans="1:20" ht="15" customHeight="1" x14ac:dyDescent="0.35">
      <c r="A1602" s="35">
        <v>37</v>
      </c>
      <c r="B1602" s="36">
        <v>23.79925231</v>
      </c>
      <c r="C1602" s="35">
        <v>93.393318249999993</v>
      </c>
      <c r="D1602" s="35">
        <v>84.337194030000006</v>
      </c>
      <c r="E1602" s="37">
        <v>189.55761100000001</v>
      </c>
      <c r="F1602" s="37">
        <v>45.01652524</v>
      </c>
      <c r="G1602" s="37">
        <v>197.25243230000001</v>
      </c>
      <c r="H1602" s="37">
        <v>250.73493719999999</v>
      </c>
      <c r="I1602" s="17" t="s">
        <v>353</v>
      </c>
      <c r="J1602" s="17" t="s">
        <v>249</v>
      </c>
      <c r="K1602" s="17" t="s">
        <v>392</v>
      </c>
      <c r="L1602" s="17" t="s">
        <v>357</v>
      </c>
      <c r="M1602" s="17" t="s">
        <v>255</v>
      </c>
      <c r="N1602" s="36">
        <v>4.2108450172330496</v>
      </c>
      <c r="O1602" s="35">
        <v>9.0561242199999903</v>
      </c>
      <c r="P1602" s="37">
        <v>880.57233546999998</v>
      </c>
      <c r="Q1602" t="str">
        <f t="shared" ref="Q1602:Q1665" si="100">IF(E1602&lt;200,"Desirable",IF(E1602&lt;240,"Borderline High","High"))</f>
        <v>Desirable</v>
      </c>
      <c r="R1602" t="str">
        <f t="shared" ref="R1602:R1665" si="101">IF(C1602&lt;120,"Normal",IF(C1602&lt;130,"Elevated",IF(C1602&lt;140,"High / Stage 1","High / Stage 2")))</f>
        <v>Normal</v>
      </c>
      <c r="S1602">
        <f t="shared" ref="S1602:S1665" si="102">(IF(M1602="Obese",3,IF(M1602="Overweight",2,IF(M1602="Underweight",1,0))))+(IF(R1602="High / Stage 2",3,IF(R1602="High / Stage 1",2,IF(R1602="Elevated",1,0))))+IF(I1602="smoker",2,0)+IF(F1602&lt;40,1,0)</f>
        <v>2</v>
      </c>
      <c r="T1602" t="str">
        <f t="shared" ref="T1602:T1665" si="103">IF(S1602&lt;=2,"Low",IF(S1602&lt;=5,"Moderate","High"))</f>
        <v>Low</v>
      </c>
    </row>
    <row r="1603" spans="1:20" ht="15" customHeight="1" x14ac:dyDescent="0.35">
      <c r="A1603" s="35">
        <v>19</v>
      </c>
      <c r="B1603" s="36">
        <v>29.851532649999999</v>
      </c>
      <c r="C1603" s="35">
        <v>103.9570095</v>
      </c>
      <c r="D1603" s="35">
        <v>76.431551760000005</v>
      </c>
      <c r="E1603" s="37">
        <v>194.4108932</v>
      </c>
      <c r="F1603" s="37">
        <v>38.009815420000002</v>
      </c>
      <c r="G1603" s="37">
        <v>228.9261478</v>
      </c>
      <c r="H1603" s="37">
        <v>239.69657849999999</v>
      </c>
      <c r="I1603" s="17" t="s">
        <v>243</v>
      </c>
      <c r="J1603" s="17" t="s">
        <v>249</v>
      </c>
      <c r="K1603" s="17" t="s">
        <v>255</v>
      </c>
      <c r="L1603" s="17" t="s">
        <v>355</v>
      </c>
      <c r="M1603" s="17" t="s">
        <v>333</v>
      </c>
      <c r="N1603" s="36">
        <v>5.1147549929354499</v>
      </c>
      <c r="O1603" s="35">
        <v>27.52545774</v>
      </c>
      <c r="P1603" s="37">
        <v>567.17912034999995</v>
      </c>
      <c r="Q1603" t="str">
        <f t="shared" si="100"/>
        <v>Desirable</v>
      </c>
      <c r="R1603" t="str">
        <f t="shared" si="101"/>
        <v>Normal</v>
      </c>
      <c r="S1603">
        <f t="shared" si="102"/>
        <v>3</v>
      </c>
      <c r="T1603" t="str">
        <f t="shared" si="103"/>
        <v>Moderate</v>
      </c>
    </row>
    <row r="1604" spans="1:20" ht="15" customHeight="1" x14ac:dyDescent="0.35">
      <c r="A1604" s="35">
        <v>54</v>
      </c>
      <c r="B1604" s="36">
        <v>24.800955030000001</v>
      </c>
      <c r="C1604" s="35">
        <v>121.1913191</v>
      </c>
      <c r="D1604" s="35">
        <v>68.991066709999998</v>
      </c>
      <c r="E1604" s="37">
        <v>190.80396250000001</v>
      </c>
      <c r="F1604" s="37">
        <v>23.52902679</v>
      </c>
      <c r="G1604" s="37">
        <v>217.1444903</v>
      </c>
      <c r="H1604" s="37">
        <v>269.15550530000002</v>
      </c>
      <c r="I1604" s="17" t="s">
        <v>353</v>
      </c>
      <c r="J1604" s="17" t="s">
        <v>249</v>
      </c>
      <c r="K1604" s="17" t="s">
        <v>255</v>
      </c>
      <c r="L1604" s="17" t="s">
        <v>363</v>
      </c>
      <c r="M1604" s="17" t="s">
        <v>255</v>
      </c>
      <c r="N1604" s="36">
        <v>8.10930108597152</v>
      </c>
      <c r="O1604" s="35">
        <v>52.200252390000003</v>
      </c>
      <c r="P1604" s="37">
        <v>1339.25157162</v>
      </c>
      <c r="Q1604" t="str">
        <f t="shared" si="100"/>
        <v>Desirable</v>
      </c>
      <c r="R1604" t="str">
        <f t="shared" si="101"/>
        <v>Elevated</v>
      </c>
      <c r="S1604">
        <f t="shared" si="102"/>
        <v>4</v>
      </c>
      <c r="T1604" t="str">
        <f t="shared" si="103"/>
        <v>Moderate</v>
      </c>
    </row>
    <row r="1605" spans="1:20" ht="15" customHeight="1" x14ac:dyDescent="0.35">
      <c r="A1605" s="35">
        <v>37</v>
      </c>
      <c r="B1605" s="36">
        <v>35.451675899999998</v>
      </c>
      <c r="C1605" s="35">
        <v>112.8857694</v>
      </c>
      <c r="D1605" s="35">
        <v>79.600044699999998</v>
      </c>
      <c r="E1605" s="37">
        <v>202.54671759999999</v>
      </c>
      <c r="F1605" s="37">
        <v>39.411873999999997</v>
      </c>
      <c r="G1605" s="37">
        <v>218.05878999999999</v>
      </c>
      <c r="H1605" s="37">
        <v>247.78084870000001</v>
      </c>
      <c r="I1605" s="17" t="s">
        <v>243</v>
      </c>
      <c r="J1605" s="17" t="s">
        <v>354</v>
      </c>
      <c r="K1605" s="17" t="s">
        <v>255</v>
      </c>
      <c r="L1605" s="17" t="s">
        <v>357</v>
      </c>
      <c r="M1605" s="17" t="s">
        <v>334</v>
      </c>
      <c r="N1605" s="36">
        <v>5.1392308216554197</v>
      </c>
      <c r="O1605" s="35">
        <v>33.285724700000003</v>
      </c>
      <c r="P1605" s="37">
        <v>1311.7120083</v>
      </c>
      <c r="Q1605" t="str">
        <f t="shared" si="100"/>
        <v>Borderline High</v>
      </c>
      <c r="R1605" t="str">
        <f t="shared" si="101"/>
        <v>Normal</v>
      </c>
      <c r="S1605">
        <f t="shared" si="102"/>
        <v>4</v>
      </c>
      <c r="T1605" t="str">
        <f t="shared" si="103"/>
        <v>Moderate</v>
      </c>
    </row>
    <row r="1606" spans="1:20" ht="15" customHeight="1" x14ac:dyDescent="0.35">
      <c r="A1606" s="35">
        <v>43</v>
      </c>
      <c r="B1606" s="36">
        <v>29.04295823</v>
      </c>
      <c r="C1606" s="35">
        <v>99.307675040000007</v>
      </c>
      <c r="D1606" s="35">
        <v>80.258025360000005</v>
      </c>
      <c r="E1606" s="37">
        <v>165.1382036</v>
      </c>
      <c r="F1606" s="37">
        <v>37.233538809999999</v>
      </c>
      <c r="G1606" s="37">
        <v>198.68034929999999</v>
      </c>
      <c r="H1606" s="37">
        <v>217.3233267</v>
      </c>
      <c r="I1606" s="17" t="s">
        <v>243</v>
      </c>
      <c r="J1606" s="17" t="s">
        <v>359</v>
      </c>
      <c r="K1606" s="17" t="s">
        <v>392</v>
      </c>
      <c r="L1606" s="17" t="s">
        <v>360</v>
      </c>
      <c r="M1606" s="17" t="s">
        <v>333</v>
      </c>
      <c r="N1606" s="36">
        <v>4.4352003295385902</v>
      </c>
      <c r="O1606" s="35">
        <v>19.049649680000002</v>
      </c>
      <c r="P1606" s="37">
        <v>1248.8472038899999</v>
      </c>
      <c r="Q1606" t="str">
        <f t="shared" si="100"/>
        <v>Desirable</v>
      </c>
      <c r="R1606" t="str">
        <f t="shared" si="101"/>
        <v>Normal</v>
      </c>
      <c r="S1606">
        <f t="shared" si="102"/>
        <v>3</v>
      </c>
      <c r="T1606" t="str">
        <f t="shared" si="103"/>
        <v>Moderate</v>
      </c>
    </row>
    <row r="1607" spans="1:20" ht="15" customHeight="1" x14ac:dyDescent="0.35">
      <c r="A1607" s="35">
        <v>46</v>
      </c>
      <c r="B1607" s="36">
        <v>29.22635841</v>
      </c>
      <c r="C1607" s="35">
        <v>89.545614400000005</v>
      </c>
      <c r="D1607" s="35">
        <v>81.050938779999996</v>
      </c>
      <c r="E1607" s="37">
        <v>188.96851950000001</v>
      </c>
      <c r="F1607" s="37">
        <v>36.694195720000003</v>
      </c>
      <c r="G1607" s="37">
        <v>209.54544659999999</v>
      </c>
      <c r="H1607" s="37">
        <v>229.84787549999999</v>
      </c>
      <c r="I1607" s="17" t="s">
        <v>243</v>
      </c>
      <c r="J1607" s="17" t="s">
        <v>249</v>
      </c>
      <c r="K1607" s="17" t="s">
        <v>392</v>
      </c>
      <c r="L1607" s="17" t="s">
        <v>360</v>
      </c>
      <c r="M1607" s="17" t="s">
        <v>333</v>
      </c>
      <c r="N1607" s="36">
        <v>5.1498204495869002</v>
      </c>
      <c r="O1607" s="35">
        <v>8.4946756200000095</v>
      </c>
      <c r="P1607" s="37">
        <v>1344.4124868599999</v>
      </c>
      <c r="Q1607" t="str">
        <f t="shared" si="100"/>
        <v>Desirable</v>
      </c>
      <c r="R1607" t="str">
        <f t="shared" si="101"/>
        <v>Normal</v>
      </c>
      <c r="S1607">
        <f t="shared" si="102"/>
        <v>3</v>
      </c>
      <c r="T1607" t="str">
        <f t="shared" si="103"/>
        <v>Moderate</v>
      </c>
    </row>
    <row r="1608" spans="1:20" ht="15" customHeight="1" x14ac:dyDescent="0.35">
      <c r="A1608" s="35">
        <v>18</v>
      </c>
      <c r="B1608" s="36">
        <v>21.702409320000001</v>
      </c>
      <c r="C1608" s="35">
        <v>98.955353400000007</v>
      </c>
      <c r="D1608" s="35">
        <v>72.817116810000002</v>
      </c>
      <c r="E1608" s="37">
        <v>181.34773860000001</v>
      </c>
      <c r="F1608" s="37">
        <v>41.226115100000001</v>
      </c>
      <c r="G1608" s="37">
        <v>194.18425780000001</v>
      </c>
      <c r="H1608" s="37">
        <v>250.5404164</v>
      </c>
      <c r="I1608" s="17" t="s">
        <v>243</v>
      </c>
      <c r="J1608" s="17" t="s">
        <v>354</v>
      </c>
      <c r="K1608" s="17" t="s">
        <v>255</v>
      </c>
      <c r="L1608" s="17" t="s">
        <v>355</v>
      </c>
      <c r="M1608" s="17" t="s">
        <v>255</v>
      </c>
      <c r="N1608" s="36">
        <v>4.3988558747316899</v>
      </c>
      <c r="O1608" s="35">
        <v>26.138236590000002</v>
      </c>
      <c r="P1608" s="37">
        <v>390.64336775999999</v>
      </c>
      <c r="Q1608" t="str">
        <f t="shared" si="100"/>
        <v>Desirable</v>
      </c>
      <c r="R1608" t="str">
        <f t="shared" si="101"/>
        <v>Normal</v>
      </c>
      <c r="S1608">
        <f t="shared" si="102"/>
        <v>0</v>
      </c>
      <c r="T1608" t="str">
        <f t="shared" si="103"/>
        <v>Low</v>
      </c>
    </row>
    <row r="1609" spans="1:20" ht="15" customHeight="1" x14ac:dyDescent="0.35">
      <c r="A1609" s="35">
        <v>52</v>
      </c>
      <c r="B1609" s="36">
        <v>15.40704463</v>
      </c>
      <c r="C1609" s="35">
        <v>102.69875829999999</v>
      </c>
      <c r="D1609" s="35">
        <v>71.591179670000002</v>
      </c>
      <c r="E1609" s="37">
        <v>173.08454689999999</v>
      </c>
      <c r="F1609" s="37">
        <v>38.024838449999997</v>
      </c>
      <c r="G1609" s="37">
        <v>208.78872730000001</v>
      </c>
      <c r="H1609" s="37">
        <v>244.91560860000001</v>
      </c>
      <c r="I1609" s="17" t="s">
        <v>243</v>
      </c>
      <c r="J1609" s="17" t="s">
        <v>359</v>
      </c>
      <c r="K1609" s="17" t="s">
        <v>255</v>
      </c>
      <c r="L1609" s="17" t="s">
        <v>363</v>
      </c>
      <c r="M1609" s="17" t="s">
        <v>332</v>
      </c>
      <c r="N1609" s="36">
        <v>4.5518811901750498</v>
      </c>
      <c r="O1609" s="35">
        <v>31.107578629999999</v>
      </c>
      <c r="P1609" s="37">
        <v>801.16632075999996</v>
      </c>
      <c r="Q1609" t="str">
        <f t="shared" si="100"/>
        <v>Desirable</v>
      </c>
      <c r="R1609" t="str">
        <f t="shared" si="101"/>
        <v>Normal</v>
      </c>
      <c r="S1609">
        <f t="shared" si="102"/>
        <v>2</v>
      </c>
      <c r="T1609" t="str">
        <f t="shared" si="103"/>
        <v>Low</v>
      </c>
    </row>
    <row r="1610" spans="1:20" ht="15" customHeight="1" x14ac:dyDescent="0.35">
      <c r="A1610" s="35">
        <v>87</v>
      </c>
      <c r="B1610" s="36">
        <v>29.22563779</v>
      </c>
      <c r="C1610" s="35">
        <v>113.3500258</v>
      </c>
      <c r="D1610" s="35">
        <v>90.943347700000004</v>
      </c>
      <c r="E1610" s="37">
        <v>201.87298440000001</v>
      </c>
      <c r="F1610" s="37">
        <v>41.432422860000003</v>
      </c>
      <c r="G1610" s="37">
        <v>216.48109830000001</v>
      </c>
      <c r="H1610" s="37">
        <v>298.33529720000001</v>
      </c>
      <c r="I1610" s="17" t="s">
        <v>353</v>
      </c>
      <c r="J1610" s="17" t="s">
        <v>249</v>
      </c>
      <c r="K1610" s="17" t="s">
        <v>392</v>
      </c>
      <c r="L1610" s="17" t="s">
        <v>366</v>
      </c>
      <c r="M1610" s="17" t="s">
        <v>333</v>
      </c>
      <c r="N1610" s="36">
        <v>4.8723432149292396</v>
      </c>
      <c r="O1610" s="35">
        <v>22.406678100000001</v>
      </c>
      <c r="P1610" s="37">
        <v>2542.6304877299999</v>
      </c>
      <c r="Q1610" t="str">
        <f t="shared" si="100"/>
        <v>Borderline High</v>
      </c>
      <c r="R1610" t="str">
        <f t="shared" si="101"/>
        <v>Normal</v>
      </c>
      <c r="S1610">
        <f t="shared" si="102"/>
        <v>4</v>
      </c>
      <c r="T1610" t="str">
        <f t="shared" si="103"/>
        <v>Moderate</v>
      </c>
    </row>
    <row r="1611" spans="1:20" ht="15" customHeight="1" x14ac:dyDescent="0.35">
      <c r="A1611" s="35">
        <v>76</v>
      </c>
      <c r="B1611" s="36">
        <v>24.515486190000001</v>
      </c>
      <c r="C1611" s="35">
        <v>96.635409390000007</v>
      </c>
      <c r="D1611" s="35">
        <v>77.493216329999996</v>
      </c>
      <c r="E1611" s="37">
        <v>204.54437250000001</v>
      </c>
      <c r="F1611" s="37">
        <v>44.197766569999999</v>
      </c>
      <c r="G1611" s="37">
        <v>222.15217509999999</v>
      </c>
      <c r="H1611" s="37">
        <v>237.4469484</v>
      </c>
      <c r="I1611" s="17" t="s">
        <v>243</v>
      </c>
      <c r="J1611" s="17" t="s">
        <v>249</v>
      </c>
      <c r="K1611" s="17" t="s">
        <v>255</v>
      </c>
      <c r="L1611" s="17" t="s">
        <v>366</v>
      </c>
      <c r="M1611" s="17" t="s">
        <v>255</v>
      </c>
      <c r="N1611" s="36">
        <v>4.6279345852475302</v>
      </c>
      <c r="O1611" s="35">
        <v>19.14219306</v>
      </c>
      <c r="P1611" s="37">
        <v>1863.1769504399999</v>
      </c>
      <c r="Q1611" t="str">
        <f t="shared" si="100"/>
        <v>Borderline High</v>
      </c>
      <c r="R1611" t="str">
        <f t="shared" si="101"/>
        <v>Normal</v>
      </c>
      <c r="S1611">
        <f t="shared" si="102"/>
        <v>0</v>
      </c>
      <c r="T1611" t="str">
        <f t="shared" si="103"/>
        <v>Low</v>
      </c>
    </row>
    <row r="1612" spans="1:20" ht="15" customHeight="1" x14ac:dyDescent="0.35">
      <c r="A1612" s="35">
        <v>86</v>
      </c>
      <c r="B1612" s="36">
        <v>31.91985524</v>
      </c>
      <c r="C1612" s="35">
        <v>116.45549130000001</v>
      </c>
      <c r="D1612" s="35">
        <v>100.9978098</v>
      </c>
      <c r="E1612" s="37">
        <v>220.82883989999999</v>
      </c>
      <c r="F1612" s="37">
        <v>44.930711379999998</v>
      </c>
      <c r="G1612" s="37">
        <v>224.45931110000001</v>
      </c>
      <c r="H1612" s="37">
        <v>257.44549749999999</v>
      </c>
      <c r="I1612" s="17" t="s">
        <v>243</v>
      </c>
      <c r="J1612" s="17" t="s">
        <v>359</v>
      </c>
      <c r="K1612" s="17" t="s">
        <v>392</v>
      </c>
      <c r="L1612" s="17" t="s">
        <v>366</v>
      </c>
      <c r="M1612" s="17" t="s">
        <v>334</v>
      </c>
      <c r="N1612" s="36">
        <v>4.91487521825211</v>
      </c>
      <c r="O1612" s="35">
        <v>15.4576815</v>
      </c>
      <c r="P1612" s="37">
        <v>2745.1075506400002</v>
      </c>
      <c r="Q1612" t="str">
        <f t="shared" si="100"/>
        <v>Borderline High</v>
      </c>
      <c r="R1612" t="str">
        <f t="shared" si="101"/>
        <v>Normal</v>
      </c>
      <c r="S1612">
        <f t="shared" si="102"/>
        <v>3</v>
      </c>
      <c r="T1612" t="str">
        <f t="shared" si="103"/>
        <v>Moderate</v>
      </c>
    </row>
    <row r="1613" spans="1:20" ht="15" customHeight="1" x14ac:dyDescent="0.35">
      <c r="A1613" s="35">
        <v>50</v>
      </c>
      <c r="B1613" s="36">
        <v>22.43628081</v>
      </c>
      <c r="C1613" s="35">
        <v>88.288424460000002</v>
      </c>
      <c r="D1613" s="35">
        <v>75.072549910000006</v>
      </c>
      <c r="E1613" s="37">
        <v>169.28664850000001</v>
      </c>
      <c r="F1613" s="37">
        <v>36.922836539999999</v>
      </c>
      <c r="G1613" s="37">
        <v>185.8589743</v>
      </c>
      <c r="H1613" s="37">
        <v>221.73868300000001</v>
      </c>
      <c r="I1613" s="17" t="s">
        <v>353</v>
      </c>
      <c r="J1613" s="17" t="s">
        <v>249</v>
      </c>
      <c r="K1613" s="17" t="s">
        <v>255</v>
      </c>
      <c r="L1613" s="17" t="s">
        <v>363</v>
      </c>
      <c r="M1613" s="17" t="s">
        <v>255</v>
      </c>
      <c r="N1613" s="36">
        <v>4.5848765794741997</v>
      </c>
      <c r="O1613" s="35">
        <v>13.215874550000001</v>
      </c>
      <c r="P1613" s="37">
        <v>1121.8140404999999</v>
      </c>
      <c r="Q1613" t="str">
        <f t="shared" si="100"/>
        <v>Desirable</v>
      </c>
      <c r="R1613" t="str">
        <f t="shared" si="101"/>
        <v>Normal</v>
      </c>
      <c r="S1613">
        <f t="shared" si="102"/>
        <v>3</v>
      </c>
      <c r="T1613" t="str">
        <f t="shared" si="103"/>
        <v>Moderate</v>
      </c>
    </row>
    <row r="1614" spans="1:20" ht="15" customHeight="1" x14ac:dyDescent="0.35">
      <c r="A1614" s="35">
        <v>68</v>
      </c>
      <c r="B1614" s="36">
        <v>24.343943509999999</v>
      </c>
      <c r="C1614" s="35">
        <v>110.1654209</v>
      </c>
      <c r="D1614" s="35">
        <v>81.715324480000007</v>
      </c>
      <c r="E1614" s="37">
        <v>207.81052299999999</v>
      </c>
      <c r="F1614" s="37">
        <v>39.528907449999998</v>
      </c>
      <c r="G1614" s="37">
        <v>241.3224037</v>
      </c>
      <c r="H1614" s="37">
        <v>247.53754609999999</v>
      </c>
      <c r="I1614" s="17" t="s">
        <v>353</v>
      </c>
      <c r="J1614" s="17" t="s">
        <v>359</v>
      </c>
      <c r="K1614" s="17" t="s">
        <v>392</v>
      </c>
      <c r="L1614" s="17" t="s">
        <v>261</v>
      </c>
      <c r="M1614" s="17" t="s">
        <v>255</v>
      </c>
      <c r="N1614" s="36">
        <v>5.2571785158205797</v>
      </c>
      <c r="O1614" s="35">
        <v>28.450096420000001</v>
      </c>
      <c r="P1614" s="37">
        <v>1655.3881586800001</v>
      </c>
      <c r="Q1614" t="str">
        <f t="shared" si="100"/>
        <v>Borderline High</v>
      </c>
      <c r="R1614" t="str">
        <f t="shared" si="101"/>
        <v>Normal</v>
      </c>
      <c r="S1614">
        <f t="shared" si="102"/>
        <v>3</v>
      </c>
      <c r="T1614" t="str">
        <f t="shared" si="103"/>
        <v>Moderate</v>
      </c>
    </row>
    <row r="1615" spans="1:20" ht="15" customHeight="1" x14ac:dyDescent="0.35">
      <c r="A1615" s="35">
        <v>29</v>
      </c>
      <c r="B1615" s="36">
        <v>32.597288769999999</v>
      </c>
      <c r="C1615" s="35">
        <v>107.6540967</v>
      </c>
      <c r="D1615" s="35">
        <v>88.961582070000006</v>
      </c>
      <c r="E1615" s="37">
        <v>209.82103989999999</v>
      </c>
      <c r="F1615" s="37">
        <v>42.100340989999999</v>
      </c>
      <c r="G1615" s="37">
        <v>230.5501568</v>
      </c>
      <c r="H1615" s="37">
        <v>244.24708279999999</v>
      </c>
      <c r="I1615" s="17" t="s">
        <v>353</v>
      </c>
      <c r="J1615" s="17" t="s">
        <v>249</v>
      </c>
      <c r="K1615" s="17" t="s">
        <v>392</v>
      </c>
      <c r="L1615" s="17" t="s">
        <v>355</v>
      </c>
      <c r="M1615" s="17" t="s">
        <v>334</v>
      </c>
      <c r="N1615" s="36">
        <v>4.9838323150360804</v>
      </c>
      <c r="O1615" s="35">
        <v>18.692514630000002</v>
      </c>
      <c r="P1615" s="37">
        <v>945.32137433000003</v>
      </c>
      <c r="Q1615" t="str">
        <f t="shared" si="100"/>
        <v>Borderline High</v>
      </c>
      <c r="R1615" t="str">
        <f t="shared" si="101"/>
        <v>Normal</v>
      </c>
      <c r="S1615">
        <f t="shared" si="102"/>
        <v>5</v>
      </c>
      <c r="T1615" t="str">
        <f t="shared" si="103"/>
        <v>Moderate</v>
      </c>
    </row>
    <row r="1616" spans="1:20" ht="15" customHeight="1" x14ac:dyDescent="0.35">
      <c r="A1616" s="35">
        <v>37</v>
      </c>
      <c r="B1616" s="36">
        <v>29.18396658</v>
      </c>
      <c r="C1616" s="35">
        <v>114.8968734</v>
      </c>
      <c r="D1616" s="35">
        <v>79.851439600000006</v>
      </c>
      <c r="E1616" s="37">
        <v>207.8318854</v>
      </c>
      <c r="F1616" s="37">
        <v>40.137901839999998</v>
      </c>
      <c r="G1616" s="37">
        <v>240.92449099999999</v>
      </c>
      <c r="H1616" s="37">
        <v>256.58258790000002</v>
      </c>
      <c r="I1616" s="17" t="s">
        <v>243</v>
      </c>
      <c r="J1616" s="17" t="s">
        <v>249</v>
      </c>
      <c r="K1616" s="17" t="s">
        <v>255</v>
      </c>
      <c r="L1616" s="17" t="s">
        <v>357</v>
      </c>
      <c r="M1616" s="17" t="s">
        <v>333</v>
      </c>
      <c r="N1616" s="36">
        <v>5.1779459282269302</v>
      </c>
      <c r="O1616" s="35">
        <v>35.045433799999998</v>
      </c>
      <c r="P1616" s="37">
        <v>1079.80676346</v>
      </c>
      <c r="Q1616" t="str">
        <f t="shared" si="100"/>
        <v>Borderline High</v>
      </c>
      <c r="R1616" t="str">
        <f t="shared" si="101"/>
        <v>Normal</v>
      </c>
      <c r="S1616">
        <f t="shared" si="102"/>
        <v>2</v>
      </c>
      <c r="T1616" t="str">
        <f t="shared" si="103"/>
        <v>Low</v>
      </c>
    </row>
    <row r="1617" spans="1:20" ht="15" customHeight="1" x14ac:dyDescent="0.35">
      <c r="A1617" s="35">
        <v>70</v>
      </c>
      <c r="B1617" s="36">
        <v>21.99339075</v>
      </c>
      <c r="C1617" s="35">
        <v>119.02996659999999</v>
      </c>
      <c r="D1617" s="35">
        <v>63.255867189999996</v>
      </c>
      <c r="E1617" s="37">
        <v>202.62877409999999</v>
      </c>
      <c r="F1617" s="37">
        <v>36.12072972</v>
      </c>
      <c r="G1617" s="37">
        <v>210.29867229999999</v>
      </c>
      <c r="H1617" s="37">
        <v>239.24066719999999</v>
      </c>
      <c r="I1617" s="17" t="s">
        <v>353</v>
      </c>
      <c r="J1617" s="17" t="s">
        <v>249</v>
      </c>
      <c r="K1617" s="17" t="s">
        <v>255</v>
      </c>
      <c r="L1617" s="17" t="s">
        <v>366</v>
      </c>
      <c r="M1617" s="17" t="s">
        <v>255</v>
      </c>
      <c r="N1617" s="36">
        <v>5.6097641346322202</v>
      </c>
      <c r="O1617" s="35">
        <v>55.774099409999998</v>
      </c>
      <c r="P1617" s="37">
        <v>1539.5373525</v>
      </c>
      <c r="Q1617" t="str">
        <f t="shared" si="100"/>
        <v>Borderline High</v>
      </c>
      <c r="R1617" t="str">
        <f t="shared" si="101"/>
        <v>Normal</v>
      </c>
      <c r="S1617">
        <f t="shared" si="102"/>
        <v>3</v>
      </c>
      <c r="T1617" t="str">
        <f t="shared" si="103"/>
        <v>Moderate</v>
      </c>
    </row>
    <row r="1618" spans="1:20" ht="15" customHeight="1" x14ac:dyDescent="0.35">
      <c r="A1618" s="35">
        <v>60</v>
      </c>
      <c r="B1618" s="36">
        <v>27.170035850000001</v>
      </c>
      <c r="C1618" s="35">
        <v>90.804585560000007</v>
      </c>
      <c r="D1618" s="35">
        <v>86.237265609999994</v>
      </c>
      <c r="E1618" s="37">
        <v>218.2429147</v>
      </c>
      <c r="F1618" s="37">
        <v>35.155942920000001</v>
      </c>
      <c r="G1618" s="37">
        <v>220.57823590000001</v>
      </c>
      <c r="H1618" s="37">
        <v>271.35647469999998</v>
      </c>
      <c r="I1618" s="17" t="s">
        <v>353</v>
      </c>
      <c r="J1618" s="17" t="s">
        <v>359</v>
      </c>
      <c r="K1618" s="17" t="s">
        <v>392</v>
      </c>
      <c r="L1618" s="17" t="s">
        <v>261</v>
      </c>
      <c r="M1618" s="17" t="s">
        <v>333</v>
      </c>
      <c r="N1618" s="36">
        <v>6.2078526864328003</v>
      </c>
      <c r="O1618" s="35">
        <v>4.5673199500000097</v>
      </c>
      <c r="P1618" s="37">
        <v>1630.202151</v>
      </c>
      <c r="Q1618" t="str">
        <f t="shared" si="100"/>
        <v>Borderline High</v>
      </c>
      <c r="R1618" t="str">
        <f t="shared" si="101"/>
        <v>Normal</v>
      </c>
      <c r="S1618">
        <f t="shared" si="102"/>
        <v>5</v>
      </c>
      <c r="T1618" t="str">
        <f t="shared" si="103"/>
        <v>Moderate</v>
      </c>
    </row>
    <row r="1619" spans="1:20" ht="15" customHeight="1" x14ac:dyDescent="0.35">
      <c r="A1619" s="35">
        <v>67</v>
      </c>
      <c r="B1619" s="36">
        <v>36.518651140000003</v>
      </c>
      <c r="C1619" s="35">
        <v>121.6254544</v>
      </c>
      <c r="D1619" s="35">
        <v>85.591150319999997</v>
      </c>
      <c r="E1619" s="37">
        <v>196.88922260000001</v>
      </c>
      <c r="F1619" s="37">
        <v>31.806000659999999</v>
      </c>
      <c r="G1619" s="37">
        <v>227.59588919999999</v>
      </c>
      <c r="H1619" s="37">
        <v>256.8391924</v>
      </c>
      <c r="I1619" s="17" t="s">
        <v>353</v>
      </c>
      <c r="J1619" s="17" t="s">
        <v>249</v>
      </c>
      <c r="K1619" s="17" t="s">
        <v>392</v>
      </c>
      <c r="L1619" s="17" t="s">
        <v>261</v>
      </c>
      <c r="M1619" s="17" t="s">
        <v>334</v>
      </c>
      <c r="N1619" s="36">
        <v>6.1903168746271398</v>
      </c>
      <c r="O1619" s="35">
        <v>36.034304079999998</v>
      </c>
      <c r="P1619" s="37">
        <v>2446.7496263799999</v>
      </c>
      <c r="Q1619" t="str">
        <f t="shared" si="100"/>
        <v>Desirable</v>
      </c>
      <c r="R1619" t="str">
        <f t="shared" si="101"/>
        <v>Elevated</v>
      </c>
      <c r="S1619">
        <f t="shared" si="102"/>
        <v>7</v>
      </c>
      <c r="T1619" t="str">
        <f t="shared" si="103"/>
        <v>High</v>
      </c>
    </row>
    <row r="1620" spans="1:20" ht="15" customHeight="1" x14ac:dyDescent="0.35">
      <c r="A1620" s="35">
        <v>46</v>
      </c>
      <c r="B1620" s="36">
        <v>27.71815698</v>
      </c>
      <c r="C1620" s="35">
        <v>119.0470658</v>
      </c>
      <c r="D1620" s="35">
        <v>80.424743070000005</v>
      </c>
      <c r="E1620" s="37">
        <v>188.5117267</v>
      </c>
      <c r="F1620" s="37">
        <v>28.422662460000002</v>
      </c>
      <c r="G1620" s="37">
        <v>213.70387450000001</v>
      </c>
      <c r="H1620" s="37">
        <v>244.2921503</v>
      </c>
      <c r="I1620" s="17" t="s">
        <v>243</v>
      </c>
      <c r="J1620" s="17" t="s">
        <v>249</v>
      </c>
      <c r="K1620" s="17" t="s">
        <v>392</v>
      </c>
      <c r="L1620" s="17" t="s">
        <v>360</v>
      </c>
      <c r="M1620" s="17" t="s">
        <v>333</v>
      </c>
      <c r="N1620" s="36">
        <v>6.6324443378693898</v>
      </c>
      <c r="O1620" s="35">
        <v>38.62232273</v>
      </c>
      <c r="P1620" s="37">
        <v>1275.0352210799999</v>
      </c>
      <c r="Q1620" t="str">
        <f t="shared" si="100"/>
        <v>Desirable</v>
      </c>
      <c r="R1620" t="str">
        <f t="shared" si="101"/>
        <v>Normal</v>
      </c>
      <c r="S1620">
        <f t="shared" si="102"/>
        <v>3</v>
      </c>
      <c r="T1620" t="str">
        <f t="shared" si="103"/>
        <v>Moderate</v>
      </c>
    </row>
    <row r="1621" spans="1:20" ht="15" customHeight="1" x14ac:dyDescent="0.35">
      <c r="A1621" s="35">
        <v>74</v>
      </c>
      <c r="B1621" s="36">
        <v>26.259803009999999</v>
      </c>
      <c r="C1621" s="35">
        <v>117.3922168</v>
      </c>
      <c r="D1621" s="35">
        <v>81.320446169999997</v>
      </c>
      <c r="E1621" s="37">
        <v>192.79932539999999</v>
      </c>
      <c r="F1621" s="37">
        <v>37.931612299999998</v>
      </c>
      <c r="G1621" s="37">
        <v>222.53020369999999</v>
      </c>
      <c r="H1621" s="37">
        <v>265.56038530000001</v>
      </c>
      <c r="I1621" s="17" t="s">
        <v>243</v>
      </c>
      <c r="J1621" s="17" t="s">
        <v>354</v>
      </c>
      <c r="K1621" s="17" t="s">
        <v>392</v>
      </c>
      <c r="L1621" s="17" t="s">
        <v>366</v>
      </c>
      <c r="M1621" s="17" t="s">
        <v>333</v>
      </c>
      <c r="N1621" s="36">
        <v>5.0828138776479097</v>
      </c>
      <c r="O1621" s="35">
        <v>36.071770630000003</v>
      </c>
      <c r="P1621" s="37">
        <v>1943.2254227400001</v>
      </c>
      <c r="Q1621" t="str">
        <f t="shared" si="100"/>
        <v>Desirable</v>
      </c>
      <c r="R1621" t="str">
        <f t="shared" si="101"/>
        <v>Normal</v>
      </c>
      <c r="S1621">
        <f t="shared" si="102"/>
        <v>3</v>
      </c>
      <c r="T1621" t="str">
        <f t="shared" si="103"/>
        <v>Moderate</v>
      </c>
    </row>
    <row r="1622" spans="1:20" ht="15" customHeight="1" x14ac:dyDescent="0.35">
      <c r="A1622" s="35">
        <v>56</v>
      </c>
      <c r="B1622" s="36">
        <v>31.47616485</v>
      </c>
      <c r="C1622" s="35">
        <v>105.92565430000001</v>
      </c>
      <c r="D1622" s="35">
        <v>90.163995310000004</v>
      </c>
      <c r="E1622" s="37">
        <v>191.49228189999999</v>
      </c>
      <c r="F1622" s="37">
        <v>31.669395919999999</v>
      </c>
      <c r="G1622" s="37">
        <v>225.69865920000001</v>
      </c>
      <c r="H1622" s="37">
        <v>214.8609538</v>
      </c>
      <c r="I1622" s="17" t="s">
        <v>243</v>
      </c>
      <c r="J1622" s="17" t="s">
        <v>354</v>
      </c>
      <c r="K1622" s="17" t="s">
        <v>392</v>
      </c>
      <c r="L1622" s="17" t="s">
        <v>363</v>
      </c>
      <c r="M1622" s="17" t="s">
        <v>334</v>
      </c>
      <c r="N1622" s="36">
        <v>6.0466035532767402</v>
      </c>
      <c r="O1622" s="35">
        <v>15.761658990000001</v>
      </c>
      <c r="P1622" s="37">
        <v>1762.6652316</v>
      </c>
      <c r="Q1622" t="str">
        <f t="shared" si="100"/>
        <v>Desirable</v>
      </c>
      <c r="R1622" t="str">
        <f t="shared" si="101"/>
        <v>Normal</v>
      </c>
      <c r="S1622">
        <f t="shared" si="102"/>
        <v>4</v>
      </c>
      <c r="T1622" t="str">
        <f t="shared" si="103"/>
        <v>Moderate</v>
      </c>
    </row>
    <row r="1623" spans="1:20" ht="15" customHeight="1" x14ac:dyDescent="0.35">
      <c r="A1623" s="35">
        <v>73</v>
      </c>
      <c r="B1623" s="36">
        <v>28.761368770000001</v>
      </c>
      <c r="C1623" s="35">
        <v>122.63884109999999</v>
      </c>
      <c r="D1623" s="35">
        <v>87.172007350000001</v>
      </c>
      <c r="E1623" s="37">
        <v>210.23580670000001</v>
      </c>
      <c r="F1623" s="37">
        <v>31.916161129999999</v>
      </c>
      <c r="G1623" s="37">
        <v>211.5390204</v>
      </c>
      <c r="H1623" s="37">
        <v>246.2296691</v>
      </c>
      <c r="I1623" s="17" t="s">
        <v>353</v>
      </c>
      <c r="J1623" s="17" t="s">
        <v>249</v>
      </c>
      <c r="K1623" s="17" t="s">
        <v>392</v>
      </c>
      <c r="L1623" s="17" t="s">
        <v>366</v>
      </c>
      <c r="M1623" s="17" t="s">
        <v>333</v>
      </c>
      <c r="N1623" s="36">
        <v>6.58712699950578</v>
      </c>
      <c r="O1623" s="35">
        <v>35.466833749999999</v>
      </c>
      <c r="P1623" s="37">
        <v>2099.5799202100002</v>
      </c>
      <c r="Q1623" t="str">
        <f t="shared" si="100"/>
        <v>Borderline High</v>
      </c>
      <c r="R1623" t="str">
        <f t="shared" si="101"/>
        <v>Elevated</v>
      </c>
      <c r="S1623">
        <f t="shared" si="102"/>
        <v>6</v>
      </c>
      <c r="T1623" t="str">
        <f t="shared" si="103"/>
        <v>High</v>
      </c>
    </row>
    <row r="1624" spans="1:20" ht="15" customHeight="1" x14ac:dyDescent="0.35">
      <c r="A1624" s="35">
        <v>60</v>
      </c>
      <c r="B1624" s="36">
        <v>34.218331380000002</v>
      </c>
      <c r="C1624" s="35">
        <v>107.50495960000001</v>
      </c>
      <c r="D1624" s="35">
        <v>75.268783959999993</v>
      </c>
      <c r="E1624" s="37">
        <v>214.8164204</v>
      </c>
      <c r="F1624" s="37">
        <v>47.006190160000003</v>
      </c>
      <c r="G1624" s="37">
        <v>211.32120370000001</v>
      </c>
      <c r="H1624" s="37">
        <v>278.06174859999999</v>
      </c>
      <c r="I1624" s="17" t="s">
        <v>243</v>
      </c>
      <c r="J1624" s="17" t="s">
        <v>249</v>
      </c>
      <c r="K1624" s="17" t="s">
        <v>255</v>
      </c>
      <c r="L1624" s="17" t="s">
        <v>261</v>
      </c>
      <c r="M1624" s="17" t="s">
        <v>334</v>
      </c>
      <c r="N1624" s="36">
        <v>4.5699602471250396</v>
      </c>
      <c r="O1624" s="35">
        <v>32.236175639999999</v>
      </c>
      <c r="P1624" s="37">
        <v>2053.0998828000002</v>
      </c>
      <c r="Q1624" t="str">
        <f t="shared" si="100"/>
        <v>Borderline High</v>
      </c>
      <c r="R1624" t="str">
        <f t="shared" si="101"/>
        <v>Normal</v>
      </c>
      <c r="S1624">
        <f t="shared" si="102"/>
        <v>3</v>
      </c>
      <c r="T1624" t="str">
        <f t="shared" si="103"/>
        <v>Moderate</v>
      </c>
    </row>
    <row r="1625" spans="1:20" ht="15" customHeight="1" x14ac:dyDescent="0.35">
      <c r="A1625" s="35">
        <v>67</v>
      </c>
      <c r="B1625" s="36">
        <v>30.775487850000001</v>
      </c>
      <c r="C1625" s="35">
        <v>101.2438135</v>
      </c>
      <c r="D1625" s="35">
        <v>82.467269799999997</v>
      </c>
      <c r="E1625" s="37">
        <v>208.26698469999999</v>
      </c>
      <c r="F1625" s="37">
        <v>40.238604709999997</v>
      </c>
      <c r="G1625" s="37">
        <v>219.7309085</v>
      </c>
      <c r="H1625" s="37">
        <v>252.69242170000001</v>
      </c>
      <c r="I1625" s="17" t="s">
        <v>243</v>
      </c>
      <c r="J1625" s="17" t="s">
        <v>359</v>
      </c>
      <c r="K1625" s="17" t="s">
        <v>392</v>
      </c>
      <c r="L1625" s="17" t="s">
        <v>261</v>
      </c>
      <c r="M1625" s="17" t="s">
        <v>334</v>
      </c>
      <c r="N1625" s="36">
        <v>5.1758003589086199</v>
      </c>
      <c r="O1625" s="35">
        <v>18.776543700000001</v>
      </c>
      <c r="P1625" s="37">
        <v>2061.9576859499998</v>
      </c>
      <c r="Q1625" t="str">
        <f t="shared" si="100"/>
        <v>Borderline High</v>
      </c>
      <c r="R1625" t="str">
        <f t="shared" si="101"/>
        <v>Normal</v>
      </c>
      <c r="S1625">
        <f t="shared" si="102"/>
        <v>3</v>
      </c>
      <c r="T1625" t="str">
        <f t="shared" si="103"/>
        <v>Moderate</v>
      </c>
    </row>
    <row r="1626" spans="1:20" ht="15" customHeight="1" x14ac:dyDescent="0.35">
      <c r="A1626" s="35">
        <v>40</v>
      </c>
      <c r="B1626" s="36">
        <v>31.53271913</v>
      </c>
      <c r="C1626" s="35">
        <v>109.5825948</v>
      </c>
      <c r="D1626" s="35">
        <v>83.614558959999997</v>
      </c>
      <c r="E1626" s="37">
        <v>189.26381760000001</v>
      </c>
      <c r="F1626" s="37">
        <v>32.71876305</v>
      </c>
      <c r="G1626" s="37">
        <v>215.56399379999999</v>
      </c>
      <c r="H1626" s="37">
        <v>230.86557500000001</v>
      </c>
      <c r="I1626" s="17" t="s">
        <v>353</v>
      </c>
      <c r="J1626" s="17" t="s">
        <v>354</v>
      </c>
      <c r="K1626" s="17" t="s">
        <v>392</v>
      </c>
      <c r="L1626" s="17" t="s">
        <v>360</v>
      </c>
      <c r="M1626" s="17" t="s">
        <v>334</v>
      </c>
      <c r="N1626" s="36">
        <v>5.7845651839212797</v>
      </c>
      <c r="O1626" s="35">
        <v>25.968035839999999</v>
      </c>
      <c r="P1626" s="37">
        <v>1261.3087651999999</v>
      </c>
      <c r="Q1626" t="str">
        <f t="shared" si="100"/>
        <v>Desirable</v>
      </c>
      <c r="R1626" t="str">
        <f t="shared" si="101"/>
        <v>Normal</v>
      </c>
      <c r="S1626">
        <f t="shared" si="102"/>
        <v>6</v>
      </c>
      <c r="T1626" t="str">
        <f t="shared" si="103"/>
        <v>High</v>
      </c>
    </row>
    <row r="1627" spans="1:20" ht="15" customHeight="1" x14ac:dyDescent="0.35">
      <c r="A1627" s="35">
        <v>61</v>
      </c>
      <c r="B1627" s="36">
        <v>34.461542629999997</v>
      </c>
      <c r="C1627" s="35">
        <v>112.15245109999999</v>
      </c>
      <c r="D1627" s="35">
        <v>78.636265960000003</v>
      </c>
      <c r="E1627" s="37">
        <v>218.02883059999999</v>
      </c>
      <c r="F1627" s="37">
        <v>38.438864279999997</v>
      </c>
      <c r="G1627" s="37">
        <v>225.37521419999999</v>
      </c>
      <c r="H1627" s="37">
        <v>262.74771010000001</v>
      </c>
      <c r="I1627" s="17" t="s">
        <v>243</v>
      </c>
      <c r="J1627" s="17" t="s">
        <v>249</v>
      </c>
      <c r="K1627" s="17" t="s">
        <v>255</v>
      </c>
      <c r="L1627" s="17" t="s">
        <v>261</v>
      </c>
      <c r="M1627" s="17" t="s">
        <v>334</v>
      </c>
      <c r="N1627" s="36">
        <v>5.6720934575957802</v>
      </c>
      <c r="O1627" s="35">
        <v>33.516185139999997</v>
      </c>
      <c r="P1627" s="37">
        <v>2102.1541004300002</v>
      </c>
      <c r="Q1627" t="str">
        <f t="shared" si="100"/>
        <v>Borderline High</v>
      </c>
      <c r="R1627" t="str">
        <f t="shared" si="101"/>
        <v>Normal</v>
      </c>
      <c r="S1627">
        <f t="shared" si="102"/>
        <v>4</v>
      </c>
      <c r="T1627" t="str">
        <f t="shared" si="103"/>
        <v>Moderate</v>
      </c>
    </row>
    <row r="1628" spans="1:20" ht="15" customHeight="1" x14ac:dyDescent="0.35">
      <c r="A1628" s="35">
        <v>55</v>
      </c>
      <c r="B1628" s="36">
        <v>25.504737949999999</v>
      </c>
      <c r="C1628" s="35">
        <v>116.9787232</v>
      </c>
      <c r="D1628" s="35">
        <v>72.211067940000007</v>
      </c>
      <c r="E1628" s="37">
        <v>182.07693409999999</v>
      </c>
      <c r="F1628" s="37">
        <v>32.895260739999998</v>
      </c>
      <c r="G1628" s="37">
        <v>231.9161823</v>
      </c>
      <c r="H1628" s="37">
        <v>269.0202286</v>
      </c>
      <c r="I1628" s="17" t="s">
        <v>243</v>
      </c>
      <c r="J1628" s="17" t="s">
        <v>359</v>
      </c>
      <c r="K1628" s="17" t="s">
        <v>255</v>
      </c>
      <c r="L1628" s="17" t="s">
        <v>363</v>
      </c>
      <c r="M1628" s="17" t="s">
        <v>333</v>
      </c>
      <c r="N1628" s="36">
        <v>5.5350506426780797</v>
      </c>
      <c r="O1628" s="35">
        <v>44.767655259999998</v>
      </c>
      <c r="P1628" s="37">
        <v>1402.7605872500001</v>
      </c>
      <c r="Q1628" t="str">
        <f t="shared" si="100"/>
        <v>Desirable</v>
      </c>
      <c r="R1628" t="str">
        <f t="shared" si="101"/>
        <v>Normal</v>
      </c>
      <c r="S1628">
        <f t="shared" si="102"/>
        <v>3</v>
      </c>
      <c r="T1628" t="str">
        <f t="shared" si="103"/>
        <v>Moderate</v>
      </c>
    </row>
    <row r="1629" spans="1:20" ht="15" customHeight="1" x14ac:dyDescent="0.35">
      <c r="A1629" s="35">
        <v>40</v>
      </c>
      <c r="B1629" s="36">
        <v>24.006182760000002</v>
      </c>
      <c r="C1629" s="35">
        <v>99.187906909999995</v>
      </c>
      <c r="D1629" s="35">
        <v>72.223537930000006</v>
      </c>
      <c r="E1629" s="37">
        <v>161.73031030000001</v>
      </c>
      <c r="F1629" s="37">
        <v>37.704808440000001</v>
      </c>
      <c r="G1629" s="37">
        <v>175.8406177</v>
      </c>
      <c r="H1629" s="37">
        <v>243.17167599999999</v>
      </c>
      <c r="I1629" s="17" t="s">
        <v>353</v>
      </c>
      <c r="J1629" s="17" t="s">
        <v>359</v>
      </c>
      <c r="K1629" s="17" t="s">
        <v>255</v>
      </c>
      <c r="L1629" s="17" t="s">
        <v>360</v>
      </c>
      <c r="M1629" s="17" t="s">
        <v>255</v>
      </c>
      <c r="N1629" s="36">
        <v>4.2893815667400297</v>
      </c>
      <c r="O1629" s="35">
        <v>26.96436898</v>
      </c>
      <c r="P1629" s="37">
        <v>960.24731039999995</v>
      </c>
      <c r="Q1629" t="str">
        <f t="shared" si="100"/>
        <v>Desirable</v>
      </c>
      <c r="R1629" t="str">
        <f t="shared" si="101"/>
        <v>Normal</v>
      </c>
      <c r="S1629">
        <f t="shared" si="102"/>
        <v>3</v>
      </c>
      <c r="T1629" t="str">
        <f t="shared" si="103"/>
        <v>Moderate</v>
      </c>
    </row>
    <row r="1630" spans="1:20" ht="15" customHeight="1" x14ac:dyDescent="0.35">
      <c r="A1630" s="35">
        <v>62</v>
      </c>
      <c r="B1630" s="36">
        <v>20.27134779</v>
      </c>
      <c r="C1630" s="35">
        <v>107.6960739</v>
      </c>
      <c r="D1630" s="35">
        <v>74.595278269999994</v>
      </c>
      <c r="E1630" s="37">
        <v>168.97784229999999</v>
      </c>
      <c r="F1630" s="37">
        <v>40.803701660000002</v>
      </c>
      <c r="G1630" s="37">
        <v>198.33219489999999</v>
      </c>
      <c r="H1630" s="37">
        <v>221.64174729999999</v>
      </c>
      <c r="I1630" s="17" t="s">
        <v>353</v>
      </c>
      <c r="J1630" s="17" t="s">
        <v>354</v>
      </c>
      <c r="K1630" s="17" t="s">
        <v>255</v>
      </c>
      <c r="L1630" s="17" t="s">
        <v>261</v>
      </c>
      <c r="M1630" s="17" t="s">
        <v>255</v>
      </c>
      <c r="N1630" s="36">
        <v>4.1412380599196803</v>
      </c>
      <c r="O1630" s="35">
        <v>33.10079563</v>
      </c>
      <c r="P1630" s="37">
        <v>1256.8235629799999</v>
      </c>
      <c r="Q1630" t="str">
        <f t="shared" si="100"/>
        <v>Desirable</v>
      </c>
      <c r="R1630" t="str">
        <f t="shared" si="101"/>
        <v>Normal</v>
      </c>
      <c r="S1630">
        <f t="shared" si="102"/>
        <v>2</v>
      </c>
      <c r="T1630" t="str">
        <f t="shared" si="103"/>
        <v>Low</v>
      </c>
    </row>
    <row r="1631" spans="1:20" ht="15" customHeight="1" x14ac:dyDescent="0.35">
      <c r="A1631" s="35">
        <v>69</v>
      </c>
      <c r="B1631" s="36">
        <v>25.945761139999998</v>
      </c>
      <c r="C1631" s="35">
        <v>98.403414600000005</v>
      </c>
      <c r="D1631" s="35">
        <v>73.2084519</v>
      </c>
      <c r="E1631" s="37">
        <v>211.44626909999999</v>
      </c>
      <c r="F1631" s="37">
        <v>38.011953239999997</v>
      </c>
      <c r="G1631" s="37">
        <v>225.91467850000001</v>
      </c>
      <c r="H1631" s="37">
        <v>260.26288460000001</v>
      </c>
      <c r="I1631" s="17" t="s">
        <v>243</v>
      </c>
      <c r="J1631" s="17" t="s">
        <v>249</v>
      </c>
      <c r="K1631" s="17" t="s">
        <v>255</v>
      </c>
      <c r="L1631" s="17" t="s">
        <v>261</v>
      </c>
      <c r="M1631" s="17" t="s">
        <v>333</v>
      </c>
      <c r="N1631" s="36">
        <v>5.5626257289376797</v>
      </c>
      <c r="O1631" s="35">
        <v>25.194962700000001</v>
      </c>
      <c r="P1631" s="37">
        <v>1790.25751866</v>
      </c>
      <c r="Q1631" t="str">
        <f t="shared" si="100"/>
        <v>Borderline High</v>
      </c>
      <c r="R1631" t="str">
        <f t="shared" si="101"/>
        <v>Normal</v>
      </c>
      <c r="S1631">
        <f t="shared" si="102"/>
        <v>3</v>
      </c>
      <c r="T1631" t="str">
        <f t="shared" si="103"/>
        <v>Moderate</v>
      </c>
    </row>
    <row r="1632" spans="1:20" ht="15" customHeight="1" x14ac:dyDescent="0.35">
      <c r="A1632" s="35">
        <v>67</v>
      </c>
      <c r="B1632" s="36">
        <v>20.456958239999999</v>
      </c>
      <c r="C1632" s="35">
        <v>120.2864464</v>
      </c>
      <c r="D1632" s="35">
        <v>85.913337389999995</v>
      </c>
      <c r="E1632" s="37">
        <v>188.62779829999999</v>
      </c>
      <c r="F1632" s="37">
        <v>33.914332049999999</v>
      </c>
      <c r="G1632" s="37">
        <v>194.22586910000001</v>
      </c>
      <c r="H1632" s="37">
        <v>244.219945</v>
      </c>
      <c r="I1632" s="17" t="s">
        <v>243</v>
      </c>
      <c r="J1632" s="17" t="s">
        <v>249</v>
      </c>
      <c r="K1632" s="17" t="s">
        <v>392</v>
      </c>
      <c r="L1632" s="17" t="s">
        <v>261</v>
      </c>
      <c r="M1632" s="17" t="s">
        <v>255</v>
      </c>
      <c r="N1632" s="36">
        <v>5.5618904132301799</v>
      </c>
      <c r="O1632" s="35">
        <v>34.37310901</v>
      </c>
      <c r="P1632" s="37">
        <v>1370.61620208</v>
      </c>
      <c r="Q1632" t="str">
        <f t="shared" si="100"/>
        <v>Desirable</v>
      </c>
      <c r="R1632" t="str">
        <f t="shared" si="101"/>
        <v>Elevated</v>
      </c>
      <c r="S1632">
        <f t="shared" si="102"/>
        <v>2</v>
      </c>
      <c r="T1632" t="str">
        <f t="shared" si="103"/>
        <v>Low</v>
      </c>
    </row>
    <row r="1633" spans="1:20" ht="15" customHeight="1" x14ac:dyDescent="0.35">
      <c r="A1633" s="35">
        <v>25</v>
      </c>
      <c r="B1633" s="36">
        <v>28.827427950000001</v>
      </c>
      <c r="C1633" s="35">
        <v>112.78080129999999</v>
      </c>
      <c r="D1633" s="35">
        <v>95.41152013</v>
      </c>
      <c r="E1633" s="37">
        <v>182.5091405</v>
      </c>
      <c r="F1633" s="37">
        <v>36.915715339999998</v>
      </c>
      <c r="G1633" s="37">
        <v>204.61094929999999</v>
      </c>
      <c r="H1633" s="37">
        <v>218.65750779999999</v>
      </c>
      <c r="I1633" s="17" t="s">
        <v>243</v>
      </c>
      <c r="J1633" s="17" t="s">
        <v>359</v>
      </c>
      <c r="K1633" s="17" t="s">
        <v>392</v>
      </c>
      <c r="L1633" s="17" t="s">
        <v>355</v>
      </c>
      <c r="M1633" s="17" t="s">
        <v>333</v>
      </c>
      <c r="N1633" s="36">
        <v>4.9439415928706802</v>
      </c>
      <c r="O1633" s="35">
        <v>17.369281170000001</v>
      </c>
      <c r="P1633" s="37">
        <v>720.68569875000003</v>
      </c>
      <c r="Q1633" t="str">
        <f t="shared" si="100"/>
        <v>Desirable</v>
      </c>
      <c r="R1633" t="str">
        <f t="shared" si="101"/>
        <v>Normal</v>
      </c>
      <c r="S1633">
        <f t="shared" si="102"/>
        <v>3</v>
      </c>
      <c r="T1633" t="str">
        <f t="shared" si="103"/>
        <v>Moderate</v>
      </c>
    </row>
    <row r="1634" spans="1:20" ht="15" customHeight="1" x14ac:dyDescent="0.35">
      <c r="A1634" s="35">
        <v>18</v>
      </c>
      <c r="B1634" s="36">
        <v>23.93255662</v>
      </c>
      <c r="C1634" s="35">
        <v>81.060584660000004</v>
      </c>
      <c r="D1634" s="35">
        <v>78.947785469999999</v>
      </c>
      <c r="E1634" s="37">
        <v>213.9639172</v>
      </c>
      <c r="F1634" s="37">
        <v>38.134228640000003</v>
      </c>
      <c r="G1634" s="37">
        <v>238.80006180000001</v>
      </c>
      <c r="H1634" s="37">
        <v>258.10649960000001</v>
      </c>
      <c r="I1634" s="17" t="s">
        <v>353</v>
      </c>
      <c r="J1634" s="17" t="s">
        <v>354</v>
      </c>
      <c r="K1634" s="17" t="s">
        <v>255</v>
      </c>
      <c r="L1634" s="17" t="s">
        <v>355</v>
      </c>
      <c r="M1634" s="17" t="s">
        <v>255</v>
      </c>
      <c r="N1634" s="36">
        <v>5.6108101522097602</v>
      </c>
      <c r="O1634" s="35">
        <v>2.11279919</v>
      </c>
      <c r="P1634" s="37">
        <v>430.78601916000002</v>
      </c>
      <c r="Q1634" t="str">
        <f t="shared" si="100"/>
        <v>Borderline High</v>
      </c>
      <c r="R1634" t="str">
        <f t="shared" si="101"/>
        <v>Normal</v>
      </c>
      <c r="S1634">
        <f t="shared" si="102"/>
        <v>3</v>
      </c>
      <c r="T1634" t="str">
        <f t="shared" si="103"/>
        <v>Moderate</v>
      </c>
    </row>
    <row r="1635" spans="1:20" ht="15" customHeight="1" x14ac:dyDescent="0.35">
      <c r="A1635" s="35">
        <v>25</v>
      </c>
      <c r="B1635" s="36">
        <v>31.8116713</v>
      </c>
      <c r="C1635" s="35">
        <v>120.31839549999999</v>
      </c>
      <c r="D1635" s="35">
        <v>82.670619610000003</v>
      </c>
      <c r="E1635" s="37">
        <v>203.26784549999999</v>
      </c>
      <c r="F1635" s="37">
        <v>32.004577019999999</v>
      </c>
      <c r="G1635" s="37">
        <v>221.9884342</v>
      </c>
      <c r="H1635" s="37">
        <v>275.37136509999999</v>
      </c>
      <c r="I1635" s="17" t="s">
        <v>243</v>
      </c>
      <c r="J1635" s="17" t="s">
        <v>354</v>
      </c>
      <c r="K1635" s="17" t="s">
        <v>392</v>
      </c>
      <c r="L1635" s="17" t="s">
        <v>355</v>
      </c>
      <c r="M1635" s="17" t="s">
        <v>334</v>
      </c>
      <c r="N1635" s="36">
        <v>6.3512117461504296</v>
      </c>
      <c r="O1635" s="35">
        <v>37.647775889999998</v>
      </c>
      <c r="P1635" s="37">
        <v>795.29178249999995</v>
      </c>
      <c r="Q1635" t="str">
        <f t="shared" si="100"/>
        <v>Borderline High</v>
      </c>
      <c r="R1635" t="str">
        <f t="shared" si="101"/>
        <v>Elevated</v>
      </c>
      <c r="S1635">
        <f t="shared" si="102"/>
        <v>5</v>
      </c>
      <c r="T1635" t="str">
        <f t="shared" si="103"/>
        <v>Moderate</v>
      </c>
    </row>
    <row r="1636" spans="1:20" ht="15" customHeight="1" x14ac:dyDescent="0.35">
      <c r="A1636" s="35">
        <v>46</v>
      </c>
      <c r="B1636" s="36">
        <v>30.89339073</v>
      </c>
      <c r="C1636" s="35">
        <v>111.67176550000001</v>
      </c>
      <c r="D1636" s="35">
        <v>73.953945950000005</v>
      </c>
      <c r="E1636" s="37">
        <v>218.1531951</v>
      </c>
      <c r="F1636" s="37">
        <v>35.201709200000003</v>
      </c>
      <c r="G1636" s="37">
        <v>215.26083130000001</v>
      </c>
      <c r="H1636" s="37">
        <v>298.42948050000001</v>
      </c>
      <c r="I1636" s="17" t="s">
        <v>243</v>
      </c>
      <c r="J1636" s="17" t="s">
        <v>249</v>
      </c>
      <c r="K1636" s="17" t="s">
        <v>255</v>
      </c>
      <c r="L1636" s="17" t="s">
        <v>360</v>
      </c>
      <c r="M1636" s="17" t="s">
        <v>334</v>
      </c>
      <c r="N1636" s="36">
        <v>6.1972330337868904</v>
      </c>
      <c r="O1636" s="35">
        <v>37.717819550000002</v>
      </c>
      <c r="P1636" s="37">
        <v>1421.09597358</v>
      </c>
      <c r="Q1636" t="str">
        <f t="shared" si="100"/>
        <v>Borderline High</v>
      </c>
      <c r="R1636" t="str">
        <f t="shared" si="101"/>
        <v>Normal</v>
      </c>
      <c r="S1636">
        <f t="shared" si="102"/>
        <v>4</v>
      </c>
      <c r="T1636" t="str">
        <f t="shared" si="103"/>
        <v>Moderate</v>
      </c>
    </row>
    <row r="1637" spans="1:20" ht="15" customHeight="1" x14ac:dyDescent="0.35">
      <c r="A1637" s="35">
        <v>22</v>
      </c>
      <c r="B1637" s="36">
        <v>25.052000750000001</v>
      </c>
      <c r="C1637" s="35">
        <v>105.61634890000001</v>
      </c>
      <c r="D1637" s="35">
        <v>75.657990949999999</v>
      </c>
      <c r="E1637" s="37">
        <v>165.67737489999999</v>
      </c>
      <c r="F1637" s="37">
        <v>34.811340979999997</v>
      </c>
      <c r="G1637" s="37">
        <v>191.2808976</v>
      </c>
      <c r="H1637" s="37">
        <v>246.4370759</v>
      </c>
      <c r="I1637" s="17" t="s">
        <v>243</v>
      </c>
      <c r="J1637" s="17" t="s">
        <v>249</v>
      </c>
      <c r="K1637" s="17" t="s">
        <v>255</v>
      </c>
      <c r="L1637" s="17" t="s">
        <v>355</v>
      </c>
      <c r="M1637" s="17" t="s">
        <v>333</v>
      </c>
      <c r="N1637" s="36">
        <v>4.7592930991996498</v>
      </c>
      <c r="O1637" s="35">
        <v>29.95835795</v>
      </c>
      <c r="P1637" s="37">
        <v>551.14401650000002</v>
      </c>
      <c r="Q1637" t="str">
        <f t="shared" si="100"/>
        <v>Desirable</v>
      </c>
      <c r="R1637" t="str">
        <f t="shared" si="101"/>
        <v>Normal</v>
      </c>
      <c r="S1637">
        <f t="shared" si="102"/>
        <v>3</v>
      </c>
      <c r="T1637" t="str">
        <f t="shared" si="103"/>
        <v>Moderate</v>
      </c>
    </row>
    <row r="1638" spans="1:20" ht="15" customHeight="1" x14ac:dyDescent="0.35">
      <c r="A1638" s="35">
        <v>64</v>
      </c>
      <c r="B1638" s="36">
        <v>31.881460929999999</v>
      </c>
      <c r="C1638" s="35">
        <v>130.2929374</v>
      </c>
      <c r="D1638" s="35">
        <v>89.613161809999994</v>
      </c>
      <c r="E1638" s="37">
        <v>212.31349040000001</v>
      </c>
      <c r="F1638" s="37">
        <v>36.455721080000004</v>
      </c>
      <c r="G1638" s="37">
        <v>225.16839569999999</v>
      </c>
      <c r="H1638" s="37">
        <v>257.51854930000002</v>
      </c>
      <c r="I1638" s="17" t="s">
        <v>353</v>
      </c>
      <c r="J1638" s="17" t="s">
        <v>249</v>
      </c>
      <c r="K1638" s="17" t="s">
        <v>392</v>
      </c>
      <c r="L1638" s="17" t="s">
        <v>261</v>
      </c>
      <c r="M1638" s="17" t="s">
        <v>334</v>
      </c>
      <c r="N1638" s="36">
        <v>5.8238730193839903</v>
      </c>
      <c r="O1638" s="35">
        <v>40.679775589999998</v>
      </c>
      <c r="P1638" s="37">
        <v>2040.41349952</v>
      </c>
      <c r="Q1638" t="str">
        <f t="shared" si="100"/>
        <v>Borderline High</v>
      </c>
      <c r="R1638" t="str">
        <f t="shared" si="101"/>
        <v>High / Stage 1</v>
      </c>
      <c r="S1638">
        <f t="shared" si="102"/>
        <v>8</v>
      </c>
      <c r="T1638" t="str">
        <f t="shared" si="103"/>
        <v>High</v>
      </c>
    </row>
    <row r="1639" spans="1:20" ht="15" customHeight="1" x14ac:dyDescent="0.35">
      <c r="A1639" s="35">
        <v>51</v>
      </c>
      <c r="B1639" s="36">
        <v>27.746178669999999</v>
      </c>
      <c r="C1639" s="35">
        <v>92.620683900000003</v>
      </c>
      <c r="D1639" s="35">
        <v>89.308944710000006</v>
      </c>
      <c r="E1639" s="37">
        <v>184.63279059999999</v>
      </c>
      <c r="F1639" s="37">
        <v>37.073313949999999</v>
      </c>
      <c r="G1639" s="37">
        <v>226.3416948</v>
      </c>
      <c r="H1639" s="37">
        <v>232.99021010000001</v>
      </c>
      <c r="I1639" s="17" t="s">
        <v>243</v>
      </c>
      <c r="J1639" s="17" t="s">
        <v>354</v>
      </c>
      <c r="K1639" s="17" t="s">
        <v>392</v>
      </c>
      <c r="L1639" s="17" t="s">
        <v>363</v>
      </c>
      <c r="M1639" s="17" t="s">
        <v>333</v>
      </c>
      <c r="N1639" s="36">
        <v>4.9802073493891204</v>
      </c>
      <c r="O1639" s="35">
        <v>3.3117391899999999</v>
      </c>
      <c r="P1639" s="37">
        <v>1415.05511217</v>
      </c>
      <c r="Q1639" t="str">
        <f t="shared" si="100"/>
        <v>Desirable</v>
      </c>
      <c r="R1639" t="str">
        <f t="shared" si="101"/>
        <v>Normal</v>
      </c>
      <c r="S1639">
        <f t="shared" si="102"/>
        <v>3</v>
      </c>
      <c r="T1639" t="str">
        <f t="shared" si="103"/>
        <v>Moderate</v>
      </c>
    </row>
    <row r="1640" spans="1:20" ht="15" customHeight="1" x14ac:dyDescent="0.35">
      <c r="A1640" s="35">
        <v>82</v>
      </c>
      <c r="B1640" s="36">
        <v>18.143691459999999</v>
      </c>
      <c r="C1640" s="35">
        <v>111.6100115</v>
      </c>
      <c r="D1640" s="35">
        <v>70.779504689999996</v>
      </c>
      <c r="E1640" s="37">
        <v>204.45215099999999</v>
      </c>
      <c r="F1640" s="37">
        <v>33.049228810000002</v>
      </c>
      <c r="G1640" s="37">
        <v>216.82341020000001</v>
      </c>
      <c r="H1640" s="37">
        <v>237.49763960000001</v>
      </c>
      <c r="I1640" s="17" t="s">
        <v>353</v>
      </c>
      <c r="J1640" s="17" t="s">
        <v>359</v>
      </c>
      <c r="K1640" s="17" t="s">
        <v>255</v>
      </c>
      <c r="L1640" s="17" t="s">
        <v>366</v>
      </c>
      <c r="M1640" s="17" t="s">
        <v>332</v>
      </c>
      <c r="N1640" s="36">
        <v>6.1862911287702103</v>
      </c>
      <c r="O1640" s="35">
        <v>40.830506810000003</v>
      </c>
      <c r="P1640" s="37">
        <v>1487.78269972</v>
      </c>
      <c r="Q1640" t="str">
        <f t="shared" si="100"/>
        <v>Borderline High</v>
      </c>
      <c r="R1640" t="str">
        <f t="shared" si="101"/>
        <v>Normal</v>
      </c>
      <c r="S1640">
        <f t="shared" si="102"/>
        <v>4</v>
      </c>
      <c r="T1640" t="str">
        <f t="shared" si="103"/>
        <v>Moderate</v>
      </c>
    </row>
    <row r="1641" spans="1:20" ht="15" customHeight="1" x14ac:dyDescent="0.35">
      <c r="A1641" s="35">
        <v>72</v>
      </c>
      <c r="B1641" s="36">
        <v>22.056839249999999</v>
      </c>
      <c r="C1641" s="35">
        <v>104.67303219999999</v>
      </c>
      <c r="D1641" s="35">
        <v>88.033490450000002</v>
      </c>
      <c r="E1641" s="37">
        <v>169.59192719999999</v>
      </c>
      <c r="F1641" s="37">
        <v>35.059157329999998</v>
      </c>
      <c r="G1641" s="37">
        <v>187.95979779999999</v>
      </c>
      <c r="H1641" s="37">
        <v>211.70315009999999</v>
      </c>
      <c r="I1641" s="17" t="s">
        <v>243</v>
      </c>
      <c r="J1641" s="17" t="s">
        <v>249</v>
      </c>
      <c r="K1641" s="17" t="s">
        <v>392</v>
      </c>
      <c r="L1641" s="17" t="s">
        <v>366</v>
      </c>
      <c r="M1641" s="17" t="s">
        <v>255</v>
      </c>
      <c r="N1641" s="36">
        <v>4.8373075714195997</v>
      </c>
      <c r="O1641" s="35">
        <v>16.639541749999999</v>
      </c>
      <c r="P1641" s="37">
        <v>1588.0924259999999</v>
      </c>
      <c r="Q1641" t="str">
        <f t="shared" si="100"/>
        <v>Desirable</v>
      </c>
      <c r="R1641" t="str">
        <f t="shared" si="101"/>
        <v>Normal</v>
      </c>
      <c r="S1641">
        <f t="shared" si="102"/>
        <v>1</v>
      </c>
      <c r="T1641" t="str">
        <f t="shared" si="103"/>
        <v>Low</v>
      </c>
    </row>
    <row r="1642" spans="1:20" ht="15" customHeight="1" x14ac:dyDescent="0.35">
      <c r="A1642" s="35">
        <v>60</v>
      </c>
      <c r="B1642" s="36">
        <v>23.379184909999999</v>
      </c>
      <c r="C1642" s="35">
        <v>98.544909660000002</v>
      </c>
      <c r="D1642" s="35">
        <v>72.42918401</v>
      </c>
      <c r="E1642" s="37">
        <v>175.8230346</v>
      </c>
      <c r="F1642" s="37">
        <v>32.117419820000002</v>
      </c>
      <c r="G1642" s="37">
        <v>203.4767655</v>
      </c>
      <c r="H1642" s="37">
        <v>236.04115949999999</v>
      </c>
      <c r="I1642" s="17" t="s">
        <v>353</v>
      </c>
      <c r="J1642" s="17" t="s">
        <v>359</v>
      </c>
      <c r="K1642" s="17" t="s">
        <v>255</v>
      </c>
      <c r="L1642" s="17" t="s">
        <v>261</v>
      </c>
      <c r="M1642" s="17" t="s">
        <v>255</v>
      </c>
      <c r="N1642" s="36">
        <v>5.4743823004895402</v>
      </c>
      <c r="O1642" s="35">
        <v>26.115725650000002</v>
      </c>
      <c r="P1642" s="37">
        <v>1402.7510946</v>
      </c>
      <c r="Q1642" t="str">
        <f t="shared" si="100"/>
        <v>Desirable</v>
      </c>
      <c r="R1642" t="str">
        <f t="shared" si="101"/>
        <v>Normal</v>
      </c>
      <c r="S1642">
        <f t="shared" si="102"/>
        <v>3</v>
      </c>
      <c r="T1642" t="str">
        <f t="shared" si="103"/>
        <v>Moderate</v>
      </c>
    </row>
    <row r="1643" spans="1:20" ht="15" customHeight="1" x14ac:dyDescent="0.35">
      <c r="A1643" s="35">
        <v>47</v>
      </c>
      <c r="B1643" s="36">
        <v>27.05121888</v>
      </c>
      <c r="C1643" s="35">
        <v>121.66491809999999</v>
      </c>
      <c r="D1643" s="35">
        <v>90.497420480000002</v>
      </c>
      <c r="E1643" s="37">
        <v>209.0524897</v>
      </c>
      <c r="F1643" s="37">
        <v>41.468879749999999</v>
      </c>
      <c r="G1643" s="37">
        <v>220.02559450000001</v>
      </c>
      <c r="H1643" s="37">
        <v>240.26689630000001</v>
      </c>
      <c r="I1643" s="17" t="s">
        <v>243</v>
      </c>
      <c r="J1643" s="17" t="s">
        <v>359</v>
      </c>
      <c r="K1643" s="17" t="s">
        <v>392</v>
      </c>
      <c r="L1643" s="17" t="s">
        <v>360</v>
      </c>
      <c r="M1643" s="17" t="s">
        <v>333</v>
      </c>
      <c r="N1643" s="36">
        <v>5.0411897056370298</v>
      </c>
      <c r="O1643" s="35">
        <v>31.167497619999999</v>
      </c>
      <c r="P1643" s="37">
        <v>1271.4072873600001</v>
      </c>
      <c r="Q1643" t="str">
        <f t="shared" si="100"/>
        <v>Borderline High</v>
      </c>
      <c r="R1643" t="str">
        <f t="shared" si="101"/>
        <v>Elevated</v>
      </c>
      <c r="S1643">
        <f t="shared" si="102"/>
        <v>3</v>
      </c>
      <c r="T1643" t="str">
        <f t="shared" si="103"/>
        <v>Moderate</v>
      </c>
    </row>
    <row r="1644" spans="1:20" ht="15" customHeight="1" x14ac:dyDescent="0.35">
      <c r="A1644" s="35">
        <v>34</v>
      </c>
      <c r="B1644" s="36">
        <v>24.854710180000001</v>
      </c>
      <c r="C1644" s="35">
        <v>97.061783120000001</v>
      </c>
      <c r="D1644" s="35">
        <v>71.098895510000006</v>
      </c>
      <c r="E1644" s="37">
        <v>166.73306869999999</v>
      </c>
      <c r="F1644" s="37">
        <v>37.208326390000003</v>
      </c>
      <c r="G1644" s="37">
        <v>204.4013324</v>
      </c>
      <c r="H1644" s="37">
        <v>276.69410809999999</v>
      </c>
      <c r="I1644" s="17" t="s">
        <v>243</v>
      </c>
      <c r="J1644" s="17" t="s">
        <v>359</v>
      </c>
      <c r="K1644" s="17" t="s">
        <v>255</v>
      </c>
      <c r="L1644" s="17" t="s">
        <v>357</v>
      </c>
      <c r="M1644" s="17" t="s">
        <v>255</v>
      </c>
      <c r="N1644" s="36">
        <v>4.4810687519880101</v>
      </c>
      <c r="O1644" s="35">
        <v>25.962887609999999</v>
      </c>
      <c r="P1644" s="37">
        <v>845.06014612000001</v>
      </c>
      <c r="Q1644" t="str">
        <f t="shared" si="100"/>
        <v>Desirable</v>
      </c>
      <c r="R1644" t="str">
        <f t="shared" si="101"/>
        <v>Normal</v>
      </c>
      <c r="S1644">
        <f t="shared" si="102"/>
        <v>1</v>
      </c>
      <c r="T1644" t="str">
        <f t="shared" si="103"/>
        <v>Low</v>
      </c>
    </row>
    <row r="1645" spans="1:20" ht="15" customHeight="1" x14ac:dyDescent="0.35">
      <c r="A1645" s="35">
        <v>43</v>
      </c>
      <c r="B1645" s="36">
        <v>24.355091659999999</v>
      </c>
      <c r="C1645" s="35">
        <v>100.562046</v>
      </c>
      <c r="D1645" s="35">
        <v>85.258570309999996</v>
      </c>
      <c r="E1645" s="37">
        <v>209.91336939999999</v>
      </c>
      <c r="F1645" s="37">
        <v>27.713568219999999</v>
      </c>
      <c r="G1645" s="37">
        <v>234.34077869999999</v>
      </c>
      <c r="H1645" s="37">
        <v>259.78398479999998</v>
      </c>
      <c r="I1645" s="17" t="s">
        <v>243</v>
      </c>
      <c r="J1645" s="17" t="s">
        <v>359</v>
      </c>
      <c r="K1645" s="17" t="s">
        <v>392</v>
      </c>
      <c r="L1645" s="17" t="s">
        <v>360</v>
      </c>
      <c r="M1645" s="17" t="s">
        <v>255</v>
      </c>
      <c r="N1645" s="36">
        <v>7.5743898343812797</v>
      </c>
      <c r="O1645" s="35">
        <v>15.303475690000001</v>
      </c>
      <c r="P1645" s="37">
        <v>1047.2689413799999</v>
      </c>
      <c r="Q1645" t="str">
        <f t="shared" si="100"/>
        <v>Borderline High</v>
      </c>
      <c r="R1645" t="str">
        <f t="shared" si="101"/>
        <v>Normal</v>
      </c>
      <c r="S1645">
        <f t="shared" si="102"/>
        <v>1</v>
      </c>
      <c r="T1645" t="str">
        <f t="shared" si="103"/>
        <v>Low</v>
      </c>
    </row>
    <row r="1646" spans="1:20" ht="15" customHeight="1" x14ac:dyDescent="0.35">
      <c r="A1646" s="35">
        <v>25</v>
      </c>
      <c r="B1646" s="36">
        <v>29.90485121</v>
      </c>
      <c r="C1646" s="35">
        <v>110.423677</v>
      </c>
      <c r="D1646" s="35">
        <v>77.436434019999993</v>
      </c>
      <c r="E1646" s="37">
        <v>212.8687889</v>
      </c>
      <c r="F1646" s="37">
        <v>39.957206550000002</v>
      </c>
      <c r="G1646" s="37">
        <v>231.31642389999999</v>
      </c>
      <c r="H1646" s="37">
        <v>267.47335299999997</v>
      </c>
      <c r="I1646" s="17" t="s">
        <v>353</v>
      </c>
      <c r="J1646" s="17" t="s">
        <v>354</v>
      </c>
      <c r="K1646" s="17" t="s">
        <v>255</v>
      </c>
      <c r="L1646" s="17" t="s">
        <v>355</v>
      </c>
      <c r="M1646" s="17" t="s">
        <v>333</v>
      </c>
      <c r="N1646" s="36">
        <v>5.3274191886669797</v>
      </c>
      <c r="O1646" s="35">
        <v>32.987242979999998</v>
      </c>
      <c r="P1646" s="37">
        <v>747.62128025000004</v>
      </c>
      <c r="Q1646" t="str">
        <f t="shared" si="100"/>
        <v>Borderline High</v>
      </c>
      <c r="R1646" t="str">
        <f t="shared" si="101"/>
        <v>Normal</v>
      </c>
      <c r="S1646">
        <f t="shared" si="102"/>
        <v>5</v>
      </c>
      <c r="T1646" t="str">
        <f t="shared" si="103"/>
        <v>Moderate</v>
      </c>
    </row>
    <row r="1647" spans="1:20" ht="15" customHeight="1" x14ac:dyDescent="0.35">
      <c r="A1647" s="35">
        <v>64</v>
      </c>
      <c r="B1647" s="36">
        <v>30.934582020000001</v>
      </c>
      <c r="C1647" s="35">
        <v>123.8305422</v>
      </c>
      <c r="D1647" s="35">
        <v>101.88858759999999</v>
      </c>
      <c r="E1647" s="37">
        <v>203.20522120000001</v>
      </c>
      <c r="F1647" s="37">
        <v>38.098703299999997</v>
      </c>
      <c r="G1647" s="37">
        <v>228.3238273</v>
      </c>
      <c r="H1647" s="37">
        <v>254.30858499999999</v>
      </c>
      <c r="I1647" s="17" t="s">
        <v>353</v>
      </c>
      <c r="J1647" s="17" t="s">
        <v>359</v>
      </c>
      <c r="K1647" s="17" t="s">
        <v>392</v>
      </c>
      <c r="L1647" s="17" t="s">
        <v>261</v>
      </c>
      <c r="M1647" s="17" t="s">
        <v>334</v>
      </c>
      <c r="N1647" s="36">
        <v>5.3336518988561004</v>
      </c>
      <c r="O1647" s="35">
        <v>21.941954599999999</v>
      </c>
      <c r="P1647" s="37">
        <v>1979.81324928</v>
      </c>
      <c r="Q1647" t="str">
        <f t="shared" si="100"/>
        <v>Borderline High</v>
      </c>
      <c r="R1647" t="str">
        <f t="shared" si="101"/>
        <v>Elevated</v>
      </c>
      <c r="S1647">
        <f t="shared" si="102"/>
        <v>7</v>
      </c>
      <c r="T1647" t="str">
        <f t="shared" si="103"/>
        <v>High</v>
      </c>
    </row>
    <row r="1648" spans="1:20" ht="15" customHeight="1" x14ac:dyDescent="0.35">
      <c r="A1648" s="35">
        <v>89</v>
      </c>
      <c r="B1648" s="36">
        <v>23.907240399999999</v>
      </c>
      <c r="C1648" s="35">
        <v>107.6395225</v>
      </c>
      <c r="D1648" s="35">
        <v>82.781821960000002</v>
      </c>
      <c r="E1648" s="37">
        <v>182.95752830000001</v>
      </c>
      <c r="F1648" s="37">
        <v>43.162886030000003</v>
      </c>
      <c r="G1648" s="37">
        <v>214.77650270000001</v>
      </c>
      <c r="H1648" s="37">
        <v>208.78840059999999</v>
      </c>
      <c r="I1648" s="17" t="s">
        <v>243</v>
      </c>
      <c r="J1648" s="17" t="s">
        <v>249</v>
      </c>
      <c r="K1648" s="17" t="s">
        <v>392</v>
      </c>
      <c r="L1648" s="17" t="s">
        <v>366</v>
      </c>
      <c r="M1648" s="17" t="s">
        <v>255</v>
      </c>
      <c r="N1648" s="36">
        <v>4.2387695802555196</v>
      </c>
      <c r="O1648" s="35">
        <v>24.85770054</v>
      </c>
      <c r="P1648" s="37">
        <v>2127.7443956000002</v>
      </c>
      <c r="Q1648" t="str">
        <f t="shared" si="100"/>
        <v>Desirable</v>
      </c>
      <c r="R1648" t="str">
        <f t="shared" si="101"/>
        <v>Normal</v>
      </c>
      <c r="S1648">
        <f t="shared" si="102"/>
        <v>0</v>
      </c>
      <c r="T1648" t="str">
        <f t="shared" si="103"/>
        <v>Low</v>
      </c>
    </row>
    <row r="1649" spans="1:20" ht="15" customHeight="1" x14ac:dyDescent="0.35">
      <c r="A1649" s="35">
        <v>63</v>
      </c>
      <c r="B1649" s="36">
        <v>22.751325829999999</v>
      </c>
      <c r="C1649" s="35">
        <v>115.7775784</v>
      </c>
      <c r="D1649" s="35">
        <v>71.688241390000002</v>
      </c>
      <c r="E1649" s="37">
        <v>201.68472030000001</v>
      </c>
      <c r="F1649" s="37">
        <v>39.23790228</v>
      </c>
      <c r="G1649" s="37">
        <v>218.8824822</v>
      </c>
      <c r="H1649" s="37">
        <v>251.625508</v>
      </c>
      <c r="I1649" s="17" t="s">
        <v>243</v>
      </c>
      <c r="J1649" s="17" t="s">
        <v>359</v>
      </c>
      <c r="K1649" s="17" t="s">
        <v>255</v>
      </c>
      <c r="L1649" s="17" t="s">
        <v>261</v>
      </c>
      <c r="M1649" s="17" t="s">
        <v>255</v>
      </c>
      <c r="N1649" s="36">
        <v>5.1400484883413604</v>
      </c>
      <c r="O1649" s="35">
        <v>44.089337010000001</v>
      </c>
      <c r="P1649" s="37">
        <v>1433.3335272899999</v>
      </c>
      <c r="Q1649" t="str">
        <f t="shared" si="100"/>
        <v>Borderline High</v>
      </c>
      <c r="R1649" t="str">
        <f t="shared" si="101"/>
        <v>Normal</v>
      </c>
      <c r="S1649">
        <f t="shared" si="102"/>
        <v>1</v>
      </c>
      <c r="T1649" t="str">
        <f t="shared" si="103"/>
        <v>Low</v>
      </c>
    </row>
    <row r="1650" spans="1:20" ht="15" customHeight="1" x14ac:dyDescent="0.35">
      <c r="A1650" s="35">
        <v>85</v>
      </c>
      <c r="B1650" s="36">
        <v>33.321007119999997</v>
      </c>
      <c r="C1650" s="35">
        <v>132.00734560000001</v>
      </c>
      <c r="D1650" s="35">
        <v>86.104930330000002</v>
      </c>
      <c r="E1650" s="37">
        <v>220.61713130000001</v>
      </c>
      <c r="F1650" s="37">
        <v>33.042335199999997</v>
      </c>
      <c r="G1650" s="37">
        <v>226.62843760000001</v>
      </c>
      <c r="H1650" s="37">
        <v>260.97295450000001</v>
      </c>
      <c r="I1650" s="17" t="s">
        <v>243</v>
      </c>
      <c r="J1650" s="17" t="s">
        <v>249</v>
      </c>
      <c r="K1650" s="17" t="s">
        <v>392</v>
      </c>
      <c r="L1650" s="17" t="s">
        <v>366</v>
      </c>
      <c r="M1650" s="17" t="s">
        <v>334</v>
      </c>
      <c r="N1650" s="36">
        <v>6.6768020469691303</v>
      </c>
      <c r="O1650" s="35">
        <v>45.902415269999999</v>
      </c>
      <c r="P1650" s="37">
        <v>2832.2856052000002</v>
      </c>
      <c r="Q1650" t="str">
        <f t="shared" si="100"/>
        <v>Borderline High</v>
      </c>
      <c r="R1650" t="str">
        <f t="shared" si="101"/>
        <v>High / Stage 1</v>
      </c>
      <c r="S1650">
        <f t="shared" si="102"/>
        <v>6</v>
      </c>
      <c r="T1650" t="str">
        <f t="shared" si="103"/>
        <v>High</v>
      </c>
    </row>
    <row r="1651" spans="1:20" ht="15" customHeight="1" x14ac:dyDescent="0.35">
      <c r="A1651" s="35">
        <v>50</v>
      </c>
      <c r="B1651" s="36">
        <v>40.630395880000002</v>
      </c>
      <c r="C1651" s="35">
        <v>133.04399960000001</v>
      </c>
      <c r="D1651" s="35">
        <v>92.820279429999999</v>
      </c>
      <c r="E1651" s="37">
        <v>217.7218187</v>
      </c>
      <c r="F1651" s="37">
        <v>37.322358610000002</v>
      </c>
      <c r="G1651" s="37">
        <v>226.2889576</v>
      </c>
      <c r="H1651" s="37">
        <v>247.36945299999999</v>
      </c>
      <c r="I1651" s="17" t="s">
        <v>353</v>
      </c>
      <c r="J1651" s="17" t="s">
        <v>359</v>
      </c>
      <c r="K1651" s="17" t="s">
        <v>392</v>
      </c>
      <c r="L1651" s="17" t="s">
        <v>363</v>
      </c>
      <c r="M1651" s="17" t="s">
        <v>334</v>
      </c>
      <c r="N1651" s="36">
        <v>5.8335492934700097</v>
      </c>
      <c r="O1651" s="35">
        <v>40.22372017</v>
      </c>
      <c r="P1651" s="37">
        <v>2031.519794</v>
      </c>
      <c r="Q1651" t="str">
        <f t="shared" si="100"/>
        <v>Borderline High</v>
      </c>
      <c r="R1651" t="str">
        <f t="shared" si="101"/>
        <v>High / Stage 1</v>
      </c>
      <c r="S1651">
        <f t="shared" si="102"/>
        <v>8</v>
      </c>
      <c r="T1651" t="str">
        <f t="shared" si="103"/>
        <v>High</v>
      </c>
    </row>
    <row r="1652" spans="1:20" ht="15" customHeight="1" x14ac:dyDescent="0.35">
      <c r="A1652" s="35">
        <v>18</v>
      </c>
      <c r="B1652" s="36">
        <v>22.290495119999999</v>
      </c>
      <c r="C1652" s="35">
        <v>115.33836530000001</v>
      </c>
      <c r="D1652" s="35">
        <v>78.523918010000003</v>
      </c>
      <c r="E1652" s="37">
        <v>156.5164274</v>
      </c>
      <c r="F1652" s="37">
        <v>35.038355760000002</v>
      </c>
      <c r="G1652" s="37">
        <v>194.0211084</v>
      </c>
      <c r="H1652" s="37">
        <v>251.25243900000001</v>
      </c>
      <c r="I1652" s="17" t="s">
        <v>243</v>
      </c>
      <c r="J1652" s="17" t="s">
        <v>359</v>
      </c>
      <c r="K1652" s="17" t="s">
        <v>255</v>
      </c>
      <c r="L1652" s="17" t="s">
        <v>355</v>
      </c>
      <c r="M1652" s="17" t="s">
        <v>255</v>
      </c>
      <c r="N1652" s="36">
        <v>4.4670026319750997</v>
      </c>
      <c r="O1652" s="35">
        <v>36.814447289999997</v>
      </c>
      <c r="P1652" s="37">
        <v>401.22891215999999</v>
      </c>
      <c r="Q1652" t="str">
        <f t="shared" si="100"/>
        <v>Desirable</v>
      </c>
      <c r="R1652" t="str">
        <f t="shared" si="101"/>
        <v>Normal</v>
      </c>
      <c r="S1652">
        <f t="shared" si="102"/>
        <v>1</v>
      </c>
      <c r="T1652" t="str">
        <f t="shared" si="103"/>
        <v>Low</v>
      </c>
    </row>
    <row r="1653" spans="1:20" ht="15" customHeight="1" x14ac:dyDescent="0.35">
      <c r="A1653" s="35">
        <v>36</v>
      </c>
      <c r="B1653" s="36">
        <v>31.455698630000001</v>
      </c>
      <c r="C1653" s="35">
        <v>121.71446950000001</v>
      </c>
      <c r="D1653" s="35">
        <v>86.524819809999997</v>
      </c>
      <c r="E1653" s="37">
        <v>189.89703950000001</v>
      </c>
      <c r="F1653" s="37">
        <v>36.963994139999997</v>
      </c>
      <c r="G1653" s="37">
        <v>220.91973440000001</v>
      </c>
      <c r="H1653" s="37">
        <v>230.59268</v>
      </c>
      <c r="I1653" s="17" t="s">
        <v>243</v>
      </c>
      <c r="J1653" s="17" t="s">
        <v>354</v>
      </c>
      <c r="K1653" s="17" t="s">
        <v>392</v>
      </c>
      <c r="L1653" s="17" t="s">
        <v>357</v>
      </c>
      <c r="M1653" s="17" t="s">
        <v>334</v>
      </c>
      <c r="N1653" s="36">
        <v>5.1373517369570703</v>
      </c>
      <c r="O1653" s="35">
        <v>35.189649690000003</v>
      </c>
      <c r="P1653" s="37">
        <v>1132.4051506799999</v>
      </c>
      <c r="Q1653" t="str">
        <f t="shared" si="100"/>
        <v>Desirable</v>
      </c>
      <c r="R1653" t="str">
        <f t="shared" si="101"/>
        <v>Elevated</v>
      </c>
      <c r="S1653">
        <f t="shared" si="102"/>
        <v>5</v>
      </c>
      <c r="T1653" t="str">
        <f t="shared" si="103"/>
        <v>Moderate</v>
      </c>
    </row>
    <row r="1654" spans="1:20" ht="15" customHeight="1" x14ac:dyDescent="0.35">
      <c r="A1654" s="35">
        <v>48</v>
      </c>
      <c r="B1654" s="36">
        <v>26.304870650000002</v>
      </c>
      <c r="C1654" s="35">
        <v>117.7818516</v>
      </c>
      <c r="D1654" s="35">
        <v>72.574842509999996</v>
      </c>
      <c r="E1654" s="37">
        <v>190.14960199999999</v>
      </c>
      <c r="F1654" s="37">
        <v>52.027239489999999</v>
      </c>
      <c r="G1654" s="37">
        <v>219.88082080000001</v>
      </c>
      <c r="H1654" s="37">
        <v>228.6036187</v>
      </c>
      <c r="I1654" s="17" t="s">
        <v>243</v>
      </c>
      <c r="J1654" s="17" t="s">
        <v>249</v>
      </c>
      <c r="K1654" s="17" t="s">
        <v>255</v>
      </c>
      <c r="L1654" s="17" t="s">
        <v>360</v>
      </c>
      <c r="M1654" s="17" t="s">
        <v>333</v>
      </c>
      <c r="N1654" s="36">
        <v>3.6548085938049502</v>
      </c>
      <c r="O1654" s="35">
        <v>45.20700909</v>
      </c>
      <c r="P1654" s="37">
        <v>1262.6337911999999</v>
      </c>
      <c r="Q1654" t="str">
        <f t="shared" si="100"/>
        <v>Desirable</v>
      </c>
      <c r="R1654" t="str">
        <f t="shared" si="101"/>
        <v>Normal</v>
      </c>
      <c r="S1654">
        <f t="shared" si="102"/>
        <v>2</v>
      </c>
      <c r="T1654" t="str">
        <f t="shared" si="103"/>
        <v>Low</v>
      </c>
    </row>
    <row r="1655" spans="1:20" ht="15" customHeight="1" x14ac:dyDescent="0.35">
      <c r="A1655" s="35">
        <v>31</v>
      </c>
      <c r="B1655" s="36">
        <v>30.379925870000001</v>
      </c>
      <c r="C1655" s="35">
        <v>95.012778510000004</v>
      </c>
      <c r="D1655" s="35">
        <v>80.022945280000002</v>
      </c>
      <c r="E1655" s="37">
        <v>189.81063779999999</v>
      </c>
      <c r="F1655" s="37">
        <v>42.983096889999999</v>
      </c>
      <c r="G1655" s="37">
        <v>228.43140940000001</v>
      </c>
      <c r="H1655" s="37">
        <v>263.5219932</v>
      </c>
      <c r="I1655" s="17" t="s">
        <v>243</v>
      </c>
      <c r="J1655" s="17" t="s">
        <v>359</v>
      </c>
      <c r="K1655" s="17" t="s">
        <v>392</v>
      </c>
      <c r="L1655" s="17" t="s">
        <v>357</v>
      </c>
      <c r="M1655" s="17" t="s">
        <v>334</v>
      </c>
      <c r="N1655" s="36">
        <v>4.4159367642995404</v>
      </c>
      <c r="O1655" s="35">
        <v>14.98983323</v>
      </c>
      <c r="P1655" s="37">
        <v>941.77770196999995</v>
      </c>
      <c r="Q1655" t="str">
        <f t="shared" si="100"/>
        <v>Desirable</v>
      </c>
      <c r="R1655" t="str">
        <f t="shared" si="101"/>
        <v>Normal</v>
      </c>
      <c r="S1655">
        <f t="shared" si="102"/>
        <v>3</v>
      </c>
      <c r="T1655" t="str">
        <f t="shared" si="103"/>
        <v>Moderate</v>
      </c>
    </row>
    <row r="1656" spans="1:20" ht="15" customHeight="1" x14ac:dyDescent="0.35">
      <c r="A1656" s="35">
        <v>70</v>
      </c>
      <c r="B1656" s="36">
        <v>22.235253029999999</v>
      </c>
      <c r="C1656" s="35">
        <v>112.2120104</v>
      </c>
      <c r="D1656" s="35">
        <v>67.673253590000002</v>
      </c>
      <c r="E1656" s="37">
        <v>199.25666820000001</v>
      </c>
      <c r="F1656" s="37">
        <v>44.507634889999999</v>
      </c>
      <c r="G1656" s="37">
        <v>235.1868691</v>
      </c>
      <c r="H1656" s="37">
        <v>230.58206749999999</v>
      </c>
      <c r="I1656" s="17" t="s">
        <v>243</v>
      </c>
      <c r="J1656" s="17" t="s">
        <v>359</v>
      </c>
      <c r="K1656" s="17" t="s">
        <v>255</v>
      </c>
      <c r="L1656" s="17" t="s">
        <v>366</v>
      </c>
      <c r="M1656" s="17" t="s">
        <v>255</v>
      </c>
      <c r="N1656" s="36">
        <v>4.4769098311438</v>
      </c>
      <c r="O1656" s="35">
        <v>44.538756810000002</v>
      </c>
      <c r="P1656" s="37">
        <v>1556.4677121</v>
      </c>
      <c r="Q1656" t="str">
        <f t="shared" si="100"/>
        <v>Desirable</v>
      </c>
      <c r="R1656" t="str">
        <f t="shared" si="101"/>
        <v>Normal</v>
      </c>
      <c r="S1656">
        <f t="shared" si="102"/>
        <v>0</v>
      </c>
      <c r="T1656" t="str">
        <f t="shared" si="103"/>
        <v>Low</v>
      </c>
    </row>
    <row r="1657" spans="1:20" ht="15" customHeight="1" x14ac:dyDescent="0.35">
      <c r="A1657" s="35">
        <v>65</v>
      </c>
      <c r="B1657" s="36">
        <v>20.741260329999999</v>
      </c>
      <c r="C1657" s="35">
        <v>111.21934109999999</v>
      </c>
      <c r="D1657" s="35">
        <v>77.261366870000003</v>
      </c>
      <c r="E1657" s="37">
        <v>168.64388819999999</v>
      </c>
      <c r="F1657" s="37">
        <v>34.161168760000002</v>
      </c>
      <c r="G1657" s="37">
        <v>210.62945210000001</v>
      </c>
      <c r="H1657" s="37">
        <v>265.73200170000001</v>
      </c>
      <c r="I1657" s="17" t="s">
        <v>243</v>
      </c>
      <c r="J1657" s="17" t="s">
        <v>359</v>
      </c>
      <c r="K1657" s="17" t="s">
        <v>255</v>
      </c>
      <c r="L1657" s="17" t="s">
        <v>261</v>
      </c>
      <c r="M1657" s="17" t="s">
        <v>255</v>
      </c>
      <c r="N1657" s="36">
        <v>4.9367130669565498</v>
      </c>
      <c r="O1657" s="35">
        <v>33.957974229999998</v>
      </c>
      <c r="P1657" s="37">
        <v>1348.1819214499999</v>
      </c>
      <c r="Q1657" t="str">
        <f t="shared" si="100"/>
        <v>Desirable</v>
      </c>
      <c r="R1657" t="str">
        <f t="shared" si="101"/>
        <v>Normal</v>
      </c>
      <c r="S1657">
        <f t="shared" si="102"/>
        <v>1</v>
      </c>
      <c r="T1657" t="str">
        <f t="shared" si="103"/>
        <v>Low</v>
      </c>
    </row>
    <row r="1658" spans="1:20" ht="15" customHeight="1" x14ac:dyDescent="0.35">
      <c r="A1658" s="35">
        <v>86</v>
      </c>
      <c r="B1658" s="36">
        <v>21.38628288</v>
      </c>
      <c r="C1658" s="35">
        <v>115.0670255</v>
      </c>
      <c r="D1658" s="35">
        <v>96.314114700000005</v>
      </c>
      <c r="E1658" s="37">
        <v>179.83768649999999</v>
      </c>
      <c r="F1658" s="37">
        <v>43.323925199999998</v>
      </c>
      <c r="G1658" s="37">
        <v>212.17716730000001</v>
      </c>
      <c r="H1658" s="37">
        <v>242.98532979999999</v>
      </c>
      <c r="I1658" s="17" t="s">
        <v>243</v>
      </c>
      <c r="J1658" s="17" t="s">
        <v>359</v>
      </c>
      <c r="K1658" s="17" t="s">
        <v>392</v>
      </c>
      <c r="L1658" s="17" t="s">
        <v>366</v>
      </c>
      <c r="M1658" s="17" t="s">
        <v>255</v>
      </c>
      <c r="N1658" s="36">
        <v>4.1510016848611899</v>
      </c>
      <c r="O1658" s="35">
        <v>18.752910799999999</v>
      </c>
      <c r="P1658" s="37">
        <v>1839.2203276800001</v>
      </c>
      <c r="Q1658" t="str">
        <f t="shared" si="100"/>
        <v>Desirable</v>
      </c>
      <c r="R1658" t="str">
        <f t="shared" si="101"/>
        <v>Normal</v>
      </c>
      <c r="S1658">
        <f t="shared" si="102"/>
        <v>0</v>
      </c>
      <c r="T1658" t="str">
        <f t="shared" si="103"/>
        <v>Low</v>
      </c>
    </row>
    <row r="1659" spans="1:20" ht="15" customHeight="1" x14ac:dyDescent="0.35">
      <c r="A1659" s="35">
        <v>79</v>
      </c>
      <c r="B1659" s="36">
        <v>24.17930891</v>
      </c>
      <c r="C1659" s="35">
        <v>101.2760949</v>
      </c>
      <c r="D1659" s="35">
        <v>81.677828669999997</v>
      </c>
      <c r="E1659" s="37">
        <v>193.7738981</v>
      </c>
      <c r="F1659" s="37">
        <v>36.611253069999997</v>
      </c>
      <c r="G1659" s="37">
        <v>200.94106189999999</v>
      </c>
      <c r="H1659" s="37">
        <v>292.67958640000001</v>
      </c>
      <c r="I1659" s="17" t="s">
        <v>243</v>
      </c>
      <c r="J1659" s="17" t="s">
        <v>354</v>
      </c>
      <c r="K1659" s="17" t="s">
        <v>392</v>
      </c>
      <c r="L1659" s="17" t="s">
        <v>366</v>
      </c>
      <c r="M1659" s="17" t="s">
        <v>255</v>
      </c>
      <c r="N1659" s="36">
        <v>5.29274148933139</v>
      </c>
      <c r="O1659" s="35">
        <v>19.59826623</v>
      </c>
      <c r="P1659" s="37">
        <v>1910.1654038900001</v>
      </c>
      <c r="Q1659" t="str">
        <f t="shared" si="100"/>
        <v>Desirable</v>
      </c>
      <c r="R1659" t="str">
        <f t="shared" si="101"/>
        <v>Normal</v>
      </c>
      <c r="S1659">
        <f t="shared" si="102"/>
        <v>1</v>
      </c>
      <c r="T1659" t="str">
        <f t="shared" si="103"/>
        <v>Low</v>
      </c>
    </row>
    <row r="1660" spans="1:20" ht="15" customHeight="1" x14ac:dyDescent="0.35">
      <c r="A1660" s="35">
        <v>83</v>
      </c>
      <c r="B1660" s="36">
        <v>25.826458420000002</v>
      </c>
      <c r="C1660" s="35">
        <v>117.0131987</v>
      </c>
      <c r="D1660" s="35">
        <v>72.879637680000002</v>
      </c>
      <c r="E1660" s="37">
        <v>173.17803369999999</v>
      </c>
      <c r="F1660" s="37">
        <v>43.273857999999997</v>
      </c>
      <c r="G1660" s="37">
        <v>199.9134889</v>
      </c>
      <c r="H1660" s="37">
        <v>233.07418870000001</v>
      </c>
      <c r="I1660" s="17" t="s">
        <v>243</v>
      </c>
      <c r="J1660" s="17" t="s">
        <v>249</v>
      </c>
      <c r="K1660" s="17" t="s">
        <v>255</v>
      </c>
      <c r="L1660" s="17" t="s">
        <v>366</v>
      </c>
      <c r="M1660" s="17" t="s">
        <v>333</v>
      </c>
      <c r="N1660" s="36">
        <v>4.0019088129373603</v>
      </c>
      <c r="O1660" s="35">
        <v>44.133561020000002</v>
      </c>
      <c r="P1660" s="37">
        <v>2143.5960488599999</v>
      </c>
      <c r="Q1660" t="str">
        <f t="shared" si="100"/>
        <v>Desirable</v>
      </c>
      <c r="R1660" t="str">
        <f t="shared" si="101"/>
        <v>Normal</v>
      </c>
      <c r="S1660">
        <f t="shared" si="102"/>
        <v>2</v>
      </c>
      <c r="T1660" t="str">
        <f t="shared" si="103"/>
        <v>Low</v>
      </c>
    </row>
    <row r="1661" spans="1:20" ht="15" customHeight="1" x14ac:dyDescent="0.35">
      <c r="A1661" s="35">
        <v>81</v>
      </c>
      <c r="B1661" s="36">
        <v>31.725637219999999</v>
      </c>
      <c r="C1661" s="35">
        <v>124.20247259999999</v>
      </c>
      <c r="D1661" s="35">
        <v>82.344031920000006</v>
      </c>
      <c r="E1661" s="37">
        <v>191.87324469999999</v>
      </c>
      <c r="F1661" s="37">
        <v>43.597630559999999</v>
      </c>
      <c r="G1661" s="37">
        <v>211.98118239999999</v>
      </c>
      <c r="H1661" s="37">
        <v>228.1593044</v>
      </c>
      <c r="I1661" s="17" t="s">
        <v>243</v>
      </c>
      <c r="J1661" s="17" t="s">
        <v>359</v>
      </c>
      <c r="K1661" s="17" t="s">
        <v>392</v>
      </c>
      <c r="L1661" s="17" t="s">
        <v>366</v>
      </c>
      <c r="M1661" s="17" t="s">
        <v>334</v>
      </c>
      <c r="N1661" s="36">
        <v>4.4010016653528901</v>
      </c>
      <c r="O1661" s="35">
        <v>41.858440680000001</v>
      </c>
      <c r="P1661" s="37">
        <v>2569.7766148199998</v>
      </c>
      <c r="Q1661" t="str">
        <f t="shared" si="100"/>
        <v>Desirable</v>
      </c>
      <c r="R1661" t="str">
        <f t="shared" si="101"/>
        <v>Elevated</v>
      </c>
      <c r="S1661">
        <f t="shared" si="102"/>
        <v>4</v>
      </c>
      <c r="T1661" t="str">
        <f t="shared" si="103"/>
        <v>Moderate</v>
      </c>
    </row>
    <row r="1662" spans="1:20" ht="15" customHeight="1" x14ac:dyDescent="0.35">
      <c r="A1662" s="35">
        <v>87</v>
      </c>
      <c r="B1662" s="36">
        <v>22.832680570000001</v>
      </c>
      <c r="C1662" s="35">
        <v>112.9417835</v>
      </c>
      <c r="D1662" s="35">
        <v>76.748990669999998</v>
      </c>
      <c r="E1662" s="37">
        <v>202.7627851</v>
      </c>
      <c r="F1662" s="37">
        <v>31.665994640000001</v>
      </c>
      <c r="G1662" s="37">
        <v>205.3231529</v>
      </c>
      <c r="H1662" s="37">
        <v>254.96735090000001</v>
      </c>
      <c r="I1662" s="17" t="s">
        <v>243</v>
      </c>
      <c r="J1662" s="17" t="s">
        <v>359</v>
      </c>
      <c r="K1662" s="17" t="s">
        <v>255</v>
      </c>
      <c r="L1662" s="17" t="s">
        <v>366</v>
      </c>
      <c r="M1662" s="17" t="s">
        <v>255</v>
      </c>
      <c r="N1662" s="36">
        <v>6.40317120637269</v>
      </c>
      <c r="O1662" s="35">
        <v>36.192792830000002</v>
      </c>
      <c r="P1662" s="37">
        <v>1986.4432095899999</v>
      </c>
      <c r="Q1662" t="str">
        <f t="shared" si="100"/>
        <v>Borderline High</v>
      </c>
      <c r="R1662" t="str">
        <f t="shared" si="101"/>
        <v>Normal</v>
      </c>
      <c r="S1662">
        <f t="shared" si="102"/>
        <v>1</v>
      </c>
      <c r="T1662" t="str">
        <f t="shared" si="103"/>
        <v>Low</v>
      </c>
    </row>
    <row r="1663" spans="1:20" ht="15" customHeight="1" x14ac:dyDescent="0.35">
      <c r="A1663" s="35">
        <v>80</v>
      </c>
      <c r="B1663" s="36">
        <v>23.810855239999999</v>
      </c>
      <c r="C1663" s="35">
        <v>99.277718089999993</v>
      </c>
      <c r="D1663" s="35">
        <v>93.411807170000003</v>
      </c>
      <c r="E1663" s="37">
        <v>221.54868339999999</v>
      </c>
      <c r="F1663" s="37">
        <v>34.669517839999997</v>
      </c>
      <c r="G1663" s="37">
        <v>235.82053250000001</v>
      </c>
      <c r="H1663" s="37">
        <v>257.18184650000001</v>
      </c>
      <c r="I1663" s="17" t="s">
        <v>243</v>
      </c>
      <c r="J1663" s="17" t="s">
        <v>354</v>
      </c>
      <c r="K1663" s="17" t="s">
        <v>392</v>
      </c>
      <c r="L1663" s="17" t="s">
        <v>366</v>
      </c>
      <c r="M1663" s="17" t="s">
        <v>255</v>
      </c>
      <c r="N1663" s="36">
        <v>6.3903018329371699</v>
      </c>
      <c r="O1663" s="35">
        <v>5.8659109199999904</v>
      </c>
      <c r="P1663" s="37">
        <v>1904.8684192000001</v>
      </c>
      <c r="Q1663" t="str">
        <f t="shared" si="100"/>
        <v>Borderline High</v>
      </c>
      <c r="R1663" t="str">
        <f t="shared" si="101"/>
        <v>Normal</v>
      </c>
      <c r="S1663">
        <f t="shared" si="102"/>
        <v>1</v>
      </c>
      <c r="T1663" t="str">
        <f t="shared" si="103"/>
        <v>Low</v>
      </c>
    </row>
    <row r="1664" spans="1:20" ht="15" customHeight="1" x14ac:dyDescent="0.35">
      <c r="A1664" s="35">
        <v>50</v>
      </c>
      <c r="B1664" s="36">
        <v>37.402593369999998</v>
      </c>
      <c r="C1664" s="35">
        <v>107.79235989999999</v>
      </c>
      <c r="D1664" s="35">
        <v>77.001671889999997</v>
      </c>
      <c r="E1664" s="37">
        <v>228.88464619999999</v>
      </c>
      <c r="F1664" s="37">
        <v>31.225608690000001</v>
      </c>
      <c r="G1664" s="37">
        <v>243.58856750000001</v>
      </c>
      <c r="H1664" s="37">
        <v>236.6577174</v>
      </c>
      <c r="I1664" s="17" t="s">
        <v>353</v>
      </c>
      <c r="J1664" s="17" t="s">
        <v>249</v>
      </c>
      <c r="K1664" s="17" t="s">
        <v>255</v>
      </c>
      <c r="L1664" s="17" t="s">
        <v>363</v>
      </c>
      <c r="M1664" s="17" t="s">
        <v>334</v>
      </c>
      <c r="N1664" s="36">
        <v>7.3300299274326202</v>
      </c>
      <c r="O1664" s="35">
        <v>30.79068801</v>
      </c>
      <c r="P1664" s="37">
        <v>1870.1296685</v>
      </c>
      <c r="Q1664" t="str">
        <f t="shared" si="100"/>
        <v>Borderline High</v>
      </c>
      <c r="R1664" t="str">
        <f t="shared" si="101"/>
        <v>Normal</v>
      </c>
      <c r="S1664">
        <f t="shared" si="102"/>
        <v>6</v>
      </c>
      <c r="T1664" t="str">
        <f t="shared" si="103"/>
        <v>High</v>
      </c>
    </row>
    <row r="1665" spans="1:20" ht="15" customHeight="1" x14ac:dyDescent="0.35">
      <c r="A1665" s="35">
        <v>58</v>
      </c>
      <c r="B1665" s="36">
        <v>27.26687866</v>
      </c>
      <c r="C1665" s="35">
        <v>113.47639119999999</v>
      </c>
      <c r="D1665" s="35">
        <v>79.250668140000002</v>
      </c>
      <c r="E1665" s="37">
        <v>196.92700579999999</v>
      </c>
      <c r="F1665" s="37">
        <v>41.35884849</v>
      </c>
      <c r="G1665" s="37">
        <v>221.79154930000001</v>
      </c>
      <c r="H1665" s="37">
        <v>208.8980942</v>
      </c>
      <c r="I1665" s="17" t="s">
        <v>353</v>
      </c>
      <c r="J1665" s="17" t="s">
        <v>354</v>
      </c>
      <c r="K1665" s="17" t="s">
        <v>255</v>
      </c>
      <c r="L1665" s="17" t="s">
        <v>363</v>
      </c>
      <c r="M1665" s="17" t="s">
        <v>333</v>
      </c>
      <c r="N1665" s="36">
        <v>4.7614238062651602</v>
      </c>
      <c r="O1665" s="35">
        <v>34.22572306</v>
      </c>
      <c r="P1665" s="37">
        <v>1581.4789622799999</v>
      </c>
      <c r="Q1665" t="str">
        <f t="shared" si="100"/>
        <v>Desirable</v>
      </c>
      <c r="R1665" t="str">
        <f t="shared" si="101"/>
        <v>Normal</v>
      </c>
      <c r="S1665">
        <f t="shared" si="102"/>
        <v>4</v>
      </c>
      <c r="T1665" t="str">
        <f t="shared" si="103"/>
        <v>Moderate</v>
      </c>
    </row>
    <row r="1666" spans="1:20" ht="15" customHeight="1" x14ac:dyDescent="0.35">
      <c r="A1666" s="35">
        <v>65</v>
      </c>
      <c r="B1666" s="36">
        <v>28.426587690000002</v>
      </c>
      <c r="C1666" s="35">
        <v>112.1930729</v>
      </c>
      <c r="D1666" s="35">
        <v>74.114984559999996</v>
      </c>
      <c r="E1666" s="37">
        <v>205.0262549</v>
      </c>
      <c r="F1666" s="37">
        <v>32.982067120000004</v>
      </c>
      <c r="G1666" s="37">
        <v>207.85867450000001</v>
      </c>
      <c r="H1666" s="37">
        <v>236.19454730000001</v>
      </c>
      <c r="I1666" s="17" t="s">
        <v>243</v>
      </c>
      <c r="J1666" s="17" t="s">
        <v>249</v>
      </c>
      <c r="K1666" s="17" t="s">
        <v>255</v>
      </c>
      <c r="L1666" s="17" t="s">
        <v>261</v>
      </c>
      <c r="M1666" s="17" t="s">
        <v>333</v>
      </c>
      <c r="N1666" s="36">
        <v>6.2162948778815004</v>
      </c>
      <c r="O1666" s="35">
        <v>38.078088340000001</v>
      </c>
      <c r="P1666" s="37">
        <v>1847.72819985</v>
      </c>
      <c r="Q1666" t="str">
        <f t="shared" ref="Q1666:Q1729" si="104">IF(E1666&lt;200,"Desirable",IF(E1666&lt;240,"Borderline High","High"))</f>
        <v>Borderline High</v>
      </c>
      <c r="R1666" t="str">
        <f t="shared" ref="R1666:R1729" si="105">IF(C1666&lt;120,"Normal",IF(C1666&lt;130,"Elevated",IF(C1666&lt;140,"High / Stage 1","High / Stage 2")))</f>
        <v>Normal</v>
      </c>
      <c r="S1666">
        <f t="shared" ref="S1666:S1729" si="106">(IF(M1666="Obese",3,IF(M1666="Overweight",2,IF(M1666="Underweight",1,0))))+(IF(R1666="High / Stage 2",3,IF(R1666="High / Stage 1",2,IF(R1666="Elevated",1,0))))+IF(I1666="smoker",2,0)+IF(F1666&lt;40,1,0)</f>
        <v>3</v>
      </c>
      <c r="T1666" t="str">
        <f t="shared" ref="T1666:T1729" si="107">IF(S1666&lt;=2,"Low",IF(S1666&lt;=5,"Moderate","High"))</f>
        <v>Moderate</v>
      </c>
    </row>
    <row r="1667" spans="1:20" ht="15" customHeight="1" x14ac:dyDescent="0.35">
      <c r="A1667" s="35">
        <v>30</v>
      </c>
      <c r="B1667" s="36">
        <v>30.72653296</v>
      </c>
      <c r="C1667" s="35">
        <v>94.061699219999994</v>
      </c>
      <c r="D1667" s="35">
        <v>91.813025030000006</v>
      </c>
      <c r="E1667" s="37">
        <v>173.90131589999999</v>
      </c>
      <c r="F1667" s="37">
        <v>36.995156590000001</v>
      </c>
      <c r="G1667" s="37">
        <v>197.23743289999999</v>
      </c>
      <c r="H1667" s="37">
        <v>257.2872423</v>
      </c>
      <c r="I1667" s="17" t="s">
        <v>243</v>
      </c>
      <c r="J1667" s="17" t="s">
        <v>354</v>
      </c>
      <c r="K1667" s="17" t="s">
        <v>392</v>
      </c>
      <c r="L1667" s="17" t="s">
        <v>357</v>
      </c>
      <c r="M1667" s="17" t="s">
        <v>334</v>
      </c>
      <c r="N1667" s="36">
        <v>4.7006508940418001</v>
      </c>
      <c r="O1667" s="35">
        <v>2.2486741899999898</v>
      </c>
      <c r="P1667" s="37">
        <v>921.79598880000003</v>
      </c>
      <c r="Q1667" t="str">
        <f t="shared" si="104"/>
        <v>Desirable</v>
      </c>
      <c r="R1667" t="str">
        <f t="shared" si="105"/>
        <v>Normal</v>
      </c>
      <c r="S1667">
        <f t="shared" si="106"/>
        <v>4</v>
      </c>
      <c r="T1667" t="str">
        <f t="shared" si="107"/>
        <v>Moderate</v>
      </c>
    </row>
    <row r="1668" spans="1:20" ht="15" customHeight="1" x14ac:dyDescent="0.35">
      <c r="A1668" s="35">
        <v>48</v>
      </c>
      <c r="B1668" s="36">
        <v>24.380804959999999</v>
      </c>
      <c r="C1668" s="35">
        <v>110.33043720000001</v>
      </c>
      <c r="D1668" s="35">
        <v>66.350260939999998</v>
      </c>
      <c r="E1668" s="37">
        <v>188.72694720000001</v>
      </c>
      <c r="F1668" s="37">
        <v>35.683294830000001</v>
      </c>
      <c r="G1668" s="37">
        <v>191.89415890000001</v>
      </c>
      <c r="H1668" s="37">
        <v>251.90122880000001</v>
      </c>
      <c r="I1668" s="17" t="s">
        <v>353</v>
      </c>
      <c r="J1668" s="17" t="s">
        <v>249</v>
      </c>
      <c r="K1668" s="17" t="s">
        <v>255</v>
      </c>
      <c r="L1668" s="17" t="s">
        <v>360</v>
      </c>
      <c r="M1668" s="17" t="s">
        <v>255</v>
      </c>
      <c r="N1668" s="36">
        <v>5.2889439750202598</v>
      </c>
      <c r="O1668" s="35">
        <v>43.98017626</v>
      </c>
      <c r="P1668" s="37">
        <v>1170.2786380800001</v>
      </c>
      <c r="Q1668" t="str">
        <f t="shared" si="104"/>
        <v>Desirable</v>
      </c>
      <c r="R1668" t="str">
        <f t="shared" si="105"/>
        <v>Normal</v>
      </c>
      <c r="S1668">
        <f t="shared" si="106"/>
        <v>3</v>
      </c>
      <c r="T1668" t="str">
        <f t="shared" si="107"/>
        <v>Moderate</v>
      </c>
    </row>
    <row r="1669" spans="1:20" ht="15" customHeight="1" x14ac:dyDescent="0.35">
      <c r="A1669" s="35">
        <v>85</v>
      </c>
      <c r="B1669" s="36">
        <v>26.90827668</v>
      </c>
      <c r="C1669" s="35">
        <v>100.9738129</v>
      </c>
      <c r="D1669" s="35">
        <v>72.830348330000007</v>
      </c>
      <c r="E1669" s="37">
        <v>178.5800936</v>
      </c>
      <c r="F1669" s="37">
        <v>47.123400230000001</v>
      </c>
      <c r="G1669" s="37">
        <v>204.51745410000001</v>
      </c>
      <c r="H1669" s="37">
        <v>240.09135739999999</v>
      </c>
      <c r="I1669" s="17" t="s">
        <v>353</v>
      </c>
      <c r="J1669" s="17" t="s">
        <v>249</v>
      </c>
      <c r="K1669" s="17" t="s">
        <v>255</v>
      </c>
      <c r="L1669" s="17" t="s">
        <v>366</v>
      </c>
      <c r="M1669" s="17" t="s">
        <v>333</v>
      </c>
      <c r="N1669" s="36">
        <v>3.7896266553004598</v>
      </c>
      <c r="O1669" s="35">
        <v>28.143464569999999</v>
      </c>
      <c r="P1669" s="37">
        <v>2287.2035178000001</v>
      </c>
      <c r="Q1669" t="str">
        <f t="shared" si="104"/>
        <v>Desirable</v>
      </c>
      <c r="R1669" t="str">
        <f t="shared" si="105"/>
        <v>Normal</v>
      </c>
      <c r="S1669">
        <f t="shared" si="106"/>
        <v>4</v>
      </c>
      <c r="T1669" t="str">
        <f t="shared" si="107"/>
        <v>Moderate</v>
      </c>
    </row>
    <row r="1670" spans="1:20" ht="15" customHeight="1" x14ac:dyDescent="0.35">
      <c r="A1670" s="35">
        <v>21</v>
      </c>
      <c r="B1670" s="36">
        <v>25.387716170000001</v>
      </c>
      <c r="C1670" s="35">
        <v>94.648566790000004</v>
      </c>
      <c r="D1670" s="35">
        <v>81.396800560000003</v>
      </c>
      <c r="E1670" s="37">
        <v>199.48328699999999</v>
      </c>
      <c r="F1670" s="37">
        <v>37.021304950000001</v>
      </c>
      <c r="G1670" s="37">
        <v>226.48926990000001</v>
      </c>
      <c r="H1670" s="37">
        <v>231.6841359</v>
      </c>
      <c r="I1670" s="17" t="s">
        <v>243</v>
      </c>
      <c r="J1670" s="17" t="s">
        <v>354</v>
      </c>
      <c r="K1670" s="17" t="s">
        <v>392</v>
      </c>
      <c r="L1670" s="17" t="s">
        <v>355</v>
      </c>
      <c r="M1670" s="17" t="s">
        <v>333</v>
      </c>
      <c r="N1670" s="36">
        <v>5.3883375334666601</v>
      </c>
      <c r="O1670" s="35">
        <v>13.251766229999999</v>
      </c>
      <c r="P1670" s="37">
        <v>533.14203956999995</v>
      </c>
      <c r="Q1670" t="str">
        <f t="shared" si="104"/>
        <v>Desirable</v>
      </c>
      <c r="R1670" t="str">
        <f t="shared" si="105"/>
        <v>Normal</v>
      </c>
      <c r="S1670">
        <f t="shared" si="106"/>
        <v>3</v>
      </c>
      <c r="T1670" t="str">
        <f t="shared" si="107"/>
        <v>Moderate</v>
      </c>
    </row>
    <row r="1671" spans="1:20" ht="15" customHeight="1" x14ac:dyDescent="0.35">
      <c r="A1671" s="35">
        <v>36</v>
      </c>
      <c r="B1671" s="36">
        <v>26.58480453</v>
      </c>
      <c r="C1671" s="35">
        <v>95.681698949999998</v>
      </c>
      <c r="D1671" s="35">
        <v>89.722290760000007</v>
      </c>
      <c r="E1671" s="37">
        <v>205.03478129999999</v>
      </c>
      <c r="F1671" s="37">
        <v>38.693834180000003</v>
      </c>
      <c r="G1671" s="37">
        <v>204.32643279999999</v>
      </c>
      <c r="H1671" s="37">
        <v>233.02631919999999</v>
      </c>
      <c r="I1671" s="17" t="s">
        <v>243</v>
      </c>
      <c r="J1671" s="17" t="s">
        <v>249</v>
      </c>
      <c r="K1671" s="17" t="s">
        <v>392</v>
      </c>
      <c r="L1671" s="17" t="s">
        <v>357</v>
      </c>
      <c r="M1671" s="17" t="s">
        <v>333</v>
      </c>
      <c r="N1671" s="36">
        <v>5.2989006038067403</v>
      </c>
      <c r="O1671" s="35">
        <v>5.9594081899999898</v>
      </c>
      <c r="P1671" s="37">
        <v>957.05296308000004</v>
      </c>
      <c r="Q1671" t="str">
        <f t="shared" si="104"/>
        <v>Borderline High</v>
      </c>
      <c r="R1671" t="str">
        <f t="shared" si="105"/>
        <v>Normal</v>
      </c>
      <c r="S1671">
        <f t="shared" si="106"/>
        <v>3</v>
      </c>
      <c r="T1671" t="str">
        <f t="shared" si="107"/>
        <v>Moderate</v>
      </c>
    </row>
    <row r="1672" spans="1:20" ht="15" customHeight="1" x14ac:dyDescent="0.35">
      <c r="A1672" s="35">
        <v>87</v>
      </c>
      <c r="B1672" s="36">
        <v>31.21621339</v>
      </c>
      <c r="C1672" s="35">
        <v>99.504058540000003</v>
      </c>
      <c r="D1672" s="35">
        <v>90.557044489999996</v>
      </c>
      <c r="E1672" s="37">
        <v>179.8552986</v>
      </c>
      <c r="F1672" s="37">
        <v>38.218981339999999</v>
      </c>
      <c r="G1672" s="37">
        <v>212.59760700000001</v>
      </c>
      <c r="H1672" s="37">
        <v>250.8565643</v>
      </c>
      <c r="I1672" s="17" t="s">
        <v>243</v>
      </c>
      <c r="J1672" s="17" t="s">
        <v>354</v>
      </c>
      <c r="K1672" s="17" t="s">
        <v>392</v>
      </c>
      <c r="L1672" s="17" t="s">
        <v>366</v>
      </c>
      <c r="M1672" s="17" t="s">
        <v>334</v>
      </c>
      <c r="N1672" s="36">
        <v>4.7059155501814303</v>
      </c>
      <c r="O1672" s="35">
        <v>8.9470140500000106</v>
      </c>
      <c r="P1672" s="37">
        <v>2715.8105649300001</v>
      </c>
      <c r="Q1672" t="str">
        <f t="shared" si="104"/>
        <v>Desirable</v>
      </c>
      <c r="R1672" t="str">
        <f t="shared" si="105"/>
        <v>Normal</v>
      </c>
      <c r="S1672">
        <f t="shared" si="106"/>
        <v>4</v>
      </c>
      <c r="T1672" t="str">
        <f t="shared" si="107"/>
        <v>Moderate</v>
      </c>
    </row>
    <row r="1673" spans="1:20" ht="15" customHeight="1" x14ac:dyDescent="0.35">
      <c r="A1673" s="35">
        <v>30</v>
      </c>
      <c r="B1673" s="36">
        <v>30.37332992</v>
      </c>
      <c r="C1673" s="35">
        <v>87.858077010000002</v>
      </c>
      <c r="D1673" s="35">
        <v>86.814798370000005</v>
      </c>
      <c r="E1673" s="37">
        <v>187.68205349999999</v>
      </c>
      <c r="F1673" s="37">
        <v>33.01491755</v>
      </c>
      <c r="G1673" s="37">
        <v>224.89805240000001</v>
      </c>
      <c r="H1673" s="37">
        <v>264.05438249999997</v>
      </c>
      <c r="I1673" s="17" t="s">
        <v>243</v>
      </c>
      <c r="J1673" s="17" t="s">
        <v>359</v>
      </c>
      <c r="K1673" s="17" t="s">
        <v>392</v>
      </c>
      <c r="L1673" s="17" t="s">
        <v>357</v>
      </c>
      <c r="M1673" s="17" t="s">
        <v>334</v>
      </c>
      <c r="N1673" s="36">
        <v>5.6847651736752596</v>
      </c>
      <c r="O1673" s="35">
        <v>1.04327864</v>
      </c>
      <c r="P1673" s="37">
        <v>911.19989759999999</v>
      </c>
      <c r="Q1673" t="str">
        <f t="shared" si="104"/>
        <v>Desirable</v>
      </c>
      <c r="R1673" t="str">
        <f t="shared" si="105"/>
        <v>Normal</v>
      </c>
      <c r="S1673">
        <f t="shared" si="106"/>
        <v>4</v>
      </c>
      <c r="T1673" t="str">
        <f t="shared" si="107"/>
        <v>Moderate</v>
      </c>
    </row>
    <row r="1674" spans="1:20" ht="15" customHeight="1" x14ac:dyDescent="0.35">
      <c r="A1674" s="35">
        <v>40</v>
      </c>
      <c r="B1674" s="36">
        <v>15.58859627</v>
      </c>
      <c r="C1674" s="35">
        <v>88.20723108</v>
      </c>
      <c r="D1674" s="35">
        <v>77.065847910000002</v>
      </c>
      <c r="E1674" s="37">
        <v>175.8151728</v>
      </c>
      <c r="F1674" s="37">
        <v>34.075758829999998</v>
      </c>
      <c r="G1674" s="37">
        <v>195.3436371</v>
      </c>
      <c r="H1674" s="37">
        <v>226.23315650000001</v>
      </c>
      <c r="I1674" s="17" t="s">
        <v>353</v>
      </c>
      <c r="J1674" s="17" t="s">
        <v>354</v>
      </c>
      <c r="K1674" s="17" t="s">
        <v>255</v>
      </c>
      <c r="L1674" s="17" t="s">
        <v>360</v>
      </c>
      <c r="M1674" s="17" t="s">
        <v>332</v>
      </c>
      <c r="N1674" s="36">
        <v>5.1595380069779697</v>
      </c>
      <c r="O1674" s="35">
        <v>11.141383169999999</v>
      </c>
      <c r="P1674" s="37">
        <v>623.54385079999997</v>
      </c>
      <c r="Q1674" t="str">
        <f t="shared" si="104"/>
        <v>Desirable</v>
      </c>
      <c r="R1674" t="str">
        <f t="shared" si="105"/>
        <v>Normal</v>
      </c>
      <c r="S1674">
        <f t="shared" si="106"/>
        <v>4</v>
      </c>
      <c r="T1674" t="str">
        <f t="shared" si="107"/>
        <v>Moderate</v>
      </c>
    </row>
    <row r="1675" spans="1:20" ht="15" customHeight="1" x14ac:dyDescent="0.35">
      <c r="A1675" s="35">
        <v>18</v>
      </c>
      <c r="B1675" s="36">
        <v>31.989391529999999</v>
      </c>
      <c r="C1675" s="35">
        <v>109.28017389999999</v>
      </c>
      <c r="D1675" s="35">
        <v>84.660751559999994</v>
      </c>
      <c r="E1675" s="37">
        <v>188.1669162</v>
      </c>
      <c r="F1675" s="37">
        <v>36.672974840000002</v>
      </c>
      <c r="G1675" s="37">
        <v>199.82901330000001</v>
      </c>
      <c r="H1675" s="37">
        <v>250.06169740000001</v>
      </c>
      <c r="I1675" s="17" t="s">
        <v>243</v>
      </c>
      <c r="J1675" s="17" t="s">
        <v>249</v>
      </c>
      <c r="K1675" s="17" t="s">
        <v>392</v>
      </c>
      <c r="L1675" s="17" t="s">
        <v>355</v>
      </c>
      <c r="M1675" s="17" t="s">
        <v>334</v>
      </c>
      <c r="N1675" s="36">
        <v>5.1309422543698897</v>
      </c>
      <c r="O1675" s="35">
        <v>24.61942234</v>
      </c>
      <c r="P1675" s="37">
        <v>575.80904754000005</v>
      </c>
      <c r="Q1675" t="str">
        <f t="shared" si="104"/>
        <v>Desirable</v>
      </c>
      <c r="R1675" t="str">
        <f t="shared" si="105"/>
        <v>Normal</v>
      </c>
      <c r="S1675">
        <f t="shared" si="106"/>
        <v>4</v>
      </c>
      <c r="T1675" t="str">
        <f t="shared" si="107"/>
        <v>Moderate</v>
      </c>
    </row>
    <row r="1676" spans="1:20" ht="15" customHeight="1" x14ac:dyDescent="0.35">
      <c r="A1676" s="35">
        <v>71</v>
      </c>
      <c r="B1676" s="36">
        <v>25.271371330000001</v>
      </c>
      <c r="C1676" s="35">
        <v>111.9038786</v>
      </c>
      <c r="D1676" s="35">
        <v>91.630246819999996</v>
      </c>
      <c r="E1676" s="37">
        <v>170.44124489999999</v>
      </c>
      <c r="F1676" s="37">
        <v>35.530547560000002</v>
      </c>
      <c r="G1676" s="37">
        <v>194.51316919999999</v>
      </c>
      <c r="H1676" s="37">
        <v>222.62281590000001</v>
      </c>
      <c r="I1676" s="17" t="s">
        <v>243</v>
      </c>
      <c r="J1676" s="17" t="s">
        <v>359</v>
      </c>
      <c r="K1676" s="17" t="s">
        <v>392</v>
      </c>
      <c r="L1676" s="17" t="s">
        <v>366</v>
      </c>
      <c r="M1676" s="17" t="s">
        <v>333</v>
      </c>
      <c r="N1676" s="36">
        <v>4.7970340060810504</v>
      </c>
      <c r="O1676" s="35">
        <v>20.273631779999999</v>
      </c>
      <c r="P1676" s="37">
        <v>1794.26736443</v>
      </c>
      <c r="Q1676" t="str">
        <f t="shared" si="104"/>
        <v>Desirable</v>
      </c>
      <c r="R1676" t="str">
        <f t="shared" si="105"/>
        <v>Normal</v>
      </c>
      <c r="S1676">
        <f t="shared" si="106"/>
        <v>3</v>
      </c>
      <c r="T1676" t="str">
        <f t="shared" si="107"/>
        <v>Moderate</v>
      </c>
    </row>
    <row r="1677" spans="1:20" ht="15" customHeight="1" x14ac:dyDescent="0.35">
      <c r="A1677" s="35">
        <v>88</v>
      </c>
      <c r="B1677" s="36">
        <v>28.974018520000001</v>
      </c>
      <c r="C1677" s="35">
        <v>109.9973439</v>
      </c>
      <c r="D1677" s="35">
        <v>93.158203510000007</v>
      </c>
      <c r="E1677" s="37">
        <v>213.46656530000001</v>
      </c>
      <c r="F1677" s="37">
        <v>45.0959188</v>
      </c>
      <c r="G1677" s="37">
        <v>226.2060663</v>
      </c>
      <c r="H1677" s="37">
        <v>258.53363519999999</v>
      </c>
      <c r="I1677" s="17" t="s">
        <v>243</v>
      </c>
      <c r="J1677" s="17" t="s">
        <v>359</v>
      </c>
      <c r="K1677" s="17" t="s">
        <v>392</v>
      </c>
      <c r="L1677" s="17" t="s">
        <v>366</v>
      </c>
      <c r="M1677" s="17" t="s">
        <v>333</v>
      </c>
      <c r="N1677" s="36">
        <v>4.73361162119176</v>
      </c>
      <c r="O1677" s="35">
        <v>16.839140390000001</v>
      </c>
      <c r="P1677" s="37">
        <v>2549.71362976</v>
      </c>
      <c r="Q1677" t="str">
        <f t="shared" si="104"/>
        <v>Borderline High</v>
      </c>
      <c r="R1677" t="str">
        <f t="shared" si="105"/>
        <v>Normal</v>
      </c>
      <c r="S1677">
        <f t="shared" si="106"/>
        <v>2</v>
      </c>
      <c r="T1677" t="str">
        <f t="shared" si="107"/>
        <v>Low</v>
      </c>
    </row>
    <row r="1678" spans="1:20" ht="15" customHeight="1" x14ac:dyDescent="0.35">
      <c r="A1678" s="35">
        <v>32</v>
      </c>
      <c r="B1678" s="36">
        <v>24.962173719999999</v>
      </c>
      <c r="C1678" s="35">
        <v>102.4252498</v>
      </c>
      <c r="D1678" s="35">
        <v>77.337059289999999</v>
      </c>
      <c r="E1678" s="37">
        <v>192.56907179999999</v>
      </c>
      <c r="F1678" s="37">
        <v>43.662620390000001</v>
      </c>
      <c r="G1678" s="37">
        <v>220.48736099999999</v>
      </c>
      <c r="H1678" s="37">
        <v>252.20762790000001</v>
      </c>
      <c r="I1678" s="17" t="s">
        <v>243</v>
      </c>
      <c r="J1678" s="17" t="s">
        <v>249</v>
      </c>
      <c r="K1678" s="17" t="s">
        <v>255</v>
      </c>
      <c r="L1678" s="17" t="s">
        <v>357</v>
      </c>
      <c r="M1678" s="17" t="s">
        <v>255</v>
      </c>
      <c r="N1678" s="36">
        <v>4.4103874224668402</v>
      </c>
      <c r="O1678" s="35">
        <v>25.08819051</v>
      </c>
      <c r="P1678" s="37">
        <v>798.78955903999997</v>
      </c>
      <c r="Q1678" t="str">
        <f t="shared" si="104"/>
        <v>Desirable</v>
      </c>
      <c r="R1678" t="str">
        <f t="shared" si="105"/>
        <v>Normal</v>
      </c>
      <c r="S1678">
        <f t="shared" si="106"/>
        <v>0</v>
      </c>
      <c r="T1678" t="str">
        <f t="shared" si="107"/>
        <v>Low</v>
      </c>
    </row>
    <row r="1679" spans="1:20" ht="15" customHeight="1" x14ac:dyDescent="0.35">
      <c r="A1679" s="35">
        <v>82</v>
      </c>
      <c r="B1679" s="36">
        <v>26.740975160000001</v>
      </c>
      <c r="C1679" s="35">
        <v>112.0889471</v>
      </c>
      <c r="D1679" s="35">
        <v>79.25117401</v>
      </c>
      <c r="E1679" s="37">
        <v>204.0909102</v>
      </c>
      <c r="F1679" s="37">
        <v>44.437266870000002</v>
      </c>
      <c r="G1679" s="37">
        <v>211.37640529999999</v>
      </c>
      <c r="H1679" s="37">
        <v>235.15635230000001</v>
      </c>
      <c r="I1679" s="17" t="s">
        <v>353</v>
      </c>
      <c r="J1679" s="17" t="s">
        <v>359</v>
      </c>
      <c r="K1679" s="17" t="s">
        <v>255</v>
      </c>
      <c r="L1679" s="17" t="s">
        <v>366</v>
      </c>
      <c r="M1679" s="17" t="s">
        <v>333</v>
      </c>
      <c r="N1679" s="36">
        <v>4.5927871936197704</v>
      </c>
      <c r="O1679" s="35">
        <v>32.837773089999999</v>
      </c>
      <c r="P1679" s="37">
        <v>2192.7599631200001</v>
      </c>
      <c r="Q1679" t="str">
        <f t="shared" si="104"/>
        <v>Borderline High</v>
      </c>
      <c r="R1679" t="str">
        <f t="shared" si="105"/>
        <v>Normal</v>
      </c>
      <c r="S1679">
        <f t="shared" si="106"/>
        <v>4</v>
      </c>
      <c r="T1679" t="str">
        <f t="shared" si="107"/>
        <v>Moderate</v>
      </c>
    </row>
    <row r="1680" spans="1:20" ht="15" customHeight="1" x14ac:dyDescent="0.35">
      <c r="A1680" s="35">
        <v>88</v>
      </c>
      <c r="B1680" s="36">
        <v>33.576450569999999</v>
      </c>
      <c r="C1680" s="35">
        <v>109.0847885</v>
      </c>
      <c r="D1680" s="35">
        <v>73.382801090000001</v>
      </c>
      <c r="E1680" s="37">
        <v>188.62120719999999</v>
      </c>
      <c r="F1680" s="37">
        <v>35.360133099999999</v>
      </c>
      <c r="G1680" s="37">
        <v>219.10322400000001</v>
      </c>
      <c r="H1680" s="37">
        <v>267.17145420000003</v>
      </c>
      <c r="I1680" s="17" t="s">
        <v>353</v>
      </c>
      <c r="J1680" s="17" t="s">
        <v>359</v>
      </c>
      <c r="K1680" s="17" t="s">
        <v>255</v>
      </c>
      <c r="L1680" s="17" t="s">
        <v>366</v>
      </c>
      <c r="M1680" s="17" t="s">
        <v>334</v>
      </c>
      <c r="N1680" s="36">
        <v>5.3342900793549299</v>
      </c>
      <c r="O1680" s="35">
        <v>35.701987410000001</v>
      </c>
      <c r="P1680" s="37">
        <v>2954.7276501599999</v>
      </c>
      <c r="Q1680" t="str">
        <f t="shared" si="104"/>
        <v>Desirable</v>
      </c>
      <c r="R1680" t="str">
        <f t="shared" si="105"/>
        <v>Normal</v>
      </c>
      <c r="S1680">
        <f t="shared" si="106"/>
        <v>6</v>
      </c>
      <c r="T1680" t="str">
        <f t="shared" si="107"/>
        <v>High</v>
      </c>
    </row>
    <row r="1681" spans="1:20" ht="15" customHeight="1" x14ac:dyDescent="0.35">
      <c r="A1681" s="35">
        <v>32</v>
      </c>
      <c r="B1681" s="36">
        <v>28.68037803</v>
      </c>
      <c r="C1681" s="35">
        <v>100.21087869999999</v>
      </c>
      <c r="D1681" s="35">
        <v>83.387926609999994</v>
      </c>
      <c r="E1681" s="37">
        <v>156.85076090000001</v>
      </c>
      <c r="F1681" s="37">
        <v>43.961698040000002</v>
      </c>
      <c r="G1681" s="37">
        <v>190.39912620000001</v>
      </c>
      <c r="H1681" s="37">
        <v>231.79166359999999</v>
      </c>
      <c r="I1681" s="17" t="s">
        <v>243</v>
      </c>
      <c r="J1681" s="17" t="s">
        <v>249</v>
      </c>
      <c r="K1681" s="17" t="s">
        <v>392</v>
      </c>
      <c r="L1681" s="17" t="s">
        <v>357</v>
      </c>
      <c r="M1681" s="17" t="s">
        <v>333</v>
      </c>
      <c r="N1681" s="36">
        <v>3.5678958705663302</v>
      </c>
      <c r="O1681" s="35">
        <v>16.822952090000001</v>
      </c>
      <c r="P1681" s="37">
        <v>917.77209696</v>
      </c>
      <c r="Q1681" t="str">
        <f t="shared" si="104"/>
        <v>Desirable</v>
      </c>
      <c r="R1681" t="str">
        <f t="shared" si="105"/>
        <v>Normal</v>
      </c>
      <c r="S1681">
        <f t="shared" si="106"/>
        <v>2</v>
      </c>
      <c r="T1681" t="str">
        <f t="shared" si="107"/>
        <v>Low</v>
      </c>
    </row>
    <row r="1682" spans="1:20" ht="15" customHeight="1" x14ac:dyDescent="0.35">
      <c r="A1682" s="35">
        <v>38</v>
      </c>
      <c r="B1682" s="36">
        <v>33.320856370000001</v>
      </c>
      <c r="C1682" s="35">
        <v>113.1128387</v>
      </c>
      <c r="D1682" s="35">
        <v>86.754831210000006</v>
      </c>
      <c r="E1682" s="37">
        <v>192.12110050000001</v>
      </c>
      <c r="F1682" s="37">
        <v>43.949192019999998</v>
      </c>
      <c r="G1682" s="37">
        <v>201.7011416</v>
      </c>
      <c r="H1682" s="37">
        <v>211.55995100000001</v>
      </c>
      <c r="I1682" s="17" t="s">
        <v>243</v>
      </c>
      <c r="J1682" s="17" t="s">
        <v>249</v>
      </c>
      <c r="K1682" s="17" t="s">
        <v>392</v>
      </c>
      <c r="L1682" s="17" t="s">
        <v>357</v>
      </c>
      <c r="M1682" s="17" t="s">
        <v>334</v>
      </c>
      <c r="N1682" s="36">
        <v>4.3714364626446702</v>
      </c>
      <c r="O1682" s="35">
        <v>26.358007489999999</v>
      </c>
      <c r="P1682" s="37">
        <v>1266.1925420600001</v>
      </c>
      <c r="Q1682" t="str">
        <f t="shared" si="104"/>
        <v>Desirable</v>
      </c>
      <c r="R1682" t="str">
        <f t="shared" si="105"/>
        <v>Normal</v>
      </c>
      <c r="S1682">
        <f t="shared" si="106"/>
        <v>3</v>
      </c>
      <c r="T1682" t="str">
        <f t="shared" si="107"/>
        <v>Moderate</v>
      </c>
    </row>
    <row r="1683" spans="1:20" ht="15" customHeight="1" x14ac:dyDescent="0.35">
      <c r="A1683" s="35">
        <v>36</v>
      </c>
      <c r="B1683" s="36">
        <v>26.745155199999999</v>
      </c>
      <c r="C1683" s="35">
        <v>118.1899257</v>
      </c>
      <c r="D1683" s="35">
        <v>72.862272759999996</v>
      </c>
      <c r="E1683" s="37">
        <v>184.1786889</v>
      </c>
      <c r="F1683" s="37">
        <v>30.071840989999998</v>
      </c>
      <c r="G1683" s="37">
        <v>216.5248684</v>
      </c>
      <c r="H1683" s="37">
        <v>248.03805510000001</v>
      </c>
      <c r="I1683" s="17" t="s">
        <v>243</v>
      </c>
      <c r="J1683" s="17" t="s">
        <v>249</v>
      </c>
      <c r="K1683" s="17" t="s">
        <v>255</v>
      </c>
      <c r="L1683" s="17" t="s">
        <v>357</v>
      </c>
      <c r="M1683" s="17" t="s">
        <v>333</v>
      </c>
      <c r="N1683" s="36">
        <v>6.1246229973497899</v>
      </c>
      <c r="O1683" s="35">
        <v>45.32765294</v>
      </c>
      <c r="P1683" s="37">
        <v>962.82558719999997</v>
      </c>
      <c r="Q1683" t="str">
        <f t="shared" si="104"/>
        <v>Desirable</v>
      </c>
      <c r="R1683" t="str">
        <f t="shared" si="105"/>
        <v>Normal</v>
      </c>
      <c r="S1683">
        <f t="shared" si="106"/>
        <v>3</v>
      </c>
      <c r="T1683" t="str">
        <f t="shared" si="107"/>
        <v>Moderate</v>
      </c>
    </row>
    <row r="1684" spans="1:20" ht="15" customHeight="1" x14ac:dyDescent="0.35">
      <c r="A1684" s="35">
        <v>77</v>
      </c>
      <c r="B1684" s="36">
        <v>26.22545663</v>
      </c>
      <c r="C1684" s="35">
        <v>102.24319560000001</v>
      </c>
      <c r="D1684" s="35">
        <v>84.950604580000004</v>
      </c>
      <c r="E1684" s="37">
        <v>189.76048539999999</v>
      </c>
      <c r="F1684" s="37">
        <v>35.483661900000001</v>
      </c>
      <c r="G1684" s="37">
        <v>243.2802451</v>
      </c>
      <c r="H1684" s="37">
        <v>233.43813829999999</v>
      </c>
      <c r="I1684" s="17" t="s">
        <v>353</v>
      </c>
      <c r="J1684" s="17" t="s">
        <v>249</v>
      </c>
      <c r="K1684" s="17" t="s">
        <v>392</v>
      </c>
      <c r="L1684" s="17" t="s">
        <v>366</v>
      </c>
      <c r="M1684" s="17" t="s">
        <v>333</v>
      </c>
      <c r="N1684" s="36">
        <v>5.34782700654692</v>
      </c>
      <c r="O1684" s="35">
        <v>17.29259102</v>
      </c>
      <c r="P1684" s="37">
        <v>2019.36016051</v>
      </c>
      <c r="Q1684" t="str">
        <f t="shared" si="104"/>
        <v>Desirable</v>
      </c>
      <c r="R1684" t="str">
        <f t="shared" si="105"/>
        <v>Normal</v>
      </c>
      <c r="S1684">
        <f t="shared" si="106"/>
        <v>5</v>
      </c>
      <c r="T1684" t="str">
        <f t="shared" si="107"/>
        <v>Moderate</v>
      </c>
    </row>
    <row r="1685" spans="1:20" ht="15" customHeight="1" x14ac:dyDescent="0.35">
      <c r="A1685" s="35">
        <v>50</v>
      </c>
      <c r="B1685" s="36">
        <v>27.060890329999999</v>
      </c>
      <c r="C1685" s="35">
        <v>109.38936320000001</v>
      </c>
      <c r="D1685" s="35">
        <v>73.590983489999999</v>
      </c>
      <c r="E1685" s="37">
        <v>171.0093407</v>
      </c>
      <c r="F1685" s="37">
        <v>40.935100779999999</v>
      </c>
      <c r="G1685" s="37">
        <v>185.8920828</v>
      </c>
      <c r="H1685" s="37">
        <v>243.95455480000001</v>
      </c>
      <c r="I1685" s="17" t="s">
        <v>353</v>
      </c>
      <c r="J1685" s="17" t="s">
        <v>359</v>
      </c>
      <c r="K1685" s="17" t="s">
        <v>255</v>
      </c>
      <c r="L1685" s="17" t="s">
        <v>363</v>
      </c>
      <c r="M1685" s="17" t="s">
        <v>333</v>
      </c>
      <c r="N1685" s="36">
        <v>4.1775722409739702</v>
      </c>
      <c r="O1685" s="35">
        <v>35.798379709999999</v>
      </c>
      <c r="P1685" s="37">
        <v>1353.0445165000001</v>
      </c>
      <c r="Q1685" t="str">
        <f t="shared" si="104"/>
        <v>Desirable</v>
      </c>
      <c r="R1685" t="str">
        <f t="shared" si="105"/>
        <v>Normal</v>
      </c>
      <c r="S1685">
        <f t="shared" si="106"/>
        <v>4</v>
      </c>
      <c r="T1685" t="str">
        <f t="shared" si="107"/>
        <v>Moderate</v>
      </c>
    </row>
    <row r="1686" spans="1:20" ht="15" customHeight="1" x14ac:dyDescent="0.35">
      <c r="A1686" s="35">
        <v>66</v>
      </c>
      <c r="B1686" s="36">
        <v>20.652616170000002</v>
      </c>
      <c r="C1686" s="35">
        <v>97.312047910000004</v>
      </c>
      <c r="D1686" s="35">
        <v>76.403358370000007</v>
      </c>
      <c r="E1686" s="37">
        <v>189.1883124</v>
      </c>
      <c r="F1686" s="37">
        <v>37.488872749999999</v>
      </c>
      <c r="G1686" s="37">
        <v>215.47914890000001</v>
      </c>
      <c r="H1686" s="37">
        <v>279.91371149999998</v>
      </c>
      <c r="I1686" s="17" t="s">
        <v>243</v>
      </c>
      <c r="J1686" s="17" t="s">
        <v>249</v>
      </c>
      <c r="K1686" s="17" t="s">
        <v>255</v>
      </c>
      <c r="L1686" s="17" t="s">
        <v>261</v>
      </c>
      <c r="M1686" s="17" t="s">
        <v>255</v>
      </c>
      <c r="N1686" s="36">
        <v>5.0465191007910501</v>
      </c>
      <c r="O1686" s="35">
        <v>20.908689540000001</v>
      </c>
      <c r="P1686" s="37">
        <v>1363.0726672200001</v>
      </c>
      <c r="Q1686" t="str">
        <f t="shared" si="104"/>
        <v>Desirable</v>
      </c>
      <c r="R1686" t="str">
        <f t="shared" si="105"/>
        <v>Normal</v>
      </c>
      <c r="S1686">
        <f t="shared" si="106"/>
        <v>1</v>
      </c>
      <c r="T1686" t="str">
        <f t="shared" si="107"/>
        <v>Low</v>
      </c>
    </row>
    <row r="1687" spans="1:20" ht="15" customHeight="1" x14ac:dyDescent="0.35">
      <c r="A1687" s="35">
        <v>52</v>
      </c>
      <c r="B1687" s="36">
        <v>13.544956989999999</v>
      </c>
      <c r="C1687" s="35">
        <v>106.3574232</v>
      </c>
      <c r="D1687" s="35">
        <v>84.9218099</v>
      </c>
      <c r="E1687" s="37">
        <v>181.21041220000001</v>
      </c>
      <c r="F1687" s="37">
        <v>37.607841569999998</v>
      </c>
      <c r="G1687" s="37">
        <v>217.19914230000001</v>
      </c>
      <c r="H1687" s="37">
        <v>215.576874</v>
      </c>
      <c r="I1687" s="17" t="s">
        <v>353</v>
      </c>
      <c r="J1687" s="17" t="s">
        <v>354</v>
      </c>
      <c r="K1687" s="17" t="s">
        <v>392</v>
      </c>
      <c r="L1687" s="17" t="s">
        <v>363</v>
      </c>
      <c r="M1687" s="17" t="s">
        <v>332</v>
      </c>
      <c r="N1687" s="36">
        <v>4.81842096315766</v>
      </c>
      <c r="O1687" s="35">
        <v>21.4356133</v>
      </c>
      <c r="P1687" s="37">
        <v>704.33776348000004</v>
      </c>
      <c r="Q1687" t="str">
        <f t="shared" si="104"/>
        <v>Desirable</v>
      </c>
      <c r="R1687" t="str">
        <f t="shared" si="105"/>
        <v>Normal</v>
      </c>
      <c r="S1687">
        <f t="shared" si="106"/>
        <v>4</v>
      </c>
      <c r="T1687" t="str">
        <f t="shared" si="107"/>
        <v>Moderate</v>
      </c>
    </row>
    <row r="1688" spans="1:20" ht="15" customHeight="1" x14ac:dyDescent="0.35">
      <c r="A1688" s="35">
        <v>61</v>
      </c>
      <c r="B1688" s="36">
        <v>23.096320540000001</v>
      </c>
      <c r="C1688" s="35">
        <v>132.7280964</v>
      </c>
      <c r="D1688" s="35">
        <v>93.201829689999997</v>
      </c>
      <c r="E1688" s="37">
        <v>168.70736450000001</v>
      </c>
      <c r="F1688" s="37">
        <v>32.671473239999997</v>
      </c>
      <c r="G1688" s="37">
        <v>201.19946569999999</v>
      </c>
      <c r="H1688" s="37">
        <v>254.7656758</v>
      </c>
      <c r="I1688" s="17" t="s">
        <v>243</v>
      </c>
      <c r="J1688" s="17" t="s">
        <v>249</v>
      </c>
      <c r="K1688" s="17" t="s">
        <v>392</v>
      </c>
      <c r="L1688" s="17" t="s">
        <v>261</v>
      </c>
      <c r="M1688" s="17" t="s">
        <v>255</v>
      </c>
      <c r="N1688" s="36">
        <v>5.1637513637875996</v>
      </c>
      <c r="O1688" s="35">
        <v>39.526266710000002</v>
      </c>
      <c r="P1688" s="37">
        <v>1408.87555294</v>
      </c>
      <c r="Q1688" t="str">
        <f t="shared" si="104"/>
        <v>Desirable</v>
      </c>
      <c r="R1688" t="str">
        <f t="shared" si="105"/>
        <v>High / Stage 1</v>
      </c>
      <c r="S1688">
        <f t="shared" si="106"/>
        <v>3</v>
      </c>
      <c r="T1688" t="str">
        <f t="shared" si="107"/>
        <v>Moderate</v>
      </c>
    </row>
    <row r="1689" spans="1:20" ht="15" customHeight="1" x14ac:dyDescent="0.35">
      <c r="A1689" s="35">
        <v>28</v>
      </c>
      <c r="B1689" s="36">
        <v>32.136167200000003</v>
      </c>
      <c r="C1689" s="35">
        <v>114.7542977</v>
      </c>
      <c r="D1689" s="35">
        <v>75.864035209999997</v>
      </c>
      <c r="E1689" s="37">
        <v>188.3638</v>
      </c>
      <c r="F1689" s="37">
        <v>35.541878959999998</v>
      </c>
      <c r="G1689" s="37">
        <v>221.0039529</v>
      </c>
      <c r="H1689" s="37">
        <v>246.0529114</v>
      </c>
      <c r="I1689" s="17" t="s">
        <v>243</v>
      </c>
      <c r="J1689" s="17" t="s">
        <v>249</v>
      </c>
      <c r="K1689" s="17" t="s">
        <v>255</v>
      </c>
      <c r="L1689" s="17" t="s">
        <v>355</v>
      </c>
      <c r="M1689" s="17" t="s">
        <v>334</v>
      </c>
      <c r="N1689" s="36">
        <v>5.2997704542292396</v>
      </c>
      <c r="O1689" s="35">
        <v>38.890262489999998</v>
      </c>
      <c r="P1689" s="37">
        <v>899.81268160000002</v>
      </c>
      <c r="Q1689" t="str">
        <f t="shared" si="104"/>
        <v>Desirable</v>
      </c>
      <c r="R1689" t="str">
        <f t="shared" si="105"/>
        <v>Normal</v>
      </c>
      <c r="S1689">
        <f t="shared" si="106"/>
        <v>4</v>
      </c>
      <c r="T1689" t="str">
        <f t="shared" si="107"/>
        <v>Moderate</v>
      </c>
    </row>
    <row r="1690" spans="1:20" ht="15" customHeight="1" x14ac:dyDescent="0.35">
      <c r="A1690" s="35">
        <v>89</v>
      </c>
      <c r="B1690" s="36">
        <v>34.102687779999997</v>
      </c>
      <c r="C1690" s="35">
        <v>119.8502211</v>
      </c>
      <c r="D1690" s="35">
        <v>80.734003900000005</v>
      </c>
      <c r="E1690" s="37">
        <v>217.98862020000001</v>
      </c>
      <c r="F1690" s="37">
        <v>42.409589789999998</v>
      </c>
      <c r="G1690" s="37">
        <v>230.97921239999999</v>
      </c>
      <c r="H1690" s="37">
        <v>280.49778190000001</v>
      </c>
      <c r="I1690" s="17" t="s">
        <v>243</v>
      </c>
      <c r="J1690" s="17" t="s">
        <v>359</v>
      </c>
      <c r="K1690" s="17" t="s">
        <v>392</v>
      </c>
      <c r="L1690" s="17" t="s">
        <v>366</v>
      </c>
      <c r="M1690" s="17" t="s">
        <v>334</v>
      </c>
      <c r="N1690" s="36">
        <v>5.14007848883747</v>
      </c>
      <c r="O1690" s="35">
        <v>39.116217200000001</v>
      </c>
      <c r="P1690" s="37">
        <v>3035.1392124200001</v>
      </c>
      <c r="Q1690" t="str">
        <f t="shared" si="104"/>
        <v>Borderline High</v>
      </c>
      <c r="R1690" t="str">
        <f t="shared" si="105"/>
        <v>Normal</v>
      </c>
      <c r="S1690">
        <f t="shared" si="106"/>
        <v>3</v>
      </c>
      <c r="T1690" t="str">
        <f t="shared" si="107"/>
        <v>Moderate</v>
      </c>
    </row>
    <row r="1691" spans="1:20" ht="15" customHeight="1" x14ac:dyDescent="0.35">
      <c r="A1691" s="35">
        <v>83</v>
      </c>
      <c r="B1691" s="36">
        <v>16.988180710000002</v>
      </c>
      <c r="C1691" s="35">
        <v>111.14372590000001</v>
      </c>
      <c r="D1691" s="35">
        <v>85.494571030000003</v>
      </c>
      <c r="E1691" s="37">
        <v>205.3500981</v>
      </c>
      <c r="F1691" s="37">
        <v>39.7329601</v>
      </c>
      <c r="G1691" s="37">
        <v>224.5476089</v>
      </c>
      <c r="H1691" s="37">
        <v>264.19634459999997</v>
      </c>
      <c r="I1691" s="17" t="s">
        <v>243</v>
      </c>
      <c r="J1691" s="17" t="s">
        <v>249</v>
      </c>
      <c r="K1691" s="17" t="s">
        <v>392</v>
      </c>
      <c r="L1691" s="17" t="s">
        <v>366</v>
      </c>
      <c r="M1691" s="17" t="s">
        <v>332</v>
      </c>
      <c r="N1691" s="36">
        <v>5.1682557147308996</v>
      </c>
      <c r="O1691" s="35">
        <v>25.64915487</v>
      </c>
      <c r="P1691" s="37">
        <v>1410.01899893</v>
      </c>
      <c r="Q1691" t="str">
        <f t="shared" si="104"/>
        <v>Borderline High</v>
      </c>
      <c r="R1691" t="str">
        <f t="shared" si="105"/>
        <v>Normal</v>
      </c>
      <c r="S1691">
        <f t="shared" si="106"/>
        <v>2</v>
      </c>
      <c r="T1691" t="str">
        <f t="shared" si="107"/>
        <v>Low</v>
      </c>
    </row>
    <row r="1692" spans="1:20" ht="15" customHeight="1" x14ac:dyDescent="0.35">
      <c r="A1692" s="35">
        <v>63</v>
      </c>
      <c r="B1692" s="36">
        <v>33.433386640000002</v>
      </c>
      <c r="C1692" s="35">
        <v>114.5084308</v>
      </c>
      <c r="D1692" s="35">
        <v>89.45770435</v>
      </c>
      <c r="E1692" s="37">
        <v>228.22951639999999</v>
      </c>
      <c r="F1692" s="37">
        <v>39.532337570000003</v>
      </c>
      <c r="G1692" s="37">
        <v>236.21640059999999</v>
      </c>
      <c r="H1692" s="37">
        <v>268.42019160000001</v>
      </c>
      <c r="I1692" s="17" t="s">
        <v>353</v>
      </c>
      <c r="J1692" s="17" t="s">
        <v>249</v>
      </c>
      <c r="K1692" s="17" t="s">
        <v>392</v>
      </c>
      <c r="L1692" s="17" t="s">
        <v>261</v>
      </c>
      <c r="M1692" s="17" t="s">
        <v>334</v>
      </c>
      <c r="N1692" s="36">
        <v>5.7732360500026996</v>
      </c>
      <c r="O1692" s="35">
        <v>25.050726449999999</v>
      </c>
      <c r="P1692" s="37">
        <v>2106.3033583199999</v>
      </c>
      <c r="Q1692" t="str">
        <f t="shared" si="104"/>
        <v>Borderline High</v>
      </c>
      <c r="R1692" t="str">
        <f t="shared" si="105"/>
        <v>Normal</v>
      </c>
      <c r="S1692">
        <f t="shared" si="106"/>
        <v>6</v>
      </c>
      <c r="T1692" t="str">
        <f t="shared" si="107"/>
        <v>High</v>
      </c>
    </row>
    <row r="1693" spans="1:20" ht="15" customHeight="1" x14ac:dyDescent="0.35">
      <c r="A1693" s="35">
        <v>26</v>
      </c>
      <c r="B1693" s="36">
        <v>24.03838073</v>
      </c>
      <c r="C1693" s="35">
        <v>101.6917241</v>
      </c>
      <c r="D1693" s="35">
        <v>85.195986669999996</v>
      </c>
      <c r="E1693" s="37">
        <v>162.40807190000001</v>
      </c>
      <c r="F1693" s="37">
        <v>49.285995909999997</v>
      </c>
      <c r="G1693" s="37">
        <v>201.58623489999999</v>
      </c>
      <c r="H1693" s="37">
        <v>217.0733281</v>
      </c>
      <c r="I1693" s="17" t="s">
        <v>243</v>
      </c>
      <c r="J1693" s="17" t="s">
        <v>354</v>
      </c>
      <c r="K1693" s="17" t="s">
        <v>392</v>
      </c>
      <c r="L1693" s="17" t="s">
        <v>355</v>
      </c>
      <c r="M1693" s="17" t="s">
        <v>255</v>
      </c>
      <c r="N1693" s="36">
        <v>3.2952174121949298</v>
      </c>
      <c r="O1693" s="35">
        <v>16.495737429999998</v>
      </c>
      <c r="P1693" s="37">
        <v>624.99789897999995</v>
      </c>
      <c r="Q1693" t="str">
        <f t="shared" si="104"/>
        <v>Desirable</v>
      </c>
      <c r="R1693" t="str">
        <f t="shared" si="105"/>
        <v>Normal</v>
      </c>
      <c r="S1693">
        <f t="shared" si="106"/>
        <v>0</v>
      </c>
      <c r="T1693" t="str">
        <f t="shared" si="107"/>
        <v>Low</v>
      </c>
    </row>
    <row r="1694" spans="1:20" ht="15" customHeight="1" x14ac:dyDescent="0.35">
      <c r="A1694" s="35">
        <v>20</v>
      </c>
      <c r="B1694" s="36">
        <v>19.867999869999998</v>
      </c>
      <c r="C1694" s="35">
        <v>88.809863410000006</v>
      </c>
      <c r="D1694" s="35">
        <v>53.872206079999998</v>
      </c>
      <c r="E1694" s="37">
        <v>204.25358159999999</v>
      </c>
      <c r="F1694" s="37">
        <v>39.178198999999999</v>
      </c>
      <c r="G1694" s="37">
        <v>217.09795120000001</v>
      </c>
      <c r="H1694" s="37">
        <v>255.17480330000001</v>
      </c>
      <c r="I1694" s="17" t="s">
        <v>353</v>
      </c>
      <c r="J1694" s="17" t="s">
        <v>359</v>
      </c>
      <c r="K1694" s="17" t="s">
        <v>255</v>
      </c>
      <c r="L1694" s="17" t="s">
        <v>355</v>
      </c>
      <c r="M1694" s="17" t="s">
        <v>255</v>
      </c>
      <c r="N1694" s="36">
        <v>5.2134500005985496</v>
      </c>
      <c r="O1694" s="35">
        <v>34.93765733</v>
      </c>
      <c r="P1694" s="37">
        <v>397.3599974</v>
      </c>
      <c r="Q1694" t="str">
        <f t="shared" si="104"/>
        <v>Borderline High</v>
      </c>
      <c r="R1694" t="str">
        <f t="shared" si="105"/>
        <v>Normal</v>
      </c>
      <c r="S1694">
        <f t="shared" si="106"/>
        <v>3</v>
      </c>
      <c r="T1694" t="str">
        <f t="shared" si="107"/>
        <v>Moderate</v>
      </c>
    </row>
    <row r="1695" spans="1:20" ht="15" customHeight="1" x14ac:dyDescent="0.35">
      <c r="A1695" s="35">
        <v>43</v>
      </c>
      <c r="B1695" s="36">
        <v>32.29613355</v>
      </c>
      <c r="C1695" s="35">
        <v>110.4571476</v>
      </c>
      <c r="D1695" s="35">
        <v>74.608797060000001</v>
      </c>
      <c r="E1695" s="37">
        <v>222.8488887</v>
      </c>
      <c r="F1695" s="37">
        <v>40.916541690000003</v>
      </c>
      <c r="G1695" s="37">
        <v>251.39370769999999</v>
      </c>
      <c r="H1695" s="37">
        <v>232.42852210000001</v>
      </c>
      <c r="I1695" s="17" t="s">
        <v>243</v>
      </c>
      <c r="J1695" s="17" t="s">
        <v>359</v>
      </c>
      <c r="K1695" s="17" t="s">
        <v>255</v>
      </c>
      <c r="L1695" s="17" t="s">
        <v>360</v>
      </c>
      <c r="M1695" s="17" t="s">
        <v>334</v>
      </c>
      <c r="N1695" s="36">
        <v>5.4464253208003699</v>
      </c>
      <c r="O1695" s="35">
        <v>35.848350539999998</v>
      </c>
      <c r="P1695" s="37">
        <v>1388.7337426500001</v>
      </c>
      <c r="Q1695" t="str">
        <f t="shared" si="104"/>
        <v>Borderline High</v>
      </c>
      <c r="R1695" t="str">
        <f t="shared" si="105"/>
        <v>Normal</v>
      </c>
      <c r="S1695">
        <f t="shared" si="106"/>
        <v>3</v>
      </c>
      <c r="T1695" t="str">
        <f t="shared" si="107"/>
        <v>Moderate</v>
      </c>
    </row>
    <row r="1696" spans="1:20" ht="15" customHeight="1" x14ac:dyDescent="0.35">
      <c r="A1696" s="35">
        <v>89</v>
      </c>
      <c r="B1696" s="36">
        <v>24.472780870000001</v>
      </c>
      <c r="C1696" s="35">
        <v>110.3014889</v>
      </c>
      <c r="D1696" s="35">
        <v>84.992220230000001</v>
      </c>
      <c r="E1696" s="37">
        <v>196.3804686</v>
      </c>
      <c r="F1696" s="37">
        <v>40.439166389999997</v>
      </c>
      <c r="G1696" s="37">
        <v>231.81554879999999</v>
      </c>
      <c r="H1696" s="37">
        <v>254.96800590000001</v>
      </c>
      <c r="I1696" s="17" t="s">
        <v>353</v>
      </c>
      <c r="J1696" s="17" t="s">
        <v>359</v>
      </c>
      <c r="K1696" s="17" t="s">
        <v>392</v>
      </c>
      <c r="L1696" s="17" t="s">
        <v>366</v>
      </c>
      <c r="M1696" s="17" t="s">
        <v>255</v>
      </c>
      <c r="N1696" s="36">
        <v>4.8561947767687403</v>
      </c>
      <c r="O1696" s="35">
        <v>25.309268670000002</v>
      </c>
      <c r="P1696" s="37">
        <v>2178.0774974300002</v>
      </c>
      <c r="Q1696" t="str">
        <f t="shared" si="104"/>
        <v>Desirable</v>
      </c>
      <c r="R1696" t="str">
        <f t="shared" si="105"/>
        <v>Normal</v>
      </c>
      <c r="S1696">
        <f t="shared" si="106"/>
        <v>2</v>
      </c>
      <c r="T1696" t="str">
        <f t="shared" si="107"/>
        <v>Low</v>
      </c>
    </row>
    <row r="1697" spans="1:20" ht="15" customHeight="1" x14ac:dyDescent="0.35">
      <c r="A1697" s="35">
        <v>65</v>
      </c>
      <c r="B1697" s="36">
        <v>40.077675810000002</v>
      </c>
      <c r="C1697" s="35">
        <v>115.2743072</v>
      </c>
      <c r="D1697" s="35">
        <v>99.722734900000006</v>
      </c>
      <c r="E1697" s="37">
        <v>245.329544</v>
      </c>
      <c r="F1697" s="37">
        <v>41.3869665</v>
      </c>
      <c r="G1697" s="37">
        <v>236.5180613</v>
      </c>
      <c r="H1697" s="37">
        <v>271.16205639999998</v>
      </c>
      <c r="I1697" s="17" t="s">
        <v>243</v>
      </c>
      <c r="J1697" s="17" t="s">
        <v>359</v>
      </c>
      <c r="K1697" s="17" t="s">
        <v>392</v>
      </c>
      <c r="L1697" s="17" t="s">
        <v>261</v>
      </c>
      <c r="M1697" s="17" t="s">
        <v>334</v>
      </c>
      <c r="N1697" s="36">
        <v>5.9277005479490699</v>
      </c>
      <c r="O1697" s="35">
        <v>15.5515723</v>
      </c>
      <c r="P1697" s="37">
        <v>2605.0489276500002</v>
      </c>
      <c r="Q1697" t="str">
        <f t="shared" si="104"/>
        <v>High</v>
      </c>
      <c r="R1697" t="str">
        <f t="shared" si="105"/>
        <v>Normal</v>
      </c>
      <c r="S1697">
        <f t="shared" si="106"/>
        <v>3</v>
      </c>
      <c r="T1697" t="str">
        <f t="shared" si="107"/>
        <v>Moderate</v>
      </c>
    </row>
    <row r="1698" spans="1:20" ht="15" customHeight="1" x14ac:dyDescent="0.35">
      <c r="A1698" s="35">
        <v>83</v>
      </c>
      <c r="B1698" s="36">
        <v>23.633786879999999</v>
      </c>
      <c r="C1698" s="35">
        <v>112.45773699999999</v>
      </c>
      <c r="D1698" s="35">
        <v>75.736595620000003</v>
      </c>
      <c r="E1698" s="37">
        <v>185.8460024</v>
      </c>
      <c r="F1698" s="37">
        <v>40.408475379999999</v>
      </c>
      <c r="G1698" s="37">
        <v>185.87999719999999</v>
      </c>
      <c r="H1698" s="37">
        <v>229.1721326</v>
      </c>
      <c r="I1698" s="17" t="s">
        <v>243</v>
      </c>
      <c r="J1698" s="17" t="s">
        <v>249</v>
      </c>
      <c r="K1698" s="17" t="s">
        <v>255</v>
      </c>
      <c r="L1698" s="17" t="s">
        <v>366</v>
      </c>
      <c r="M1698" s="17" t="s">
        <v>255</v>
      </c>
      <c r="N1698" s="36">
        <v>4.5991837269857401</v>
      </c>
      <c r="O1698" s="35">
        <v>36.721141379999999</v>
      </c>
      <c r="P1698" s="37">
        <v>1961.6043110400001</v>
      </c>
      <c r="Q1698" t="str">
        <f t="shared" si="104"/>
        <v>Desirable</v>
      </c>
      <c r="R1698" t="str">
        <f t="shared" si="105"/>
        <v>Normal</v>
      </c>
      <c r="S1698">
        <f t="shared" si="106"/>
        <v>0</v>
      </c>
      <c r="T1698" t="str">
        <f t="shared" si="107"/>
        <v>Low</v>
      </c>
    </row>
    <row r="1699" spans="1:20" ht="15" customHeight="1" x14ac:dyDescent="0.35">
      <c r="A1699" s="35">
        <v>87</v>
      </c>
      <c r="B1699" s="36">
        <v>25.618225160000001</v>
      </c>
      <c r="C1699" s="35">
        <v>117.0530869</v>
      </c>
      <c r="D1699" s="35">
        <v>81.833977140000002</v>
      </c>
      <c r="E1699" s="37">
        <v>220.4737562</v>
      </c>
      <c r="F1699" s="37">
        <v>32.849411709999998</v>
      </c>
      <c r="G1699" s="37">
        <v>230.42050169999999</v>
      </c>
      <c r="H1699" s="37">
        <v>270.7099829</v>
      </c>
      <c r="I1699" s="17" t="s">
        <v>243</v>
      </c>
      <c r="J1699" s="17" t="s">
        <v>249</v>
      </c>
      <c r="K1699" s="17" t="s">
        <v>392</v>
      </c>
      <c r="L1699" s="17" t="s">
        <v>366</v>
      </c>
      <c r="M1699" s="17" t="s">
        <v>333</v>
      </c>
      <c r="N1699" s="36">
        <v>6.7116500638239298</v>
      </c>
      <c r="O1699" s="35">
        <v>35.219109760000002</v>
      </c>
      <c r="P1699" s="37">
        <v>2228.78558892</v>
      </c>
      <c r="Q1699" t="str">
        <f t="shared" si="104"/>
        <v>Borderline High</v>
      </c>
      <c r="R1699" t="str">
        <f t="shared" si="105"/>
        <v>Normal</v>
      </c>
      <c r="S1699">
        <f t="shared" si="106"/>
        <v>3</v>
      </c>
      <c r="T1699" t="str">
        <f t="shared" si="107"/>
        <v>Moderate</v>
      </c>
    </row>
    <row r="1700" spans="1:20" ht="15" customHeight="1" x14ac:dyDescent="0.35">
      <c r="A1700" s="35">
        <v>45</v>
      </c>
      <c r="B1700" s="36">
        <v>22.117540089999999</v>
      </c>
      <c r="C1700" s="35">
        <v>109.6772215</v>
      </c>
      <c r="D1700" s="35">
        <v>70.888994940000003</v>
      </c>
      <c r="E1700" s="37">
        <v>181.2498966</v>
      </c>
      <c r="F1700" s="37">
        <v>40.453584159999998</v>
      </c>
      <c r="G1700" s="37">
        <v>199.3891089</v>
      </c>
      <c r="H1700" s="37">
        <v>179.12739089999999</v>
      </c>
      <c r="I1700" s="17" t="s">
        <v>243</v>
      </c>
      <c r="J1700" s="17" t="s">
        <v>249</v>
      </c>
      <c r="K1700" s="17" t="s">
        <v>255</v>
      </c>
      <c r="L1700" s="17" t="s">
        <v>360</v>
      </c>
      <c r="M1700" s="17" t="s">
        <v>255</v>
      </c>
      <c r="N1700" s="36">
        <v>4.4804409884456602</v>
      </c>
      <c r="O1700" s="35">
        <v>38.788226559999998</v>
      </c>
      <c r="P1700" s="37">
        <v>995.28930405000006</v>
      </c>
      <c r="Q1700" t="str">
        <f t="shared" si="104"/>
        <v>Desirable</v>
      </c>
      <c r="R1700" t="str">
        <f t="shared" si="105"/>
        <v>Normal</v>
      </c>
      <c r="S1700">
        <f t="shared" si="106"/>
        <v>0</v>
      </c>
      <c r="T1700" t="str">
        <f t="shared" si="107"/>
        <v>Low</v>
      </c>
    </row>
    <row r="1701" spans="1:20" ht="15" customHeight="1" x14ac:dyDescent="0.35">
      <c r="A1701" s="35">
        <v>43</v>
      </c>
      <c r="B1701" s="36">
        <v>27.749502620000001</v>
      </c>
      <c r="C1701" s="35">
        <v>105.4786656</v>
      </c>
      <c r="D1701" s="35">
        <v>94.238888459999998</v>
      </c>
      <c r="E1701" s="37">
        <v>182.97238139999999</v>
      </c>
      <c r="F1701" s="37">
        <v>39.460088620000001</v>
      </c>
      <c r="G1701" s="37">
        <v>212.10957640000001</v>
      </c>
      <c r="H1701" s="37">
        <v>260.72976030000001</v>
      </c>
      <c r="I1701" s="17" t="s">
        <v>353</v>
      </c>
      <c r="J1701" s="17" t="s">
        <v>249</v>
      </c>
      <c r="K1701" s="17" t="s">
        <v>392</v>
      </c>
      <c r="L1701" s="17" t="s">
        <v>360</v>
      </c>
      <c r="M1701" s="17" t="s">
        <v>333</v>
      </c>
      <c r="N1701" s="36">
        <v>4.6368973765371102</v>
      </c>
      <c r="O1701" s="35">
        <v>11.239777139999999</v>
      </c>
      <c r="P1701" s="37">
        <v>1193.22861266</v>
      </c>
      <c r="Q1701" t="str">
        <f t="shared" si="104"/>
        <v>Desirable</v>
      </c>
      <c r="R1701" t="str">
        <f t="shared" si="105"/>
        <v>Normal</v>
      </c>
      <c r="S1701">
        <f t="shared" si="106"/>
        <v>5</v>
      </c>
      <c r="T1701" t="str">
        <f t="shared" si="107"/>
        <v>Moderate</v>
      </c>
    </row>
    <row r="1702" spans="1:20" ht="15" customHeight="1" x14ac:dyDescent="0.35">
      <c r="A1702" s="35">
        <v>42</v>
      </c>
      <c r="B1702" s="36">
        <v>30.985324859999999</v>
      </c>
      <c r="C1702" s="35">
        <v>113.8070946</v>
      </c>
      <c r="D1702" s="35">
        <v>75.363461099999995</v>
      </c>
      <c r="E1702" s="37">
        <v>185.92951099999999</v>
      </c>
      <c r="F1702" s="37">
        <v>32.282960899999999</v>
      </c>
      <c r="G1702" s="37">
        <v>205.0994364</v>
      </c>
      <c r="H1702" s="37">
        <v>258.18116220000002</v>
      </c>
      <c r="I1702" s="17" t="s">
        <v>243</v>
      </c>
      <c r="J1702" s="17" t="s">
        <v>359</v>
      </c>
      <c r="K1702" s="17" t="s">
        <v>255</v>
      </c>
      <c r="L1702" s="17" t="s">
        <v>360</v>
      </c>
      <c r="M1702" s="17" t="s">
        <v>334</v>
      </c>
      <c r="N1702" s="36">
        <v>5.7593698290543101</v>
      </c>
      <c r="O1702" s="35">
        <v>38.443633499999997</v>
      </c>
      <c r="P1702" s="37">
        <v>1301.3836441200001</v>
      </c>
      <c r="Q1702" t="str">
        <f t="shared" si="104"/>
        <v>Desirable</v>
      </c>
      <c r="R1702" t="str">
        <f t="shared" si="105"/>
        <v>Normal</v>
      </c>
      <c r="S1702">
        <f t="shared" si="106"/>
        <v>4</v>
      </c>
      <c r="T1702" t="str">
        <f t="shared" si="107"/>
        <v>Moderate</v>
      </c>
    </row>
    <row r="1703" spans="1:20" ht="15" customHeight="1" x14ac:dyDescent="0.35">
      <c r="A1703" s="35">
        <v>29</v>
      </c>
      <c r="B1703" s="36">
        <v>18.348622379999998</v>
      </c>
      <c r="C1703" s="35">
        <v>94.137553019999999</v>
      </c>
      <c r="D1703" s="35">
        <v>83.70509697</v>
      </c>
      <c r="E1703" s="37">
        <v>162.26690189999999</v>
      </c>
      <c r="F1703" s="37">
        <v>37.390254149999997</v>
      </c>
      <c r="G1703" s="37">
        <v>199.9484401</v>
      </c>
      <c r="H1703" s="37">
        <v>220.92702739999999</v>
      </c>
      <c r="I1703" s="17" t="s">
        <v>243</v>
      </c>
      <c r="J1703" s="17" t="s">
        <v>249</v>
      </c>
      <c r="K1703" s="17" t="s">
        <v>392</v>
      </c>
      <c r="L1703" s="17" t="s">
        <v>355</v>
      </c>
      <c r="M1703" s="17" t="s">
        <v>332</v>
      </c>
      <c r="N1703" s="36">
        <v>4.3398181047132596</v>
      </c>
      <c r="O1703" s="35">
        <v>10.432456050000001</v>
      </c>
      <c r="P1703" s="37">
        <v>532.11004902000002</v>
      </c>
      <c r="Q1703" t="str">
        <f t="shared" si="104"/>
        <v>Desirable</v>
      </c>
      <c r="R1703" t="str">
        <f t="shared" si="105"/>
        <v>Normal</v>
      </c>
      <c r="S1703">
        <f t="shared" si="106"/>
        <v>2</v>
      </c>
      <c r="T1703" t="str">
        <f t="shared" si="107"/>
        <v>Low</v>
      </c>
    </row>
    <row r="1704" spans="1:20" ht="15" customHeight="1" x14ac:dyDescent="0.35">
      <c r="A1704" s="35">
        <v>22</v>
      </c>
      <c r="B1704" s="36">
        <v>30.27899335</v>
      </c>
      <c r="C1704" s="35">
        <v>91.205852789999994</v>
      </c>
      <c r="D1704" s="35">
        <v>73.312495690000006</v>
      </c>
      <c r="E1704" s="37">
        <v>175.45271969999999</v>
      </c>
      <c r="F1704" s="37">
        <v>35.156274519999997</v>
      </c>
      <c r="G1704" s="37">
        <v>209.1900996</v>
      </c>
      <c r="H1704" s="37">
        <v>239.5956559</v>
      </c>
      <c r="I1704" s="17" t="s">
        <v>243</v>
      </c>
      <c r="J1704" s="17" t="s">
        <v>249</v>
      </c>
      <c r="K1704" s="17" t="s">
        <v>255</v>
      </c>
      <c r="L1704" s="17" t="s">
        <v>355</v>
      </c>
      <c r="M1704" s="17" t="s">
        <v>334</v>
      </c>
      <c r="N1704" s="36">
        <v>4.9906516573645199</v>
      </c>
      <c r="O1704" s="35">
        <v>17.893357099999999</v>
      </c>
      <c r="P1704" s="37">
        <v>666.13785370000005</v>
      </c>
      <c r="Q1704" t="str">
        <f t="shared" si="104"/>
        <v>Desirable</v>
      </c>
      <c r="R1704" t="str">
        <f t="shared" si="105"/>
        <v>Normal</v>
      </c>
      <c r="S1704">
        <f t="shared" si="106"/>
        <v>4</v>
      </c>
      <c r="T1704" t="str">
        <f t="shared" si="107"/>
        <v>Moderate</v>
      </c>
    </row>
    <row r="1705" spans="1:20" ht="15" customHeight="1" x14ac:dyDescent="0.35">
      <c r="A1705" s="35">
        <v>65</v>
      </c>
      <c r="B1705" s="36">
        <v>24.95668766</v>
      </c>
      <c r="C1705" s="35">
        <v>103.7448474</v>
      </c>
      <c r="D1705" s="35">
        <v>61.561582889999997</v>
      </c>
      <c r="E1705" s="37">
        <v>192.0502175</v>
      </c>
      <c r="F1705" s="37">
        <v>34.123453750000003</v>
      </c>
      <c r="G1705" s="37">
        <v>195.94203899999999</v>
      </c>
      <c r="H1705" s="37">
        <v>246.31832639999999</v>
      </c>
      <c r="I1705" s="17" t="s">
        <v>243</v>
      </c>
      <c r="J1705" s="17" t="s">
        <v>354</v>
      </c>
      <c r="K1705" s="17" t="s">
        <v>255</v>
      </c>
      <c r="L1705" s="17" t="s">
        <v>261</v>
      </c>
      <c r="M1705" s="17" t="s">
        <v>255</v>
      </c>
      <c r="N1705" s="36">
        <v>5.6281002183139197</v>
      </c>
      <c r="O1705" s="35">
        <v>42.183264510000001</v>
      </c>
      <c r="P1705" s="37">
        <v>1622.1846978999999</v>
      </c>
      <c r="Q1705" t="str">
        <f t="shared" si="104"/>
        <v>Desirable</v>
      </c>
      <c r="R1705" t="str">
        <f t="shared" si="105"/>
        <v>Normal</v>
      </c>
      <c r="S1705">
        <f t="shared" si="106"/>
        <v>1</v>
      </c>
      <c r="T1705" t="str">
        <f t="shared" si="107"/>
        <v>Low</v>
      </c>
    </row>
    <row r="1706" spans="1:20" ht="15" customHeight="1" x14ac:dyDescent="0.35">
      <c r="A1706" s="35">
        <v>54</v>
      </c>
      <c r="B1706" s="36">
        <v>22.695457090000001</v>
      </c>
      <c r="C1706" s="35">
        <v>106.8060182</v>
      </c>
      <c r="D1706" s="35">
        <v>82.734614379999996</v>
      </c>
      <c r="E1706" s="37">
        <v>196.95790579999999</v>
      </c>
      <c r="F1706" s="37">
        <v>32.23418985</v>
      </c>
      <c r="G1706" s="37">
        <v>235.26454029999999</v>
      </c>
      <c r="H1706" s="37">
        <v>244.36584160000001</v>
      </c>
      <c r="I1706" s="17" t="s">
        <v>353</v>
      </c>
      <c r="J1706" s="17" t="s">
        <v>359</v>
      </c>
      <c r="K1706" s="17" t="s">
        <v>392</v>
      </c>
      <c r="L1706" s="17" t="s">
        <v>363</v>
      </c>
      <c r="M1706" s="17" t="s">
        <v>255</v>
      </c>
      <c r="N1706" s="36">
        <v>6.1102173411688803</v>
      </c>
      <c r="O1706" s="35">
        <v>24.07140382</v>
      </c>
      <c r="P1706" s="37">
        <v>1225.55468286</v>
      </c>
      <c r="Q1706" t="str">
        <f t="shared" si="104"/>
        <v>Desirable</v>
      </c>
      <c r="R1706" t="str">
        <f t="shared" si="105"/>
        <v>Normal</v>
      </c>
      <c r="S1706">
        <f t="shared" si="106"/>
        <v>3</v>
      </c>
      <c r="T1706" t="str">
        <f t="shared" si="107"/>
        <v>Moderate</v>
      </c>
    </row>
    <row r="1707" spans="1:20" ht="15" customHeight="1" x14ac:dyDescent="0.35">
      <c r="A1707" s="35">
        <v>61</v>
      </c>
      <c r="B1707" s="36">
        <v>19.993858639999999</v>
      </c>
      <c r="C1707" s="35">
        <v>88.850297240000003</v>
      </c>
      <c r="D1707" s="35">
        <v>76.128762989999998</v>
      </c>
      <c r="E1707" s="37">
        <v>211.58220610000001</v>
      </c>
      <c r="F1707" s="37">
        <v>44.470126530000002</v>
      </c>
      <c r="G1707" s="37">
        <v>219.5559111</v>
      </c>
      <c r="H1707" s="37">
        <v>215.3294545</v>
      </c>
      <c r="I1707" s="17" t="s">
        <v>243</v>
      </c>
      <c r="J1707" s="17" t="s">
        <v>354</v>
      </c>
      <c r="K1707" s="17" t="s">
        <v>255</v>
      </c>
      <c r="L1707" s="17" t="s">
        <v>261</v>
      </c>
      <c r="M1707" s="17" t="s">
        <v>255</v>
      </c>
      <c r="N1707" s="36">
        <v>4.7578503280683204</v>
      </c>
      <c r="O1707" s="35">
        <v>12.721534249999999</v>
      </c>
      <c r="P1707" s="37">
        <v>1219.6253770400001</v>
      </c>
      <c r="Q1707" t="str">
        <f t="shared" si="104"/>
        <v>Borderline High</v>
      </c>
      <c r="R1707" t="str">
        <f t="shared" si="105"/>
        <v>Normal</v>
      </c>
      <c r="S1707">
        <f t="shared" si="106"/>
        <v>0</v>
      </c>
      <c r="T1707" t="str">
        <f t="shared" si="107"/>
        <v>Low</v>
      </c>
    </row>
    <row r="1708" spans="1:20" ht="15" customHeight="1" x14ac:dyDescent="0.35">
      <c r="A1708" s="35">
        <v>32</v>
      </c>
      <c r="B1708" s="36">
        <v>31.893117499999999</v>
      </c>
      <c r="C1708" s="35">
        <v>110.1399808</v>
      </c>
      <c r="D1708" s="35">
        <v>88.474691590000006</v>
      </c>
      <c r="E1708" s="37">
        <v>201.21797319999999</v>
      </c>
      <c r="F1708" s="37">
        <v>38.315330420000002</v>
      </c>
      <c r="G1708" s="37">
        <v>222.97226370000001</v>
      </c>
      <c r="H1708" s="37">
        <v>231.8708599</v>
      </c>
      <c r="I1708" s="17" t="s">
        <v>243</v>
      </c>
      <c r="J1708" s="17" t="s">
        <v>359</v>
      </c>
      <c r="K1708" s="17" t="s">
        <v>392</v>
      </c>
      <c r="L1708" s="17" t="s">
        <v>357</v>
      </c>
      <c r="M1708" s="17" t="s">
        <v>334</v>
      </c>
      <c r="N1708" s="36">
        <v>5.2516309005903103</v>
      </c>
      <c r="O1708" s="35">
        <v>21.665289210000001</v>
      </c>
      <c r="P1708" s="37">
        <v>1020.57976</v>
      </c>
      <c r="Q1708" t="str">
        <f t="shared" si="104"/>
        <v>Borderline High</v>
      </c>
      <c r="R1708" t="str">
        <f t="shared" si="105"/>
        <v>Normal</v>
      </c>
      <c r="S1708">
        <f t="shared" si="106"/>
        <v>4</v>
      </c>
      <c r="T1708" t="str">
        <f t="shared" si="107"/>
        <v>Moderate</v>
      </c>
    </row>
    <row r="1709" spans="1:20" ht="15" customHeight="1" x14ac:dyDescent="0.35">
      <c r="A1709" s="35">
        <v>60</v>
      </c>
      <c r="B1709" s="36">
        <v>28.4334384</v>
      </c>
      <c r="C1709" s="35">
        <v>111.985651</v>
      </c>
      <c r="D1709" s="35">
        <v>84.192367099999998</v>
      </c>
      <c r="E1709" s="37">
        <v>183.10553160000001</v>
      </c>
      <c r="F1709" s="37">
        <v>39.101047719999997</v>
      </c>
      <c r="G1709" s="37">
        <v>216.06734370000001</v>
      </c>
      <c r="H1709" s="37">
        <v>245.3131497</v>
      </c>
      <c r="I1709" s="17" t="s">
        <v>353</v>
      </c>
      <c r="J1709" s="17" t="s">
        <v>354</v>
      </c>
      <c r="K1709" s="17" t="s">
        <v>392</v>
      </c>
      <c r="L1709" s="17" t="s">
        <v>261</v>
      </c>
      <c r="M1709" s="17" t="s">
        <v>333</v>
      </c>
      <c r="N1709" s="36">
        <v>4.6828804412405098</v>
      </c>
      <c r="O1709" s="35">
        <v>27.793283899999999</v>
      </c>
      <c r="P1709" s="37">
        <v>1706.006304</v>
      </c>
      <c r="Q1709" t="str">
        <f t="shared" si="104"/>
        <v>Desirable</v>
      </c>
      <c r="R1709" t="str">
        <f t="shared" si="105"/>
        <v>Normal</v>
      </c>
      <c r="S1709">
        <f t="shared" si="106"/>
        <v>5</v>
      </c>
      <c r="T1709" t="str">
        <f t="shared" si="107"/>
        <v>Moderate</v>
      </c>
    </row>
    <row r="1710" spans="1:20" ht="15" customHeight="1" x14ac:dyDescent="0.35">
      <c r="A1710" s="35">
        <v>65</v>
      </c>
      <c r="B1710" s="36">
        <v>24.089606280000002</v>
      </c>
      <c r="C1710" s="35">
        <v>116.773749</v>
      </c>
      <c r="D1710" s="35">
        <v>72.998085430000003</v>
      </c>
      <c r="E1710" s="37">
        <v>204.4727828</v>
      </c>
      <c r="F1710" s="37">
        <v>38.72203433</v>
      </c>
      <c r="G1710" s="37">
        <v>216.43893629999999</v>
      </c>
      <c r="H1710" s="37">
        <v>272.16747359999999</v>
      </c>
      <c r="I1710" s="17" t="s">
        <v>243</v>
      </c>
      <c r="J1710" s="17" t="s">
        <v>359</v>
      </c>
      <c r="K1710" s="17" t="s">
        <v>255</v>
      </c>
      <c r="L1710" s="17" t="s">
        <v>261</v>
      </c>
      <c r="M1710" s="17" t="s">
        <v>255</v>
      </c>
      <c r="N1710" s="36">
        <v>5.2805279045368803</v>
      </c>
      <c r="O1710" s="35">
        <v>43.775663569999999</v>
      </c>
      <c r="P1710" s="37">
        <v>1565.8244082000001</v>
      </c>
      <c r="Q1710" t="str">
        <f t="shared" si="104"/>
        <v>Borderline High</v>
      </c>
      <c r="R1710" t="str">
        <f t="shared" si="105"/>
        <v>Normal</v>
      </c>
      <c r="S1710">
        <f t="shared" si="106"/>
        <v>1</v>
      </c>
      <c r="T1710" t="str">
        <f t="shared" si="107"/>
        <v>Low</v>
      </c>
    </row>
    <row r="1711" spans="1:20" ht="15" customHeight="1" x14ac:dyDescent="0.35">
      <c r="A1711" s="35">
        <v>87</v>
      </c>
      <c r="B1711" s="36">
        <v>30.897295</v>
      </c>
      <c r="C1711" s="35">
        <v>117.7012237</v>
      </c>
      <c r="D1711" s="35">
        <v>82.001502220000006</v>
      </c>
      <c r="E1711" s="37">
        <v>209.20197390000001</v>
      </c>
      <c r="F1711" s="37">
        <v>42.815753000000001</v>
      </c>
      <c r="G1711" s="37">
        <v>211.20018590000001</v>
      </c>
      <c r="H1711" s="37">
        <v>274.94629689999999</v>
      </c>
      <c r="I1711" s="17" t="s">
        <v>243</v>
      </c>
      <c r="J1711" s="17" t="s">
        <v>249</v>
      </c>
      <c r="K1711" s="17" t="s">
        <v>392</v>
      </c>
      <c r="L1711" s="17" t="s">
        <v>366</v>
      </c>
      <c r="M1711" s="17" t="s">
        <v>334</v>
      </c>
      <c r="N1711" s="36">
        <v>4.8860982054899296</v>
      </c>
      <c r="O1711" s="35">
        <v>35.699721480000001</v>
      </c>
      <c r="P1711" s="37">
        <v>2688.0646649999999</v>
      </c>
      <c r="Q1711" t="str">
        <f t="shared" si="104"/>
        <v>Borderline High</v>
      </c>
      <c r="R1711" t="str">
        <f t="shared" si="105"/>
        <v>Normal</v>
      </c>
      <c r="S1711">
        <f t="shared" si="106"/>
        <v>3</v>
      </c>
      <c r="T1711" t="str">
        <f t="shared" si="107"/>
        <v>Moderate</v>
      </c>
    </row>
    <row r="1712" spans="1:20" ht="15" customHeight="1" x14ac:dyDescent="0.35">
      <c r="A1712" s="35">
        <v>63</v>
      </c>
      <c r="B1712" s="36">
        <v>29.649130719999999</v>
      </c>
      <c r="C1712" s="35">
        <v>97.916137039999995</v>
      </c>
      <c r="D1712" s="35">
        <v>90.810295589999996</v>
      </c>
      <c r="E1712" s="37">
        <v>205.56185669999999</v>
      </c>
      <c r="F1712" s="37">
        <v>36.04123104</v>
      </c>
      <c r="G1712" s="37">
        <v>230.39276079999999</v>
      </c>
      <c r="H1712" s="37">
        <v>197.83717540000001</v>
      </c>
      <c r="I1712" s="17" t="s">
        <v>353</v>
      </c>
      <c r="J1712" s="17" t="s">
        <v>249</v>
      </c>
      <c r="K1712" s="17" t="s">
        <v>392</v>
      </c>
      <c r="L1712" s="17" t="s">
        <v>261</v>
      </c>
      <c r="M1712" s="17" t="s">
        <v>333</v>
      </c>
      <c r="N1712" s="36">
        <v>5.7035192963264603</v>
      </c>
      <c r="O1712" s="35">
        <v>7.1058414499999998</v>
      </c>
      <c r="P1712" s="37">
        <v>1867.89523536</v>
      </c>
      <c r="Q1712" t="str">
        <f t="shared" si="104"/>
        <v>Borderline High</v>
      </c>
      <c r="R1712" t="str">
        <f t="shared" si="105"/>
        <v>Normal</v>
      </c>
      <c r="S1712">
        <f t="shared" si="106"/>
        <v>5</v>
      </c>
      <c r="T1712" t="str">
        <f t="shared" si="107"/>
        <v>Moderate</v>
      </c>
    </row>
    <row r="1713" spans="1:20" ht="15" customHeight="1" x14ac:dyDescent="0.35">
      <c r="A1713" s="35">
        <v>60</v>
      </c>
      <c r="B1713" s="36">
        <v>31.339237019999999</v>
      </c>
      <c r="C1713" s="35">
        <v>114.68530989999999</v>
      </c>
      <c r="D1713" s="35">
        <v>89.97393769</v>
      </c>
      <c r="E1713" s="37">
        <v>180.09421589999999</v>
      </c>
      <c r="F1713" s="37">
        <v>39.855768640000001</v>
      </c>
      <c r="G1713" s="37">
        <v>223.30929119999999</v>
      </c>
      <c r="H1713" s="37">
        <v>249.32311279999999</v>
      </c>
      <c r="I1713" s="17" t="s">
        <v>353</v>
      </c>
      <c r="J1713" s="17" t="s">
        <v>249</v>
      </c>
      <c r="K1713" s="17" t="s">
        <v>392</v>
      </c>
      <c r="L1713" s="17" t="s">
        <v>261</v>
      </c>
      <c r="M1713" s="17" t="s">
        <v>334</v>
      </c>
      <c r="N1713" s="36">
        <v>4.5186486685707496</v>
      </c>
      <c r="O1713" s="35">
        <v>24.71137221</v>
      </c>
      <c r="P1713" s="37">
        <v>1880.3542212</v>
      </c>
      <c r="Q1713" t="str">
        <f t="shared" si="104"/>
        <v>Desirable</v>
      </c>
      <c r="R1713" t="str">
        <f t="shared" si="105"/>
        <v>Normal</v>
      </c>
      <c r="S1713">
        <f t="shared" si="106"/>
        <v>6</v>
      </c>
      <c r="T1713" t="str">
        <f t="shared" si="107"/>
        <v>High</v>
      </c>
    </row>
    <row r="1714" spans="1:20" ht="15" customHeight="1" x14ac:dyDescent="0.35">
      <c r="A1714" s="35">
        <v>38</v>
      </c>
      <c r="B1714" s="36">
        <v>35.202994480000001</v>
      </c>
      <c r="C1714" s="35">
        <v>111.7064984</v>
      </c>
      <c r="D1714" s="35">
        <v>89.732106720000004</v>
      </c>
      <c r="E1714" s="37">
        <v>194.35162790000001</v>
      </c>
      <c r="F1714" s="37">
        <v>48.168369929999997</v>
      </c>
      <c r="G1714" s="37">
        <v>213.79797350000001</v>
      </c>
      <c r="H1714" s="37">
        <v>236.33663709999999</v>
      </c>
      <c r="I1714" s="17" t="s">
        <v>243</v>
      </c>
      <c r="J1714" s="17" t="s">
        <v>354</v>
      </c>
      <c r="K1714" s="17" t="s">
        <v>392</v>
      </c>
      <c r="L1714" s="17" t="s">
        <v>357</v>
      </c>
      <c r="M1714" s="17" t="s">
        <v>334</v>
      </c>
      <c r="N1714" s="36">
        <v>4.0348392146638696</v>
      </c>
      <c r="O1714" s="35">
        <v>21.97439168</v>
      </c>
      <c r="P1714" s="37">
        <v>1337.71379024</v>
      </c>
      <c r="Q1714" t="str">
        <f t="shared" si="104"/>
        <v>Desirable</v>
      </c>
      <c r="R1714" t="str">
        <f t="shared" si="105"/>
        <v>Normal</v>
      </c>
      <c r="S1714">
        <f t="shared" si="106"/>
        <v>3</v>
      </c>
      <c r="T1714" t="str">
        <f t="shared" si="107"/>
        <v>Moderate</v>
      </c>
    </row>
    <row r="1715" spans="1:20" ht="15" customHeight="1" x14ac:dyDescent="0.35">
      <c r="A1715" s="35">
        <v>40</v>
      </c>
      <c r="B1715" s="36">
        <v>28.087591929999999</v>
      </c>
      <c r="C1715" s="35">
        <v>112.23261650000001</v>
      </c>
      <c r="D1715" s="35">
        <v>99.188603979999996</v>
      </c>
      <c r="E1715" s="37">
        <v>200.42305970000001</v>
      </c>
      <c r="F1715" s="37">
        <v>35.613960130000002</v>
      </c>
      <c r="G1715" s="37">
        <v>206.3821848</v>
      </c>
      <c r="H1715" s="37">
        <v>243.3507516</v>
      </c>
      <c r="I1715" s="17" t="s">
        <v>353</v>
      </c>
      <c r="J1715" s="17" t="s">
        <v>354</v>
      </c>
      <c r="K1715" s="17" t="s">
        <v>392</v>
      </c>
      <c r="L1715" s="17" t="s">
        <v>360</v>
      </c>
      <c r="M1715" s="17" t="s">
        <v>333</v>
      </c>
      <c r="N1715" s="36">
        <v>5.6276544076650001</v>
      </c>
      <c r="O1715" s="35">
        <v>13.044012520000001</v>
      </c>
      <c r="P1715" s="37">
        <v>1123.5036772000001</v>
      </c>
      <c r="Q1715" t="str">
        <f t="shared" si="104"/>
        <v>Borderline High</v>
      </c>
      <c r="R1715" t="str">
        <f t="shared" si="105"/>
        <v>Normal</v>
      </c>
      <c r="S1715">
        <f t="shared" si="106"/>
        <v>5</v>
      </c>
      <c r="T1715" t="str">
        <f t="shared" si="107"/>
        <v>Moderate</v>
      </c>
    </row>
    <row r="1716" spans="1:20" ht="15" customHeight="1" x14ac:dyDescent="0.35">
      <c r="A1716" s="35">
        <v>64</v>
      </c>
      <c r="B1716" s="36">
        <v>36.661878860000002</v>
      </c>
      <c r="C1716" s="35">
        <v>125.3176785</v>
      </c>
      <c r="D1716" s="35">
        <v>91.706312729999993</v>
      </c>
      <c r="E1716" s="37">
        <v>195.28375199999999</v>
      </c>
      <c r="F1716" s="37">
        <v>39.051890120000003</v>
      </c>
      <c r="G1716" s="37">
        <v>207.41278019999999</v>
      </c>
      <c r="H1716" s="37">
        <v>281.86881590000002</v>
      </c>
      <c r="I1716" s="17" t="s">
        <v>243</v>
      </c>
      <c r="J1716" s="17" t="s">
        <v>354</v>
      </c>
      <c r="K1716" s="17" t="s">
        <v>392</v>
      </c>
      <c r="L1716" s="17" t="s">
        <v>261</v>
      </c>
      <c r="M1716" s="17" t="s">
        <v>334</v>
      </c>
      <c r="N1716" s="36">
        <v>5.0006222848606097</v>
      </c>
      <c r="O1716" s="35">
        <v>33.611365769999999</v>
      </c>
      <c r="P1716" s="37">
        <v>2346.3602470400001</v>
      </c>
      <c r="Q1716" t="str">
        <f t="shared" si="104"/>
        <v>Desirable</v>
      </c>
      <c r="R1716" t="str">
        <f t="shared" si="105"/>
        <v>Elevated</v>
      </c>
      <c r="S1716">
        <f t="shared" si="106"/>
        <v>5</v>
      </c>
      <c r="T1716" t="str">
        <f t="shared" si="107"/>
        <v>Moderate</v>
      </c>
    </row>
    <row r="1717" spans="1:20" ht="15" customHeight="1" x14ac:dyDescent="0.35">
      <c r="A1717" s="35">
        <v>32</v>
      </c>
      <c r="B1717" s="36">
        <v>34.137898030000002</v>
      </c>
      <c r="C1717" s="35">
        <v>103.2392882</v>
      </c>
      <c r="D1717" s="35">
        <v>91.646071329999998</v>
      </c>
      <c r="E1717" s="37">
        <v>183.63774789999999</v>
      </c>
      <c r="F1717" s="37">
        <v>38.366579590000001</v>
      </c>
      <c r="G1717" s="37">
        <v>204.03054470000001</v>
      </c>
      <c r="H1717" s="37">
        <v>240.66203039999999</v>
      </c>
      <c r="I1717" s="17" t="s">
        <v>243</v>
      </c>
      <c r="J1717" s="17" t="s">
        <v>249</v>
      </c>
      <c r="K1717" s="17" t="s">
        <v>392</v>
      </c>
      <c r="L1717" s="17" t="s">
        <v>357</v>
      </c>
      <c r="M1717" s="17" t="s">
        <v>334</v>
      </c>
      <c r="N1717" s="36">
        <v>4.7863987319803698</v>
      </c>
      <c r="O1717" s="35">
        <v>11.593216869999999</v>
      </c>
      <c r="P1717" s="37">
        <v>1092.4127369600001</v>
      </c>
      <c r="Q1717" t="str">
        <f t="shared" si="104"/>
        <v>Desirable</v>
      </c>
      <c r="R1717" t="str">
        <f t="shared" si="105"/>
        <v>Normal</v>
      </c>
      <c r="S1717">
        <f t="shared" si="106"/>
        <v>4</v>
      </c>
      <c r="T1717" t="str">
        <f t="shared" si="107"/>
        <v>Moderate</v>
      </c>
    </row>
    <row r="1718" spans="1:20" ht="15" customHeight="1" x14ac:dyDescent="0.35">
      <c r="A1718" s="35">
        <v>42</v>
      </c>
      <c r="B1718" s="36">
        <v>30.917207099999999</v>
      </c>
      <c r="C1718" s="35">
        <v>106.6654352</v>
      </c>
      <c r="D1718" s="35">
        <v>70.800979260000005</v>
      </c>
      <c r="E1718" s="37">
        <v>205.92143799999999</v>
      </c>
      <c r="F1718" s="37">
        <v>39.615631239999999</v>
      </c>
      <c r="G1718" s="37">
        <v>228.24698950000001</v>
      </c>
      <c r="H1718" s="37">
        <v>238.46963349999999</v>
      </c>
      <c r="I1718" s="17" t="s">
        <v>243</v>
      </c>
      <c r="J1718" s="17" t="s">
        <v>359</v>
      </c>
      <c r="K1718" s="17" t="s">
        <v>255</v>
      </c>
      <c r="L1718" s="17" t="s">
        <v>360</v>
      </c>
      <c r="M1718" s="17" t="s">
        <v>334</v>
      </c>
      <c r="N1718" s="36">
        <v>5.1979845216269203</v>
      </c>
      <c r="O1718" s="35">
        <v>35.864455939999999</v>
      </c>
      <c r="P1718" s="37">
        <v>1298.5226981999999</v>
      </c>
      <c r="Q1718" t="str">
        <f t="shared" si="104"/>
        <v>Borderline High</v>
      </c>
      <c r="R1718" t="str">
        <f t="shared" si="105"/>
        <v>Normal</v>
      </c>
      <c r="S1718">
        <f t="shared" si="106"/>
        <v>4</v>
      </c>
      <c r="T1718" t="str">
        <f t="shared" si="107"/>
        <v>Moderate</v>
      </c>
    </row>
    <row r="1719" spans="1:20" ht="15" customHeight="1" x14ac:dyDescent="0.35">
      <c r="A1719" s="35">
        <v>53</v>
      </c>
      <c r="B1719" s="36">
        <v>18.543847110000002</v>
      </c>
      <c r="C1719" s="35">
        <v>104.35088020000001</v>
      </c>
      <c r="D1719" s="35">
        <v>85.769865519999996</v>
      </c>
      <c r="E1719" s="37">
        <v>191.7183248</v>
      </c>
      <c r="F1719" s="37">
        <v>31.138449009999999</v>
      </c>
      <c r="G1719" s="37">
        <v>205.07146270000001</v>
      </c>
      <c r="H1719" s="37">
        <v>247.334688</v>
      </c>
      <c r="I1719" s="17" t="s">
        <v>243</v>
      </c>
      <c r="J1719" s="17" t="s">
        <v>359</v>
      </c>
      <c r="K1719" s="17" t="s">
        <v>392</v>
      </c>
      <c r="L1719" s="17" t="s">
        <v>363</v>
      </c>
      <c r="M1719" s="17" t="s">
        <v>255</v>
      </c>
      <c r="N1719" s="36">
        <v>6.1569644890928998</v>
      </c>
      <c r="O1719" s="35">
        <v>18.581014679999999</v>
      </c>
      <c r="P1719" s="37">
        <v>982.82389682999997</v>
      </c>
      <c r="Q1719" t="str">
        <f t="shared" si="104"/>
        <v>Desirable</v>
      </c>
      <c r="R1719" t="str">
        <f t="shared" si="105"/>
        <v>Normal</v>
      </c>
      <c r="S1719">
        <f t="shared" si="106"/>
        <v>1</v>
      </c>
      <c r="T1719" t="str">
        <f t="shared" si="107"/>
        <v>Low</v>
      </c>
    </row>
    <row r="1720" spans="1:20" ht="15" customHeight="1" x14ac:dyDescent="0.35">
      <c r="A1720" s="35">
        <v>68</v>
      </c>
      <c r="B1720" s="36">
        <v>27.548960399999999</v>
      </c>
      <c r="C1720" s="35">
        <v>105.9628166</v>
      </c>
      <c r="D1720" s="35">
        <v>84.57352084</v>
      </c>
      <c r="E1720" s="37">
        <v>202.92656840000001</v>
      </c>
      <c r="F1720" s="37">
        <v>39.291635460000002</v>
      </c>
      <c r="G1720" s="37">
        <v>229.779417</v>
      </c>
      <c r="H1720" s="37">
        <v>244.59782300000001</v>
      </c>
      <c r="I1720" s="17" t="s">
        <v>353</v>
      </c>
      <c r="J1720" s="17" t="s">
        <v>354</v>
      </c>
      <c r="K1720" s="17" t="s">
        <v>392</v>
      </c>
      <c r="L1720" s="17" t="s">
        <v>261</v>
      </c>
      <c r="M1720" s="17" t="s">
        <v>333</v>
      </c>
      <c r="N1720" s="36">
        <v>5.1646251428395002</v>
      </c>
      <c r="O1720" s="35">
        <v>21.38929576</v>
      </c>
      <c r="P1720" s="37">
        <v>1873.3293071999999</v>
      </c>
      <c r="Q1720" t="str">
        <f t="shared" si="104"/>
        <v>Borderline High</v>
      </c>
      <c r="R1720" t="str">
        <f t="shared" si="105"/>
        <v>Normal</v>
      </c>
      <c r="S1720">
        <f t="shared" si="106"/>
        <v>5</v>
      </c>
      <c r="T1720" t="str">
        <f t="shared" si="107"/>
        <v>Moderate</v>
      </c>
    </row>
    <row r="1721" spans="1:20" ht="15" customHeight="1" x14ac:dyDescent="0.35">
      <c r="A1721" s="35">
        <v>32</v>
      </c>
      <c r="B1721" s="36">
        <v>28.23162799</v>
      </c>
      <c r="C1721" s="35">
        <v>87.917938230000004</v>
      </c>
      <c r="D1721" s="35">
        <v>85.902823909999995</v>
      </c>
      <c r="E1721" s="37">
        <v>189.1270725</v>
      </c>
      <c r="F1721" s="37">
        <v>35.894739819999998</v>
      </c>
      <c r="G1721" s="37">
        <v>208.0270625</v>
      </c>
      <c r="H1721" s="37">
        <v>248.8873285</v>
      </c>
      <c r="I1721" s="17" t="s">
        <v>243</v>
      </c>
      <c r="J1721" s="17" t="s">
        <v>354</v>
      </c>
      <c r="K1721" s="17" t="s">
        <v>392</v>
      </c>
      <c r="L1721" s="17" t="s">
        <v>357</v>
      </c>
      <c r="M1721" s="17" t="s">
        <v>333</v>
      </c>
      <c r="N1721" s="36">
        <v>5.2689356002692396</v>
      </c>
      <c r="O1721" s="35">
        <v>2.0151143200000101</v>
      </c>
      <c r="P1721" s="37">
        <v>903.41209567999999</v>
      </c>
      <c r="Q1721" t="str">
        <f t="shared" si="104"/>
        <v>Desirable</v>
      </c>
      <c r="R1721" t="str">
        <f t="shared" si="105"/>
        <v>Normal</v>
      </c>
      <c r="S1721">
        <f t="shared" si="106"/>
        <v>3</v>
      </c>
      <c r="T1721" t="str">
        <f t="shared" si="107"/>
        <v>Moderate</v>
      </c>
    </row>
    <row r="1722" spans="1:20" ht="15" customHeight="1" x14ac:dyDescent="0.35">
      <c r="A1722" s="35">
        <v>85</v>
      </c>
      <c r="B1722" s="36">
        <v>28.07785578</v>
      </c>
      <c r="C1722" s="35">
        <v>121.0917053</v>
      </c>
      <c r="D1722" s="35">
        <v>81.841356399999995</v>
      </c>
      <c r="E1722" s="37">
        <v>222.5387982</v>
      </c>
      <c r="F1722" s="37">
        <v>32.149581949999998</v>
      </c>
      <c r="G1722" s="37">
        <v>217.8442053</v>
      </c>
      <c r="H1722" s="37">
        <v>242.021658</v>
      </c>
      <c r="I1722" s="17" t="s">
        <v>353</v>
      </c>
      <c r="J1722" s="17" t="s">
        <v>354</v>
      </c>
      <c r="K1722" s="17" t="s">
        <v>392</v>
      </c>
      <c r="L1722" s="17" t="s">
        <v>366</v>
      </c>
      <c r="M1722" s="17" t="s">
        <v>333</v>
      </c>
      <c r="N1722" s="36">
        <v>6.9219810866001001</v>
      </c>
      <c r="O1722" s="35">
        <v>39.250348899999999</v>
      </c>
      <c r="P1722" s="37">
        <v>2386.6177413</v>
      </c>
      <c r="Q1722" t="str">
        <f t="shared" si="104"/>
        <v>Borderline High</v>
      </c>
      <c r="R1722" t="str">
        <f t="shared" si="105"/>
        <v>Elevated</v>
      </c>
      <c r="S1722">
        <f t="shared" si="106"/>
        <v>6</v>
      </c>
      <c r="T1722" t="str">
        <f t="shared" si="107"/>
        <v>High</v>
      </c>
    </row>
    <row r="1723" spans="1:20" ht="15" customHeight="1" x14ac:dyDescent="0.35">
      <c r="A1723" s="35">
        <v>38</v>
      </c>
      <c r="B1723" s="36">
        <v>26.450962659999998</v>
      </c>
      <c r="C1723" s="35">
        <v>85.971340060000003</v>
      </c>
      <c r="D1723" s="35">
        <v>85.923728859999997</v>
      </c>
      <c r="E1723" s="37">
        <v>176.98577660000001</v>
      </c>
      <c r="F1723" s="37">
        <v>47.559366959999998</v>
      </c>
      <c r="G1723" s="37">
        <v>205.93917999999999</v>
      </c>
      <c r="H1723" s="37">
        <v>226.83111339999999</v>
      </c>
      <c r="I1723" s="17" t="s">
        <v>353</v>
      </c>
      <c r="J1723" s="17" t="s">
        <v>354</v>
      </c>
      <c r="K1723" s="17" t="s">
        <v>392</v>
      </c>
      <c r="L1723" s="17" t="s">
        <v>357</v>
      </c>
      <c r="M1723" s="17" t="s">
        <v>333</v>
      </c>
      <c r="N1723" s="36">
        <v>3.72136527277276</v>
      </c>
      <c r="O1723" s="35">
        <v>4.7611200000005703E-2</v>
      </c>
      <c r="P1723" s="37">
        <v>1005.13658108</v>
      </c>
      <c r="Q1723" t="str">
        <f t="shared" si="104"/>
        <v>Desirable</v>
      </c>
      <c r="R1723" t="str">
        <f t="shared" si="105"/>
        <v>Normal</v>
      </c>
      <c r="S1723">
        <f t="shared" si="106"/>
        <v>4</v>
      </c>
      <c r="T1723" t="str">
        <f t="shared" si="107"/>
        <v>Moderate</v>
      </c>
    </row>
    <row r="1724" spans="1:20" ht="15" customHeight="1" x14ac:dyDescent="0.35">
      <c r="A1724" s="35">
        <v>30</v>
      </c>
      <c r="B1724" s="36">
        <v>30.230249560000001</v>
      </c>
      <c r="C1724" s="35">
        <v>111.04432660000001</v>
      </c>
      <c r="D1724" s="35">
        <v>85.199898430000005</v>
      </c>
      <c r="E1724" s="37">
        <v>171.3853063</v>
      </c>
      <c r="F1724" s="37">
        <v>43.803951650000002</v>
      </c>
      <c r="G1724" s="37">
        <v>206.36155450000001</v>
      </c>
      <c r="H1724" s="37">
        <v>291.29215579999999</v>
      </c>
      <c r="I1724" s="17" t="s">
        <v>243</v>
      </c>
      <c r="J1724" s="17" t="s">
        <v>359</v>
      </c>
      <c r="K1724" s="17" t="s">
        <v>392</v>
      </c>
      <c r="L1724" s="17" t="s">
        <v>357</v>
      </c>
      <c r="M1724" s="17" t="s">
        <v>334</v>
      </c>
      <c r="N1724" s="36">
        <v>3.91255354469829</v>
      </c>
      <c r="O1724" s="35">
        <v>25.84442817</v>
      </c>
      <c r="P1724" s="37">
        <v>906.90748680000002</v>
      </c>
      <c r="Q1724" t="str">
        <f t="shared" si="104"/>
        <v>Desirable</v>
      </c>
      <c r="R1724" t="str">
        <f t="shared" si="105"/>
        <v>Normal</v>
      </c>
      <c r="S1724">
        <f t="shared" si="106"/>
        <v>3</v>
      </c>
      <c r="T1724" t="str">
        <f t="shared" si="107"/>
        <v>Moderate</v>
      </c>
    </row>
    <row r="1725" spans="1:20" ht="15" customHeight="1" x14ac:dyDescent="0.35">
      <c r="A1725" s="35">
        <v>36</v>
      </c>
      <c r="B1725" s="36">
        <v>30.895779229999999</v>
      </c>
      <c r="C1725" s="35">
        <v>96.243417399999998</v>
      </c>
      <c r="D1725" s="35">
        <v>83.545247919999994</v>
      </c>
      <c r="E1725" s="37">
        <v>177.91363079999999</v>
      </c>
      <c r="F1725" s="37">
        <v>42.457212630000001</v>
      </c>
      <c r="G1725" s="37">
        <v>202.3342183</v>
      </c>
      <c r="H1725" s="37">
        <v>216.9620429</v>
      </c>
      <c r="I1725" s="17" t="s">
        <v>243</v>
      </c>
      <c r="J1725" s="17" t="s">
        <v>249</v>
      </c>
      <c r="K1725" s="17" t="s">
        <v>392</v>
      </c>
      <c r="L1725" s="17" t="s">
        <v>357</v>
      </c>
      <c r="M1725" s="17" t="s">
        <v>334</v>
      </c>
      <c r="N1725" s="36">
        <v>4.1904218336341597</v>
      </c>
      <c r="O1725" s="35">
        <v>12.698169480000001</v>
      </c>
      <c r="P1725" s="37">
        <v>1112.2480522799999</v>
      </c>
      <c r="Q1725" t="str">
        <f t="shared" si="104"/>
        <v>Desirable</v>
      </c>
      <c r="R1725" t="str">
        <f t="shared" si="105"/>
        <v>Normal</v>
      </c>
      <c r="S1725">
        <f t="shared" si="106"/>
        <v>3</v>
      </c>
      <c r="T1725" t="str">
        <f t="shared" si="107"/>
        <v>Moderate</v>
      </c>
    </row>
    <row r="1726" spans="1:20" ht="15" customHeight="1" x14ac:dyDescent="0.35">
      <c r="A1726" s="35">
        <v>51</v>
      </c>
      <c r="B1726" s="36">
        <v>18.639143560000001</v>
      </c>
      <c r="C1726" s="35">
        <v>94.320964509999996</v>
      </c>
      <c r="D1726" s="35">
        <v>91.158222620000004</v>
      </c>
      <c r="E1726" s="37">
        <v>197.87830009999999</v>
      </c>
      <c r="F1726" s="37">
        <v>36.717089549999997</v>
      </c>
      <c r="G1726" s="37">
        <v>225.49578819999999</v>
      </c>
      <c r="H1726" s="37">
        <v>217.15189369999999</v>
      </c>
      <c r="I1726" s="17" t="s">
        <v>243</v>
      </c>
      <c r="J1726" s="17" t="s">
        <v>359</v>
      </c>
      <c r="K1726" s="17" t="s">
        <v>392</v>
      </c>
      <c r="L1726" s="17" t="s">
        <v>363</v>
      </c>
      <c r="M1726" s="17" t="s">
        <v>255</v>
      </c>
      <c r="N1726" s="36">
        <v>5.3892697521827397</v>
      </c>
      <c r="O1726" s="35">
        <v>3.1627418899999902</v>
      </c>
      <c r="P1726" s="37">
        <v>950.59632155999998</v>
      </c>
      <c r="Q1726" t="str">
        <f t="shared" si="104"/>
        <v>Desirable</v>
      </c>
      <c r="R1726" t="str">
        <f t="shared" si="105"/>
        <v>Normal</v>
      </c>
      <c r="S1726">
        <f t="shared" si="106"/>
        <v>1</v>
      </c>
      <c r="T1726" t="str">
        <f t="shared" si="107"/>
        <v>Low</v>
      </c>
    </row>
    <row r="1727" spans="1:20" ht="15" customHeight="1" x14ac:dyDescent="0.35">
      <c r="A1727" s="35">
        <v>85</v>
      </c>
      <c r="B1727" s="36">
        <v>33.774201179999999</v>
      </c>
      <c r="C1727" s="35">
        <v>121.6120616</v>
      </c>
      <c r="D1727" s="35">
        <v>88.433780380000002</v>
      </c>
      <c r="E1727" s="37">
        <v>211.1563735</v>
      </c>
      <c r="F1727" s="37">
        <v>32.780250879999997</v>
      </c>
      <c r="G1727" s="37">
        <v>205.33239639999999</v>
      </c>
      <c r="H1727" s="37">
        <v>269.0955113</v>
      </c>
      <c r="I1727" s="17" t="s">
        <v>243</v>
      </c>
      <c r="J1727" s="17" t="s">
        <v>359</v>
      </c>
      <c r="K1727" s="17" t="s">
        <v>392</v>
      </c>
      <c r="L1727" s="17" t="s">
        <v>366</v>
      </c>
      <c r="M1727" s="17" t="s">
        <v>334</v>
      </c>
      <c r="N1727" s="36">
        <v>6.4415728321600998</v>
      </c>
      <c r="O1727" s="35">
        <v>33.178281220000002</v>
      </c>
      <c r="P1727" s="37">
        <v>2870.8071003</v>
      </c>
      <c r="Q1727" t="str">
        <f t="shared" si="104"/>
        <v>Borderline High</v>
      </c>
      <c r="R1727" t="str">
        <f t="shared" si="105"/>
        <v>Elevated</v>
      </c>
      <c r="S1727">
        <f t="shared" si="106"/>
        <v>5</v>
      </c>
      <c r="T1727" t="str">
        <f t="shared" si="107"/>
        <v>Moderate</v>
      </c>
    </row>
    <row r="1728" spans="1:20" ht="15" customHeight="1" x14ac:dyDescent="0.35">
      <c r="A1728" s="35">
        <v>69</v>
      </c>
      <c r="B1728" s="36">
        <v>19.617740340000001</v>
      </c>
      <c r="C1728" s="35">
        <v>119.2002378</v>
      </c>
      <c r="D1728" s="35">
        <v>92.95825189</v>
      </c>
      <c r="E1728" s="37">
        <v>209.06950710000001</v>
      </c>
      <c r="F1728" s="37">
        <v>36.083609600000003</v>
      </c>
      <c r="G1728" s="37">
        <v>220.917506</v>
      </c>
      <c r="H1728" s="37">
        <v>222.09918540000001</v>
      </c>
      <c r="I1728" s="17" t="s">
        <v>243</v>
      </c>
      <c r="J1728" s="17" t="s">
        <v>249</v>
      </c>
      <c r="K1728" s="17" t="s">
        <v>392</v>
      </c>
      <c r="L1728" s="17" t="s">
        <v>261</v>
      </c>
      <c r="M1728" s="17" t="s">
        <v>255</v>
      </c>
      <c r="N1728" s="36">
        <v>5.7940297386434398</v>
      </c>
      <c r="O1728" s="35">
        <v>26.24198591</v>
      </c>
      <c r="P1728" s="37">
        <v>1353.6240834600001</v>
      </c>
      <c r="Q1728" t="str">
        <f t="shared" si="104"/>
        <v>Borderline High</v>
      </c>
      <c r="R1728" t="str">
        <f t="shared" si="105"/>
        <v>Normal</v>
      </c>
      <c r="S1728">
        <f t="shared" si="106"/>
        <v>1</v>
      </c>
      <c r="T1728" t="str">
        <f t="shared" si="107"/>
        <v>Low</v>
      </c>
    </row>
    <row r="1729" spans="1:20" ht="15" customHeight="1" x14ac:dyDescent="0.35">
      <c r="A1729" s="35">
        <v>44</v>
      </c>
      <c r="B1729" s="36">
        <v>24.970504559999998</v>
      </c>
      <c r="C1729" s="35">
        <v>110.08058459999999</v>
      </c>
      <c r="D1729" s="35">
        <v>85.570074809999994</v>
      </c>
      <c r="E1729" s="37">
        <v>217.70823290000001</v>
      </c>
      <c r="F1729" s="37">
        <v>36.278026429999997</v>
      </c>
      <c r="G1729" s="37">
        <v>237.3555398</v>
      </c>
      <c r="H1729" s="37">
        <v>269.25275169999998</v>
      </c>
      <c r="I1729" s="17" t="s">
        <v>243</v>
      </c>
      <c r="J1729" s="17" t="s">
        <v>249</v>
      </c>
      <c r="K1729" s="17" t="s">
        <v>392</v>
      </c>
      <c r="L1729" s="17" t="s">
        <v>360</v>
      </c>
      <c r="M1729" s="17" t="s">
        <v>255</v>
      </c>
      <c r="N1729" s="36">
        <v>6.0011046444347604</v>
      </c>
      <c r="O1729" s="35">
        <v>24.51050979</v>
      </c>
      <c r="P1729" s="37">
        <v>1098.70220064</v>
      </c>
      <c r="Q1729" t="str">
        <f t="shared" si="104"/>
        <v>Borderline High</v>
      </c>
      <c r="R1729" t="str">
        <f t="shared" si="105"/>
        <v>Normal</v>
      </c>
      <c r="S1729">
        <f t="shared" si="106"/>
        <v>1</v>
      </c>
      <c r="T1729" t="str">
        <f t="shared" si="107"/>
        <v>Low</v>
      </c>
    </row>
    <row r="1730" spans="1:20" ht="15" customHeight="1" x14ac:dyDescent="0.35">
      <c r="A1730" s="35">
        <v>46</v>
      </c>
      <c r="B1730" s="36">
        <v>22.562111699999999</v>
      </c>
      <c r="C1730" s="35">
        <v>103.22616259999999</v>
      </c>
      <c r="D1730" s="35">
        <v>90.716214660000006</v>
      </c>
      <c r="E1730" s="37">
        <v>196.1592674</v>
      </c>
      <c r="F1730" s="37">
        <v>39.981974100000002</v>
      </c>
      <c r="G1730" s="37">
        <v>220.9341325</v>
      </c>
      <c r="H1730" s="37">
        <v>273.46622059999999</v>
      </c>
      <c r="I1730" s="17" t="s">
        <v>243</v>
      </c>
      <c r="J1730" s="17" t="s">
        <v>359</v>
      </c>
      <c r="K1730" s="17" t="s">
        <v>392</v>
      </c>
      <c r="L1730" s="17" t="s">
        <v>360</v>
      </c>
      <c r="M1730" s="17" t="s">
        <v>255</v>
      </c>
      <c r="N1730" s="36">
        <v>4.9061926484515404</v>
      </c>
      <c r="O1730" s="35">
        <v>12.50994794</v>
      </c>
      <c r="P1730" s="37">
        <v>1037.8571382</v>
      </c>
      <c r="Q1730" t="str">
        <f t="shared" ref="Q1730:Q1793" si="108">IF(E1730&lt;200,"Desirable",IF(E1730&lt;240,"Borderline High","High"))</f>
        <v>Desirable</v>
      </c>
      <c r="R1730" t="str">
        <f t="shared" ref="R1730:R1793" si="109">IF(C1730&lt;120,"Normal",IF(C1730&lt;130,"Elevated",IF(C1730&lt;140,"High / Stage 1","High / Stage 2")))</f>
        <v>Normal</v>
      </c>
      <c r="S1730">
        <f t="shared" ref="S1730:S1793" si="110">(IF(M1730="Obese",3,IF(M1730="Overweight",2,IF(M1730="Underweight",1,0))))+(IF(R1730="High / Stage 2",3,IF(R1730="High / Stage 1",2,IF(R1730="Elevated",1,0))))+IF(I1730="smoker",2,0)+IF(F1730&lt;40,1,0)</f>
        <v>1</v>
      </c>
      <c r="T1730" t="str">
        <f t="shared" ref="T1730:T1793" si="111">IF(S1730&lt;=2,"Low",IF(S1730&lt;=5,"Moderate","High"))</f>
        <v>Low</v>
      </c>
    </row>
    <row r="1731" spans="1:20" ht="15" customHeight="1" x14ac:dyDescent="0.35">
      <c r="A1731" s="35">
        <v>45</v>
      </c>
      <c r="B1731" s="36">
        <v>23.39118122</v>
      </c>
      <c r="C1731" s="35">
        <v>104.52920140000001</v>
      </c>
      <c r="D1731" s="35">
        <v>80.67556956</v>
      </c>
      <c r="E1731" s="37">
        <v>187.16665510000001</v>
      </c>
      <c r="F1731" s="37">
        <v>39.630330870000002</v>
      </c>
      <c r="G1731" s="37">
        <v>209.6384625</v>
      </c>
      <c r="H1731" s="37">
        <v>266.26314839999998</v>
      </c>
      <c r="I1731" s="17" t="s">
        <v>243</v>
      </c>
      <c r="J1731" s="17" t="s">
        <v>359</v>
      </c>
      <c r="K1731" s="17" t="s">
        <v>392</v>
      </c>
      <c r="L1731" s="17" t="s">
        <v>360</v>
      </c>
      <c r="M1731" s="17" t="s">
        <v>255</v>
      </c>
      <c r="N1731" s="36">
        <v>4.72281333491678</v>
      </c>
      <c r="O1731" s="35">
        <v>23.853631839999998</v>
      </c>
      <c r="P1731" s="37">
        <v>1052.6031548999999</v>
      </c>
      <c r="Q1731" t="str">
        <f t="shared" si="108"/>
        <v>Desirable</v>
      </c>
      <c r="R1731" t="str">
        <f t="shared" si="109"/>
        <v>Normal</v>
      </c>
      <c r="S1731">
        <f t="shared" si="110"/>
        <v>1</v>
      </c>
      <c r="T1731" t="str">
        <f t="shared" si="111"/>
        <v>Low</v>
      </c>
    </row>
    <row r="1732" spans="1:20" ht="15" customHeight="1" x14ac:dyDescent="0.35">
      <c r="A1732" s="35">
        <v>52</v>
      </c>
      <c r="B1732" s="36">
        <v>32.43266517</v>
      </c>
      <c r="C1732" s="35">
        <v>124.0486021</v>
      </c>
      <c r="D1732" s="35">
        <v>80.78601037</v>
      </c>
      <c r="E1732" s="37">
        <v>193.79070089999999</v>
      </c>
      <c r="F1732" s="37">
        <v>39.68226129</v>
      </c>
      <c r="G1732" s="37">
        <v>213.88613280000001</v>
      </c>
      <c r="H1732" s="37">
        <v>269.13979599999999</v>
      </c>
      <c r="I1732" s="17" t="s">
        <v>353</v>
      </c>
      <c r="J1732" s="17" t="s">
        <v>249</v>
      </c>
      <c r="K1732" s="17" t="s">
        <v>392</v>
      </c>
      <c r="L1732" s="17" t="s">
        <v>363</v>
      </c>
      <c r="M1732" s="17" t="s">
        <v>334</v>
      </c>
      <c r="N1732" s="36">
        <v>4.8835599232555698</v>
      </c>
      <c r="O1732" s="35">
        <v>43.262591729999997</v>
      </c>
      <c r="P1732" s="37">
        <v>1686.4985888399999</v>
      </c>
      <c r="Q1732" t="str">
        <f t="shared" si="108"/>
        <v>Desirable</v>
      </c>
      <c r="R1732" t="str">
        <f t="shared" si="109"/>
        <v>Elevated</v>
      </c>
      <c r="S1732">
        <f t="shared" si="110"/>
        <v>7</v>
      </c>
      <c r="T1732" t="str">
        <f t="shared" si="111"/>
        <v>High</v>
      </c>
    </row>
    <row r="1733" spans="1:20" ht="15" customHeight="1" x14ac:dyDescent="0.35">
      <c r="A1733" s="35">
        <v>25</v>
      </c>
      <c r="B1733" s="36">
        <v>27.608099020000001</v>
      </c>
      <c r="C1733" s="35">
        <v>118.0759091</v>
      </c>
      <c r="D1733" s="35">
        <v>78.410654649999998</v>
      </c>
      <c r="E1733" s="37">
        <v>206.79452090000001</v>
      </c>
      <c r="F1733" s="37">
        <v>39.28171218</v>
      </c>
      <c r="G1733" s="37">
        <v>235.31150589999999</v>
      </c>
      <c r="H1733" s="37">
        <v>272.21276469999998</v>
      </c>
      <c r="I1733" s="17" t="s">
        <v>353</v>
      </c>
      <c r="J1733" s="17" t="s">
        <v>249</v>
      </c>
      <c r="K1733" s="17" t="s">
        <v>255</v>
      </c>
      <c r="L1733" s="17" t="s">
        <v>355</v>
      </c>
      <c r="M1733" s="17" t="s">
        <v>333</v>
      </c>
      <c r="N1733" s="36">
        <v>5.2643968254848099</v>
      </c>
      <c r="O1733" s="35">
        <v>39.665254449999999</v>
      </c>
      <c r="P1733" s="37">
        <v>690.20247549999999</v>
      </c>
      <c r="Q1733" t="str">
        <f t="shared" si="108"/>
        <v>Borderline High</v>
      </c>
      <c r="R1733" t="str">
        <f t="shared" si="109"/>
        <v>Normal</v>
      </c>
      <c r="S1733">
        <f t="shared" si="110"/>
        <v>5</v>
      </c>
      <c r="T1733" t="str">
        <f t="shared" si="111"/>
        <v>Moderate</v>
      </c>
    </row>
    <row r="1734" spans="1:20" ht="15" customHeight="1" x14ac:dyDescent="0.35">
      <c r="A1734" s="35">
        <v>33</v>
      </c>
      <c r="B1734" s="36">
        <v>30.41299566</v>
      </c>
      <c r="C1734" s="35">
        <v>113.54065989999999</v>
      </c>
      <c r="D1734" s="35">
        <v>81.380645630000004</v>
      </c>
      <c r="E1734" s="37">
        <v>178.61683149999999</v>
      </c>
      <c r="F1734" s="37">
        <v>40.898406809999997</v>
      </c>
      <c r="G1734" s="37">
        <v>201.4688246</v>
      </c>
      <c r="H1734" s="37">
        <v>252.88308219999999</v>
      </c>
      <c r="I1734" s="17" t="s">
        <v>243</v>
      </c>
      <c r="J1734" s="17" t="s">
        <v>354</v>
      </c>
      <c r="K1734" s="17" t="s">
        <v>392</v>
      </c>
      <c r="L1734" s="17" t="s">
        <v>357</v>
      </c>
      <c r="M1734" s="17" t="s">
        <v>334</v>
      </c>
      <c r="N1734" s="36">
        <v>4.3673298162882599</v>
      </c>
      <c r="O1734" s="35">
        <v>32.160014269999998</v>
      </c>
      <c r="P1734" s="37">
        <v>1003.62885678</v>
      </c>
      <c r="Q1734" t="str">
        <f t="shared" si="108"/>
        <v>Desirable</v>
      </c>
      <c r="R1734" t="str">
        <f t="shared" si="109"/>
        <v>Normal</v>
      </c>
      <c r="S1734">
        <f t="shared" si="110"/>
        <v>3</v>
      </c>
      <c r="T1734" t="str">
        <f t="shared" si="111"/>
        <v>Moderate</v>
      </c>
    </row>
    <row r="1735" spans="1:20" ht="15" customHeight="1" x14ac:dyDescent="0.35">
      <c r="A1735" s="35">
        <v>53</v>
      </c>
      <c r="B1735" s="36">
        <v>30.160079190000001</v>
      </c>
      <c r="C1735" s="35">
        <v>122.2068979</v>
      </c>
      <c r="D1735" s="35">
        <v>68.216684450000002</v>
      </c>
      <c r="E1735" s="37">
        <v>194.38329160000001</v>
      </c>
      <c r="F1735" s="37">
        <v>36.578422869999997</v>
      </c>
      <c r="G1735" s="37">
        <v>214.0680634</v>
      </c>
      <c r="H1735" s="37">
        <v>238.9160297</v>
      </c>
      <c r="I1735" s="17" t="s">
        <v>243</v>
      </c>
      <c r="J1735" s="17" t="s">
        <v>249</v>
      </c>
      <c r="K1735" s="17" t="s">
        <v>255</v>
      </c>
      <c r="L1735" s="17" t="s">
        <v>363</v>
      </c>
      <c r="M1735" s="17" t="s">
        <v>334</v>
      </c>
      <c r="N1735" s="36">
        <v>5.3141517962881997</v>
      </c>
      <c r="O1735" s="35">
        <v>53.990213449999999</v>
      </c>
      <c r="P1735" s="37">
        <v>1598.4841970699999</v>
      </c>
      <c r="Q1735" t="str">
        <f t="shared" si="108"/>
        <v>Desirable</v>
      </c>
      <c r="R1735" t="str">
        <f t="shared" si="109"/>
        <v>Elevated</v>
      </c>
      <c r="S1735">
        <f t="shared" si="110"/>
        <v>5</v>
      </c>
      <c r="T1735" t="str">
        <f t="shared" si="111"/>
        <v>Moderate</v>
      </c>
    </row>
    <row r="1736" spans="1:20" ht="15" customHeight="1" x14ac:dyDescent="0.35">
      <c r="A1736" s="35">
        <v>47</v>
      </c>
      <c r="B1736" s="36">
        <v>17.424771929999999</v>
      </c>
      <c r="C1736" s="35">
        <v>98.73411643</v>
      </c>
      <c r="D1736" s="35">
        <v>69.643332360000002</v>
      </c>
      <c r="E1736" s="37">
        <v>183.04730559999999</v>
      </c>
      <c r="F1736" s="37">
        <v>50.069700390000001</v>
      </c>
      <c r="G1736" s="37">
        <v>207.46133159999999</v>
      </c>
      <c r="H1736" s="37">
        <v>232.78432430000001</v>
      </c>
      <c r="I1736" s="17" t="s">
        <v>243</v>
      </c>
      <c r="J1736" s="17" t="s">
        <v>359</v>
      </c>
      <c r="K1736" s="17" t="s">
        <v>255</v>
      </c>
      <c r="L1736" s="17" t="s">
        <v>360</v>
      </c>
      <c r="M1736" s="17" t="s">
        <v>332</v>
      </c>
      <c r="N1736" s="36">
        <v>3.6558498288229901</v>
      </c>
      <c r="O1736" s="35">
        <v>29.090784070000002</v>
      </c>
      <c r="P1736" s="37">
        <v>818.96428071000003</v>
      </c>
      <c r="Q1736" t="str">
        <f t="shared" si="108"/>
        <v>Desirable</v>
      </c>
      <c r="R1736" t="str">
        <f t="shared" si="109"/>
        <v>Normal</v>
      </c>
      <c r="S1736">
        <f t="shared" si="110"/>
        <v>1</v>
      </c>
      <c r="T1736" t="str">
        <f t="shared" si="111"/>
        <v>Low</v>
      </c>
    </row>
    <row r="1737" spans="1:20" ht="15" customHeight="1" x14ac:dyDescent="0.35">
      <c r="A1737" s="35">
        <v>35</v>
      </c>
      <c r="B1737" s="36">
        <v>24.211292180000001</v>
      </c>
      <c r="C1737" s="35">
        <v>112.5673389</v>
      </c>
      <c r="D1737" s="35">
        <v>89.425553769999993</v>
      </c>
      <c r="E1737" s="37">
        <v>184.79193430000001</v>
      </c>
      <c r="F1737" s="37">
        <v>42.764121400000001</v>
      </c>
      <c r="G1737" s="37">
        <v>211.35688819999999</v>
      </c>
      <c r="H1737" s="37">
        <v>224.3462222</v>
      </c>
      <c r="I1737" s="17" t="s">
        <v>243</v>
      </c>
      <c r="J1737" s="17" t="s">
        <v>249</v>
      </c>
      <c r="K1737" s="17" t="s">
        <v>392</v>
      </c>
      <c r="L1737" s="17" t="s">
        <v>357</v>
      </c>
      <c r="M1737" s="17" t="s">
        <v>255</v>
      </c>
      <c r="N1737" s="36">
        <v>4.3211909481671196</v>
      </c>
      <c r="O1737" s="35">
        <v>23.141785129999999</v>
      </c>
      <c r="P1737" s="37">
        <v>847.39522629999999</v>
      </c>
      <c r="Q1737" t="str">
        <f t="shared" si="108"/>
        <v>Desirable</v>
      </c>
      <c r="R1737" t="str">
        <f t="shared" si="109"/>
        <v>Normal</v>
      </c>
      <c r="S1737">
        <f t="shared" si="110"/>
        <v>0</v>
      </c>
      <c r="T1737" t="str">
        <f t="shared" si="111"/>
        <v>Low</v>
      </c>
    </row>
    <row r="1738" spans="1:20" ht="15" customHeight="1" x14ac:dyDescent="0.35">
      <c r="A1738" s="35">
        <v>19</v>
      </c>
      <c r="B1738" s="36">
        <v>30.742862410000001</v>
      </c>
      <c r="C1738" s="35">
        <v>94.486288000000002</v>
      </c>
      <c r="D1738" s="35">
        <v>89.042081350000004</v>
      </c>
      <c r="E1738" s="37">
        <v>201.60083069999999</v>
      </c>
      <c r="F1738" s="37">
        <v>39.839968519999999</v>
      </c>
      <c r="G1738" s="37">
        <v>199.31011549999999</v>
      </c>
      <c r="H1738" s="37">
        <v>256.9124506</v>
      </c>
      <c r="I1738" s="17" t="s">
        <v>243</v>
      </c>
      <c r="J1738" s="17" t="s">
        <v>249</v>
      </c>
      <c r="K1738" s="17" t="s">
        <v>392</v>
      </c>
      <c r="L1738" s="17" t="s">
        <v>355</v>
      </c>
      <c r="M1738" s="17" t="s">
        <v>334</v>
      </c>
      <c r="N1738" s="36">
        <v>5.0602658131819203</v>
      </c>
      <c r="O1738" s="35">
        <v>5.4442066499999999</v>
      </c>
      <c r="P1738" s="37">
        <v>584.11438579000003</v>
      </c>
      <c r="Q1738" t="str">
        <f t="shared" si="108"/>
        <v>Borderline High</v>
      </c>
      <c r="R1738" t="str">
        <f t="shared" si="109"/>
        <v>Normal</v>
      </c>
      <c r="S1738">
        <f t="shared" si="110"/>
        <v>4</v>
      </c>
      <c r="T1738" t="str">
        <f t="shared" si="111"/>
        <v>Moderate</v>
      </c>
    </row>
    <row r="1739" spans="1:20" ht="15" customHeight="1" x14ac:dyDescent="0.35">
      <c r="A1739" s="35">
        <v>66</v>
      </c>
      <c r="B1739" s="36">
        <v>30.284189919999999</v>
      </c>
      <c r="C1739" s="35">
        <v>106.71995680000001</v>
      </c>
      <c r="D1739" s="35">
        <v>85.840268629999997</v>
      </c>
      <c r="E1739" s="37">
        <v>199.55585819999999</v>
      </c>
      <c r="F1739" s="37">
        <v>31.75585791</v>
      </c>
      <c r="G1739" s="37">
        <v>226.23558969999999</v>
      </c>
      <c r="H1739" s="37">
        <v>314.93342059999998</v>
      </c>
      <c r="I1739" s="17" t="s">
        <v>243</v>
      </c>
      <c r="J1739" s="17" t="s">
        <v>359</v>
      </c>
      <c r="K1739" s="17" t="s">
        <v>392</v>
      </c>
      <c r="L1739" s="17" t="s">
        <v>261</v>
      </c>
      <c r="M1739" s="17" t="s">
        <v>334</v>
      </c>
      <c r="N1739" s="36">
        <v>6.2840644634941301</v>
      </c>
      <c r="O1739" s="35">
        <v>20.879688170000001</v>
      </c>
      <c r="P1739" s="37">
        <v>1998.75653472</v>
      </c>
      <c r="Q1739" t="str">
        <f t="shared" si="108"/>
        <v>Desirable</v>
      </c>
      <c r="R1739" t="str">
        <f t="shared" si="109"/>
        <v>Normal</v>
      </c>
      <c r="S1739">
        <f t="shared" si="110"/>
        <v>4</v>
      </c>
      <c r="T1739" t="str">
        <f t="shared" si="111"/>
        <v>Moderate</v>
      </c>
    </row>
    <row r="1740" spans="1:20" ht="15" customHeight="1" x14ac:dyDescent="0.35">
      <c r="A1740" s="35">
        <v>21</v>
      </c>
      <c r="B1740" s="36">
        <v>18.216619680000001</v>
      </c>
      <c r="C1740" s="35">
        <v>97.28076935</v>
      </c>
      <c r="D1740" s="35">
        <v>92.958728109999996</v>
      </c>
      <c r="E1740" s="37">
        <v>131.53745839999999</v>
      </c>
      <c r="F1740" s="37">
        <v>39.284789600000003</v>
      </c>
      <c r="G1740" s="37">
        <v>165.88850550000001</v>
      </c>
      <c r="H1740" s="37">
        <v>226.58132169999999</v>
      </c>
      <c r="I1740" s="17" t="s">
        <v>243</v>
      </c>
      <c r="J1740" s="17" t="s">
        <v>359</v>
      </c>
      <c r="K1740" s="17" t="s">
        <v>392</v>
      </c>
      <c r="L1740" s="17" t="s">
        <v>355</v>
      </c>
      <c r="M1740" s="17" t="s">
        <v>332</v>
      </c>
      <c r="N1740" s="36">
        <v>3.3483050243955002</v>
      </c>
      <c r="O1740" s="35">
        <v>4.3220412399999999</v>
      </c>
      <c r="P1740" s="37">
        <v>382.54901328</v>
      </c>
      <c r="Q1740" t="str">
        <f t="shared" si="108"/>
        <v>Desirable</v>
      </c>
      <c r="R1740" t="str">
        <f t="shared" si="109"/>
        <v>Normal</v>
      </c>
      <c r="S1740">
        <f t="shared" si="110"/>
        <v>2</v>
      </c>
      <c r="T1740" t="str">
        <f t="shared" si="111"/>
        <v>Low</v>
      </c>
    </row>
    <row r="1741" spans="1:20" ht="15" customHeight="1" x14ac:dyDescent="0.35">
      <c r="A1741" s="35">
        <v>24</v>
      </c>
      <c r="B1741" s="36">
        <v>32.150135630000001</v>
      </c>
      <c r="C1741" s="35">
        <v>120.02382110000001</v>
      </c>
      <c r="D1741" s="35">
        <v>79.541964699999994</v>
      </c>
      <c r="E1741" s="37">
        <v>171.7730909</v>
      </c>
      <c r="F1741" s="37">
        <v>28.28740406</v>
      </c>
      <c r="G1741" s="37">
        <v>209.95507860000001</v>
      </c>
      <c r="H1741" s="37">
        <v>227.62580410000001</v>
      </c>
      <c r="I1741" s="17" t="s">
        <v>243</v>
      </c>
      <c r="J1741" s="17" t="s">
        <v>249</v>
      </c>
      <c r="K1741" s="17" t="s">
        <v>255</v>
      </c>
      <c r="L1741" s="17" t="s">
        <v>355</v>
      </c>
      <c r="M1741" s="17" t="s">
        <v>334</v>
      </c>
      <c r="N1741" s="36">
        <v>6.0724232784194196</v>
      </c>
      <c r="O1741" s="35">
        <v>40.481856399999998</v>
      </c>
      <c r="P1741" s="37">
        <v>771.60325511999997</v>
      </c>
      <c r="Q1741" t="str">
        <f t="shared" si="108"/>
        <v>Desirable</v>
      </c>
      <c r="R1741" t="str">
        <f t="shared" si="109"/>
        <v>Elevated</v>
      </c>
      <c r="S1741">
        <f t="shared" si="110"/>
        <v>5</v>
      </c>
      <c r="T1741" t="str">
        <f t="shared" si="111"/>
        <v>Moderate</v>
      </c>
    </row>
    <row r="1742" spans="1:20" ht="15" customHeight="1" x14ac:dyDescent="0.35">
      <c r="A1742" s="35">
        <v>56</v>
      </c>
      <c r="B1742" s="36">
        <v>30.080279730000001</v>
      </c>
      <c r="C1742" s="35">
        <v>108.5518398</v>
      </c>
      <c r="D1742" s="35">
        <v>86.661103530000005</v>
      </c>
      <c r="E1742" s="37">
        <v>185.245532</v>
      </c>
      <c r="F1742" s="37">
        <v>30.279763679999999</v>
      </c>
      <c r="G1742" s="37">
        <v>214.18178</v>
      </c>
      <c r="H1742" s="37">
        <v>220.2091035</v>
      </c>
      <c r="I1742" s="17" t="s">
        <v>243</v>
      </c>
      <c r="J1742" s="17" t="s">
        <v>249</v>
      </c>
      <c r="K1742" s="17" t="s">
        <v>392</v>
      </c>
      <c r="L1742" s="17" t="s">
        <v>363</v>
      </c>
      <c r="M1742" s="17" t="s">
        <v>334</v>
      </c>
      <c r="N1742" s="36">
        <v>6.1177997938721003</v>
      </c>
      <c r="O1742" s="35">
        <v>21.890736270000001</v>
      </c>
      <c r="P1742" s="37">
        <v>1684.49566488</v>
      </c>
      <c r="Q1742" t="str">
        <f t="shared" si="108"/>
        <v>Desirable</v>
      </c>
      <c r="R1742" t="str">
        <f t="shared" si="109"/>
        <v>Normal</v>
      </c>
      <c r="S1742">
        <f t="shared" si="110"/>
        <v>4</v>
      </c>
      <c r="T1742" t="str">
        <f t="shared" si="111"/>
        <v>Moderate</v>
      </c>
    </row>
    <row r="1743" spans="1:20" ht="15" customHeight="1" x14ac:dyDescent="0.35">
      <c r="A1743" s="35">
        <v>30</v>
      </c>
      <c r="B1743" s="36">
        <v>22.186038480000001</v>
      </c>
      <c r="C1743" s="35">
        <v>113.6164378</v>
      </c>
      <c r="D1743" s="35">
        <v>86.069803370000002</v>
      </c>
      <c r="E1743" s="37">
        <v>194.08223380000001</v>
      </c>
      <c r="F1743" s="37">
        <v>44.416279869999997</v>
      </c>
      <c r="G1743" s="37">
        <v>192.33103439999999</v>
      </c>
      <c r="H1743" s="37">
        <v>197.61852060000001</v>
      </c>
      <c r="I1743" s="17" t="s">
        <v>243</v>
      </c>
      <c r="J1743" s="17" t="s">
        <v>354</v>
      </c>
      <c r="K1743" s="17" t="s">
        <v>392</v>
      </c>
      <c r="L1743" s="17" t="s">
        <v>357</v>
      </c>
      <c r="M1743" s="17" t="s">
        <v>255</v>
      </c>
      <c r="N1743" s="36">
        <v>4.3696193010322002</v>
      </c>
      <c r="O1743" s="35">
        <v>27.546634430000001</v>
      </c>
      <c r="P1743" s="37">
        <v>665.58115439999995</v>
      </c>
      <c r="Q1743" t="str">
        <f t="shared" si="108"/>
        <v>Desirable</v>
      </c>
      <c r="R1743" t="str">
        <f t="shared" si="109"/>
        <v>Normal</v>
      </c>
      <c r="S1743">
        <f t="shared" si="110"/>
        <v>0</v>
      </c>
      <c r="T1743" t="str">
        <f t="shared" si="111"/>
        <v>Low</v>
      </c>
    </row>
    <row r="1744" spans="1:20" ht="15" customHeight="1" x14ac:dyDescent="0.35">
      <c r="A1744" s="35">
        <v>48</v>
      </c>
      <c r="B1744" s="36">
        <v>29.043141389999999</v>
      </c>
      <c r="C1744" s="35">
        <v>103.5820215</v>
      </c>
      <c r="D1744" s="35">
        <v>80.172521520000004</v>
      </c>
      <c r="E1744" s="37">
        <v>180.3813979</v>
      </c>
      <c r="F1744" s="37">
        <v>40.015226079999998</v>
      </c>
      <c r="G1744" s="37">
        <v>215.94438009999999</v>
      </c>
      <c r="H1744" s="37">
        <v>265.64760760000001</v>
      </c>
      <c r="I1744" s="17" t="s">
        <v>243</v>
      </c>
      <c r="J1744" s="17" t="s">
        <v>359</v>
      </c>
      <c r="K1744" s="17" t="s">
        <v>392</v>
      </c>
      <c r="L1744" s="17" t="s">
        <v>360</v>
      </c>
      <c r="M1744" s="17" t="s">
        <v>333</v>
      </c>
      <c r="N1744" s="36">
        <v>4.5078190371678604</v>
      </c>
      <c r="O1744" s="35">
        <v>23.40949998</v>
      </c>
      <c r="P1744" s="37">
        <v>1394.0707867199999</v>
      </c>
      <c r="Q1744" t="str">
        <f t="shared" si="108"/>
        <v>Desirable</v>
      </c>
      <c r="R1744" t="str">
        <f t="shared" si="109"/>
        <v>Normal</v>
      </c>
      <c r="S1744">
        <f t="shared" si="110"/>
        <v>2</v>
      </c>
      <c r="T1744" t="str">
        <f t="shared" si="111"/>
        <v>Low</v>
      </c>
    </row>
    <row r="1745" spans="1:20" ht="15" customHeight="1" x14ac:dyDescent="0.35">
      <c r="A1745" s="35">
        <v>88</v>
      </c>
      <c r="B1745" s="36">
        <v>25.854441170000001</v>
      </c>
      <c r="C1745" s="35">
        <v>119.2058012</v>
      </c>
      <c r="D1745" s="35">
        <v>78.802868259999997</v>
      </c>
      <c r="E1745" s="37">
        <v>218.60398219999999</v>
      </c>
      <c r="F1745" s="37">
        <v>42.832643509999997</v>
      </c>
      <c r="G1745" s="37">
        <v>237.37877700000001</v>
      </c>
      <c r="H1745" s="37">
        <v>256.52115959999998</v>
      </c>
      <c r="I1745" s="17" t="s">
        <v>243</v>
      </c>
      <c r="J1745" s="17" t="s">
        <v>354</v>
      </c>
      <c r="K1745" s="17" t="s">
        <v>255</v>
      </c>
      <c r="L1745" s="17" t="s">
        <v>366</v>
      </c>
      <c r="M1745" s="17" t="s">
        <v>333</v>
      </c>
      <c r="N1745" s="36">
        <v>5.1036771090012998</v>
      </c>
      <c r="O1745" s="35">
        <v>40.402932939999999</v>
      </c>
      <c r="P1745" s="37">
        <v>2275.1908229599999</v>
      </c>
      <c r="Q1745" t="str">
        <f t="shared" si="108"/>
        <v>Borderline High</v>
      </c>
      <c r="R1745" t="str">
        <f t="shared" si="109"/>
        <v>Normal</v>
      </c>
      <c r="S1745">
        <f t="shared" si="110"/>
        <v>2</v>
      </c>
      <c r="T1745" t="str">
        <f t="shared" si="111"/>
        <v>Low</v>
      </c>
    </row>
    <row r="1746" spans="1:20" ht="15" customHeight="1" x14ac:dyDescent="0.35">
      <c r="A1746" s="35">
        <v>80</v>
      </c>
      <c r="B1746" s="36">
        <v>29.459826960000001</v>
      </c>
      <c r="C1746" s="35">
        <v>118.1209595</v>
      </c>
      <c r="D1746" s="35">
        <v>83.216228670000007</v>
      </c>
      <c r="E1746" s="37">
        <v>206.37369240000001</v>
      </c>
      <c r="F1746" s="37">
        <v>37.192405190000002</v>
      </c>
      <c r="G1746" s="37">
        <v>222.94878990000001</v>
      </c>
      <c r="H1746" s="37">
        <v>263.14833829999998</v>
      </c>
      <c r="I1746" s="17" t="s">
        <v>243</v>
      </c>
      <c r="J1746" s="17" t="s">
        <v>249</v>
      </c>
      <c r="K1746" s="17" t="s">
        <v>392</v>
      </c>
      <c r="L1746" s="17" t="s">
        <v>366</v>
      </c>
      <c r="M1746" s="17" t="s">
        <v>333</v>
      </c>
      <c r="N1746" s="36">
        <v>5.5488127574897499</v>
      </c>
      <c r="O1746" s="35">
        <v>34.904730829999998</v>
      </c>
      <c r="P1746" s="37">
        <v>2356.7861567999998</v>
      </c>
      <c r="Q1746" t="str">
        <f t="shared" si="108"/>
        <v>Borderline High</v>
      </c>
      <c r="R1746" t="str">
        <f t="shared" si="109"/>
        <v>Normal</v>
      </c>
      <c r="S1746">
        <f t="shared" si="110"/>
        <v>3</v>
      </c>
      <c r="T1746" t="str">
        <f t="shared" si="111"/>
        <v>Moderate</v>
      </c>
    </row>
    <row r="1747" spans="1:20" ht="15" customHeight="1" x14ac:dyDescent="0.35">
      <c r="A1747" s="35">
        <v>73</v>
      </c>
      <c r="B1747" s="36">
        <v>17.998819489999999</v>
      </c>
      <c r="C1747" s="35">
        <v>84.230846389999996</v>
      </c>
      <c r="D1747" s="35">
        <v>72.112043970000002</v>
      </c>
      <c r="E1747" s="37">
        <v>181.767618</v>
      </c>
      <c r="F1747" s="37">
        <v>37.216529680000001</v>
      </c>
      <c r="G1747" s="37">
        <v>203.0098595</v>
      </c>
      <c r="H1747" s="37">
        <v>241.50376729999999</v>
      </c>
      <c r="I1747" s="17" t="s">
        <v>243</v>
      </c>
      <c r="J1747" s="17" t="s">
        <v>249</v>
      </c>
      <c r="K1747" s="17" t="s">
        <v>255</v>
      </c>
      <c r="L1747" s="17" t="s">
        <v>366</v>
      </c>
      <c r="M1747" s="17" t="s">
        <v>332</v>
      </c>
      <c r="N1747" s="36">
        <v>4.8840560783850098</v>
      </c>
      <c r="O1747" s="35">
        <v>12.11880242</v>
      </c>
      <c r="P1747" s="37">
        <v>1313.91382277</v>
      </c>
      <c r="Q1747" t="str">
        <f t="shared" si="108"/>
        <v>Desirable</v>
      </c>
      <c r="R1747" t="str">
        <f t="shared" si="109"/>
        <v>Normal</v>
      </c>
      <c r="S1747">
        <f t="shared" si="110"/>
        <v>2</v>
      </c>
      <c r="T1747" t="str">
        <f t="shared" si="111"/>
        <v>Low</v>
      </c>
    </row>
    <row r="1748" spans="1:20" ht="15" customHeight="1" x14ac:dyDescent="0.35">
      <c r="A1748" s="35">
        <v>59</v>
      </c>
      <c r="B1748" s="36">
        <v>25.236975690000001</v>
      </c>
      <c r="C1748" s="35">
        <v>118.5299644</v>
      </c>
      <c r="D1748" s="35">
        <v>99.702988180000006</v>
      </c>
      <c r="E1748" s="37">
        <v>197.06132360000001</v>
      </c>
      <c r="F1748" s="37">
        <v>36.615722529999999</v>
      </c>
      <c r="G1748" s="37">
        <v>242.20487019999999</v>
      </c>
      <c r="H1748" s="37">
        <v>238.5383367</v>
      </c>
      <c r="I1748" s="17" t="s">
        <v>243</v>
      </c>
      <c r="J1748" s="17" t="s">
        <v>249</v>
      </c>
      <c r="K1748" s="17" t="s">
        <v>392</v>
      </c>
      <c r="L1748" s="17" t="s">
        <v>363</v>
      </c>
      <c r="M1748" s="17" t="s">
        <v>333</v>
      </c>
      <c r="N1748" s="36">
        <v>5.3818772369859298</v>
      </c>
      <c r="O1748" s="35">
        <v>18.826976219999999</v>
      </c>
      <c r="P1748" s="37">
        <v>1488.98156571</v>
      </c>
      <c r="Q1748" t="str">
        <f t="shared" si="108"/>
        <v>Desirable</v>
      </c>
      <c r="R1748" t="str">
        <f t="shared" si="109"/>
        <v>Normal</v>
      </c>
      <c r="S1748">
        <f t="shared" si="110"/>
        <v>3</v>
      </c>
      <c r="T1748" t="str">
        <f t="shared" si="111"/>
        <v>Moderate</v>
      </c>
    </row>
    <row r="1749" spans="1:20" ht="15" customHeight="1" x14ac:dyDescent="0.35">
      <c r="A1749" s="35">
        <v>78</v>
      </c>
      <c r="B1749" s="36">
        <v>32.903584510000002</v>
      </c>
      <c r="C1749" s="35">
        <v>108.87392800000001</v>
      </c>
      <c r="D1749" s="35">
        <v>83.276636109999998</v>
      </c>
      <c r="E1749" s="37">
        <v>205.38742579999999</v>
      </c>
      <c r="F1749" s="37">
        <v>34.806106460000002</v>
      </c>
      <c r="G1749" s="37">
        <v>218.32595610000001</v>
      </c>
      <c r="H1749" s="37">
        <v>226.82749190000001</v>
      </c>
      <c r="I1749" s="17" t="s">
        <v>243</v>
      </c>
      <c r="J1749" s="17" t="s">
        <v>249</v>
      </c>
      <c r="K1749" s="17" t="s">
        <v>392</v>
      </c>
      <c r="L1749" s="17" t="s">
        <v>366</v>
      </c>
      <c r="M1749" s="17" t="s">
        <v>334</v>
      </c>
      <c r="N1749" s="36">
        <v>5.90090207406669</v>
      </c>
      <c r="O1749" s="35">
        <v>25.597291890000001</v>
      </c>
      <c r="P1749" s="37">
        <v>2566.4795917800002</v>
      </c>
      <c r="Q1749" t="str">
        <f t="shared" si="108"/>
        <v>Borderline High</v>
      </c>
      <c r="R1749" t="str">
        <f t="shared" si="109"/>
        <v>Normal</v>
      </c>
      <c r="S1749">
        <f t="shared" si="110"/>
        <v>4</v>
      </c>
      <c r="T1749" t="str">
        <f t="shared" si="111"/>
        <v>Moderate</v>
      </c>
    </row>
    <row r="1750" spans="1:20" ht="15" customHeight="1" x14ac:dyDescent="0.35">
      <c r="A1750" s="35">
        <v>59</v>
      </c>
      <c r="B1750" s="36">
        <v>29.694095860000001</v>
      </c>
      <c r="C1750" s="35">
        <v>98.424696789999999</v>
      </c>
      <c r="D1750" s="35">
        <v>85.922351849999998</v>
      </c>
      <c r="E1750" s="37">
        <v>211.5848871</v>
      </c>
      <c r="F1750" s="37">
        <v>31.313656630000001</v>
      </c>
      <c r="G1750" s="37">
        <v>241.10634920000001</v>
      </c>
      <c r="H1750" s="37">
        <v>253.00002459999999</v>
      </c>
      <c r="I1750" s="17" t="s">
        <v>243</v>
      </c>
      <c r="J1750" s="17" t="s">
        <v>359</v>
      </c>
      <c r="K1750" s="17" t="s">
        <v>392</v>
      </c>
      <c r="L1750" s="17" t="s">
        <v>363</v>
      </c>
      <c r="M1750" s="17" t="s">
        <v>333</v>
      </c>
      <c r="N1750" s="36">
        <v>6.7569523930109003</v>
      </c>
      <c r="O1750" s="35">
        <v>12.50234494</v>
      </c>
      <c r="P1750" s="37">
        <v>1751.95165574</v>
      </c>
      <c r="Q1750" t="str">
        <f t="shared" si="108"/>
        <v>Borderline High</v>
      </c>
      <c r="R1750" t="str">
        <f t="shared" si="109"/>
        <v>Normal</v>
      </c>
      <c r="S1750">
        <f t="shared" si="110"/>
        <v>3</v>
      </c>
      <c r="T1750" t="str">
        <f t="shared" si="111"/>
        <v>Moderate</v>
      </c>
    </row>
    <row r="1751" spans="1:20" ht="15" customHeight="1" x14ac:dyDescent="0.35">
      <c r="A1751" s="35">
        <v>73</v>
      </c>
      <c r="B1751" s="36">
        <v>30.95820432</v>
      </c>
      <c r="C1751" s="35">
        <v>103.9993686</v>
      </c>
      <c r="D1751" s="35">
        <v>79.805082499999997</v>
      </c>
      <c r="E1751" s="37">
        <v>231.18675690000001</v>
      </c>
      <c r="F1751" s="37">
        <v>40.71761369</v>
      </c>
      <c r="G1751" s="37">
        <v>234.04407370000001</v>
      </c>
      <c r="H1751" s="37">
        <v>281.0062527</v>
      </c>
      <c r="I1751" s="17" t="s">
        <v>243</v>
      </c>
      <c r="J1751" s="17" t="s">
        <v>249</v>
      </c>
      <c r="K1751" s="17" t="s">
        <v>255</v>
      </c>
      <c r="L1751" s="17" t="s">
        <v>366</v>
      </c>
      <c r="M1751" s="17" t="s">
        <v>334</v>
      </c>
      <c r="N1751" s="36">
        <v>5.6778071195458599</v>
      </c>
      <c r="O1751" s="35">
        <v>24.194286099999999</v>
      </c>
      <c r="P1751" s="37">
        <v>2259.9489153599998</v>
      </c>
      <c r="Q1751" t="str">
        <f t="shared" si="108"/>
        <v>Borderline High</v>
      </c>
      <c r="R1751" t="str">
        <f t="shared" si="109"/>
        <v>Normal</v>
      </c>
      <c r="S1751">
        <f t="shared" si="110"/>
        <v>3</v>
      </c>
      <c r="T1751" t="str">
        <f t="shared" si="111"/>
        <v>Moderate</v>
      </c>
    </row>
    <row r="1752" spans="1:20" ht="15" customHeight="1" x14ac:dyDescent="0.35">
      <c r="A1752" s="35">
        <v>53</v>
      </c>
      <c r="B1752" s="36">
        <v>25.83229377</v>
      </c>
      <c r="C1752" s="35">
        <v>102.63406259999999</v>
      </c>
      <c r="D1752" s="35">
        <v>96.322856090000002</v>
      </c>
      <c r="E1752" s="37">
        <v>189.7416029</v>
      </c>
      <c r="F1752" s="37">
        <v>36.064103959999997</v>
      </c>
      <c r="G1752" s="37">
        <v>213.74818980000001</v>
      </c>
      <c r="H1752" s="37">
        <v>242.78256210000001</v>
      </c>
      <c r="I1752" s="17" t="s">
        <v>353</v>
      </c>
      <c r="J1752" s="17" t="s">
        <v>249</v>
      </c>
      <c r="K1752" s="17" t="s">
        <v>392</v>
      </c>
      <c r="L1752" s="17" t="s">
        <v>363</v>
      </c>
      <c r="M1752" s="17" t="s">
        <v>333</v>
      </c>
      <c r="N1752" s="36">
        <v>5.2612315866893402</v>
      </c>
      <c r="O1752" s="35">
        <v>6.3112065099999901</v>
      </c>
      <c r="P1752" s="37">
        <v>1369.11156981</v>
      </c>
      <c r="Q1752" t="str">
        <f t="shared" si="108"/>
        <v>Desirable</v>
      </c>
      <c r="R1752" t="str">
        <f t="shared" si="109"/>
        <v>Normal</v>
      </c>
      <c r="S1752">
        <f t="shared" si="110"/>
        <v>5</v>
      </c>
      <c r="T1752" t="str">
        <f t="shared" si="111"/>
        <v>Moderate</v>
      </c>
    </row>
    <row r="1753" spans="1:20" ht="15" customHeight="1" x14ac:dyDescent="0.35">
      <c r="A1753" s="35">
        <v>85</v>
      </c>
      <c r="B1753" s="36">
        <v>29.821729749999999</v>
      </c>
      <c r="C1753" s="35">
        <v>105.0442754</v>
      </c>
      <c r="D1753" s="35">
        <v>82.782854639999996</v>
      </c>
      <c r="E1753" s="37">
        <v>202.43452859999999</v>
      </c>
      <c r="F1753" s="37">
        <v>32.946807319999998</v>
      </c>
      <c r="G1753" s="37">
        <v>227.4704907</v>
      </c>
      <c r="H1753" s="37">
        <v>261.00455219999998</v>
      </c>
      <c r="I1753" s="17" t="s">
        <v>353</v>
      </c>
      <c r="J1753" s="17" t="s">
        <v>249</v>
      </c>
      <c r="K1753" s="17" t="s">
        <v>392</v>
      </c>
      <c r="L1753" s="17" t="s">
        <v>366</v>
      </c>
      <c r="M1753" s="17" t="s">
        <v>333</v>
      </c>
      <c r="N1753" s="36">
        <v>6.1442836215912902</v>
      </c>
      <c r="O1753" s="35">
        <v>22.26142076</v>
      </c>
      <c r="P1753" s="37">
        <v>2534.8470287499999</v>
      </c>
      <c r="Q1753" t="str">
        <f t="shared" si="108"/>
        <v>Borderline High</v>
      </c>
      <c r="R1753" t="str">
        <f t="shared" si="109"/>
        <v>Normal</v>
      </c>
      <c r="S1753">
        <f t="shared" si="110"/>
        <v>5</v>
      </c>
      <c r="T1753" t="str">
        <f t="shared" si="111"/>
        <v>Moderate</v>
      </c>
    </row>
    <row r="1754" spans="1:20" ht="15" customHeight="1" x14ac:dyDescent="0.35">
      <c r="A1754" s="35">
        <v>24</v>
      </c>
      <c r="B1754" s="36">
        <v>26.184554970000001</v>
      </c>
      <c r="C1754" s="35">
        <v>96.660157459999994</v>
      </c>
      <c r="D1754" s="35">
        <v>69.949444760000006</v>
      </c>
      <c r="E1754" s="37">
        <v>194.74211170000001</v>
      </c>
      <c r="F1754" s="37">
        <v>33.19117542</v>
      </c>
      <c r="G1754" s="37">
        <v>225.02154609999999</v>
      </c>
      <c r="H1754" s="37">
        <v>240.9731338</v>
      </c>
      <c r="I1754" s="17" t="s">
        <v>243</v>
      </c>
      <c r="J1754" s="17" t="s">
        <v>359</v>
      </c>
      <c r="K1754" s="17" t="s">
        <v>255</v>
      </c>
      <c r="L1754" s="17" t="s">
        <v>355</v>
      </c>
      <c r="M1754" s="17" t="s">
        <v>333</v>
      </c>
      <c r="N1754" s="36">
        <v>5.8672857841200301</v>
      </c>
      <c r="O1754" s="35">
        <v>26.710712699999998</v>
      </c>
      <c r="P1754" s="37">
        <v>628.42931927999996</v>
      </c>
      <c r="Q1754" t="str">
        <f t="shared" si="108"/>
        <v>Desirable</v>
      </c>
      <c r="R1754" t="str">
        <f t="shared" si="109"/>
        <v>Normal</v>
      </c>
      <c r="S1754">
        <f t="shared" si="110"/>
        <v>3</v>
      </c>
      <c r="T1754" t="str">
        <f t="shared" si="111"/>
        <v>Moderate</v>
      </c>
    </row>
    <row r="1755" spans="1:20" ht="15" customHeight="1" x14ac:dyDescent="0.35">
      <c r="A1755" s="35">
        <v>71</v>
      </c>
      <c r="B1755" s="36">
        <v>22.375799270000002</v>
      </c>
      <c r="C1755" s="35">
        <v>105.8226772</v>
      </c>
      <c r="D1755" s="35">
        <v>72.802878890000002</v>
      </c>
      <c r="E1755" s="37">
        <v>196.9313258</v>
      </c>
      <c r="F1755" s="37">
        <v>36.242256359999999</v>
      </c>
      <c r="G1755" s="37">
        <v>205.96699280000001</v>
      </c>
      <c r="H1755" s="37">
        <v>243.83203270000001</v>
      </c>
      <c r="I1755" s="17" t="s">
        <v>243</v>
      </c>
      <c r="J1755" s="17" t="s">
        <v>249</v>
      </c>
      <c r="K1755" s="17" t="s">
        <v>255</v>
      </c>
      <c r="L1755" s="17" t="s">
        <v>366</v>
      </c>
      <c r="M1755" s="17" t="s">
        <v>255</v>
      </c>
      <c r="N1755" s="36">
        <v>5.4337490426603203</v>
      </c>
      <c r="O1755" s="35">
        <v>33.019798309999999</v>
      </c>
      <c r="P1755" s="37">
        <v>1588.68174817</v>
      </c>
      <c r="Q1755" t="str">
        <f t="shared" si="108"/>
        <v>Desirable</v>
      </c>
      <c r="R1755" t="str">
        <f t="shared" si="109"/>
        <v>Normal</v>
      </c>
      <c r="S1755">
        <f t="shared" si="110"/>
        <v>1</v>
      </c>
      <c r="T1755" t="str">
        <f t="shared" si="111"/>
        <v>Low</v>
      </c>
    </row>
    <row r="1756" spans="1:20" ht="15" customHeight="1" x14ac:dyDescent="0.35">
      <c r="A1756" s="35">
        <v>18</v>
      </c>
      <c r="B1756" s="36">
        <v>25.73922439</v>
      </c>
      <c r="C1756" s="35">
        <v>108.97006349999999</v>
      </c>
      <c r="D1756" s="35">
        <v>88.415654759999995</v>
      </c>
      <c r="E1756" s="37">
        <v>173.34940109999999</v>
      </c>
      <c r="F1756" s="37">
        <v>34.462481529999998</v>
      </c>
      <c r="G1756" s="37">
        <v>213.1171405</v>
      </c>
      <c r="H1756" s="37">
        <v>253.8934098</v>
      </c>
      <c r="I1756" s="17" t="s">
        <v>243</v>
      </c>
      <c r="J1756" s="17" t="s">
        <v>249</v>
      </c>
      <c r="K1756" s="17" t="s">
        <v>392</v>
      </c>
      <c r="L1756" s="17" t="s">
        <v>355</v>
      </c>
      <c r="M1756" s="17" t="s">
        <v>333</v>
      </c>
      <c r="N1756" s="36">
        <v>5.0300905043386797</v>
      </c>
      <c r="O1756" s="35">
        <v>20.55440874</v>
      </c>
      <c r="P1756" s="37">
        <v>463.30603902000001</v>
      </c>
      <c r="Q1756" t="str">
        <f t="shared" si="108"/>
        <v>Desirable</v>
      </c>
      <c r="R1756" t="str">
        <f t="shared" si="109"/>
        <v>Normal</v>
      </c>
      <c r="S1756">
        <f t="shared" si="110"/>
        <v>3</v>
      </c>
      <c r="T1756" t="str">
        <f t="shared" si="111"/>
        <v>Moderate</v>
      </c>
    </row>
    <row r="1757" spans="1:20" ht="15" customHeight="1" x14ac:dyDescent="0.35">
      <c r="A1757" s="35">
        <v>61</v>
      </c>
      <c r="B1757" s="36">
        <v>34.27020022</v>
      </c>
      <c r="C1757" s="35">
        <v>124.8041127</v>
      </c>
      <c r="D1757" s="35">
        <v>87.724018169999994</v>
      </c>
      <c r="E1757" s="37">
        <v>225.15541289999999</v>
      </c>
      <c r="F1757" s="37">
        <v>38.339254930000003</v>
      </c>
      <c r="G1757" s="37">
        <v>220.54500530000001</v>
      </c>
      <c r="H1757" s="37">
        <v>214.11571000000001</v>
      </c>
      <c r="I1757" s="17" t="s">
        <v>353</v>
      </c>
      <c r="J1757" s="17" t="s">
        <v>354</v>
      </c>
      <c r="K1757" s="17" t="s">
        <v>392</v>
      </c>
      <c r="L1757" s="17" t="s">
        <v>261</v>
      </c>
      <c r="M1757" s="17" t="s">
        <v>334</v>
      </c>
      <c r="N1757" s="36">
        <v>5.8727122713023503</v>
      </c>
      <c r="O1757" s="35">
        <v>37.080094529999997</v>
      </c>
      <c r="P1757" s="37">
        <v>2090.4822134199999</v>
      </c>
      <c r="Q1757" t="str">
        <f t="shared" si="108"/>
        <v>Borderline High</v>
      </c>
      <c r="R1757" t="str">
        <f t="shared" si="109"/>
        <v>Elevated</v>
      </c>
      <c r="S1757">
        <f t="shared" si="110"/>
        <v>7</v>
      </c>
      <c r="T1757" t="str">
        <f t="shared" si="111"/>
        <v>High</v>
      </c>
    </row>
    <row r="1758" spans="1:20" ht="15" customHeight="1" x14ac:dyDescent="0.35">
      <c r="A1758" s="35">
        <v>62</v>
      </c>
      <c r="B1758" s="36">
        <v>32.661606800000001</v>
      </c>
      <c r="C1758" s="35">
        <v>128.54054690000001</v>
      </c>
      <c r="D1758" s="35">
        <v>93.77776351</v>
      </c>
      <c r="E1758" s="37">
        <v>199.4539704</v>
      </c>
      <c r="F1758" s="37">
        <v>40.475131599999997</v>
      </c>
      <c r="G1758" s="37">
        <v>205.91917979999999</v>
      </c>
      <c r="H1758" s="37">
        <v>258.70246839999999</v>
      </c>
      <c r="I1758" s="17" t="s">
        <v>353</v>
      </c>
      <c r="J1758" s="17" t="s">
        <v>359</v>
      </c>
      <c r="K1758" s="17" t="s">
        <v>392</v>
      </c>
      <c r="L1758" s="17" t="s">
        <v>261</v>
      </c>
      <c r="M1758" s="17" t="s">
        <v>334</v>
      </c>
      <c r="N1758" s="36">
        <v>4.9278152414951002</v>
      </c>
      <c r="O1758" s="35">
        <v>34.762783390000003</v>
      </c>
      <c r="P1758" s="37">
        <v>2025.0196215999999</v>
      </c>
      <c r="Q1758" t="str">
        <f t="shared" si="108"/>
        <v>Desirable</v>
      </c>
      <c r="R1758" t="str">
        <f t="shared" si="109"/>
        <v>Elevated</v>
      </c>
      <c r="S1758">
        <f t="shared" si="110"/>
        <v>6</v>
      </c>
      <c r="T1758" t="str">
        <f t="shared" si="111"/>
        <v>High</v>
      </c>
    </row>
    <row r="1759" spans="1:20" ht="15" customHeight="1" x14ac:dyDescent="0.35">
      <c r="A1759" s="35">
        <v>64</v>
      </c>
      <c r="B1759" s="36">
        <v>22.038990550000001</v>
      </c>
      <c r="C1759" s="35">
        <v>129.56744800000001</v>
      </c>
      <c r="D1759" s="35">
        <v>90.360593940000001</v>
      </c>
      <c r="E1759" s="37">
        <v>183.5656865</v>
      </c>
      <c r="F1759" s="37">
        <v>45.451697240000001</v>
      </c>
      <c r="G1759" s="37">
        <v>209.5827118</v>
      </c>
      <c r="H1759" s="37">
        <v>217.44194640000001</v>
      </c>
      <c r="I1759" s="17" t="s">
        <v>353</v>
      </c>
      <c r="J1759" s="17" t="s">
        <v>359</v>
      </c>
      <c r="K1759" s="17" t="s">
        <v>392</v>
      </c>
      <c r="L1759" s="17" t="s">
        <v>261</v>
      </c>
      <c r="M1759" s="17" t="s">
        <v>255</v>
      </c>
      <c r="N1759" s="36">
        <v>4.0386981707352403</v>
      </c>
      <c r="O1759" s="35">
        <v>39.206854059999998</v>
      </c>
      <c r="P1759" s="37">
        <v>1410.4953952000001</v>
      </c>
      <c r="Q1759" t="str">
        <f t="shared" si="108"/>
        <v>Desirable</v>
      </c>
      <c r="R1759" t="str">
        <f t="shared" si="109"/>
        <v>Elevated</v>
      </c>
      <c r="S1759">
        <f t="shared" si="110"/>
        <v>3</v>
      </c>
      <c r="T1759" t="str">
        <f t="shared" si="111"/>
        <v>Moderate</v>
      </c>
    </row>
    <row r="1760" spans="1:20" ht="15" customHeight="1" x14ac:dyDescent="0.35">
      <c r="A1760" s="35">
        <v>30</v>
      </c>
      <c r="B1760" s="36">
        <v>24.913293150000001</v>
      </c>
      <c r="C1760" s="35">
        <v>108.5662715</v>
      </c>
      <c r="D1760" s="35">
        <v>78.937753560000004</v>
      </c>
      <c r="E1760" s="37">
        <v>162.01550040000001</v>
      </c>
      <c r="F1760" s="37">
        <v>33.618961249999998</v>
      </c>
      <c r="G1760" s="37">
        <v>190.6239966</v>
      </c>
      <c r="H1760" s="37">
        <v>243.85341729999999</v>
      </c>
      <c r="I1760" s="17" t="s">
        <v>353</v>
      </c>
      <c r="J1760" s="17" t="s">
        <v>249</v>
      </c>
      <c r="K1760" s="17" t="s">
        <v>255</v>
      </c>
      <c r="L1760" s="17" t="s">
        <v>357</v>
      </c>
      <c r="M1760" s="17" t="s">
        <v>255</v>
      </c>
      <c r="N1760" s="36">
        <v>4.8191703246036504</v>
      </c>
      <c r="O1760" s="35">
        <v>29.628517939999998</v>
      </c>
      <c r="P1760" s="37">
        <v>747.39879450000001</v>
      </c>
      <c r="Q1760" t="str">
        <f t="shared" si="108"/>
        <v>Desirable</v>
      </c>
      <c r="R1760" t="str">
        <f t="shared" si="109"/>
        <v>Normal</v>
      </c>
      <c r="S1760">
        <f t="shared" si="110"/>
        <v>3</v>
      </c>
      <c r="T1760" t="str">
        <f t="shared" si="111"/>
        <v>Moderate</v>
      </c>
    </row>
    <row r="1761" spans="1:20" ht="15" customHeight="1" x14ac:dyDescent="0.35">
      <c r="A1761" s="35">
        <v>39</v>
      </c>
      <c r="B1761" s="36">
        <v>22.37880891</v>
      </c>
      <c r="C1761" s="35">
        <v>103.59663810000001</v>
      </c>
      <c r="D1761" s="35">
        <v>79.287910490000002</v>
      </c>
      <c r="E1761" s="37">
        <v>197.59322420000001</v>
      </c>
      <c r="F1761" s="37">
        <v>44.9619991</v>
      </c>
      <c r="G1761" s="37">
        <v>212.07553129999999</v>
      </c>
      <c r="H1761" s="37">
        <v>255.78018170000001</v>
      </c>
      <c r="I1761" s="17" t="s">
        <v>243</v>
      </c>
      <c r="J1761" s="17" t="s">
        <v>249</v>
      </c>
      <c r="K1761" s="17" t="s">
        <v>255</v>
      </c>
      <c r="L1761" s="17" t="s">
        <v>357</v>
      </c>
      <c r="M1761" s="17" t="s">
        <v>255</v>
      </c>
      <c r="N1761" s="36">
        <v>4.3946716817580302</v>
      </c>
      <c r="O1761" s="35">
        <v>24.308727609999998</v>
      </c>
      <c r="P1761" s="37">
        <v>872.77354749000006</v>
      </c>
      <c r="Q1761" t="str">
        <f t="shared" si="108"/>
        <v>Desirable</v>
      </c>
      <c r="R1761" t="str">
        <f t="shared" si="109"/>
        <v>Normal</v>
      </c>
      <c r="S1761">
        <f t="shared" si="110"/>
        <v>0</v>
      </c>
      <c r="T1761" t="str">
        <f t="shared" si="111"/>
        <v>Low</v>
      </c>
    </row>
    <row r="1762" spans="1:20" ht="15" customHeight="1" x14ac:dyDescent="0.35">
      <c r="A1762" s="35">
        <v>38</v>
      </c>
      <c r="B1762" s="36">
        <v>27.897615869999999</v>
      </c>
      <c r="C1762" s="35">
        <v>114.9381571</v>
      </c>
      <c r="D1762" s="35">
        <v>80.001557349999999</v>
      </c>
      <c r="E1762" s="37">
        <v>190.69194189999999</v>
      </c>
      <c r="F1762" s="37">
        <v>32.877697140000002</v>
      </c>
      <c r="G1762" s="37">
        <v>216.44661719999999</v>
      </c>
      <c r="H1762" s="37">
        <v>264.24249170000002</v>
      </c>
      <c r="I1762" s="17" t="s">
        <v>353</v>
      </c>
      <c r="J1762" s="17" t="s">
        <v>249</v>
      </c>
      <c r="K1762" s="17" t="s">
        <v>392</v>
      </c>
      <c r="L1762" s="17" t="s">
        <v>357</v>
      </c>
      <c r="M1762" s="17" t="s">
        <v>333</v>
      </c>
      <c r="N1762" s="36">
        <v>5.8000394944936202</v>
      </c>
      <c r="O1762" s="35">
        <v>34.936599749999999</v>
      </c>
      <c r="P1762" s="37">
        <v>1060.10940306</v>
      </c>
      <c r="Q1762" t="str">
        <f t="shared" si="108"/>
        <v>Desirable</v>
      </c>
      <c r="R1762" t="str">
        <f t="shared" si="109"/>
        <v>Normal</v>
      </c>
      <c r="S1762">
        <f t="shared" si="110"/>
        <v>5</v>
      </c>
      <c r="T1762" t="str">
        <f t="shared" si="111"/>
        <v>Moderate</v>
      </c>
    </row>
    <row r="1763" spans="1:20" ht="15" customHeight="1" x14ac:dyDescent="0.35">
      <c r="A1763" s="35">
        <v>26</v>
      </c>
      <c r="B1763" s="36">
        <v>31.986364120000001</v>
      </c>
      <c r="C1763" s="35">
        <v>97.159200170000005</v>
      </c>
      <c r="D1763" s="35">
        <v>86.388822750000003</v>
      </c>
      <c r="E1763" s="37">
        <v>215.8891769</v>
      </c>
      <c r="F1763" s="37">
        <v>44.474632640000003</v>
      </c>
      <c r="G1763" s="37">
        <v>228.86776399999999</v>
      </c>
      <c r="H1763" s="37">
        <v>273.4983115</v>
      </c>
      <c r="I1763" s="17" t="s">
        <v>353</v>
      </c>
      <c r="J1763" s="17" t="s">
        <v>354</v>
      </c>
      <c r="K1763" s="17" t="s">
        <v>392</v>
      </c>
      <c r="L1763" s="17" t="s">
        <v>355</v>
      </c>
      <c r="M1763" s="17" t="s">
        <v>334</v>
      </c>
      <c r="N1763" s="36">
        <v>4.8542093342853496</v>
      </c>
      <c r="O1763" s="35">
        <v>10.770377420000001</v>
      </c>
      <c r="P1763" s="37">
        <v>831.64546712000003</v>
      </c>
      <c r="Q1763" t="str">
        <f t="shared" si="108"/>
        <v>Borderline High</v>
      </c>
      <c r="R1763" t="str">
        <f t="shared" si="109"/>
        <v>Normal</v>
      </c>
      <c r="S1763">
        <f t="shared" si="110"/>
        <v>5</v>
      </c>
      <c r="T1763" t="str">
        <f t="shared" si="111"/>
        <v>Moderate</v>
      </c>
    </row>
    <row r="1764" spans="1:20" ht="15" customHeight="1" x14ac:dyDescent="0.35">
      <c r="A1764" s="35">
        <v>43</v>
      </c>
      <c r="B1764" s="36">
        <v>37.158967089999997</v>
      </c>
      <c r="C1764" s="35">
        <v>110.5956929</v>
      </c>
      <c r="D1764" s="35">
        <v>74.83338972</v>
      </c>
      <c r="E1764" s="37">
        <v>204.1813678</v>
      </c>
      <c r="F1764" s="37">
        <v>40.926689209999999</v>
      </c>
      <c r="G1764" s="37">
        <v>206.58996070000001</v>
      </c>
      <c r="H1764" s="37">
        <v>255.58209160000001</v>
      </c>
      <c r="I1764" s="17" t="s">
        <v>243</v>
      </c>
      <c r="J1764" s="17" t="s">
        <v>359</v>
      </c>
      <c r="K1764" s="17" t="s">
        <v>255</v>
      </c>
      <c r="L1764" s="17" t="s">
        <v>360</v>
      </c>
      <c r="M1764" s="17" t="s">
        <v>334</v>
      </c>
      <c r="N1764" s="36">
        <v>4.9889539501306803</v>
      </c>
      <c r="O1764" s="35">
        <v>35.762303180000004</v>
      </c>
      <c r="P1764" s="37">
        <v>1597.83558487</v>
      </c>
      <c r="Q1764" t="str">
        <f t="shared" si="108"/>
        <v>Borderline High</v>
      </c>
      <c r="R1764" t="str">
        <f t="shared" si="109"/>
        <v>Normal</v>
      </c>
      <c r="S1764">
        <f t="shared" si="110"/>
        <v>3</v>
      </c>
      <c r="T1764" t="str">
        <f t="shared" si="111"/>
        <v>Moderate</v>
      </c>
    </row>
    <row r="1765" spans="1:20" ht="15" customHeight="1" x14ac:dyDescent="0.35">
      <c r="A1765" s="35">
        <v>26</v>
      </c>
      <c r="B1765" s="36">
        <v>19.862739009999999</v>
      </c>
      <c r="C1765" s="35">
        <v>106.5244859</v>
      </c>
      <c r="D1765" s="35">
        <v>77.661920199999997</v>
      </c>
      <c r="E1765" s="37">
        <v>171.4455931</v>
      </c>
      <c r="F1765" s="37">
        <v>42.866205379999997</v>
      </c>
      <c r="G1765" s="37">
        <v>211.07474909999999</v>
      </c>
      <c r="H1765" s="37">
        <v>220.99577429999999</v>
      </c>
      <c r="I1765" s="17" t="s">
        <v>243</v>
      </c>
      <c r="J1765" s="17" t="s">
        <v>354</v>
      </c>
      <c r="K1765" s="17" t="s">
        <v>255</v>
      </c>
      <c r="L1765" s="17" t="s">
        <v>355</v>
      </c>
      <c r="M1765" s="17" t="s">
        <v>255</v>
      </c>
      <c r="N1765" s="36">
        <v>3.9995514317204099</v>
      </c>
      <c r="O1765" s="35">
        <v>28.862565700000001</v>
      </c>
      <c r="P1765" s="37">
        <v>516.43121426000005</v>
      </c>
      <c r="Q1765" t="str">
        <f t="shared" si="108"/>
        <v>Desirable</v>
      </c>
      <c r="R1765" t="str">
        <f t="shared" si="109"/>
        <v>Normal</v>
      </c>
      <c r="S1765">
        <f t="shared" si="110"/>
        <v>0</v>
      </c>
      <c r="T1765" t="str">
        <f t="shared" si="111"/>
        <v>Low</v>
      </c>
    </row>
    <row r="1766" spans="1:20" ht="15" customHeight="1" x14ac:dyDescent="0.35">
      <c r="A1766" s="35">
        <v>32</v>
      </c>
      <c r="B1766" s="36">
        <v>31.29173673</v>
      </c>
      <c r="C1766" s="35">
        <v>99.490539060000003</v>
      </c>
      <c r="D1766" s="35">
        <v>79.237528789999999</v>
      </c>
      <c r="E1766" s="37">
        <v>180.73972309999999</v>
      </c>
      <c r="F1766" s="37">
        <v>35.490401409999997</v>
      </c>
      <c r="G1766" s="37">
        <v>229.3559611</v>
      </c>
      <c r="H1766" s="37">
        <v>229.0502984</v>
      </c>
      <c r="I1766" s="17" t="s">
        <v>243</v>
      </c>
      <c r="J1766" s="17" t="s">
        <v>354</v>
      </c>
      <c r="K1766" s="17" t="s">
        <v>255</v>
      </c>
      <c r="L1766" s="17" t="s">
        <v>357</v>
      </c>
      <c r="M1766" s="17" t="s">
        <v>334</v>
      </c>
      <c r="N1766" s="36">
        <v>5.0926367671083499</v>
      </c>
      <c r="O1766" s="35">
        <v>20.253010270000001</v>
      </c>
      <c r="P1766" s="37">
        <v>1001.33557536</v>
      </c>
      <c r="Q1766" t="str">
        <f t="shared" si="108"/>
        <v>Desirable</v>
      </c>
      <c r="R1766" t="str">
        <f t="shared" si="109"/>
        <v>Normal</v>
      </c>
      <c r="S1766">
        <f t="shared" si="110"/>
        <v>4</v>
      </c>
      <c r="T1766" t="str">
        <f t="shared" si="111"/>
        <v>Moderate</v>
      </c>
    </row>
    <row r="1767" spans="1:20" ht="15" customHeight="1" x14ac:dyDescent="0.35">
      <c r="A1767" s="35">
        <v>27</v>
      </c>
      <c r="B1767" s="36">
        <v>26.961571859999999</v>
      </c>
      <c r="C1767" s="35">
        <v>116.03041709999999</v>
      </c>
      <c r="D1767" s="35">
        <v>83.505950479999996</v>
      </c>
      <c r="E1767" s="37">
        <v>185.72553339999999</v>
      </c>
      <c r="F1767" s="37">
        <v>36.020413210000001</v>
      </c>
      <c r="G1767" s="37">
        <v>219.7449388</v>
      </c>
      <c r="H1767" s="37">
        <v>230.59009459999999</v>
      </c>
      <c r="I1767" s="17" t="s">
        <v>243</v>
      </c>
      <c r="J1767" s="17" t="s">
        <v>249</v>
      </c>
      <c r="K1767" s="17" t="s">
        <v>392</v>
      </c>
      <c r="L1767" s="17" t="s">
        <v>355</v>
      </c>
      <c r="M1767" s="17" t="s">
        <v>333</v>
      </c>
      <c r="N1767" s="36">
        <v>5.1561189017242803</v>
      </c>
      <c r="O1767" s="35">
        <v>32.524466619999998</v>
      </c>
      <c r="P1767" s="37">
        <v>727.96244021999996</v>
      </c>
      <c r="Q1767" t="str">
        <f t="shared" si="108"/>
        <v>Desirable</v>
      </c>
      <c r="R1767" t="str">
        <f t="shared" si="109"/>
        <v>Normal</v>
      </c>
      <c r="S1767">
        <f t="shared" si="110"/>
        <v>3</v>
      </c>
      <c r="T1767" t="str">
        <f t="shared" si="111"/>
        <v>Moderate</v>
      </c>
    </row>
    <row r="1768" spans="1:20" ht="15" customHeight="1" x14ac:dyDescent="0.35">
      <c r="A1768" s="35">
        <v>59</v>
      </c>
      <c r="B1768" s="36">
        <v>25.164315129999999</v>
      </c>
      <c r="C1768" s="35">
        <v>113.1785031</v>
      </c>
      <c r="D1768" s="35">
        <v>78.96775341</v>
      </c>
      <c r="E1768" s="37">
        <v>212.82552999999999</v>
      </c>
      <c r="F1768" s="37">
        <v>38.466129520000003</v>
      </c>
      <c r="G1768" s="37">
        <v>237.98650929999999</v>
      </c>
      <c r="H1768" s="37">
        <v>239.56064620000001</v>
      </c>
      <c r="I1768" s="17" t="s">
        <v>243</v>
      </c>
      <c r="J1768" s="17" t="s">
        <v>359</v>
      </c>
      <c r="K1768" s="17" t="s">
        <v>255</v>
      </c>
      <c r="L1768" s="17" t="s">
        <v>363</v>
      </c>
      <c r="M1768" s="17" t="s">
        <v>333</v>
      </c>
      <c r="N1768" s="36">
        <v>5.5328033429863002</v>
      </c>
      <c r="O1768" s="35">
        <v>34.21074969</v>
      </c>
      <c r="P1768" s="37">
        <v>1484.69459267</v>
      </c>
      <c r="Q1768" t="str">
        <f t="shared" si="108"/>
        <v>Borderline High</v>
      </c>
      <c r="R1768" t="str">
        <f t="shared" si="109"/>
        <v>Normal</v>
      </c>
      <c r="S1768">
        <f t="shared" si="110"/>
        <v>3</v>
      </c>
      <c r="T1768" t="str">
        <f t="shared" si="111"/>
        <v>Moderate</v>
      </c>
    </row>
    <row r="1769" spans="1:20" ht="15" customHeight="1" x14ac:dyDescent="0.35">
      <c r="A1769" s="35">
        <v>89</v>
      </c>
      <c r="B1769" s="36">
        <v>22.32354093</v>
      </c>
      <c r="C1769" s="35">
        <v>106.33648839999999</v>
      </c>
      <c r="D1769" s="35">
        <v>83.361408319999995</v>
      </c>
      <c r="E1769" s="37">
        <v>190.5187703</v>
      </c>
      <c r="F1769" s="37">
        <v>43.940018950000002</v>
      </c>
      <c r="G1769" s="37">
        <v>208.03537969999999</v>
      </c>
      <c r="H1769" s="37">
        <v>263.58434130000001</v>
      </c>
      <c r="I1769" s="17" t="s">
        <v>243</v>
      </c>
      <c r="J1769" s="17" t="s">
        <v>249</v>
      </c>
      <c r="K1769" s="17" t="s">
        <v>392</v>
      </c>
      <c r="L1769" s="17" t="s">
        <v>366</v>
      </c>
      <c r="M1769" s="17" t="s">
        <v>255</v>
      </c>
      <c r="N1769" s="36">
        <v>4.3358827522763299</v>
      </c>
      <c r="O1769" s="35">
        <v>22.975080080000001</v>
      </c>
      <c r="P1769" s="37">
        <v>1986.79514277</v>
      </c>
      <c r="Q1769" t="str">
        <f t="shared" si="108"/>
        <v>Desirable</v>
      </c>
      <c r="R1769" t="str">
        <f t="shared" si="109"/>
        <v>Normal</v>
      </c>
      <c r="S1769">
        <f t="shared" si="110"/>
        <v>0</v>
      </c>
      <c r="T1769" t="str">
        <f t="shared" si="111"/>
        <v>Low</v>
      </c>
    </row>
    <row r="1770" spans="1:20" ht="15" customHeight="1" x14ac:dyDescent="0.35">
      <c r="A1770" s="35">
        <v>41</v>
      </c>
      <c r="B1770" s="36">
        <v>35.899304690000001</v>
      </c>
      <c r="C1770" s="35">
        <v>116.1025631</v>
      </c>
      <c r="D1770" s="35">
        <v>96.026290000000003</v>
      </c>
      <c r="E1770" s="37">
        <v>197.1099332</v>
      </c>
      <c r="F1770" s="37">
        <v>30.083595500000001</v>
      </c>
      <c r="G1770" s="37">
        <v>220.6422968</v>
      </c>
      <c r="H1770" s="37">
        <v>264.32736779999999</v>
      </c>
      <c r="I1770" s="17" t="s">
        <v>243</v>
      </c>
      <c r="J1770" s="17" t="s">
        <v>359</v>
      </c>
      <c r="K1770" s="17" t="s">
        <v>392</v>
      </c>
      <c r="L1770" s="17" t="s">
        <v>360</v>
      </c>
      <c r="M1770" s="17" t="s">
        <v>334</v>
      </c>
      <c r="N1770" s="36">
        <v>6.5520736442557199</v>
      </c>
      <c r="O1770" s="35">
        <v>20.076273100000002</v>
      </c>
      <c r="P1770" s="37">
        <v>1471.8714922900001</v>
      </c>
      <c r="Q1770" t="str">
        <f t="shared" si="108"/>
        <v>Desirable</v>
      </c>
      <c r="R1770" t="str">
        <f t="shared" si="109"/>
        <v>Normal</v>
      </c>
      <c r="S1770">
        <f t="shared" si="110"/>
        <v>4</v>
      </c>
      <c r="T1770" t="str">
        <f t="shared" si="111"/>
        <v>Moderate</v>
      </c>
    </row>
    <row r="1771" spans="1:20" ht="15" customHeight="1" x14ac:dyDescent="0.35">
      <c r="A1771" s="35">
        <v>66</v>
      </c>
      <c r="B1771" s="36">
        <v>18.855678860000001</v>
      </c>
      <c r="C1771" s="35">
        <v>103.84564949999999</v>
      </c>
      <c r="D1771" s="35">
        <v>89.176244490000002</v>
      </c>
      <c r="E1771" s="37">
        <v>179.34932989999999</v>
      </c>
      <c r="F1771" s="37">
        <v>35.470123870000002</v>
      </c>
      <c r="G1771" s="37">
        <v>205.88521729999999</v>
      </c>
      <c r="H1771" s="37">
        <v>225.32910999999999</v>
      </c>
      <c r="I1771" s="17" t="s">
        <v>353</v>
      </c>
      <c r="J1771" s="17" t="s">
        <v>359</v>
      </c>
      <c r="K1771" s="17" t="s">
        <v>392</v>
      </c>
      <c r="L1771" s="17" t="s">
        <v>261</v>
      </c>
      <c r="M1771" s="17" t="s">
        <v>255</v>
      </c>
      <c r="N1771" s="36">
        <v>5.0563491279964303</v>
      </c>
      <c r="O1771" s="35">
        <v>14.66940501</v>
      </c>
      <c r="P1771" s="37">
        <v>1244.4748047600001</v>
      </c>
      <c r="Q1771" t="str">
        <f t="shared" si="108"/>
        <v>Desirable</v>
      </c>
      <c r="R1771" t="str">
        <f t="shared" si="109"/>
        <v>Normal</v>
      </c>
      <c r="S1771">
        <f t="shared" si="110"/>
        <v>3</v>
      </c>
      <c r="T1771" t="str">
        <f t="shared" si="111"/>
        <v>Moderate</v>
      </c>
    </row>
    <row r="1772" spans="1:20" ht="15" customHeight="1" x14ac:dyDescent="0.35">
      <c r="A1772" s="35">
        <v>43</v>
      </c>
      <c r="B1772" s="36">
        <v>24.55122424</v>
      </c>
      <c r="C1772" s="35">
        <v>89.138555780000004</v>
      </c>
      <c r="D1772" s="35">
        <v>76.342943649999995</v>
      </c>
      <c r="E1772" s="37">
        <v>187.49616929999999</v>
      </c>
      <c r="F1772" s="37">
        <v>44.88083795</v>
      </c>
      <c r="G1772" s="37">
        <v>217.00483199999999</v>
      </c>
      <c r="H1772" s="37">
        <v>219.0607737</v>
      </c>
      <c r="I1772" s="17" t="s">
        <v>243</v>
      </c>
      <c r="J1772" s="17" t="s">
        <v>249</v>
      </c>
      <c r="K1772" s="17" t="s">
        <v>255</v>
      </c>
      <c r="L1772" s="17" t="s">
        <v>360</v>
      </c>
      <c r="M1772" s="17" t="s">
        <v>255</v>
      </c>
      <c r="N1772" s="36">
        <v>4.1776441319763702</v>
      </c>
      <c r="O1772" s="35">
        <v>12.79561213</v>
      </c>
      <c r="P1772" s="37">
        <v>1055.70264232</v>
      </c>
      <c r="Q1772" t="str">
        <f t="shared" si="108"/>
        <v>Desirable</v>
      </c>
      <c r="R1772" t="str">
        <f t="shared" si="109"/>
        <v>Normal</v>
      </c>
      <c r="S1772">
        <f t="shared" si="110"/>
        <v>0</v>
      </c>
      <c r="T1772" t="str">
        <f t="shared" si="111"/>
        <v>Low</v>
      </c>
    </row>
    <row r="1773" spans="1:20" ht="15" customHeight="1" x14ac:dyDescent="0.35">
      <c r="A1773" s="35">
        <v>54</v>
      </c>
      <c r="B1773" s="36">
        <v>28.83648453</v>
      </c>
      <c r="C1773" s="35">
        <v>120.79735169999999</v>
      </c>
      <c r="D1773" s="35">
        <v>92.270553039999996</v>
      </c>
      <c r="E1773" s="37">
        <v>198.62366059999999</v>
      </c>
      <c r="F1773" s="37">
        <v>36.25214167</v>
      </c>
      <c r="G1773" s="37">
        <v>211.01324650000001</v>
      </c>
      <c r="H1773" s="37">
        <v>265.72220659999999</v>
      </c>
      <c r="I1773" s="17" t="s">
        <v>353</v>
      </c>
      <c r="J1773" s="17" t="s">
        <v>249</v>
      </c>
      <c r="K1773" s="17" t="s">
        <v>392</v>
      </c>
      <c r="L1773" s="17" t="s">
        <v>363</v>
      </c>
      <c r="M1773" s="17" t="s">
        <v>333</v>
      </c>
      <c r="N1773" s="36">
        <v>5.4789496964911297</v>
      </c>
      <c r="O1773" s="35">
        <v>28.526798660000001</v>
      </c>
      <c r="P1773" s="37">
        <v>1557.1701646199999</v>
      </c>
      <c r="Q1773" t="str">
        <f t="shared" si="108"/>
        <v>Desirable</v>
      </c>
      <c r="R1773" t="str">
        <f t="shared" si="109"/>
        <v>Elevated</v>
      </c>
      <c r="S1773">
        <f t="shared" si="110"/>
        <v>6</v>
      </c>
      <c r="T1773" t="str">
        <f t="shared" si="111"/>
        <v>High</v>
      </c>
    </row>
    <row r="1774" spans="1:20" ht="15" customHeight="1" x14ac:dyDescent="0.35">
      <c r="A1774" s="35">
        <v>85</v>
      </c>
      <c r="B1774" s="36">
        <v>29.266441960000002</v>
      </c>
      <c r="C1774" s="35">
        <v>112.45113550000001</v>
      </c>
      <c r="D1774" s="35">
        <v>64.337376919999997</v>
      </c>
      <c r="E1774" s="37">
        <v>202.3531098</v>
      </c>
      <c r="F1774" s="37">
        <v>39.039123359999998</v>
      </c>
      <c r="G1774" s="37">
        <v>226.61527649999999</v>
      </c>
      <c r="H1774" s="37">
        <v>231.44956529999999</v>
      </c>
      <c r="I1774" s="17" t="s">
        <v>243</v>
      </c>
      <c r="J1774" s="17" t="s">
        <v>249</v>
      </c>
      <c r="K1774" s="17" t="s">
        <v>255</v>
      </c>
      <c r="L1774" s="17" t="s">
        <v>366</v>
      </c>
      <c r="M1774" s="17" t="s">
        <v>333</v>
      </c>
      <c r="N1774" s="36">
        <v>5.1833415400749896</v>
      </c>
      <c r="O1774" s="35">
        <v>48.113758580000002</v>
      </c>
      <c r="P1774" s="37">
        <v>2487.6475666000001</v>
      </c>
      <c r="Q1774" t="str">
        <f t="shared" si="108"/>
        <v>Borderline High</v>
      </c>
      <c r="R1774" t="str">
        <f t="shared" si="109"/>
        <v>Normal</v>
      </c>
      <c r="S1774">
        <f t="shared" si="110"/>
        <v>3</v>
      </c>
      <c r="T1774" t="str">
        <f t="shared" si="111"/>
        <v>Moderate</v>
      </c>
    </row>
    <row r="1775" spans="1:20" ht="15" customHeight="1" x14ac:dyDescent="0.35">
      <c r="A1775" s="35">
        <v>67</v>
      </c>
      <c r="B1775" s="36">
        <v>33.233989100000002</v>
      </c>
      <c r="C1775" s="35">
        <v>116.182863</v>
      </c>
      <c r="D1775" s="35">
        <v>89.651503750000003</v>
      </c>
      <c r="E1775" s="37">
        <v>222.60804469999999</v>
      </c>
      <c r="F1775" s="37">
        <v>47.348688590000002</v>
      </c>
      <c r="G1775" s="37">
        <v>245.98033889999999</v>
      </c>
      <c r="H1775" s="37">
        <v>289.39190769999999</v>
      </c>
      <c r="I1775" s="17" t="s">
        <v>353</v>
      </c>
      <c r="J1775" s="17" t="s">
        <v>354</v>
      </c>
      <c r="K1775" s="17" t="s">
        <v>392</v>
      </c>
      <c r="L1775" s="17" t="s">
        <v>261</v>
      </c>
      <c r="M1775" s="17" t="s">
        <v>334</v>
      </c>
      <c r="N1775" s="36">
        <v>4.7014616735766301</v>
      </c>
      <c r="O1775" s="35">
        <v>26.531359250000001</v>
      </c>
      <c r="P1775" s="37">
        <v>2226.6772697000001</v>
      </c>
      <c r="Q1775" t="str">
        <f t="shared" si="108"/>
        <v>Borderline High</v>
      </c>
      <c r="R1775" t="str">
        <f t="shared" si="109"/>
        <v>Normal</v>
      </c>
      <c r="S1775">
        <f t="shared" si="110"/>
        <v>5</v>
      </c>
      <c r="T1775" t="str">
        <f t="shared" si="111"/>
        <v>Moderate</v>
      </c>
    </row>
    <row r="1776" spans="1:20" ht="15" customHeight="1" x14ac:dyDescent="0.35">
      <c r="A1776" s="35">
        <v>41</v>
      </c>
      <c r="B1776" s="36">
        <v>22.596597160000002</v>
      </c>
      <c r="C1776" s="35">
        <v>111.90084779999999</v>
      </c>
      <c r="D1776" s="35">
        <v>69.783937620000003</v>
      </c>
      <c r="E1776" s="37">
        <v>182.38072829999999</v>
      </c>
      <c r="F1776" s="37">
        <v>38.499515119999998</v>
      </c>
      <c r="G1776" s="37">
        <v>201.60670039999999</v>
      </c>
      <c r="H1776" s="37">
        <v>245.39058410000001</v>
      </c>
      <c r="I1776" s="17" t="s">
        <v>243</v>
      </c>
      <c r="J1776" s="17" t="s">
        <v>249</v>
      </c>
      <c r="K1776" s="17" t="s">
        <v>255</v>
      </c>
      <c r="L1776" s="17" t="s">
        <v>360</v>
      </c>
      <c r="M1776" s="17" t="s">
        <v>255</v>
      </c>
      <c r="N1776" s="36">
        <v>4.7372214359462301</v>
      </c>
      <c r="O1776" s="35">
        <v>42.116910179999998</v>
      </c>
      <c r="P1776" s="37">
        <v>926.46048355999994</v>
      </c>
      <c r="Q1776" t="str">
        <f t="shared" si="108"/>
        <v>Desirable</v>
      </c>
      <c r="R1776" t="str">
        <f t="shared" si="109"/>
        <v>Normal</v>
      </c>
      <c r="S1776">
        <f t="shared" si="110"/>
        <v>1</v>
      </c>
      <c r="T1776" t="str">
        <f t="shared" si="111"/>
        <v>Low</v>
      </c>
    </row>
    <row r="1777" spans="1:20" ht="15" customHeight="1" x14ac:dyDescent="0.35">
      <c r="A1777" s="35">
        <v>36</v>
      </c>
      <c r="B1777" s="36">
        <v>30.121934469999999</v>
      </c>
      <c r="C1777" s="35">
        <v>90.4904066</v>
      </c>
      <c r="D1777" s="35">
        <v>89.673214270000003</v>
      </c>
      <c r="E1777" s="37">
        <v>191.44662439999999</v>
      </c>
      <c r="F1777" s="37">
        <v>39.25091192</v>
      </c>
      <c r="G1777" s="37">
        <v>216.40041479999999</v>
      </c>
      <c r="H1777" s="37">
        <v>236.5367712</v>
      </c>
      <c r="I1777" s="17" t="s">
        <v>243</v>
      </c>
      <c r="J1777" s="17" t="s">
        <v>249</v>
      </c>
      <c r="K1777" s="17" t="s">
        <v>392</v>
      </c>
      <c r="L1777" s="17" t="s">
        <v>357</v>
      </c>
      <c r="M1777" s="17" t="s">
        <v>334</v>
      </c>
      <c r="N1777" s="36">
        <v>4.8775076816100604</v>
      </c>
      <c r="O1777" s="35">
        <v>0.81719232999999802</v>
      </c>
      <c r="P1777" s="37">
        <v>1084.3896409199999</v>
      </c>
      <c r="Q1777" t="str">
        <f t="shared" si="108"/>
        <v>Desirable</v>
      </c>
      <c r="R1777" t="str">
        <f t="shared" si="109"/>
        <v>Normal</v>
      </c>
      <c r="S1777">
        <f t="shared" si="110"/>
        <v>4</v>
      </c>
      <c r="T1777" t="str">
        <f t="shared" si="111"/>
        <v>Moderate</v>
      </c>
    </row>
    <row r="1778" spans="1:20" ht="15" customHeight="1" x14ac:dyDescent="0.35">
      <c r="A1778" s="35">
        <v>77</v>
      </c>
      <c r="B1778" s="36">
        <v>26.685327399999998</v>
      </c>
      <c r="C1778" s="35">
        <v>109.70312869999999</v>
      </c>
      <c r="D1778" s="35">
        <v>91.992421829999998</v>
      </c>
      <c r="E1778" s="37">
        <v>195.89566450000001</v>
      </c>
      <c r="F1778" s="37">
        <v>38.894162829999999</v>
      </c>
      <c r="G1778" s="37">
        <v>204.4971051</v>
      </c>
      <c r="H1778" s="37">
        <v>267.1262279</v>
      </c>
      <c r="I1778" s="17" t="s">
        <v>243</v>
      </c>
      <c r="J1778" s="17" t="s">
        <v>354</v>
      </c>
      <c r="K1778" s="17" t="s">
        <v>392</v>
      </c>
      <c r="L1778" s="17" t="s">
        <v>366</v>
      </c>
      <c r="M1778" s="17" t="s">
        <v>333</v>
      </c>
      <c r="N1778" s="36">
        <v>5.0366340408515198</v>
      </c>
      <c r="O1778" s="35">
        <v>17.710706869999999</v>
      </c>
      <c r="P1778" s="37">
        <v>2054.7702098</v>
      </c>
      <c r="Q1778" t="str">
        <f t="shared" si="108"/>
        <v>Desirable</v>
      </c>
      <c r="R1778" t="str">
        <f t="shared" si="109"/>
        <v>Normal</v>
      </c>
      <c r="S1778">
        <f t="shared" si="110"/>
        <v>3</v>
      </c>
      <c r="T1778" t="str">
        <f t="shared" si="111"/>
        <v>Moderate</v>
      </c>
    </row>
    <row r="1779" spans="1:20" ht="15" customHeight="1" x14ac:dyDescent="0.35">
      <c r="A1779" s="35">
        <v>56</v>
      </c>
      <c r="B1779" s="36">
        <v>27.201085540000001</v>
      </c>
      <c r="C1779" s="35">
        <v>102.0380862</v>
      </c>
      <c r="D1779" s="35">
        <v>86.811009589999998</v>
      </c>
      <c r="E1779" s="37">
        <v>219.0002944</v>
      </c>
      <c r="F1779" s="37">
        <v>32.654727049999998</v>
      </c>
      <c r="G1779" s="37">
        <v>227.10825410000001</v>
      </c>
      <c r="H1779" s="37">
        <v>249.74131449999999</v>
      </c>
      <c r="I1779" s="17" t="s">
        <v>243</v>
      </c>
      <c r="J1779" s="17" t="s">
        <v>359</v>
      </c>
      <c r="K1779" s="17" t="s">
        <v>392</v>
      </c>
      <c r="L1779" s="17" t="s">
        <v>363</v>
      </c>
      <c r="M1779" s="17" t="s">
        <v>333</v>
      </c>
      <c r="N1779" s="36">
        <v>6.7065418756884103</v>
      </c>
      <c r="O1779" s="35">
        <v>15.227076609999999</v>
      </c>
      <c r="P1779" s="37">
        <v>1523.26079024</v>
      </c>
      <c r="Q1779" t="str">
        <f t="shared" si="108"/>
        <v>Borderline High</v>
      </c>
      <c r="R1779" t="str">
        <f t="shared" si="109"/>
        <v>Normal</v>
      </c>
      <c r="S1779">
        <f t="shared" si="110"/>
        <v>3</v>
      </c>
      <c r="T1779" t="str">
        <f t="shared" si="111"/>
        <v>Moderate</v>
      </c>
    </row>
    <row r="1780" spans="1:20" ht="15" customHeight="1" x14ac:dyDescent="0.35">
      <c r="A1780" s="35">
        <v>35</v>
      </c>
      <c r="B1780" s="36">
        <v>24.702113839999999</v>
      </c>
      <c r="C1780" s="35">
        <v>119.8227796</v>
      </c>
      <c r="D1780" s="35">
        <v>79.386712689999996</v>
      </c>
      <c r="E1780" s="37">
        <v>193.14983179999999</v>
      </c>
      <c r="F1780" s="37">
        <v>41.293425110000001</v>
      </c>
      <c r="G1780" s="37">
        <v>209.3415353</v>
      </c>
      <c r="H1780" s="37">
        <v>243.4999364</v>
      </c>
      <c r="I1780" s="17" t="s">
        <v>243</v>
      </c>
      <c r="J1780" s="17" t="s">
        <v>249</v>
      </c>
      <c r="K1780" s="17" t="s">
        <v>255</v>
      </c>
      <c r="L1780" s="17" t="s">
        <v>357</v>
      </c>
      <c r="M1780" s="17" t="s">
        <v>255</v>
      </c>
      <c r="N1780" s="36">
        <v>4.6774960247418402</v>
      </c>
      <c r="O1780" s="35">
        <v>40.436066910000001</v>
      </c>
      <c r="P1780" s="37">
        <v>864.57398439999997</v>
      </c>
      <c r="Q1780" t="str">
        <f t="shared" si="108"/>
        <v>Desirable</v>
      </c>
      <c r="R1780" t="str">
        <f t="shared" si="109"/>
        <v>Normal</v>
      </c>
      <c r="S1780">
        <f t="shared" si="110"/>
        <v>0</v>
      </c>
      <c r="T1780" t="str">
        <f t="shared" si="111"/>
        <v>Low</v>
      </c>
    </row>
    <row r="1781" spans="1:20" ht="15" customHeight="1" x14ac:dyDescent="0.35">
      <c r="A1781" s="35">
        <v>36</v>
      </c>
      <c r="B1781" s="36">
        <v>27.809332130000001</v>
      </c>
      <c r="C1781" s="35">
        <v>107.00478339999999</v>
      </c>
      <c r="D1781" s="35">
        <v>74.205167090000003</v>
      </c>
      <c r="E1781" s="37">
        <v>176.24818490000001</v>
      </c>
      <c r="F1781" s="37">
        <v>38.182426560000003</v>
      </c>
      <c r="G1781" s="37">
        <v>198.69643099999999</v>
      </c>
      <c r="H1781" s="37">
        <v>211.2252225</v>
      </c>
      <c r="I1781" s="17" t="s">
        <v>243</v>
      </c>
      <c r="J1781" s="17" t="s">
        <v>354</v>
      </c>
      <c r="K1781" s="17" t="s">
        <v>255</v>
      </c>
      <c r="L1781" s="17" t="s">
        <v>357</v>
      </c>
      <c r="M1781" s="17" t="s">
        <v>333</v>
      </c>
      <c r="N1781" s="36">
        <v>4.6159503410041998</v>
      </c>
      <c r="O1781" s="35">
        <v>32.799616309999998</v>
      </c>
      <c r="P1781" s="37">
        <v>1001.13595668</v>
      </c>
      <c r="Q1781" t="str">
        <f t="shared" si="108"/>
        <v>Desirable</v>
      </c>
      <c r="R1781" t="str">
        <f t="shared" si="109"/>
        <v>Normal</v>
      </c>
      <c r="S1781">
        <f t="shared" si="110"/>
        <v>3</v>
      </c>
      <c r="T1781" t="str">
        <f t="shared" si="111"/>
        <v>Moderate</v>
      </c>
    </row>
    <row r="1782" spans="1:20" ht="15" customHeight="1" x14ac:dyDescent="0.35">
      <c r="A1782" s="35">
        <v>53</v>
      </c>
      <c r="B1782" s="36">
        <v>26.28806836</v>
      </c>
      <c r="C1782" s="35">
        <v>106.9788894</v>
      </c>
      <c r="D1782" s="35">
        <v>81.756367539999999</v>
      </c>
      <c r="E1782" s="37">
        <v>184.95614570000001</v>
      </c>
      <c r="F1782" s="37">
        <v>44.898969559999998</v>
      </c>
      <c r="G1782" s="37">
        <v>217.97375109999999</v>
      </c>
      <c r="H1782" s="37">
        <v>228.21161559999999</v>
      </c>
      <c r="I1782" s="17" t="s">
        <v>243</v>
      </c>
      <c r="J1782" s="17" t="s">
        <v>354</v>
      </c>
      <c r="K1782" s="17" t="s">
        <v>392</v>
      </c>
      <c r="L1782" s="17" t="s">
        <v>363</v>
      </c>
      <c r="M1782" s="17" t="s">
        <v>333</v>
      </c>
      <c r="N1782" s="36">
        <v>4.1193850886229599</v>
      </c>
      <c r="O1782" s="35">
        <v>25.222521860000001</v>
      </c>
      <c r="P1782" s="37">
        <v>1393.26762308</v>
      </c>
      <c r="Q1782" t="str">
        <f t="shared" si="108"/>
        <v>Desirable</v>
      </c>
      <c r="R1782" t="str">
        <f t="shared" si="109"/>
        <v>Normal</v>
      </c>
      <c r="S1782">
        <f t="shared" si="110"/>
        <v>2</v>
      </c>
      <c r="T1782" t="str">
        <f t="shared" si="111"/>
        <v>Low</v>
      </c>
    </row>
    <row r="1783" spans="1:20" ht="15" customHeight="1" x14ac:dyDescent="0.35">
      <c r="A1783" s="35">
        <v>72</v>
      </c>
      <c r="B1783" s="36">
        <v>25.218725119999998</v>
      </c>
      <c r="C1783" s="35">
        <v>105.6825192</v>
      </c>
      <c r="D1783" s="35">
        <v>79.460310460000002</v>
      </c>
      <c r="E1783" s="37">
        <v>177.80687349999999</v>
      </c>
      <c r="F1783" s="37">
        <v>39.989068779999997</v>
      </c>
      <c r="G1783" s="37">
        <v>208.5363346</v>
      </c>
      <c r="H1783" s="37">
        <v>252.19412159999999</v>
      </c>
      <c r="I1783" s="17" t="s">
        <v>243</v>
      </c>
      <c r="J1783" s="17" t="s">
        <v>359</v>
      </c>
      <c r="K1783" s="17" t="s">
        <v>255</v>
      </c>
      <c r="L1783" s="17" t="s">
        <v>366</v>
      </c>
      <c r="M1783" s="17" t="s">
        <v>333</v>
      </c>
      <c r="N1783" s="36">
        <v>4.4463869483484402</v>
      </c>
      <c r="O1783" s="35">
        <v>26.222208739999999</v>
      </c>
      <c r="P1783" s="37">
        <v>1815.74820864</v>
      </c>
      <c r="Q1783" t="str">
        <f t="shared" si="108"/>
        <v>Desirable</v>
      </c>
      <c r="R1783" t="str">
        <f t="shared" si="109"/>
        <v>Normal</v>
      </c>
      <c r="S1783">
        <f t="shared" si="110"/>
        <v>3</v>
      </c>
      <c r="T1783" t="str">
        <f t="shared" si="111"/>
        <v>Moderate</v>
      </c>
    </row>
    <row r="1784" spans="1:20" ht="15" customHeight="1" x14ac:dyDescent="0.35">
      <c r="A1784" s="35">
        <v>86</v>
      </c>
      <c r="B1784" s="36">
        <v>24.37398533</v>
      </c>
      <c r="C1784" s="35">
        <v>126.4576021</v>
      </c>
      <c r="D1784" s="35">
        <v>82.83546321</v>
      </c>
      <c r="E1784" s="37">
        <v>199.24501119999999</v>
      </c>
      <c r="F1784" s="37">
        <v>39.16292241</v>
      </c>
      <c r="G1784" s="37">
        <v>202.91103659999999</v>
      </c>
      <c r="H1784" s="37">
        <v>215.06375600000001</v>
      </c>
      <c r="I1784" s="17" t="s">
        <v>353</v>
      </c>
      <c r="J1784" s="17" t="s">
        <v>249</v>
      </c>
      <c r="K1784" s="17" t="s">
        <v>392</v>
      </c>
      <c r="L1784" s="17" t="s">
        <v>366</v>
      </c>
      <c r="M1784" s="17" t="s">
        <v>255</v>
      </c>
      <c r="N1784" s="36">
        <v>5.0875930328714203</v>
      </c>
      <c r="O1784" s="35">
        <v>43.622138890000002</v>
      </c>
      <c r="P1784" s="37">
        <v>2096.1627383800001</v>
      </c>
      <c r="Q1784" t="str">
        <f t="shared" si="108"/>
        <v>Desirable</v>
      </c>
      <c r="R1784" t="str">
        <f t="shared" si="109"/>
        <v>Elevated</v>
      </c>
      <c r="S1784">
        <f t="shared" si="110"/>
        <v>4</v>
      </c>
      <c r="T1784" t="str">
        <f t="shared" si="111"/>
        <v>Moderate</v>
      </c>
    </row>
    <row r="1785" spans="1:20" ht="15" customHeight="1" x14ac:dyDescent="0.35">
      <c r="A1785" s="35">
        <v>64</v>
      </c>
      <c r="B1785" s="36">
        <v>28.862477739999999</v>
      </c>
      <c r="C1785" s="35">
        <v>103.6524151</v>
      </c>
      <c r="D1785" s="35">
        <v>83.80342503</v>
      </c>
      <c r="E1785" s="37">
        <v>166.2094917</v>
      </c>
      <c r="F1785" s="37">
        <v>39.060654300000003</v>
      </c>
      <c r="G1785" s="37">
        <v>192.53040189999999</v>
      </c>
      <c r="H1785" s="37">
        <v>265.6056845</v>
      </c>
      <c r="I1785" s="17" t="s">
        <v>243</v>
      </c>
      <c r="J1785" s="17" t="s">
        <v>359</v>
      </c>
      <c r="K1785" s="17" t="s">
        <v>392</v>
      </c>
      <c r="L1785" s="17" t="s">
        <v>261</v>
      </c>
      <c r="M1785" s="17" t="s">
        <v>333</v>
      </c>
      <c r="N1785" s="36">
        <v>4.2551640436806499</v>
      </c>
      <c r="O1785" s="35">
        <v>19.848990069999999</v>
      </c>
      <c r="P1785" s="37">
        <v>1847.1985753599999</v>
      </c>
      <c r="Q1785" t="str">
        <f t="shared" si="108"/>
        <v>Desirable</v>
      </c>
      <c r="R1785" t="str">
        <f t="shared" si="109"/>
        <v>Normal</v>
      </c>
      <c r="S1785">
        <f t="shared" si="110"/>
        <v>3</v>
      </c>
      <c r="T1785" t="str">
        <f t="shared" si="111"/>
        <v>Moderate</v>
      </c>
    </row>
    <row r="1786" spans="1:20" ht="15" customHeight="1" x14ac:dyDescent="0.35">
      <c r="A1786" s="35">
        <v>66</v>
      </c>
      <c r="B1786" s="36">
        <v>20.345546509999998</v>
      </c>
      <c r="C1786" s="35">
        <v>96.575231020000004</v>
      </c>
      <c r="D1786" s="35">
        <v>87.125800960000007</v>
      </c>
      <c r="E1786" s="37">
        <v>203.16725579999999</v>
      </c>
      <c r="F1786" s="37">
        <v>33.02019928</v>
      </c>
      <c r="G1786" s="37">
        <v>224.98038729999999</v>
      </c>
      <c r="H1786" s="37">
        <v>232.25273129999999</v>
      </c>
      <c r="I1786" s="17" t="s">
        <v>243</v>
      </c>
      <c r="J1786" s="17" t="s">
        <v>359</v>
      </c>
      <c r="K1786" s="17" t="s">
        <v>392</v>
      </c>
      <c r="L1786" s="17" t="s">
        <v>261</v>
      </c>
      <c r="M1786" s="17" t="s">
        <v>255</v>
      </c>
      <c r="N1786" s="36">
        <v>6.1528173733056901</v>
      </c>
      <c r="O1786" s="35">
        <v>9.4494300599999992</v>
      </c>
      <c r="P1786" s="37">
        <v>1342.80606966</v>
      </c>
      <c r="Q1786" t="str">
        <f t="shared" si="108"/>
        <v>Borderline High</v>
      </c>
      <c r="R1786" t="str">
        <f t="shared" si="109"/>
        <v>Normal</v>
      </c>
      <c r="S1786">
        <f t="shared" si="110"/>
        <v>1</v>
      </c>
      <c r="T1786" t="str">
        <f t="shared" si="111"/>
        <v>Low</v>
      </c>
    </row>
    <row r="1787" spans="1:20" ht="15" customHeight="1" x14ac:dyDescent="0.35">
      <c r="A1787" s="35">
        <v>50</v>
      </c>
      <c r="B1787" s="36">
        <v>26.038259069999999</v>
      </c>
      <c r="C1787" s="35">
        <v>99.809039839999997</v>
      </c>
      <c r="D1787" s="35">
        <v>74.894471929999995</v>
      </c>
      <c r="E1787" s="37">
        <v>213.1131192</v>
      </c>
      <c r="F1787" s="37">
        <v>36.855745519999999</v>
      </c>
      <c r="G1787" s="37">
        <v>204.88618700000001</v>
      </c>
      <c r="H1787" s="37">
        <v>255.06992260000001</v>
      </c>
      <c r="I1787" s="17" t="s">
        <v>353</v>
      </c>
      <c r="J1787" s="17" t="s">
        <v>249</v>
      </c>
      <c r="K1787" s="17" t="s">
        <v>255</v>
      </c>
      <c r="L1787" s="17" t="s">
        <v>363</v>
      </c>
      <c r="M1787" s="17" t="s">
        <v>333</v>
      </c>
      <c r="N1787" s="36">
        <v>5.7823581152185</v>
      </c>
      <c r="O1787" s="35">
        <v>24.914567909999999</v>
      </c>
      <c r="P1787" s="37">
        <v>1301.9129535</v>
      </c>
      <c r="Q1787" t="str">
        <f t="shared" si="108"/>
        <v>Borderline High</v>
      </c>
      <c r="R1787" t="str">
        <f t="shared" si="109"/>
        <v>Normal</v>
      </c>
      <c r="S1787">
        <f t="shared" si="110"/>
        <v>5</v>
      </c>
      <c r="T1787" t="str">
        <f t="shared" si="111"/>
        <v>Moderate</v>
      </c>
    </row>
    <row r="1788" spans="1:20" ht="15" customHeight="1" x14ac:dyDescent="0.35">
      <c r="A1788" s="35">
        <v>38</v>
      </c>
      <c r="B1788" s="36">
        <v>23.161412729999999</v>
      </c>
      <c r="C1788" s="35">
        <v>99.086510390000001</v>
      </c>
      <c r="D1788" s="35">
        <v>70.066528419999997</v>
      </c>
      <c r="E1788" s="37">
        <v>165.4876185</v>
      </c>
      <c r="F1788" s="37">
        <v>34.151652419999998</v>
      </c>
      <c r="G1788" s="37">
        <v>201.78209899999999</v>
      </c>
      <c r="H1788" s="37">
        <v>231.0092765</v>
      </c>
      <c r="I1788" s="17" t="s">
        <v>353</v>
      </c>
      <c r="J1788" s="17" t="s">
        <v>359</v>
      </c>
      <c r="K1788" s="17" t="s">
        <v>255</v>
      </c>
      <c r="L1788" s="17" t="s">
        <v>357</v>
      </c>
      <c r="M1788" s="17" t="s">
        <v>255</v>
      </c>
      <c r="N1788" s="36">
        <v>4.8456694412562804</v>
      </c>
      <c r="O1788" s="35">
        <v>29.01998197</v>
      </c>
      <c r="P1788" s="37">
        <v>880.13368374000004</v>
      </c>
      <c r="Q1788" t="str">
        <f t="shared" si="108"/>
        <v>Desirable</v>
      </c>
      <c r="R1788" t="str">
        <f t="shared" si="109"/>
        <v>Normal</v>
      </c>
      <c r="S1788">
        <f t="shared" si="110"/>
        <v>3</v>
      </c>
      <c r="T1788" t="str">
        <f t="shared" si="111"/>
        <v>Moderate</v>
      </c>
    </row>
    <row r="1789" spans="1:20" ht="15" customHeight="1" x14ac:dyDescent="0.35">
      <c r="A1789" s="35">
        <v>39</v>
      </c>
      <c r="B1789" s="36">
        <v>26.385451329999999</v>
      </c>
      <c r="C1789" s="35">
        <v>106.6979864</v>
      </c>
      <c r="D1789" s="35">
        <v>81.427664309999997</v>
      </c>
      <c r="E1789" s="37">
        <v>181.8509679</v>
      </c>
      <c r="F1789" s="37">
        <v>34.965694339999999</v>
      </c>
      <c r="G1789" s="37">
        <v>210.0020523</v>
      </c>
      <c r="H1789" s="37">
        <v>225.66577140000001</v>
      </c>
      <c r="I1789" s="17" t="s">
        <v>353</v>
      </c>
      <c r="J1789" s="17" t="s">
        <v>359</v>
      </c>
      <c r="K1789" s="17" t="s">
        <v>392</v>
      </c>
      <c r="L1789" s="17" t="s">
        <v>357</v>
      </c>
      <c r="M1789" s="17" t="s">
        <v>333</v>
      </c>
      <c r="N1789" s="36">
        <v>5.2008396038618496</v>
      </c>
      <c r="O1789" s="35">
        <v>25.270322090000001</v>
      </c>
      <c r="P1789" s="37">
        <v>1029.03260187</v>
      </c>
      <c r="Q1789" t="str">
        <f t="shared" si="108"/>
        <v>Desirable</v>
      </c>
      <c r="R1789" t="str">
        <f t="shared" si="109"/>
        <v>Normal</v>
      </c>
      <c r="S1789">
        <f t="shared" si="110"/>
        <v>5</v>
      </c>
      <c r="T1789" t="str">
        <f t="shared" si="111"/>
        <v>Moderate</v>
      </c>
    </row>
    <row r="1790" spans="1:20" ht="15" customHeight="1" x14ac:dyDescent="0.35">
      <c r="A1790" s="35">
        <v>65</v>
      </c>
      <c r="B1790" s="36">
        <v>26.448981249999999</v>
      </c>
      <c r="C1790" s="35">
        <v>116.58396949999999</v>
      </c>
      <c r="D1790" s="35">
        <v>81.845127779999999</v>
      </c>
      <c r="E1790" s="37">
        <v>200.7226373</v>
      </c>
      <c r="F1790" s="37">
        <v>46.372596379999997</v>
      </c>
      <c r="G1790" s="37">
        <v>223.1952661</v>
      </c>
      <c r="H1790" s="37">
        <v>255.67342880000001</v>
      </c>
      <c r="I1790" s="17" t="s">
        <v>353</v>
      </c>
      <c r="J1790" s="17" t="s">
        <v>249</v>
      </c>
      <c r="K1790" s="17" t="s">
        <v>392</v>
      </c>
      <c r="L1790" s="17" t="s">
        <v>261</v>
      </c>
      <c r="M1790" s="17" t="s">
        <v>333</v>
      </c>
      <c r="N1790" s="36">
        <v>4.3284752843075598</v>
      </c>
      <c r="O1790" s="35">
        <v>34.738841720000003</v>
      </c>
      <c r="P1790" s="37">
        <v>1719.18378125</v>
      </c>
      <c r="Q1790" t="str">
        <f t="shared" si="108"/>
        <v>Borderline High</v>
      </c>
      <c r="R1790" t="str">
        <f t="shared" si="109"/>
        <v>Normal</v>
      </c>
      <c r="S1790">
        <f t="shared" si="110"/>
        <v>4</v>
      </c>
      <c r="T1790" t="str">
        <f t="shared" si="111"/>
        <v>Moderate</v>
      </c>
    </row>
    <row r="1791" spans="1:20" ht="15" customHeight="1" x14ac:dyDescent="0.35">
      <c r="A1791" s="35">
        <v>54</v>
      </c>
      <c r="B1791" s="36">
        <v>31.33426365</v>
      </c>
      <c r="C1791" s="35">
        <v>102.843025</v>
      </c>
      <c r="D1791" s="35">
        <v>84.174231700000007</v>
      </c>
      <c r="E1791" s="37">
        <v>185.6827868</v>
      </c>
      <c r="F1791" s="37">
        <v>35.629707119999999</v>
      </c>
      <c r="G1791" s="37">
        <v>197.77508539999999</v>
      </c>
      <c r="H1791" s="37">
        <v>264.24059089999997</v>
      </c>
      <c r="I1791" s="17" t="s">
        <v>243</v>
      </c>
      <c r="J1791" s="17" t="s">
        <v>249</v>
      </c>
      <c r="K1791" s="17" t="s">
        <v>392</v>
      </c>
      <c r="L1791" s="17" t="s">
        <v>363</v>
      </c>
      <c r="M1791" s="17" t="s">
        <v>334</v>
      </c>
      <c r="N1791" s="36">
        <v>5.2114598128641596</v>
      </c>
      <c r="O1791" s="35">
        <v>18.668793300000001</v>
      </c>
      <c r="P1791" s="37">
        <v>1692.0502371</v>
      </c>
      <c r="Q1791" t="str">
        <f t="shared" si="108"/>
        <v>Desirable</v>
      </c>
      <c r="R1791" t="str">
        <f t="shared" si="109"/>
        <v>Normal</v>
      </c>
      <c r="S1791">
        <f t="shared" si="110"/>
        <v>4</v>
      </c>
      <c r="T1791" t="str">
        <f t="shared" si="111"/>
        <v>Moderate</v>
      </c>
    </row>
    <row r="1792" spans="1:20" ht="15" customHeight="1" x14ac:dyDescent="0.35">
      <c r="A1792" s="35">
        <v>32</v>
      </c>
      <c r="B1792" s="36">
        <v>30.295075600000001</v>
      </c>
      <c r="C1792" s="35">
        <v>123.11608870000001</v>
      </c>
      <c r="D1792" s="35">
        <v>87.177495710000002</v>
      </c>
      <c r="E1792" s="37">
        <v>158.56899279999999</v>
      </c>
      <c r="F1792" s="37">
        <v>37.134626150000003</v>
      </c>
      <c r="G1792" s="37">
        <v>203.0737575</v>
      </c>
      <c r="H1792" s="37">
        <v>227.4870334</v>
      </c>
      <c r="I1792" s="17" t="s">
        <v>243</v>
      </c>
      <c r="J1792" s="17" t="s">
        <v>354</v>
      </c>
      <c r="K1792" s="17" t="s">
        <v>392</v>
      </c>
      <c r="L1792" s="17" t="s">
        <v>357</v>
      </c>
      <c r="M1792" s="17" t="s">
        <v>334</v>
      </c>
      <c r="N1792" s="36">
        <v>4.27011146307178</v>
      </c>
      <c r="O1792" s="35">
        <v>35.938592989999997</v>
      </c>
      <c r="P1792" s="37">
        <v>969.44241920000002</v>
      </c>
      <c r="Q1792" t="str">
        <f t="shared" si="108"/>
        <v>Desirable</v>
      </c>
      <c r="R1792" t="str">
        <f t="shared" si="109"/>
        <v>Elevated</v>
      </c>
      <c r="S1792">
        <f t="shared" si="110"/>
        <v>5</v>
      </c>
      <c r="T1792" t="str">
        <f t="shared" si="111"/>
        <v>Moderate</v>
      </c>
    </row>
    <row r="1793" spans="1:20" ht="15" customHeight="1" x14ac:dyDescent="0.35">
      <c r="A1793" s="35">
        <v>52</v>
      </c>
      <c r="B1793" s="36">
        <v>28.45897918</v>
      </c>
      <c r="C1793" s="35">
        <v>112.56236610000001</v>
      </c>
      <c r="D1793" s="35">
        <v>83.179587029999993</v>
      </c>
      <c r="E1793" s="37">
        <v>227.852328</v>
      </c>
      <c r="F1793" s="37">
        <v>35.802452350000003</v>
      </c>
      <c r="G1793" s="37">
        <v>241.68257120000001</v>
      </c>
      <c r="H1793" s="37">
        <v>255.0347356</v>
      </c>
      <c r="I1793" s="17" t="s">
        <v>353</v>
      </c>
      <c r="J1793" s="17" t="s">
        <v>359</v>
      </c>
      <c r="K1793" s="17" t="s">
        <v>392</v>
      </c>
      <c r="L1793" s="17" t="s">
        <v>363</v>
      </c>
      <c r="M1793" s="17" t="s">
        <v>333</v>
      </c>
      <c r="N1793" s="36">
        <v>6.3641542141456098</v>
      </c>
      <c r="O1793" s="35">
        <v>29.382779070000002</v>
      </c>
      <c r="P1793" s="37">
        <v>1479.8669173599999</v>
      </c>
      <c r="Q1793" t="str">
        <f t="shared" si="108"/>
        <v>Borderline High</v>
      </c>
      <c r="R1793" t="str">
        <f t="shared" si="109"/>
        <v>Normal</v>
      </c>
      <c r="S1793">
        <f t="shared" si="110"/>
        <v>5</v>
      </c>
      <c r="T1793" t="str">
        <f t="shared" si="111"/>
        <v>Moderate</v>
      </c>
    </row>
    <row r="1794" spans="1:20" ht="15" customHeight="1" x14ac:dyDescent="0.35">
      <c r="A1794" s="35">
        <v>88</v>
      </c>
      <c r="B1794" s="36">
        <v>27.863655720000001</v>
      </c>
      <c r="C1794" s="35">
        <v>98.302499510000004</v>
      </c>
      <c r="D1794" s="35">
        <v>74.755065279999997</v>
      </c>
      <c r="E1794" s="37">
        <v>180.94368489999999</v>
      </c>
      <c r="F1794" s="37">
        <v>37.078739480000003</v>
      </c>
      <c r="G1794" s="37">
        <v>217.17918209999999</v>
      </c>
      <c r="H1794" s="37">
        <v>253.03820099999999</v>
      </c>
      <c r="I1794" s="17" t="s">
        <v>243</v>
      </c>
      <c r="J1794" s="17" t="s">
        <v>249</v>
      </c>
      <c r="K1794" s="17" t="s">
        <v>255</v>
      </c>
      <c r="L1794" s="17" t="s">
        <v>366</v>
      </c>
      <c r="M1794" s="17" t="s">
        <v>333</v>
      </c>
      <c r="N1794" s="36">
        <v>4.8799847955349103</v>
      </c>
      <c r="O1794" s="35">
        <v>23.54743423</v>
      </c>
      <c r="P1794" s="37">
        <v>2452.0017033600002</v>
      </c>
      <c r="Q1794" t="str">
        <f t="shared" ref="Q1794:Q1857" si="112">IF(E1794&lt;200,"Desirable",IF(E1794&lt;240,"Borderline High","High"))</f>
        <v>Desirable</v>
      </c>
      <c r="R1794" t="str">
        <f t="shared" ref="R1794:R1857" si="113">IF(C1794&lt;120,"Normal",IF(C1794&lt;130,"Elevated",IF(C1794&lt;140,"High / Stage 1","High / Stage 2")))</f>
        <v>Normal</v>
      </c>
      <c r="S1794">
        <f t="shared" ref="S1794:S1857" si="114">(IF(M1794="Obese",3,IF(M1794="Overweight",2,IF(M1794="Underweight",1,0))))+(IF(R1794="High / Stage 2",3,IF(R1794="High / Stage 1",2,IF(R1794="Elevated",1,0))))+IF(I1794="smoker",2,0)+IF(F1794&lt;40,1,0)</f>
        <v>3</v>
      </c>
      <c r="T1794" t="str">
        <f t="shared" ref="T1794:T1857" si="115">IF(S1794&lt;=2,"Low",IF(S1794&lt;=5,"Moderate","High"))</f>
        <v>Moderate</v>
      </c>
    </row>
    <row r="1795" spans="1:20" ht="15" customHeight="1" x14ac:dyDescent="0.35">
      <c r="A1795" s="35">
        <v>49</v>
      </c>
      <c r="B1795" s="36">
        <v>26.045687910000002</v>
      </c>
      <c r="C1795" s="35">
        <v>88.719104810000005</v>
      </c>
      <c r="D1795" s="35">
        <v>81.562278259999999</v>
      </c>
      <c r="E1795" s="37">
        <v>178.4127962</v>
      </c>
      <c r="F1795" s="37">
        <v>31.844672360000001</v>
      </c>
      <c r="G1795" s="37">
        <v>194.08523650000001</v>
      </c>
      <c r="H1795" s="37">
        <v>211.0206202</v>
      </c>
      <c r="I1795" s="17" t="s">
        <v>243</v>
      </c>
      <c r="J1795" s="17" t="s">
        <v>249</v>
      </c>
      <c r="K1795" s="17" t="s">
        <v>392</v>
      </c>
      <c r="L1795" s="17" t="s">
        <v>360</v>
      </c>
      <c r="M1795" s="17" t="s">
        <v>333</v>
      </c>
      <c r="N1795" s="36">
        <v>5.6025948134452701</v>
      </c>
      <c r="O1795" s="35">
        <v>7.1568265500000097</v>
      </c>
      <c r="P1795" s="37">
        <v>1276.2387075900001</v>
      </c>
      <c r="Q1795" t="str">
        <f t="shared" si="112"/>
        <v>Desirable</v>
      </c>
      <c r="R1795" t="str">
        <f t="shared" si="113"/>
        <v>Normal</v>
      </c>
      <c r="S1795">
        <f t="shared" si="114"/>
        <v>3</v>
      </c>
      <c r="T1795" t="str">
        <f t="shared" si="115"/>
        <v>Moderate</v>
      </c>
    </row>
    <row r="1796" spans="1:20" ht="15" customHeight="1" x14ac:dyDescent="0.35">
      <c r="A1796" s="35">
        <v>28</v>
      </c>
      <c r="B1796" s="36">
        <v>25.953266299999999</v>
      </c>
      <c r="C1796" s="35">
        <v>105.9500414</v>
      </c>
      <c r="D1796" s="35">
        <v>93.261841709999999</v>
      </c>
      <c r="E1796" s="37">
        <v>189.95405400000001</v>
      </c>
      <c r="F1796" s="37">
        <v>38.370230550000002</v>
      </c>
      <c r="G1796" s="37">
        <v>206.0007871</v>
      </c>
      <c r="H1796" s="37">
        <v>262.57432490000002</v>
      </c>
      <c r="I1796" s="17" t="s">
        <v>243</v>
      </c>
      <c r="J1796" s="17" t="s">
        <v>359</v>
      </c>
      <c r="K1796" s="17" t="s">
        <v>392</v>
      </c>
      <c r="L1796" s="17" t="s">
        <v>355</v>
      </c>
      <c r="M1796" s="17" t="s">
        <v>333</v>
      </c>
      <c r="N1796" s="36">
        <v>4.95055805704561</v>
      </c>
      <c r="O1796" s="35">
        <v>12.688199689999999</v>
      </c>
      <c r="P1796" s="37">
        <v>726.69145639999999</v>
      </c>
      <c r="Q1796" t="str">
        <f t="shared" si="112"/>
        <v>Desirable</v>
      </c>
      <c r="R1796" t="str">
        <f t="shared" si="113"/>
        <v>Normal</v>
      </c>
      <c r="S1796">
        <f t="shared" si="114"/>
        <v>3</v>
      </c>
      <c r="T1796" t="str">
        <f t="shared" si="115"/>
        <v>Moderate</v>
      </c>
    </row>
    <row r="1797" spans="1:20" ht="15" customHeight="1" x14ac:dyDescent="0.35">
      <c r="A1797" s="35">
        <v>27</v>
      </c>
      <c r="B1797" s="36">
        <v>18.260679240000002</v>
      </c>
      <c r="C1797" s="35">
        <v>95.110359340000002</v>
      </c>
      <c r="D1797" s="35">
        <v>77.057535529999996</v>
      </c>
      <c r="E1797" s="37">
        <v>188.77979769999999</v>
      </c>
      <c r="F1797" s="37">
        <v>46.560939249999997</v>
      </c>
      <c r="G1797" s="37">
        <v>186.96806419999999</v>
      </c>
      <c r="H1797" s="37">
        <v>240.8275452</v>
      </c>
      <c r="I1797" s="17" t="s">
        <v>353</v>
      </c>
      <c r="J1797" s="17" t="s">
        <v>359</v>
      </c>
      <c r="K1797" s="17" t="s">
        <v>255</v>
      </c>
      <c r="L1797" s="17" t="s">
        <v>355</v>
      </c>
      <c r="M1797" s="17" t="s">
        <v>332</v>
      </c>
      <c r="N1797" s="36">
        <v>4.0544671293330898</v>
      </c>
      <c r="O1797" s="35">
        <v>18.05282381</v>
      </c>
      <c r="P1797" s="37">
        <v>493.03833947999999</v>
      </c>
      <c r="Q1797" t="str">
        <f t="shared" si="112"/>
        <v>Desirable</v>
      </c>
      <c r="R1797" t="str">
        <f t="shared" si="113"/>
        <v>Normal</v>
      </c>
      <c r="S1797">
        <f t="shared" si="114"/>
        <v>3</v>
      </c>
      <c r="T1797" t="str">
        <f t="shared" si="115"/>
        <v>Moderate</v>
      </c>
    </row>
    <row r="1798" spans="1:20" ht="15" customHeight="1" x14ac:dyDescent="0.35">
      <c r="A1798" s="35">
        <v>74</v>
      </c>
      <c r="B1798" s="36">
        <v>30.668746500000001</v>
      </c>
      <c r="C1798" s="35">
        <v>103.9167121</v>
      </c>
      <c r="D1798" s="35">
        <v>84.614580509999996</v>
      </c>
      <c r="E1798" s="37">
        <v>213.00669199999999</v>
      </c>
      <c r="F1798" s="37">
        <v>42.541141930000002</v>
      </c>
      <c r="G1798" s="37">
        <v>216.56180979999999</v>
      </c>
      <c r="H1798" s="37">
        <v>258.5347673</v>
      </c>
      <c r="I1798" s="17" t="s">
        <v>243</v>
      </c>
      <c r="J1798" s="17" t="s">
        <v>354</v>
      </c>
      <c r="K1798" s="17" t="s">
        <v>392</v>
      </c>
      <c r="L1798" s="17" t="s">
        <v>366</v>
      </c>
      <c r="M1798" s="17" t="s">
        <v>334</v>
      </c>
      <c r="N1798" s="36">
        <v>5.0070750886399598</v>
      </c>
      <c r="O1798" s="35">
        <v>19.302131589999998</v>
      </c>
      <c r="P1798" s="37">
        <v>2269.4872409999998</v>
      </c>
      <c r="Q1798" t="str">
        <f t="shared" si="112"/>
        <v>Borderline High</v>
      </c>
      <c r="R1798" t="str">
        <f t="shared" si="113"/>
        <v>Normal</v>
      </c>
      <c r="S1798">
        <f t="shared" si="114"/>
        <v>3</v>
      </c>
      <c r="T1798" t="str">
        <f t="shared" si="115"/>
        <v>Moderate</v>
      </c>
    </row>
    <row r="1799" spans="1:20" ht="15" customHeight="1" x14ac:dyDescent="0.35">
      <c r="A1799" s="35">
        <v>42</v>
      </c>
      <c r="B1799" s="36">
        <v>28.332630699999999</v>
      </c>
      <c r="C1799" s="35">
        <v>102.2680424</v>
      </c>
      <c r="D1799" s="35">
        <v>91.616823510000003</v>
      </c>
      <c r="E1799" s="37">
        <v>176.0089466</v>
      </c>
      <c r="F1799" s="37">
        <v>36.821750420000001</v>
      </c>
      <c r="G1799" s="37">
        <v>206.74321760000001</v>
      </c>
      <c r="H1799" s="37">
        <v>256.49052119999999</v>
      </c>
      <c r="I1799" s="17" t="s">
        <v>243</v>
      </c>
      <c r="J1799" s="17" t="s">
        <v>359</v>
      </c>
      <c r="K1799" s="17" t="s">
        <v>392</v>
      </c>
      <c r="L1799" s="17" t="s">
        <v>360</v>
      </c>
      <c r="M1799" s="17" t="s">
        <v>333</v>
      </c>
      <c r="N1799" s="36">
        <v>4.7800266036347798</v>
      </c>
      <c r="O1799" s="35">
        <v>10.651218890000001</v>
      </c>
      <c r="P1799" s="37">
        <v>1189.9704893999999</v>
      </c>
      <c r="Q1799" t="str">
        <f t="shared" si="112"/>
        <v>Desirable</v>
      </c>
      <c r="R1799" t="str">
        <f t="shared" si="113"/>
        <v>Normal</v>
      </c>
      <c r="S1799">
        <f t="shared" si="114"/>
        <v>3</v>
      </c>
      <c r="T1799" t="str">
        <f t="shared" si="115"/>
        <v>Moderate</v>
      </c>
    </row>
    <row r="1800" spans="1:20" ht="15" customHeight="1" x14ac:dyDescent="0.35">
      <c r="A1800" s="35">
        <v>19</v>
      </c>
      <c r="B1800" s="36">
        <v>33.001870959999998</v>
      </c>
      <c r="C1800" s="35">
        <v>102.3954861</v>
      </c>
      <c r="D1800" s="35">
        <v>76.325478770000004</v>
      </c>
      <c r="E1800" s="37">
        <v>204.84183640000001</v>
      </c>
      <c r="F1800" s="37">
        <v>37.555556660000001</v>
      </c>
      <c r="G1800" s="37">
        <v>228.44723139999999</v>
      </c>
      <c r="H1800" s="37">
        <v>251.22546410000001</v>
      </c>
      <c r="I1800" s="17" t="s">
        <v>243</v>
      </c>
      <c r="J1800" s="17" t="s">
        <v>354</v>
      </c>
      <c r="K1800" s="17" t="s">
        <v>255</v>
      </c>
      <c r="L1800" s="17" t="s">
        <v>355</v>
      </c>
      <c r="M1800" s="17" t="s">
        <v>334</v>
      </c>
      <c r="N1800" s="36">
        <v>5.4543682644484601</v>
      </c>
      <c r="O1800" s="35">
        <v>26.070007329999999</v>
      </c>
      <c r="P1800" s="37">
        <v>627.03554824000003</v>
      </c>
      <c r="Q1800" t="str">
        <f t="shared" si="112"/>
        <v>Borderline High</v>
      </c>
      <c r="R1800" t="str">
        <f t="shared" si="113"/>
        <v>Normal</v>
      </c>
      <c r="S1800">
        <f t="shared" si="114"/>
        <v>4</v>
      </c>
      <c r="T1800" t="str">
        <f t="shared" si="115"/>
        <v>Moderate</v>
      </c>
    </row>
    <row r="1801" spans="1:20" ht="15" customHeight="1" x14ac:dyDescent="0.35">
      <c r="A1801" s="35">
        <v>81</v>
      </c>
      <c r="B1801" s="36">
        <v>24.22718545</v>
      </c>
      <c r="C1801" s="35">
        <v>112.6836175</v>
      </c>
      <c r="D1801" s="35">
        <v>80.35099443</v>
      </c>
      <c r="E1801" s="37">
        <v>184.1766035</v>
      </c>
      <c r="F1801" s="37">
        <v>39.363756510000002</v>
      </c>
      <c r="G1801" s="37">
        <v>200.95093230000001</v>
      </c>
      <c r="H1801" s="37">
        <v>261.66810170000002</v>
      </c>
      <c r="I1801" s="17" t="s">
        <v>243</v>
      </c>
      <c r="J1801" s="17" t="s">
        <v>359</v>
      </c>
      <c r="K1801" s="17" t="s">
        <v>392</v>
      </c>
      <c r="L1801" s="17" t="s">
        <v>366</v>
      </c>
      <c r="M1801" s="17" t="s">
        <v>255</v>
      </c>
      <c r="N1801" s="36">
        <v>4.6788370782959099</v>
      </c>
      <c r="O1801" s="35">
        <v>32.332623069999997</v>
      </c>
      <c r="P1801" s="37">
        <v>1962.4020214499999</v>
      </c>
      <c r="Q1801" t="str">
        <f t="shared" si="112"/>
        <v>Desirable</v>
      </c>
      <c r="R1801" t="str">
        <f t="shared" si="113"/>
        <v>Normal</v>
      </c>
      <c r="S1801">
        <f t="shared" si="114"/>
        <v>1</v>
      </c>
      <c r="T1801" t="str">
        <f t="shared" si="115"/>
        <v>Low</v>
      </c>
    </row>
    <row r="1802" spans="1:20" ht="15" customHeight="1" x14ac:dyDescent="0.35">
      <c r="A1802" s="35">
        <v>52</v>
      </c>
      <c r="B1802" s="36">
        <v>33.301848509999999</v>
      </c>
      <c r="C1802" s="35">
        <v>116.4819418</v>
      </c>
      <c r="D1802" s="35">
        <v>94.059095040000003</v>
      </c>
      <c r="E1802" s="37">
        <v>170.3318601</v>
      </c>
      <c r="F1802" s="37">
        <v>39.136940420000002</v>
      </c>
      <c r="G1802" s="37">
        <v>215.31020720000001</v>
      </c>
      <c r="H1802" s="37">
        <v>240.40599180000001</v>
      </c>
      <c r="I1802" s="17" t="s">
        <v>243</v>
      </c>
      <c r="J1802" s="17" t="s">
        <v>249</v>
      </c>
      <c r="K1802" s="17" t="s">
        <v>392</v>
      </c>
      <c r="L1802" s="17" t="s">
        <v>363</v>
      </c>
      <c r="M1802" s="17" t="s">
        <v>334</v>
      </c>
      <c r="N1802" s="36">
        <v>4.3522017375930604</v>
      </c>
      <c r="O1802" s="35">
        <v>22.422846759999999</v>
      </c>
      <c r="P1802" s="37">
        <v>1731.69612252</v>
      </c>
      <c r="Q1802" t="str">
        <f t="shared" si="112"/>
        <v>Desirable</v>
      </c>
      <c r="R1802" t="str">
        <f t="shared" si="113"/>
        <v>Normal</v>
      </c>
      <c r="S1802">
        <f t="shared" si="114"/>
        <v>4</v>
      </c>
      <c r="T1802" t="str">
        <f t="shared" si="115"/>
        <v>Moderate</v>
      </c>
    </row>
    <row r="1803" spans="1:20" ht="15" customHeight="1" x14ac:dyDescent="0.35">
      <c r="A1803" s="35">
        <v>24</v>
      </c>
      <c r="B1803" s="36">
        <v>26.0408917</v>
      </c>
      <c r="C1803" s="35">
        <v>104.4314328</v>
      </c>
      <c r="D1803" s="35">
        <v>87.522927229999993</v>
      </c>
      <c r="E1803" s="37">
        <v>213.6927522</v>
      </c>
      <c r="F1803" s="37">
        <v>40.390673130000003</v>
      </c>
      <c r="G1803" s="37">
        <v>228.44049849999999</v>
      </c>
      <c r="H1803" s="37">
        <v>250.70386769999999</v>
      </c>
      <c r="I1803" s="17" t="s">
        <v>243</v>
      </c>
      <c r="J1803" s="17" t="s">
        <v>359</v>
      </c>
      <c r="K1803" s="17" t="s">
        <v>392</v>
      </c>
      <c r="L1803" s="17" t="s">
        <v>355</v>
      </c>
      <c r="M1803" s="17" t="s">
        <v>333</v>
      </c>
      <c r="N1803" s="36">
        <v>5.2906459744361296</v>
      </c>
      <c r="O1803" s="35">
        <v>16.908505569999999</v>
      </c>
      <c r="P1803" s="37">
        <v>624.98140079999996</v>
      </c>
      <c r="Q1803" t="str">
        <f t="shared" si="112"/>
        <v>Borderline High</v>
      </c>
      <c r="R1803" t="str">
        <f t="shared" si="113"/>
        <v>Normal</v>
      </c>
      <c r="S1803">
        <f t="shared" si="114"/>
        <v>2</v>
      </c>
      <c r="T1803" t="str">
        <f t="shared" si="115"/>
        <v>Low</v>
      </c>
    </row>
    <row r="1804" spans="1:20" ht="15" customHeight="1" x14ac:dyDescent="0.35">
      <c r="A1804" s="35">
        <v>35</v>
      </c>
      <c r="B1804" s="36">
        <v>24.134198900000001</v>
      </c>
      <c r="C1804" s="35">
        <v>107.8167356</v>
      </c>
      <c r="D1804" s="35">
        <v>86.776818610000007</v>
      </c>
      <c r="E1804" s="37">
        <v>198.86570549999999</v>
      </c>
      <c r="F1804" s="37">
        <v>35.863571039999997</v>
      </c>
      <c r="G1804" s="37">
        <v>211.1094176</v>
      </c>
      <c r="H1804" s="37">
        <v>267.5838177</v>
      </c>
      <c r="I1804" s="17" t="s">
        <v>243</v>
      </c>
      <c r="J1804" s="17" t="s">
        <v>249</v>
      </c>
      <c r="K1804" s="17" t="s">
        <v>392</v>
      </c>
      <c r="L1804" s="17" t="s">
        <v>357</v>
      </c>
      <c r="M1804" s="17" t="s">
        <v>255</v>
      </c>
      <c r="N1804" s="36">
        <v>5.5450614574381802</v>
      </c>
      <c r="O1804" s="35">
        <v>21.039916989999998</v>
      </c>
      <c r="P1804" s="37">
        <v>844.69696150000004</v>
      </c>
      <c r="Q1804" t="str">
        <f t="shared" si="112"/>
        <v>Desirable</v>
      </c>
      <c r="R1804" t="str">
        <f t="shared" si="113"/>
        <v>Normal</v>
      </c>
      <c r="S1804">
        <f t="shared" si="114"/>
        <v>1</v>
      </c>
      <c r="T1804" t="str">
        <f t="shared" si="115"/>
        <v>Low</v>
      </c>
    </row>
    <row r="1805" spans="1:20" ht="15" customHeight="1" x14ac:dyDescent="0.35">
      <c r="A1805" s="35">
        <v>84</v>
      </c>
      <c r="B1805" s="36">
        <v>34.727223109999997</v>
      </c>
      <c r="C1805" s="35">
        <v>105.7659621</v>
      </c>
      <c r="D1805" s="35">
        <v>66.208665120000006</v>
      </c>
      <c r="E1805" s="37">
        <v>213.8472884</v>
      </c>
      <c r="F1805" s="37">
        <v>31.275073119999998</v>
      </c>
      <c r="G1805" s="37">
        <v>227.48870149999999</v>
      </c>
      <c r="H1805" s="37">
        <v>290.70914879999998</v>
      </c>
      <c r="I1805" s="17" t="s">
        <v>243</v>
      </c>
      <c r="J1805" s="17" t="s">
        <v>249</v>
      </c>
      <c r="K1805" s="17" t="s">
        <v>255</v>
      </c>
      <c r="L1805" s="17" t="s">
        <v>366</v>
      </c>
      <c r="M1805" s="17" t="s">
        <v>334</v>
      </c>
      <c r="N1805" s="36">
        <v>6.83762712814403</v>
      </c>
      <c r="O1805" s="35">
        <v>39.557296979999997</v>
      </c>
      <c r="P1805" s="37">
        <v>2917.0867412399998</v>
      </c>
      <c r="Q1805" t="str">
        <f t="shared" si="112"/>
        <v>Borderline High</v>
      </c>
      <c r="R1805" t="str">
        <f t="shared" si="113"/>
        <v>Normal</v>
      </c>
      <c r="S1805">
        <f t="shared" si="114"/>
        <v>4</v>
      </c>
      <c r="T1805" t="str">
        <f t="shared" si="115"/>
        <v>Moderate</v>
      </c>
    </row>
    <row r="1806" spans="1:20" ht="15" customHeight="1" x14ac:dyDescent="0.35">
      <c r="A1806" s="35">
        <v>59</v>
      </c>
      <c r="B1806" s="36">
        <v>28.819464400000001</v>
      </c>
      <c r="C1806" s="35">
        <v>106.9525323</v>
      </c>
      <c r="D1806" s="35">
        <v>77.035459009999997</v>
      </c>
      <c r="E1806" s="37">
        <v>221.1162578</v>
      </c>
      <c r="F1806" s="37">
        <v>37.586429770000002</v>
      </c>
      <c r="G1806" s="37">
        <v>235.0310193</v>
      </c>
      <c r="H1806" s="37">
        <v>278.89491329999998</v>
      </c>
      <c r="I1806" s="17" t="s">
        <v>353</v>
      </c>
      <c r="J1806" s="17" t="s">
        <v>354</v>
      </c>
      <c r="K1806" s="17" t="s">
        <v>255</v>
      </c>
      <c r="L1806" s="17" t="s">
        <v>363</v>
      </c>
      <c r="M1806" s="17" t="s">
        <v>333</v>
      </c>
      <c r="N1806" s="36">
        <v>5.8828747277424602</v>
      </c>
      <c r="O1806" s="35">
        <v>29.917073290000001</v>
      </c>
      <c r="P1806" s="37">
        <v>1700.3483996</v>
      </c>
      <c r="Q1806" t="str">
        <f t="shared" si="112"/>
        <v>Borderline High</v>
      </c>
      <c r="R1806" t="str">
        <f t="shared" si="113"/>
        <v>Normal</v>
      </c>
      <c r="S1806">
        <f t="shared" si="114"/>
        <v>5</v>
      </c>
      <c r="T1806" t="str">
        <f t="shared" si="115"/>
        <v>Moderate</v>
      </c>
    </row>
    <row r="1807" spans="1:20" ht="15" customHeight="1" x14ac:dyDescent="0.35">
      <c r="A1807" s="35">
        <v>56</v>
      </c>
      <c r="B1807" s="36">
        <v>35.355035460000003</v>
      </c>
      <c r="C1807" s="35">
        <v>115.1202085</v>
      </c>
      <c r="D1807" s="35">
        <v>74.24146064</v>
      </c>
      <c r="E1807" s="37">
        <v>190.92520010000001</v>
      </c>
      <c r="F1807" s="37">
        <v>35.018729860000001</v>
      </c>
      <c r="G1807" s="37">
        <v>208.60668250000001</v>
      </c>
      <c r="H1807" s="37">
        <v>249.12592860000001</v>
      </c>
      <c r="I1807" s="17" t="s">
        <v>353</v>
      </c>
      <c r="J1807" s="17" t="s">
        <v>359</v>
      </c>
      <c r="K1807" s="17" t="s">
        <v>255</v>
      </c>
      <c r="L1807" s="17" t="s">
        <v>363</v>
      </c>
      <c r="M1807" s="17" t="s">
        <v>334</v>
      </c>
      <c r="N1807" s="36">
        <v>5.4520880929517501</v>
      </c>
      <c r="O1807" s="35">
        <v>40.878747859999997</v>
      </c>
      <c r="P1807" s="37">
        <v>1979.8819857599999</v>
      </c>
      <c r="Q1807" t="str">
        <f t="shared" si="112"/>
        <v>Desirable</v>
      </c>
      <c r="R1807" t="str">
        <f t="shared" si="113"/>
        <v>Normal</v>
      </c>
      <c r="S1807">
        <f t="shared" si="114"/>
        <v>6</v>
      </c>
      <c r="T1807" t="str">
        <f t="shared" si="115"/>
        <v>High</v>
      </c>
    </row>
    <row r="1808" spans="1:20" ht="15" customHeight="1" x14ac:dyDescent="0.35">
      <c r="A1808" s="35">
        <v>58</v>
      </c>
      <c r="B1808" s="36">
        <v>27.852442010000001</v>
      </c>
      <c r="C1808" s="35">
        <v>109.97385850000001</v>
      </c>
      <c r="D1808" s="35">
        <v>93.747832560000006</v>
      </c>
      <c r="E1808" s="37">
        <v>174.27664949999999</v>
      </c>
      <c r="F1808" s="37">
        <v>38.852387419999999</v>
      </c>
      <c r="G1808" s="37">
        <v>209.41535329999999</v>
      </c>
      <c r="H1808" s="37">
        <v>270.07671429999999</v>
      </c>
      <c r="I1808" s="17" t="s">
        <v>243</v>
      </c>
      <c r="J1808" s="17" t="s">
        <v>249</v>
      </c>
      <c r="K1808" s="17" t="s">
        <v>392</v>
      </c>
      <c r="L1808" s="17" t="s">
        <v>363</v>
      </c>
      <c r="M1808" s="17" t="s">
        <v>333</v>
      </c>
      <c r="N1808" s="36">
        <v>4.48560979319093</v>
      </c>
      <c r="O1808" s="35">
        <v>16.22602594</v>
      </c>
      <c r="P1808" s="37">
        <v>1615.44163658</v>
      </c>
      <c r="Q1808" t="str">
        <f t="shared" si="112"/>
        <v>Desirable</v>
      </c>
      <c r="R1808" t="str">
        <f t="shared" si="113"/>
        <v>Normal</v>
      </c>
      <c r="S1808">
        <f t="shared" si="114"/>
        <v>3</v>
      </c>
      <c r="T1808" t="str">
        <f t="shared" si="115"/>
        <v>Moderate</v>
      </c>
    </row>
    <row r="1809" spans="1:20" ht="15" customHeight="1" x14ac:dyDescent="0.35">
      <c r="A1809" s="35">
        <v>41</v>
      </c>
      <c r="B1809" s="36">
        <v>31.037113519999998</v>
      </c>
      <c r="C1809" s="35">
        <v>117.13383570000001</v>
      </c>
      <c r="D1809" s="35">
        <v>88.36549771</v>
      </c>
      <c r="E1809" s="37">
        <v>175.04062429999999</v>
      </c>
      <c r="F1809" s="37">
        <v>41.246979799999998</v>
      </c>
      <c r="G1809" s="37">
        <v>184.9540672</v>
      </c>
      <c r="H1809" s="37">
        <v>255.1390409</v>
      </c>
      <c r="I1809" s="17" t="s">
        <v>243</v>
      </c>
      <c r="J1809" s="17" t="s">
        <v>249</v>
      </c>
      <c r="K1809" s="17" t="s">
        <v>392</v>
      </c>
      <c r="L1809" s="17" t="s">
        <v>360</v>
      </c>
      <c r="M1809" s="17" t="s">
        <v>334</v>
      </c>
      <c r="N1809" s="36">
        <v>4.2437197862423899</v>
      </c>
      <c r="O1809" s="35">
        <v>28.768337989999999</v>
      </c>
      <c r="P1809" s="37">
        <v>1272.5216543199999</v>
      </c>
      <c r="Q1809" t="str">
        <f t="shared" si="112"/>
        <v>Desirable</v>
      </c>
      <c r="R1809" t="str">
        <f t="shared" si="113"/>
        <v>Normal</v>
      </c>
      <c r="S1809">
        <f t="shared" si="114"/>
        <v>3</v>
      </c>
      <c r="T1809" t="str">
        <f t="shared" si="115"/>
        <v>Moderate</v>
      </c>
    </row>
    <row r="1810" spans="1:20" ht="15" customHeight="1" x14ac:dyDescent="0.35">
      <c r="A1810" s="35">
        <v>77</v>
      </c>
      <c r="B1810" s="36">
        <v>32.143523279999997</v>
      </c>
      <c r="C1810" s="35">
        <v>114.5096789</v>
      </c>
      <c r="D1810" s="35">
        <v>84.227761209999997</v>
      </c>
      <c r="E1810" s="37">
        <v>206.56978789999999</v>
      </c>
      <c r="F1810" s="37">
        <v>43.078258730000002</v>
      </c>
      <c r="G1810" s="37">
        <v>206.824636</v>
      </c>
      <c r="H1810" s="37">
        <v>252.09657780000001</v>
      </c>
      <c r="I1810" s="17" t="s">
        <v>243</v>
      </c>
      <c r="J1810" s="17" t="s">
        <v>249</v>
      </c>
      <c r="K1810" s="17" t="s">
        <v>392</v>
      </c>
      <c r="L1810" s="17" t="s">
        <v>366</v>
      </c>
      <c r="M1810" s="17" t="s">
        <v>334</v>
      </c>
      <c r="N1810" s="36">
        <v>4.7952213945022697</v>
      </c>
      <c r="O1810" s="35">
        <v>30.28191769</v>
      </c>
      <c r="P1810" s="37">
        <v>2475.0512925600001</v>
      </c>
      <c r="Q1810" t="str">
        <f t="shared" si="112"/>
        <v>Borderline High</v>
      </c>
      <c r="R1810" t="str">
        <f t="shared" si="113"/>
        <v>Normal</v>
      </c>
      <c r="S1810">
        <f t="shared" si="114"/>
        <v>3</v>
      </c>
      <c r="T1810" t="str">
        <f t="shared" si="115"/>
        <v>Moderate</v>
      </c>
    </row>
    <row r="1811" spans="1:20" ht="15" customHeight="1" x14ac:dyDescent="0.35">
      <c r="A1811" s="35">
        <v>63</v>
      </c>
      <c r="B1811" s="36">
        <v>25.593146740000002</v>
      </c>
      <c r="C1811" s="35">
        <v>88.662841499999999</v>
      </c>
      <c r="D1811" s="35">
        <v>73.397755369999999</v>
      </c>
      <c r="E1811" s="37">
        <v>211.60163159999999</v>
      </c>
      <c r="F1811" s="37">
        <v>37.408996279999997</v>
      </c>
      <c r="G1811" s="37">
        <v>240.1804842</v>
      </c>
      <c r="H1811" s="37">
        <v>235.5637973</v>
      </c>
      <c r="I1811" s="17" t="s">
        <v>243</v>
      </c>
      <c r="J1811" s="17" t="s">
        <v>249</v>
      </c>
      <c r="K1811" s="17" t="s">
        <v>255</v>
      </c>
      <c r="L1811" s="17" t="s">
        <v>261</v>
      </c>
      <c r="M1811" s="17" t="s">
        <v>333</v>
      </c>
      <c r="N1811" s="36">
        <v>5.6564370242975199</v>
      </c>
      <c r="O1811" s="35">
        <v>15.26508613</v>
      </c>
      <c r="P1811" s="37">
        <v>1612.36824462</v>
      </c>
      <c r="Q1811" t="str">
        <f t="shared" si="112"/>
        <v>Borderline High</v>
      </c>
      <c r="R1811" t="str">
        <f t="shared" si="113"/>
        <v>Normal</v>
      </c>
      <c r="S1811">
        <f t="shared" si="114"/>
        <v>3</v>
      </c>
      <c r="T1811" t="str">
        <f t="shared" si="115"/>
        <v>Moderate</v>
      </c>
    </row>
    <row r="1812" spans="1:20" ht="15" customHeight="1" x14ac:dyDescent="0.35">
      <c r="A1812" s="35">
        <v>36</v>
      </c>
      <c r="B1812" s="36">
        <v>28.730335490000002</v>
      </c>
      <c r="C1812" s="35">
        <v>102.1548872</v>
      </c>
      <c r="D1812" s="35">
        <v>79.187396669999998</v>
      </c>
      <c r="E1812" s="37">
        <v>172.14614399999999</v>
      </c>
      <c r="F1812" s="37">
        <v>32.308508410000002</v>
      </c>
      <c r="G1812" s="37">
        <v>211.4030056</v>
      </c>
      <c r="H1812" s="37">
        <v>245.72741379999999</v>
      </c>
      <c r="I1812" s="17" t="s">
        <v>243</v>
      </c>
      <c r="J1812" s="17" t="s">
        <v>249</v>
      </c>
      <c r="K1812" s="17" t="s">
        <v>255</v>
      </c>
      <c r="L1812" s="17" t="s">
        <v>357</v>
      </c>
      <c r="M1812" s="17" t="s">
        <v>333</v>
      </c>
      <c r="N1812" s="36">
        <v>5.3281984366297097</v>
      </c>
      <c r="O1812" s="35">
        <v>22.967490529999999</v>
      </c>
      <c r="P1812" s="37">
        <v>1034.2920776399999</v>
      </c>
      <c r="Q1812" t="str">
        <f t="shared" si="112"/>
        <v>Desirable</v>
      </c>
      <c r="R1812" t="str">
        <f t="shared" si="113"/>
        <v>Normal</v>
      </c>
      <c r="S1812">
        <f t="shared" si="114"/>
        <v>3</v>
      </c>
      <c r="T1812" t="str">
        <f t="shared" si="115"/>
        <v>Moderate</v>
      </c>
    </row>
    <row r="1813" spans="1:20" ht="15" customHeight="1" x14ac:dyDescent="0.35">
      <c r="A1813" s="35">
        <v>85</v>
      </c>
      <c r="B1813" s="36">
        <v>27.77108793</v>
      </c>
      <c r="C1813" s="35">
        <v>128.288893</v>
      </c>
      <c r="D1813" s="35">
        <v>101.6969113</v>
      </c>
      <c r="E1813" s="37">
        <v>194.0878348</v>
      </c>
      <c r="F1813" s="37">
        <v>32.812571589999997</v>
      </c>
      <c r="G1813" s="37">
        <v>212.5196937</v>
      </c>
      <c r="H1813" s="37">
        <v>247.59519839999999</v>
      </c>
      <c r="I1813" s="17" t="s">
        <v>243</v>
      </c>
      <c r="J1813" s="17" t="s">
        <v>359</v>
      </c>
      <c r="K1813" s="17" t="s">
        <v>392</v>
      </c>
      <c r="L1813" s="17" t="s">
        <v>366</v>
      </c>
      <c r="M1813" s="17" t="s">
        <v>333</v>
      </c>
      <c r="N1813" s="36">
        <v>5.9150449170875197</v>
      </c>
      <c r="O1813" s="35">
        <v>26.591981700000002</v>
      </c>
      <c r="P1813" s="37">
        <v>2360.5424740499998</v>
      </c>
      <c r="Q1813" t="str">
        <f t="shared" si="112"/>
        <v>Desirable</v>
      </c>
      <c r="R1813" t="str">
        <f t="shared" si="113"/>
        <v>Elevated</v>
      </c>
      <c r="S1813">
        <f t="shared" si="114"/>
        <v>4</v>
      </c>
      <c r="T1813" t="str">
        <f t="shared" si="115"/>
        <v>Moderate</v>
      </c>
    </row>
    <row r="1814" spans="1:20" ht="15" customHeight="1" x14ac:dyDescent="0.35">
      <c r="A1814" s="35">
        <v>59</v>
      </c>
      <c r="B1814" s="36">
        <v>31.16161541</v>
      </c>
      <c r="C1814" s="35">
        <v>105.2369831</v>
      </c>
      <c r="D1814" s="35">
        <v>83.275674420000001</v>
      </c>
      <c r="E1814" s="37">
        <v>207.1570169</v>
      </c>
      <c r="F1814" s="37">
        <v>38.936451779999999</v>
      </c>
      <c r="G1814" s="37">
        <v>235.0424678</v>
      </c>
      <c r="H1814" s="37">
        <v>281.45090110000001</v>
      </c>
      <c r="I1814" s="17" t="s">
        <v>353</v>
      </c>
      <c r="J1814" s="17" t="s">
        <v>359</v>
      </c>
      <c r="K1814" s="17" t="s">
        <v>392</v>
      </c>
      <c r="L1814" s="17" t="s">
        <v>363</v>
      </c>
      <c r="M1814" s="17" t="s">
        <v>334</v>
      </c>
      <c r="N1814" s="36">
        <v>5.3203876426769803</v>
      </c>
      <c r="O1814" s="35">
        <v>21.961308679999998</v>
      </c>
      <c r="P1814" s="37">
        <v>1838.5353091899999</v>
      </c>
      <c r="Q1814" t="str">
        <f t="shared" si="112"/>
        <v>Borderline High</v>
      </c>
      <c r="R1814" t="str">
        <f t="shared" si="113"/>
        <v>Normal</v>
      </c>
      <c r="S1814">
        <f t="shared" si="114"/>
        <v>6</v>
      </c>
      <c r="T1814" t="str">
        <f t="shared" si="115"/>
        <v>High</v>
      </c>
    </row>
    <row r="1815" spans="1:20" ht="15" customHeight="1" x14ac:dyDescent="0.35">
      <c r="A1815" s="35">
        <v>49</v>
      </c>
      <c r="B1815" s="36">
        <v>21.673222289999998</v>
      </c>
      <c r="C1815" s="35">
        <v>103.54822059999999</v>
      </c>
      <c r="D1815" s="35">
        <v>74.352100669999999</v>
      </c>
      <c r="E1815" s="37">
        <v>203.9324489</v>
      </c>
      <c r="F1815" s="37">
        <v>38.245161090000003</v>
      </c>
      <c r="G1815" s="37">
        <v>231.7435375</v>
      </c>
      <c r="H1815" s="37">
        <v>253.76072450000001</v>
      </c>
      <c r="I1815" s="17" t="s">
        <v>353</v>
      </c>
      <c r="J1815" s="17" t="s">
        <v>249</v>
      </c>
      <c r="K1815" s="17" t="s">
        <v>255</v>
      </c>
      <c r="L1815" s="17" t="s">
        <v>360</v>
      </c>
      <c r="M1815" s="17" t="s">
        <v>255</v>
      </c>
      <c r="N1815" s="36">
        <v>5.3322418598289696</v>
      </c>
      <c r="O1815" s="35">
        <v>29.196119929999998</v>
      </c>
      <c r="P1815" s="37">
        <v>1061.9878922099999</v>
      </c>
      <c r="Q1815" t="str">
        <f t="shared" si="112"/>
        <v>Borderline High</v>
      </c>
      <c r="R1815" t="str">
        <f t="shared" si="113"/>
        <v>Normal</v>
      </c>
      <c r="S1815">
        <f t="shared" si="114"/>
        <v>3</v>
      </c>
      <c r="T1815" t="str">
        <f t="shared" si="115"/>
        <v>Moderate</v>
      </c>
    </row>
    <row r="1816" spans="1:20" ht="15" customHeight="1" x14ac:dyDescent="0.35">
      <c r="A1816" s="35">
        <v>56</v>
      </c>
      <c r="B1816" s="36">
        <v>30.00566413</v>
      </c>
      <c r="C1816" s="35">
        <v>89.132291910000006</v>
      </c>
      <c r="D1816" s="35">
        <v>71.786470980000004</v>
      </c>
      <c r="E1816" s="37">
        <v>189.80363389999999</v>
      </c>
      <c r="F1816" s="37">
        <v>24.41437531</v>
      </c>
      <c r="G1816" s="37">
        <v>217.42132480000001</v>
      </c>
      <c r="H1816" s="37">
        <v>241.26331379999999</v>
      </c>
      <c r="I1816" s="17" t="s">
        <v>353</v>
      </c>
      <c r="J1816" s="17" t="s">
        <v>249</v>
      </c>
      <c r="K1816" s="17" t="s">
        <v>255</v>
      </c>
      <c r="L1816" s="17" t="s">
        <v>363</v>
      </c>
      <c r="M1816" s="17" t="s">
        <v>334</v>
      </c>
      <c r="N1816" s="36">
        <v>7.7742572353369797</v>
      </c>
      <c r="O1816" s="35">
        <v>17.345820929999999</v>
      </c>
      <c r="P1816" s="37">
        <v>1680.3171912800001</v>
      </c>
      <c r="Q1816" t="str">
        <f t="shared" si="112"/>
        <v>Desirable</v>
      </c>
      <c r="R1816" t="str">
        <f t="shared" si="113"/>
        <v>Normal</v>
      </c>
      <c r="S1816">
        <f t="shared" si="114"/>
        <v>6</v>
      </c>
      <c r="T1816" t="str">
        <f t="shared" si="115"/>
        <v>High</v>
      </c>
    </row>
    <row r="1817" spans="1:20" ht="15" customHeight="1" x14ac:dyDescent="0.35">
      <c r="A1817" s="35">
        <v>53</v>
      </c>
      <c r="B1817" s="36">
        <v>31.602329390000001</v>
      </c>
      <c r="C1817" s="35">
        <v>100.5245736</v>
      </c>
      <c r="D1817" s="35">
        <v>97.61132714</v>
      </c>
      <c r="E1817" s="37">
        <v>223.96188670000001</v>
      </c>
      <c r="F1817" s="37">
        <v>35.220632469999998</v>
      </c>
      <c r="G1817" s="37">
        <v>228.03453279999999</v>
      </c>
      <c r="H1817" s="37">
        <v>261.17094850000001</v>
      </c>
      <c r="I1817" s="17" t="s">
        <v>243</v>
      </c>
      <c r="J1817" s="17" t="s">
        <v>359</v>
      </c>
      <c r="K1817" s="17" t="s">
        <v>392</v>
      </c>
      <c r="L1817" s="17" t="s">
        <v>363</v>
      </c>
      <c r="M1817" s="17" t="s">
        <v>334</v>
      </c>
      <c r="N1817" s="36">
        <v>6.3588263751585004</v>
      </c>
      <c r="O1817" s="35">
        <v>2.9132464599999999</v>
      </c>
      <c r="P1817" s="37">
        <v>1674.9234576700001</v>
      </c>
      <c r="Q1817" t="str">
        <f t="shared" si="112"/>
        <v>Borderline High</v>
      </c>
      <c r="R1817" t="str">
        <f t="shared" si="113"/>
        <v>Normal</v>
      </c>
      <c r="S1817">
        <f t="shared" si="114"/>
        <v>4</v>
      </c>
      <c r="T1817" t="str">
        <f t="shared" si="115"/>
        <v>Moderate</v>
      </c>
    </row>
    <row r="1818" spans="1:20" ht="15" customHeight="1" x14ac:dyDescent="0.35">
      <c r="A1818" s="35">
        <v>53</v>
      </c>
      <c r="B1818" s="36">
        <v>23.585624800000001</v>
      </c>
      <c r="C1818" s="35">
        <v>99.883725729999995</v>
      </c>
      <c r="D1818" s="35">
        <v>79.525060420000003</v>
      </c>
      <c r="E1818" s="37">
        <v>205.4536367</v>
      </c>
      <c r="F1818" s="37">
        <v>35.596321879999998</v>
      </c>
      <c r="G1818" s="37">
        <v>235.88527260000001</v>
      </c>
      <c r="H1818" s="37">
        <v>243.43216989999999</v>
      </c>
      <c r="I1818" s="17" t="s">
        <v>353</v>
      </c>
      <c r="J1818" s="17" t="s">
        <v>249</v>
      </c>
      <c r="K1818" s="17" t="s">
        <v>255</v>
      </c>
      <c r="L1818" s="17" t="s">
        <v>363</v>
      </c>
      <c r="M1818" s="17" t="s">
        <v>255</v>
      </c>
      <c r="N1818" s="36">
        <v>5.77176589740401</v>
      </c>
      <c r="O1818" s="35">
        <v>20.358665309999999</v>
      </c>
      <c r="P1818" s="37">
        <v>1250.0381144</v>
      </c>
      <c r="Q1818" t="str">
        <f t="shared" si="112"/>
        <v>Borderline High</v>
      </c>
      <c r="R1818" t="str">
        <f t="shared" si="113"/>
        <v>Normal</v>
      </c>
      <c r="S1818">
        <f t="shared" si="114"/>
        <v>3</v>
      </c>
      <c r="T1818" t="str">
        <f t="shared" si="115"/>
        <v>Moderate</v>
      </c>
    </row>
    <row r="1819" spans="1:20" ht="15" customHeight="1" x14ac:dyDescent="0.35">
      <c r="A1819" s="35">
        <v>20</v>
      </c>
      <c r="B1819" s="36">
        <v>22.59276539</v>
      </c>
      <c r="C1819" s="35">
        <v>122.5141924</v>
      </c>
      <c r="D1819" s="35">
        <v>78.758478249999996</v>
      </c>
      <c r="E1819" s="37">
        <v>166.9622554</v>
      </c>
      <c r="F1819" s="37">
        <v>37.534974640000002</v>
      </c>
      <c r="G1819" s="37">
        <v>184.58396500000001</v>
      </c>
      <c r="H1819" s="37">
        <v>218.98143529999999</v>
      </c>
      <c r="I1819" s="17" t="s">
        <v>353</v>
      </c>
      <c r="J1819" s="17" t="s">
        <v>354</v>
      </c>
      <c r="K1819" s="17" t="s">
        <v>255</v>
      </c>
      <c r="L1819" s="17" t="s">
        <v>355</v>
      </c>
      <c r="M1819" s="17" t="s">
        <v>255</v>
      </c>
      <c r="N1819" s="36">
        <v>4.4481781858478397</v>
      </c>
      <c r="O1819" s="35">
        <v>43.755714150000003</v>
      </c>
      <c r="P1819" s="37">
        <v>451.85530779999999</v>
      </c>
      <c r="Q1819" t="str">
        <f t="shared" si="112"/>
        <v>Desirable</v>
      </c>
      <c r="R1819" t="str">
        <f t="shared" si="113"/>
        <v>Elevated</v>
      </c>
      <c r="S1819">
        <f t="shared" si="114"/>
        <v>4</v>
      </c>
      <c r="T1819" t="str">
        <f t="shared" si="115"/>
        <v>Moderate</v>
      </c>
    </row>
    <row r="1820" spans="1:20" ht="15" customHeight="1" x14ac:dyDescent="0.35">
      <c r="A1820" s="35">
        <v>25</v>
      </c>
      <c r="B1820" s="36">
        <v>18.708625720000001</v>
      </c>
      <c r="C1820" s="35">
        <v>101.799289</v>
      </c>
      <c r="D1820" s="35">
        <v>67.234887779999994</v>
      </c>
      <c r="E1820" s="37">
        <v>181.1967756</v>
      </c>
      <c r="F1820" s="37">
        <v>43.515771809999997</v>
      </c>
      <c r="G1820" s="37">
        <v>204.5463197</v>
      </c>
      <c r="H1820" s="37">
        <v>215.070515</v>
      </c>
      <c r="I1820" s="17" t="s">
        <v>243</v>
      </c>
      <c r="J1820" s="17" t="s">
        <v>249</v>
      </c>
      <c r="K1820" s="17" t="s">
        <v>255</v>
      </c>
      <c r="L1820" s="17" t="s">
        <v>355</v>
      </c>
      <c r="M1820" s="17" t="s">
        <v>255</v>
      </c>
      <c r="N1820" s="36">
        <v>4.1639333984732598</v>
      </c>
      <c r="O1820" s="35">
        <v>34.564401220000001</v>
      </c>
      <c r="P1820" s="37">
        <v>467.715643</v>
      </c>
      <c r="Q1820" t="str">
        <f t="shared" si="112"/>
        <v>Desirable</v>
      </c>
      <c r="R1820" t="str">
        <f t="shared" si="113"/>
        <v>Normal</v>
      </c>
      <c r="S1820">
        <f t="shared" si="114"/>
        <v>0</v>
      </c>
      <c r="T1820" t="str">
        <f t="shared" si="115"/>
        <v>Low</v>
      </c>
    </row>
    <row r="1821" spans="1:20" ht="15" customHeight="1" x14ac:dyDescent="0.35">
      <c r="A1821" s="35">
        <v>87</v>
      </c>
      <c r="B1821" s="36">
        <v>37.392339049999997</v>
      </c>
      <c r="C1821" s="35">
        <v>115.6519942</v>
      </c>
      <c r="D1821" s="35">
        <v>79.422411159999996</v>
      </c>
      <c r="E1821" s="37">
        <v>202.5855426</v>
      </c>
      <c r="F1821" s="37">
        <v>24.767057399999999</v>
      </c>
      <c r="G1821" s="37">
        <v>213.68382130000001</v>
      </c>
      <c r="H1821" s="37">
        <v>221.54046750000001</v>
      </c>
      <c r="I1821" s="17" t="s">
        <v>243</v>
      </c>
      <c r="J1821" s="17" t="s">
        <v>249</v>
      </c>
      <c r="K1821" s="17" t="s">
        <v>255</v>
      </c>
      <c r="L1821" s="17" t="s">
        <v>366</v>
      </c>
      <c r="M1821" s="17" t="s">
        <v>334</v>
      </c>
      <c r="N1821" s="36">
        <v>8.1796371417139007</v>
      </c>
      <c r="O1821" s="35">
        <v>36.229583040000001</v>
      </c>
      <c r="P1821" s="37">
        <v>3253.1334973500002</v>
      </c>
      <c r="Q1821" t="str">
        <f t="shared" si="112"/>
        <v>Borderline High</v>
      </c>
      <c r="R1821" t="str">
        <f t="shared" si="113"/>
        <v>Normal</v>
      </c>
      <c r="S1821">
        <f t="shared" si="114"/>
        <v>4</v>
      </c>
      <c r="T1821" t="str">
        <f t="shared" si="115"/>
        <v>Moderate</v>
      </c>
    </row>
    <row r="1822" spans="1:20" ht="15" customHeight="1" x14ac:dyDescent="0.35">
      <c r="A1822" s="35">
        <v>58</v>
      </c>
      <c r="B1822" s="36">
        <v>23.341595779999999</v>
      </c>
      <c r="C1822" s="35">
        <v>104.1642434</v>
      </c>
      <c r="D1822" s="35">
        <v>89.548773280000006</v>
      </c>
      <c r="E1822" s="37">
        <v>183.27025649999999</v>
      </c>
      <c r="F1822" s="37">
        <v>32.075682710000002</v>
      </c>
      <c r="G1822" s="37">
        <v>229.82114619999999</v>
      </c>
      <c r="H1822" s="37">
        <v>272.15087210000002</v>
      </c>
      <c r="I1822" s="17" t="s">
        <v>243</v>
      </c>
      <c r="J1822" s="17" t="s">
        <v>249</v>
      </c>
      <c r="K1822" s="17" t="s">
        <v>392</v>
      </c>
      <c r="L1822" s="17" t="s">
        <v>363</v>
      </c>
      <c r="M1822" s="17" t="s">
        <v>255</v>
      </c>
      <c r="N1822" s="36">
        <v>5.7136821734074301</v>
      </c>
      <c r="O1822" s="35">
        <v>14.615470119999999</v>
      </c>
      <c r="P1822" s="37">
        <v>1353.8125552399999</v>
      </c>
      <c r="Q1822" t="str">
        <f t="shared" si="112"/>
        <v>Desirable</v>
      </c>
      <c r="R1822" t="str">
        <f t="shared" si="113"/>
        <v>Normal</v>
      </c>
      <c r="S1822">
        <f t="shared" si="114"/>
        <v>1</v>
      </c>
      <c r="T1822" t="str">
        <f t="shared" si="115"/>
        <v>Low</v>
      </c>
    </row>
    <row r="1823" spans="1:20" ht="15" customHeight="1" x14ac:dyDescent="0.35">
      <c r="A1823" s="35">
        <v>85</v>
      </c>
      <c r="B1823" s="36">
        <v>34.08976474</v>
      </c>
      <c r="C1823" s="35">
        <v>102.43870269999999</v>
      </c>
      <c r="D1823" s="35">
        <v>71.415608410000004</v>
      </c>
      <c r="E1823" s="37">
        <v>232.84766250000001</v>
      </c>
      <c r="F1823" s="37">
        <v>34.990875819999999</v>
      </c>
      <c r="G1823" s="37">
        <v>236.7180645</v>
      </c>
      <c r="H1823" s="37">
        <v>269.30156620000002</v>
      </c>
      <c r="I1823" s="17" t="s">
        <v>243</v>
      </c>
      <c r="J1823" s="17" t="s">
        <v>359</v>
      </c>
      <c r="K1823" s="17" t="s">
        <v>255</v>
      </c>
      <c r="L1823" s="17" t="s">
        <v>366</v>
      </c>
      <c r="M1823" s="17" t="s">
        <v>334</v>
      </c>
      <c r="N1823" s="36">
        <v>6.6545251310031404</v>
      </c>
      <c r="O1823" s="35">
        <v>31.02309429</v>
      </c>
      <c r="P1823" s="37">
        <v>2897.6300028999999</v>
      </c>
      <c r="Q1823" t="str">
        <f t="shared" si="112"/>
        <v>Borderline High</v>
      </c>
      <c r="R1823" t="str">
        <f t="shared" si="113"/>
        <v>Normal</v>
      </c>
      <c r="S1823">
        <f t="shared" si="114"/>
        <v>4</v>
      </c>
      <c r="T1823" t="str">
        <f t="shared" si="115"/>
        <v>Moderate</v>
      </c>
    </row>
    <row r="1824" spans="1:20" ht="15" customHeight="1" x14ac:dyDescent="0.35">
      <c r="A1824" s="35">
        <v>30</v>
      </c>
      <c r="B1824" s="36">
        <v>25.960089180000001</v>
      </c>
      <c r="C1824" s="35">
        <v>116.5937462</v>
      </c>
      <c r="D1824" s="35">
        <v>72.200912619999997</v>
      </c>
      <c r="E1824" s="37">
        <v>187.09720350000001</v>
      </c>
      <c r="F1824" s="37">
        <v>35.213879749999997</v>
      </c>
      <c r="G1824" s="37">
        <v>210.3414832</v>
      </c>
      <c r="H1824" s="37">
        <v>260.43383710000001</v>
      </c>
      <c r="I1824" s="17" t="s">
        <v>353</v>
      </c>
      <c r="J1824" s="17" t="s">
        <v>249</v>
      </c>
      <c r="K1824" s="17" t="s">
        <v>255</v>
      </c>
      <c r="L1824" s="17" t="s">
        <v>357</v>
      </c>
      <c r="M1824" s="17" t="s">
        <v>333</v>
      </c>
      <c r="N1824" s="36">
        <v>5.3131664226802497</v>
      </c>
      <c r="O1824" s="35">
        <v>44.392833580000001</v>
      </c>
      <c r="P1824" s="37">
        <v>778.8026754</v>
      </c>
      <c r="Q1824" t="str">
        <f t="shared" si="112"/>
        <v>Desirable</v>
      </c>
      <c r="R1824" t="str">
        <f t="shared" si="113"/>
        <v>Normal</v>
      </c>
      <c r="S1824">
        <f t="shared" si="114"/>
        <v>5</v>
      </c>
      <c r="T1824" t="str">
        <f t="shared" si="115"/>
        <v>Moderate</v>
      </c>
    </row>
    <row r="1825" spans="1:20" ht="15" customHeight="1" x14ac:dyDescent="0.35">
      <c r="A1825" s="35">
        <v>66</v>
      </c>
      <c r="B1825" s="36">
        <v>32.491038629999998</v>
      </c>
      <c r="C1825" s="35">
        <v>95.353735979999996</v>
      </c>
      <c r="D1825" s="35">
        <v>79.820798789999998</v>
      </c>
      <c r="E1825" s="37">
        <v>214.6583976</v>
      </c>
      <c r="F1825" s="37">
        <v>37.909421219999999</v>
      </c>
      <c r="G1825" s="37">
        <v>215.73501239999999</v>
      </c>
      <c r="H1825" s="37">
        <v>239.50647810000001</v>
      </c>
      <c r="I1825" s="17" t="s">
        <v>353</v>
      </c>
      <c r="J1825" s="17" t="s">
        <v>359</v>
      </c>
      <c r="K1825" s="17" t="s">
        <v>255</v>
      </c>
      <c r="L1825" s="17" t="s">
        <v>261</v>
      </c>
      <c r="M1825" s="17" t="s">
        <v>334</v>
      </c>
      <c r="N1825" s="36">
        <v>5.6624023973954003</v>
      </c>
      <c r="O1825" s="35">
        <v>15.53293719</v>
      </c>
      <c r="P1825" s="37">
        <v>2144.40854958</v>
      </c>
      <c r="Q1825" t="str">
        <f t="shared" si="112"/>
        <v>Borderline High</v>
      </c>
      <c r="R1825" t="str">
        <f t="shared" si="113"/>
        <v>Normal</v>
      </c>
      <c r="S1825">
        <f t="shared" si="114"/>
        <v>6</v>
      </c>
      <c r="T1825" t="str">
        <f t="shared" si="115"/>
        <v>High</v>
      </c>
    </row>
    <row r="1826" spans="1:20" ht="15" customHeight="1" x14ac:dyDescent="0.35">
      <c r="A1826" s="35">
        <v>77</v>
      </c>
      <c r="B1826" s="36">
        <v>29.90470127</v>
      </c>
      <c r="C1826" s="35">
        <v>111.208258</v>
      </c>
      <c r="D1826" s="35">
        <v>87.151641260000005</v>
      </c>
      <c r="E1826" s="37">
        <v>210.0913487</v>
      </c>
      <c r="F1826" s="37">
        <v>42.873205929999997</v>
      </c>
      <c r="G1826" s="37">
        <v>213.6522568</v>
      </c>
      <c r="H1826" s="37">
        <v>264.20854129999998</v>
      </c>
      <c r="I1826" s="17" t="s">
        <v>243</v>
      </c>
      <c r="J1826" s="17" t="s">
        <v>249</v>
      </c>
      <c r="K1826" s="17" t="s">
        <v>392</v>
      </c>
      <c r="L1826" s="17" t="s">
        <v>366</v>
      </c>
      <c r="M1826" s="17" t="s">
        <v>333</v>
      </c>
      <c r="N1826" s="36">
        <v>4.9002948145053704</v>
      </c>
      <c r="O1826" s="35">
        <v>24.056616739999999</v>
      </c>
      <c r="P1826" s="37">
        <v>2302.66199779</v>
      </c>
      <c r="Q1826" t="str">
        <f t="shared" si="112"/>
        <v>Borderline High</v>
      </c>
      <c r="R1826" t="str">
        <f t="shared" si="113"/>
        <v>Normal</v>
      </c>
      <c r="S1826">
        <f t="shared" si="114"/>
        <v>2</v>
      </c>
      <c r="T1826" t="str">
        <f t="shared" si="115"/>
        <v>Low</v>
      </c>
    </row>
    <row r="1827" spans="1:20" ht="15" customHeight="1" x14ac:dyDescent="0.35">
      <c r="A1827" s="35">
        <v>19</v>
      </c>
      <c r="B1827" s="36">
        <v>37.510742309999998</v>
      </c>
      <c r="C1827" s="35">
        <v>89.228237550000003</v>
      </c>
      <c r="D1827" s="35">
        <v>85.069618840000004</v>
      </c>
      <c r="E1827" s="37">
        <v>226.42366089999999</v>
      </c>
      <c r="F1827" s="37">
        <v>30.538671999999998</v>
      </c>
      <c r="G1827" s="37">
        <v>228.23561710000001</v>
      </c>
      <c r="H1827" s="37">
        <v>285.28823299999999</v>
      </c>
      <c r="I1827" s="17" t="s">
        <v>243</v>
      </c>
      <c r="J1827" s="17" t="s">
        <v>354</v>
      </c>
      <c r="K1827" s="17" t="s">
        <v>392</v>
      </c>
      <c r="L1827" s="17" t="s">
        <v>355</v>
      </c>
      <c r="M1827" s="17" t="s">
        <v>334</v>
      </c>
      <c r="N1827" s="36">
        <v>7.4143257080726999</v>
      </c>
      <c r="O1827" s="35">
        <v>4.1586187099999998</v>
      </c>
      <c r="P1827" s="37">
        <v>712.70410389000006</v>
      </c>
      <c r="Q1827" t="str">
        <f t="shared" si="112"/>
        <v>Borderline High</v>
      </c>
      <c r="R1827" t="str">
        <f t="shared" si="113"/>
        <v>Normal</v>
      </c>
      <c r="S1827">
        <f t="shared" si="114"/>
        <v>4</v>
      </c>
      <c r="T1827" t="str">
        <f t="shared" si="115"/>
        <v>Moderate</v>
      </c>
    </row>
    <row r="1828" spans="1:20" ht="15" customHeight="1" x14ac:dyDescent="0.35">
      <c r="A1828" s="35">
        <v>77</v>
      </c>
      <c r="B1828" s="36">
        <v>34.229090190000001</v>
      </c>
      <c r="C1828" s="35">
        <v>108.91594019999999</v>
      </c>
      <c r="D1828" s="35">
        <v>80.596805040000007</v>
      </c>
      <c r="E1828" s="37">
        <v>201.6597519</v>
      </c>
      <c r="F1828" s="37">
        <v>37.105181170000002</v>
      </c>
      <c r="G1828" s="37">
        <v>216.370462</v>
      </c>
      <c r="H1828" s="37">
        <v>262.58953059999999</v>
      </c>
      <c r="I1828" s="17" t="s">
        <v>243</v>
      </c>
      <c r="J1828" s="17" t="s">
        <v>359</v>
      </c>
      <c r="K1828" s="17" t="s">
        <v>392</v>
      </c>
      <c r="L1828" s="17" t="s">
        <v>366</v>
      </c>
      <c r="M1828" s="17" t="s">
        <v>334</v>
      </c>
      <c r="N1828" s="36">
        <v>5.4348138330353803</v>
      </c>
      <c r="O1828" s="35">
        <v>28.319135159999998</v>
      </c>
      <c r="P1828" s="37">
        <v>2635.6399446300002</v>
      </c>
      <c r="Q1828" t="str">
        <f t="shared" si="112"/>
        <v>Borderline High</v>
      </c>
      <c r="R1828" t="str">
        <f t="shared" si="113"/>
        <v>Normal</v>
      </c>
      <c r="S1828">
        <f t="shared" si="114"/>
        <v>4</v>
      </c>
      <c r="T1828" t="str">
        <f t="shared" si="115"/>
        <v>Moderate</v>
      </c>
    </row>
    <row r="1829" spans="1:20" ht="15" customHeight="1" x14ac:dyDescent="0.35">
      <c r="A1829" s="35">
        <v>22</v>
      </c>
      <c r="B1829" s="36">
        <v>28.065500950000001</v>
      </c>
      <c r="C1829" s="35">
        <v>82.9896198</v>
      </c>
      <c r="D1829" s="35">
        <v>75.261608870000003</v>
      </c>
      <c r="E1829" s="37">
        <v>190.12802819999999</v>
      </c>
      <c r="F1829" s="37">
        <v>43.274937919999999</v>
      </c>
      <c r="G1829" s="37">
        <v>210.5726746</v>
      </c>
      <c r="H1829" s="37">
        <v>255.75412600000001</v>
      </c>
      <c r="I1829" s="17" t="s">
        <v>243</v>
      </c>
      <c r="J1829" s="17" t="s">
        <v>249</v>
      </c>
      <c r="K1829" s="17" t="s">
        <v>255</v>
      </c>
      <c r="L1829" s="17" t="s">
        <v>355</v>
      </c>
      <c r="M1829" s="17" t="s">
        <v>333</v>
      </c>
      <c r="N1829" s="36">
        <v>4.3934904898414704</v>
      </c>
      <c r="O1829" s="35">
        <v>7.7280109299999999</v>
      </c>
      <c r="P1829" s="37">
        <v>617.44102090000001</v>
      </c>
      <c r="Q1829" t="str">
        <f t="shared" si="112"/>
        <v>Desirable</v>
      </c>
      <c r="R1829" t="str">
        <f t="shared" si="113"/>
        <v>Normal</v>
      </c>
      <c r="S1829">
        <f t="shared" si="114"/>
        <v>2</v>
      </c>
      <c r="T1829" t="str">
        <f t="shared" si="115"/>
        <v>Low</v>
      </c>
    </row>
    <row r="1830" spans="1:20" ht="15" customHeight="1" x14ac:dyDescent="0.35">
      <c r="A1830" s="35">
        <v>61</v>
      </c>
      <c r="B1830" s="36">
        <v>28.54917369</v>
      </c>
      <c r="C1830" s="35">
        <v>102.3153702</v>
      </c>
      <c r="D1830" s="35">
        <v>76.86661101</v>
      </c>
      <c r="E1830" s="37">
        <v>201.06800849999999</v>
      </c>
      <c r="F1830" s="37">
        <v>31.266278369999998</v>
      </c>
      <c r="G1830" s="37">
        <v>223.48161579999999</v>
      </c>
      <c r="H1830" s="37">
        <v>234.1158805</v>
      </c>
      <c r="I1830" s="17" t="s">
        <v>243</v>
      </c>
      <c r="J1830" s="17" t="s">
        <v>249</v>
      </c>
      <c r="K1830" s="17" t="s">
        <v>255</v>
      </c>
      <c r="L1830" s="17" t="s">
        <v>261</v>
      </c>
      <c r="M1830" s="17" t="s">
        <v>333</v>
      </c>
      <c r="N1830" s="36">
        <v>6.4308264041084202</v>
      </c>
      <c r="O1830" s="35">
        <v>25.448759190000001</v>
      </c>
      <c r="P1830" s="37">
        <v>1741.49959509</v>
      </c>
      <c r="Q1830" t="str">
        <f t="shared" si="112"/>
        <v>Borderline High</v>
      </c>
      <c r="R1830" t="str">
        <f t="shared" si="113"/>
        <v>Normal</v>
      </c>
      <c r="S1830">
        <f t="shared" si="114"/>
        <v>3</v>
      </c>
      <c r="T1830" t="str">
        <f t="shared" si="115"/>
        <v>Moderate</v>
      </c>
    </row>
    <row r="1831" spans="1:20" ht="15" customHeight="1" x14ac:dyDescent="0.35">
      <c r="A1831" s="35">
        <v>44</v>
      </c>
      <c r="B1831" s="36">
        <v>30.395599399999998</v>
      </c>
      <c r="C1831" s="35">
        <v>118.5810941</v>
      </c>
      <c r="D1831" s="35">
        <v>83.506351089999995</v>
      </c>
      <c r="E1831" s="37">
        <v>169.8365675</v>
      </c>
      <c r="F1831" s="37">
        <v>36.511371680000003</v>
      </c>
      <c r="G1831" s="37">
        <v>201.15589779999999</v>
      </c>
      <c r="H1831" s="37">
        <v>309.49016610000001</v>
      </c>
      <c r="I1831" s="17" t="s">
        <v>353</v>
      </c>
      <c r="J1831" s="17" t="s">
        <v>249</v>
      </c>
      <c r="K1831" s="17" t="s">
        <v>392</v>
      </c>
      <c r="L1831" s="17" t="s">
        <v>360</v>
      </c>
      <c r="M1831" s="17" t="s">
        <v>334</v>
      </c>
      <c r="N1831" s="36">
        <v>4.6516074221619101</v>
      </c>
      <c r="O1831" s="35">
        <v>35.074743009999999</v>
      </c>
      <c r="P1831" s="37">
        <v>1337.4063736000001</v>
      </c>
      <c r="Q1831" t="str">
        <f t="shared" si="112"/>
        <v>Desirable</v>
      </c>
      <c r="R1831" t="str">
        <f t="shared" si="113"/>
        <v>Normal</v>
      </c>
      <c r="S1831">
        <f t="shared" si="114"/>
        <v>6</v>
      </c>
      <c r="T1831" t="str">
        <f t="shared" si="115"/>
        <v>High</v>
      </c>
    </row>
    <row r="1832" spans="1:20" ht="15" customHeight="1" x14ac:dyDescent="0.35">
      <c r="A1832" s="35">
        <v>49</v>
      </c>
      <c r="B1832" s="36">
        <v>40.406523249999999</v>
      </c>
      <c r="C1832" s="35">
        <v>100.38183739999999</v>
      </c>
      <c r="D1832" s="35">
        <v>79.722130370000002</v>
      </c>
      <c r="E1832" s="37">
        <v>175.735997</v>
      </c>
      <c r="F1832" s="37">
        <v>40.94264167</v>
      </c>
      <c r="G1832" s="37">
        <v>198.58043839999999</v>
      </c>
      <c r="H1832" s="37">
        <v>268.69794209999998</v>
      </c>
      <c r="I1832" s="17" t="s">
        <v>243</v>
      </c>
      <c r="J1832" s="17" t="s">
        <v>354</v>
      </c>
      <c r="K1832" s="17" t="s">
        <v>255</v>
      </c>
      <c r="L1832" s="17" t="s">
        <v>360</v>
      </c>
      <c r="M1832" s="17" t="s">
        <v>334</v>
      </c>
      <c r="N1832" s="36">
        <v>4.2922486149389698</v>
      </c>
      <c r="O1832" s="35">
        <v>20.65970703</v>
      </c>
      <c r="P1832" s="37">
        <v>1979.91963925</v>
      </c>
      <c r="Q1832" t="str">
        <f t="shared" si="112"/>
        <v>Desirable</v>
      </c>
      <c r="R1832" t="str">
        <f t="shared" si="113"/>
        <v>Normal</v>
      </c>
      <c r="S1832">
        <f t="shared" si="114"/>
        <v>3</v>
      </c>
      <c r="T1832" t="str">
        <f t="shared" si="115"/>
        <v>Moderate</v>
      </c>
    </row>
    <row r="1833" spans="1:20" ht="15" customHeight="1" x14ac:dyDescent="0.35">
      <c r="A1833" s="35">
        <v>38</v>
      </c>
      <c r="B1833" s="36">
        <v>27.338670749999999</v>
      </c>
      <c r="C1833" s="35">
        <v>101.4212675</v>
      </c>
      <c r="D1833" s="35">
        <v>83.46009119</v>
      </c>
      <c r="E1833" s="37">
        <v>184.44818179999999</v>
      </c>
      <c r="F1833" s="37">
        <v>33.163495939999997</v>
      </c>
      <c r="G1833" s="37">
        <v>209.66230820000001</v>
      </c>
      <c r="H1833" s="37">
        <v>224.98308990000001</v>
      </c>
      <c r="I1833" s="17" t="s">
        <v>243</v>
      </c>
      <c r="J1833" s="17" t="s">
        <v>249</v>
      </c>
      <c r="K1833" s="17" t="s">
        <v>392</v>
      </c>
      <c r="L1833" s="17" t="s">
        <v>357</v>
      </c>
      <c r="M1833" s="17" t="s">
        <v>333</v>
      </c>
      <c r="N1833" s="36">
        <v>5.5617834179396199</v>
      </c>
      <c r="O1833" s="35">
        <v>17.961176309999999</v>
      </c>
      <c r="P1833" s="37">
        <v>1038.8694885</v>
      </c>
      <c r="Q1833" t="str">
        <f t="shared" si="112"/>
        <v>Desirable</v>
      </c>
      <c r="R1833" t="str">
        <f t="shared" si="113"/>
        <v>Normal</v>
      </c>
      <c r="S1833">
        <f t="shared" si="114"/>
        <v>3</v>
      </c>
      <c r="T1833" t="str">
        <f t="shared" si="115"/>
        <v>Moderate</v>
      </c>
    </row>
    <row r="1834" spans="1:20" ht="15" customHeight="1" x14ac:dyDescent="0.35">
      <c r="A1834" s="35">
        <v>25</v>
      </c>
      <c r="B1834" s="36">
        <v>20.536602500000001</v>
      </c>
      <c r="C1834" s="35">
        <v>111.5265133</v>
      </c>
      <c r="D1834" s="35">
        <v>89.739846099999994</v>
      </c>
      <c r="E1834" s="37">
        <v>208.8084868</v>
      </c>
      <c r="F1834" s="37">
        <v>34.551582750000001</v>
      </c>
      <c r="G1834" s="37">
        <v>223.86766249999999</v>
      </c>
      <c r="H1834" s="37">
        <v>255.87830919999999</v>
      </c>
      <c r="I1834" s="17" t="s">
        <v>353</v>
      </c>
      <c r="J1834" s="17" t="s">
        <v>359</v>
      </c>
      <c r="K1834" s="17" t="s">
        <v>392</v>
      </c>
      <c r="L1834" s="17" t="s">
        <v>355</v>
      </c>
      <c r="M1834" s="17" t="s">
        <v>255</v>
      </c>
      <c r="N1834" s="36">
        <v>6.0433841283291097</v>
      </c>
      <c r="O1834" s="35">
        <v>21.7866672</v>
      </c>
      <c r="P1834" s="37">
        <v>513.41506249999998</v>
      </c>
      <c r="Q1834" t="str">
        <f t="shared" si="112"/>
        <v>Borderline High</v>
      </c>
      <c r="R1834" t="str">
        <f t="shared" si="113"/>
        <v>Normal</v>
      </c>
      <c r="S1834">
        <f t="shared" si="114"/>
        <v>3</v>
      </c>
      <c r="T1834" t="str">
        <f t="shared" si="115"/>
        <v>Moderate</v>
      </c>
    </row>
    <row r="1835" spans="1:20" ht="15" customHeight="1" x14ac:dyDescent="0.35">
      <c r="A1835" s="35">
        <v>89</v>
      </c>
      <c r="B1835" s="36">
        <v>28.223563649999999</v>
      </c>
      <c r="C1835" s="35">
        <v>134.67178430000001</v>
      </c>
      <c r="D1835" s="35">
        <v>93.694433309999994</v>
      </c>
      <c r="E1835" s="37">
        <v>175.81473009999999</v>
      </c>
      <c r="F1835" s="37">
        <v>36.202635389999998</v>
      </c>
      <c r="G1835" s="37">
        <v>223.93558580000001</v>
      </c>
      <c r="H1835" s="37">
        <v>254.27061810000001</v>
      </c>
      <c r="I1835" s="17" t="s">
        <v>243</v>
      </c>
      <c r="J1835" s="17" t="s">
        <v>354</v>
      </c>
      <c r="K1835" s="17" t="s">
        <v>392</v>
      </c>
      <c r="L1835" s="17" t="s">
        <v>366</v>
      </c>
      <c r="M1835" s="17" t="s">
        <v>333</v>
      </c>
      <c r="N1835" s="36">
        <v>4.85640694954943</v>
      </c>
      <c r="O1835" s="35">
        <v>40.977350989999998</v>
      </c>
      <c r="P1835" s="37">
        <v>2511.8971648500001</v>
      </c>
      <c r="Q1835" t="str">
        <f t="shared" si="112"/>
        <v>Desirable</v>
      </c>
      <c r="R1835" t="str">
        <f t="shared" si="113"/>
        <v>High / Stage 1</v>
      </c>
      <c r="S1835">
        <f t="shared" si="114"/>
        <v>5</v>
      </c>
      <c r="T1835" t="str">
        <f t="shared" si="115"/>
        <v>Moderate</v>
      </c>
    </row>
    <row r="1836" spans="1:20" ht="15" customHeight="1" x14ac:dyDescent="0.35">
      <c r="A1836" s="35">
        <v>67</v>
      </c>
      <c r="B1836" s="36">
        <v>23.796670949999999</v>
      </c>
      <c r="C1836" s="35">
        <v>110.9141115</v>
      </c>
      <c r="D1836" s="35">
        <v>68.076990050000006</v>
      </c>
      <c r="E1836" s="37">
        <v>210.69332919999999</v>
      </c>
      <c r="F1836" s="37">
        <v>42.582596219999999</v>
      </c>
      <c r="G1836" s="37">
        <v>228.6860892</v>
      </c>
      <c r="H1836" s="37">
        <v>212.8880053</v>
      </c>
      <c r="I1836" s="17" t="s">
        <v>353</v>
      </c>
      <c r="J1836" s="17" t="s">
        <v>249</v>
      </c>
      <c r="K1836" s="17" t="s">
        <v>255</v>
      </c>
      <c r="L1836" s="17" t="s">
        <v>261</v>
      </c>
      <c r="M1836" s="17" t="s">
        <v>255</v>
      </c>
      <c r="N1836" s="36">
        <v>4.9478741998601397</v>
      </c>
      <c r="O1836" s="35">
        <v>42.837121449999998</v>
      </c>
      <c r="P1836" s="37">
        <v>1594.3769536499999</v>
      </c>
      <c r="Q1836" t="str">
        <f t="shared" si="112"/>
        <v>Borderline High</v>
      </c>
      <c r="R1836" t="str">
        <f t="shared" si="113"/>
        <v>Normal</v>
      </c>
      <c r="S1836">
        <f t="shared" si="114"/>
        <v>2</v>
      </c>
      <c r="T1836" t="str">
        <f t="shared" si="115"/>
        <v>Low</v>
      </c>
    </row>
    <row r="1837" spans="1:20" ht="15" customHeight="1" x14ac:dyDescent="0.35">
      <c r="A1837" s="35">
        <v>84</v>
      </c>
      <c r="B1837" s="36">
        <v>28.056389889999998</v>
      </c>
      <c r="C1837" s="35">
        <v>107.6769211</v>
      </c>
      <c r="D1837" s="35">
        <v>73.997879459999993</v>
      </c>
      <c r="E1837" s="37">
        <v>201.09778729999999</v>
      </c>
      <c r="F1837" s="37">
        <v>44.39687653</v>
      </c>
      <c r="G1837" s="37">
        <v>208.763915</v>
      </c>
      <c r="H1837" s="37">
        <v>252.39387429999999</v>
      </c>
      <c r="I1837" s="17" t="s">
        <v>243</v>
      </c>
      <c r="J1837" s="17" t="s">
        <v>359</v>
      </c>
      <c r="K1837" s="17" t="s">
        <v>255</v>
      </c>
      <c r="L1837" s="17" t="s">
        <v>366</v>
      </c>
      <c r="M1837" s="17" t="s">
        <v>333</v>
      </c>
      <c r="N1837" s="36">
        <v>4.5295480902606604</v>
      </c>
      <c r="O1837" s="35">
        <v>33.679041640000001</v>
      </c>
      <c r="P1837" s="37">
        <v>2356.7367507600002</v>
      </c>
      <c r="Q1837" t="str">
        <f t="shared" si="112"/>
        <v>Borderline High</v>
      </c>
      <c r="R1837" t="str">
        <f t="shared" si="113"/>
        <v>Normal</v>
      </c>
      <c r="S1837">
        <f t="shared" si="114"/>
        <v>2</v>
      </c>
      <c r="T1837" t="str">
        <f t="shared" si="115"/>
        <v>Low</v>
      </c>
    </row>
    <row r="1838" spans="1:20" ht="15" customHeight="1" x14ac:dyDescent="0.35">
      <c r="A1838" s="35">
        <v>61</v>
      </c>
      <c r="B1838" s="36">
        <v>32.755764319999997</v>
      </c>
      <c r="C1838" s="35">
        <v>109.31045090000001</v>
      </c>
      <c r="D1838" s="35">
        <v>88.216429739999995</v>
      </c>
      <c r="E1838" s="37">
        <v>152.7932127</v>
      </c>
      <c r="F1838" s="37">
        <v>32.763615729999998</v>
      </c>
      <c r="G1838" s="37">
        <v>208.57851410000001</v>
      </c>
      <c r="H1838" s="37">
        <v>245.93903220000001</v>
      </c>
      <c r="I1838" s="17" t="s">
        <v>243</v>
      </c>
      <c r="J1838" s="17" t="s">
        <v>359</v>
      </c>
      <c r="K1838" s="17" t="s">
        <v>392</v>
      </c>
      <c r="L1838" s="17" t="s">
        <v>261</v>
      </c>
      <c r="M1838" s="17" t="s">
        <v>334</v>
      </c>
      <c r="N1838" s="36">
        <v>4.6635027696315898</v>
      </c>
      <c r="O1838" s="35">
        <v>21.09402116</v>
      </c>
      <c r="P1838" s="37">
        <v>1998.10162352</v>
      </c>
      <c r="Q1838" t="str">
        <f t="shared" si="112"/>
        <v>Desirable</v>
      </c>
      <c r="R1838" t="str">
        <f t="shared" si="113"/>
        <v>Normal</v>
      </c>
      <c r="S1838">
        <f t="shared" si="114"/>
        <v>4</v>
      </c>
      <c r="T1838" t="str">
        <f t="shared" si="115"/>
        <v>Moderate</v>
      </c>
    </row>
    <row r="1839" spans="1:20" ht="15" customHeight="1" x14ac:dyDescent="0.35">
      <c r="A1839" s="35">
        <v>75</v>
      </c>
      <c r="B1839" s="36">
        <v>29.52040496</v>
      </c>
      <c r="C1839" s="35">
        <v>105.2260033</v>
      </c>
      <c r="D1839" s="35">
        <v>83.829174719999997</v>
      </c>
      <c r="E1839" s="37">
        <v>208.93614640000001</v>
      </c>
      <c r="F1839" s="37">
        <v>43.94419147</v>
      </c>
      <c r="G1839" s="37">
        <v>218.34925290000001</v>
      </c>
      <c r="H1839" s="37">
        <v>226.14848950000001</v>
      </c>
      <c r="I1839" s="17" t="s">
        <v>243</v>
      </c>
      <c r="J1839" s="17" t="s">
        <v>354</v>
      </c>
      <c r="K1839" s="17" t="s">
        <v>392</v>
      </c>
      <c r="L1839" s="17" t="s">
        <v>366</v>
      </c>
      <c r="M1839" s="17" t="s">
        <v>333</v>
      </c>
      <c r="N1839" s="36">
        <v>4.7545793746742904</v>
      </c>
      <c r="O1839" s="35">
        <v>21.396828580000001</v>
      </c>
      <c r="P1839" s="37">
        <v>2214.0303720000002</v>
      </c>
      <c r="Q1839" t="str">
        <f t="shared" si="112"/>
        <v>Borderline High</v>
      </c>
      <c r="R1839" t="str">
        <f t="shared" si="113"/>
        <v>Normal</v>
      </c>
      <c r="S1839">
        <f t="shared" si="114"/>
        <v>2</v>
      </c>
      <c r="T1839" t="str">
        <f t="shared" si="115"/>
        <v>Low</v>
      </c>
    </row>
    <row r="1840" spans="1:20" ht="15" customHeight="1" x14ac:dyDescent="0.35">
      <c r="A1840" s="35">
        <v>20</v>
      </c>
      <c r="B1840" s="36">
        <v>24.033980329999999</v>
      </c>
      <c r="C1840" s="35">
        <v>101.71288629999999</v>
      </c>
      <c r="D1840" s="35">
        <v>81.823501039999996</v>
      </c>
      <c r="E1840" s="37">
        <v>162.62474209999999</v>
      </c>
      <c r="F1840" s="37">
        <v>37.92453381</v>
      </c>
      <c r="G1840" s="37">
        <v>191.04847480000001</v>
      </c>
      <c r="H1840" s="37">
        <v>235.2115652</v>
      </c>
      <c r="I1840" s="17" t="s">
        <v>353</v>
      </c>
      <c r="J1840" s="17" t="s">
        <v>359</v>
      </c>
      <c r="K1840" s="17" t="s">
        <v>392</v>
      </c>
      <c r="L1840" s="17" t="s">
        <v>355</v>
      </c>
      <c r="M1840" s="17" t="s">
        <v>255</v>
      </c>
      <c r="N1840" s="36">
        <v>4.2881144673983798</v>
      </c>
      <c r="O1840" s="35">
        <v>19.889385260000001</v>
      </c>
      <c r="P1840" s="37">
        <v>480.6796066</v>
      </c>
      <c r="Q1840" t="str">
        <f t="shared" si="112"/>
        <v>Desirable</v>
      </c>
      <c r="R1840" t="str">
        <f t="shared" si="113"/>
        <v>Normal</v>
      </c>
      <c r="S1840">
        <f t="shared" si="114"/>
        <v>3</v>
      </c>
      <c r="T1840" t="str">
        <f t="shared" si="115"/>
        <v>Moderate</v>
      </c>
    </row>
    <row r="1841" spans="1:20" ht="15" customHeight="1" x14ac:dyDescent="0.35">
      <c r="A1841" s="35">
        <v>87</v>
      </c>
      <c r="B1841" s="36">
        <v>25.985526950000001</v>
      </c>
      <c r="C1841" s="35">
        <v>141.29451169999999</v>
      </c>
      <c r="D1841" s="35">
        <v>96.804083360000007</v>
      </c>
      <c r="E1841" s="37">
        <v>212.59268639999999</v>
      </c>
      <c r="F1841" s="37">
        <v>44.264061300000002</v>
      </c>
      <c r="G1841" s="37">
        <v>228.62105790000001</v>
      </c>
      <c r="H1841" s="37">
        <v>225.64415360000001</v>
      </c>
      <c r="I1841" s="17" t="s">
        <v>243</v>
      </c>
      <c r="J1841" s="17" t="s">
        <v>359</v>
      </c>
      <c r="K1841" s="17" t="s">
        <v>392</v>
      </c>
      <c r="L1841" s="17" t="s">
        <v>366</v>
      </c>
      <c r="M1841" s="17" t="s">
        <v>333</v>
      </c>
      <c r="N1841" s="36">
        <v>4.8028283026076499</v>
      </c>
      <c r="O1841" s="35">
        <v>44.490428340000001</v>
      </c>
      <c r="P1841" s="37">
        <v>2260.7408446499999</v>
      </c>
      <c r="Q1841" t="str">
        <f t="shared" si="112"/>
        <v>Borderline High</v>
      </c>
      <c r="R1841" t="str">
        <f t="shared" si="113"/>
        <v>High / Stage 2</v>
      </c>
      <c r="S1841">
        <f t="shared" si="114"/>
        <v>5</v>
      </c>
      <c r="T1841" t="str">
        <f t="shared" si="115"/>
        <v>Moderate</v>
      </c>
    </row>
    <row r="1842" spans="1:20" ht="15" customHeight="1" x14ac:dyDescent="0.35">
      <c r="A1842" s="35">
        <v>19</v>
      </c>
      <c r="B1842" s="36">
        <v>21.6688413</v>
      </c>
      <c r="C1842" s="35">
        <v>112.23940210000001</v>
      </c>
      <c r="D1842" s="35">
        <v>98.025269859999995</v>
      </c>
      <c r="E1842" s="37">
        <v>163.4790031</v>
      </c>
      <c r="F1842" s="37">
        <v>44.039391190000003</v>
      </c>
      <c r="G1842" s="37">
        <v>173.89171379999999</v>
      </c>
      <c r="H1842" s="37">
        <v>248.01177620000001</v>
      </c>
      <c r="I1842" s="17" t="s">
        <v>243</v>
      </c>
      <c r="J1842" s="17" t="s">
        <v>249</v>
      </c>
      <c r="K1842" s="17" t="s">
        <v>392</v>
      </c>
      <c r="L1842" s="17" t="s">
        <v>355</v>
      </c>
      <c r="M1842" s="17" t="s">
        <v>255</v>
      </c>
      <c r="N1842" s="36">
        <v>3.7121086073760501</v>
      </c>
      <c r="O1842" s="35">
        <v>14.21413224</v>
      </c>
      <c r="P1842" s="37">
        <v>411.7079847</v>
      </c>
      <c r="Q1842" t="str">
        <f t="shared" si="112"/>
        <v>Desirable</v>
      </c>
      <c r="R1842" t="str">
        <f t="shared" si="113"/>
        <v>Normal</v>
      </c>
      <c r="S1842">
        <f t="shared" si="114"/>
        <v>0</v>
      </c>
      <c r="T1842" t="str">
        <f t="shared" si="115"/>
        <v>Low</v>
      </c>
    </row>
    <row r="1843" spans="1:20" ht="15" customHeight="1" x14ac:dyDescent="0.35">
      <c r="A1843" s="35">
        <v>61</v>
      </c>
      <c r="B1843" s="36">
        <v>33.378166589999999</v>
      </c>
      <c r="C1843" s="35">
        <v>118.7164226</v>
      </c>
      <c r="D1843" s="35">
        <v>91.69790399</v>
      </c>
      <c r="E1843" s="37">
        <v>199.5846603</v>
      </c>
      <c r="F1843" s="37">
        <v>29.656378790000002</v>
      </c>
      <c r="G1843" s="37">
        <v>215.50718839999999</v>
      </c>
      <c r="H1843" s="37">
        <v>263.86444749999998</v>
      </c>
      <c r="I1843" s="17" t="s">
        <v>353</v>
      </c>
      <c r="J1843" s="17" t="s">
        <v>359</v>
      </c>
      <c r="K1843" s="17" t="s">
        <v>392</v>
      </c>
      <c r="L1843" s="17" t="s">
        <v>261</v>
      </c>
      <c r="M1843" s="17" t="s">
        <v>334</v>
      </c>
      <c r="N1843" s="36">
        <v>6.7299066320025203</v>
      </c>
      <c r="O1843" s="35">
        <v>27.018518610000001</v>
      </c>
      <c r="P1843" s="37">
        <v>2036.0681619899999</v>
      </c>
      <c r="Q1843" t="str">
        <f t="shared" si="112"/>
        <v>Desirable</v>
      </c>
      <c r="R1843" t="str">
        <f t="shared" si="113"/>
        <v>Normal</v>
      </c>
      <c r="S1843">
        <f t="shared" si="114"/>
        <v>6</v>
      </c>
      <c r="T1843" t="str">
        <f t="shared" si="115"/>
        <v>High</v>
      </c>
    </row>
    <row r="1844" spans="1:20" ht="15" customHeight="1" x14ac:dyDescent="0.35">
      <c r="A1844" s="35">
        <v>19</v>
      </c>
      <c r="B1844" s="36">
        <v>31.103066479999999</v>
      </c>
      <c r="C1844" s="35">
        <v>111.0461741</v>
      </c>
      <c r="D1844" s="35">
        <v>71.799257389999994</v>
      </c>
      <c r="E1844" s="37">
        <v>197.24670620000001</v>
      </c>
      <c r="F1844" s="37">
        <v>35.70975541</v>
      </c>
      <c r="G1844" s="37">
        <v>202.1606932</v>
      </c>
      <c r="H1844" s="37">
        <v>235.7589763</v>
      </c>
      <c r="I1844" s="17" t="s">
        <v>243</v>
      </c>
      <c r="J1844" s="17" t="s">
        <v>354</v>
      </c>
      <c r="K1844" s="17" t="s">
        <v>255</v>
      </c>
      <c r="L1844" s="17" t="s">
        <v>355</v>
      </c>
      <c r="M1844" s="17" t="s">
        <v>334</v>
      </c>
      <c r="N1844" s="36">
        <v>5.5236084351550598</v>
      </c>
      <c r="O1844" s="35">
        <v>39.246916710000001</v>
      </c>
      <c r="P1844" s="37">
        <v>590.95826311999997</v>
      </c>
      <c r="Q1844" t="str">
        <f t="shared" si="112"/>
        <v>Desirable</v>
      </c>
      <c r="R1844" t="str">
        <f t="shared" si="113"/>
        <v>Normal</v>
      </c>
      <c r="S1844">
        <f t="shared" si="114"/>
        <v>4</v>
      </c>
      <c r="T1844" t="str">
        <f t="shared" si="115"/>
        <v>Moderate</v>
      </c>
    </row>
    <row r="1845" spans="1:20" ht="15" customHeight="1" x14ac:dyDescent="0.35">
      <c r="A1845" s="35">
        <v>52</v>
      </c>
      <c r="B1845" s="36">
        <v>21.558285519999998</v>
      </c>
      <c r="C1845" s="35">
        <v>107.08279589999999</v>
      </c>
      <c r="D1845" s="35">
        <v>78.163948529999999</v>
      </c>
      <c r="E1845" s="37">
        <v>179.53417930000001</v>
      </c>
      <c r="F1845" s="37">
        <v>47.951280959999998</v>
      </c>
      <c r="G1845" s="37">
        <v>217.04296840000001</v>
      </c>
      <c r="H1845" s="37">
        <v>273.30971640000001</v>
      </c>
      <c r="I1845" s="17" t="s">
        <v>243</v>
      </c>
      <c r="J1845" s="17" t="s">
        <v>359</v>
      </c>
      <c r="K1845" s="17" t="s">
        <v>255</v>
      </c>
      <c r="L1845" s="17" t="s">
        <v>363</v>
      </c>
      <c r="M1845" s="17" t="s">
        <v>255</v>
      </c>
      <c r="N1845" s="36">
        <v>3.7440955842194099</v>
      </c>
      <c r="O1845" s="35">
        <v>28.918847370000002</v>
      </c>
      <c r="P1845" s="37">
        <v>1121.03084704</v>
      </c>
      <c r="Q1845" t="str">
        <f t="shared" si="112"/>
        <v>Desirable</v>
      </c>
      <c r="R1845" t="str">
        <f t="shared" si="113"/>
        <v>Normal</v>
      </c>
      <c r="S1845">
        <f t="shared" si="114"/>
        <v>0</v>
      </c>
      <c r="T1845" t="str">
        <f t="shared" si="115"/>
        <v>Low</v>
      </c>
    </row>
    <row r="1846" spans="1:20" ht="15" customHeight="1" x14ac:dyDescent="0.35">
      <c r="A1846" s="35">
        <v>47</v>
      </c>
      <c r="B1846" s="36">
        <v>39.605103489999998</v>
      </c>
      <c r="C1846" s="35">
        <v>115.7765393</v>
      </c>
      <c r="D1846" s="35">
        <v>98.703543620000005</v>
      </c>
      <c r="E1846" s="37">
        <v>179.191587</v>
      </c>
      <c r="F1846" s="37">
        <v>40.319237319999999</v>
      </c>
      <c r="G1846" s="37">
        <v>224.79186820000001</v>
      </c>
      <c r="H1846" s="37">
        <v>258.27199899999999</v>
      </c>
      <c r="I1846" s="17" t="s">
        <v>243</v>
      </c>
      <c r="J1846" s="17" t="s">
        <v>359</v>
      </c>
      <c r="K1846" s="17" t="s">
        <v>392</v>
      </c>
      <c r="L1846" s="17" t="s">
        <v>360</v>
      </c>
      <c r="M1846" s="17" t="s">
        <v>334</v>
      </c>
      <c r="N1846" s="36">
        <v>4.4443198559987103</v>
      </c>
      <c r="O1846" s="35">
        <v>17.072995679999998</v>
      </c>
      <c r="P1846" s="37">
        <v>1861.4398640300001</v>
      </c>
      <c r="Q1846" t="str">
        <f t="shared" si="112"/>
        <v>Desirable</v>
      </c>
      <c r="R1846" t="str">
        <f t="shared" si="113"/>
        <v>Normal</v>
      </c>
      <c r="S1846">
        <f t="shared" si="114"/>
        <v>3</v>
      </c>
      <c r="T1846" t="str">
        <f t="shared" si="115"/>
        <v>Moderate</v>
      </c>
    </row>
    <row r="1847" spans="1:20" ht="15" customHeight="1" x14ac:dyDescent="0.35">
      <c r="A1847" s="35">
        <v>25</v>
      </c>
      <c r="B1847" s="36">
        <v>25.915203959999999</v>
      </c>
      <c r="C1847" s="35">
        <v>121.7814315</v>
      </c>
      <c r="D1847" s="35">
        <v>96.902804649999993</v>
      </c>
      <c r="E1847" s="37">
        <v>193.1916181</v>
      </c>
      <c r="F1847" s="37">
        <v>32.620116670000002</v>
      </c>
      <c r="G1847" s="37">
        <v>192.21940660000001</v>
      </c>
      <c r="H1847" s="37">
        <v>233.4674115</v>
      </c>
      <c r="I1847" s="17" t="s">
        <v>243</v>
      </c>
      <c r="J1847" s="17" t="s">
        <v>359</v>
      </c>
      <c r="K1847" s="17" t="s">
        <v>392</v>
      </c>
      <c r="L1847" s="17" t="s">
        <v>355</v>
      </c>
      <c r="M1847" s="17" t="s">
        <v>333</v>
      </c>
      <c r="N1847" s="36">
        <v>5.9224686427217499</v>
      </c>
      <c r="O1847" s="35">
        <v>24.87862685</v>
      </c>
      <c r="P1847" s="37">
        <v>647.88009899999997</v>
      </c>
      <c r="Q1847" t="str">
        <f t="shared" si="112"/>
        <v>Desirable</v>
      </c>
      <c r="R1847" t="str">
        <f t="shared" si="113"/>
        <v>Elevated</v>
      </c>
      <c r="S1847">
        <f t="shared" si="114"/>
        <v>4</v>
      </c>
      <c r="T1847" t="str">
        <f t="shared" si="115"/>
        <v>Moderate</v>
      </c>
    </row>
    <row r="1848" spans="1:20" ht="15" customHeight="1" x14ac:dyDescent="0.35">
      <c r="A1848" s="35">
        <v>39</v>
      </c>
      <c r="B1848" s="36">
        <v>28.477644189999999</v>
      </c>
      <c r="C1848" s="35">
        <v>109.5723794</v>
      </c>
      <c r="D1848" s="35">
        <v>80.846878860000004</v>
      </c>
      <c r="E1848" s="37">
        <v>198.37835770000001</v>
      </c>
      <c r="F1848" s="37">
        <v>29.218307500000002</v>
      </c>
      <c r="G1848" s="37">
        <v>238.49810070000001</v>
      </c>
      <c r="H1848" s="37">
        <v>245.45083109999999</v>
      </c>
      <c r="I1848" s="17" t="s">
        <v>243</v>
      </c>
      <c r="J1848" s="17" t="s">
        <v>249</v>
      </c>
      <c r="K1848" s="17" t="s">
        <v>392</v>
      </c>
      <c r="L1848" s="17" t="s">
        <v>357</v>
      </c>
      <c r="M1848" s="17" t="s">
        <v>333</v>
      </c>
      <c r="N1848" s="36">
        <v>6.7895225519137297</v>
      </c>
      <c r="O1848" s="35">
        <v>28.725500539999999</v>
      </c>
      <c r="P1848" s="37">
        <v>1110.6281234099999</v>
      </c>
      <c r="Q1848" t="str">
        <f t="shared" si="112"/>
        <v>Desirable</v>
      </c>
      <c r="R1848" t="str">
        <f t="shared" si="113"/>
        <v>Normal</v>
      </c>
      <c r="S1848">
        <f t="shared" si="114"/>
        <v>3</v>
      </c>
      <c r="T1848" t="str">
        <f t="shared" si="115"/>
        <v>Moderate</v>
      </c>
    </row>
    <row r="1849" spans="1:20" ht="15" customHeight="1" x14ac:dyDescent="0.35">
      <c r="A1849" s="35">
        <v>61</v>
      </c>
      <c r="B1849" s="36">
        <v>25.312381640000002</v>
      </c>
      <c r="C1849" s="35">
        <v>106.5543491</v>
      </c>
      <c r="D1849" s="35">
        <v>85.068630319999997</v>
      </c>
      <c r="E1849" s="37">
        <v>191.10460040000001</v>
      </c>
      <c r="F1849" s="37">
        <v>31.051035420000002</v>
      </c>
      <c r="G1849" s="37">
        <v>217.1835457</v>
      </c>
      <c r="H1849" s="37">
        <v>233.6064351</v>
      </c>
      <c r="I1849" s="17" t="s">
        <v>353</v>
      </c>
      <c r="J1849" s="17" t="s">
        <v>249</v>
      </c>
      <c r="K1849" s="17" t="s">
        <v>392</v>
      </c>
      <c r="L1849" s="17" t="s">
        <v>261</v>
      </c>
      <c r="M1849" s="17" t="s">
        <v>333</v>
      </c>
      <c r="N1849" s="36">
        <v>6.1545322986849396</v>
      </c>
      <c r="O1849" s="35">
        <v>21.485718779999999</v>
      </c>
      <c r="P1849" s="37">
        <v>1544.0552800400001</v>
      </c>
      <c r="Q1849" t="str">
        <f t="shared" si="112"/>
        <v>Desirable</v>
      </c>
      <c r="R1849" t="str">
        <f t="shared" si="113"/>
        <v>Normal</v>
      </c>
      <c r="S1849">
        <f t="shared" si="114"/>
        <v>5</v>
      </c>
      <c r="T1849" t="str">
        <f t="shared" si="115"/>
        <v>Moderate</v>
      </c>
    </row>
    <row r="1850" spans="1:20" ht="15" customHeight="1" x14ac:dyDescent="0.35">
      <c r="A1850" s="35">
        <v>75</v>
      </c>
      <c r="B1850" s="36">
        <v>29.100461249999999</v>
      </c>
      <c r="C1850" s="35">
        <v>101.6067056</v>
      </c>
      <c r="D1850" s="35">
        <v>87.642479739999999</v>
      </c>
      <c r="E1850" s="37">
        <v>183.2549717</v>
      </c>
      <c r="F1850" s="37">
        <v>39.714032789999997</v>
      </c>
      <c r="G1850" s="37">
        <v>204.09035</v>
      </c>
      <c r="H1850" s="37">
        <v>248.9525787</v>
      </c>
      <c r="I1850" s="17" t="s">
        <v>243</v>
      </c>
      <c r="J1850" s="17" t="s">
        <v>359</v>
      </c>
      <c r="K1850" s="17" t="s">
        <v>392</v>
      </c>
      <c r="L1850" s="17" t="s">
        <v>366</v>
      </c>
      <c r="M1850" s="17" t="s">
        <v>333</v>
      </c>
      <c r="N1850" s="36">
        <v>4.61436320680441</v>
      </c>
      <c r="O1850" s="35">
        <v>13.964225860000001</v>
      </c>
      <c r="P1850" s="37">
        <v>2182.5345937500001</v>
      </c>
      <c r="Q1850" t="str">
        <f t="shared" si="112"/>
        <v>Desirable</v>
      </c>
      <c r="R1850" t="str">
        <f t="shared" si="113"/>
        <v>Normal</v>
      </c>
      <c r="S1850">
        <f t="shared" si="114"/>
        <v>3</v>
      </c>
      <c r="T1850" t="str">
        <f t="shared" si="115"/>
        <v>Moderate</v>
      </c>
    </row>
    <row r="1851" spans="1:20" ht="15" customHeight="1" x14ac:dyDescent="0.35">
      <c r="A1851" s="35">
        <v>53</v>
      </c>
      <c r="B1851" s="36">
        <v>27.47027336</v>
      </c>
      <c r="C1851" s="35">
        <v>110.4184606</v>
      </c>
      <c r="D1851" s="35">
        <v>89.238937269999994</v>
      </c>
      <c r="E1851" s="37">
        <v>183.89721259999999</v>
      </c>
      <c r="F1851" s="37">
        <v>39.539770650000001</v>
      </c>
      <c r="G1851" s="37">
        <v>218.41007730000001</v>
      </c>
      <c r="H1851" s="37">
        <v>243.6047293</v>
      </c>
      <c r="I1851" s="17" t="s">
        <v>243</v>
      </c>
      <c r="J1851" s="17" t="s">
        <v>249</v>
      </c>
      <c r="K1851" s="17" t="s">
        <v>392</v>
      </c>
      <c r="L1851" s="17" t="s">
        <v>363</v>
      </c>
      <c r="M1851" s="17" t="s">
        <v>333</v>
      </c>
      <c r="N1851" s="36">
        <v>4.6509428248289497</v>
      </c>
      <c r="O1851" s="35">
        <v>21.179523329999999</v>
      </c>
      <c r="P1851" s="37">
        <v>1455.9244880799999</v>
      </c>
      <c r="Q1851" t="str">
        <f t="shared" si="112"/>
        <v>Desirable</v>
      </c>
      <c r="R1851" t="str">
        <f t="shared" si="113"/>
        <v>Normal</v>
      </c>
      <c r="S1851">
        <f t="shared" si="114"/>
        <v>3</v>
      </c>
      <c r="T1851" t="str">
        <f t="shared" si="115"/>
        <v>Moderate</v>
      </c>
    </row>
    <row r="1852" spans="1:20" ht="15" customHeight="1" x14ac:dyDescent="0.35">
      <c r="A1852" s="35">
        <v>86</v>
      </c>
      <c r="B1852" s="36">
        <v>20.01193219</v>
      </c>
      <c r="C1852" s="35">
        <v>102.5782557</v>
      </c>
      <c r="D1852" s="35">
        <v>87.545598780000006</v>
      </c>
      <c r="E1852" s="37">
        <v>225.7028732</v>
      </c>
      <c r="F1852" s="37">
        <v>30.859333190000001</v>
      </c>
      <c r="G1852" s="37">
        <v>231.70942350000001</v>
      </c>
      <c r="H1852" s="37">
        <v>231.51863520000001</v>
      </c>
      <c r="I1852" s="17" t="s">
        <v>243</v>
      </c>
      <c r="J1852" s="17" t="s">
        <v>354</v>
      </c>
      <c r="K1852" s="17" t="s">
        <v>392</v>
      </c>
      <c r="L1852" s="17" t="s">
        <v>366</v>
      </c>
      <c r="M1852" s="17" t="s">
        <v>255</v>
      </c>
      <c r="N1852" s="36">
        <v>7.3139258003520098</v>
      </c>
      <c r="O1852" s="35">
        <v>15.032656920000001</v>
      </c>
      <c r="P1852" s="37">
        <v>1721.0261683399999</v>
      </c>
      <c r="Q1852" t="str">
        <f t="shared" si="112"/>
        <v>Borderline High</v>
      </c>
      <c r="R1852" t="str">
        <f t="shared" si="113"/>
        <v>Normal</v>
      </c>
      <c r="S1852">
        <f t="shared" si="114"/>
        <v>1</v>
      </c>
      <c r="T1852" t="str">
        <f t="shared" si="115"/>
        <v>Low</v>
      </c>
    </row>
    <row r="1853" spans="1:20" ht="15" customHeight="1" x14ac:dyDescent="0.35">
      <c r="A1853" s="35">
        <v>48</v>
      </c>
      <c r="B1853" s="36">
        <v>32.867546709999999</v>
      </c>
      <c r="C1853" s="35">
        <v>109.5088245</v>
      </c>
      <c r="D1853" s="35">
        <v>63.32904164</v>
      </c>
      <c r="E1853" s="37">
        <v>189.1170281</v>
      </c>
      <c r="F1853" s="37">
        <v>38.453610060000003</v>
      </c>
      <c r="G1853" s="37">
        <v>216.05847</v>
      </c>
      <c r="H1853" s="37">
        <v>232.31756429999999</v>
      </c>
      <c r="I1853" s="17" t="s">
        <v>353</v>
      </c>
      <c r="J1853" s="17" t="s">
        <v>354</v>
      </c>
      <c r="K1853" s="17" t="s">
        <v>255</v>
      </c>
      <c r="L1853" s="17" t="s">
        <v>360</v>
      </c>
      <c r="M1853" s="17" t="s">
        <v>334</v>
      </c>
      <c r="N1853" s="36">
        <v>4.9180565311011497</v>
      </c>
      <c r="O1853" s="35">
        <v>46.179782860000003</v>
      </c>
      <c r="P1853" s="37">
        <v>1577.64224208</v>
      </c>
      <c r="Q1853" t="str">
        <f t="shared" si="112"/>
        <v>Desirable</v>
      </c>
      <c r="R1853" t="str">
        <f t="shared" si="113"/>
        <v>Normal</v>
      </c>
      <c r="S1853">
        <f t="shared" si="114"/>
        <v>6</v>
      </c>
      <c r="T1853" t="str">
        <f t="shared" si="115"/>
        <v>High</v>
      </c>
    </row>
    <row r="1854" spans="1:20" ht="15" customHeight="1" x14ac:dyDescent="0.35">
      <c r="A1854" s="35">
        <v>64</v>
      </c>
      <c r="B1854" s="36">
        <v>22.859308689999999</v>
      </c>
      <c r="C1854" s="35">
        <v>98.235427290000004</v>
      </c>
      <c r="D1854" s="35">
        <v>84.821565969999995</v>
      </c>
      <c r="E1854" s="37">
        <v>204.40405279999999</v>
      </c>
      <c r="F1854" s="37">
        <v>32.029633949999997</v>
      </c>
      <c r="G1854" s="37">
        <v>240.47029660000001</v>
      </c>
      <c r="H1854" s="37">
        <v>232.41950059999999</v>
      </c>
      <c r="I1854" s="17" t="s">
        <v>243</v>
      </c>
      <c r="J1854" s="17" t="s">
        <v>359</v>
      </c>
      <c r="K1854" s="17" t="s">
        <v>392</v>
      </c>
      <c r="L1854" s="17" t="s">
        <v>261</v>
      </c>
      <c r="M1854" s="17" t="s">
        <v>255</v>
      </c>
      <c r="N1854" s="36">
        <v>6.3817167913653297</v>
      </c>
      <c r="O1854" s="35">
        <v>13.413861320000001</v>
      </c>
      <c r="P1854" s="37">
        <v>1462.9957561599999</v>
      </c>
      <c r="Q1854" t="str">
        <f t="shared" si="112"/>
        <v>Borderline High</v>
      </c>
      <c r="R1854" t="str">
        <f t="shared" si="113"/>
        <v>Normal</v>
      </c>
      <c r="S1854">
        <f t="shared" si="114"/>
        <v>1</v>
      </c>
      <c r="T1854" t="str">
        <f t="shared" si="115"/>
        <v>Low</v>
      </c>
    </row>
    <row r="1855" spans="1:20" ht="15" customHeight="1" x14ac:dyDescent="0.35">
      <c r="A1855" s="35">
        <v>72</v>
      </c>
      <c r="B1855" s="36">
        <v>31.58555235</v>
      </c>
      <c r="C1855" s="35">
        <v>113.6329949</v>
      </c>
      <c r="D1855" s="35">
        <v>83.480242939999997</v>
      </c>
      <c r="E1855" s="37">
        <v>191.15421810000001</v>
      </c>
      <c r="F1855" s="37">
        <v>39.82133838</v>
      </c>
      <c r="G1855" s="37">
        <v>199.14762189999999</v>
      </c>
      <c r="H1855" s="37">
        <v>257.6828198</v>
      </c>
      <c r="I1855" s="17" t="s">
        <v>243</v>
      </c>
      <c r="J1855" s="17" t="s">
        <v>359</v>
      </c>
      <c r="K1855" s="17" t="s">
        <v>392</v>
      </c>
      <c r="L1855" s="17" t="s">
        <v>366</v>
      </c>
      <c r="M1855" s="17" t="s">
        <v>334</v>
      </c>
      <c r="N1855" s="36">
        <v>4.8002961697542004</v>
      </c>
      <c r="O1855" s="35">
        <v>30.15275196</v>
      </c>
      <c r="P1855" s="37">
        <v>2274.1597692</v>
      </c>
      <c r="Q1855" t="str">
        <f t="shared" si="112"/>
        <v>Desirable</v>
      </c>
      <c r="R1855" t="str">
        <f t="shared" si="113"/>
        <v>Normal</v>
      </c>
      <c r="S1855">
        <f t="shared" si="114"/>
        <v>4</v>
      </c>
      <c r="T1855" t="str">
        <f t="shared" si="115"/>
        <v>Moderate</v>
      </c>
    </row>
    <row r="1856" spans="1:20" ht="15" customHeight="1" x14ac:dyDescent="0.35">
      <c r="A1856" s="35">
        <v>79</v>
      </c>
      <c r="B1856" s="36">
        <v>25.84069319</v>
      </c>
      <c r="C1856" s="35">
        <v>104.23825220000001</v>
      </c>
      <c r="D1856" s="35">
        <v>82.513625989999994</v>
      </c>
      <c r="E1856" s="37">
        <v>207.14807920000001</v>
      </c>
      <c r="F1856" s="37">
        <v>32.727474059999999</v>
      </c>
      <c r="G1856" s="37">
        <v>218.97550079999999</v>
      </c>
      <c r="H1856" s="37">
        <v>243.72479989999999</v>
      </c>
      <c r="I1856" s="17" t="s">
        <v>243</v>
      </c>
      <c r="J1856" s="17" t="s">
        <v>359</v>
      </c>
      <c r="K1856" s="17" t="s">
        <v>392</v>
      </c>
      <c r="L1856" s="17" t="s">
        <v>366</v>
      </c>
      <c r="M1856" s="17" t="s">
        <v>333</v>
      </c>
      <c r="N1856" s="36">
        <v>6.3294857042810797</v>
      </c>
      <c r="O1856" s="35">
        <v>21.72462621</v>
      </c>
      <c r="P1856" s="37">
        <v>2041.41476201</v>
      </c>
      <c r="Q1856" t="str">
        <f t="shared" si="112"/>
        <v>Borderline High</v>
      </c>
      <c r="R1856" t="str">
        <f t="shared" si="113"/>
        <v>Normal</v>
      </c>
      <c r="S1856">
        <f t="shared" si="114"/>
        <v>3</v>
      </c>
      <c r="T1856" t="str">
        <f t="shared" si="115"/>
        <v>Moderate</v>
      </c>
    </row>
    <row r="1857" spans="1:20" ht="15" customHeight="1" x14ac:dyDescent="0.35">
      <c r="A1857" s="35">
        <v>47</v>
      </c>
      <c r="B1857" s="36">
        <v>27.316624090000001</v>
      </c>
      <c r="C1857" s="35">
        <v>95.655773980000006</v>
      </c>
      <c r="D1857" s="35">
        <v>73.075688970000002</v>
      </c>
      <c r="E1857" s="37">
        <v>194.73245420000001</v>
      </c>
      <c r="F1857" s="37">
        <v>34.761839479999999</v>
      </c>
      <c r="G1857" s="37">
        <v>222.2488534</v>
      </c>
      <c r="H1857" s="37">
        <v>219.5366348</v>
      </c>
      <c r="I1857" s="17" t="s">
        <v>353</v>
      </c>
      <c r="J1857" s="17" t="s">
        <v>249</v>
      </c>
      <c r="K1857" s="17" t="s">
        <v>255</v>
      </c>
      <c r="L1857" s="17" t="s">
        <v>360</v>
      </c>
      <c r="M1857" s="17" t="s">
        <v>333</v>
      </c>
      <c r="N1857" s="36">
        <v>5.6019030383026198</v>
      </c>
      <c r="O1857" s="35">
        <v>22.580085010000001</v>
      </c>
      <c r="P1857" s="37">
        <v>1283.88133223</v>
      </c>
      <c r="Q1857" t="str">
        <f t="shared" si="112"/>
        <v>Desirable</v>
      </c>
      <c r="R1857" t="str">
        <f t="shared" si="113"/>
        <v>Normal</v>
      </c>
      <c r="S1857">
        <f t="shared" si="114"/>
        <v>5</v>
      </c>
      <c r="T1857" t="str">
        <f t="shared" si="115"/>
        <v>Moderate</v>
      </c>
    </row>
    <row r="1858" spans="1:20" ht="15" customHeight="1" x14ac:dyDescent="0.35">
      <c r="A1858" s="35">
        <v>72</v>
      </c>
      <c r="B1858" s="36">
        <v>29.410564560000001</v>
      </c>
      <c r="C1858" s="35">
        <v>124.5294681</v>
      </c>
      <c r="D1858" s="35">
        <v>77.855430350000006</v>
      </c>
      <c r="E1858" s="37">
        <v>216.8781764</v>
      </c>
      <c r="F1858" s="37">
        <v>41.796974120000002</v>
      </c>
      <c r="G1858" s="37">
        <v>229.97295199999999</v>
      </c>
      <c r="H1858" s="37">
        <v>228.47829709999999</v>
      </c>
      <c r="I1858" s="17" t="s">
        <v>243</v>
      </c>
      <c r="J1858" s="17" t="s">
        <v>249</v>
      </c>
      <c r="K1858" s="17" t="s">
        <v>255</v>
      </c>
      <c r="L1858" s="17" t="s">
        <v>366</v>
      </c>
      <c r="M1858" s="17" t="s">
        <v>333</v>
      </c>
      <c r="N1858" s="36">
        <v>5.1888487376463699</v>
      </c>
      <c r="O1858" s="35">
        <v>46.674037749999997</v>
      </c>
      <c r="P1858" s="37">
        <v>2117.5606483199999</v>
      </c>
      <c r="Q1858" t="str">
        <f t="shared" ref="Q1858:Q1921" si="116">IF(E1858&lt;200,"Desirable",IF(E1858&lt;240,"Borderline High","High"))</f>
        <v>Borderline High</v>
      </c>
      <c r="R1858" t="str">
        <f t="shared" ref="R1858:R1921" si="117">IF(C1858&lt;120,"Normal",IF(C1858&lt;130,"Elevated",IF(C1858&lt;140,"High / Stage 1","High / Stage 2")))</f>
        <v>Elevated</v>
      </c>
      <c r="S1858">
        <f t="shared" ref="S1858:S1921" si="118">(IF(M1858="Obese",3,IF(M1858="Overweight",2,IF(M1858="Underweight",1,0))))+(IF(R1858="High / Stage 2",3,IF(R1858="High / Stage 1",2,IF(R1858="Elevated",1,0))))+IF(I1858="smoker",2,0)+IF(F1858&lt;40,1,0)</f>
        <v>3</v>
      </c>
      <c r="T1858" t="str">
        <f t="shared" ref="T1858:T1921" si="119">IF(S1858&lt;=2,"Low",IF(S1858&lt;=5,"Moderate","High"))</f>
        <v>Moderate</v>
      </c>
    </row>
    <row r="1859" spans="1:20" ht="15" customHeight="1" x14ac:dyDescent="0.35">
      <c r="A1859" s="35">
        <v>33</v>
      </c>
      <c r="B1859" s="36">
        <v>27.68634067</v>
      </c>
      <c r="C1859" s="35">
        <v>92.622584459999999</v>
      </c>
      <c r="D1859" s="35">
        <v>78.508493459999997</v>
      </c>
      <c r="E1859" s="37">
        <v>171.0233035</v>
      </c>
      <c r="F1859" s="37">
        <v>38.28511615</v>
      </c>
      <c r="G1859" s="37">
        <v>200.37622680000001</v>
      </c>
      <c r="H1859" s="37">
        <v>223.2818402</v>
      </c>
      <c r="I1859" s="17" t="s">
        <v>243</v>
      </c>
      <c r="J1859" s="17" t="s">
        <v>359</v>
      </c>
      <c r="K1859" s="17" t="s">
        <v>255</v>
      </c>
      <c r="L1859" s="17" t="s">
        <v>357</v>
      </c>
      <c r="M1859" s="17" t="s">
        <v>333</v>
      </c>
      <c r="N1859" s="36">
        <v>4.46709637316851</v>
      </c>
      <c r="O1859" s="35">
        <v>14.114091</v>
      </c>
      <c r="P1859" s="37">
        <v>913.64924211000005</v>
      </c>
      <c r="Q1859" t="str">
        <f t="shared" si="116"/>
        <v>Desirable</v>
      </c>
      <c r="R1859" t="str">
        <f t="shared" si="117"/>
        <v>Normal</v>
      </c>
      <c r="S1859">
        <f t="shared" si="118"/>
        <v>3</v>
      </c>
      <c r="T1859" t="str">
        <f t="shared" si="119"/>
        <v>Moderate</v>
      </c>
    </row>
    <row r="1860" spans="1:20" ht="15" customHeight="1" x14ac:dyDescent="0.35">
      <c r="A1860" s="35">
        <v>29</v>
      </c>
      <c r="B1860" s="36">
        <v>30.71911111</v>
      </c>
      <c r="C1860" s="35">
        <v>100.4279179</v>
      </c>
      <c r="D1860" s="35">
        <v>87.274874460000007</v>
      </c>
      <c r="E1860" s="37">
        <v>237.0846477</v>
      </c>
      <c r="F1860" s="37">
        <v>44.682490319999999</v>
      </c>
      <c r="G1860" s="37">
        <v>241.35629069999999</v>
      </c>
      <c r="H1860" s="37">
        <v>280.49731639999999</v>
      </c>
      <c r="I1860" s="17" t="s">
        <v>243</v>
      </c>
      <c r="J1860" s="17" t="s">
        <v>249</v>
      </c>
      <c r="K1860" s="17" t="s">
        <v>392</v>
      </c>
      <c r="L1860" s="17" t="s">
        <v>355</v>
      </c>
      <c r="M1860" s="17" t="s">
        <v>334</v>
      </c>
      <c r="N1860" s="36">
        <v>5.3059855438245398</v>
      </c>
      <c r="O1860" s="35">
        <v>13.153043439999999</v>
      </c>
      <c r="P1860" s="37">
        <v>890.85422218999997</v>
      </c>
      <c r="Q1860" t="str">
        <f t="shared" si="116"/>
        <v>Borderline High</v>
      </c>
      <c r="R1860" t="str">
        <f t="shared" si="117"/>
        <v>Normal</v>
      </c>
      <c r="S1860">
        <f t="shared" si="118"/>
        <v>3</v>
      </c>
      <c r="T1860" t="str">
        <f t="shared" si="119"/>
        <v>Moderate</v>
      </c>
    </row>
    <row r="1861" spans="1:20" ht="15" customHeight="1" x14ac:dyDescent="0.35">
      <c r="A1861" s="35">
        <v>34</v>
      </c>
      <c r="B1861" s="36">
        <v>23.459003989999999</v>
      </c>
      <c r="C1861" s="35">
        <v>108.91279659999999</v>
      </c>
      <c r="D1861" s="35">
        <v>69.137121820000004</v>
      </c>
      <c r="E1861" s="37">
        <v>180.53120620000001</v>
      </c>
      <c r="F1861" s="37">
        <v>37.167004900000002</v>
      </c>
      <c r="G1861" s="37">
        <v>217.40948800000001</v>
      </c>
      <c r="H1861" s="37">
        <v>248.16053840000001</v>
      </c>
      <c r="I1861" s="17" t="s">
        <v>353</v>
      </c>
      <c r="J1861" s="17" t="s">
        <v>249</v>
      </c>
      <c r="K1861" s="17" t="s">
        <v>255</v>
      </c>
      <c r="L1861" s="17" t="s">
        <v>357</v>
      </c>
      <c r="M1861" s="17" t="s">
        <v>255</v>
      </c>
      <c r="N1861" s="36">
        <v>4.8572976672650903</v>
      </c>
      <c r="O1861" s="35">
        <v>39.775674780000003</v>
      </c>
      <c r="P1861" s="37">
        <v>797.60613565999995</v>
      </c>
      <c r="Q1861" t="str">
        <f t="shared" si="116"/>
        <v>Desirable</v>
      </c>
      <c r="R1861" t="str">
        <f t="shared" si="117"/>
        <v>Normal</v>
      </c>
      <c r="S1861">
        <f t="shared" si="118"/>
        <v>3</v>
      </c>
      <c r="T1861" t="str">
        <f t="shared" si="119"/>
        <v>Moderate</v>
      </c>
    </row>
    <row r="1862" spans="1:20" ht="15" customHeight="1" x14ac:dyDescent="0.35">
      <c r="A1862" s="35">
        <v>33</v>
      </c>
      <c r="B1862" s="36">
        <v>32.184424389999997</v>
      </c>
      <c r="C1862" s="35">
        <v>119.3922764</v>
      </c>
      <c r="D1862" s="35">
        <v>85.428607020000001</v>
      </c>
      <c r="E1862" s="37">
        <v>167.1810692</v>
      </c>
      <c r="F1862" s="37">
        <v>36.875494940000003</v>
      </c>
      <c r="G1862" s="37">
        <v>213.2287895</v>
      </c>
      <c r="H1862" s="37">
        <v>290.602912</v>
      </c>
      <c r="I1862" s="17" t="s">
        <v>353</v>
      </c>
      <c r="J1862" s="17" t="s">
        <v>249</v>
      </c>
      <c r="K1862" s="17" t="s">
        <v>392</v>
      </c>
      <c r="L1862" s="17" t="s">
        <v>357</v>
      </c>
      <c r="M1862" s="17" t="s">
        <v>334</v>
      </c>
      <c r="N1862" s="36">
        <v>4.5336630592218397</v>
      </c>
      <c r="O1862" s="35">
        <v>33.963669379999999</v>
      </c>
      <c r="P1862" s="37">
        <v>1062.0860048699999</v>
      </c>
      <c r="Q1862" t="str">
        <f t="shared" si="116"/>
        <v>Desirable</v>
      </c>
      <c r="R1862" t="str">
        <f t="shared" si="117"/>
        <v>Normal</v>
      </c>
      <c r="S1862">
        <f t="shared" si="118"/>
        <v>6</v>
      </c>
      <c r="T1862" t="str">
        <f t="shared" si="119"/>
        <v>High</v>
      </c>
    </row>
    <row r="1863" spans="1:20" ht="15" customHeight="1" x14ac:dyDescent="0.35">
      <c r="A1863" s="35">
        <v>29</v>
      </c>
      <c r="B1863" s="36">
        <v>21.84733567</v>
      </c>
      <c r="C1863" s="35">
        <v>103.5323029</v>
      </c>
      <c r="D1863" s="35">
        <v>92.446644259999999</v>
      </c>
      <c r="E1863" s="37">
        <v>183.07993529999999</v>
      </c>
      <c r="F1863" s="37">
        <v>43.750207830000001</v>
      </c>
      <c r="G1863" s="37">
        <v>202.15691240000001</v>
      </c>
      <c r="H1863" s="37">
        <v>251.75898140000001</v>
      </c>
      <c r="I1863" s="17" t="s">
        <v>243</v>
      </c>
      <c r="J1863" s="17" t="s">
        <v>249</v>
      </c>
      <c r="K1863" s="17" t="s">
        <v>392</v>
      </c>
      <c r="L1863" s="17" t="s">
        <v>355</v>
      </c>
      <c r="M1863" s="17" t="s">
        <v>255</v>
      </c>
      <c r="N1863" s="36">
        <v>4.1846643565990096</v>
      </c>
      <c r="O1863" s="35">
        <v>11.08565864</v>
      </c>
      <c r="P1863" s="37">
        <v>633.57273442999997</v>
      </c>
      <c r="Q1863" t="str">
        <f t="shared" si="116"/>
        <v>Desirable</v>
      </c>
      <c r="R1863" t="str">
        <f t="shared" si="117"/>
        <v>Normal</v>
      </c>
      <c r="S1863">
        <f t="shared" si="118"/>
        <v>0</v>
      </c>
      <c r="T1863" t="str">
        <f t="shared" si="119"/>
        <v>Low</v>
      </c>
    </row>
    <row r="1864" spans="1:20" ht="15" customHeight="1" x14ac:dyDescent="0.35">
      <c r="A1864" s="35">
        <v>25</v>
      </c>
      <c r="B1864" s="36">
        <v>22.435829179999999</v>
      </c>
      <c r="C1864" s="35">
        <v>102.4883701</v>
      </c>
      <c r="D1864" s="35">
        <v>97.017268650000005</v>
      </c>
      <c r="E1864" s="37">
        <v>170.06394589999999</v>
      </c>
      <c r="F1864" s="37">
        <v>40.419607620000001</v>
      </c>
      <c r="G1864" s="37">
        <v>210.4878047</v>
      </c>
      <c r="H1864" s="37">
        <v>212.63501360000001</v>
      </c>
      <c r="I1864" s="17" t="s">
        <v>243</v>
      </c>
      <c r="J1864" s="17" t="s">
        <v>359</v>
      </c>
      <c r="K1864" s="17" t="s">
        <v>392</v>
      </c>
      <c r="L1864" s="17" t="s">
        <v>355</v>
      </c>
      <c r="M1864" s="17" t="s">
        <v>255</v>
      </c>
      <c r="N1864" s="36">
        <v>4.2074615740666097</v>
      </c>
      <c r="O1864" s="35">
        <v>5.4711014499999902</v>
      </c>
      <c r="P1864" s="37">
        <v>560.89572950000002</v>
      </c>
      <c r="Q1864" t="str">
        <f t="shared" si="116"/>
        <v>Desirable</v>
      </c>
      <c r="R1864" t="str">
        <f t="shared" si="117"/>
        <v>Normal</v>
      </c>
      <c r="S1864">
        <f t="shared" si="118"/>
        <v>0</v>
      </c>
      <c r="T1864" t="str">
        <f t="shared" si="119"/>
        <v>Low</v>
      </c>
    </row>
    <row r="1865" spans="1:20" ht="15" customHeight="1" x14ac:dyDescent="0.35">
      <c r="A1865" s="35">
        <v>20</v>
      </c>
      <c r="B1865" s="36">
        <v>29.895075550000001</v>
      </c>
      <c r="C1865" s="35">
        <v>93.823567199999999</v>
      </c>
      <c r="D1865" s="35">
        <v>82.297075370000002</v>
      </c>
      <c r="E1865" s="37">
        <v>190.14911119999999</v>
      </c>
      <c r="F1865" s="37">
        <v>36.40402186</v>
      </c>
      <c r="G1865" s="37">
        <v>221.40136770000001</v>
      </c>
      <c r="H1865" s="37">
        <v>209.57901440000001</v>
      </c>
      <c r="I1865" s="17" t="s">
        <v>243</v>
      </c>
      <c r="J1865" s="17" t="s">
        <v>249</v>
      </c>
      <c r="K1865" s="17" t="s">
        <v>392</v>
      </c>
      <c r="L1865" s="17" t="s">
        <v>355</v>
      </c>
      <c r="M1865" s="17" t="s">
        <v>333</v>
      </c>
      <c r="N1865" s="36">
        <v>5.22329955550686</v>
      </c>
      <c r="O1865" s="35">
        <v>11.526491829999999</v>
      </c>
      <c r="P1865" s="37">
        <v>597.90151100000003</v>
      </c>
      <c r="Q1865" t="str">
        <f t="shared" si="116"/>
        <v>Desirable</v>
      </c>
      <c r="R1865" t="str">
        <f t="shared" si="117"/>
        <v>Normal</v>
      </c>
      <c r="S1865">
        <f t="shared" si="118"/>
        <v>3</v>
      </c>
      <c r="T1865" t="str">
        <f t="shared" si="119"/>
        <v>Moderate</v>
      </c>
    </row>
    <row r="1866" spans="1:20" ht="15" customHeight="1" x14ac:dyDescent="0.35">
      <c r="A1866" s="35">
        <v>33</v>
      </c>
      <c r="B1866" s="36">
        <v>32.24773261</v>
      </c>
      <c r="C1866" s="35">
        <v>102.5271444</v>
      </c>
      <c r="D1866" s="35">
        <v>80.746766129999997</v>
      </c>
      <c r="E1866" s="37">
        <v>176.63309169999999</v>
      </c>
      <c r="F1866" s="37">
        <v>39.451380200000003</v>
      </c>
      <c r="G1866" s="37">
        <v>210.71250040000001</v>
      </c>
      <c r="H1866" s="37">
        <v>239.25873920000001</v>
      </c>
      <c r="I1866" s="17" t="s">
        <v>243</v>
      </c>
      <c r="J1866" s="17" t="s">
        <v>359</v>
      </c>
      <c r="K1866" s="17" t="s">
        <v>392</v>
      </c>
      <c r="L1866" s="17" t="s">
        <v>357</v>
      </c>
      <c r="M1866" s="17" t="s">
        <v>334</v>
      </c>
      <c r="N1866" s="36">
        <v>4.4772347837909097</v>
      </c>
      <c r="O1866" s="35">
        <v>21.78037827</v>
      </c>
      <c r="P1866" s="37">
        <v>1064.17517613</v>
      </c>
      <c r="Q1866" t="str">
        <f t="shared" si="116"/>
        <v>Desirable</v>
      </c>
      <c r="R1866" t="str">
        <f t="shared" si="117"/>
        <v>Normal</v>
      </c>
      <c r="S1866">
        <f t="shared" si="118"/>
        <v>4</v>
      </c>
      <c r="T1866" t="str">
        <f t="shared" si="119"/>
        <v>Moderate</v>
      </c>
    </row>
    <row r="1867" spans="1:20" ht="15" customHeight="1" x14ac:dyDescent="0.35">
      <c r="A1867" s="35">
        <v>47</v>
      </c>
      <c r="B1867" s="36">
        <v>28.41911292</v>
      </c>
      <c r="C1867" s="35">
        <v>91.981903810000006</v>
      </c>
      <c r="D1867" s="35">
        <v>77.932467869999996</v>
      </c>
      <c r="E1867" s="37">
        <v>188.2241779</v>
      </c>
      <c r="F1867" s="37">
        <v>40.035627179999999</v>
      </c>
      <c r="G1867" s="37">
        <v>208.50750260000001</v>
      </c>
      <c r="H1867" s="37">
        <v>260.18190420000002</v>
      </c>
      <c r="I1867" s="17" t="s">
        <v>243</v>
      </c>
      <c r="J1867" s="17" t="s">
        <v>354</v>
      </c>
      <c r="K1867" s="17" t="s">
        <v>255</v>
      </c>
      <c r="L1867" s="17" t="s">
        <v>360</v>
      </c>
      <c r="M1867" s="17" t="s">
        <v>333</v>
      </c>
      <c r="N1867" s="36">
        <v>4.7014169917644804</v>
      </c>
      <c r="O1867" s="35">
        <v>14.04943594</v>
      </c>
      <c r="P1867" s="37">
        <v>1335.6983072400001</v>
      </c>
      <c r="Q1867" t="str">
        <f t="shared" si="116"/>
        <v>Desirable</v>
      </c>
      <c r="R1867" t="str">
        <f t="shared" si="117"/>
        <v>Normal</v>
      </c>
      <c r="S1867">
        <f t="shared" si="118"/>
        <v>2</v>
      </c>
      <c r="T1867" t="str">
        <f t="shared" si="119"/>
        <v>Low</v>
      </c>
    </row>
    <row r="1868" spans="1:20" ht="15" customHeight="1" x14ac:dyDescent="0.35">
      <c r="A1868" s="35">
        <v>40</v>
      </c>
      <c r="B1868" s="36">
        <v>34.460993129999999</v>
      </c>
      <c r="C1868" s="35">
        <v>109.5025873</v>
      </c>
      <c r="D1868" s="35">
        <v>90.189900989999998</v>
      </c>
      <c r="E1868" s="37">
        <v>213.55251100000001</v>
      </c>
      <c r="F1868" s="37">
        <v>34.852411760000003</v>
      </c>
      <c r="G1868" s="37">
        <v>238.6662503</v>
      </c>
      <c r="H1868" s="37">
        <v>259.18756509999997</v>
      </c>
      <c r="I1868" s="17" t="s">
        <v>243</v>
      </c>
      <c r="J1868" s="17" t="s">
        <v>354</v>
      </c>
      <c r="K1868" s="17" t="s">
        <v>392</v>
      </c>
      <c r="L1868" s="17" t="s">
        <v>360</v>
      </c>
      <c r="M1868" s="17" t="s">
        <v>334</v>
      </c>
      <c r="N1868" s="36">
        <v>6.1273381156679001</v>
      </c>
      <c r="O1868" s="35">
        <v>19.31268631</v>
      </c>
      <c r="P1868" s="37">
        <v>1378.4397252000001</v>
      </c>
      <c r="Q1868" t="str">
        <f t="shared" si="116"/>
        <v>Borderline High</v>
      </c>
      <c r="R1868" t="str">
        <f t="shared" si="117"/>
        <v>Normal</v>
      </c>
      <c r="S1868">
        <f t="shared" si="118"/>
        <v>4</v>
      </c>
      <c r="T1868" t="str">
        <f t="shared" si="119"/>
        <v>Moderate</v>
      </c>
    </row>
    <row r="1869" spans="1:20" ht="15" customHeight="1" x14ac:dyDescent="0.35">
      <c r="A1869" s="35">
        <v>22</v>
      </c>
      <c r="B1869" s="36">
        <v>22.832068339999999</v>
      </c>
      <c r="C1869" s="35">
        <v>108.4180052</v>
      </c>
      <c r="D1869" s="35">
        <v>85.158844090000002</v>
      </c>
      <c r="E1869" s="37">
        <v>173.3111601</v>
      </c>
      <c r="F1869" s="37">
        <v>38.301936990000002</v>
      </c>
      <c r="G1869" s="37">
        <v>206.61128310000001</v>
      </c>
      <c r="H1869" s="37">
        <v>221.10988750000001</v>
      </c>
      <c r="I1869" s="17" t="s">
        <v>353</v>
      </c>
      <c r="J1869" s="17" t="s">
        <v>354</v>
      </c>
      <c r="K1869" s="17" t="s">
        <v>392</v>
      </c>
      <c r="L1869" s="17" t="s">
        <v>355</v>
      </c>
      <c r="M1869" s="17" t="s">
        <v>255</v>
      </c>
      <c r="N1869" s="36">
        <v>4.52486672267381</v>
      </c>
      <c r="O1869" s="35">
        <v>23.259161110000001</v>
      </c>
      <c r="P1869" s="37">
        <v>502.30550348000003</v>
      </c>
      <c r="Q1869" t="str">
        <f t="shared" si="116"/>
        <v>Desirable</v>
      </c>
      <c r="R1869" t="str">
        <f t="shared" si="117"/>
        <v>Normal</v>
      </c>
      <c r="S1869">
        <f t="shared" si="118"/>
        <v>3</v>
      </c>
      <c r="T1869" t="str">
        <f t="shared" si="119"/>
        <v>Moderate</v>
      </c>
    </row>
    <row r="1870" spans="1:20" ht="15" customHeight="1" x14ac:dyDescent="0.35">
      <c r="A1870" s="35">
        <v>82</v>
      </c>
      <c r="B1870" s="36">
        <v>21.17348668</v>
      </c>
      <c r="C1870" s="35">
        <v>112.6635125</v>
      </c>
      <c r="D1870" s="35">
        <v>77.808922780000003</v>
      </c>
      <c r="E1870" s="37">
        <v>167.95695330000001</v>
      </c>
      <c r="F1870" s="37">
        <v>42.831572459999997</v>
      </c>
      <c r="G1870" s="37">
        <v>187.56350549999999</v>
      </c>
      <c r="H1870" s="37">
        <v>254.58638880000001</v>
      </c>
      <c r="I1870" s="17" t="s">
        <v>243</v>
      </c>
      <c r="J1870" s="17" t="s">
        <v>354</v>
      </c>
      <c r="K1870" s="17" t="s">
        <v>255</v>
      </c>
      <c r="L1870" s="17" t="s">
        <v>366</v>
      </c>
      <c r="M1870" s="17" t="s">
        <v>255</v>
      </c>
      <c r="N1870" s="36">
        <v>3.9213352126367398</v>
      </c>
      <c r="O1870" s="35">
        <v>34.85458972</v>
      </c>
      <c r="P1870" s="37">
        <v>1736.2259077599999</v>
      </c>
      <c r="Q1870" t="str">
        <f t="shared" si="116"/>
        <v>Desirable</v>
      </c>
      <c r="R1870" t="str">
        <f t="shared" si="117"/>
        <v>Normal</v>
      </c>
      <c r="S1870">
        <f t="shared" si="118"/>
        <v>0</v>
      </c>
      <c r="T1870" t="str">
        <f t="shared" si="119"/>
        <v>Low</v>
      </c>
    </row>
    <row r="1871" spans="1:20" ht="15" customHeight="1" x14ac:dyDescent="0.35">
      <c r="A1871" s="35">
        <v>47</v>
      </c>
      <c r="B1871" s="36">
        <v>31.191247870000002</v>
      </c>
      <c r="C1871" s="35">
        <v>92.598655919999999</v>
      </c>
      <c r="D1871" s="35">
        <v>75.67523328</v>
      </c>
      <c r="E1871" s="37">
        <v>198.61758699999999</v>
      </c>
      <c r="F1871" s="37">
        <v>39.668016389999998</v>
      </c>
      <c r="G1871" s="37">
        <v>209.14002170000001</v>
      </c>
      <c r="H1871" s="37">
        <v>246.88909090000001</v>
      </c>
      <c r="I1871" s="17" t="s">
        <v>243</v>
      </c>
      <c r="J1871" s="17" t="s">
        <v>354</v>
      </c>
      <c r="K1871" s="17" t="s">
        <v>255</v>
      </c>
      <c r="L1871" s="17" t="s">
        <v>360</v>
      </c>
      <c r="M1871" s="17" t="s">
        <v>334</v>
      </c>
      <c r="N1871" s="36">
        <v>5.0069956875905204</v>
      </c>
      <c r="O1871" s="35">
        <v>16.923422639999998</v>
      </c>
      <c r="P1871" s="37">
        <v>1465.98864989</v>
      </c>
      <c r="Q1871" t="str">
        <f t="shared" si="116"/>
        <v>Desirable</v>
      </c>
      <c r="R1871" t="str">
        <f t="shared" si="117"/>
        <v>Normal</v>
      </c>
      <c r="S1871">
        <f t="shared" si="118"/>
        <v>4</v>
      </c>
      <c r="T1871" t="str">
        <f t="shared" si="119"/>
        <v>Moderate</v>
      </c>
    </row>
    <row r="1872" spans="1:20" ht="15" customHeight="1" x14ac:dyDescent="0.35">
      <c r="A1872" s="35">
        <v>38</v>
      </c>
      <c r="B1872" s="36">
        <v>27.611505619999999</v>
      </c>
      <c r="C1872" s="35">
        <v>113.7937494</v>
      </c>
      <c r="D1872" s="35">
        <v>73.312855560000003</v>
      </c>
      <c r="E1872" s="37">
        <v>182.96831589999999</v>
      </c>
      <c r="F1872" s="37">
        <v>36.239063729999998</v>
      </c>
      <c r="G1872" s="37">
        <v>218.8110265</v>
      </c>
      <c r="H1872" s="37">
        <v>227.18684350000001</v>
      </c>
      <c r="I1872" s="17" t="s">
        <v>243</v>
      </c>
      <c r="J1872" s="17" t="s">
        <v>354</v>
      </c>
      <c r="K1872" s="17" t="s">
        <v>255</v>
      </c>
      <c r="L1872" s="17" t="s">
        <v>357</v>
      </c>
      <c r="M1872" s="17" t="s">
        <v>333</v>
      </c>
      <c r="N1872" s="36">
        <v>5.0489250291676901</v>
      </c>
      <c r="O1872" s="35">
        <v>40.48089384</v>
      </c>
      <c r="P1872" s="37">
        <v>1049.2372135600001</v>
      </c>
      <c r="Q1872" t="str">
        <f t="shared" si="116"/>
        <v>Desirable</v>
      </c>
      <c r="R1872" t="str">
        <f t="shared" si="117"/>
        <v>Normal</v>
      </c>
      <c r="S1872">
        <f t="shared" si="118"/>
        <v>3</v>
      </c>
      <c r="T1872" t="str">
        <f t="shared" si="119"/>
        <v>Moderate</v>
      </c>
    </row>
    <row r="1873" spans="1:20" ht="15" customHeight="1" x14ac:dyDescent="0.35">
      <c r="A1873" s="35">
        <v>87</v>
      </c>
      <c r="B1873" s="36">
        <v>31.030774520000001</v>
      </c>
      <c r="C1873" s="35">
        <v>127.1033492</v>
      </c>
      <c r="D1873" s="35">
        <v>83.956897280000007</v>
      </c>
      <c r="E1873" s="37">
        <v>212.4836693</v>
      </c>
      <c r="F1873" s="37">
        <v>42.122109420000001</v>
      </c>
      <c r="G1873" s="37">
        <v>231.553653</v>
      </c>
      <c r="H1873" s="37">
        <v>237.58844669999999</v>
      </c>
      <c r="I1873" s="17" t="s">
        <v>243</v>
      </c>
      <c r="J1873" s="17" t="s">
        <v>249</v>
      </c>
      <c r="K1873" s="17" t="s">
        <v>392</v>
      </c>
      <c r="L1873" s="17" t="s">
        <v>366</v>
      </c>
      <c r="M1873" s="17" t="s">
        <v>334</v>
      </c>
      <c r="N1873" s="36">
        <v>5.04446886031569</v>
      </c>
      <c r="O1873" s="35">
        <v>43.146451919999997</v>
      </c>
      <c r="P1873" s="37">
        <v>2699.6773832399999</v>
      </c>
      <c r="Q1873" t="str">
        <f t="shared" si="116"/>
        <v>Borderline High</v>
      </c>
      <c r="R1873" t="str">
        <f t="shared" si="117"/>
        <v>Elevated</v>
      </c>
      <c r="S1873">
        <f t="shared" si="118"/>
        <v>4</v>
      </c>
      <c r="T1873" t="str">
        <f t="shared" si="119"/>
        <v>Moderate</v>
      </c>
    </row>
    <row r="1874" spans="1:20" ht="15" customHeight="1" x14ac:dyDescent="0.35">
      <c r="A1874" s="35">
        <v>39</v>
      </c>
      <c r="B1874" s="36">
        <v>21.859854670000001</v>
      </c>
      <c r="C1874" s="35">
        <v>101.061633</v>
      </c>
      <c r="D1874" s="35">
        <v>88.484725580000003</v>
      </c>
      <c r="E1874" s="37">
        <v>182.59738830000001</v>
      </c>
      <c r="F1874" s="37">
        <v>38.693763429999997</v>
      </c>
      <c r="G1874" s="37">
        <v>219.4809027</v>
      </c>
      <c r="H1874" s="37">
        <v>225.21221170000001</v>
      </c>
      <c r="I1874" s="17" t="s">
        <v>243</v>
      </c>
      <c r="J1874" s="17" t="s">
        <v>249</v>
      </c>
      <c r="K1874" s="17" t="s">
        <v>392</v>
      </c>
      <c r="L1874" s="17" t="s">
        <v>357</v>
      </c>
      <c r="M1874" s="17" t="s">
        <v>255</v>
      </c>
      <c r="N1874" s="36">
        <v>4.7190392485428001</v>
      </c>
      <c r="O1874" s="35">
        <v>12.57690742</v>
      </c>
      <c r="P1874" s="37">
        <v>852.53433213000005</v>
      </c>
      <c r="Q1874" t="str">
        <f t="shared" si="116"/>
        <v>Desirable</v>
      </c>
      <c r="R1874" t="str">
        <f t="shared" si="117"/>
        <v>Normal</v>
      </c>
      <c r="S1874">
        <f t="shared" si="118"/>
        <v>1</v>
      </c>
      <c r="T1874" t="str">
        <f t="shared" si="119"/>
        <v>Low</v>
      </c>
    </row>
    <row r="1875" spans="1:20" ht="15" customHeight="1" x14ac:dyDescent="0.35">
      <c r="A1875" s="35">
        <v>89</v>
      </c>
      <c r="B1875" s="36">
        <v>24.783895919999999</v>
      </c>
      <c r="C1875" s="35">
        <v>127.05157130000001</v>
      </c>
      <c r="D1875" s="35">
        <v>76.637002550000005</v>
      </c>
      <c r="E1875" s="37">
        <v>205.5771191</v>
      </c>
      <c r="F1875" s="37">
        <v>40.416742249999999</v>
      </c>
      <c r="G1875" s="37">
        <v>208.12786980000001</v>
      </c>
      <c r="H1875" s="37">
        <v>248.9525787</v>
      </c>
      <c r="I1875" s="17" t="s">
        <v>243</v>
      </c>
      <c r="J1875" s="17" t="s">
        <v>249</v>
      </c>
      <c r="K1875" s="17" t="s">
        <v>255</v>
      </c>
      <c r="L1875" s="17" t="s">
        <v>366</v>
      </c>
      <c r="M1875" s="17" t="s">
        <v>255</v>
      </c>
      <c r="N1875" s="36">
        <v>5.0864346717603199</v>
      </c>
      <c r="O1875" s="35">
        <v>50.414568750000001</v>
      </c>
      <c r="P1875" s="37">
        <v>2205.7667368799998</v>
      </c>
      <c r="Q1875" t="str">
        <f t="shared" si="116"/>
        <v>Borderline High</v>
      </c>
      <c r="R1875" t="str">
        <f t="shared" si="117"/>
        <v>Elevated</v>
      </c>
      <c r="S1875">
        <f t="shared" si="118"/>
        <v>1</v>
      </c>
      <c r="T1875" t="str">
        <f t="shared" si="119"/>
        <v>Low</v>
      </c>
    </row>
    <row r="1876" spans="1:20" ht="15" customHeight="1" x14ac:dyDescent="0.35">
      <c r="A1876" s="35">
        <v>49</v>
      </c>
      <c r="B1876" s="36">
        <v>35.713930759999997</v>
      </c>
      <c r="C1876" s="35">
        <v>108.23318070000001</v>
      </c>
      <c r="D1876" s="35">
        <v>81.185222909999993</v>
      </c>
      <c r="E1876" s="37">
        <v>203.32721040000001</v>
      </c>
      <c r="F1876" s="37">
        <v>37.348001250000003</v>
      </c>
      <c r="G1876" s="37">
        <v>207.9490309</v>
      </c>
      <c r="H1876" s="37">
        <v>263.24795920000003</v>
      </c>
      <c r="I1876" s="17" t="s">
        <v>243</v>
      </c>
      <c r="J1876" s="17" t="s">
        <v>249</v>
      </c>
      <c r="K1876" s="17" t="s">
        <v>392</v>
      </c>
      <c r="L1876" s="17" t="s">
        <v>360</v>
      </c>
      <c r="M1876" s="17" t="s">
        <v>334</v>
      </c>
      <c r="N1876" s="36">
        <v>5.4441256183689299</v>
      </c>
      <c r="O1876" s="35">
        <v>27.047957790000002</v>
      </c>
      <c r="P1876" s="37">
        <v>1749.9826072400001</v>
      </c>
      <c r="Q1876" t="str">
        <f t="shared" si="116"/>
        <v>Borderline High</v>
      </c>
      <c r="R1876" t="str">
        <f t="shared" si="117"/>
        <v>Normal</v>
      </c>
      <c r="S1876">
        <f t="shared" si="118"/>
        <v>4</v>
      </c>
      <c r="T1876" t="str">
        <f t="shared" si="119"/>
        <v>Moderate</v>
      </c>
    </row>
    <row r="1877" spans="1:20" ht="15" customHeight="1" x14ac:dyDescent="0.35">
      <c r="A1877" s="35">
        <v>50</v>
      </c>
      <c r="B1877" s="36">
        <v>25.99492146</v>
      </c>
      <c r="C1877" s="35">
        <v>92.512470329999999</v>
      </c>
      <c r="D1877" s="35">
        <v>78.587761630000003</v>
      </c>
      <c r="E1877" s="37">
        <v>172.11575450000001</v>
      </c>
      <c r="F1877" s="37">
        <v>36.552794650000003</v>
      </c>
      <c r="G1877" s="37">
        <v>198.631531</v>
      </c>
      <c r="H1877" s="37">
        <v>235.03623619999999</v>
      </c>
      <c r="I1877" s="17" t="s">
        <v>243</v>
      </c>
      <c r="J1877" s="17" t="s">
        <v>249</v>
      </c>
      <c r="K1877" s="17" t="s">
        <v>255</v>
      </c>
      <c r="L1877" s="17" t="s">
        <v>363</v>
      </c>
      <c r="M1877" s="17" t="s">
        <v>333</v>
      </c>
      <c r="N1877" s="36">
        <v>4.7086893395714702</v>
      </c>
      <c r="O1877" s="35">
        <v>13.9247087</v>
      </c>
      <c r="P1877" s="37">
        <v>1299.746073</v>
      </c>
      <c r="Q1877" t="str">
        <f t="shared" si="116"/>
        <v>Desirable</v>
      </c>
      <c r="R1877" t="str">
        <f t="shared" si="117"/>
        <v>Normal</v>
      </c>
      <c r="S1877">
        <f t="shared" si="118"/>
        <v>3</v>
      </c>
      <c r="T1877" t="str">
        <f t="shared" si="119"/>
        <v>Moderate</v>
      </c>
    </row>
    <row r="1878" spans="1:20" ht="15" customHeight="1" x14ac:dyDescent="0.35">
      <c r="A1878" s="35">
        <v>33</v>
      </c>
      <c r="B1878" s="36">
        <v>34.132520710000001</v>
      </c>
      <c r="C1878" s="35">
        <v>108.86927919999999</v>
      </c>
      <c r="D1878" s="35">
        <v>78.215963189999997</v>
      </c>
      <c r="E1878" s="37">
        <v>200.00575789999999</v>
      </c>
      <c r="F1878" s="37">
        <v>29.420749610000001</v>
      </c>
      <c r="G1878" s="37">
        <v>215.0028264</v>
      </c>
      <c r="H1878" s="37">
        <v>275.18824239999998</v>
      </c>
      <c r="I1878" s="17" t="s">
        <v>243</v>
      </c>
      <c r="J1878" s="17" t="s">
        <v>249</v>
      </c>
      <c r="K1878" s="17" t="s">
        <v>255</v>
      </c>
      <c r="L1878" s="17" t="s">
        <v>357</v>
      </c>
      <c r="M1878" s="17" t="s">
        <v>334</v>
      </c>
      <c r="N1878" s="36">
        <v>6.7981190333783603</v>
      </c>
      <c r="O1878" s="35">
        <v>30.653316010000001</v>
      </c>
      <c r="P1878" s="37">
        <v>1126.3731834299999</v>
      </c>
      <c r="Q1878" t="str">
        <f t="shared" si="116"/>
        <v>Borderline High</v>
      </c>
      <c r="R1878" t="str">
        <f t="shared" si="117"/>
        <v>Normal</v>
      </c>
      <c r="S1878">
        <f t="shared" si="118"/>
        <v>4</v>
      </c>
      <c r="T1878" t="str">
        <f t="shared" si="119"/>
        <v>Moderate</v>
      </c>
    </row>
    <row r="1879" spans="1:20" ht="15" customHeight="1" x14ac:dyDescent="0.35">
      <c r="A1879" s="35">
        <v>55</v>
      </c>
      <c r="B1879" s="36">
        <v>30.883976409999999</v>
      </c>
      <c r="C1879" s="35">
        <v>107.9323716</v>
      </c>
      <c r="D1879" s="35">
        <v>99.491741140000002</v>
      </c>
      <c r="E1879" s="37">
        <v>189.1664322</v>
      </c>
      <c r="F1879" s="37">
        <v>42.49687239</v>
      </c>
      <c r="G1879" s="37">
        <v>205.50063280000001</v>
      </c>
      <c r="H1879" s="37">
        <v>241.31077809999999</v>
      </c>
      <c r="I1879" s="17" t="s">
        <v>243</v>
      </c>
      <c r="J1879" s="17" t="s">
        <v>354</v>
      </c>
      <c r="K1879" s="17" t="s">
        <v>392</v>
      </c>
      <c r="L1879" s="17" t="s">
        <v>363</v>
      </c>
      <c r="M1879" s="17" t="s">
        <v>334</v>
      </c>
      <c r="N1879" s="36">
        <v>4.45130245030722</v>
      </c>
      <c r="O1879" s="35">
        <v>8.4406304599999906</v>
      </c>
      <c r="P1879" s="37">
        <v>1698.6187025500001</v>
      </c>
      <c r="Q1879" t="str">
        <f t="shared" si="116"/>
        <v>Desirable</v>
      </c>
      <c r="R1879" t="str">
        <f t="shared" si="117"/>
        <v>Normal</v>
      </c>
      <c r="S1879">
        <f t="shared" si="118"/>
        <v>3</v>
      </c>
      <c r="T1879" t="str">
        <f t="shared" si="119"/>
        <v>Moderate</v>
      </c>
    </row>
    <row r="1880" spans="1:20" ht="15" customHeight="1" x14ac:dyDescent="0.35">
      <c r="A1880" s="35">
        <v>31</v>
      </c>
      <c r="B1880" s="36">
        <v>25.572683269999999</v>
      </c>
      <c r="C1880" s="35">
        <v>116.45173699999999</v>
      </c>
      <c r="D1880" s="35">
        <v>86.296793879999996</v>
      </c>
      <c r="E1880" s="37">
        <v>182.57602689999999</v>
      </c>
      <c r="F1880" s="37">
        <v>35.019645650000001</v>
      </c>
      <c r="G1880" s="37">
        <v>224.6770444</v>
      </c>
      <c r="H1880" s="37">
        <v>247.4873374</v>
      </c>
      <c r="I1880" s="17" t="s">
        <v>243</v>
      </c>
      <c r="J1880" s="17" t="s">
        <v>354</v>
      </c>
      <c r="K1880" s="17" t="s">
        <v>392</v>
      </c>
      <c r="L1880" s="17" t="s">
        <v>357</v>
      </c>
      <c r="M1880" s="17" t="s">
        <v>333</v>
      </c>
      <c r="N1880" s="36">
        <v>5.21353153383492</v>
      </c>
      <c r="O1880" s="35">
        <v>30.154943119999999</v>
      </c>
      <c r="P1880" s="37">
        <v>792.75318136999999</v>
      </c>
      <c r="Q1880" t="str">
        <f t="shared" si="116"/>
        <v>Desirable</v>
      </c>
      <c r="R1880" t="str">
        <f t="shared" si="117"/>
        <v>Normal</v>
      </c>
      <c r="S1880">
        <f t="shared" si="118"/>
        <v>3</v>
      </c>
      <c r="T1880" t="str">
        <f t="shared" si="119"/>
        <v>Moderate</v>
      </c>
    </row>
    <row r="1881" spans="1:20" ht="15" customHeight="1" x14ac:dyDescent="0.35">
      <c r="A1881" s="35">
        <v>53</v>
      </c>
      <c r="B1881" s="36">
        <v>34.058790680000001</v>
      </c>
      <c r="C1881" s="35">
        <v>102.357338</v>
      </c>
      <c r="D1881" s="35">
        <v>90.398665629999996</v>
      </c>
      <c r="E1881" s="37">
        <v>208.1646863</v>
      </c>
      <c r="F1881" s="37">
        <v>31.679830599999999</v>
      </c>
      <c r="G1881" s="37">
        <v>233.65395090000001</v>
      </c>
      <c r="H1881" s="37">
        <v>255.48211839999999</v>
      </c>
      <c r="I1881" s="17" t="s">
        <v>243</v>
      </c>
      <c r="J1881" s="17" t="s">
        <v>354</v>
      </c>
      <c r="K1881" s="17" t="s">
        <v>392</v>
      </c>
      <c r="L1881" s="17" t="s">
        <v>363</v>
      </c>
      <c r="M1881" s="17" t="s">
        <v>334</v>
      </c>
      <c r="N1881" s="36">
        <v>6.5708901328531697</v>
      </c>
      <c r="O1881" s="35">
        <v>11.95867237</v>
      </c>
      <c r="P1881" s="37">
        <v>1805.11590604</v>
      </c>
      <c r="Q1881" t="str">
        <f t="shared" si="116"/>
        <v>Borderline High</v>
      </c>
      <c r="R1881" t="str">
        <f t="shared" si="117"/>
        <v>Normal</v>
      </c>
      <c r="S1881">
        <f t="shared" si="118"/>
        <v>4</v>
      </c>
      <c r="T1881" t="str">
        <f t="shared" si="119"/>
        <v>Moderate</v>
      </c>
    </row>
    <row r="1882" spans="1:20" ht="15" customHeight="1" x14ac:dyDescent="0.35">
      <c r="A1882" s="35">
        <v>40</v>
      </c>
      <c r="B1882" s="36">
        <v>28.631774799999999</v>
      </c>
      <c r="C1882" s="35">
        <v>112.2735666</v>
      </c>
      <c r="D1882" s="35">
        <v>73.668519369999999</v>
      </c>
      <c r="E1882" s="37">
        <v>191.1143246</v>
      </c>
      <c r="F1882" s="37">
        <v>34.601942819999998</v>
      </c>
      <c r="G1882" s="37">
        <v>212.15808000000001</v>
      </c>
      <c r="H1882" s="37">
        <v>188.55839539999999</v>
      </c>
      <c r="I1882" s="17" t="s">
        <v>243</v>
      </c>
      <c r="J1882" s="17" t="s">
        <v>354</v>
      </c>
      <c r="K1882" s="17" t="s">
        <v>255</v>
      </c>
      <c r="L1882" s="17" t="s">
        <v>360</v>
      </c>
      <c r="M1882" s="17" t="s">
        <v>333</v>
      </c>
      <c r="N1882" s="36">
        <v>5.5232252591763604</v>
      </c>
      <c r="O1882" s="35">
        <v>38.605047229999997</v>
      </c>
      <c r="P1882" s="37">
        <v>1145.270992</v>
      </c>
      <c r="Q1882" t="str">
        <f t="shared" si="116"/>
        <v>Desirable</v>
      </c>
      <c r="R1882" t="str">
        <f t="shared" si="117"/>
        <v>Normal</v>
      </c>
      <c r="S1882">
        <f t="shared" si="118"/>
        <v>3</v>
      </c>
      <c r="T1882" t="str">
        <f t="shared" si="119"/>
        <v>Moderate</v>
      </c>
    </row>
    <row r="1883" spans="1:20" ht="15" customHeight="1" x14ac:dyDescent="0.35">
      <c r="A1883" s="35">
        <v>83</v>
      </c>
      <c r="B1883" s="36">
        <v>27.067650440000001</v>
      </c>
      <c r="C1883" s="35">
        <v>94.620144170000003</v>
      </c>
      <c r="D1883" s="35">
        <v>78.425072610000001</v>
      </c>
      <c r="E1883" s="37">
        <v>185.2336967</v>
      </c>
      <c r="F1883" s="37">
        <v>40.816555309999998</v>
      </c>
      <c r="G1883" s="37">
        <v>221.59657089999999</v>
      </c>
      <c r="H1883" s="37">
        <v>253.8706632</v>
      </c>
      <c r="I1883" s="17" t="s">
        <v>243</v>
      </c>
      <c r="J1883" s="17" t="s">
        <v>249</v>
      </c>
      <c r="K1883" s="17" t="s">
        <v>255</v>
      </c>
      <c r="L1883" s="17" t="s">
        <v>366</v>
      </c>
      <c r="M1883" s="17" t="s">
        <v>333</v>
      </c>
      <c r="N1883" s="36">
        <v>4.5382001321071304</v>
      </c>
      <c r="O1883" s="35">
        <v>16.195071559999999</v>
      </c>
      <c r="P1883" s="37">
        <v>2246.61498652</v>
      </c>
      <c r="Q1883" t="str">
        <f t="shared" si="116"/>
        <v>Desirable</v>
      </c>
      <c r="R1883" t="str">
        <f t="shared" si="117"/>
        <v>Normal</v>
      </c>
      <c r="S1883">
        <f t="shared" si="118"/>
        <v>2</v>
      </c>
      <c r="T1883" t="str">
        <f t="shared" si="119"/>
        <v>Low</v>
      </c>
    </row>
    <row r="1884" spans="1:20" ht="15" customHeight="1" x14ac:dyDescent="0.35">
      <c r="A1884" s="35">
        <v>19</v>
      </c>
      <c r="B1884" s="36">
        <v>26.600677229999999</v>
      </c>
      <c r="C1884" s="35">
        <v>99.731334189999998</v>
      </c>
      <c r="D1884" s="35">
        <v>86.736189400000001</v>
      </c>
      <c r="E1884" s="37">
        <v>161.38579859999999</v>
      </c>
      <c r="F1884" s="37">
        <v>31.976642760000001</v>
      </c>
      <c r="G1884" s="37">
        <v>200.7430683</v>
      </c>
      <c r="H1884" s="37">
        <v>238.4824653</v>
      </c>
      <c r="I1884" s="17" t="s">
        <v>353</v>
      </c>
      <c r="J1884" s="17" t="s">
        <v>359</v>
      </c>
      <c r="K1884" s="17" t="s">
        <v>392</v>
      </c>
      <c r="L1884" s="17" t="s">
        <v>355</v>
      </c>
      <c r="M1884" s="17" t="s">
        <v>333</v>
      </c>
      <c r="N1884" s="36">
        <v>5.0469900737009104</v>
      </c>
      <c r="O1884" s="35">
        <v>12.995144789999999</v>
      </c>
      <c r="P1884" s="37">
        <v>505.41286737000001</v>
      </c>
      <c r="Q1884" t="str">
        <f t="shared" si="116"/>
        <v>Desirable</v>
      </c>
      <c r="R1884" t="str">
        <f t="shared" si="117"/>
        <v>Normal</v>
      </c>
      <c r="S1884">
        <f t="shared" si="118"/>
        <v>5</v>
      </c>
      <c r="T1884" t="str">
        <f t="shared" si="119"/>
        <v>Moderate</v>
      </c>
    </row>
    <row r="1885" spans="1:20" ht="15" customHeight="1" x14ac:dyDescent="0.35">
      <c r="A1885" s="35">
        <v>82</v>
      </c>
      <c r="B1885" s="36">
        <v>29.194145020000001</v>
      </c>
      <c r="C1885" s="35">
        <v>108.9984394</v>
      </c>
      <c r="D1885" s="35">
        <v>85.14825793</v>
      </c>
      <c r="E1885" s="37">
        <v>211.94995259999999</v>
      </c>
      <c r="F1885" s="37">
        <v>37.357313949999998</v>
      </c>
      <c r="G1885" s="37">
        <v>236.7254585</v>
      </c>
      <c r="H1885" s="37">
        <v>276.21107110000003</v>
      </c>
      <c r="I1885" s="17" t="s">
        <v>353</v>
      </c>
      <c r="J1885" s="17" t="s">
        <v>354</v>
      </c>
      <c r="K1885" s="17" t="s">
        <v>392</v>
      </c>
      <c r="L1885" s="17" t="s">
        <v>366</v>
      </c>
      <c r="M1885" s="17" t="s">
        <v>333</v>
      </c>
      <c r="N1885" s="36">
        <v>5.6735865133044499</v>
      </c>
      <c r="O1885" s="35">
        <v>23.850181469999999</v>
      </c>
      <c r="P1885" s="37">
        <v>2393.9198916400001</v>
      </c>
      <c r="Q1885" t="str">
        <f t="shared" si="116"/>
        <v>Borderline High</v>
      </c>
      <c r="R1885" t="str">
        <f t="shared" si="117"/>
        <v>Normal</v>
      </c>
      <c r="S1885">
        <f t="shared" si="118"/>
        <v>5</v>
      </c>
      <c r="T1885" t="str">
        <f t="shared" si="119"/>
        <v>Moderate</v>
      </c>
    </row>
    <row r="1886" spans="1:20" ht="15" customHeight="1" x14ac:dyDescent="0.35">
      <c r="A1886" s="35">
        <v>84</v>
      </c>
      <c r="B1886" s="36">
        <v>21.358450950000002</v>
      </c>
      <c r="C1886" s="35">
        <v>104.0280638</v>
      </c>
      <c r="D1886" s="35">
        <v>101.3405892</v>
      </c>
      <c r="E1886" s="37">
        <v>209.14311409999999</v>
      </c>
      <c r="F1886" s="37">
        <v>40.602994420000002</v>
      </c>
      <c r="G1886" s="37">
        <v>218.8502512</v>
      </c>
      <c r="H1886" s="37">
        <v>266.72134349999999</v>
      </c>
      <c r="I1886" s="17" t="s">
        <v>243</v>
      </c>
      <c r="J1886" s="17" t="s">
        <v>249</v>
      </c>
      <c r="K1886" s="17" t="s">
        <v>392</v>
      </c>
      <c r="L1886" s="17" t="s">
        <v>366</v>
      </c>
      <c r="M1886" s="17" t="s">
        <v>255</v>
      </c>
      <c r="N1886" s="36">
        <v>5.1509283265320303</v>
      </c>
      <c r="O1886" s="35">
        <v>2.6874745999999998</v>
      </c>
      <c r="P1886" s="37">
        <v>1794.1098798</v>
      </c>
      <c r="Q1886" t="str">
        <f t="shared" si="116"/>
        <v>Borderline High</v>
      </c>
      <c r="R1886" t="str">
        <f t="shared" si="117"/>
        <v>Normal</v>
      </c>
      <c r="S1886">
        <f t="shared" si="118"/>
        <v>0</v>
      </c>
      <c r="T1886" t="str">
        <f t="shared" si="119"/>
        <v>Low</v>
      </c>
    </row>
    <row r="1887" spans="1:20" ht="15" customHeight="1" x14ac:dyDescent="0.35">
      <c r="A1887" s="35">
        <v>69</v>
      </c>
      <c r="B1887" s="36">
        <v>31.4950741</v>
      </c>
      <c r="C1887" s="35">
        <v>96.998217269999998</v>
      </c>
      <c r="D1887" s="35">
        <v>88.352560589999996</v>
      </c>
      <c r="E1887" s="37">
        <v>180.422957</v>
      </c>
      <c r="F1887" s="37">
        <v>39.538748650000002</v>
      </c>
      <c r="G1887" s="37">
        <v>236.5587069</v>
      </c>
      <c r="H1887" s="37">
        <v>257.67388529999999</v>
      </c>
      <c r="I1887" s="17" t="s">
        <v>243</v>
      </c>
      <c r="J1887" s="17" t="s">
        <v>359</v>
      </c>
      <c r="K1887" s="17" t="s">
        <v>392</v>
      </c>
      <c r="L1887" s="17" t="s">
        <v>261</v>
      </c>
      <c r="M1887" s="17" t="s">
        <v>334</v>
      </c>
      <c r="N1887" s="36">
        <v>4.5631934029353802</v>
      </c>
      <c r="O1887" s="35">
        <v>8.6456566800000001</v>
      </c>
      <c r="P1887" s="37">
        <v>2173.1601129000001</v>
      </c>
      <c r="Q1887" t="str">
        <f t="shared" si="116"/>
        <v>Desirable</v>
      </c>
      <c r="R1887" t="str">
        <f t="shared" si="117"/>
        <v>Normal</v>
      </c>
      <c r="S1887">
        <f t="shared" si="118"/>
        <v>4</v>
      </c>
      <c r="T1887" t="str">
        <f t="shared" si="119"/>
        <v>Moderate</v>
      </c>
    </row>
    <row r="1888" spans="1:20" ht="15" customHeight="1" x14ac:dyDescent="0.35">
      <c r="A1888" s="35">
        <v>79</v>
      </c>
      <c r="B1888" s="36">
        <v>29.207067540000001</v>
      </c>
      <c r="C1888" s="35">
        <v>107.0549408</v>
      </c>
      <c r="D1888" s="35">
        <v>77.583241700000002</v>
      </c>
      <c r="E1888" s="37">
        <v>199.96670259999999</v>
      </c>
      <c r="F1888" s="37">
        <v>31.417528399999998</v>
      </c>
      <c r="G1888" s="37">
        <v>223.637438</v>
      </c>
      <c r="H1888" s="37">
        <v>225.1862682</v>
      </c>
      <c r="I1888" s="17" t="s">
        <v>243</v>
      </c>
      <c r="J1888" s="17" t="s">
        <v>249</v>
      </c>
      <c r="K1888" s="17" t="s">
        <v>255</v>
      </c>
      <c r="L1888" s="17" t="s">
        <v>366</v>
      </c>
      <c r="M1888" s="17" t="s">
        <v>333</v>
      </c>
      <c r="N1888" s="36">
        <v>6.3648132995719697</v>
      </c>
      <c r="O1888" s="35">
        <v>29.471699099999999</v>
      </c>
      <c r="P1888" s="37">
        <v>2307.3583356600002</v>
      </c>
      <c r="Q1888" t="str">
        <f t="shared" si="116"/>
        <v>Desirable</v>
      </c>
      <c r="R1888" t="str">
        <f t="shared" si="117"/>
        <v>Normal</v>
      </c>
      <c r="S1888">
        <f t="shared" si="118"/>
        <v>3</v>
      </c>
      <c r="T1888" t="str">
        <f t="shared" si="119"/>
        <v>Moderate</v>
      </c>
    </row>
    <row r="1889" spans="1:20" ht="15" customHeight="1" x14ac:dyDescent="0.35">
      <c r="A1889" s="35">
        <v>40</v>
      </c>
      <c r="B1889" s="36">
        <v>24.144126369999999</v>
      </c>
      <c r="C1889" s="35">
        <v>106.37159509999999</v>
      </c>
      <c r="D1889" s="35">
        <v>80.741427599999994</v>
      </c>
      <c r="E1889" s="37">
        <v>192.56285779999999</v>
      </c>
      <c r="F1889" s="37">
        <v>34.81422199</v>
      </c>
      <c r="G1889" s="37">
        <v>220.29880069999999</v>
      </c>
      <c r="H1889" s="37">
        <v>260.54441120000001</v>
      </c>
      <c r="I1889" s="17" t="s">
        <v>243</v>
      </c>
      <c r="J1889" s="17" t="s">
        <v>354</v>
      </c>
      <c r="K1889" s="17" t="s">
        <v>392</v>
      </c>
      <c r="L1889" s="17" t="s">
        <v>360</v>
      </c>
      <c r="M1889" s="17" t="s">
        <v>255</v>
      </c>
      <c r="N1889" s="36">
        <v>5.5311549933619499</v>
      </c>
      <c r="O1889" s="35">
        <v>25.630167499999999</v>
      </c>
      <c r="P1889" s="37">
        <v>965.76505480000003</v>
      </c>
      <c r="Q1889" t="str">
        <f t="shared" si="116"/>
        <v>Desirable</v>
      </c>
      <c r="R1889" t="str">
        <f t="shared" si="117"/>
        <v>Normal</v>
      </c>
      <c r="S1889">
        <f t="shared" si="118"/>
        <v>1</v>
      </c>
      <c r="T1889" t="str">
        <f t="shared" si="119"/>
        <v>Low</v>
      </c>
    </row>
    <row r="1890" spans="1:20" ht="15" customHeight="1" x14ac:dyDescent="0.35">
      <c r="A1890" s="35">
        <v>43</v>
      </c>
      <c r="B1890" s="36">
        <v>20.657639249999999</v>
      </c>
      <c r="C1890" s="35">
        <v>115.26250039999999</v>
      </c>
      <c r="D1890" s="35">
        <v>83.24028405</v>
      </c>
      <c r="E1890" s="37">
        <v>199.3171467</v>
      </c>
      <c r="F1890" s="37">
        <v>42.917929399999998</v>
      </c>
      <c r="G1890" s="37">
        <v>205.12675039999999</v>
      </c>
      <c r="H1890" s="37">
        <v>254.53380569999999</v>
      </c>
      <c r="I1890" s="17" t="s">
        <v>353</v>
      </c>
      <c r="J1890" s="17" t="s">
        <v>249</v>
      </c>
      <c r="K1890" s="17" t="s">
        <v>392</v>
      </c>
      <c r="L1890" s="17" t="s">
        <v>360</v>
      </c>
      <c r="M1890" s="17" t="s">
        <v>255</v>
      </c>
      <c r="N1890" s="36">
        <v>4.6441463855896101</v>
      </c>
      <c r="O1890" s="35">
        <v>32.022216350000001</v>
      </c>
      <c r="P1890" s="37">
        <v>888.27848774999995</v>
      </c>
      <c r="Q1890" t="str">
        <f t="shared" si="116"/>
        <v>Desirable</v>
      </c>
      <c r="R1890" t="str">
        <f t="shared" si="117"/>
        <v>Normal</v>
      </c>
      <c r="S1890">
        <f t="shared" si="118"/>
        <v>2</v>
      </c>
      <c r="T1890" t="str">
        <f t="shared" si="119"/>
        <v>Low</v>
      </c>
    </row>
    <row r="1891" spans="1:20" ht="15" customHeight="1" x14ac:dyDescent="0.35">
      <c r="A1891" s="35">
        <v>85</v>
      </c>
      <c r="B1891" s="36">
        <v>25.746638269999998</v>
      </c>
      <c r="C1891" s="35">
        <v>103.7175514</v>
      </c>
      <c r="D1891" s="35">
        <v>89.200640140000004</v>
      </c>
      <c r="E1891" s="37">
        <v>195.47874350000001</v>
      </c>
      <c r="F1891" s="37">
        <v>36.637537829999999</v>
      </c>
      <c r="G1891" s="37">
        <v>218.0719637</v>
      </c>
      <c r="H1891" s="37">
        <v>227.08505439999999</v>
      </c>
      <c r="I1891" s="17" t="s">
        <v>243</v>
      </c>
      <c r="J1891" s="17" t="s">
        <v>359</v>
      </c>
      <c r="K1891" s="17" t="s">
        <v>392</v>
      </c>
      <c r="L1891" s="17" t="s">
        <v>366</v>
      </c>
      <c r="M1891" s="17" t="s">
        <v>333</v>
      </c>
      <c r="N1891" s="36">
        <v>5.3354770838321901</v>
      </c>
      <c r="O1891" s="35">
        <v>14.516911260000001</v>
      </c>
      <c r="P1891" s="37">
        <v>2188.4642529500002</v>
      </c>
      <c r="Q1891" t="str">
        <f t="shared" si="116"/>
        <v>Desirable</v>
      </c>
      <c r="R1891" t="str">
        <f t="shared" si="117"/>
        <v>Normal</v>
      </c>
      <c r="S1891">
        <f t="shared" si="118"/>
        <v>3</v>
      </c>
      <c r="T1891" t="str">
        <f t="shared" si="119"/>
        <v>Moderate</v>
      </c>
    </row>
    <row r="1892" spans="1:20" ht="15" customHeight="1" x14ac:dyDescent="0.35">
      <c r="A1892" s="35">
        <v>72</v>
      </c>
      <c r="B1892" s="36">
        <v>28.25084202</v>
      </c>
      <c r="C1892" s="35">
        <v>101.1300409</v>
      </c>
      <c r="D1892" s="35">
        <v>61.908974039999997</v>
      </c>
      <c r="E1892" s="37">
        <v>174.40039920000001</v>
      </c>
      <c r="F1892" s="37">
        <v>41.590972700000002</v>
      </c>
      <c r="G1892" s="37">
        <v>209.43307129999999</v>
      </c>
      <c r="H1892" s="37">
        <v>254.19068960000001</v>
      </c>
      <c r="I1892" s="17" t="s">
        <v>243</v>
      </c>
      <c r="J1892" s="17" t="s">
        <v>249</v>
      </c>
      <c r="K1892" s="17" t="s">
        <v>255</v>
      </c>
      <c r="L1892" s="17" t="s">
        <v>366</v>
      </c>
      <c r="M1892" s="17" t="s">
        <v>333</v>
      </c>
      <c r="N1892" s="36">
        <v>4.1932272288500698</v>
      </c>
      <c r="O1892" s="35">
        <v>39.221066860000001</v>
      </c>
      <c r="P1892" s="37">
        <v>2034.06062544</v>
      </c>
      <c r="Q1892" t="str">
        <f t="shared" si="116"/>
        <v>Desirable</v>
      </c>
      <c r="R1892" t="str">
        <f t="shared" si="117"/>
        <v>Normal</v>
      </c>
      <c r="S1892">
        <f t="shared" si="118"/>
        <v>2</v>
      </c>
      <c r="T1892" t="str">
        <f t="shared" si="119"/>
        <v>Low</v>
      </c>
    </row>
    <row r="1893" spans="1:20" ht="15" customHeight="1" x14ac:dyDescent="0.35">
      <c r="A1893" s="35">
        <v>23</v>
      </c>
      <c r="B1893" s="36">
        <v>27.779867469999999</v>
      </c>
      <c r="C1893" s="35">
        <v>128.8293898</v>
      </c>
      <c r="D1893" s="35">
        <v>77.189740259999994</v>
      </c>
      <c r="E1893" s="37">
        <v>172.57752740000001</v>
      </c>
      <c r="F1893" s="37">
        <v>36.327675829999997</v>
      </c>
      <c r="G1893" s="37">
        <v>189.34938880000001</v>
      </c>
      <c r="H1893" s="37">
        <v>218.66734980000001</v>
      </c>
      <c r="I1893" s="17" t="s">
        <v>243</v>
      </c>
      <c r="J1893" s="17" t="s">
        <v>249</v>
      </c>
      <c r="K1893" s="17" t="s">
        <v>255</v>
      </c>
      <c r="L1893" s="17" t="s">
        <v>355</v>
      </c>
      <c r="M1893" s="17" t="s">
        <v>333</v>
      </c>
      <c r="N1893" s="36">
        <v>4.7505799216993303</v>
      </c>
      <c r="O1893" s="35">
        <v>51.639649540000001</v>
      </c>
      <c r="P1893" s="37">
        <v>638.93695180999998</v>
      </c>
      <c r="Q1893" t="str">
        <f t="shared" si="116"/>
        <v>Desirable</v>
      </c>
      <c r="R1893" t="str">
        <f t="shared" si="117"/>
        <v>Elevated</v>
      </c>
      <c r="S1893">
        <f t="shared" si="118"/>
        <v>4</v>
      </c>
      <c r="T1893" t="str">
        <f t="shared" si="119"/>
        <v>Moderate</v>
      </c>
    </row>
    <row r="1894" spans="1:20" ht="15" customHeight="1" x14ac:dyDescent="0.35">
      <c r="A1894" s="35">
        <v>52</v>
      </c>
      <c r="B1894" s="36">
        <v>27.7490627</v>
      </c>
      <c r="C1894" s="35">
        <v>87.79166352</v>
      </c>
      <c r="D1894" s="35">
        <v>82.648348470000002</v>
      </c>
      <c r="E1894" s="37">
        <v>184.96962780000001</v>
      </c>
      <c r="F1894" s="37">
        <v>37.842744600000003</v>
      </c>
      <c r="G1894" s="37">
        <v>202.88158970000001</v>
      </c>
      <c r="H1894" s="37">
        <v>250.13099729999999</v>
      </c>
      <c r="I1894" s="17" t="s">
        <v>243</v>
      </c>
      <c r="J1894" s="17" t="s">
        <v>359</v>
      </c>
      <c r="K1894" s="17" t="s">
        <v>392</v>
      </c>
      <c r="L1894" s="17" t="s">
        <v>363</v>
      </c>
      <c r="M1894" s="17" t="s">
        <v>333</v>
      </c>
      <c r="N1894" s="36">
        <v>4.8878491704325304</v>
      </c>
      <c r="O1894" s="35">
        <v>5.14331505</v>
      </c>
      <c r="P1894" s="37">
        <v>1442.9512603999999</v>
      </c>
      <c r="Q1894" t="str">
        <f t="shared" si="116"/>
        <v>Desirable</v>
      </c>
      <c r="R1894" t="str">
        <f t="shared" si="117"/>
        <v>Normal</v>
      </c>
      <c r="S1894">
        <f t="shared" si="118"/>
        <v>3</v>
      </c>
      <c r="T1894" t="str">
        <f t="shared" si="119"/>
        <v>Moderate</v>
      </c>
    </row>
    <row r="1895" spans="1:20" ht="15" customHeight="1" x14ac:dyDescent="0.35">
      <c r="A1895" s="35">
        <v>39</v>
      </c>
      <c r="B1895" s="36">
        <v>30.369007849999999</v>
      </c>
      <c r="C1895" s="35">
        <v>101.4499137</v>
      </c>
      <c r="D1895" s="35">
        <v>63.807324479999998</v>
      </c>
      <c r="E1895" s="37">
        <v>193.5907517</v>
      </c>
      <c r="F1895" s="37">
        <v>37.891303129999997</v>
      </c>
      <c r="G1895" s="37">
        <v>222.79067610000001</v>
      </c>
      <c r="H1895" s="37">
        <v>240.1923568</v>
      </c>
      <c r="I1895" s="17" t="s">
        <v>353</v>
      </c>
      <c r="J1895" s="17" t="s">
        <v>249</v>
      </c>
      <c r="K1895" s="17" t="s">
        <v>255</v>
      </c>
      <c r="L1895" s="17" t="s">
        <v>357</v>
      </c>
      <c r="M1895" s="17" t="s">
        <v>334</v>
      </c>
      <c r="N1895" s="36">
        <v>5.1091077822215798</v>
      </c>
      <c r="O1895" s="35">
        <v>37.642589219999998</v>
      </c>
      <c r="P1895" s="37">
        <v>1184.39130615</v>
      </c>
      <c r="Q1895" t="str">
        <f t="shared" si="116"/>
        <v>Desirable</v>
      </c>
      <c r="R1895" t="str">
        <f t="shared" si="117"/>
        <v>Normal</v>
      </c>
      <c r="S1895">
        <f t="shared" si="118"/>
        <v>6</v>
      </c>
      <c r="T1895" t="str">
        <f t="shared" si="119"/>
        <v>High</v>
      </c>
    </row>
    <row r="1896" spans="1:20" ht="15" customHeight="1" x14ac:dyDescent="0.35">
      <c r="A1896" s="35">
        <v>60</v>
      </c>
      <c r="B1896" s="36">
        <v>21.246569730000001</v>
      </c>
      <c r="C1896" s="35">
        <v>96.05093506</v>
      </c>
      <c r="D1896" s="35">
        <v>87.948254309999996</v>
      </c>
      <c r="E1896" s="37">
        <v>156.336567</v>
      </c>
      <c r="F1896" s="37">
        <v>48.227405900000001</v>
      </c>
      <c r="G1896" s="37">
        <v>199.6097528</v>
      </c>
      <c r="H1896" s="37">
        <v>266.05200109999998</v>
      </c>
      <c r="I1896" s="17" t="s">
        <v>243</v>
      </c>
      <c r="J1896" s="17" t="s">
        <v>354</v>
      </c>
      <c r="K1896" s="17" t="s">
        <v>392</v>
      </c>
      <c r="L1896" s="17" t="s">
        <v>261</v>
      </c>
      <c r="M1896" s="17" t="s">
        <v>255</v>
      </c>
      <c r="N1896" s="36">
        <v>3.2416540778528602</v>
      </c>
      <c r="O1896" s="35">
        <v>8.10268075000001</v>
      </c>
      <c r="P1896" s="37">
        <v>1274.7941837999999</v>
      </c>
      <c r="Q1896" t="str">
        <f t="shared" si="116"/>
        <v>Desirable</v>
      </c>
      <c r="R1896" t="str">
        <f t="shared" si="117"/>
        <v>Normal</v>
      </c>
      <c r="S1896">
        <f t="shared" si="118"/>
        <v>0</v>
      </c>
      <c r="T1896" t="str">
        <f t="shared" si="119"/>
        <v>Low</v>
      </c>
    </row>
    <row r="1897" spans="1:20" ht="15" customHeight="1" x14ac:dyDescent="0.35">
      <c r="A1897" s="35">
        <v>32</v>
      </c>
      <c r="B1897" s="36">
        <v>26.67293377</v>
      </c>
      <c r="C1897" s="35">
        <v>89.729914739999998</v>
      </c>
      <c r="D1897" s="35">
        <v>80.748547840000001</v>
      </c>
      <c r="E1897" s="37">
        <v>198.27548680000001</v>
      </c>
      <c r="F1897" s="37">
        <v>38.09284624</v>
      </c>
      <c r="G1897" s="37">
        <v>228.2822492</v>
      </c>
      <c r="H1897" s="37">
        <v>228.48695939999999</v>
      </c>
      <c r="I1897" s="17" t="s">
        <v>243</v>
      </c>
      <c r="J1897" s="17" t="s">
        <v>249</v>
      </c>
      <c r="K1897" s="17" t="s">
        <v>392</v>
      </c>
      <c r="L1897" s="17" t="s">
        <v>357</v>
      </c>
      <c r="M1897" s="17" t="s">
        <v>333</v>
      </c>
      <c r="N1897" s="36">
        <v>5.2050583343335903</v>
      </c>
      <c r="O1897" s="35">
        <v>8.9813668999999994</v>
      </c>
      <c r="P1897" s="37">
        <v>853.53388064000001</v>
      </c>
      <c r="Q1897" t="str">
        <f t="shared" si="116"/>
        <v>Desirable</v>
      </c>
      <c r="R1897" t="str">
        <f t="shared" si="117"/>
        <v>Normal</v>
      </c>
      <c r="S1897">
        <f t="shared" si="118"/>
        <v>3</v>
      </c>
      <c r="T1897" t="str">
        <f t="shared" si="119"/>
        <v>Moderate</v>
      </c>
    </row>
    <row r="1898" spans="1:20" ht="15" customHeight="1" x14ac:dyDescent="0.35">
      <c r="A1898" s="35">
        <v>77</v>
      </c>
      <c r="B1898" s="36">
        <v>28.489201130000001</v>
      </c>
      <c r="C1898" s="35">
        <v>111.02355900000001</v>
      </c>
      <c r="D1898" s="35">
        <v>81.570177959999995</v>
      </c>
      <c r="E1898" s="37">
        <v>202.00582259999999</v>
      </c>
      <c r="F1898" s="37">
        <v>34.604252160000001</v>
      </c>
      <c r="G1898" s="37">
        <v>218.52010749999999</v>
      </c>
      <c r="H1898" s="37">
        <v>237.4228454</v>
      </c>
      <c r="I1898" s="17" t="s">
        <v>353</v>
      </c>
      <c r="J1898" s="17" t="s">
        <v>249</v>
      </c>
      <c r="K1898" s="17" t="s">
        <v>392</v>
      </c>
      <c r="L1898" s="17" t="s">
        <v>366</v>
      </c>
      <c r="M1898" s="17" t="s">
        <v>333</v>
      </c>
      <c r="N1898" s="36">
        <v>5.8376011614406202</v>
      </c>
      <c r="O1898" s="35">
        <v>29.45338104</v>
      </c>
      <c r="P1898" s="37">
        <v>2193.6684870099998</v>
      </c>
      <c r="Q1898" t="str">
        <f t="shared" si="116"/>
        <v>Borderline High</v>
      </c>
      <c r="R1898" t="str">
        <f t="shared" si="117"/>
        <v>Normal</v>
      </c>
      <c r="S1898">
        <f t="shared" si="118"/>
        <v>5</v>
      </c>
      <c r="T1898" t="str">
        <f t="shared" si="119"/>
        <v>Moderate</v>
      </c>
    </row>
    <row r="1899" spans="1:20" ht="15" customHeight="1" x14ac:dyDescent="0.35">
      <c r="A1899" s="35">
        <v>29</v>
      </c>
      <c r="B1899" s="36">
        <v>29.30350675</v>
      </c>
      <c r="C1899" s="35">
        <v>118.4619069</v>
      </c>
      <c r="D1899" s="35">
        <v>72.318359029999996</v>
      </c>
      <c r="E1899" s="37">
        <v>171.85713459999999</v>
      </c>
      <c r="F1899" s="37">
        <v>31.93071565</v>
      </c>
      <c r="G1899" s="37">
        <v>197.4986475</v>
      </c>
      <c r="H1899" s="37">
        <v>235.10265229999999</v>
      </c>
      <c r="I1899" s="17" t="s">
        <v>243</v>
      </c>
      <c r="J1899" s="17" t="s">
        <v>249</v>
      </c>
      <c r="K1899" s="17" t="s">
        <v>255</v>
      </c>
      <c r="L1899" s="17" t="s">
        <v>355</v>
      </c>
      <c r="M1899" s="17" t="s">
        <v>333</v>
      </c>
      <c r="N1899" s="36">
        <v>5.3821886262671299</v>
      </c>
      <c r="O1899" s="35">
        <v>46.143547869999999</v>
      </c>
      <c r="P1899" s="37">
        <v>849.80169575000002</v>
      </c>
      <c r="Q1899" t="str">
        <f t="shared" si="116"/>
        <v>Desirable</v>
      </c>
      <c r="R1899" t="str">
        <f t="shared" si="117"/>
        <v>Normal</v>
      </c>
      <c r="S1899">
        <f t="shared" si="118"/>
        <v>3</v>
      </c>
      <c r="T1899" t="str">
        <f t="shared" si="119"/>
        <v>Moderate</v>
      </c>
    </row>
    <row r="1900" spans="1:20" ht="15" customHeight="1" x14ac:dyDescent="0.35">
      <c r="A1900" s="35">
        <v>66</v>
      </c>
      <c r="B1900" s="36">
        <v>31.494178269999999</v>
      </c>
      <c r="C1900" s="35">
        <v>122.75841010000001</v>
      </c>
      <c r="D1900" s="35">
        <v>98.199853689999998</v>
      </c>
      <c r="E1900" s="37">
        <v>200.3266265</v>
      </c>
      <c r="F1900" s="37">
        <v>30.64679434</v>
      </c>
      <c r="G1900" s="37">
        <v>227.89842959999999</v>
      </c>
      <c r="H1900" s="37">
        <v>289.2926531</v>
      </c>
      <c r="I1900" s="17" t="s">
        <v>353</v>
      </c>
      <c r="J1900" s="17" t="s">
        <v>359</v>
      </c>
      <c r="K1900" s="17" t="s">
        <v>392</v>
      </c>
      <c r="L1900" s="17" t="s">
        <v>261</v>
      </c>
      <c r="M1900" s="17" t="s">
        <v>334</v>
      </c>
      <c r="N1900" s="36">
        <v>6.5366257977114097</v>
      </c>
      <c r="O1900" s="35">
        <v>24.558556410000001</v>
      </c>
      <c r="P1900" s="37">
        <v>2078.61576582</v>
      </c>
      <c r="Q1900" t="str">
        <f t="shared" si="116"/>
        <v>Borderline High</v>
      </c>
      <c r="R1900" t="str">
        <f t="shared" si="117"/>
        <v>Elevated</v>
      </c>
      <c r="S1900">
        <f t="shared" si="118"/>
        <v>7</v>
      </c>
      <c r="T1900" t="str">
        <f t="shared" si="119"/>
        <v>High</v>
      </c>
    </row>
    <row r="1901" spans="1:20" ht="15" customHeight="1" x14ac:dyDescent="0.35">
      <c r="A1901" s="35">
        <v>59</v>
      </c>
      <c r="B1901" s="36">
        <v>25.982508240000001</v>
      </c>
      <c r="C1901" s="35">
        <v>114.6159464</v>
      </c>
      <c r="D1901" s="35">
        <v>71.656928149999999</v>
      </c>
      <c r="E1901" s="37">
        <v>191.41937999999999</v>
      </c>
      <c r="F1901" s="37">
        <v>36.612478590000002</v>
      </c>
      <c r="G1901" s="37">
        <v>222.9401407</v>
      </c>
      <c r="H1901" s="37">
        <v>237.09751919999999</v>
      </c>
      <c r="I1901" s="17" t="s">
        <v>243</v>
      </c>
      <c r="J1901" s="17" t="s">
        <v>354</v>
      </c>
      <c r="K1901" s="17" t="s">
        <v>255</v>
      </c>
      <c r="L1901" s="17" t="s">
        <v>363</v>
      </c>
      <c r="M1901" s="17" t="s">
        <v>333</v>
      </c>
      <c r="N1901" s="36">
        <v>5.2282551570349698</v>
      </c>
      <c r="O1901" s="35">
        <v>42.95901825</v>
      </c>
      <c r="P1901" s="37">
        <v>1532.96798616</v>
      </c>
      <c r="Q1901" t="str">
        <f t="shared" si="116"/>
        <v>Desirable</v>
      </c>
      <c r="R1901" t="str">
        <f t="shared" si="117"/>
        <v>Normal</v>
      </c>
      <c r="S1901">
        <f t="shared" si="118"/>
        <v>3</v>
      </c>
      <c r="T1901" t="str">
        <f t="shared" si="119"/>
        <v>Moderate</v>
      </c>
    </row>
    <row r="1902" spans="1:20" ht="15" customHeight="1" x14ac:dyDescent="0.35">
      <c r="A1902" s="35">
        <v>55</v>
      </c>
      <c r="B1902" s="36">
        <v>27.266524100000002</v>
      </c>
      <c r="C1902" s="35">
        <v>121.0353175</v>
      </c>
      <c r="D1902" s="35">
        <v>92.305036189999996</v>
      </c>
      <c r="E1902" s="37">
        <v>199.56063599999999</v>
      </c>
      <c r="F1902" s="37">
        <v>36.814151639999999</v>
      </c>
      <c r="G1902" s="37">
        <v>217.81313180000001</v>
      </c>
      <c r="H1902" s="37">
        <v>256.978475</v>
      </c>
      <c r="I1902" s="17" t="s">
        <v>243</v>
      </c>
      <c r="J1902" s="17" t="s">
        <v>249</v>
      </c>
      <c r="K1902" s="17" t="s">
        <v>392</v>
      </c>
      <c r="L1902" s="17" t="s">
        <v>363</v>
      </c>
      <c r="M1902" s="17" t="s">
        <v>333</v>
      </c>
      <c r="N1902" s="36">
        <v>5.4207587873129102</v>
      </c>
      <c r="O1902" s="35">
        <v>28.730281309999999</v>
      </c>
      <c r="P1902" s="37">
        <v>1499.6588254999999</v>
      </c>
      <c r="Q1902" t="str">
        <f t="shared" si="116"/>
        <v>Desirable</v>
      </c>
      <c r="R1902" t="str">
        <f t="shared" si="117"/>
        <v>Elevated</v>
      </c>
      <c r="S1902">
        <f t="shared" si="118"/>
        <v>4</v>
      </c>
      <c r="T1902" t="str">
        <f t="shared" si="119"/>
        <v>Moderate</v>
      </c>
    </row>
    <row r="1903" spans="1:20" ht="15" customHeight="1" x14ac:dyDescent="0.35">
      <c r="A1903" s="35">
        <v>62</v>
      </c>
      <c r="B1903" s="36">
        <v>23.292281500000001</v>
      </c>
      <c r="C1903" s="35">
        <v>105.45869810000001</v>
      </c>
      <c r="D1903" s="35">
        <v>97.983334819999996</v>
      </c>
      <c r="E1903" s="37">
        <v>190.6233814</v>
      </c>
      <c r="F1903" s="37">
        <v>38.818770639999997</v>
      </c>
      <c r="G1903" s="37">
        <v>214.83812230000001</v>
      </c>
      <c r="H1903" s="37">
        <v>241.624618</v>
      </c>
      <c r="I1903" s="17" t="s">
        <v>243</v>
      </c>
      <c r="J1903" s="17" t="s">
        <v>249</v>
      </c>
      <c r="K1903" s="17" t="s">
        <v>392</v>
      </c>
      <c r="L1903" s="17" t="s">
        <v>261</v>
      </c>
      <c r="M1903" s="17" t="s">
        <v>255</v>
      </c>
      <c r="N1903" s="36">
        <v>4.9105981013107103</v>
      </c>
      <c r="O1903" s="35">
        <v>7.4753632800000096</v>
      </c>
      <c r="P1903" s="37">
        <v>1444.121453</v>
      </c>
      <c r="Q1903" t="str">
        <f t="shared" si="116"/>
        <v>Desirable</v>
      </c>
      <c r="R1903" t="str">
        <f t="shared" si="117"/>
        <v>Normal</v>
      </c>
      <c r="S1903">
        <f t="shared" si="118"/>
        <v>1</v>
      </c>
      <c r="T1903" t="str">
        <f t="shared" si="119"/>
        <v>Low</v>
      </c>
    </row>
    <row r="1904" spans="1:20" ht="15" customHeight="1" x14ac:dyDescent="0.35">
      <c r="A1904" s="35">
        <v>52</v>
      </c>
      <c r="B1904" s="36">
        <v>28.9412229</v>
      </c>
      <c r="C1904" s="35">
        <v>109.69109570000001</v>
      </c>
      <c r="D1904" s="35">
        <v>96.82930039</v>
      </c>
      <c r="E1904" s="37">
        <v>165.7012446</v>
      </c>
      <c r="F1904" s="37">
        <v>32.565226359999997</v>
      </c>
      <c r="G1904" s="37">
        <v>210.3674537</v>
      </c>
      <c r="H1904" s="37">
        <v>214.81949370000001</v>
      </c>
      <c r="I1904" s="17" t="s">
        <v>243</v>
      </c>
      <c r="J1904" s="17" t="s">
        <v>249</v>
      </c>
      <c r="K1904" s="17" t="s">
        <v>392</v>
      </c>
      <c r="L1904" s="17" t="s">
        <v>363</v>
      </c>
      <c r="M1904" s="17" t="s">
        <v>333</v>
      </c>
      <c r="N1904" s="36">
        <v>5.0882878186755498</v>
      </c>
      <c r="O1904" s="35">
        <v>12.86179531</v>
      </c>
      <c r="P1904" s="37">
        <v>1504.9435908</v>
      </c>
      <c r="Q1904" t="str">
        <f t="shared" si="116"/>
        <v>Desirable</v>
      </c>
      <c r="R1904" t="str">
        <f t="shared" si="117"/>
        <v>Normal</v>
      </c>
      <c r="S1904">
        <f t="shared" si="118"/>
        <v>3</v>
      </c>
      <c r="T1904" t="str">
        <f t="shared" si="119"/>
        <v>Moderate</v>
      </c>
    </row>
    <row r="1905" spans="1:20" ht="15" customHeight="1" x14ac:dyDescent="0.35">
      <c r="A1905" s="35">
        <v>47</v>
      </c>
      <c r="B1905" s="36">
        <v>22.64774667</v>
      </c>
      <c r="C1905" s="35">
        <v>108.4491843</v>
      </c>
      <c r="D1905" s="35">
        <v>82.168443949999997</v>
      </c>
      <c r="E1905" s="37">
        <v>189.29214669999999</v>
      </c>
      <c r="F1905" s="37">
        <v>36.352972020000003</v>
      </c>
      <c r="G1905" s="37">
        <v>206.34746509999999</v>
      </c>
      <c r="H1905" s="37">
        <v>214.68393570000001</v>
      </c>
      <c r="I1905" s="17" t="s">
        <v>353</v>
      </c>
      <c r="J1905" s="17" t="s">
        <v>359</v>
      </c>
      <c r="K1905" s="17" t="s">
        <v>392</v>
      </c>
      <c r="L1905" s="17" t="s">
        <v>360</v>
      </c>
      <c r="M1905" s="17" t="s">
        <v>255</v>
      </c>
      <c r="N1905" s="36">
        <v>5.20706110619673</v>
      </c>
      <c r="O1905" s="35">
        <v>26.280740349999999</v>
      </c>
      <c r="P1905" s="37">
        <v>1064.4440934899999</v>
      </c>
      <c r="Q1905" t="str">
        <f t="shared" si="116"/>
        <v>Desirable</v>
      </c>
      <c r="R1905" t="str">
        <f t="shared" si="117"/>
        <v>Normal</v>
      </c>
      <c r="S1905">
        <f t="shared" si="118"/>
        <v>3</v>
      </c>
      <c r="T1905" t="str">
        <f t="shared" si="119"/>
        <v>Moderate</v>
      </c>
    </row>
    <row r="1906" spans="1:20" ht="15" customHeight="1" x14ac:dyDescent="0.35">
      <c r="A1906" s="35">
        <v>47</v>
      </c>
      <c r="B1906" s="36">
        <v>29.86861949</v>
      </c>
      <c r="C1906" s="35">
        <v>122.3272194</v>
      </c>
      <c r="D1906" s="35">
        <v>82.390407879999998</v>
      </c>
      <c r="E1906" s="37">
        <v>186.00627840000001</v>
      </c>
      <c r="F1906" s="37">
        <v>33.524696730000002</v>
      </c>
      <c r="G1906" s="37">
        <v>203.45433310000001</v>
      </c>
      <c r="H1906" s="37">
        <v>259.41038689999999</v>
      </c>
      <c r="I1906" s="17" t="s">
        <v>353</v>
      </c>
      <c r="J1906" s="17" t="s">
        <v>249</v>
      </c>
      <c r="K1906" s="17" t="s">
        <v>392</v>
      </c>
      <c r="L1906" s="17" t="s">
        <v>360</v>
      </c>
      <c r="M1906" s="17" t="s">
        <v>333</v>
      </c>
      <c r="N1906" s="36">
        <v>5.5483358998904801</v>
      </c>
      <c r="O1906" s="35">
        <v>39.936811519999999</v>
      </c>
      <c r="P1906" s="37">
        <v>1403.8251160299999</v>
      </c>
      <c r="Q1906" t="str">
        <f t="shared" si="116"/>
        <v>Desirable</v>
      </c>
      <c r="R1906" t="str">
        <f t="shared" si="117"/>
        <v>Elevated</v>
      </c>
      <c r="S1906">
        <f t="shared" si="118"/>
        <v>6</v>
      </c>
      <c r="T1906" t="str">
        <f t="shared" si="119"/>
        <v>High</v>
      </c>
    </row>
    <row r="1907" spans="1:20" ht="15" customHeight="1" x14ac:dyDescent="0.35">
      <c r="A1907" s="35">
        <v>23</v>
      </c>
      <c r="B1907" s="36">
        <v>32.905708959999998</v>
      </c>
      <c r="C1907" s="35">
        <v>104.7160818</v>
      </c>
      <c r="D1907" s="35">
        <v>91.313829130000002</v>
      </c>
      <c r="E1907" s="37">
        <v>195.1576426</v>
      </c>
      <c r="F1907" s="37">
        <v>34.355697849999999</v>
      </c>
      <c r="G1907" s="37">
        <v>217.5887061</v>
      </c>
      <c r="H1907" s="37">
        <v>246.9848063</v>
      </c>
      <c r="I1907" s="17" t="s">
        <v>243</v>
      </c>
      <c r="J1907" s="17" t="s">
        <v>354</v>
      </c>
      <c r="K1907" s="17" t="s">
        <v>392</v>
      </c>
      <c r="L1907" s="17" t="s">
        <v>355</v>
      </c>
      <c r="M1907" s="17" t="s">
        <v>334</v>
      </c>
      <c r="N1907" s="36">
        <v>5.6805029387578001</v>
      </c>
      <c r="O1907" s="35">
        <v>13.402252669999999</v>
      </c>
      <c r="P1907" s="37">
        <v>756.83130607999999</v>
      </c>
      <c r="Q1907" t="str">
        <f t="shared" si="116"/>
        <v>Desirable</v>
      </c>
      <c r="R1907" t="str">
        <f t="shared" si="117"/>
        <v>Normal</v>
      </c>
      <c r="S1907">
        <f t="shared" si="118"/>
        <v>4</v>
      </c>
      <c r="T1907" t="str">
        <f t="shared" si="119"/>
        <v>Moderate</v>
      </c>
    </row>
    <row r="1908" spans="1:20" ht="15" customHeight="1" x14ac:dyDescent="0.35">
      <c r="A1908" s="35">
        <v>84</v>
      </c>
      <c r="B1908" s="36">
        <v>29.341424549999999</v>
      </c>
      <c r="C1908" s="35">
        <v>125.0521043</v>
      </c>
      <c r="D1908" s="35">
        <v>83.68261004</v>
      </c>
      <c r="E1908" s="37">
        <v>182.6283832</v>
      </c>
      <c r="F1908" s="37">
        <v>44.854218629999998</v>
      </c>
      <c r="G1908" s="37">
        <v>218.20538289999999</v>
      </c>
      <c r="H1908" s="37">
        <v>230.8890869</v>
      </c>
      <c r="I1908" s="17" t="s">
        <v>243</v>
      </c>
      <c r="J1908" s="17" t="s">
        <v>359</v>
      </c>
      <c r="K1908" s="17" t="s">
        <v>392</v>
      </c>
      <c r="L1908" s="17" t="s">
        <v>366</v>
      </c>
      <c r="M1908" s="17" t="s">
        <v>333</v>
      </c>
      <c r="N1908" s="36">
        <v>4.0715988100582399</v>
      </c>
      <c r="O1908" s="35">
        <v>41.369494260000003</v>
      </c>
      <c r="P1908" s="37">
        <v>2464.6796622000002</v>
      </c>
      <c r="Q1908" t="str">
        <f t="shared" si="116"/>
        <v>Desirable</v>
      </c>
      <c r="R1908" t="str">
        <f t="shared" si="117"/>
        <v>Elevated</v>
      </c>
      <c r="S1908">
        <f t="shared" si="118"/>
        <v>3</v>
      </c>
      <c r="T1908" t="str">
        <f t="shared" si="119"/>
        <v>Moderate</v>
      </c>
    </row>
    <row r="1909" spans="1:20" ht="15" customHeight="1" x14ac:dyDescent="0.35">
      <c r="A1909" s="35">
        <v>24</v>
      </c>
      <c r="B1909" s="36">
        <v>33.416489630000001</v>
      </c>
      <c r="C1909" s="35">
        <v>124.8974363</v>
      </c>
      <c r="D1909" s="35">
        <v>88.594154020000005</v>
      </c>
      <c r="E1909" s="37">
        <v>199.4415927</v>
      </c>
      <c r="F1909" s="37">
        <v>45.962914570000002</v>
      </c>
      <c r="G1909" s="37">
        <v>201.9901922</v>
      </c>
      <c r="H1909" s="37">
        <v>240.65014120000001</v>
      </c>
      <c r="I1909" s="17" t="s">
        <v>243</v>
      </c>
      <c r="J1909" s="17" t="s">
        <v>359</v>
      </c>
      <c r="K1909" s="17" t="s">
        <v>392</v>
      </c>
      <c r="L1909" s="17" t="s">
        <v>355</v>
      </c>
      <c r="M1909" s="17" t="s">
        <v>334</v>
      </c>
      <c r="N1909" s="36">
        <v>4.3391850705258701</v>
      </c>
      <c r="O1909" s="35">
        <v>36.303282279999998</v>
      </c>
      <c r="P1909" s="37">
        <v>801.99575112000002</v>
      </c>
      <c r="Q1909" t="str">
        <f t="shared" si="116"/>
        <v>Desirable</v>
      </c>
      <c r="R1909" t="str">
        <f t="shared" si="117"/>
        <v>Elevated</v>
      </c>
      <c r="S1909">
        <f t="shared" si="118"/>
        <v>4</v>
      </c>
      <c r="T1909" t="str">
        <f t="shared" si="119"/>
        <v>Moderate</v>
      </c>
    </row>
    <row r="1910" spans="1:20" ht="15" customHeight="1" x14ac:dyDescent="0.35">
      <c r="A1910" s="35">
        <v>69</v>
      </c>
      <c r="B1910" s="36">
        <v>24.732590779999999</v>
      </c>
      <c r="C1910" s="35">
        <v>112.4018868</v>
      </c>
      <c r="D1910" s="35">
        <v>71.772625390000002</v>
      </c>
      <c r="E1910" s="37">
        <v>189.10846190000001</v>
      </c>
      <c r="F1910" s="37">
        <v>39.013520569999997</v>
      </c>
      <c r="G1910" s="37">
        <v>212.20043720000001</v>
      </c>
      <c r="H1910" s="37">
        <v>280.21138330000002</v>
      </c>
      <c r="I1910" s="17" t="s">
        <v>243</v>
      </c>
      <c r="J1910" s="17" t="s">
        <v>359</v>
      </c>
      <c r="K1910" s="17" t="s">
        <v>255</v>
      </c>
      <c r="L1910" s="17" t="s">
        <v>261</v>
      </c>
      <c r="M1910" s="17" t="s">
        <v>255</v>
      </c>
      <c r="N1910" s="36">
        <v>4.8472544681193899</v>
      </c>
      <c r="O1910" s="35">
        <v>40.629261409999998</v>
      </c>
      <c r="P1910" s="37">
        <v>1706.54876382</v>
      </c>
      <c r="Q1910" t="str">
        <f t="shared" si="116"/>
        <v>Desirable</v>
      </c>
      <c r="R1910" t="str">
        <f t="shared" si="117"/>
        <v>Normal</v>
      </c>
      <c r="S1910">
        <f t="shared" si="118"/>
        <v>1</v>
      </c>
      <c r="T1910" t="str">
        <f t="shared" si="119"/>
        <v>Low</v>
      </c>
    </row>
    <row r="1911" spans="1:20" ht="15" customHeight="1" x14ac:dyDescent="0.35">
      <c r="A1911" s="35">
        <v>31</v>
      </c>
      <c r="B1911" s="36">
        <v>21.00645347</v>
      </c>
      <c r="C1911" s="35">
        <v>111.70423649999999</v>
      </c>
      <c r="D1911" s="35">
        <v>86.777211260000001</v>
      </c>
      <c r="E1911" s="37">
        <v>159.812399</v>
      </c>
      <c r="F1911" s="37">
        <v>44.998344240000002</v>
      </c>
      <c r="G1911" s="37">
        <v>198.1313964</v>
      </c>
      <c r="H1911" s="37">
        <v>243.67354599999999</v>
      </c>
      <c r="I1911" s="17" t="s">
        <v>243</v>
      </c>
      <c r="J1911" s="17" t="s">
        <v>249</v>
      </c>
      <c r="K1911" s="17" t="s">
        <v>392</v>
      </c>
      <c r="L1911" s="17" t="s">
        <v>357</v>
      </c>
      <c r="M1911" s="17" t="s">
        <v>255</v>
      </c>
      <c r="N1911" s="36">
        <v>3.5515173213404401</v>
      </c>
      <c r="O1911" s="35">
        <v>24.927025239999999</v>
      </c>
      <c r="P1911" s="37">
        <v>651.20005757000001</v>
      </c>
      <c r="Q1911" t="str">
        <f t="shared" si="116"/>
        <v>Desirable</v>
      </c>
      <c r="R1911" t="str">
        <f t="shared" si="117"/>
        <v>Normal</v>
      </c>
      <c r="S1911">
        <f t="shared" si="118"/>
        <v>0</v>
      </c>
      <c r="T1911" t="str">
        <f t="shared" si="119"/>
        <v>Low</v>
      </c>
    </row>
    <row r="1912" spans="1:20" ht="15" customHeight="1" x14ac:dyDescent="0.35">
      <c r="A1912" s="35">
        <v>32</v>
      </c>
      <c r="B1912" s="36">
        <v>26.191110030000001</v>
      </c>
      <c r="C1912" s="35">
        <v>94.496586399999998</v>
      </c>
      <c r="D1912" s="35">
        <v>74.785532059999994</v>
      </c>
      <c r="E1912" s="37">
        <v>148.8474319</v>
      </c>
      <c r="F1912" s="37">
        <v>44.9352473</v>
      </c>
      <c r="G1912" s="37">
        <v>198.2959669</v>
      </c>
      <c r="H1912" s="37">
        <v>227.35247430000001</v>
      </c>
      <c r="I1912" s="17" t="s">
        <v>353</v>
      </c>
      <c r="J1912" s="17" t="s">
        <v>359</v>
      </c>
      <c r="K1912" s="17" t="s">
        <v>255</v>
      </c>
      <c r="L1912" s="17" t="s">
        <v>357</v>
      </c>
      <c r="M1912" s="17" t="s">
        <v>333</v>
      </c>
      <c r="N1912" s="36">
        <v>3.3124872086772701</v>
      </c>
      <c r="O1912" s="35">
        <v>19.71105434</v>
      </c>
      <c r="P1912" s="37">
        <v>838.11552096000003</v>
      </c>
      <c r="Q1912" t="str">
        <f t="shared" si="116"/>
        <v>Desirable</v>
      </c>
      <c r="R1912" t="str">
        <f t="shared" si="117"/>
        <v>Normal</v>
      </c>
      <c r="S1912">
        <f t="shared" si="118"/>
        <v>4</v>
      </c>
      <c r="T1912" t="str">
        <f t="shared" si="119"/>
        <v>Moderate</v>
      </c>
    </row>
    <row r="1913" spans="1:20" ht="15" customHeight="1" x14ac:dyDescent="0.35">
      <c r="A1913" s="35">
        <v>38</v>
      </c>
      <c r="B1913" s="36">
        <v>23.929789379999999</v>
      </c>
      <c r="C1913" s="35">
        <v>111.4642568</v>
      </c>
      <c r="D1913" s="35">
        <v>92.112139580000004</v>
      </c>
      <c r="E1913" s="37">
        <v>162.1535399</v>
      </c>
      <c r="F1913" s="37">
        <v>29.495428140000001</v>
      </c>
      <c r="G1913" s="37">
        <v>201.0909369</v>
      </c>
      <c r="H1913" s="37">
        <v>230.9710072</v>
      </c>
      <c r="I1913" s="17" t="s">
        <v>243</v>
      </c>
      <c r="J1913" s="17" t="s">
        <v>359</v>
      </c>
      <c r="K1913" s="17" t="s">
        <v>392</v>
      </c>
      <c r="L1913" s="17" t="s">
        <v>357</v>
      </c>
      <c r="M1913" s="17" t="s">
        <v>255</v>
      </c>
      <c r="N1913" s="36">
        <v>5.4975821720687899</v>
      </c>
      <c r="O1913" s="35">
        <v>19.35211722</v>
      </c>
      <c r="P1913" s="37">
        <v>909.33199644000001</v>
      </c>
      <c r="Q1913" t="str">
        <f t="shared" si="116"/>
        <v>Desirable</v>
      </c>
      <c r="R1913" t="str">
        <f t="shared" si="117"/>
        <v>Normal</v>
      </c>
      <c r="S1913">
        <f t="shared" si="118"/>
        <v>1</v>
      </c>
      <c r="T1913" t="str">
        <f t="shared" si="119"/>
        <v>Low</v>
      </c>
    </row>
    <row r="1914" spans="1:20" ht="15" customHeight="1" x14ac:dyDescent="0.35">
      <c r="A1914" s="35">
        <v>52</v>
      </c>
      <c r="B1914" s="36">
        <v>24.532834680000001</v>
      </c>
      <c r="C1914" s="35">
        <v>113.1286025</v>
      </c>
      <c r="D1914" s="35">
        <v>71.212931909999995</v>
      </c>
      <c r="E1914" s="37">
        <v>187.02239650000001</v>
      </c>
      <c r="F1914" s="37">
        <v>45.690216159999999</v>
      </c>
      <c r="G1914" s="37">
        <v>211.64308969999999</v>
      </c>
      <c r="H1914" s="37">
        <v>250.22564890000001</v>
      </c>
      <c r="I1914" s="17" t="s">
        <v>243</v>
      </c>
      <c r="J1914" s="17" t="s">
        <v>249</v>
      </c>
      <c r="K1914" s="17" t="s">
        <v>255</v>
      </c>
      <c r="L1914" s="17" t="s">
        <v>363</v>
      </c>
      <c r="M1914" s="17" t="s">
        <v>255</v>
      </c>
      <c r="N1914" s="36">
        <v>4.09327011816002</v>
      </c>
      <c r="O1914" s="35">
        <v>41.915670589999998</v>
      </c>
      <c r="P1914" s="37">
        <v>1275.7074033599999</v>
      </c>
      <c r="Q1914" t="str">
        <f t="shared" si="116"/>
        <v>Desirable</v>
      </c>
      <c r="R1914" t="str">
        <f t="shared" si="117"/>
        <v>Normal</v>
      </c>
      <c r="S1914">
        <f t="shared" si="118"/>
        <v>0</v>
      </c>
      <c r="T1914" t="str">
        <f t="shared" si="119"/>
        <v>Low</v>
      </c>
    </row>
    <row r="1915" spans="1:20" ht="15" customHeight="1" x14ac:dyDescent="0.35">
      <c r="A1915" s="35">
        <v>83</v>
      </c>
      <c r="B1915" s="36">
        <v>15.890896469999999</v>
      </c>
      <c r="C1915" s="35">
        <v>108.8260475</v>
      </c>
      <c r="D1915" s="35">
        <v>73.322126560000001</v>
      </c>
      <c r="E1915" s="37">
        <v>193.49235820000001</v>
      </c>
      <c r="F1915" s="37">
        <v>40.610558689999998</v>
      </c>
      <c r="G1915" s="37">
        <v>214.22178349999999</v>
      </c>
      <c r="H1915" s="37">
        <v>213.18193959999999</v>
      </c>
      <c r="I1915" s="17" t="s">
        <v>243</v>
      </c>
      <c r="J1915" s="17" t="s">
        <v>249</v>
      </c>
      <c r="K1915" s="17" t="s">
        <v>255</v>
      </c>
      <c r="L1915" s="17" t="s">
        <v>366</v>
      </c>
      <c r="M1915" s="17" t="s">
        <v>332</v>
      </c>
      <c r="N1915" s="36">
        <v>4.7645825234028596</v>
      </c>
      <c r="O1915" s="35">
        <v>35.50392094</v>
      </c>
      <c r="P1915" s="37">
        <v>1318.9444070100001</v>
      </c>
      <c r="Q1915" t="str">
        <f t="shared" si="116"/>
        <v>Desirable</v>
      </c>
      <c r="R1915" t="str">
        <f t="shared" si="117"/>
        <v>Normal</v>
      </c>
      <c r="S1915">
        <f t="shared" si="118"/>
        <v>1</v>
      </c>
      <c r="T1915" t="str">
        <f t="shared" si="119"/>
        <v>Low</v>
      </c>
    </row>
    <row r="1916" spans="1:20" ht="15" customHeight="1" x14ac:dyDescent="0.35">
      <c r="A1916" s="35">
        <v>19</v>
      </c>
      <c r="B1916" s="36">
        <v>27.878119760000001</v>
      </c>
      <c r="C1916" s="35">
        <v>114.56449240000001</v>
      </c>
      <c r="D1916" s="35">
        <v>80.997881770000006</v>
      </c>
      <c r="E1916" s="37">
        <v>177.38160060000001</v>
      </c>
      <c r="F1916" s="37">
        <v>43.428453220000002</v>
      </c>
      <c r="G1916" s="37">
        <v>218.0836515</v>
      </c>
      <c r="H1916" s="37">
        <v>275.28730469999999</v>
      </c>
      <c r="I1916" s="17" t="s">
        <v>243</v>
      </c>
      <c r="J1916" s="17" t="s">
        <v>359</v>
      </c>
      <c r="K1916" s="17" t="s">
        <v>392</v>
      </c>
      <c r="L1916" s="17" t="s">
        <v>355</v>
      </c>
      <c r="M1916" s="17" t="s">
        <v>333</v>
      </c>
      <c r="N1916" s="36">
        <v>4.0844558681705703</v>
      </c>
      <c r="O1916" s="35">
        <v>33.56661063</v>
      </c>
      <c r="P1916" s="37">
        <v>529.68427543999996</v>
      </c>
      <c r="Q1916" t="str">
        <f t="shared" si="116"/>
        <v>Desirable</v>
      </c>
      <c r="R1916" t="str">
        <f t="shared" si="117"/>
        <v>Normal</v>
      </c>
      <c r="S1916">
        <f t="shared" si="118"/>
        <v>2</v>
      </c>
      <c r="T1916" t="str">
        <f t="shared" si="119"/>
        <v>Low</v>
      </c>
    </row>
    <row r="1917" spans="1:20" ht="15" customHeight="1" x14ac:dyDescent="0.35">
      <c r="A1917" s="35">
        <v>52</v>
      </c>
      <c r="B1917" s="36">
        <v>27.107536809999999</v>
      </c>
      <c r="C1917" s="35">
        <v>110.4051377</v>
      </c>
      <c r="D1917" s="35">
        <v>77.294427600000006</v>
      </c>
      <c r="E1917" s="37">
        <v>177.00609069999999</v>
      </c>
      <c r="F1917" s="37">
        <v>36.236182710000001</v>
      </c>
      <c r="G1917" s="37">
        <v>220.17607810000001</v>
      </c>
      <c r="H1917" s="37">
        <v>227.3110744</v>
      </c>
      <c r="I1917" s="17" t="s">
        <v>243</v>
      </c>
      <c r="J1917" s="17" t="s">
        <v>249</v>
      </c>
      <c r="K1917" s="17" t="s">
        <v>255</v>
      </c>
      <c r="L1917" s="17" t="s">
        <v>363</v>
      </c>
      <c r="M1917" s="17" t="s">
        <v>333</v>
      </c>
      <c r="N1917" s="36">
        <v>4.8847885583475703</v>
      </c>
      <c r="O1917" s="35">
        <v>33.110710099999999</v>
      </c>
      <c r="P1917" s="37">
        <v>1409.59191412</v>
      </c>
      <c r="Q1917" t="str">
        <f t="shared" si="116"/>
        <v>Desirable</v>
      </c>
      <c r="R1917" t="str">
        <f t="shared" si="117"/>
        <v>Normal</v>
      </c>
      <c r="S1917">
        <f t="shared" si="118"/>
        <v>3</v>
      </c>
      <c r="T1917" t="str">
        <f t="shared" si="119"/>
        <v>Moderate</v>
      </c>
    </row>
    <row r="1918" spans="1:20" ht="15" customHeight="1" x14ac:dyDescent="0.35">
      <c r="A1918" s="35">
        <v>37</v>
      </c>
      <c r="B1918" s="36">
        <v>31.215359769999999</v>
      </c>
      <c r="C1918" s="35">
        <v>105.9846271</v>
      </c>
      <c r="D1918" s="35">
        <v>78.870160850000005</v>
      </c>
      <c r="E1918" s="37">
        <v>208.15332620000001</v>
      </c>
      <c r="F1918" s="37">
        <v>43.305549640000002</v>
      </c>
      <c r="G1918" s="37">
        <v>218.9479489</v>
      </c>
      <c r="H1918" s="37">
        <v>257.37598320000001</v>
      </c>
      <c r="I1918" s="17" t="s">
        <v>243</v>
      </c>
      <c r="J1918" s="17" t="s">
        <v>359</v>
      </c>
      <c r="K1918" s="17" t="s">
        <v>255</v>
      </c>
      <c r="L1918" s="17" t="s">
        <v>357</v>
      </c>
      <c r="M1918" s="17" t="s">
        <v>334</v>
      </c>
      <c r="N1918" s="36">
        <v>4.8066201198318304</v>
      </c>
      <c r="O1918" s="35">
        <v>27.11446625</v>
      </c>
      <c r="P1918" s="37">
        <v>1154.9683114899999</v>
      </c>
      <c r="Q1918" t="str">
        <f t="shared" si="116"/>
        <v>Borderline High</v>
      </c>
      <c r="R1918" t="str">
        <f t="shared" si="117"/>
        <v>Normal</v>
      </c>
      <c r="S1918">
        <f t="shared" si="118"/>
        <v>3</v>
      </c>
      <c r="T1918" t="str">
        <f t="shared" si="119"/>
        <v>Moderate</v>
      </c>
    </row>
    <row r="1919" spans="1:20" ht="15" customHeight="1" x14ac:dyDescent="0.35">
      <c r="A1919" s="35">
        <v>27</v>
      </c>
      <c r="B1919" s="36">
        <v>29.76548794</v>
      </c>
      <c r="C1919" s="35">
        <v>106.4172581</v>
      </c>
      <c r="D1919" s="35">
        <v>83.474488410000006</v>
      </c>
      <c r="E1919" s="37">
        <v>182.44944849999999</v>
      </c>
      <c r="F1919" s="37">
        <v>36.49930835</v>
      </c>
      <c r="G1919" s="37">
        <v>198.08310589999999</v>
      </c>
      <c r="H1919" s="37">
        <v>224.5332569</v>
      </c>
      <c r="I1919" s="17" t="s">
        <v>353</v>
      </c>
      <c r="J1919" s="17" t="s">
        <v>249</v>
      </c>
      <c r="K1919" s="17" t="s">
        <v>392</v>
      </c>
      <c r="L1919" s="17" t="s">
        <v>355</v>
      </c>
      <c r="M1919" s="17" t="s">
        <v>333</v>
      </c>
      <c r="N1919" s="36">
        <v>4.9987097495232398</v>
      </c>
      <c r="O1919" s="35">
        <v>22.942769689999999</v>
      </c>
      <c r="P1919" s="37">
        <v>803.66817437999998</v>
      </c>
      <c r="Q1919" t="str">
        <f t="shared" si="116"/>
        <v>Desirable</v>
      </c>
      <c r="R1919" t="str">
        <f t="shared" si="117"/>
        <v>Normal</v>
      </c>
      <c r="S1919">
        <f t="shared" si="118"/>
        <v>5</v>
      </c>
      <c r="T1919" t="str">
        <f t="shared" si="119"/>
        <v>Moderate</v>
      </c>
    </row>
    <row r="1920" spans="1:20" ht="15" customHeight="1" x14ac:dyDescent="0.35">
      <c r="A1920" s="35">
        <v>42</v>
      </c>
      <c r="B1920" s="36">
        <v>26.12328363</v>
      </c>
      <c r="C1920" s="35">
        <v>106.4033398</v>
      </c>
      <c r="D1920" s="35">
        <v>76.306405769999998</v>
      </c>
      <c r="E1920" s="37">
        <v>180.49899070000001</v>
      </c>
      <c r="F1920" s="37">
        <v>32.567762070000001</v>
      </c>
      <c r="G1920" s="37">
        <v>212.33252999999999</v>
      </c>
      <c r="H1920" s="37">
        <v>239.40133900000001</v>
      </c>
      <c r="I1920" s="17" t="s">
        <v>243</v>
      </c>
      <c r="J1920" s="17" t="s">
        <v>359</v>
      </c>
      <c r="K1920" s="17" t="s">
        <v>255</v>
      </c>
      <c r="L1920" s="17" t="s">
        <v>360</v>
      </c>
      <c r="M1920" s="17" t="s">
        <v>333</v>
      </c>
      <c r="N1920" s="36">
        <v>5.5422595606060296</v>
      </c>
      <c r="O1920" s="35">
        <v>30.09693403</v>
      </c>
      <c r="P1920" s="37">
        <v>1097.17791246</v>
      </c>
      <c r="Q1920" t="str">
        <f t="shared" si="116"/>
        <v>Desirable</v>
      </c>
      <c r="R1920" t="str">
        <f t="shared" si="117"/>
        <v>Normal</v>
      </c>
      <c r="S1920">
        <f t="shared" si="118"/>
        <v>3</v>
      </c>
      <c r="T1920" t="str">
        <f t="shared" si="119"/>
        <v>Moderate</v>
      </c>
    </row>
    <row r="1921" spans="1:20" ht="15" customHeight="1" x14ac:dyDescent="0.35">
      <c r="A1921" s="35">
        <v>83</v>
      </c>
      <c r="B1921" s="36">
        <v>31.564260560000001</v>
      </c>
      <c r="C1921" s="35">
        <v>113.9871862</v>
      </c>
      <c r="D1921" s="35">
        <v>78.220291279999998</v>
      </c>
      <c r="E1921" s="37">
        <v>232.11716369999999</v>
      </c>
      <c r="F1921" s="37">
        <v>37.600766849999999</v>
      </c>
      <c r="G1921" s="37">
        <v>238.9311352</v>
      </c>
      <c r="H1921" s="37">
        <v>271.03421509999998</v>
      </c>
      <c r="I1921" s="17" t="s">
        <v>243</v>
      </c>
      <c r="J1921" s="17" t="s">
        <v>359</v>
      </c>
      <c r="K1921" s="17" t="s">
        <v>255</v>
      </c>
      <c r="L1921" s="17" t="s">
        <v>366</v>
      </c>
      <c r="M1921" s="17" t="s">
        <v>334</v>
      </c>
      <c r="N1921" s="36">
        <v>6.1732029196633302</v>
      </c>
      <c r="O1921" s="35">
        <v>35.766894919999999</v>
      </c>
      <c r="P1921" s="37">
        <v>2619.83362648</v>
      </c>
      <c r="Q1921" t="str">
        <f t="shared" si="116"/>
        <v>Borderline High</v>
      </c>
      <c r="R1921" t="str">
        <f t="shared" si="117"/>
        <v>Normal</v>
      </c>
      <c r="S1921">
        <f t="shared" si="118"/>
        <v>4</v>
      </c>
      <c r="T1921" t="str">
        <f t="shared" si="119"/>
        <v>Moderate</v>
      </c>
    </row>
    <row r="1922" spans="1:20" ht="15" customHeight="1" x14ac:dyDescent="0.35">
      <c r="A1922" s="35">
        <v>42</v>
      </c>
      <c r="B1922" s="36">
        <v>31.4332168</v>
      </c>
      <c r="C1922" s="35">
        <v>106.24421460000001</v>
      </c>
      <c r="D1922" s="35">
        <v>81.353215239999997</v>
      </c>
      <c r="E1922" s="37">
        <v>200.28016049999999</v>
      </c>
      <c r="F1922" s="37">
        <v>38.250383800000002</v>
      </c>
      <c r="G1922" s="37">
        <v>214.1601028</v>
      </c>
      <c r="H1922" s="37">
        <v>224.64172070000001</v>
      </c>
      <c r="I1922" s="17" t="s">
        <v>243</v>
      </c>
      <c r="J1922" s="17" t="s">
        <v>354</v>
      </c>
      <c r="K1922" s="17" t="s">
        <v>392</v>
      </c>
      <c r="L1922" s="17" t="s">
        <v>360</v>
      </c>
      <c r="M1922" s="17" t="s">
        <v>334</v>
      </c>
      <c r="N1922" s="36">
        <v>5.2360300891935099</v>
      </c>
      <c r="O1922" s="35">
        <v>24.890999359999999</v>
      </c>
      <c r="P1922" s="37">
        <v>1320.1951056</v>
      </c>
      <c r="Q1922" t="str">
        <f t="shared" ref="Q1922:Q1985" si="120">IF(E1922&lt;200,"Desirable",IF(E1922&lt;240,"Borderline High","High"))</f>
        <v>Borderline High</v>
      </c>
      <c r="R1922" t="str">
        <f t="shared" ref="R1922:R1985" si="121">IF(C1922&lt;120,"Normal",IF(C1922&lt;130,"Elevated",IF(C1922&lt;140,"High / Stage 1","High / Stage 2")))</f>
        <v>Normal</v>
      </c>
      <c r="S1922">
        <f t="shared" ref="S1922:S1985" si="122">(IF(M1922="Obese",3,IF(M1922="Overweight",2,IF(M1922="Underweight",1,0))))+(IF(R1922="High / Stage 2",3,IF(R1922="High / Stage 1",2,IF(R1922="Elevated",1,0))))+IF(I1922="smoker",2,0)+IF(F1922&lt;40,1,0)</f>
        <v>4</v>
      </c>
      <c r="T1922" t="str">
        <f t="shared" ref="T1922:T1985" si="123">IF(S1922&lt;=2,"Low",IF(S1922&lt;=5,"Moderate","High"))</f>
        <v>Moderate</v>
      </c>
    </row>
    <row r="1923" spans="1:20" ht="15" customHeight="1" x14ac:dyDescent="0.35">
      <c r="A1923" s="35">
        <v>71</v>
      </c>
      <c r="B1923" s="36">
        <v>24.565051889999999</v>
      </c>
      <c r="C1923" s="35">
        <v>105.2855157</v>
      </c>
      <c r="D1923" s="35">
        <v>87.573373480000001</v>
      </c>
      <c r="E1923" s="37">
        <v>209.81273469999999</v>
      </c>
      <c r="F1923" s="37">
        <v>38.361711819999996</v>
      </c>
      <c r="G1923" s="37">
        <v>222.12180789999999</v>
      </c>
      <c r="H1923" s="37">
        <v>268.82204419999999</v>
      </c>
      <c r="I1923" s="17" t="s">
        <v>243</v>
      </c>
      <c r="J1923" s="17" t="s">
        <v>249</v>
      </c>
      <c r="K1923" s="17" t="s">
        <v>392</v>
      </c>
      <c r="L1923" s="17" t="s">
        <v>366</v>
      </c>
      <c r="M1923" s="17" t="s">
        <v>255</v>
      </c>
      <c r="N1923" s="36">
        <v>5.4693266996133802</v>
      </c>
      <c r="O1923" s="35">
        <v>17.71214222</v>
      </c>
      <c r="P1923" s="37">
        <v>1744.1186841900001</v>
      </c>
      <c r="Q1923" t="str">
        <f t="shared" si="120"/>
        <v>Borderline High</v>
      </c>
      <c r="R1923" t="str">
        <f t="shared" si="121"/>
        <v>Normal</v>
      </c>
      <c r="S1923">
        <f t="shared" si="122"/>
        <v>1</v>
      </c>
      <c r="T1923" t="str">
        <f t="shared" si="123"/>
        <v>Low</v>
      </c>
    </row>
    <row r="1924" spans="1:20" ht="15" customHeight="1" x14ac:dyDescent="0.35">
      <c r="A1924" s="35">
        <v>50</v>
      </c>
      <c r="B1924" s="36">
        <v>27.980528679999999</v>
      </c>
      <c r="C1924" s="35">
        <v>115.3814955</v>
      </c>
      <c r="D1924" s="35">
        <v>92.850328149999996</v>
      </c>
      <c r="E1924" s="37">
        <v>199.12755849999999</v>
      </c>
      <c r="F1924" s="37">
        <v>33.812252319999999</v>
      </c>
      <c r="G1924" s="37">
        <v>223.9875883</v>
      </c>
      <c r="H1924" s="37">
        <v>222.79274839999999</v>
      </c>
      <c r="I1924" s="17" t="s">
        <v>353</v>
      </c>
      <c r="J1924" s="17" t="s">
        <v>249</v>
      </c>
      <c r="K1924" s="17" t="s">
        <v>392</v>
      </c>
      <c r="L1924" s="17" t="s">
        <v>363</v>
      </c>
      <c r="M1924" s="17" t="s">
        <v>333</v>
      </c>
      <c r="N1924" s="36">
        <v>5.8892130762379198</v>
      </c>
      <c r="O1924" s="35">
        <v>22.53116735</v>
      </c>
      <c r="P1924" s="37">
        <v>1399.0264340000001</v>
      </c>
      <c r="Q1924" t="str">
        <f t="shared" si="120"/>
        <v>Desirable</v>
      </c>
      <c r="R1924" t="str">
        <f t="shared" si="121"/>
        <v>Normal</v>
      </c>
      <c r="S1924">
        <f t="shared" si="122"/>
        <v>5</v>
      </c>
      <c r="T1924" t="str">
        <f t="shared" si="123"/>
        <v>Moderate</v>
      </c>
    </row>
    <row r="1925" spans="1:20" ht="15" customHeight="1" x14ac:dyDescent="0.35">
      <c r="A1925" s="35">
        <v>53</v>
      </c>
      <c r="B1925" s="36">
        <v>34.552479650000002</v>
      </c>
      <c r="C1925" s="35">
        <v>113.05686900000001</v>
      </c>
      <c r="D1925" s="35">
        <v>80.357461819999997</v>
      </c>
      <c r="E1925" s="37">
        <v>190.44952129999999</v>
      </c>
      <c r="F1925" s="37">
        <v>33.667020829999998</v>
      </c>
      <c r="G1925" s="37">
        <v>201.94128760000001</v>
      </c>
      <c r="H1925" s="37">
        <v>234.18548469999999</v>
      </c>
      <c r="I1925" s="17" t="s">
        <v>243</v>
      </c>
      <c r="J1925" s="17" t="s">
        <v>249</v>
      </c>
      <c r="K1925" s="17" t="s">
        <v>392</v>
      </c>
      <c r="L1925" s="17" t="s">
        <v>363</v>
      </c>
      <c r="M1925" s="17" t="s">
        <v>334</v>
      </c>
      <c r="N1925" s="36">
        <v>5.6568569658024002</v>
      </c>
      <c r="O1925" s="35">
        <v>32.699407180000001</v>
      </c>
      <c r="P1925" s="37">
        <v>1831.2814214499999</v>
      </c>
      <c r="Q1925" t="str">
        <f t="shared" si="120"/>
        <v>Desirable</v>
      </c>
      <c r="R1925" t="str">
        <f t="shared" si="121"/>
        <v>Normal</v>
      </c>
      <c r="S1925">
        <f t="shared" si="122"/>
        <v>4</v>
      </c>
      <c r="T1925" t="str">
        <f t="shared" si="123"/>
        <v>Moderate</v>
      </c>
    </row>
    <row r="1926" spans="1:20" ht="15" customHeight="1" x14ac:dyDescent="0.35">
      <c r="A1926" s="35">
        <v>31</v>
      </c>
      <c r="B1926" s="36">
        <v>28.632666010000001</v>
      </c>
      <c r="C1926" s="35">
        <v>95.817905589999995</v>
      </c>
      <c r="D1926" s="35">
        <v>83.022752269999998</v>
      </c>
      <c r="E1926" s="37">
        <v>203.76381799999999</v>
      </c>
      <c r="F1926" s="37">
        <v>33.111453359999999</v>
      </c>
      <c r="G1926" s="37">
        <v>252.08855270000001</v>
      </c>
      <c r="H1926" s="37">
        <v>243.547438</v>
      </c>
      <c r="I1926" s="17" t="s">
        <v>353</v>
      </c>
      <c r="J1926" s="17" t="s">
        <v>359</v>
      </c>
      <c r="K1926" s="17" t="s">
        <v>392</v>
      </c>
      <c r="L1926" s="17" t="s">
        <v>357</v>
      </c>
      <c r="M1926" s="17" t="s">
        <v>333</v>
      </c>
      <c r="N1926" s="36">
        <v>6.1538772032929003</v>
      </c>
      <c r="O1926" s="35">
        <v>12.795153320000001</v>
      </c>
      <c r="P1926" s="37">
        <v>887.61264630999995</v>
      </c>
      <c r="Q1926" t="str">
        <f t="shared" si="120"/>
        <v>Borderline High</v>
      </c>
      <c r="R1926" t="str">
        <f t="shared" si="121"/>
        <v>Normal</v>
      </c>
      <c r="S1926">
        <f t="shared" si="122"/>
        <v>5</v>
      </c>
      <c r="T1926" t="str">
        <f t="shared" si="123"/>
        <v>Moderate</v>
      </c>
    </row>
    <row r="1927" spans="1:20" ht="15" customHeight="1" x14ac:dyDescent="0.35">
      <c r="A1927" s="35">
        <v>82</v>
      </c>
      <c r="B1927" s="36">
        <v>22.889138880000001</v>
      </c>
      <c r="C1927" s="35">
        <v>115.2744522</v>
      </c>
      <c r="D1927" s="35">
        <v>83.856467170000002</v>
      </c>
      <c r="E1927" s="37">
        <v>176.96146769999999</v>
      </c>
      <c r="F1927" s="37">
        <v>37.893382269999996</v>
      </c>
      <c r="G1927" s="37">
        <v>202.92697140000001</v>
      </c>
      <c r="H1927" s="37">
        <v>227.98760809999999</v>
      </c>
      <c r="I1927" s="17" t="s">
        <v>243</v>
      </c>
      <c r="J1927" s="17" t="s">
        <v>354</v>
      </c>
      <c r="K1927" s="17" t="s">
        <v>392</v>
      </c>
      <c r="L1927" s="17" t="s">
        <v>366</v>
      </c>
      <c r="M1927" s="17" t="s">
        <v>255</v>
      </c>
      <c r="N1927" s="36">
        <v>4.6699834403565399</v>
      </c>
      <c r="O1927" s="35">
        <v>31.417985030000001</v>
      </c>
      <c r="P1927" s="37">
        <v>1876.9093881599999</v>
      </c>
      <c r="Q1927" t="str">
        <f t="shared" si="120"/>
        <v>Desirable</v>
      </c>
      <c r="R1927" t="str">
        <f t="shared" si="121"/>
        <v>Normal</v>
      </c>
      <c r="S1927">
        <f t="shared" si="122"/>
        <v>1</v>
      </c>
      <c r="T1927" t="str">
        <f t="shared" si="123"/>
        <v>Low</v>
      </c>
    </row>
    <row r="1928" spans="1:20" ht="15" customHeight="1" x14ac:dyDescent="0.35">
      <c r="A1928" s="35">
        <v>71</v>
      </c>
      <c r="B1928" s="36">
        <v>21.387594920000002</v>
      </c>
      <c r="C1928" s="35">
        <v>98.745704599999996</v>
      </c>
      <c r="D1928" s="35">
        <v>90.100606519999999</v>
      </c>
      <c r="E1928" s="37">
        <v>214.63522320000001</v>
      </c>
      <c r="F1928" s="37">
        <v>41.126107789999999</v>
      </c>
      <c r="G1928" s="37">
        <v>238.99308070000001</v>
      </c>
      <c r="H1928" s="37">
        <v>276.54284890000002</v>
      </c>
      <c r="I1928" s="17" t="s">
        <v>353</v>
      </c>
      <c r="J1928" s="17" t="s">
        <v>359</v>
      </c>
      <c r="K1928" s="17" t="s">
        <v>392</v>
      </c>
      <c r="L1928" s="17" t="s">
        <v>366</v>
      </c>
      <c r="M1928" s="17" t="s">
        <v>255</v>
      </c>
      <c r="N1928" s="36">
        <v>5.2189529895700399</v>
      </c>
      <c r="O1928" s="35">
        <v>8.6450980800000004</v>
      </c>
      <c r="P1928" s="37">
        <v>1518.51923932</v>
      </c>
      <c r="Q1928" t="str">
        <f t="shared" si="120"/>
        <v>Borderline High</v>
      </c>
      <c r="R1928" t="str">
        <f t="shared" si="121"/>
        <v>Normal</v>
      </c>
      <c r="S1928">
        <f t="shared" si="122"/>
        <v>2</v>
      </c>
      <c r="T1928" t="str">
        <f t="shared" si="123"/>
        <v>Low</v>
      </c>
    </row>
    <row r="1929" spans="1:20" ht="15" customHeight="1" x14ac:dyDescent="0.35">
      <c r="A1929" s="35">
        <v>69</v>
      </c>
      <c r="B1929" s="36">
        <v>19.643407440000001</v>
      </c>
      <c r="C1929" s="35">
        <v>125.5778485</v>
      </c>
      <c r="D1929" s="35">
        <v>97.064446610000005</v>
      </c>
      <c r="E1929" s="37">
        <v>188.92724759999999</v>
      </c>
      <c r="F1929" s="37">
        <v>33.537717469999997</v>
      </c>
      <c r="G1929" s="37">
        <v>210.03022250000001</v>
      </c>
      <c r="H1929" s="37">
        <v>199.09875740000001</v>
      </c>
      <c r="I1929" s="17" t="s">
        <v>243</v>
      </c>
      <c r="J1929" s="17" t="s">
        <v>354</v>
      </c>
      <c r="K1929" s="17" t="s">
        <v>392</v>
      </c>
      <c r="L1929" s="17" t="s">
        <v>261</v>
      </c>
      <c r="M1929" s="17" t="s">
        <v>255</v>
      </c>
      <c r="N1929" s="36">
        <v>5.6332768552003696</v>
      </c>
      <c r="O1929" s="35">
        <v>28.513401890000001</v>
      </c>
      <c r="P1929" s="37">
        <v>1355.3951133600001</v>
      </c>
      <c r="Q1929" t="str">
        <f t="shared" si="120"/>
        <v>Desirable</v>
      </c>
      <c r="R1929" t="str">
        <f t="shared" si="121"/>
        <v>Elevated</v>
      </c>
      <c r="S1929">
        <f t="shared" si="122"/>
        <v>2</v>
      </c>
      <c r="T1929" t="str">
        <f t="shared" si="123"/>
        <v>Low</v>
      </c>
    </row>
    <row r="1930" spans="1:20" ht="15" customHeight="1" x14ac:dyDescent="0.35">
      <c r="A1930" s="35">
        <v>20</v>
      </c>
      <c r="B1930" s="36">
        <v>16.761250029999999</v>
      </c>
      <c r="C1930" s="35">
        <v>90.279035649999997</v>
      </c>
      <c r="D1930" s="35">
        <v>57.428356469999997</v>
      </c>
      <c r="E1930" s="37">
        <v>189.54780059999999</v>
      </c>
      <c r="F1930" s="37">
        <v>41.46136791</v>
      </c>
      <c r="G1930" s="37">
        <v>210.39459500000001</v>
      </c>
      <c r="H1930" s="37">
        <v>212.50804299999999</v>
      </c>
      <c r="I1930" s="17" t="s">
        <v>243</v>
      </c>
      <c r="J1930" s="17" t="s">
        <v>359</v>
      </c>
      <c r="K1930" s="17" t="s">
        <v>255</v>
      </c>
      <c r="L1930" s="17" t="s">
        <v>355</v>
      </c>
      <c r="M1930" s="17" t="s">
        <v>332</v>
      </c>
      <c r="N1930" s="36">
        <v>4.5716726233309704</v>
      </c>
      <c r="O1930" s="35">
        <v>32.85067918</v>
      </c>
      <c r="P1930" s="37">
        <v>335.22500059999999</v>
      </c>
      <c r="Q1930" t="str">
        <f t="shared" si="120"/>
        <v>Desirable</v>
      </c>
      <c r="R1930" t="str">
        <f t="shared" si="121"/>
        <v>Normal</v>
      </c>
      <c r="S1930">
        <f t="shared" si="122"/>
        <v>1</v>
      </c>
      <c r="T1930" t="str">
        <f t="shared" si="123"/>
        <v>Low</v>
      </c>
    </row>
    <row r="1931" spans="1:20" ht="15" customHeight="1" x14ac:dyDescent="0.35">
      <c r="A1931" s="35">
        <v>58</v>
      </c>
      <c r="B1931" s="36">
        <v>24.579600460000002</v>
      </c>
      <c r="C1931" s="35">
        <v>127.35455949999999</v>
      </c>
      <c r="D1931" s="35">
        <v>67.878077509999997</v>
      </c>
      <c r="E1931" s="37">
        <v>190.42095789999999</v>
      </c>
      <c r="F1931" s="37">
        <v>30.767998840000001</v>
      </c>
      <c r="G1931" s="37">
        <v>225.59664559999999</v>
      </c>
      <c r="H1931" s="37">
        <v>227.1563802</v>
      </c>
      <c r="I1931" s="17" t="s">
        <v>353</v>
      </c>
      <c r="J1931" s="17" t="s">
        <v>249</v>
      </c>
      <c r="K1931" s="17" t="s">
        <v>255</v>
      </c>
      <c r="L1931" s="17" t="s">
        <v>363</v>
      </c>
      <c r="M1931" s="17" t="s">
        <v>255</v>
      </c>
      <c r="N1931" s="36">
        <v>6.1889289222295103</v>
      </c>
      <c r="O1931" s="35">
        <v>59.476481990000003</v>
      </c>
      <c r="P1931" s="37">
        <v>1425.61682668</v>
      </c>
      <c r="Q1931" t="str">
        <f t="shared" si="120"/>
        <v>Desirable</v>
      </c>
      <c r="R1931" t="str">
        <f t="shared" si="121"/>
        <v>Elevated</v>
      </c>
      <c r="S1931">
        <f t="shared" si="122"/>
        <v>4</v>
      </c>
      <c r="T1931" t="str">
        <f t="shared" si="123"/>
        <v>Moderate</v>
      </c>
    </row>
    <row r="1932" spans="1:20" ht="15" customHeight="1" x14ac:dyDescent="0.35">
      <c r="A1932" s="35">
        <v>23</v>
      </c>
      <c r="B1932" s="36">
        <v>26.127183469999999</v>
      </c>
      <c r="C1932" s="35">
        <v>109.9275011</v>
      </c>
      <c r="D1932" s="35">
        <v>80.648609120000003</v>
      </c>
      <c r="E1932" s="37">
        <v>164.81927730000001</v>
      </c>
      <c r="F1932" s="37">
        <v>45.664127870000002</v>
      </c>
      <c r="G1932" s="37">
        <v>188.06883300000001</v>
      </c>
      <c r="H1932" s="37">
        <v>269.54397169999999</v>
      </c>
      <c r="I1932" s="17" t="s">
        <v>243</v>
      </c>
      <c r="J1932" s="17" t="s">
        <v>249</v>
      </c>
      <c r="K1932" s="17" t="s">
        <v>392</v>
      </c>
      <c r="L1932" s="17" t="s">
        <v>355</v>
      </c>
      <c r="M1932" s="17" t="s">
        <v>333</v>
      </c>
      <c r="N1932" s="36">
        <v>3.6093819150388602</v>
      </c>
      <c r="O1932" s="35">
        <v>29.278891980000001</v>
      </c>
      <c r="P1932" s="37">
        <v>600.92521981000004</v>
      </c>
      <c r="Q1932" t="str">
        <f t="shared" si="120"/>
        <v>Desirable</v>
      </c>
      <c r="R1932" t="str">
        <f t="shared" si="121"/>
        <v>Normal</v>
      </c>
      <c r="S1932">
        <f t="shared" si="122"/>
        <v>2</v>
      </c>
      <c r="T1932" t="str">
        <f t="shared" si="123"/>
        <v>Low</v>
      </c>
    </row>
    <row r="1933" spans="1:20" ht="15" customHeight="1" x14ac:dyDescent="0.35">
      <c r="A1933" s="35">
        <v>42</v>
      </c>
      <c r="B1933" s="36">
        <v>22.118363760000001</v>
      </c>
      <c r="C1933" s="35">
        <v>101.03192300000001</v>
      </c>
      <c r="D1933" s="35">
        <v>69.718995539999995</v>
      </c>
      <c r="E1933" s="37">
        <v>170.769687</v>
      </c>
      <c r="F1933" s="37">
        <v>37.249261449999999</v>
      </c>
      <c r="G1933" s="37">
        <v>196.58767019999999</v>
      </c>
      <c r="H1933" s="37">
        <v>264.56659489999998</v>
      </c>
      <c r="I1933" s="17" t="s">
        <v>243</v>
      </c>
      <c r="J1933" s="17" t="s">
        <v>249</v>
      </c>
      <c r="K1933" s="17" t="s">
        <v>255</v>
      </c>
      <c r="L1933" s="17" t="s">
        <v>360</v>
      </c>
      <c r="M1933" s="17" t="s">
        <v>255</v>
      </c>
      <c r="N1933" s="36">
        <v>4.5845120239290003</v>
      </c>
      <c r="O1933" s="35">
        <v>31.312927460000001</v>
      </c>
      <c r="P1933" s="37">
        <v>928.97127792000003</v>
      </c>
      <c r="Q1933" t="str">
        <f t="shared" si="120"/>
        <v>Desirable</v>
      </c>
      <c r="R1933" t="str">
        <f t="shared" si="121"/>
        <v>Normal</v>
      </c>
      <c r="S1933">
        <f t="shared" si="122"/>
        <v>1</v>
      </c>
      <c r="T1933" t="str">
        <f t="shared" si="123"/>
        <v>Low</v>
      </c>
    </row>
    <row r="1934" spans="1:20" ht="15" customHeight="1" x14ac:dyDescent="0.35">
      <c r="A1934" s="35">
        <v>30</v>
      </c>
      <c r="B1934" s="36">
        <v>23.5788285</v>
      </c>
      <c r="C1934" s="35">
        <v>96.956362760000005</v>
      </c>
      <c r="D1934" s="35">
        <v>72.350535629999996</v>
      </c>
      <c r="E1934" s="37">
        <v>187.6387264</v>
      </c>
      <c r="F1934" s="37">
        <v>36.469483850000003</v>
      </c>
      <c r="G1934" s="37">
        <v>198.51581719999999</v>
      </c>
      <c r="H1934" s="37">
        <v>264.22351500000002</v>
      </c>
      <c r="I1934" s="17" t="s">
        <v>243</v>
      </c>
      <c r="J1934" s="17" t="s">
        <v>359</v>
      </c>
      <c r="K1934" s="17" t="s">
        <v>255</v>
      </c>
      <c r="L1934" s="17" t="s">
        <v>357</v>
      </c>
      <c r="M1934" s="17" t="s">
        <v>255</v>
      </c>
      <c r="N1934" s="36">
        <v>5.1450886218122296</v>
      </c>
      <c r="O1934" s="35">
        <v>24.605827130000002</v>
      </c>
      <c r="P1934" s="37">
        <v>707.36485500000003</v>
      </c>
      <c r="Q1934" t="str">
        <f t="shared" si="120"/>
        <v>Desirable</v>
      </c>
      <c r="R1934" t="str">
        <f t="shared" si="121"/>
        <v>Normal</v>
      </c>
      <c r="S1934">
        <f t="shared" si="122"/>
        <v>1</v>
      </c>
      <c r="T1934" t="str">
        <f t="shared" si="123"/>
        <v>Low</v>
      </c>
    </row>
    <row r="1935" spans="1:20" ht="15" customHeight="1" x14ac:dyDescent="0.35">
      <c r="A1935" s="35">
        <v>25</v>
      </c>
      <c r="B1935" s="36">
        <v>22.229673739999999</v>
      </c>
      <c r="C1935" s="35">
        <v>109.5262877</v>
      </c>
      <c r="D1935" s="35">
        <v>81.841356399999995</v>
      </c>
      <c r="E1935" s="37">
        <v>159.15266130000001</v>
      </c>
      <c r="F1935" s="37">
        <v>37.364247069999998</v>
      </c>
      <c r="G1935" s="37">
        <v>195.1958788</v>
      </c>
      <c r="H1935" s="37">
        <v>207.66602900000001</v>
      </c>
      <c r="I1935" s="17" t="s">
        <v>243</v>
      </c>
      <c r="J1935" s="17" t="s">
        <v>354</v>
      </c>
      <c r="K1935" s="17" t="s">
        <v>392</v>
      </c>
      <c r="L1935" s="17" t="s">
        <v>355</v>
      </c>
      <c r="M1935" s="17" t="s">
        <v>255</v>
      </c>
      <c r="N1935" s="36">
        <v>4.2594906569865003</v>
      </c>
      <c r="O1935" s="35">
        <v>27.684931299999999</v>
      </c>
      <c r="P1935" s="37">
        <v>555.74184349999996</v>
      </c>
      <c r="Q1935" t="str">
        <f t="shared" si="120"/>
        <v>Desirable</v>
      </c>
      <c r="R1935" t="str">
        <f t="shared" si="121"/>
        <v>Normal</v>
      </c>
      <c r="S1935">
        <f t="shared" si="122"/>
        <v>1</v>
      </c>
      <c r="T1935" t="str">
        <f t="shared" si="123"/>
        <v>Low</v>
      </c>
    </row>
    <row r="1936" spans="1:20" ht="15" customHeight="1" x14ac:dyDescent="0.35">
      <c r="A1936" s="35">
        <v>38</v>
      </c>
      <c r="B1936" s="36">
        <v>19.10038445</v>
      </c>
      <c r="C1936" s="35">
        <v>99.700991000000002</v>
      </c>
      <c r="D1936" s="35">
        <v>79.980848339999994</v>
      </c>
      <c r="E1936" s="37">
        <v>195.88233030000001</v>
      </c>
      <c r="F1936" s="37">
        <v>38.828137490000003</v>
      </c>
      <c r="G1936" s="37">
        <v>226.19787260000001</v>
      </c>
      <c r="H1936" s="37">
        <v>264.2974031</v>
      </c>
      <c r="I1936" s="17" t="s">
        <v>243</v>
      </c>
      <c r="J1936" s="17" t="s">
        <v>354</v>
      </c>
      <c r="K1936" s="17" t="s">
        <v>255</v>
      </c>
      <c r="L1936" s="17" t="s">
        <v>357</v>
      </c>
      <c r="M1936" s="17" t="s">
        <v>255</v>
      </c>
      <c r="N1936" s="36">
        <v>5.0448551736597897</v>
      </c>
      <c r="O1936" s="35">
        <v>19.72014266</v>
      </c>
      <c r="P1936" s="37">
        <v>725.81460909999998</v>
      </c>
      <c r="Q1936" t="str">
        <f t="shared" si="120"/>
        <v>Desirable</v>
      </c>
      <c r="R1936" t="str">
        <f t="shared" si="121"/>
        <v>Normal</v>
      </c>
      <c r="S1936">
        <f t="shared" si="122"/>
        <v>1</v>
      </c>
      <c r="T1936" t="str">
        <f t="shared" si="123"/>
        <v>Low</v>
      </c>
    </row>
    <row r="1937" spans="1:20" ht="15" customHeight="1" x14ac:dyDescent="0.35">
      <c r="A1937" s="35">
        <v>85</v>
      </c>
      <c r="B1937" s="36">
        <v>26.150628919999999</v>
      </c>
      <c r="C1937" s="35">
        <v>104.25591799999999</v>
      </c>
      <c r="D1937" s="35">
        <v>78.121457559999996</v>
      </c>
      <c r="E1937" s="37">
        <v>183.73848860000001</v>
      </c>
      <c r="F1937" s="37">
        <v>33.975802289999997</v>
      </c>
      <c r="G1937" s="37">
        <v>216.95493289999999</v>
      </c>
      <c r="H1937" s="37">
        <v>237.94695039999999</v>
      </c>
      <c r="I1937" s="17" t="s">
        <v>243</v>
      </c>
      <c r="J1937" s="17" t="s">
        <v>249</v>
      </c>
      <c r="K1937" s="17" t="s">
        <v>255</v>
      </c>
      <c r="L1937" s="17" t="s">
        <v>366</v>
      </c>
      <c r="M1937" s="17" t="s">
        <v>333</v>
      </c>
      <c r="N1937" s="36">
        <v>5.4079219978884598</v>
      </c>
      <c r="O1937" s="35">
        <v>26.134460440000002</v>
      </c>
      <c r="P1937" s="37">
        <v>2222.8034582</v>
      </c>
      <c r="Q1937" t="str">
        <f t="shared" si="120"/>
        <v>Desirable</v>
      </c>
      <c r="R1937" t="str">
        <f t="shared" si="121"/>
        <v>Normal</v>
      </c>
      <c r="S1937">
        <f t="shared" si="122"/>
        <v>3</v>
      </c>
      <c r="T1937" t="str">
        <f t="shared" si="123"/>
        <v>Moderate</v>
      </c>
    </row>
    <row r="1938" spans="1:20" ht="15" customHeight="1" x14ac:dyDescent="0.35">
      <c r="A1938" s="35">
        <v>42</v>
      </c>
      <c r="B1938" s="36">
        <v>30.34345531</v>
      </c>
      <c r="C1938" s="35">
        <v>103.1227554</v>
      </c>
      <c r="D1938" s="35">
        <v>91.535748990000002</v>
      </c>
      <c r="E1938" s="37">
        <v>196.22535909999999</v>
      </c>
      <c r="F1938" s="37">
        <v>35.924513640000001</v>
      </c>
      <c r="G1938" s="37">
        <v>219.6679244</v>
      </c>
      <c r="H1938" s="37">
        <v>247.2211939</v>
      </c>
      <c r="I1938" s="17" t="s">
        <v>243</v>
      </c>
      <c r="J1938" s="17" t="s">
        <v>354</v>
      </c>
      <c r="K1938" s="17" t="s">
        <v>392</v>
      </c>
      <c r="L1938" s="17" t="s">
        <v>360</v>
      </c>
      <c r="M1938" s="17" t="s">
        <v>334</v>
      </c>
      <c r="N1938" s="36">
        <v>5.4621577084209596</v>
      </c>
      <c r="O1938" s="35">
        <v>11.587006410000001</v>
      </c>
      <c r="P1938" s="37">
        <v>1274.42512302</v>
      </c>
      <c r="Q1938" t="str">
        <f t="shared" si="120"/>
        <v>Desirable</v>
      </c>
      <c r="R1938" t="str">
        <f t="shared" si="121"/>
        <v>Normal</v>
      </c>
      <c r="S1938">
        <f t="shared" si="122"/>
        <v>4</v>
      </c>
      <c r="T1938" t="str">
        <f t="shared" si="123"/>
        <v>Moderate</v>
      </c>
    </row>
    <row r="1939" spans="1:20" ht="15" customHeight="1" x14ac:dyDescent="0.35">
      <c r="A1939" s="35">
        <v>85</v>
      </c>
      <c r="B1939" s="36">
        <v>24.450128979999999</v>
      </c>
      <c r="C1939" s="35">
        <v>110.474981</v>
      </c>
      <c r="D1939" s="35">
        <v>79.346034739999993</v>
      </c>
      <c r="E1939" s="37">
        <v>171.9071352</v>
      </c>
      <c r="F1939" s="37">
        <v>33.525715849999997</v>
      </c>
      <c r="G1939" s="37">
        <v>187.66139999999999</v>
      </c>
      <c r="H1939" s="37">
        <v>220.7113602</v>
      </c>
      <c r="I1939" s="17" t="s">
        <v>353</v>
      </c>
      <c r="J1939" s="17" t="s">
        <v>354</v>
      </c>
      <c r="K1939" s="17" t="s">
        <v>255</v>
      </c>
      <c r="L1939" s="17" t="s">
        <v>366</v>
      </c>
      <c r="M1939" s="17" t="s">
        <v>255</v>
      </c>
      <c r="N1939" s="36">
        <v>5.1276201220920399</v>
      </c>
      <c r="O1939" s="35">
        <v>31.128946259999999</v>
      </c>
      <c r="P1939" s="37">
        <v>2078.2609633000002</v>
      </c>
      <c r="Q1939" t="str">
        <f t="shared" si="120"/>
        <v>Desirable</v>
      </c>
      <c r="R1939" t="str">
        <f t="shared" si="121"/>
        <v>Normal</v>
      </c>
      <c r="S1939">
        <f t="shared" si="122"/>
        <v>3</v>
      </c>
      <c r="T1939" t="str">
        <f t="shared" si="123"/>
        <v>Moderate</v>
      </c>
    </row>
    <row r="1940" spans="1:20" ht="15" customHeight="1" x14ac:dyDescent="0.35">
      <c r="A1940" s="35">
        <v>62</v>
      </c>
      <c r="B1940" s="36">
        <v>32.680506819999998</v>
      </c>
      <c r="C1940" s="35">
        <v>113.27401450000001</v>
      </c>
      <c r="D1940" s="35">
        <v>85.323869029999997</v>
      </c>
      <c r="E1940" s="37">
        <v>195.9954587</v>
      </c>
      <c r="F1940" s="37">
        <v>28.604607590000001</v>
      </c>
      <c r="G1940" s="37">
        <v>217.92783639999999</v>
      </c>
      <c r="H1940" s="37">
        <v>261.43371280000002</v>
      </c>
      <c r="I1940" s="17" t="s">
        <v>353</v>
      </c>
      <c r="J1940" s="17" t="s">
        <v>359</v>
      </c>
      <c r="K1940" s="17" t="s">
        <v>392</v>
      </c>
      <c r="L1940" s="17" t="s">
        <v>261</v>
      </c>
      <c r="M1940" s="17" t="s">
        <v>334</v>
      </c>
      <c r="N1940" s="36">
        <v>6.8518841967445399</v>
      </c>
      <c r="O1940" s="35">
        <v>27.950145469999999</v>
      </c>
      <c r="P1940" s="37">
        <v>2026.1914228400001</v>
      </c>
      <c r="Q1940" t="str">
        <f t="shared" si="120"/>
        <v>Desirable</v>
      </c>
      <c r="R1940" t="str">
        <f t="shared" si="121"/>
        <v>Normal</v>
      </c>
      <c r="S1940">
        <f t="shared" si="122"/>
        <v>6</v>
      </c>
      <c r="T1940" t="str">
        <f t="shared" si="123"/>
        <v>High</v>
      </c>
    </row>
    <row r="1941" spans="1:20" ht="15" customHeight="1" x14ac:dyDescent="0.35">
      <c r="A1941" s="35">
        <v>77</v>
      </c>
      <c r="B1941" s="36">
        <v>27.765663759999999</v>
      </c>
      <c r="C1941" s="35">
        <v>123.6853533</v>
      </c>
      <c r="D1941" s="35">
        <v>96.365441700000005</v>
      </c>
      <c r="E1941" s="37">
        <v>233.97013680000001</v>
      </c>
      <c r="F1941" s="37">
        <v>42.83894428</v>
      </c>
      <c r="G1941" s="37">
        <v>230.90875370000001</v>
      </c>
      <c r="H1941" s="37">
        <v>258.99285680000003</v>
      </c>
      <c r="I1941" s="17" t="s">
        <v>353</v>
      </c>
      <c r="J1941" s="17" t="s">
        <v>359</v>
      </c>
      <c r="K1941" s="17" t="s">
        <v>392</v>
      </c>
      <c r="L1941" s="17" t="s">
        <v>366</v>
      </c>
      <c r="M1941" s="17" t="s">
        <v>333</v>
      </c>
      <c r="N1941" s="36">
        <v>5.4616223796446901</v>
      </c>
      <c r="O1941" s="35">
        <v>27.319911600000001</v>
      </c>
      <c r="P1941" s="37">
        <v>2137.9561095200002</v>
      </c>
      <c r="Q1941" t="str">
        <f t="shared" si="120"/>
        <v>Borderline High</v>
      </c>
      <c r="R1941" t="str">
        <f t="shared" si="121"/>
        <v>Elevated</v>
      </c>
      <c r="S1941">
        <f t="shared" si="122"/>
        <v>5</v>
      </c>
      <c r="T1941" t="str">
        <f t="shared" si="123"/>
        <v>Moderate</v>
      </c>
    </row>
    <row r="1942" spans="1:20" ht="15" customHeight="1" x14ac:dyDescent="0.35">
      <c r="A1942" s="35">
        <v>29</v>
      </c>
      <c r="B1942" s="36">
        <v>31.465047429999998</v>
      </c>
      <c r="C1942" s="35">
        <v>106.2553894</v>
      </c>
      <c r="D1942" s="35">
        <v>85.319549480000006</v>
      </c>
      <c r="E1942" s="37">
        <v>191.86418889999999</v>
      </c>
      <c r="F1942" s="37">
        <v>41.977792200000003</v>
      </c>
      <c r="G1942" s="37">
        <v>210.06398659999999</v>
      </c>
      <c r="H1942" s="37">
        <v>243.16651350000001</v>
      </c>
      <c r="I1942" s="17" t="s">
        <v>353</v>
      </c>
      <c r="J1942" s="17" t="s">
        <v>249</v>
      </c>
      <c r="K1942" s="17" t="s">
        <v>392</v>
      </c>
      <c r="L1942" s="17" t="s">
        <v>355</v>
      </c>
      <c r="M1942" s="17" t="s">
        <v>334</v>
      </c>
      <c r="N1942" s="36">
        <v>4.57061171740233</v>
      </c>
      <c r="O1942" s="35">
        <v>20.935839919999999</v>
      </c>
      <c r="P1942" s="37">
        <v>912.48637546999998</v>
      </c>
      <c r="Q1942" t="str">
        <f t="shared" si="120"/>
        <v>Desirable</v>
      </c>
      <c r="R1942" t="str">
        <f t="shared" si="121"/>
        <v>Normal</v>
      </c>
      <c r="S1942">
        <f t="shared" si="122"/>
        <v>5</v>
      </c>
      <c r="T1942" t="str">
        <f t="shared" si="123"/>
        <v>Moderate</v>
      </c>
    </row>
    <row r="1943" spans="1:20" ht="15" customHeight="1" x14ac:dyDescent="0.35">
      <c r="A1943" s="35">
        <v>49</v>
      </c>
      <c r="B1943" s="36">
        <v>27.158476839999999</v>
      </c>
      <c r="C1943" s="35">
        <v>114.20040109999999</v>
      </c>
      <c r="D1943" s="35">
        <v>83.342598089999996</v>
      </c>
      <c r="E1943" s="37">
        <v>187.6610853</v>
      </c>
      <c r="F1943" s="37">
        <v>36.078507209999998</v>
      </c>
      <c r="G1943" s="37">
        <v>227.79970560000001</v>
      </c>
      <c r="H1943" s="37">
        <v>223.7289217</v>
      </c>
      <c r="I1943" s="17" t="s">
        <v>243</v>
      </c>
      <c r="J1943" s="17" t="s">
        <v>359</v>
      </c>
      <c r="K1943" s="17" t="s">
        <v>392</v>
      </c>
      <c r="L1943" s="17" t="s">
        <v>360</v>
      </c>
      <c r="M1943" s="17" t="s">
        <v>333</v>
      </c>
      <c r="N1943" s="36">
        <v>5.2014648002948798</v>
      </c>
      <c r="O1943" s="35">
        <v>30.857803010000001</v>
      </c>
      <c r="P1943" s="37">
        <v>1330.7653651600001</v>
      </c>
      <c r="Q1943" t="str">
        <f t="shared" si="120"/>
        <v>Desirable</v>
      </c>
      <c r="R1943" t="str">
        <f t="shared" si="121"/>
        <v>Normal</v>
      </c>
      <c r="S1943">
        <f t="shared" si="122"/>
        <v>3</v>
      </c>
      <c r="T1943" t="str">
        <f t="shared" si="123"/>
        <v>Moderate</v>
      </c>
    </row>
    <row r="1944" spans="1:20" ht="15" customHeight="1" x14ac:dyDescent="0.35">
      <c r="A1944" s="35">
        <v>30</v>
      </c>
      <c r="B1944" s="36">
        <v>30.355911580000001</v>
      </c>
      <c r="C1944" s="35">
        <v>103.8793009</v>
      </c>
      <c r="D1944" s="35">
        <v>73.147975919999993</v>
      </c>
      <c r="E1944" s="37">
        <v>199.71547279999999</v>
      </c>
      <c r="F1944" s="37">
        <v>37.684628840000002</v>
      </c>
      <c r="G1944" s="37">
        <v>216.81146680000001</v>
      </c>
      <c r="H1944" s="37">
        <v>259.19673979999999</v>
      </c>
      <c r="I1944" s="17" t="s">
        <v>243</v>
      </c>
      <c r="J1944" s="17" t="s">
        <v>249</v>
      </c>
      <c r="K1944" s="17" t="s">
        <v>255</v>
      </c>
      <c r="L1944" s="17" t="s">
        <v>357</v>
      </c>
      <c r="M1944" s="17" t="s">
        <v>334</v>
      </c>
      <c r="N1944" s="36">
        <v>5.2996534382213101</v>
      </c>
      <c r="O1944" s="35">
        <v>30.73132498</v>
      </c>
      <c r="P1944" s="37">
        <v>910.67734740000003</v>
      </c>
      <c r="Q1944" t="str">
        <f t="shared" si="120"/>
        <v>Desirable</v>
      </c>
      <c r="R1944" t="str">
        <f t="shared" si="121"/>
        <v>Normal</v>
      </c>
      <c r="S1944">
        <f t="shared" si="122"/>
        <v>4</v>
      </c>
      <c r="T1944" t="str">
        <f t="shared" si="123"/>
        <v>Moderate</v>
      </c>
    </row>
    <row r="1945" spans="1:20" ht="15" customHeight="1" x14ac:dyDescent="0.35">
      <c r="A1945" s="35">
        <v>48</v>
      </c>
      <c r="B1945" s="36">
        <v>19.945369970000002</v>
      </c>
      <c r="C1945" s="35">
        <v>95.608708660000005</v>
      </c>
      <c r="D1945" s="35">
        <v>78.564758479999995</v>
      </c>
      <c r="E1945" s="37">
        <v>195.70717300000001</v>
      </c>
      <c r="F1945" s="37">
        <v>39.3183668</v>
      </c>
      <c r="G1945" s="37">
        <v>212.4633177</v>
      </c>
      <c r="H1945" s="37">
        <v>236.74765590000001</v>
      </c>
      <c r="I1945" s="17" t="s">
        <v>353</v>
      </c>
      <c r="J1945" s="17" t="s">
        <v>249</v>
      </c>
      <c r="K1945" s="17" t="s">
        <v>255</v>
      </c>
      <c r="L1945" s="17" t="s">
        <v>360</v>
      </c>
      <c r="M1945" s="17" t="s">
        <v>255</v>
      </c>
      <c r="N1945" s="36">
        <v>4.9775000573014703</v>
      </c>
      <c r="O1945" s="35">
        <v>17.04395018</v>
      </c>
      <c r="P1945" s="37">
        <v>957.37775855999996</v>
      </c>
      <c r="Q1945" t="str">
        <f t="shared" si="120"/>
        <v>Desirable</v>
      </c>
      <c r="R1945" t="str">
        <f t="shared" si="121"/>
        <v>Normal</v>
      </c>
      <c r="S1945">
        <f t="shared" si="122"/>
        <v>3</v>
      </c>
      <c r="T1945" t="str">
        <f t="shared" si="123"/>
        <v>Moderate</v>
      </c>
    </row>
    <row r="1946" spans="1:20" ht="15" customHeight="1" x14ac:dyDescent="0.35">
      <c r="A1946" s="35">
        <v>37</v>
      </c>
      <c r="B1946" s="36">
        <v>31.21230027</v>
      </c>
      <c r="C1946" s="35">
        <v>102.1803699</v>
      </c>
      <c r="D1946" s="35">
        <v>78.027560870000002</v>
      </c>
      <c r="E1946" s="37">
        <v>193.00296299999999</v>
      </c>
      <c r="F1946" s="37">
        <v>27.790281069999999</v>
      </c>
      <c r="G1946" s="37">
        <v>225.0389309</v>
      </c>
      <c r="H1946" s="37">
        <v>252.67914300000001</v>
      </c>
      <c r="I1946" s="17" t="s">
        <v>353</v>
      </c>
      <c r="J1946" s="17" t="s">
        <v>249</v>
      </c>
      <c r="K1946" s="17" t="s">
        <v>255</v>
      </c>
      <c r="L1946" s="17" t="s">
        <v>357</v>
      </c>
      <c r="M1946" s="17" t="s">
        <v>334</v>
      </c>
      <c r="N1946" s="36">
        <v>6.94498060360928</v>
      </c>
      <c r="O1946" s="35">
        <v>24.15280903</v>
      </c>
      <c r="P1946" s="37">
        <v>1154.8551099900001</v>
      </c>
      <c r="Q1946" t="str">
        <f t="shared" si="120"/>
        <v>Desirable</v>
      </c>
      <c r="R1946" t="str">
        <f t="shared" si="121"/>
        <v>Normal</v>
      </c>
      <c r="S1946">
        <f t="shared" si="122"/>
        <v>6</v>
      </c>
      <c r="T1946" t="str">
        <f t="shared" si="123"/>
        <v>High</v>
      </c>
    </row>
    <row r="1947" spans="1:20" ht="15" customHeight="1" x14ac:dyDescent="0.35">
      <c r="A1947" s="35">
        <v>35</v>
      </c>
      <c r="B1947" s="36">
        <v>27.032513730000002</v>
      </c>
      <c r="C1947" s="35">
        <v>79.064053389999998</v>
      </c>
      <c r="D1947" s="35">
        <v>75.464592339999996</v>
      </c>
      <c r="E1947" s="37">
        <v>200.31545499999999</v>
      </c>
      <c r="F1947" s="37">
        <v>29.73896856</v>
      </c>
      <c r="G1947" s="37">
        <v>206.83640449999999</v>
      </c>
      <c r="H1947" s="37">
        <v>224.885333</v>
      </c>
      <c r="I1947" s="17" t="s">
        <v>243</v>
      </c>
      <c r="J1947" s="17" t="s">
        <v>249</v>
      </c>
      <c r="K1947" s="17" t="s">
        <v>255</v>
      </c>
      <c r="L1947" s="17" t="s">
        <v>357</v>
      </c>
      <c r="M1947" s="17" t="s">
        <v>333</v>
      </c>
      <c r="N1947" s="36">
        <v>6.7357902677711401</v>
      </c>
      <c r="O1947" s="35">
        <v>3.5994610499999999</v>
      </c>
      <c r="P1947" s="37">
        <v>946.13798054999995</v>
      </c>
      <c r="Q1947" t="str">
        <f t="shared" si="120"/>
        <v>Borderline High</v>
      </c>
      <c r="R1947" t="str">
        <f t="shared" si="121"/>
        <v>Normal</v>
      </c>
      <c r="S1947">
        <f t="shared" si="122"/>
        <v>3</v>
      </c>
      <c r="T1947" t="str">
        <f t="shared" si="123"/>
        <v>Moderate</v>
      </c>
    </row>
    <row r="1948" spans="1:20" ht="15" customHeight="1" x14ac:dyDescent="0.35">
      <c r="A1948" s="35">
        <v>77</v>
      </c>
      <c r="B1948" s="36">
        <v>32.489628580000002</v>
      </c>
      <c r="C1948" s="35">
        <v>114.1865392</v>
      </c>
      <c r="D1948" s="35">
        <v>72.425719330000007</v>
      </c>
      <c r="E1948" s="37">
        <v>201.29979499999999</v>
      </c>
      <c r="F1948" s="37">
        <v>51.840853000000003</v>
      </c>
      <c r="G1948" s="37">
        <v>203.67737020000001</v>
      </c>
      <c r="H1948" s="37">
        <v>261.44804099999999</v>
      </c>
      <c r="I1948" s="17" t="s">
        <v>353</v>
      </c>
      <c r="J1948" s="17" t="s">
        <v>249</v>
      </c>
      <c r="K1948" s="17" t="s">
        <v>255</v>
      </c>
      <c r="L1948" s="17" t="s">
        <v>366</v>
      </c>
      <c r="M1948" s="17" t="s">
        <v>334</v>
      </c>
      <c r="N1948" s="36">
        <v>3.8830340040893998</v>
      </c>
      <c r="O1948" s="35">
        <v>41.760819869999999</v>
      </c>
      <c r="P1948" s="37">
        <v>2501.7014006600002</v>
      </c>
      <c r="Q1948" t="str">
        <f t="shared" si="120"/>
        <v>Borderline High</v>
      </c>
      <c r="R1948" t="str">
        <f t="shared" si="121"/>
        <v>Normal</v>
      </c>
      <c r="S1948">
        <f t="shared" si="122"/>
        <v>5</v>
      </c>
      <c r="T1948" t="str">
        <f t="shared" si="123"/>
        <v>Moderate</v>
      </c>
    </row>
    <row r="1949" spans="1:20" ht="15" customHeight="1" x14ac:dyDescent="0.35">
      <c r="A1949" s="35">
        <v>80</v>
      </c>
      <c r="B1949" s="36">
        <v>25.73876323</v>
      </c>
      <c r="C1949" s="35">
        <v>106.5620639</v>
      </c>
      <c r="D1949" s="35">
        <v>78.950717479999994</v>
      </c>
      <c r="E1949" s="37">
        <v>187.5489815</v>
      </c>
      <c r="F1949" s="37">
        <v>42.043593530000003</v>
      </c>
      <c r="G1949" s="37">
        <v>220.9397769</v>
      </c>
      <c r="H1949" s="37">
        <v>239.8731804</v>
      </c>
      <c r="I1949" s="17" t="s">
        <v>243</v>
      </c>
      <c r="J1949" s="17" t="s">
        <v>359</v>
      </c>
      <c r="K1949" s="17" t="s">
        <v>255</v>
      </c>
      <c r="L1949" s="17" t="s">
        <v>366</v>
      </c>
      <c r="M1949" s="17" t="s">
        <v>333</v>
      </c>
      <c r="N1949" s="36">
        <v>4.4608218697142403</v>
      </c>
      <c r="O1949" s="35">
        <v>27.61134642</v>
      </c>
      <c r="P1949" s="37">
        <v>2059.1010584000001</v>
      </c>
      <c r="Q1949" t="str">
        <f t="shared" si="120"/>
        <v>Desirable</v>
      </c>
      <c r="R1949" t="str">
        <f t="shared" si="121"/>
        <v>Normal</v>
      </c>
      <c r="S1949">
        <f t="shared" si="122"/>
        <v>2</v>
      </c>
      <c r="T1949" t="str">
        <f t="shared" si="123"/>
        <v>Low</v>
      </c>
    </row>
    <row r="1950" spans="1:20" ht="15" customHeight="1" x14ac:dyDescent="0.35">
      <c r="A1950" s="35">
        <v>23</v>
      </c>
      <c r="B1950" s="36">
        <v>35.708483260000001</v>
      </c>
      <c r="C1950" s="35">
        <v>107.8830869</v>
      </c>
      <c r="D1950" s="35">
        <v>75.792009269999994</v>
      </c>
      <c r="E1950" s="37">
        <v>187.70527010000001</v>
      </c>
      <c r="F1950" s="37">
        <v>29.095737110000002</v>
      </c>
      <c r="G1950" s="37">
        <v>200.73678570000001</v>
      </c>
      <c r="H1950" s="37">
        <v>201.14892499999999</v>
      </c>
      <c r="I1950" s="17" t="s">
        <v>353</v>
      </c>
      <c r="J1950" s="17" t="s">
        <v>249</v>
      </c>
      <c r="K1950" s="17" t="s">
        <v>255</v>
      </c>
      <c r="L1950" s="17" t="s">
        <v>355</v>
      </c>
      <c r="M1950" s="17" t="s">
        <v>334</v>
      </c>
      <c r="N1950" s="36">
        <v>6.4512979819125098</v>
      </c>
      <c r="O1950" s="35">
        <v>32.091077630000001</v>
      </c>
      <c r="P1950" s="37">
        <v>821.29511497999999</v>
      </c>
      <c r="Q1950" t="str">
        <f t="shared" si="120"/>
        <v>Desirable</v>
      </c>
      <c r="R1950" t="str">
        <f t="shared" si="121"/>
        <v>Normal</v>
      </c>
      <c r="S1950">
        <f t="shared" si="122"/>
        <v>6</v>
      </c>
      <c r="T1950" t="str">
        <f t="shared" si="123"/>
        <v>High</v>
      </c>
    </row>
    <row r="1951" spans="1:20" ht="15" customHeight="1" x14ac:dyDescent="0.35">
      <c r="A1951" s="35">
        <v>49</v>
      </c>
      <c r="B1951" s="36">
        <v>29.668550289999999</v>
      </c>
      <c r="C1951" s="35">
        <v>104.1866271</v>
      </c>
      <c r="D1951" s="35">
        <v>95.695836459999995</v>
      </c>
      <c r="E1951" s="37">
        <v>181.92446609999999</v>
      </c>
      <c r="F1951" s="37">
        <v>30.938835999999998</v>
      </c>
      <c r="G1951" s="37">
        <v>187.41356690000001</v>
      </c>
      <c r="H1951" s="37">
        <v>280.70347459999999</v>
      </c>
      <c r="I1951" s="17" t="s">
        <v>243</v>
      </c>
      <c r="J1951" s="17" t="s">
        <v>249</v>
      </c>
      <c r="K1951" s="17" t="s">
        <v>392</v>
      </c>
      <c r="L1951" s="17" t="s">
        <v>360</v>
      </c>
      <c r="M1951" s="17" t="s">
        <v>333</v>
      </c>
      <c r="N1951" s="36">
        <v>5.8801328563233604</v>
      </c>
      <c r="O1951" s="35">
        <v>8.4907906400000002</v>
      </c>
      <c r="P1951" s="37">
        <v>1453.7589642099999</v>
      </c>
      <c r="Q1951" t="str">
        <f t="shared" si="120"/>
        <v>Desirable</v>
      </c>
      <c r="R1951" t="str">
        <f t="shared" si="121"/>
        <v>Normal</v>
      </c>
      <c r="S1951">
        <f t="shared" si="122"/>
        <v>3</v>
      </c>
      <c r="T1951" t="str">
        <f t="shared" si="123"/>
        <v>Moderate</v>
      </c>
    </row>
    <row r="1952" spans="1:20" ht="15" customHeight="1" x14ac:dyDescent="0.35">
      <c r="A1952" s="35">
        <v>60</v>
      </c>
      <c r="B1952" s="36">
        <v>22.473677299999999</v>
      </c>
      <c r="C1952" s="35">
        <v>107.68796639999999</v>
      </c>
      <c r="D1952" s="35">
        <v>87.644817320000001</v>
      </c>
      <c r="E1952" s="37">
        <v>170.2800575</v>
      </c>
      <c r="F1952" s="37">
        <v>37.411380250000001</v>
      </c>
      <c r="G1952" s="37">
        <v>182.28150669999999</v>
      </c>
      <c r="H1952" s="37">
        <v>234.08583060000001</v>
      </c>
      <c r="I1952" s="17" t="s">
        <v>243</v>
      </c>
      <c r="J1952" s="17" t="s">
        <v>359</v>
      </c>
      <c r="K1952" s="17" t="s">
        <v>392</v>
      </c>
      <c r="L1952" s="17" t="s">
        <v>261</v>
      </c>
      <c r="M1952" s="17" t="s">
        <v>255</v>
      </c>
      <c r="N1952" s="36">
        <v>4.5515577442508297</v>
      </c>
      <c r="O1952" s="35">
        <v>20.043149079999999</v>
      </c>
      <c r="P1952" s="37">
        <v>1348.4206380000001</v>
      </c>
      <c r="Q1952" t="str">
        <f t="shared" si="120"/>
        <v>Desirable</v>
      </c>
      <c r="R1952" t="str">
        <f t="shared" si="121"/>
        <v>Normal</v>
      </c>
      <c r="S1952">
        <f t="shared" si="122"/>
        <v>1</v>
      </c>
      <c r="T1952" t="str">
        <f t="shared" si="123"/>
        <v>Low</v>
      </c>
    </row>
    <row r="1953" spans="1:20" ht="15" customHeight="1" x14ac:dyDescent="0.35">
      <c r="A1953" s="35">
        <v>19</v>
      </c>
      <c r="B1953" s="36">
        <v>32.640625649999997</v>
      </c>
      <c r="C1953" s="35">
        <v>121.89893360000001</v>
      </c>
      <c r="D1953" s="35">
        <v>85.541523620000007</v>
      </c>
      <c r="E1953" s="37">
        <v>176.542416</v>
      </c>
      <c r="F1953" s="37">
        <v>35.25011241</v>
      </c>
      <c r="G1953" s="37">
        <v>211.60180030000001</v>
      </c>
      <c r="H1953" s="37">
        <v>282.48239469999999</v>
      </c>
      <c r="I1953" s="17" t="s">
        <v>243</v>
      </c>
      <c r="J1953" s="17" t="s">
        <v>249</v>
      </c>
      <c r="K1953" s="17" t="s">
        <v>392</v>
      </c>
      <c r="L1953" s="17" t="s">
        <v>355</v>
      </c>
      <c r="M1953" s="17" t="s">
        <v>334</v>
      </c>
      <c r="N1953" s="36">
        <v>5.008279518278</v>
      </c>
      <c r="O1953" s="35">
        <v>36.35740998</v>
      </c>
      <c r="P1953" s="37">
        <v>620.17188735000002</v>
      </c>
      <c r="Q1953" t="str">
        <f t="shared" si="120"/>
        <v>Desirable</v>
      </c>
      <c r="R1953" t="str">
        <f t="shared" si="121"/>
        <v>Elevated</v>
      </c>
      <c r="S1953">
        <f t="shared" si="122"/>
        <v>5</v>
      </c>
      <c r="T1953" t="str">
        <f t="shared" si="123"/>
        <v>Moderate</v>
      </c>
    </row>
    <row r="1954" spans="1:20" ht="15" customHeight="1" x14ac:dyDescent="0.35">
      <c r="A1954" s="35">
        <v>77</v>
      </c>
      <c r="B1954" s="36">
        <v>21.710753660000002</v>
      </c>
      <c r="C1954" s="35">
        <v>115.0801125</v>
      </c>
      <c r="D1954" s="35">
        <v>80.910999509999996</v>
      </c>
      <c r="E1954" s="37">
        <v>212.35157419999999</v>
      </c>
      <c r="F1954" s="37">
        <v>41.786028870000003</v>
      </c>
      <c r="G1954" s="37">
        <v>227.51782259999999</v>
      </c>
      <c r="H1954" s="37">
        <v>269.43910979999998</v>
      </c>
      <c r="I1954" s="17" t="s">
        <v>353</v>
      </c>
      <c r="J1954" s="17" t="s">
        <v>354</v>
      </c>
      <c r="K1954" s="17" t="s">
        <v>392</v>
      </c>
      <c r="L1954" s="17" t="s">
        <v>366</v>
      </c>
      <c r="M1954" s="17" t="s">
        <v>255</v>
      </c>
      <c r="N1954" s="36">
        <v>5.08187975604584</v>
      </c>
      <c r="O1954" s="35">
        <v>34.169112990000002</v>
      </c>
      <c r="P1954" s="37">
        <v>1671.7280318200001</v>
      </c>
      <c r="Q1954" t="str">
        <f t="shared" si="120"/>
        <v>Borderline High</v>
      </c>
      <c r="R1954" t="str">
        <f t="shared" si="121"/>
        <v>Normal</v>
      </c>
      <c r="S1954">
        <f t="shared" si="122"/>
        <v>2</v>
      </c>
      <c r="T1954" t="str">
        <f t="shared" si="123"/>
        <v>Low</v>
      </c>
    </row>
    <row r="1955" spans="1:20" ht="15" customHeight="1" x14ac:dyDescent="0.35">
      <c r="A1955" s="35">
        <v>40</v>
      </c>
      <c r="B1955" s="36">
        <v>21.43113473</v>
      </c>
      <c r="C1955" s="35">
        <v>95.966815109999999</v>
      </c>
      <c r="D1955" s="35">
        <v>78.110496159999997</v>
      </c>
      <c r="E1955" s="37">
        <v>190.69194569999999</v>
      </c>
      <c r="F1955" s="37">
        <v>49.722776160000002</v>
      </c>
      <c r="G1955" s="37">
        <v>226.45406299999999</v>
      </c>
      <c r="H1955" s="37">
        <v>246.39436699999999</v>
      </c>
      <c r="I1955" s="17" t="s">
        <v>353</v>
      </c>
      <c r="J1955" s="17" t="s">
        <v>249</v>
      </c>
      <c r="K1955" s="17" t="s">
        <v>255</v>
      </c>
      <c r="L1955" s="17" t="s">
        <v>360</v>
      </c>
      <c r="M1955" s="17" t="s">
        <v>255</v>
      </c>
      <c r="N1955" s="36">
        <v>3.8351025511203098</v>
      </c>
      <c r="O1955" s="35">
        <v>17.856318949999999</v>
      </c>
      <c r="P1955" s="37">
        <v>857.24538919999998</v>
      </c>
      <c r="Q1955" t="str">
        <f t="shared" si="120"/>
        <v>Desirable</v>
      </c>
      <c r="R1955" t="str">
        <f t="shared" si="121"/>
        <v>Normal</v>
      </c>
      <c r="S1955">
        <f t="shared" si="122"/>
        <v>2</v>
      </c>
      <c r="T1955" t="str">
        <f t="shared" si="123"/>
        <v>Low</v>
      </c>
    </row>
    <row r="1956" spans="1:20" ht="15" customHeight="1" x14ac:dyDescent="0.35">
      <c r="A1956" s="35">
        <v>48</v>
      </c>
      <c r="B1956" s="36">
        <v>33.443834330000001</v>
      </c>
      <c r="C1956" s="35">
        <v>126.2434171</v>
      </c>
      <c r="D1956" s="35">
        <v>95.519648140000001</v>
      </c>
      <c r="E1956" s="37">
        <v>189.37384890000001</v>
      </c>
      <c r="F1956" s="37">
        <v>42.660362929999998</v>
      </c>
      <c r="G1956" s="37">
        <v>218.7306835</v>
      </c>
      <c r="H1956" s="37">
        <v>235.983735</v>
      </c>
      <c r="I1956" s="17" t="s">
        <v>243</v>
      </c>
      <c r="J1956" s="17" t="s">
        <v>359</v>
      </c>
      <c r="K1956" s="17" t="s">
        <v>392</v>
      </c>
      <c r="L1956" s="17" t="s">
        <v>360</v>
      </c>
      <c r="M1956" s="17" t="s">
        <v>334</v>
      </c>
      <c r="N1956" s="36">
        <v>4.4391054340240199</v>
      </c>
      <c r="O1956" s="35">
        <v>30.723768960000001</v>
      </c>
      <c r="P1956" s="37">
        <v>1605.3040478400001</v>
      </c>
      <c r="Q1956" t="str">
        <f t="shared" si="120"/>
        <v>Desirable</v>
      </c>
      <c r="R1956" t="str">
        <f t="shared" si="121"/>
        <v>Elevated</v>
      </c>
      <c r="S1956">
        <f t="shared" si="122"/>
        <v>4</v>
      </c>
      <c r="T1956" t="str">
        <f t="shared" si="123"/>
        <v>Moderate</v>
      </c>
    </row>
    <row r="1957" spans="1:20" ht="15" customHeight="1" x14ac:dyDescent="0.35">
      <c r="A1957" s="35">
        <v>22</v>
      </c>
      <c r="B1957" s="36">
        <v>28.677261250000001</v>
      </c>
      <c r="C1957" s="35">
        <v>131.1117558</v>
      </c>
      <c r="D1957" s="35">
        <v>80.179361420000006</v>
      </c>
      <c r="E1957" s="37">
        <v>191.84158650000001</v>
      </c>
      <c r="F1957" s="37">
        <v>30.99233319</v>
      </c>
      <c r="G1957" s="37">
        <v>216.66243320000001</v>
      </c>
      <c r="H1957" s="37">
        <v>280.96106939999999</v>
      </c>
      <c r="I1957" s="17" t="s">
        <v>243</v>
      </c>
      <c r="J1957" s="17" t="s">
        <v>249</v>
      </c>
      <c r="K1957" s="17" t="s">
        <v>392</v>
      </c>
      <c r="L1957" s="17" t="s">
        <v>355</v>
      </c>
      <c r="M1957" s="17" t="s">
        <v>333</v>
      </c>
      <c r="N1957" s="36">
        <v>6.18996915540066</v>
      </c>
      <c r="O1957" s="35">
        <v>50.932394379999998</v>
      </c>
      <c r="P1957" s="37">
        <v>630.89974749999999</v>
      </c>
      <c r="Q1957" t="str">
        <f t="shared" si="120"/>
        <v>Desirable</v>
      </c>
      <c r="R1957" t="str">
        <f t="shared" si="121"/>
        <v>High / Stage 1</v>
      </c>
      <c r="S1957">
        <f t="shared" si="122"/>
        <v>5</v>
      </c>
      <c r="T1957" t="str">
        <f t="shared" si="123"/>
        <v>Moderate</v>
      </c>
    </row>
    <row r="1958" spans="1:20" ht="15" customHeight="1" x14ac:dyDescent="0.35">
      <c r="A1958" s="35">
        <v>51</v>
      </c>
      <c r="B1958" s="36">
        <v>27.361960320000001</v>
      </c>
      <c r="C1958" s="35">
        <v>109.793779</v>
      </c>
      <c r="D1958" s="35">
        <v>108.42770520000001</v>
      </c>
      <c r="E1958" s="37">
        <v>205.3387673</v>
      </c>
      <c r="F1958" s="37">
        <v>39.656595500000002</v>
      </c>
      <c r="G1958" s="37">
        <v>230.3689632</v>
      </c>
      <c r="H1958" s="37">
        <v>261.88855039999999</v>
      </c>
      <c r="I1958" s="17" t="s">
        <v>243</v>
      </c>
      <c r="J1958" s="17" t="s">
        <v>359</v>
      </c>
      <c r="K1958" s="17" t="s">
        <v>392</v>
      </c>
      <c r="L1958" s="17" t="s">
        <v>363</v>
      </c>
      <c r="M1958" s="17" t="s">
        <v>333</v>
      </c>
      <c r="N1958" s="36">
        <v>5.1779222273379499</v>
      </c>
      <c r="O1958" s="35">
        <v>1.3660737999999999</v>
      </c>
      <c r="P1958" s="37">
        <v>1395.4599763199999</v>
      </c>
      <c r="Q1958" t="str">
        <f t="shared" si="120"/>
        <v>Borderline High</v>
      </c>
      <c r="R1958" t="str">
        <f t="shared" si="121"/>
        <v>Normal</v>
      </c>
      <c r="S1958">
        <f t="shared" si="122"/>
        <v>3</v>
      </c>
      <c r="T1958" t="str">
        <f t="shared" si="123"/>
        <v>Moderate</v>
      </c>
    </row>
    <row r="1959" spans="1:20" ht="15" customHeight="1" x14ac:dyDescent="0.35">
      <c r="A1959" s="35">
        <v>27</v>
      </c>
      <c r="B1959" s="36">
        <v>24.480263189999999</v>
      </c>
      <c r="C1959" s="35">
        <v>103.94061929999999</v>
      </c>
      <c r="D1959" s="35">
        <v>78.684427380000002</v>
      </c>
      <c r="E1959" s="37">
        <v>191.49718859999999</v>
      </c>
      <c r="F1959" s="37">
        <v>33.695765389999998</v>
      </c>
      <c r="G1959" s="37">
        <v>201.13982250000001</v>
      </c>
      <c r="H1959" s="37">
        <v>234.004583</v>
      </c>
      <c r="I1959" s="17" t="s">
        <v>243</v>
      </c>
      <c r="J1959" s="17" t="s">
        <v>354</v>
      </c>
      <c r="K1959" s="17" t="s">
        <v>255</v>
      </c>
      <c r="L1959" s="17" t="s">
        <v>355</v>
      </c>
      <c r="M1959" s="17" t="s">
        <v>255</v>
      </c>
      <c r="N1959" s="36">
        <v>5.6831232762806199</v>
      </c>
      <c r="O1959" s="35">
        <v>25.256191919999999</v>
      </c>
      <c r="P1959" s="37">
        <v>660.96710613000005</v>
      </c>
      <c r="Q1959" t="str">
        <f t="shared" si="120"/>
        <v>Desirable</v>
      </c>
      <c r="R1959" t="str">
        <f t="shared" si="121"/>
        <v>Normal</v>
      </c>
      <c r="S1959">
        <f t="shared" si="122"/>
        <v>1</v>
      </c>
      <c r="T1959" t="str">
        <f t="shared" si="123"/>
        <v>Low</v>
      </c>
    </row>
    <row r="1960" spans="1:20" ht="15" customHeight="1" x14ac:dyDescent="0.35">
      <c r="A1960" s="35">
        <v>19</v>
      </c>
      <c r="B1960" s="36">
        <v>31.15849893</v>
      </c>
      <c r="C1960" s="35">
        <v>115.77513860000001</v>
      </c>
      <c r="D1960" s="35">
        <v>71.222892439999995</v>
      </c>
      <c r="E1960" s="37">
        <v>161.90001580000001</v>
      </c>
      <c r="F1960" s="37">
        <v>38.380230189999999</v>
      </c>
      <c r="G1960" s="37">
        <v>209.04858849999999</v>
      </c>
      <c r="H1960" s="37">
        <v>228.07709750000001</v>
      </c>
      <c r="I1960" s="17" t="s">
        <v>353</v>
      </c>
      <c r="J1960" s="17" t="s">
        <v>359</v>
      </c>
      <c r="K1960" s="17" t="s">
        <v>255</v>
      </c>
      <c r="L1960" s="17" t="s">
        <v>355</v>
      </c>
      <c r="M1960" s="17" t="s">
        <v>334</v>
      </c>
      <c r="N1960" s="36">
        <v>4.2183179985768602</v>
      </c>
      <c r="O1960" s="35">
        <v>44.552246160000003</v>
      </c>
      <c r="P1960" s="37">
        <v>592.01147966999997</v>
      </c>
      <c r="Q1960" t="str">
        <f t="shared" si="120"/>
        <v>Desirable</v>
      </c>
      <c r="R1960" t="str">
        <f t="shared" si="121"/>
        <v>Normal</v>
      </c>
      <c r="S1960">
        <f t="shared" si="122"/>
        <v>6</v>
      </c>
      <c r="T1960" t="str">
        <f t="shared" si="123"/>
        <v>High</v>
      </c>
    </row>
    <row r="1961" spans="1:20" ht="15" customHeight="1" x14ac:dyDescent="0.35">
      <c r="A1961" s="35">
        <v>28</v>
      </c>
      <c r="B1961" s="36">
        <v>25.64127045</v>
      </c>
      <c r="C1961" s="35">
        <v>112.196749</v>
      </c>
      <c r="D1961" s="35">
        <v>83.11139996</v>
      </c>
      <c r="E1961" s="37">
        <v>224.17928449999999</v>
      </c>
      <c r="F1961" s="37">
        <v>37.22027593</v>
      </c>
      <c r="G1961" s="37">
        <v>227.78170840000001</v>
      </c>
      <c r="H1961" s="37">
        <v>281.94593420000001</v>
      </c>
      <c r="I1961" s="17" t="s">
        <v>243</v>
      </c>
      <c r="J1961" s="17" t="s">
        <v>359</v>
      </c>
      <c r="K1961" s="17" t="s">
        <v>392</v>
      </c>
      <c r="L1961" s="17" t="s">
        <v>355</v>
      </c>
      <c r="M1961" s="17" t="s">
        <v>333</v>
      </c>
      <c r="N1961" s="36">
        <v>6.0230419817846901</v>
      </c>
      <c r="O1961" s="35">
        <v>29.085349040000001</v>
      </c>
      <c r="P1961" s="37">
        <v>717.95557259999998</v>
      </c>
      <c r="Q1961" t="str">
        <f t="shared" si="120"/>
        <v>Borderline High</v>
      </c>
      <c r="R1961" t="str">
        <f t="shared" si="121"/>
        <v>Normal</v>
      </c>
      <c r="S1961">
        <f t="shared" si="122"/>
        <v>3</v>
      </c>
      <c r="T1961" t="str">
        <f t="shared" si="123"/>
        <v>Moderate</v>
      </c>
    </row>
    <row r="1962" spans="1:20" ht="15" customHeight="1" x14ac:dyDescent="0.35">
      <c r="A1962" s="35">
        <v>67</v>
      </c>
      <c r="B1962" s="36">
        <v>28.008186469999998</v>
      </c>
      <c r="C1962" s="35">
        <v>106.480407</v>
      </c>
      <c r="D1962" s="35">
        <v>83.093575560000005</v>
      </c>
      <c r="E1962" s="37">
        <v>157.36708870000001</v>
      </c>
      <c r="F1962" s="37">
        <v>39.793441719999997</v>
      </c>
      <c r="G1962" s="37">
        <v>182.67827639999999</v>
      </c>
      <c r="H1962" s="37">
        <v>268.18017359999999</v>
      </c>
      <c r="I1962" s="17" t="s">
        <v>243</v>
      </c>
      <c r="J1962" s="17" t="s">
        <v>359</v>
      </c>
      <c r="K1962" s="17" t="s">
        <v>392</v>
      </c>
      <c r="L1962" s="17" t="s">
        <v>261</v>
      </c>
      <c r="M1962" s="17" t="s">
        <v>333</v>
      </c>
      <c r="N1962" s="36">
        <v>3.9545985945947502</v>
      </c>
      <c r="O1962" s="35">
        <v>23.386831440000002</v>
      </c>
      <c r="P1962" s="37">
        <v>1876.5484934900001</v>
      </c>
      <c r="Q1962" t="str">
        <f t="shared" si="120"/>
        <v>Desirable</v>
      </c>
      <c r="R1962" t="str">
        <f t="shared" si="121"/>
        <v>Normal</v>
      </c>
      <c r="S1962">
        <f t="shared" si="122"/>
        <v>3</v>
      </c>
      <c r="T1962" t="str">
        <f t="shared" si="123"/>
        <v>Moderate</v>
      </c>
    </row>
    <row r="1963" spans="1:20" ht="15" customHeight="1" x14ac:dyDescent="0.35">
      <c r="A1963" s="35">
        <v>48</v>
      </c>
      <c r="B1963" s="36">
        <v>21.363790009999999</v>
      </c>
      <c r="C1963" s="35">
        <v>100.4109388</v>
      </c>
      <c r="D1963" s="35">
        <v>74.967928880000002</v>
      </c>
      <c r="E1963" s="37">
        <v>204.17226629999999</v>
      </c>
      <c r="F1963" s="37">
        <v>38.445894520000003</v>
      </c>
      <c r="G1963" s="37">
        <v>235.84996989999999</v>
      </c>
      <c r="H1963" s="37">
        <v>254.98708490000001</v>
      </c>
      <c r="I1963" s="17" t="s">
        <v>243</v>
      </c>
      <c r="J1963" s="17" t="s">
        <v>359</v>
      </c>
      <c r="K1963" s="17" t="s">
        <v>255</v>
      </c>
      <c r="L1963" s="17" t="s">
        <v>360</v>
      </c>
      <c r="M1963" s="17" t="s">
        <v>255</v>
      </c>
      <c r="N1963" s="36">
        <v>5.3106389862716599</v>
      </c>
      <c r="O1963" s="35">
        <v>25.443009920000002</v>
      </c>
      <c r="P1963" s="37">
        <v>1025.4619204799999</v>
      </c>
      <c r="Q1963" t="str">
        <f t="shared" si="120"/>
        <v>Borderline High</v>
      </c>
      <c r="R1963" t="str">
        <f t="shared" si="121"/>
        <v>Normal</v>
      </c>
      <c r="S1963">
        <f t="shared" si="122"/>
        <v>1</v>
      </c>
      <c r="T1963" t="str">
        <f t="shared" si="123"/>
        <v>Low</v>
      </c>
    </row>
    <row r="1964" spans="1:20" ht="15" customHeight="1" x14ac:dyDescent="0.35">
      <c r="A1964" s="35">
        <v>73</v>
      </c>
      <c r="B1964" s="36">
        <v>26.711646460000001</v>
      </c>
      <c r="C1964" s="35">
        <v>106.23117430000001</v>
      </c>
      <c r="D1964" s="35">
        <v>73.628662500000004</v>
      </c>
      <c r="E1964" s="37">
        <v>204.83739019999999</v>
      </c>
      <c r="F1964" s="37">
        <v>33.804205240000002</v>
      </c>
      <c r="G1964" s="37">
        <v>238.25425319999999</v>
      </c>
      <c r="H1964" s="37">
        <v>232.75605809999999</v>
      </c>
      <c r="I1964" s="17" t="s">
        <v>243</v>
      </c>
      <c r="J1964" s="17" t="s">
        <v>354</v>
      </c>
      <c r="K1964" s="17" t="s">
        <v>255</v>
      </c>
      <c r="L1964" s="17" t="s">
        <v>366</v>
      </c>
      <c r="M1964" s="17" t="s">
        <v>333</v>
      </c>
      <c r="N1964" s="36">
        <v>6.0595239185691296</v>
      </c>
      <c r="O1964" s="35">
        <v>32.602511800000002</v>
      </c>
      <c r="P1964" s="37">
        <v>1949.9501915799999</v>
      </c>
      <c r="Q1964" t="str">
        <f t="shared" si="120"/>
        <v>Borderline High</v>
      </c>
      <c r="R1964" t="str">
        <f t="shared" si="121"/>
        <v>Normal</v>
      </c>
      <c r="S1964">
        <f t="shared" si="122"/>
        <v>3</v>
      </c>
      <c r="T1964" t="str">
        <f t="shared" si="123"/>
        <v>Moderate</v>
      </c>
    </row>
    <row r="1965" spans="1:20" ht="15" customHeight="1" x14ac:dyDescent="0.35">
      <c r="A1965" s="35">
        <v>26</v>
      </c>
      <c r="B1965" s="36">
        <v>27.876261540000002</v>
      </c>
      <c r="C1965" s="35">
        <v>119.1036067</v>
      </c>
      <c r="D1965" s="35">
        <v>70.035041030000002</v>
      </c>
      <c r="E1965" s="37">
        <v>208.0499471</v>
      </c>
      <c r="F1965" s="37">
        <v>38.882820729999999</v>
      </c>
      <c r="G1965" s="37">
        <v>224.68472800000001</v>
      </c>
      <c r="H1965" s="37">
        <v>254.23407739999999</v>
      </c>
      <c r="I1965" s="17" t="s">
        <v>243</v>
      </c>
      <c r="J1965" s="17" t="s">
        <v>359</v>
      </c>
      <c r="K1965" s="17" t="s">
        <v>255</v>
      </c>
      <c r="L1965" s="17" t="s">
        <v>355</v>
      </c>
      <c r="M1965" s="17" t="s">
        <v>333</v>
      </c>
      <c r="N1965" s="36">
        <v>5.35069069563359</v>
      </c>
      <c r="O1965" s="35">
        <v>49.068565669999998</v>
      </c>
      <c r="P1965" s="37">
        <v>724.78280003999998</v>
      </c>
      <c r="Q1965" t="str">
        <f t="shared" si="120"/>
        <v>Borderline High</v>
      </c>
      <c r="R1965" t="str">
        <f t="shared" si="121"/>
        <v>Normal</v>
      </c>
      <c r="S1965">
        <f t="shared" si="122"/>
        <v>3</v>
      </c>
      <c r="T1965" t="str">
        <f t="shared" si="123"/>
        <v>Moderate</v>
      </c>
    </row>
    <row r="1966" spans="1:20" ht="15" customHeight="1" x14ac:dyDescent="0.35">
      <c r="A1966" s="35">
        <v>38</v>
      </c>
      <c r="B1966" s="36">
        <v>29.67156812</v>
      </c>
      <c r="C1966" s="35">
        <v>105.1377301</v>
      </c>
      <c r="D1966" s="35">
        <v>77.391859870000005</v>
      </c>
      <c r="E1966" s="37">
        <v>186.29411279999999</v>
      </c>
      <c r="F1966" s="37">
        <v>43.687041600000001</v>
      </c>
      <c r="G1966" s="37">
        <v>204.41378700000001</v>
      </c>
      <c r="H1966" s="37">
        <v>248.4996007</v>
      </c>
      <c r="I1966" s="17" t="s">
        <v>353</v>
      </c>
      <c r="J1966" s="17" t="s">
        <v>354</v>
      </c>
      <c r="K1966" s="17" t="s">
        <v>255</v>
      </c>
      <c r="L1966" s="17" t="s">
        <v>357</v>
      </c>
      <c r="M1966" s="17" t="s">
        <v>333</v>
      </c>
      <c r="N1966" s="36">
        <v>4.2642876692295903</v>
      </c>
      <c r="O1966" s="35">
        <v>27.745870230000001</v>
      </c>
      <c r="P1966" s="37">
        <v>1127.5195885600001</v>
      </c>
      <c r="Q1966" t="str">
        <f t="shared" si="120"/>
        <v>Desirable</v>
      </c>
      <c r="R1966" t="str">
        <f t="shared" si="121"/>
        <v>Normal</v>
      </c>
      <c r="S1966">
        <f t="shared" si="122"/>
        <v>4</v>
      </c>
      <c r="T1966" t="str">
        <f t="shared" si="123"/>
        <v>Moderate</v>
      </c>
    </row>
    <row r="1967" spans="1:20" ht="15" customHeight="1" x14ac:dyDescent="0.35">
      <c r="A1967" s="35">
        <v>45</v>
      </c>
      <c r="B1967" s="36">
        <v>28.688904529999999</v>
      </c>
      <c r="C1967" s="35">
        <v>108.82268550000001</v>
      </c>
      <c r="D1967" s="35">
        <v>85.972900980000006</v>
      </c>
      <c r="E1967" s="37">
        <v>186.83767889999999</v>
      </c>
      <c r="F1967" s="37">
        <v>41.031516410000002</v>
      </c>
      <c r="G1967" s="37">
        <v>212.5798231</v>
      </c>
      <c r="H1967" s="37">
        <v>241.50596039999999</v>
      </c>
      <c r="I1967" s="17" t="s">
        <v>353</v>
      </c>
      <c r="J1967" s="17" t="s">
        <v>249</v>
      </c>
      <c r="K1967" s="17" t="s">
        <v>392</v>
      </c>
      <c r="L1967" s="17" t="s">
        <v>360</v>
      </c>
      <c r="M1967" s="17" t="s">
        <v>333</v>
      </c>
      <c r="N1967" s="36">
        <v>4.5535163027624499</v>
      </c>
      <c r="O1967" s="35">
        <v>22.84978452</v>
      </c>
      <c r="P1967" s="37">
        <v>1291.00070385</v>
      </c>
      <c r="Q1967" t="str">
        <f t="shared" si="120"/>
        <v>Desirable</v>
      </c>
      <c r="R1967" t="str">
        <f t="shared" si="121"/>
        <v>Normal</v>
      </c>
      <c r="S1967">
        <f t="shared" si="122"/>
        <v>4</v>
      </c>
      <c r="T1967" t="str">
        <f t="shared" si="123"/>
        <v>Moderate</v>
      </c>
    </row>
    <row r="1968" spans="1:20" ht="15" customHeight="1" x14ac:dyDescent="0.35">
      <c r="A1968" s="35">
        <v>79</v>
      </c>
      <c r="B1968" s="36">
        <v>25.332280699999998</v>
      </c>
      <c r="C1968" s="35">
        <v>120.4785481</v>
      </c>
      <c r="D1968" s="35">
        <v>89.518383420000006</v>
      </c>
      <c r="E1968" s="37">
        <v>175.5438393</v>
      </c>
      <c r="F1968" s="37">
        <v>33.176289689999997</v>
      </c>
      <c r="G1968" s="37">
        <v>206.6111123</v>
      </c>
      <c r="H1968" s="37">
        <v>223.36693199999999</v>
      </c>
      <c r="I1968" s="17" t="s">
        <v>243</v>
      </c>
      <c r="J1968" s="17" t="s">
        <v>249</v>
      </c>
      <c r="K1968" s="17" t="s">
        <v>392</v>
      </c>
      <c r="L1968" s="17" t="s">
        <v>366</v>
      </c>
      <c r="M1968" s="17" t="s">
        <v>333</v>
      </c>
      <c r="N1968" s="36">
        <v>5.2912438654317802</v>
      </c>
      <c r="O1968" s="35">
        <v>30.960164679999998</v>
      </c>
      <c r="P1968" s="37">
        <v>2001.2501752999999</v>
      </c>
      <c r="Q1968" t="str">
        <f t="shared" si="120"/>
        <v>Desirable</v>
      </c>
      <c r="R1968" t="str">
        <f t="shared" si="121"/>
        <v>Elevated</v>
      </c>
      <c r="S1968">
        <f t="shared" si="122"/>
        <v>4</v>
      </c>
      <c r="T1968" t="str">
        <f t="shared" si="123"/>
        <v>Moderate</v>
      </c>
    </row>
    <row r="1969" spans="1:20" ht="15" customHeight="1" x14ac:dyDescent="0.35">
      <c r="A1969" s="35">
        <v>24</v>
      </c>
      <c r="B1969" s="36">
        <v>28.423618189999999</v>
      </c>
      <c r="C1969" s="35">
        <v>119.2710871</v>
      </c>
      <c r="D1969" s="35">
        <v>98.397819080000005</v>
      </c>
      <c r="E1969" s="37">
        <v>167.15231499999999</v>
      </c>
      <c r="F1969" s="37">
        <v>41.695426019999999</v>
      </c>
      <c r="G1969" s="37">
        <v>205.2725361</v>
      </c>
      <c r="H1969" s="37">
        <v>229.28407110000001</v>
      </c>
      <c r="I1969" s="17" t="s">
        <v>243</v>
      </c>
      <c r="J1969" s="17" t="s">
        <v>354</v>
      </c>
      <c r="K1969" s="17" t="s">
        <v>392</v>
      </c>
      <c r="L1969" s="17" t="s">
        <v>355</v>
      </c>
      <c r="M1969" s="17" t="s">
        <v>333</v>
      </c>
      <c r="N1969" s="36">
        <v>4.0088885270010701</v>
      </c>
      <c r="O1969" s="35">
        <v>20.873268020000001</v>
      </c>
      <c r="P1969" s="37">
        <v>682.16683655999998</v>
      </c>
      <c r="Q1969" t="str">
        <f t="shared" si="120"/>
        <v>Desirable</v>
      </c>
      <c r="R1969" t="str">
        <f t="shared" si="121"/>
        <v>Normal</v>
      </c>
      <c r="S1969">
        <f t="shared" si="122"/>
        <v>2</v>
      </c>
      <c r="T1969" t="str">
        <f t="shared" si="123"/>
        <v>Low</v>
      </c>
    </row>
    <row r="1970" spans="1:20" ht="15" customHeight="1" x14ac:dyDescent="0.35">
      <c r="A1970" s="35">
        <v>33</v>
      </c>
      <c r="B1970" s="36">
        <v>31.903561759999999</v>
      </c>
      <c r="C1970" s="35">
        <v>100.1933689</v>
      </c>
      <c r="D1970" s="35">
        <v>97.406438940000001</v>
      </c>
      <c r="E1970" s="37">
        <v>195.67349960000001</v>
      </c>
      <c r="F1970" s="37">
        <v>29.258691370000001</v>
      </c>
      <c r="G1970" s="37">
        <v>207.62095410000001</v>
      </c>
      <c r="H1970" s="37">
        <v>269.99601760000002</v>
      </c>
      <c r="I1970" s="17" t="s">
        <v>243</v>
      </c>
      <c r="J1970" s="17" t="s">
        <v>359</v>
      </c>
      <c r="K1970" s="17" t="s">
        <v>392</v>
      </c>
      <c r="L1970" s="17" t="s">
        <v>357</v>
      </c>
      <c r="M1970" s="17" t="s">
        <v>334</v>
      </c>
      <c r="N1970" s="36">
        <v>6.6877051036066204</v>
      </c>
      <c r="O1970" s="35">
        <v>2.7869299600000002</v>
      </c>
      <c r="P1970" s="37">
        <v>1052.8175380800001</v>
      </c>
      <c r="Q1970" t="str">
        <f t="shared" si="120"/>
        <v>Desirable</v>
      </c>
      <c r="R1970" t="str">
        <f t="shared" si="121"/>
        <v>Normal</v>
      </c>
      <c r="S1970">
        <f t="shared" si="122"/>
        <v>4</v>
      </c>
      <c r="T1970" t="str">
        <f t="shared" si="123"/>
        <v>Moderate</v>
      </c>
    </row>
    <row r="1971" spans="1:20" ht="15" customHeight="1" x14ac:dyDescent="0.35">
      <c r="A1971" s="35">
        <v>21</v>
      </c>
      <c r="B1971" s="36">
        <v>19.579512950000002</v>
      </c>
      <c r="C1971" s="35">
        <v>89.566102580000006</v>
      </c>
      <c r="D1971" s="35">
        <v>67.12498257</v>
      </c>
      <c r="E1971" s="37">
        <v>179.5963539</v>
      </c>
      <c r="F1971" s="37">
        <v>37.163321269999997</v>
      </c>
      <c r="G1971" s="37">
        <v>220.40636660000001</v>
      </c>
      <c r="H1971" s="37">
        <v>237.55941530000001</v>
      </c>
      <c r="I1971" s="17" t="s">
        <v>353</v>
      </c>
      <c r="J1971" s="17" t="s">
        <v>249</v>
      </c>
      <c r="K1971" s="17" t="s">
        <v>255</v>
      </c>
      <c r="L1971" s="17" t="s">
        <v>355</v>
      </c>
      <c r="M1971" s="17" t="s">
        <v>255</v>
      </c>
      <c r="N1971" s="36">
        <v>4.8326238818966596</v>
      </c>
      <c r="O1971" s="35">
        <v>22.441120009999999</v>
      </c>
      <c r="P1971" s="37">
        <v>411.16977194999998</v>
      </c>
      <c r="Q1971" t="str">
        <f t="shared" si="120"/>
        <v>Desirable</v>
      </c>
      <c r="R1971" t="str">
        <f t="shared" si="121"/>
        <v>Normal</v>
      </c>
      <c r="S1971">
        <f t="shared" si="122"/>
        <v>3</v>
      </c>
      <c r="T1971" t="str">
        <f t="shared" si="123"/>
        <v>Moderate</v>
      </c>
    </row>
    <row r="1972" spans="1:20" ht="15" customHeight="1" x14ac:dyDescent="0.35">
      <c r="A1972" s="35">
        <v>21</v>
      </c>
      <c r="B1972" s="36">
        <v>26.17262023</v>
      </c>
      <c r="C1972" s="35">
        <v>108.5690869</v>
      </c>
      <c r="D1972" s="35">
        <v>70.653828619999999</v>
      </c>
      <c r="E1972" s="37">
        <v>179.1422417</v>
      </c>
      <c r="F1972" s="37">
        <v>37.917379510000004</v>
      </c>
      <c r="G1972" s="37">
        <v>204.09112469999999</v>
      </c>
      <c r="H1972" s="37">
        <v>235.1666659</v>
      </c>
      <c r="I1972" s="17" t="s">
        <v>243</v>
      </c>
      <c r="J1972" s="17" t="s">
        <v>249</v>
      </c>
      <c r="K1972" s="17" t="s">
        <v>255</v>
      </c>
      <c r="L1972" s="17" t="s">
        <v>355</v>
      </c>
      <c r="M1972" s="17" t="s">
        <v>333</v>
      </c>
      <c r="N1972" s="36">
        <v>4.7245417276991599</v>
      </c>
      <c r="O1972" s="35">
        <v>37.915258280000003</v>
      </c>
      <c r="P1972" s="37">
        <v>549.62502483000003</v>
      </c>
      <c r="Q1972" t="str">
        <f t="shared" si="120"/>
        <v>Desirable</v>
      </c>
      <c r="R1972" t="str">
        <f t="shared" si="121"/>
        <v>Normal</v>
      </c>
      <c r="S1972">
        <f t="shared" si="122"/>
        <v>3</v>
      </c>
      <c r="T1972" t="str">
        <f t="shared" si="123"/>
        <v>Moderate</v>
      </c>
    </row>
    <row r="1973" spans="1:20" ht="15" customHeight="1" x14ac:dyDescent="0.35">
      <c r="A1973" s="35">
        <v>57</v>
      </c>
      <c r="B1973" s="36">
        <v>28.043611540000001</v>
      </c>
      <c r="C1973" s="35">
        <v>110.69723500000001</v>
      </c>
      <c r="D1973" s="35">
        <v>75.951822800000002</v>
      </c>
      <c r="E1973" s="37">
        <v>174.2774039</v>
      </c>
      <c r="F1973" s="37">
        <v>37.195042309999998</v>
      </c>
      <c r="G1973" s="37">
        <v>204.10654049999999</v>
      </c>
      <c r="H1973" s="37">
        <v>235.1572056</v>
      </c>
      <c r="I1973" s="17" t="s">
        <v>353</v>
      </c>
      <c r="J1973" s="17" t="s">
        <v>249</v>
      </c>
      <c r="K1973" s="17" t="s">
        <v>255</v>
      </c>
      <c r="L1973" s="17" t="s">
        <v>363</v>
      </c>
      <c r="M1973" s="17" t="s">
        <v>333</v>
      </c>
      <c r="N1973" s="36">
        <v>4.6855008914224303</v>
      </c>
      <c r="O1973" s="35">
        <v>34.745412199999997</v>
      </c>
      <c r="P1973" s="37">
        <v>1598.4858577800001</v>
      </c>
      <c r="Q1973" t="str">
        <f t="shared" si="120"/>
        <v>Desirable</v>
      </c>
      <c r="R1973" t="str">
        <f t="shared" si="121"/>
        <v>Normal</v>
      </c>
      <c r="S1973">
        <f t="shared" si="122"/>
        <v>5</v>
      </c>
      <c r="T1973" t="str">
        <f t="shared" si="123"/>
        <v>Moderate</v>
      </c>
    </row>
    <row r="1974" spans="1:20" ht="15" customHeight="1" x14ac:dyDescent="0.35">
      <c r="A1974" s="35">
        <v>34</v>
      </c>
      <c r="B1974" s="36">
        <v>22.388683830000002</v>
      </c>
      <c r="C1974" s="35">
        <v>112.21623820000001</v>
      </c>
      <c r="D1974" s="35">
        <v>81.611500879999994</v>
      </c>
      <c r="E1974" s="37">
        <v>172.52400829999999</v>
      </c>
      <c r="F1974" s="37">
        <v>29.878545129999999</v>
      </c>
      <c r="G1974" s="37">
        <v>201.25063800000001</v>
      </c>
      <c r="H1974" s="37">
        <v>234.05511820000001</v>
      </c>
      <c r="I1974" s="17" t="s">
        <v>243</v>
      </c>
      <c r="J1974" s="17" t="s">
        <v>249</v>
      </c>
      <c r="K1974" s="17" t="s">
        <v>392</v>
      </c>
      <c r="L1974" s="17" t="s">
        <v>357</v>
      </c>
      <c r="M1974" s="17" t="s">
        <v>255</v>
      </c>
      <c r="N1974" s="36">
        <v>5.7741770072591203</v>
      </c>
      <c r="O1974" s="35">
        <v>30.604737320000002</v>
      </c>
      <c r="P1974" s="37">
        <v>761.21525022000003</v>
      </c>
      <c r="Q1974" t="str">
        <f t="shared" si="120"/>
        <v>Desirable</v>
      </c>
      <c r="R1974" t="str">
        <f t="shared" si="121"/>
        <v>Normal</v>
      </c>
      <c r="S1974">
        <f t="shared" si="122"/>
        <v>1</v>
      </c>
      <c r="T1974" t="str">
        <f t="shared" si="123"/>
        <v>Low</v>
      </c>
    </row>
    <row r="1975" spans="1:20" ht="15" customHeight="1" x14ac:dyDescent="0.35">
      <c r="A1975" s="35">
        <v>69</v>
      </c>
      <c r="B1975" s="36">
        <v>31.648584289999999</v>
      </c>
      <c r="C1975" s="35">
        <v>98.373720770000006</v>
      </c>
      <c r="D1975" s="35">
        <v>75.995933789999995</v>
      </c>
      <c r="E1975" s="37">
        <v>190.50764799999999</v>
      </c>
      <c r="F1975" s="37">
        <v>25.043203599999998</v>
      </c>
      <c r="G1975" s="37">
        <v>197.480154</v>
      </c>
      <c r="H1975" s="37">
        <v>256.74335170000001</v>
      </c>
      <c r="I1975" s="17" t="s">
        <v>243</v>
      </c>
      <c r="J1975" s="17" t="s">
        <v>359</v>
      </c>
      <c r="K1975" s="17" t="s">
        <v>255</v>
      </c>
      <c r="L1975" s="17" t="s">
        <v>261</v>
      </c>
      <c r="M1975" s="17" t="s">
        <v>334</v>
      </c>
      <c r="N1975" s="36">
        <v>7.6071596526891598</v>
      </c>
      <c r="O1975" s="35">
        <v>22.37778698</v>
      </c>
      <c r="P1975" s="37">
        <v>2183.75231601</v>
      </c>
      <c r="Q1975" t="str">
        <f t="shared" si="120"/>
        <v>Desirable</v>
      </c>
      <c r="R1975" t="str">
        <f t="shared" si="121"/>
        <v>Normal</v>
      </c>
      <c r="S1975">
        <f t="shared" si="122"/>
        <v>4</v>
      </c>
      <c r="T1975" t="str">
        <f t="shared" si="123"/>
        <v>Moderate</v>
      </c>
    </row>
    <row r="1976" spans="1:20" ht="15" customHeight="1" x14ac:dyDescent="0.35">
      <c r="A1976" s="35">
        <v>69</v>
      </c>
      <c r="B1976" s="36">
        <v>29.997503930000001</v>
      </c>
      <c r="C1976" s="35">
        <v>108.57518450000001</v>
      </c>
      <c r="D1976" s="35">
        <v>81.808702890000006</v>
      </c>
      <c r="E1976" s="37">
        <v>179.66290620000001</v>
      </c>
      <c r="F1976" s="37">
        <v>39.900542940000001</v>
      </c>
      <c r="G1976" s="37">
        <v>200.77040220000001</v>
      </c>
      <c r="H1976" s="37">
        <v>264.64696670000001</v>
      </c>
      <c r="I1976" s="17" t="s">
        <v>243</v>
      </c>
      <c r="J1976" s="17" t="s">
        <v>249</v>
      </c>
      <c r="K1976" s="17" t="s">
        <v>392</v>
      </c>
      <c r="L1976" s="17" t="s">
        <v>261</v>
      </c>
      <c r="M1976" s="17" t="s">
        <v>333</v>
      </c>
      <c r="N1976" s="36">
        <v>4.5027684578168801</v>
      </c>
      <c r="O1976" s="35">
        <v>26.76648161</v>
      </c>
      <c r="P1976" s="37">
        <v>2069.8277711699998</v>
      </c>
      <c r="Q1976" t="str">
        <f t="shared" si="120"/>
        <v>Desirable</v>
      </c>
      <c r="R1976" t="str">
        <f t="shared" si="121"/>
        <v>Normal</v>
      </c>
      <c r="S1976">
        <f t="shared" si="122"/>
        <v>3</v>
      </c>
      <c r="T1976" t="str">
        <f t="shared" si="123"/>
        <v>Moderate</v>
      </c>
    </row>
    <row r="1977" spans="1:20" ht="15" customHeight="1" x14ac:dyDescent="0.35">
      <c r="A1977" s="35">
        <v>53</v>
      </c>
      <c r="B1977" s="36">
        <v>31.990606700000001</v>
      </c>
      <c r="C1977" s="35">
        <v>113.41897299999999</v>
      </c>
      <c r="D1977" s="35">
        <v>82.622234759999998</v>
      </c>
      <c r="E1977" s="37">
        <v>217.18247579999999</v>
      </c>
      <c r="F1977" s="37">
        <v>31.723944830000001</v>
      </c>
      <c r="G1977" s="37">
        <v>225.14015180000001</v>
      </c>
      <c r="H1977" s="37">
        <v>288.02927299999999</v>
      </c>
      <c r="I1977" s="17" t="s">
        <v>243</v>
      </c>
      <c r="J1977" s="17" t="s">
        <v>249</v>
      </c>
      <c r="K1977" s="17" t="s">
        <v>392</v>
      </c>
      <c r="L1977" s="17" t="s">
        <v>363</v>
      </c>
      <c r="M1977" s="17" t="s">
        <v>334</v>
      </c>
      <c r="N1977" s="36">
        <v>6.8460110167200803</v>
      </c>
      <c r="O1977" s="35">
        <v>30.79673824</v>
      </c>
      <c r="P1977" s="37">
        <v>1695.5021551</v>
      </c>
      <c r="Q1977" t="str">
        <f t="shared" si="120"/>
        <v>Borderline High</v>
      </c>
      <c r="R1977" t="str">
        <f t="shared" si="121"/>
        <v>Normal</v>
      </c>
      <c r="S1977">
        <f t="shared" si="122"/>
        <v>4</v>
      </c>
      <c r="T1977" t="str">
        <f t="shared" si="123"/>
        <v>Moderate</v>
      </c>
    </row>
    <row r="1978" spans="1:20" ht="15" customHeight="1" x14ac:dyDescent="0.35">
      <c r="A1978" s="35">
        <v>55</v>
      </c>
      <c r="B1978" s="36">
        <v>37.798470909999999</v>
      </c>
      <c r="C1978" s="35">
        <v>104.6300887</v>
      </c>
      <c r="D1978" s="35">
        <v>88.933751700000002</v>
      </c>
      <c r="E1978" s="37">
        <v>207.74272020000001</v>
      </c>
      <c r="F1978" s="37">
        <v>31.008955570000001</v>
      </c>
      <c r="G1978" s="37">
        <v>220.77489370000001</v>
      </c>
      <c r="H1978" s="37">
        <v>289.90556939999999</v>
      </c>
      <c r="I1978" s="17" t="s">
        <v>243</v>
      </c>
      <c r="J1978" s="17" t="s">
        <v>359</v>
      </c>
      <c r="K1978" s="17" t="s">
        <v>392</v>
      </c>
      <c r="L1978" s="17" t="s">
        <v>363</v>
      </c>
      <c r="M1978" s="17" t="s">
        <v>334</v>
      </c>
      <c r="N1978" s="36">
        <v>6.6994426732960699</v>
      </c>
      <c r="O1978" s="35">
        <v>15.696337</v>
      </c>
      <c r="P1978" s="37">
        <v>2078.9159000499999</v>
      </c>
      <c r="Q1978" t="str">
        <f t="shared" si="120"/>
        <v>Borderline High</v>
      </c>
      <c r="R1978" t="str">
        <f t="shared" si="121"/>
        <v>Normal</v>
      </c>
      <c r="S1978">
        <f t="shared" si="122"/>
        <v>4</v>
      </c>
      <c r="T1978" t="str">
        <f t="shared" si="123"/>
        <v>Moderate</v>
      </c>
    </row>
    <row r="1979" spans="1:20" ht="15" customHeight="1" x14ac:dyDescent="0.35">
      <c r="A1979" s="35">
        <v>67</v>
      </c>
      <c r="B1979" s="36">
        <v>28.650691999999999</v>
      </c>
      <c r="C1979" s="35">
        <v>115.9541186</v>
      </c>
      <c r="D1979" s="35">
        <v>83.501867540000006</v>
      </c>
      <c r="E1979" s="37">
        <v>215.71846690000001</v>
      </c>
      <c r="F1979" s="37">
        <v>35.102675130000002</v>
      </c>
      <c r="G1979" s="37">
        <v>229.5748376</v>
      </c>
      <c r="H1979" s="37">
        <v>275.51751730000001</v>
      </c>
      <c r="I1979" s="17" t="s">
        <v>243</v>
      </c>
      <c r="J1979" s="17" t="s">
        <v>354</v>
      </c>
      <c r="K1979" s="17" t="s">
        <v>392</v>
      </c>
      <c r="L1979" s="17" t="s">
        <v>261</v>
      </c>
      <c r="M1979" s="17" t="s">
        <v>333</v>
      </c>
      <c r="N1979" s="36">
        <v>6.1453569023187997</v>
      </c>
      <c r="O1979" s="35">
        <v>32.452251060000002</v>
      </c>
      <c r="P1979" s="37">
        <v>1919.596364</v>
      </c>
      <c r="Q1979" t="str">
        <f t="shared" si="120"/>
        <v>Borderline High</v>
      </c>
      <c r="R1979" t="str">
        <f t="shared" si="121"/>
        <v>Normal</v>
      </c>
      <c r="S1979">
        <f t="shared" si="122"/>
        <v>3</v>
      </c>
      <c r="T1979" t="str">
        <f t="shared" si="123"/>
        <v>Moderate</v>
      </c>
    </row>
    <row r="1980" spans="1:20" ht="15" customHeight="1" x14ac:dyDescent="0.35">
      <c r="A1980" s="35">
        <v>80</v>
      </c>
      <c r="B1980" s="36">
        <v>25.584151460000001</v>
      </c>
      <c r="C1980" s="35">
        <v>122.85123900000001</v>
      </c>
      <c r="D1980" s="35">
        <v>88.755742229999996</v>
      </c>
      <c r="E1980" s="37">
        <v>206.50675799999999</v>
      </c>
      <c r="F1980" s="37">
        <v>33.968245670000002</v>
      </c>
      <c r="G1980" s="37">
        <v>218.2185058</v>
      </c>
      <c r="H1980" s="37">
        <v>282.04972379999998</v>
      </c>
      <c r="I1980" s="17" t="s">
        <v>243</v>
      </c>
      <c r="J1980" s="17" t="s">
        <v>359</v>
      </c>
      <c r="K1980" s="17" t="s">
        <v>392</v>
      </c>
      <c r="L1980" s="17" t="s">
        <v>366</v>
      </c>
      <c r="M1980" s="17" t="s">
        <v>333</v>
      </c>
      <c r="N1980" s="36">
        <v>6.0794060431087296</v>
      </c>
      <c r="O1980" s="35">
        <v>34.095496769999997</v>
      </c>
      <c r="P1980" s="37">
        <v>2046.7321168000001</v>
      </c>
      <c r="Q1980" t="str">
        <f t="shared" si="120"/>
        <v>Borderline High</v>
      </c>
      <c r="R1980" t="str">
        <f t="shared" si="121"/>
        <v>Elevated</v>
      </c>
      <c r="S1980">
        <f t="shared" si="122"/>
        <v>4</v>
      </c>
      <c r="T1980" t="str">
        <f t="shared" si="123"/>
        <v>Moderate</v>
      </c>
    </row>
    <row r="1981" spans="1:20" ht="15" customHeight="1" x14ac:dyDescent="0.35">
      <c r="A1981" s="35">
        <v>80</v>
      </c>
      <c r="B1981" s="36">
        <v>31.692876829999999</v>
      </c>
      <c r="C1981" s="35">
        <v>104.2551682</v>
      </c>
      <c r="D1981" s="35">
        <v>80.758990969999999</v>
      </c>
      <c r="E1981" s="37">
        <v>206.11928689999999</v>
      </c>
      <c r="F1981" s="37">
        <v>39.456588099999998</v>
      </c>
      <c r="G1981" s="37">
        <v>235.97239010000001</v>
      </c>
      <c r="H1981" s="37">
        <v>286.54245950000001</v>
      </c>
      <c r="I1981" s="17" t="s">
        <v>243</v>
      </c>
      <c r="J1981" s="17" t="s">
        <v>359</v>
      </c>
      <c r="K1981" s="17" t="s">
        <v>392</v>
      </c>
      <c r="L1981" s="17" t="s">
        <v>366</v>
      </c>
      <c r="M1981" s="17" t="s">
        <v>334</v>
      </c>
      <c r="N1981" s="36">
        <v>5.22395110235089</v>
      </c>
      <c r="O1981" s="35">
        <v>23.496177230000001</v>
      </c>
      <c r="P1981" s="37">
        <v>2535.4301464</v>
      </c>
      <c r="Q1981" t="str">
        <f t="shared" si="120"/>
        <v>Borderline High</v>
      </c>
      <c r="R1981" t="str">
        <f t="shared" si="121"/>
        <v>Normal</v>
      </c>
      <c r="S1981">
        <f t="shared" si="122"/>
        <v>4</v>
      </c>
      <c r="T1981" t="str">
        <f t="shared" si="123"/>
        <v>Moderate</v>
      </c>
    </row>
    <row r="1982" spans="1:20" ht="15" customHeight="1" x14ac:dyDescent="0.35">
      <c r="A1982" s="35">
        <v>79</v>
      </c>
      <c r="B1982" s="36">
        <v>24.060183519999999</v>
      </c>
      <c r="C1982" s="35">
        <v>117.8889612</v>
      </c>
      <c r="D1982" s="35">
        <v>88.997892230000005</v>
      </c>
      <c r="E1982" s="37">
        <v>241.33166979999999</v>
      </c>
      <c r="F1982" s="37">
        <v>48.484677390000002</v>
      </c>
      <c r="G1982" s="37">
        <v>249.81122360000001</v>
      </c>
      <c r="H1982" s="37">
        <v>297.16694919999998</v>
      </c>
      <c r="I1982" s="17" t="s">
        <v>243</v>
      </c>
      <c r="J1982" s="17" t="s">
        <v>359</v>
      </c>
      <c r="K1982" s="17" t="s">
        <v>392</v>
      </c>
      <c r="L1982" s="17" t="s">
        <v>366</v>
      </c>
      <c r="M1982" s="17" t="s">
        <v>255</v>
      </c>
      <c r="N1982" s="36">
        <v>4.9774832543234497</v>
      </c>
      <c r="O1982" s="35">
        <v>28.891068969999999</v>
      </c>
      <c r="P1982" s="37">
        <v>1900.7544980800001</v>
      </c>
      <c r="Q1982" t="str">
        <f t="shared" si="120"/>
        <v>High</v>
      </c>
      <c r="R1982" t="str">
        <f t="shared" si="121"/>
        <v>Normal</v>
      </c>
      <c r="S1982">
        <f t="shared" si="122"/>
        <v>0</v>
      </c>
      <c r="T1982" t="str">
        <f t="shared" si="123"/>
        <v>Low</v>
      </c>
    </row>
    <row r="1983" spans="1:20" ht="15" customHeight="1" x14ac:dyDescent="0.35">
      <c r="A1983" s="35">
        <v>24</v>
      </c>
      <c r="B1983" s="36">
        <v>29.32060607</v>
      </c>
      <c r="C1983" s="35">
        <v>105.9276816</v>
      </c>
      <c r="D1983" s="35">
        <v>67.625773339999995</v>
      </c>
      <c r="E1983" s="37">
        <v>196.8498013</v>
      </c>
      <c r="F1983" s="37">
        <v>34.496337330000003</v>
      </c>
      <c r="G1983" s="37">
        <v>214.85449510000001</v>
      </c>
      <c r="H1983" s="37">
        <v>233.24354629999999</v>
      </c>
      <c r="I1983" s="17" t="s">
        <v>243</v>
      </c>
      <c r="J1983" s="17" t="s">
        <v>249</v>
      </c>
      <c r="K1983" s="17" t="s">
        <v>255</v>
      </c>
      <c r="L1983" s="17" t="s">
        <v>355</v>
      </c>
      <c r="M1983" s="17" t="s">
        <v>333</v>
      </c>
      <c r="N1983" s="36">
        <v>5.7063971579616997</v>
      </c>
      <c r="O1983" s="35">
        <v>38.301908259999998</v>
      </c>
      <c r="P1983" s="37">
        <v>703.69454568000003</v>
      </c>
      <c r="Q1983" t="str">
        <f t="shared" si="120"/>
        <v>Desirable</v>
      </c>
      <c r="R1983" t="str">
        <f t="shared" si="121"/>
        <v>Normal</v>
      </c>
      <c r="S1983">
        <f t="shared" si="122"/>
        <v>3</v>
      </c>
      <c r="T1983" t="str">
        <f t="shared" si="123"/>
        <v>Moderate</v>
      </c>
    </row>
    <row r="1984" spans="1:20" ht="15" customHeight="1" x14ac:dyDescent="0.35">
      <c r="A1984" s="35">
        <v>44</v>
      </c>
      <c r="B1984" s="36">
        <v>32.184141289999999</v>
      </c>
      <c r="C1984" s="35">
        <v>104.37965</v>
      </c>
      <c r="D1984" s="35">
        <v>80.116468499999996</v>
      </c>
      <c r="E1984" s="37">
        <v>210.32312189999999</v>
      </c>
      <c r="F1984" s="37">
        <v>30.49757164</v>
      </c>
      <c r="G1984" s="37">
        <v>233.37021730000001</v>
      </c>
      <c r="H1984" s="37">
        <v>243.8700623</v>
      </c>
      <c r="I1984" s="17" t="s">
        <v>243</v>
      </c>
      <c r="J1984" s="17" t="s">
        <v>359</v>
      </c>
      <c r="K1984" s="17" t="s">
        <v>392</v>
      </c>
      <c r="L1984" s="17" t="s">
        <v>360</v>
      </c>
      <c r="M1984" s="17" t="s">
        <v>334</v>
      </c>
      <c r="N1984" s="36">
        <v>6.8963891414929703</v>
      </c>
      <c r="O1984" s="35">
        <v>24.263181500000002</v>
      </c>
      <c r="P1984" s="37">
        <v>1416.1022167599999</v>
      </c>
      <c r="Q1984" t="str">
        <f t="shared" si="120"/>
        <v>Borderline High</v>
      </c>
      <c r="R1984" t="str">
        <f t="shared" si="121"/>
        <v>Normal</v>
      </c>
      <c r="S1984">
        <f t="shared" si="122"/>
        <v>4</v>
      </c>
      <c r="T1984" t="str">
        <f t="shared" si="123"/>
        <v>Moderate</v>
      </c>
    </row>
    <row r="1985" spans="1:20" ht="15" customHeight="1" x14ac:dyDescent="0.35">
      <c r="A1985" s="35">
        <v>31</v>
      </c>
      <c r="B1985" s="36">
        <v>31.160956559999999</v>
      </c>
      <c r="C1985" s="35">
        <v>104.1114571</v>
      </c>
      <c r="D1985" s="35">
        <v>86.27319937</v>
      </c>
      <c r="E1985" s="37">
        <v>174.6081921</v>
      </c>
      <c r="F1985" s="37">
        <v>31.00461503</v>
      </c>
      <c r="G1985" s="37">
        <v>201.66992719999999</v>
      </c>
      <c r="H1985" s="37">
        <v>292.17619760000002</v>
      </c>
      <c r="I1985" s="17" t="s">
        <v>243</v>
      </c>
      <c r="J1985" s="17" t="s">
        <v>354</v>
      </c>
      <c r="K1985" s="17" t="s">
        <v>392</v>
      </c>
      <c r="L1985" s="17" t="s">
        <v>357</v>
      </c>
      <c r="M1985" s="17" t="s">
        <v>334</v>
      </c>
      <c r="N1985" s="36">
        <v>5.6316839261203402</v>
      </c>
      <c r="O1985" s="35">
        <v>17.838257729999999</v>
      </c>
      <c r="P1985" s="37">
        <v>965.98965336000003</v>
      </c>
      <c r="Q1985" t="str">
        <f t="shared" si="120"/>
        <v>Desirable</v>
      </c>
      <c r="R1985" t="str">
        <f t="shared" si="121"/>
        <v>Normal</v>
      </c>
      <c r="S1985">
        <f t="shared" si="122"/>
        <v>4</v>
      </c>
      <c r="T1985" t="str">
        <f t="shared" si="123"/>
        <v>Moderate</v>
      </c>
    </row>
    <row r="1986" spans="1:20" ht="15" customHeight="1" x14ac:dyDescent="0.35">
      <c r="A1986" s="35">
        <v>88</v>
      </c>
      <c r="B1986" s="36">
        <v>34.036726280000003</v>
      </c>
      <c r="C1986" s="35">
        <v>124.9700086</v>
      </c>
      <c r="D1986" s="35">
        <v>84.897116440000005</v>
      </c>
      <c r="E1986" s="37">
        <v>236.03382869999999</v>
      </c>
      <c r="F1986" s="37">
        <v>44.130846380000001</v>
      </c>
      <c r="G1986" s="37">
        <v>251.68113510000001</v>
      </c>
      <c r="H1986" s="37">
        <v>250.10720359999999</v>
      </c>
      <c r="I1986" s="17" t="s">
        <v>243</v>
      </c>
      <c r="J1986" s="17" t="s">
        <v>354</v>
      </c>
      <c r="K1986" s="17" t="s">
        <v>392</v>
      </c>
      <c r="L1986" s="17" t="s">
        <v>366</v>
      </c>
      <c r="M1986" s="17" t="s">
        <v>334</v>
      </c>
      <c r="N1986" s="36">
        <v>5.3484999283170298</v>
      </c>
      <c r="O1986" s="35">
        <v>40.072892160000002</v>
      </c>
      <c r="P1986" s="37">
        <v>2995.2319126399998</v>
      </c>
      <c r="Q1986" t="str">
        <f t="shared" ref="Q1986:Q2049" si="124">IF(E1986&lt;200,"Desirable",IF(E1986&lt;240,"Borderline High","High"))</f>
        <v>Borderline High</v>
      </c>
      <c r="R1986" t="str">
        <f t="shared" ref="R1986:R2049" si="125">IF(C1986&lt;120,"Normal",IF(C1986&lt;130,"Elevated",IF(C1986&lt;140,"High / Stage 1","High / Stage 2")))</f>
        <v>Elevated</v>
      </c>
      <c r="S1986">
        <f t="shared" ref="S1986:S2049" si="126">(IF(M1986="Obese",3,IF(M1986="Overweight",2,IF(M1986="Underweight",1,0))))+(IF(R1986="High / Stage 2",3,IF(R1986="High / Stage 1",2,IF(R1986="Elevated",1,0))))+IF(I1986="smoker",2,0)+IF(F1986&lt;40,1,0)</f>
        <v>4</v>
      </c>
      <c r="T1986" t="str">
        <f t="shared" ref="T1986:T2049" si="127">IF(S1986&lt;=2,"Low",IF(S1986&lt;=5,"Moderate","High"))</f>
        <v>Moderate</v>
      </c>
    </row>
    <row r="1987" spans="1:20" ht="15" customHeight="1" x14ac:dyDescent="0.35">
      <c r="A1987" s="35">
        <v>22</v>
      </c>
      <c r="B1987" s="36">
        <v>25.633925720000001</v>
      </c>
      <c r="C1987" s="35">
        <v>100.7826745</v>
      </c>
      <c r="D1987" s="35">
        <v>66.654323009999999</v>
      </c>
      <c r="E1987" s="37">
        <v>186.13706529999999</v>
      </c>
      <c r="F1987" s="37">
        <v>33.041706210000001</v>
      </c>
      <c r="G1987" s="37">
        <v>205.02473989999999</v>
      </c>
      <c r="H1987" s="37">
        <v>217.65405699999999</v>
      </c>
      <c r="I1987" s="17" t="s">
        <v>353</v>
      </c>
      <c r="J1987" s="17" t="s">
        <v>249</v>
      </c>
      <c r="K1987" s="17" t="s">
        <v>255</v>
      </c>
      <c r="L1987" s="17" t="s">
        <v>355</v>
      </c>
      <c r="M1987" s="17" t="s">
        <v>333</v>
      </c>
      <c r="N1987" s="36">
        <v>5.6333975042628399</v>
      </c>
      <c r="O1987" s="35">
        <v>34.12835149</v>
      </c>
      <c r="P1987" s="37">
        <v>563.94636584</v>
      </c>
      <c r="Q1987" t="str">
        <f t="shared" si="124"/>
        <v>Desirable</v>
      </c>
      <c r="R1987" t="str">
        <f t="shared" si="125"/>
        <v>Normal</v>
      </c>
      <c r="S1987">
        <f t="shared" si="126"/>
        <v>5</v>
      </c>
      <c r="T1987" t="str">
        <f t="shared" si="127"/>
        <v>Moderate</v>
      </c>
    </row>
    <row r="1988" spans="1:20" ht="15" customHeight="1" x14ac:dyDescent="0.35">
      <c r="A1988" s="35">
        <v>72</v>
      </c>
      <c r="B1988" s="36">
        <v>30.545278939999999</v>
      </c>
      <c r="C1988" s="35">
        <v>108.62929149999999</v>
      </c>
      <c r="D1988" s="35">
        <v>73.540128769999995</v>
      </c>
      <c r="E1988" s="37">
        <v>196.38603900000001</v>
      </c>
      <c r="F1988" s="37">
        <v>36.889136499999999</v>
      </c>
      <c r="G1988" s="37">
        <v>228.49829919999999</v>
      </c>
      <c r="H1988" s="37">
        <v>270.027647</v>
      </c>
      <c r="I1988" s="17" t="s">
        <v>243</v>
      </c>
      <c r="J1988" s="17" t="s">
        <v>249</v>
      </c>
      <c r="K1988" s="17" t="s">
        <v>255</v>
      </c>
      <c r="L1988" s="17" t="s">
        <v>366</v>
      </c>
      <c r="M1988" s="17" t="s">
        <v>334</v>
      </c>
      <c r="N1988" s="36">
        <v>5.3236821902838498</v>
      </c>
      <c r="O1988" s="35">
        <v>35.089162729999998</v>
      </c>
      <c r="P1988" s="37">
        <v>2199.2600836800002</v>
      </c>
      <c r="Q1988" t="str">
        <f t="shared" si="124"/>
        <v>Desirable</v>
      </c>
      <c r="R1988" t="str">
        <f t="shared" si="125"/>
        <v>Normal</v>
      </c>
      <c r="S1988">
        <f t="shared" si="126"/>
        <v>4</v>
      </c>
      <c r="T1988" t="str">
        <f t="shared" si="127"/>
        <v>Moderate</v>
      </c>
    </row>
    <row r="1989" spans="1:20" ht="15" customHeight="1" x14ac:dyDescent="0.35">
      <c r="A1989" s="35">
        <v>19</v>
      </c>
      <c r="B1989" s="36">
        <v>27.46403677</v>
      </c>
      <c r="C1989" s="35">
        <v>115.84877779999999</v>
      </c>
      <c r="D1989" s="35">
        <v>75.813500180000005</v>
      </c>
      <c r="E1989" s="37">
        <v>180.18523619999999</v>
      </c>
      <c r="F1989" s="37">
        <v>39.823383800000002</v>
      </c>
      <c r="G1989" s="37">
        <v>204.8110662</v>
      </c>
      <c r="H1989" s="37">
        <v>276.18601080000002</v>
      </c>
      <c r="I1989" s="17" t="s">
        <v>243</v>
      </c>
      <c r="J1989" s="17" t="s">
        <v>249</v>
      </c>
      <c r="K1989" s="17" t="s">
        <v>255</v>
      </c>
      <c r="L1989" s="17" t="s">
        <v>355</v>
      </c>
      <c r="M1989" s="17" t="s">
        <v>333</v>
      </c>
      <c r="N1989" s="36">
        <v>4.5246088856969502</v>
      </c>
      <c r="O1989" s="35">
        <v>40.035277620000002</v>
      </c>
      <c r="P1989" s="37">
        <v>521.81669863000002</v>
      </c>
      <c r="Q1989" t="str">
        <f t="shared" si="124"/>
        <v>Desirable</v>
      </c>
      <c r="R1989" t="str">
        <f t="shared" si="125"/>
        <v>Normal</v>
      </c>
      <c r="S1989">
        <f t="shared" si="126"/>
        <v>3</v>
      </c>
      <c r="T1989" t="str">
        <f t="shared" si="127"/>
        <v>Moderate</v>
      </c>
    </row>
    <row r="1990" spans="1:20" ht="15" customHeight="1" x14ac:dyDescent="0.35">
      <c r="A1990" s="35">
        <v>79</v>
      </c>
      <c r="B1990" s="36">
        <v>28.266197819999999</v>
      </c>
      <c r="C1990" s="35">
        <v>119.9960552</v>
      </c>
      <c r="D1990" s="35">
        <v>75.085848139999996</v>
      </c>
      <c r="E1990" s="37">
        <v>196.4078323</v>
      </c>
      <c r="F1990" s="37">
        <v>37.78249838</v>
      </c>
      <c r="G1990" s="37">
        <v>234.95802380000001</v>
      </c>
      <c r="H1990" s="37">
        <v>268.8845604</v>
      </c>
      <c r="I1990" s="17" t="s">
        <v>353</v>
      </c>
      <c r="J1990" s="17" t="s">
        <v>249</v>
      </c>
      <c r="K1990" s="17" t="s">
        <v>255</v>
      </c>
      <c r="L1990" s="17" t="s">
        <v>366</v>
      </c>
      <c r="M1990" s="17" t="s">
        <v>333</v>
      </c>
      <c r="N1990" s="36">
        <v>5.1983812802587899</v>
      </c>
      <c r="O1990" s="35">
        <v>44.910207059999998</v>
      </c>
      <c r="P1990" s="37">
        <v>2233.0296277799998</v>
      </c>
      <c r="Q1990" t="str">
        <f t="shared" si="124"/>
        <v>Desirable</v>
      </c>
      <c r="R1990" t="str">
        <f t="shared" si="125"/>
        <v>Normal</v>
      </c>
      <c r="S1990">
        <f t="shared" si="126"/>
        <v>5</v>
      </c>
      <c r="T1990" t="str">
        <f t="shared" si="127"/>
        <v>Moderate</v>
      </c>
    </row>
    <row r="1991" spans="1:20" ht="15" customHeight="1" x14ac:dyDescent="0.35">
      <c r="A1991" s="35">
        <v>38</v>
      </c>
      <c r="B1991" s="36">
        <v>28.26644254</v>
      </c>
      <c r="C1991" s="35">
        <v>103.3387855</v>
      </c>
      <c r="D1991" s="35">
        <v>81.749658670000002</v>
      </c>
      <c r="E1991" s="37">
        <v>211.09571779999999</v>
      </c>
      <c r="F1991" s="37">
        <v>32.596705700000001</v>
      </c>
      <c r="G1991" s="37">
        <v>234.6628398</v>
      </c>
      <c r="H1991" s="37">
        <v>249.1729272</v>
      </c>
      <c r="I1991" s="17" t="s">
        <v>243</v>
      </c>
      <c r="J1991" s="17" t="s">
        <v>354</v>
      </c>
      <c r="K1991" s="17" t="s">
        <v>392</v>
      </c>
      <c r="L1991" s="17" t="s">
        <v>357</v>
      </c>
      <c r="M1991" s="17" t="s">
        <v>333</v>
      </c>
      <c r="N1991" s="36">
        <v>6.4759831788768798</v>
      </c>
      <c r="O1991" s="35">
        <v>21.589126830000001</v>
      </c>
      <c r="P1991" s="37">
        <v>1074.12481652</v>
      </c>
      <c r="Q1991" t="str">
        <f t="shared" si="124"/>
        <v>Borderline High</v>
      </c>
      <c r="R1991" t="str">
        <f t="shared" si="125"/>
        <v>Normal</v>
      </c>
      <c r="S1991">
        <f t="shared" si="126"/>
        <v>3</v>
      </c>
      <c r="T1991" t="str">
        <f t="shared" si="127"/>
        <v>Moderate</v>
      </c>
    </row>
    <row r="1992" spans="1:20" ht="15" customHeight="1" x14ac:dyDescent="0.35">
      <c r="A1992" s="35">
        <v>38</v>
      </c>
      <c r="B1992" s="36">
        <v>29.694552229999999</v>
      </c>
      <c r="C1992" s="35">
        <v>127.2034846</v>
      </c>
      <c r="D1992" s="35">
        <v>75.448979840000007</v>
      </c>
      <c r="E1992" s="37">
        <v>218.40507070000001</v>
      </c>
      <c r="F1992" s="37">
        <v>39.779206479999999</v>
      </c>
      <c r="G1992" s="37">
        <v>231.57120399999999</v>
      </c>
      <c r="H1992" s="37">
        <v>252.9728289</v>
      </c>
      <c r="I1992" s="17" t="s">
        <v>243</v>
      </c>
      <c r="J1992" s="17" t="s">
        <v>249</v>
      </c>
      <c r="K1992" s="17" t="s">
        <v>255</v>
      </c>
      <c r="L1992" s="17" t="s">
        <v>357</v>
      </c>
      <c r="M1992" s="17" t="s">
        <v>333</v>
      </c>
      <c r="N1992" s="36">
        <v>5.4904330685884499</v>
      </c>
      <c r="O1992" s="35">
        <v>51.754504760000003</v>
      </c>
      <c r="P1992" s="37">
        <v>1128.39298474</v>
      </c>
      <c r="Q1992" t="str">
        <f t="shared" si="124"/>
        <v>Borderline High</v>
      </c>
      <c r="R1992" t="str">
        <f t="shared" si="125"/>
        <v>Elevated</v>
      </c>
      <c r="S1992">
        <f t="shared" si="126"/>
        <v>4</v>
      </c>
      <c r="T1992" t="str">
        <f t="shared" si="127"/>
        <v>Moderate</v>
      </c>
    </row>
    <row r="1993" spans="1:20" ht="15" customHeight="1" x14ac:dyDescent="0.35">
      <c r="A1993" s="35">
        <v>27</v>
      </c>
      <c r="B1993" s="36">
        <v>26.832882059999999</v>
      </c>
      <c r="C1993" s="35">
        <v>114.927797</v>
      </c>
      <c r="D1993" s="35">
        <v>90.447572879999996</v>
      </c>
      <c r="E1993" s="37">
        <v>175.65631870000001</v>
      </c>
      <c r="F1993" s="37">
        <v>43.65921934</v>
      </c>
      <c r="G1993" s="37">
        <v>228.9171437</v>
      </c>
      <c r="H1993" s="37">
        <v>215.53669540000001</v>
      </c>
      <c r="I1993" s="17" t="s">
        <v>353</v>
      </c>
      <c r="J1993" s="17" t="s">
        <v>249</v>
      </c>
      <c r="K1993" s="17" t="s">
        <v>392</v>
      </c>
      <c r="L1993" s="17" t="s">
        <v>355</v>
      </c>
      <c r="M1993" s="17" t="s">
        <v>333</v>
      </c>
      <c r="N1993" s="36">
        <v>4.0233499672099304</v>
      </c>
      <c r="O1993" s="35">
        <v>24.480224119999999</v>
      </c>
      <c r="P1993" s="37">
        <v>724.48781561999999</v>
      </c>
      <c r="Q1993" t="str">
        <f t="shared" si="124"/>
        <v>Desirable</v>
      </c>
      <c r="R1993" t="str">
        <f t="shared" si="125"/>
        <v>Normal</v>
      </c>
      <c r="S1993">
        <f t="shared" si="126"/>
        <v>4</v>
      </c>
      <c r="T1993" t="str">
        <f t="shared" si="127"/>
        <v>Moderate</v>
      </c>
    </row>
    <row r="1994" spans="1:20" ht="15" customHeight="1" x14ac:dyDescent="0.35">
      <c r="A1994" s="35">
        <v>75</v>
      </c>
      <c r="B1994" s="36">
        <v>19.8977942</v>
      </c>
      <c r="C1994" s="35">
        <v>122.8778947</v>
      </c>
      <c r="D1994" s="35">
        <v>74.276309789999999</v>
      </c>
      <c r="E1994" s="37">
        <v>204.9073137</v>
      </c>
      <c r="F1994" s="37">
        <v>34.685077130000003</v>
      </c>
      <c r="G1994" s="37">
        <v>219.49299120000001</v>
      </c>
      <c r="H1994" s="37">
        <v>308.76823089999999</v>
      </c>
      <c r="I1994" s="17" t="s">
        <v>243</v>
      </c>
      <c r="J1994" s="17" t="s">
        <v>354</v>
      </c>
      <c r="K1994" s="17" t="s">
        <v>255</v>
      </c>
      <c r="L1994" s="17" t="s">
        <v>366</v>
      </c>
      <c r="M1994" s="17" t="s">
        <v>255</v>
      </c>
      <c r="N1994" s="36">
        <v>5.9076505129859003</v>
      </c>
      <c r="O1994" s="35">
        <v>48.60158491</v>
      </c>
      <c r="P1994" s="37">
        <v>1492.3345650000001</v>
      </c>
      <c r="Q1994" t="str">
        <f t="shared" si="124"/>
        <v>Borderline High</v>
      </c>
      <c r="R1994" t="str">
        <f t="shared" si="125"/>
        <v>Elevated</v>
      </c>
      <c r="S1994">
        <f t="shared" si="126"/>
        <v>2</v>
      </c>
      <c r="T1994" t="str">
        <f t="shared" si="127"/>
        <v>Low</v>
      </c>
    </row>
    <row r="1995" spans="1:20" ht="15" customHeight="1" x14ac:dyDescent="0.35">
      <c r="A1995" s="35">
        <v>56</v>
      </c>
      <c r="B1995" s="36">
        <v>27.771075920000001</v>
      </c>
      <c r="C1995" s="35">
        <v>127.21145559999999</v>
      </c>
      <c r="D1995" s="35">
        <v>75.576468219999995</v>
      </c>
      <c r="E1995" s="37">
        <v>208.92541159999999</v>
      </c>
      <c r="F1995" s="37">
        <v>41.534774779999999</v>
      </c>
      <c r="G1995" s="37">
        <v>257.21295279999998</v>
      </c>
      <c r="H1995" s="37">
        <v>256.08757750000001</v>
      </c>
      <c r="I1995" s="17" t="s">
        <v>243</v>
      </c>
      <c r="J1995" s="17" t="s">
        <v>249</v>
      </c>
      <c r="K1995" s="17" t="s">
        <v>255</v>
      </c>
      <c r="L1995" s="17" t="s">
        <v>363</v>
      </c>
      <c r="M1995" s="17" t="s">
        <v>333</v>
      </c>
      <c r="N1995" s="36">
        <v>5.03013228569624</v>
      </c>
      <c r="O1995" s="35">
        <v>51.634987379999998</v>
      </c>
      <c r="P1995" s="37">
        <v>1555.18025152</v>
      </c>
      <c r="Q1995" t="str">
        <f t="shared" si="124"/>
        <v>Borderline High</v>
      </c>
      <c r="R1995" t="str">
        <f t="shared" si="125"/>
        <v>Elevated</v>
      </c>
      <c r="S1995">
        <f t="shared" si="126"/>
        <v>3</v>
      </c>
      <c r="T1995" t="str">
        <f t="shared" si="127"/>
        <v>Moderate</v>
      </c>
    </row>
    <row r="1996" spans="1:20" ht="15" customHeight="1" x14ac:dyDescent="0.35">
      <c r="A1996" s="35">
        <v>22</v>
      </c>
      <c r="B1996" s="36">
        <v>28.808804890000001</v>
      </c>
      <c r="C1996" s="35">
        <v>100.9138213</v>
      </c>
      <c r="D1996" s="35">
        <v>89.557502240000005</v>
      </c>
      <c r="E1996" s="37">
        <v>206.88530320000001</v>
      </c>
      <c r="F1996" s="37">
        <v>36.452935220000001</v>
      </c>
      <c r="G1996" s="37">
        <v>220.79432360000001</v>
      </c>
      <c r="H1996" s="37">
        <v>254.7224406</v>
      </c>
      <c r="I1996" s="17" t="s">
        <v>243</v>
      </c>
      <c r="J1996" s="17" t="s">
        <v>249</v>
      </c>
      <c r="K1996" s="17" t="s">
        <v>392</v>
      </c>
      <c r="L1996" s="17" t="s">
        <v>355</v>
      </c>
      <c r="M1996" s="17" t="s">
        <v>333</v>
      </c>
      <c r="N1996" s="36">
        <v>5.6754086317442001</v>
      </c>
      <c r="O1996" s="35">
        <v>11.356319060000001</v>
      </c>
      <c r="P1996" s="37">
        <v>633.79370758000005</v>
      </c>
      <c r="Q1996" t="str">
        <f t="shared" si="124"/>
        <v>Borderline High</v>
      </c>
      <c r="R1996" t="str">
        <f t="shared" si="125"/>
        <v>Normal</v>
      </c>
      <c r="S1996">
        <f t="shared" si="126"/>
        <v>3</v>
      </c>
      <c r="T1996" t="str">
        <f t="shared" si="127"/>
        <v>Moderate</v>
      </c>
    </row>
    <row r="1997" spans="1:20" ht="15" customHeight="1" x14ac:dyDescent="0.35">
      <c r="A1997" s="35">
        <v>82</v>
      </c>
      <c r="B1997" s="36">
        <v>26.790666519999998</v>
      </c>
      <c r="C1997" s="35">
        <v>104.8052586</v>
      </c>
      <c r="D1997" s="35">
        <v>80.363740750000005</v>
      </c>
      <c r="E1997" s="37">
        <v>212.66354569999999</v>
      </c>
      <c r="F1997" s="37">
        <v>31.114813040000001</v>
      </c>
      <c r="G1997" s="37">
        <v>238.19944480000001</v>
      </c>
      <c r="H1997" s="37">
        <v>237.02699240000001</v>
      </c>
      <c r="I1997" s="17" t="s">
        <v>243</v>
      </c>
      <c r="J1997" s="17" t="s">
        <v>249</v>
      </c>
      <c r="K1997" s="17" t="s">
        <v>392</v>
      </c>
      <c r="L1997" s="17" t="s">
        <v>366</v>
      </c>
      <c r="M1997" s="17" t="s">
        <v>333</v>
      </c>
      <c r="N1997" s="36">
        <v>6.8348006920886197</v>
      </c>
      <c r="O1997" s="35">
        <v>24.44151785</v>
      </c>
      <c r="P1997" s="37">
        <v>2196.8346546399998</v>
      </c>
      <c r="Q1997" t="str">
        <f t="shared" si="124"/>
        <v>Borderline High</v>
      </c>
      <c r="R1997" t="str">
        <f t="shared" si="125"/>
        <v>Normal</v>
      </c>
      <c r="S1997">
        <f t="shared" si="126"/>
        <v>3</v>
      </c>
      <c r="T1997" t="str">
        <f t="shared" si="127"/>
        <v>Moderate</v>
      </c>
    </row>
    <row r="1998" spans="1:20" ht="15" customHeight="1" x14ac:dyDescent="0.35">
      <c r="A1998" s="35">
        <v>30</v>
      </c>
      <c r="B1998" s="36">
        <v>29.177418100000001</v>
      </c>
      <c r="C1998" s="35">
        <v>89.412742559999998</v>
      </c>
      <c r="D1998" s="35">
        <v>73.126216560000003</v>
      </c>
      <c r="E1998" s="37">
        <v>197.76290890000001</v>
      </c>
      <c r="F1998" s="37">
        <v>37.797874880000002</v>
      </c>
      <c r="G1998" s="37">
        <v>217.47785160000001</v>
      </c>
      <c r="H1998" s="37">
        <v>252.69665040000001</v>
      </c>
      <c r="I1998" s="17" t="s">
        <v>353</v>
      </c>
      <c r="J1998" s="17" t="s">
        <v>359</v>
      </c>
      <c r="K1998" s="17" t="s">
        <v>255</v>
      </c>
      <c r="L1998" s="17" t="s">
        <v>357</v>
      </c>
      <c r="M1998" s="17" t="s">
        <v>333</v>
      </c>
      <c r="N1998" s="36">
        <v>5.2321171369515902</v>
      </c>
      <c r="O1998" s="35">
        <v>16.286525999999999</v>
      </c>
      <c r="P1998" s="37">
        <v>875.322543</v>
      </c>
      <c r="Q1998" t="str">
        <f t="shared" si="124"/>
        <v>Desirable</v>
      </c>
      <c r="R1998" t="str">
        <f t="shared" si="125"/>
        <v>Normal</v>
      </c>
      <c r="S1998">
        <f t="shared" si="126"/>
        <v>5</v>
      </c>
      <c r="T1998" t="str">
        <f t="shared" si="127"/>
        <v>Moderate</v>
      </c>
    </row>
    <row r="1999" spans="1:20" ht="15" customHeight="1" x14ac:dyDescent="0.35">
      <c r="A1999" s="35">
        <v>70</v>
      </c>
      <c r="B1999" s="36">
        <v>26.38259768</v>
      </c>
      <c r="C1999" s="35">
        <v>124.9492352</v>
      </c>
      <c r="D1999" s="35">
        <v>87.396234239999998</v>
      </c>
      <c r="E1999" s="37">
        <v>182.34819730000001</v>
      </c>
      <c r="F1999" s="37">
        <v>36.534113769999998</v>
      </c>
      <c r="G1999" s="37">
        <v>214.40800419999999</v>
      </c>
      <c r="H1999" s="37">
        <v>233.75276099999999</v>
      </c>
      <c r="I1999" s="17" t="s">
        <v>243</v>
      </c>
      <c r="J1999" s="17" t="s">
        <v>354</v>
      </c>
      <c r="K1999" s="17" t="s">
        <v>392</v>
      </c>
      <c r="L1999" s="17" t="s">
        <v>366</v>
      </c>
      <c r="M1999" s="17" t="s">
        <v>333</v>
      </c>
      <c r="N1999" s="36">
        <v>4.9911761497205198</v>
      </c>
      <c r="O1999" s="35">
        <v>37.553000959999999</v>
      </c>
      <c r="P1999" s="37">
        <v>1846.7818376</v>
      </c>
      <c r="Q1999" t="str">
        <f t="shared" si="124"/>
        <v>Desirable</v>
      </c>
      <c r="R1999" t="str">
        <f t="shared" si="125"/>
        <v>Elevated</v>
      </c>
      <c r="S1999">
        <f t="shared" si="126"/>
        <v>4</v>
      </c>
      <c r="T1999" t="str">
        <f t="shared" si="127"/>
        <v>Moderate</v>
      </c>
    </row>
    <row r="2000" spans="1:20" ht="15" customHeight="1" x14ac:dyDescent="0.35">
      <c r="A2000" s="35">
        <v>62</v>
      </c>
      <c r="B2000" s="36">
        <v>25.64428719</v>
      </c>
      <c r="C2000" s="35">
        <v>92.602731129999995</v>
      </c>
      <c r="D2000" s="35">
        <v>72.284931569999998</v>
      </c>
      <c r="E2000" s="37">
        <v>168.85180130000001</v>
      </c>
      <c r="F2000" s="37">
        <v>43.598763669999997</v>
      </c>
      <c r="G2000" s="37">
        <v>192.7302129</v>
      </c>
      <c r="H2000" s="37">
        <v>233.46584590000001</v>
      </c>
      <c r="I2000" s="17" t="s">
        <v>243</v>
      </c>
      <c r="J2000" s="17" t="s">
        <v>354</v>
      </c>
      <c r="K2000" s="17" t="s">
        <v>255</v>
      </c>
      <c r="L2000" s="17" t="s">
        <v>261</v>
      </c>
      <c r="M2000" s="17" t="s">
        <v>333</v>
      </c>
      <c r="N2000" s="36">
        <v>3.8728575557335301</v>
      </c>
      <c r="O2000" s="35">
        <v>20.317799560000001</v>
      </c>
      <c r="P2000" s="37">
        <v>1589.94580578</v>
      </c>
      <c r="Q2000" t="str">
        <f t="shared" si="124"/>
        <v>Desirable</v>
      </c>
      <c r="R2000" t="str">
        <f t="shared" si="125"/>
        <v>Normal</v>
      </c>
      <c r="S2000">
        <f t="shared" si="126"/>
        <v>2</v>
      </c>
      <c r="T2000" t="str">
        <f t="shared" si="127"/>
        <v>Low</v>
      </c>
    </row>
    <row r="2001" spans="1:20" ht="15" customHeight="1" x14ac:dyDescent="0.35">
      <c r="A2001" s="35">
        <v>49</v>
      </c>
      <c r="B2001" s="36">
        <v>33.955434539999999</v>
      </c>
      <c r="C2001" s="35">
        <v>114.6265006</v>
      </c>
      <c r="D2001" s="35">
        <v>88.645159949999993</v>
      </c>
      <c r="E2001" s="37">
        <v>184.76781500000001</v>
      </c>
      <c r="F2001" s="37">
        <v>32.01200927</v>
      </c>
      <c r="G2001" s="37">
        <v>224.60178780000001</v>
      </c>
      <c r="H2001" s="37">
        <v>244.47406549999999</v>
      </c>
      <c r="I2001" s="17" t="s">
        <v>353</v>
      </c>
      <c r="J2001" s="17" t="s">
        <v>354</v>
      </c>
      <c r="K2001" s="17" t="s">
        <v>392</v>
      </c>
      <c r="L2001" s="17" t="s">
        <v>360</v>
      </c>
      <c r="M2001" s="17" t="s">
        <v>334</v>
      </c>
      <c r="N2001" s="36">
        <v>5.7718281111818497</v>
      </c>
      <c r="O2001" s="35">
        <v>25.98134065</v>
      </c>
      <c r="P2001" s="37">
        <v>1663.8162924600001</v>
      </c>
      <c r="Q2001" t="str">
        <f t="shared" si="124"/>
        <v>Desirable</v>
      </c>
      <c r="R2001" t="str">
        <f t="shared" si="125"/>
        <v>Normal</v>
      </c>
      <c r="S2001">
        <f t="shared" si="126"/>
        <v>6</v>
      </c>
      <c r="T2001" t="str">
        <f t="shared" si="127"/>
        <v>High</v>
      </c>
    </row>
    <row r="2002" spans="1:20" ht="15" customHeight="1" x14ac:dyDescent="0.35">
      <c r="A2002" s="35">
        <v>53</v>
      </c>
      <c r="B2002" s="36">
        <v>38.285199380000002</v>
      </c>
      <c r="C2002" s="35">
        <v>102.9622655</v>
      </c>
      <c r="D2002" s="35">
        <v>82.433772520000005</v>
      </c>
      <c r="E2002" s="37">
        <v>215.75362519999999</v>
      </c>
      <c r="F2002" s="37">
        <v>33.98257615</v>
      </c>
      <c r="G2002" s="37">
        <v>234.08719909999999</v>
      </c>
      <c r="H2002" s="37">
        <v>294.5334646</v>
      </c>
      <c r="I2002" s="17" t="s">
        <v>353</v>
      </c>
      <c r="J2002" s="17" t="s">
        <v>249</v>
      </c>
      <c r="K2002" s="17" t="s">
        <v>392</v>
      </c>
      <c r="L2002" s="17" t="s">
        <v>363</v>
      </c>
      <c r="M2002" s="17" t="s">
        <v>334</v>
      </c>
      <c r="N2002" s="36">
        <v>6.3489484801757703</v>
      </c>
      <c r="O2002" s="35">
        <v>20.528492979999999</v>
      </c>
      <c r="P2002" s="37">
        <v>2029.1155671399999</v>
      </c>
      <c r="Q2002" t="str">
        <f t="shared" si="124"/>
        <v>Borderline High</v>
      </c>
      <c r="R2002" t="str">
        <f t="shared" si="125"/>
        <v>Normal</v>
      </c>
      <c r="S2002">
        <f t="shared" si="126"/>
        <v>6</v>
      </c>
      <c r="T2002" t="str">
        <f t="shared" si="127"/>
        <v>High</v>
      </c>
    </row>
    <row r="2003" spans="1:20" ht="15" customHeight="1" x14ac:dyDescent="0.35">
      <c r="A2003" s="35">
        <v>77</v>
      </c>
      <c r="B2003" s="36">
        <v>31.39805475</v>
      </c>
      <c r="C2003" s="35">
        <v>112.2343233</v>
      </c>
      <c r="D2003" s="35">
        <v>68.151727379999997</v>
      </c>
      <c r="E2003" s="37">
        <v>196.9959868</v>
      </c>
      <c r="F2003" s="37">
        <v>35.438003770000002</v>
      </c>
      <c r="G2003" s="37">
        <v>219.6924209</v>
      </c>
      <c r="H2003" s="37">
        <v>259.60235089999998</v>
      </c>
      <c r="I2003" s="17" t="s">
        <v>243</v>
      </c>
      <c r="J2003" s="17" t="s">
        <v>249</v>
      </c>
      <c r="K2003" s="17" t="s">
        <v>255</v>
      </c>
      <c r="L2003" s="17" t="s">
        <v>366</v>
      </c>
      <c r="M2003" s="17" t="s">
        <v>334</v>
      </c>
      <c r="N2003" s="36">
        <v>5.5588906214510496</v>
      </c>
      <c r="O2003" s="35">
        <v>44.082595920000003</v>
      </c>
      <c r="P2003" s="37">
        <v>2417.6502157499999</v>
      </c>
      <c r="Q2003" t="str">
        <f t="shared" si="124"/>
        <v>Desirable</v>
      </c>
      <c r="R2003" t="str">
        <f t="shared" si="125"/>
        <v>Normal</v>
      </c>
      <c r="S2003">
        <f t="shared" si="126"/>
        <v>4</v>
      </c>
      <c r="T2003" t="str">
        <f t="shared" si="127"/>
        <v>Moderate</v>
      </c>
    </row>
    <row r="2004" spans="1:20" ht="15" customHeight="1" x14ac:dyDescent="0.35">
      <c r="A2004" s="35">
        <v>28</v>
      </c>
      <c r="B2004" s="36">
        <v>24.127165860000002</v>
      </c>
      <c r="C2004" s="35">
        <v>104.7076217</v>
      </c>
      <c r="D2004" s="35">
        <v>76.240629060000003</v>
      </c>
      <c r="E2004" s="37">
        <v>171.2710596</v>
      </c>
      <c r="F2004" s="37">
        <v>44.190230149999998</v>
      </c>
      <c r="G2004" s="37">
        <v>216.8532385</v>
      </c>
      <c r="H2004" s="37">
        <v>221.42270579999999</v>
      </c>
      <c r="I2004" s="17" t="s">
        <v>353</v>
      </c>
      <c r="J2004" s="17" t="s">
        <v>249</v>
      </c>
      <c r="K2004" s="17" t="s">
        <v>255</v>
      </c>
      <c r="L2004" s="17" t="s">
        <v>355</v>
      </c>
      <c r="M2004" s="17" t="s">
        <v>255</v>
      </c>
      <c r="N2004" s="36">
        <v>3.8757675399887002</v>
      </c>
      <c r="O2004" s="35">
        <v>28.466992640000001</v>
      </c>
      <c r="P2004" s="37">
        <v>675.56064407999997</v>
      </c>
      <c r="Q2004" t="str">
        <f t="shared" si="124"/>
        <v>Desirable</v>
      </c>
      <c r="R2004" t="str">
        <f t="shared" si="125"/>
        <v>Normal</v>
      </c>
      <c r="S2004">
        <f t="shared" si="126"/>
        <v>2</v>
      </c>
      <c r="T2004" t="str">
        <f t="shared" si="127"/>
        <v>Low</v>
      </c>
    </row>
    <row r="2005" spans="1:20" ht="15" customHeight="1" x14ac:dyDescent="0.35">
      <c r="A2005" s="35">
        <v>80</v>
      </c>
      <c r="B2005" s="36">
        <v>28.12501202</v>
      </c>
      <c r="C2005" s="35">
        <v>130.03015009999999</v>
      </c>
      <c r="D2005" s="35">
        <v>101.913872</v>
      </c>
      <c r="E2005" s="37">
        <v>215.35171700000001</v>
      </c>
      <c r="F2005" s="37">
        <v>38.572095210000001</v>
      </c>
      <c r="G2005" s="37">
        <v>227.58727490000001</v>
      </c>
      <c r="H2005" s="37">
        <v>241.48203100000001</v>
      </c>
      <c r="I2005" s="17" t="s">
        <v>243</v>
      </c>
      <c r="J2005" s="17" t="s">
        <v>359</v>
      </c>
      <c r="K2005" s="17" t="s">
        <v>392</v>
      </c>
      <c r="L2005" s="17" t="s">
        <v>366</v>
      </c>
      <c r="M2005" s="17" t="s">
        <v>333</v>
      </c>
      <c r="N2005" s="36">
        <v>5.5830961690711902</v>
      </c>
      <c r="O2005" s="35">
        <v>28.116278099999999</v>
      </c>
      <c r="P2005" s="37">
        <v>2250.0009616000002</v>
      </c>
      <c r="Q2005" t="str">
        <f t="shared" si="124"/>
        <v>Borderline High</v>
      </c>
      <c r="R2005" t="str">
        <f t="shared" si="125"/>
        <v>High / Stage 1</v>
      </c>
      <c r="S2005">
        <f t="shared" si="126"/>
        <v>5</v>
      </c>
      <c r="T2005" t="str">
        <f t="shared" si="127"/>
        <v>Moderate</v>
      </c>
    </row>
    <row r="2006" spans="1:20" ht="15" customHeight="1" x14ac:dyDescent="0.35">
      <c r="A2006" s="35">
        <v>38</v>
      </c>
      <c r="B2006" s="36">
        <v>27.750248030000002</v>
      </c>
      <c r="C2006" s="35">
        <v>114.1072151</v>
      </c>
      <c r="D2006" s="35">
        <v>96.404465479999999</v>
      </c>
      <c r="E2006" s="37">
        <v>188.21137630000001</v>
      </c>
      <c r="F2006" s="37">
        <v>27.048693310000001</v>
      </c>
      <c r="G2006" s="37">
        <v>220.1036316</v>
      </c>
      <c r="H2006" s="37">
        <v>253.3311918</v>
      </c>
      <c r="I2006" s="17" t="s">
        <v>243</v>
      </c>
      <c r="J2006" s="17" t="s">
        <v>359</v>
      </c>
      <c r="K2006" s="17" t="s">
        <v>392</v>
      </c>
      <c r="L2006" s="17" t="s">
        <v>357</v>
      </c>
      <c r="M2006" s="17" t="s">
        <v>333</v>
      </c>
      <c r="N2006" s="36">
        <v>6.9582428305480297</v>
      </c>
      <c r="O2006" s="35">
        <v>17.702749619999999</v>
      </c>
      <c r="P2006" s="37">
        <v>1054.5094251400001</v>
      </c>
      <c r="Q2006" t="str">
        <f t="shared" si="124"/>
        <v>Desirable</v>
      </c>
      <c r="R2006" t="str">
        <f t="shared" si="125"/>
        <v>Normal</v>
      </c>
      <c r="S2006">
        <f t="shared" si="126"/>
        <v>3</v>
      </c>
      <c r="T2006" t="str">
        <f t="shared" si="127"/>
        <v>Moderate</v>
      </c>
    </row>
    <row r="2007" spans="1:20" ht="15" customHeight="1" x14ac:dyDescent="0.35">
      <c r="A2007" s="35">
        <v>69</v>
      </c>
      <c r="B2007" s="36">
        <v>30.353603549999999</v>
      </c>
      <c r="C2007" s="35">
        <v>141.441337</v>
      </c>
      <c r="D2007" s="35">
        <v>92.63608696</v>
      </c>
      <c r="E2007" s="37">
        <v>186.13686749999999</v>
      </c>
      <c r="F2007" s="37">
        <v>33.311223949999999</v>
      </c>
      <c r="G2007" s="37">
        <v>212.0661207</v>
      </c>
      <c r="H2007" s="37">
        <v>243.2570758</v>
      </c>
      <c r="I2007" s="17" t="s">
        <v>243</v>
      </c>
      <c r="J2007" s="17" t="s">
        <v>249</v>
      </c>
      <c r="K2007" s="17" t="s">
        <v>392</v>
      </c>
      <c r="L2007" s="17" t="s">
        <v>261</v>
      </c>
      <c r="M2007" s="17" t="s">
        <v>334</v>
      </c>
      <c r="N2007" s="36">
        <v>5.5878123175356897</v>
      </c>
      <c r="O2007" s="35">
        <v>48.805250039999997</v>
      </c>
      <c r="P2007" s="37">
        <v>2094.3986449499998</v>
      </c>
      <c r="Q2007" t="str">
        <f t="shared" si="124"/>
        <v>Desirable</v>
      </c>
      <c r="R2007" t="str">
        <f t="shared" si="125"/>
        <v>High / Stage 2</v>
      </c>
      <c r="S2007">
        <f t="shared" si="126"/>
        <v>7</v>
      </c>
      <c r="T2007" t="str">
        <f t="shared" si="127"/>
        <v>High</v>
      </c>
    </row>
    <row r="2008" spans="1:20" ht="15" customHeight="1" x14ac:dyDescent="0.35">
      <c r="A2008" s="35">
        <v>72</v>
      </c>
      <c r="B2008" s="36">
        <v>27.940784969999999</v>
      </c>
      <c r="C2008" s="35">
        <v>113.2329433</v>
      </c>
      <c r="D2008" s="35">
        <v>96.090238069999998</v>
      </c>
      <c r="E2008" s="37">
        <v>183.53838110000001</v>
      </c>
      <c r="F2008" s="37">
        <v>32.116608110000001</v>
      </c>
      <c r="G2008" s="37">
        <v>203.3237427</v>
      </c>
      <c r="H2008" s="37">
        <v>215.9957631</v>
      </c>
      <c r="I2008" s="17" t="s">
        <v>243</v>
      </c>
      <c r="J2008" s="17" t="s">
        <v>354</v>
      </c>
      <c r="K2008" s="17" t="s">
        <v>392</v>
      </c>
      <c r="L2008" s="17" t="s">
        <v>366</v>
      </c>
      <c r="M2008" s="17" t="s">
        <v>333</v>
      </c>
      <c r="N2008" s="36">
        <v>5.7147498413088202</v>
      </c>
      <c r="O2008" s="35">
        <v>17.142705230000001</v>
      </c>
      <c r="P2008" s="37">
        <v>2011.73651784</v>
      </c>
      <c r="Q2008" t="str">
        <f t="shared" si="124"/>
        <v>Desirable</v>
      </c>
      <c r="R2008" t="str">
        <f t="shared" si="125"/>
        <v>Normal</v>
      </c>
      <c r="S2008">
        <f t="shared" si="126"/>
        <v>3</v>
      </c>
      <c r="T2008" t="str">
        <f t="shared" si="127"/>
        <v>Moderate</v>
      </c>
    </row>
    <row r="2009" spans="1:20" ht="15" customHeight="1" x14ac:dyDescent="0.35">
      <c r="A2009" s="35">
        <v>43</v>
      </c>
      <c r="B2009" s="36">
        <v>30.075234330000001</v>
      </c>
      <c r="C2009" s="35">
        <v>112.3436438</v>
      </c>
      <c r="D2009" s="35">
        <v>83.630987619999999</v>
      </c>
      <c r="E2009" s="37">
        <v>195.4532624</v>
      </c>
      <c r="F2009" s="37">
        <v>36.280209480000003</v>
      </c>
      <c r="G2009" s="37">
        <v>200.3541961</v>
      </c>
      <c r="H2009" s="37">
        <v>263.12447500000002</v>
      </c>
      <c r="I2009" s="17" t="s">
        <v>243</v>
      </c>
      <c r="J2009" s="17" t="s">
        <v>359</v>
      </c>
      <c r="K2009" s="17" t="s">
        <v>392</v>
      </c>
      <c r="L2009" s="17" t="s">
        <v>360</v>
      </c>
      <c r="M2009" s="17" t="s">
        <v>334</v>
      </c>
      <c r="N2009" s="36">
        <v>5.3873245276531998</v>
      </c>
      <c r="O2009" s="35">
        <v>28.71265618</v>
      </c>
      <c r="P2009" s="37">
        <v>1293.23507619</v>
      </c>
      <c r="Q2009" t="str">
        <f t="shared" si="124"/>
        <v>Desirable</v>
      </c>
      <c r="R2009" t="str">
        <f t="shared" si="125"/>
        <v>Normal</v>
      </c>
      <c r="S2009">
        <f t="shared" si="126"/>
        <v>4</v>
      </c>
      <c r="T2009" t="str">
        <f t="shared" si="127"/>
        <v>Moderate</v>
      </c>
    </row>
    <row r="2010" spans="1:20" ht="15" customHeight="1" x14ac:dyDescent="0.35">
      <c r="A2010" s="35">
        <v>85</v>
      </c>
      <c r="B2010" s="36">
        <v>35.94193293</v>
      </c>
      <c r="C2010" s="35">
        <v>105.5823228</v>
      </c>
      <c r="D2010" s="35">
        <v>88.877731370000006</v>
      </c>
      <c r="E2010" s="37">
        <v>218.20662720000001</v>
      </c>
      <c r="F2010" s="37">
        <v>36.637651769999998</v>
      </c>
      <c r="G2010" s="37">
        <v>221.4743685</v>
      </c>
      <c r="H2010" s="37">
        <v>245.96390550000001</v>
      </c>
      <c r="I2010" s="17" t="s">
        <v>353</v>
      </c>
      <c r="J2010" s="17" t="s">
        <v>354</v>
      </c>
      <c r="K2010" s="17" t="s">
        <v>392</v>
      </c>
      <c r="L2010" s="17" t="s">
        <v>366</v>
      </c>
      <c r="M2010" s="17" t="s">
        <v>334</v>
      </c>
      <c r="N2010" s="36">
        <v>5.9558027509468898</v>
      </c>
      <c r="O2010" s="35">
        <v>16.704591430000001</v>
      </c>
      <c r="P2010" s="37">
        <v>3055.06429905</v>
      </c>
      <c r="Q2010" t="str">
        <f t="shared" si="124"/>
        <v>Borderline High</v>
      </c>
      <c r="R2010" t="str">
        <f t="shared" si="125"/>
        <v>Normal</v>
      </c>
      <c r="S2010">
        <f t="shared" si="126"/>
        <v>6</v>
      </c>
      <c r="T2010" t="str">
        <f t="shared" si="127"/>
        <v>High</v>
      </c>
    </row>
    <row r="2011" spans="1:20" ht="15" customHeight="1" x14ac:dyDescent="0.35">
      <c r="A2011" s="35">
        <v>51</v>
      </c>
      <c r="B2011" s="36">
        <v>17.783307969999999</v>
      </c>
      <c r="C2011" s="35">
        <v>97.23555168</v>
      </c>
      <c r="D2011" s="35">
        <v>76.318573020000002</v>
      </c>
      <c r="E2011" s="37">
        <v>196.58888820000001</v>
      </c>
      <c r="F2011" s="37">
        <v>39.347629490000003</v>
      </c>
      <c r="G2011" s="37">
        <v>198.8901114</v>
      </c>
      <c r="H2011" s="37">
        <v>253.05468870000001</v>
      </c>
      <c r="I2011" s="17" t="s">
        <v>243</v>
      </c>
      <c r="J2011" s="17" t="s">
        <v>249</v>
      </c>
      <c r="K2011" s="17" t="s">
        <v>255</v>
      </c>
      <c r="L2011" s="17" t="s">
        <v>363</v>
      </c>
      <c r="M2011" s="17" t="s">
        <v>332</v>
      </c>
      <c r="N2011" s="36">
        <v>4.9962066520414403</v>
      </c>
      <c r="O2011" s="35">
        <v>20.916978660000002</v>
      </c>
      <c r="P2011" s="37">
        <v>906.94870647000005</v>
      </c>
      <c r="Q2011" t="str">
        <f t="shared" si="124"/>
        <v>Desirable</v>
      </c>
      <c r="R2011" t="str">
        <f t="shared" si="125"/>
        <v>Normal</v>
      </c>
      <c r="S2011">
        <f t="shared" si="126"/>
        <v>2</v>
      </c>
      <c r="T2011" t="str">
        <f t="shared" si="127"/>
        <v>Low</v>
      </c>
    </row>
    <row r="2012" spans="1:20" ht="15" customHeight="1" x14ac:dyDescent="0.35">
      <c r="A2012" s="35">
        <v>69</v>
      </c>
      <c r="B2012" s="36">
        <v>24.468651080000001</v>
      </c>
      <c r="C2012" s="35">
        <v>94.735805439999993</v>
      </c>
      <c r="D2012" s="35">
        <v>72.231526110000004</v>
      </c>
      <c r="E2012" s="37">
        <v>173.59869810000001</v>
      </c>
      <c r="F2012" s="37">
        <v>37.404644650000002</v>
      </c>
      <c r="G2012" s="37">
        <v>189.49324809999999</v>
      </c>
      <c r="H2012" s="37">
        <v>232.28711849999999</v>
      </c>
      <c r="I2012" s="17" t="s">
        <v>243</v>
      </c>
      <c r="J2012" s="17" t="s">
        <v>354</v>
      </c>
      <c r="K2012" s="17" t="s">
        <v>255</v>
      </c>
      <c r="L2012" s="17" t="s">
        <v>261</v>
      </c>
      <c r="M2012" s="17" t="s">
        <v>255</v>
      </c>
      <c r="N2012" s="36">
        <v>4.6411000485203102</v>
      </c>
      <c r="O2012" s="35">
        <v>22.504279329999999</v>
      </c>
      <c r="P2012" s="37">
        <v>1688.3369245199999</v>
      </c>
      <c r="Q2012" t="str">
        <f t="shared" si="124"/>
        <v>Desirable</v>
      </c>
      <c r="R2012" t="str">
        <f t="shared" si="125"/>
        <v>Normal</v>
      </c>
      <c r="S2012">
        <f t="shared" si="126"/>
        <v>1</v>
      </c>
      <c r="T2012" t="str">
        <f t="shared" si="127"/>
        <v>Low</v>
      </c>
    </row>
    <row r="2013" spans="1:20" ht="15" customHeight="1" x14ac:dyDescent="0.35">
      <c r="A2013" s="35">
        <v>69</v>
      </c>
      <c r="B2013" s="36">
        <v>31.7970769</v>
      </c>
      <c r="C2013" s="35">
        <v>112.3173997</v>
      </c>
      <c r="D2013" s="35">
        <v>76.166385919999996</v>
      </c>
      <c r="E2013" s="37">
        <v>193.47908609999999</v>
      </c>
      <c r="F2013" s="37">
        <v>39.895405359999998</v>
      </c>
      <c r="G2013" s="37">
        <v>223.2987493</v>
      </c>
      <c r="H2013" s="37">
        <v>248.86443449999999</v>
      </c>
      <c r="I2013" s="17" t="s">
        <v>353</v>
      </c>
      <c r="J2013" s="17" t="s">
        <v>249</v>
      </c>
      <c r="K2013" s="17" t="s">
        <v>255</v>
      </c>
      <c r="L2013" s="17" t="s">
        <v>261</v>
      </c>
      <c r="M2013" s="17" t="s">
        <v>334</v>
      </c>
      <c r="N2013" s="36">
        <v>4.8496583592552298</v>
      </c>
      <c r="O2013" s="35">
        <v>36.15101378</v>
      </c>
      <c r="P2013" s="37">
        <v>2193.9983060999998</v>
      </c>
      <c r="Q2013" t="str">
        <f t="shared" si="124"/>
        <v>Desirable</v>
      </c>
      <c r="R2013" t="str">
        <f t="shared" si="125"/>
        <v>Normal</v>
      </c>
      <c r="S2013">
        <f t="shared" si="126"/>
        <v>6</v>
      </c>
      <c r="T2013" t="str">
        <f t="shared" si="127"/>
        <v>High</v>
      </c>
    </row>
    <row r="2014" spans="1:20" ht="15" customHeight="1" x14ac:dyDescent="0.35">
      <c r="A2014" s="35">
        <v>46</v>
      </c>
      <c r="B2014" s="36">
        <v>26.778942430000001</v>
      </c>
      <c r="C2014" s="35">
        <v>100.1496724</v>
      </c>
      <c r="D2014" s="35">
        <v>86.360694420000002</v>
      </c>
      <c r="E2014" s="37">
        <v>204.01441489999999</v>
      </c>
      <c r="F2014" s="37">
        <v>42.616718300000002</v>
      </c>
      <c r="G2014" s="37">
        <v>213.7069922</v>
      </c>
      <c r="H2014" s="37">
        <v>281.53978960000001</v>
      </c>
      <c r="I2014" s="17" t="s">
        <v>243</v>
      </c>
      <c r="J2014" s="17" t="s">
        <v>249</v>
      </c>
      <c r="K2014" s="17" t="s">
        <v>392</v>
      </c>
      <c r="L2014" s="17" t="s">
        <v>360</v>
      </c>
      <c r="M2014" s="17" t="s">
        <v>333</v>
      </c>
      <c r="N2014" s="36">
        <v>4.7871920466480402</v>
      </c>
      <c r="O2014" s="35">
        <v>13.78897798</v>
      </c>
      <c r="P2014" s="37">
        <v>1231.83135178</v>
      </c>
      <c r="Q2014" t="str">
        <f t="shared" si="124"/>
        <v>Borderline High</v>
      </c>
      <c r="R2014" t="str">
        <f t="shared" si="125"/>
        <v>Normal</v>
      </c>
      <c r="S2014">
        <f t="shared" si="126"/>
        <v>2</v>
      </c>
      <c r="T2014" t="str">
        <f t="shared" si="127"/>
        <v>Low</v>
      </c>
    </row>
    <row r="2015" spans="1:20" ht="15" customHeight="1" x14ac:dyDescent="0.35">
      <c r="A2015" s="35">
        <v>55</v>
      </c>
      <c r="B2015" s="36">
        <v>29.963857740000002</v>
      </c>
      <c r="C2015" s="35">
        <v>106.4707188</v>
      </c>
      <c r="D2015" s="35">
        <v>70.495544120000005</v>
      </c>
      <c r="E2015" s="37">
        <v>193.2102869</v>
      </c>
      <c r="F2015" s="37">
        <v>31.828625219999999</v>
      </c>
      <c r="G2015" s="37">
        <v>209.57709829999999</v>
      </c>
      <c r="H2015" s="37">
        <v>217.4283714</v>
      </c>
      <c r="I2015" s="17" t="s">
        <v>353</v>
      </c>
      <c r="J2015" s="17" t="s">
        <v>359</v>
      </c>
      <c r="K2015" s="17" t="s">
        <v>255</v>
      </c>
      <c r="L2015" s="17" t="s">
        <v>363</v>
      </c>
      <c r="M2015" s="17" t="s">
        <v>333</v>
      </c>
      <c r="N2015" s="36">
        <v>6.0703308912819001</v>
      </c>
      <c r="O2015" s="35">
        <v>35.975174680000002</v>
      </c>
      <c r="P2015" s="37">
        <v>1648.0121756999999</v>
      </c>
      <c r="Q2015" t="str">
        <f t="shared" si="124"/>
        <v>Desirable</v>
      </c>
      <c r="R2015" t="str">
        <f t="shared" si="125"/>
        <v>Normal</v>
      </c>
      <c r="S2015">
        <f t="shared" si="126"/>
        <v>5</v>
      </c>
      <c r="T2015" t="str">
        <f t="shared" si="127"/>
        <v>Moderate</v>
      </c>
    </row>
    <row r="2016" spans="1:20" ht="15" customHeight="1" x14ac:dyDescent="0.35">
      <c r="A2016" s="35">
        <v>59</v>
      </c>
      <c r="B2016" s="36">
        <v>26.050994710000001</v>
      </c>
      <c r="C2016" s="35">
        <v>96.085449769999997</v>
      </c>
      <c r="D2016" s="35">
        <v>81.841356399999995</v>
      </c>
      <c r="E2016" s="37">
        <v>186.8271938</v>
      </c>
      <c r="F2016" s="37">
        <v>40.183781779999997</v>
      </c>
      <c r="G2016" s="37">
        <v>208.65283249999999</v>
      </c>
      <c r="H2016" s="37">
        <v>221.7402688</v>
      </c>
      <c r="I2016" s="17" t="s">
        <v>243</v>
      </c>
      <c r="J2016" s="17" t="s">
        <v>249</v>
      </c>
      <c r="K2016" s="17" t="s">
        <v>392</v>
      </c>
      <c r="L2016" s="17" t="s">
        <v>363</v>
      </c>
      <c r="M2016" s="17" t="s">
        <v>333</v>
      </c>
      <c r="N2016" s="36">
        <v>4.6493183449693696</v>
      </c>
      <c r="O2016" s="35">
        <v>14.24409337</v>
      </c>
      <c r="P2016" s="37">
        <v>1537.0086878899999</v>
      </c>
      <c r="Q2016" t="str">
        <f t="shared" si="124"/>
        <v>Desirable</v>
      </c>
      <c r="R2016" t="str">
        <f t="shared" si="125"/>
        <v>Normal</v>
      </c>
      <c r="S2016">
        <f t="shared" si="126"/>
        <v>2</v>
      </c>
      <c r="T2016" t="str">
        <f t="shared" si="127"/>
        <v>Low</v>
      </c>
    </row>
    <row r="2017" spans="1:20" ht="15" customHeight="1" x14ac:dyDescent="0.35">
      <c r="A2017" s="35">
        <v>38</v>
      </c>
      <c r="B2017" s="36">
        <v>34.800842979999999</v>
      </c>
      <c r="C2017" s="35">
        <v>103.332759</v>
      </c>
      <c r="D2017" s="35">
        <v>91.173883869999997</v>
      </c>
      <c r="E2017" s="37">
        <v>194.06440810000001</v>
      </c>
      <c r="F2017" s="37">
        <v>33.997742019999997</v>
      </c>
      <c r="G2017" s="37">
        <v>214.72542010000001</v>
      </c>
      <c r="H2017" s="37">
        <v>258.89294239999998</v>
      </c>
      <c r="I2017" s="17" t="s">
        <v>353</v>
      </c>
      <c r="J2017" s="17" t="s">
        <v>249</v>
      </c>
      <c r="K2017" s="17" t="s">
        <v>392</v>
      </c>
      <c r="L2017" s="17" t="s">
        <v>357</v>
      </c>
      <c r="M2017" s="17" t="s">
        <v>334</v>
      </c>
      <c r="N2017" s="36">
        <v>5.7081557941653003</v>
      </c>
      <c r="O2017" s="35">
        <v>12.15887513</v>
      </c>
      <c r="P2017" s="37">
        <v>1322.43203324</v>
      </c>
      <c r="Q2017" t="str">
        <f t="shared" si="124"/>
        <v>Desirable</v>
      </c>
      <c r="R2017" t="str">
        <f t="shared" si="125"/>
        <v>Normal</v>
      </c>
      <c r="S2017">
        <f t="shared" si="126"/>
        <v>6</v>
      </c>
      <c r="T2017" t="str">
        <f t="shared" si="127"/>
        <v>High</v>
      </c>
    </row>
    <row r="2018" spans="1:20" ht="15" customHeight="1" x14ac:dyDescent="0.35">
      <c r="A2018" s="35">
        <v>59</v>
      </c>
      <c r="B2018" s="36">
        <v>32.806375789999997</v>
      </c>
      <c r="C2018" s="35">
        <v>112.54565599999999</v>
      </c>
      <c r="D2018" s="35">
        <v>98.389856940000001</v>
      </c>
      <c r="E2018" s="37">
        <v>193.2474976</v>
      </c>
      <c r="F2018" s="37">
        <v>36.148170960000002</v>
      </c>
      <c r="G2018" s="37">
        <v>203.67756850000001</v>
      </c>
      <c r="H2018" s="37">
        <v>252.98563419999999</v>
      </c>
      <c r="I2018" s="17" t="s">
        <v>353</v>
      </c>
      <c r="J2018" s="17" t="s">
        <v>249</v>
      </c>
      <c r="K2018" s="17" t="s">
        <v>392</v>
      </c>
      <c r="L2018" s="17" t="s">
        <v>363</v>
      </c>
      <c r="M2018" s="17" t="s">
        <v>334</v>
      </c>
      <c r="N2018" s="36">
        <v>5.3459827279736896</v>
      </c>
      <c r="O2018" s="35">
        <v>14.15579906</v>
      </c>
      <c r="P2018" s="37">
        <v>1935.5761716100001</v>
      </c>
      <c r="Q2018" t="str">
        <f t="shared" si="124"/>
        <v>Desirable</v>
      </c>
      <c r="R2018" t="str">
        <f t="shared" si="125"/>
        <v>Normal</v>
      </c>
      <c r="S2018">
        <f t="shared" si="126"/>
        <v>6</v>
      </c>
      <c r="T2018" t="str">
        <f t="shared" si="127"/>
        <v>High</v>
      </c>
    </row>
    <row r="2019" spans="1:20" ht="15" customHeight="1" x14ac:dyDescent="0.35">
      <c r="A2019" s="35">
        <v>30</v>
      </c>
      <c r="B2019" s="36">
        <v>28.49346821</v>
      </c>
      <c r="C2019" s="35">
        <v>88.018831980000002</v>
      </c>
      <c r="D2019" s="35">
        <v>87.381872909999998</v>
      </c>
      <c r="E2019" s="37">
        <v>204.5174629</v>
      </c>
      <c r="F2019" s="37">
        <v>39.3194272</v>
      </c>
      <c r="G2019" s="37">
        <v>232.24314050000001</v>
      </c>
      <c r="H2019" s="37">
        <v>275.73801420000001</v>
      </c>
      <c r="I2019" s="17" t="s">
        <v>353</v>
      </c>
      <c r="J2019" s="17" t="s">
        <v>359</v>
      </c>
      <c r="K2019" s="17" t="s">
        <v>392</v>
      </c>
      <c r="L2019" s="17" t="s">
        <v>357</v>
      </c>
      <c r="M2019" s="17" t="s">
        <v>333</v>
      </c>
      <c r="N2019" s="36">
        <v>5.2014354598736396</v>
      </c>
      <c r="O2019" s="35">
        <v>0.63695907000000296</v>
      </c>
      <c r="P2019" s="37">
        <v>854.80404629999998</v>
      </c>
      <c r="Q2019" t="str">
        <f t="shared" si="124"/>
        <v>Borderline High</v>
      </c>
      <c r="R2019" t="str">
        <f t="shared" si="125"/>
        <v>Normal</v>
      </c>
      <c r="S2019">
        <f t="shared" si="126"/>
        <v>5</v>
      </c>
      <c r="T2019" t="str">
        <f t="shared" si="127"/>
        <v>Moderate</v>
      </c>
    </row>
    <row r="2020" spans="1:20" ht="15" customHeight="1" x14ac:dyDescent="0.35">
      <c r="A2020" s="35">
        <v>81</v>
      </c>
      <c r="B2020" s="36">
        <v>35.37107486</v>
      </c>
      <c r="C2020" s="35">
        <v>133.96205019999999</v>
      </c>
      <c r="D2020" s="35">
        <v>80.515370599999997</v>
      </c>
      <c r="E2020" s="37">
        <v>204.88355970000001</v>
      </c>
      <c r="F2020" s="37">
        <v>30.996100500000001</v>
      </c>
      <c r="G2020" s="37">
        <v>230.988992</v>
      </c>
      <c r="H2020" s="37">
        <v>261.56451040000002</v>
      </c>
      <c r="I2020" s="17" t="s">
        <v>243</v>
      </c>
      <c r="J2020" s="17" t="s">
        <v>249</v>
      </c>
      <c r="K2020" s="17" t="s">
        <v>392</v>
      </c>
      <c r="L2020" s="17" t="s">
        <v>366</v>
      </c>
      <c r="M2020" s="17" t="s">
        <v>334</v>
      </c>
      <c r="N2020" s="36">
        <v>6.60997855843189</v>
      </c>
      <c r="O2020" s="35">
        <v>53.446679600000003</v>
      </c>
      <c r="P2020" s="37">
        <v>2865.05706366</v>
      </c>
      <c r="Q2020" t="str">
        <f t="shared" si="124"/>
        <v>Borderline High</v>
      </c>
      <c r="R2020" t="str">
        <f t="shared" si="125"/>
        <v>High / Stage 1</v>
      </c>
      <c r="S2020">
        <f t="shared" si="126"/>
        <v>6</v>
      </c>
      <c r="T2020" t="str">
        <f t="shared" si="127"/>
        <v>High</v>
      </c>
    </row>
    <row r="2021" spans="1:20" ht="15" customHeight="1" x14ac:dyDescent="0.35">
      <c r="A2021" s="35">
        <v>34</v>
      </c>
      <c r="B2021" s="36">
        <v>28.548323069999999</v>
      </c>
      <c r="C2021" s="35">
        <v>121.264869</v>
      </c>
      <c r="D2021" s="35">
        <v>81.841356399999995</v>
      </c>
      <c r="E2021" s="37">
        <v>174.32959260000001</v>
      </c>
      <c r="F2021" s="37">
        <v>36.3012795</v>
      </c>
      <c r="G2021" s="37">
        <v>217.09589120000001</v>
      </c>
      <c r="H2021" s="37">
        <v>237.3946747</v>
      </c>
      <c r="I2021" s="17" t="s">
        <v>243</v>
      </c>
      <c r="J2021" s="17" t="s">
        <v>249</v>
      </c>
      <c r="K2021" s="17" t="s">
        <v>392</v>
      </c>
      <c r="L2021" s="17" t="s">
        <v>357</v>
      </c>
      <c r="M2021" s="17" t="s">
        <v>333</v>
      </c>
      <c r="N2021" s="36">
        <v>4.8022988445903101</v>
      </c>
      <c r="O2021" s="35">
        <v>39.423512600000002</v>
      </c>
      <c r="P2021" s="37">
        <v>970.64298438000003</v>
      </c>
      <c r="Q2021" t="str">
        <f t="shared" si="124"/>
        <v>Desirable</v>
      </c>
      <c r="R2021" t="str">
        <f t="shared" si="125"/>
        <v>Elevated</v>
      </c>
      <c r="S2021">
        <f t="shared" si="126"/>
        <v>4</v>
      </c>
      <c r="T2021" t="str">
        <f t="shared" si="127"/>
        <v>Moderate</v>
      </c>
    </row>
    <row r="2022" spans="1:20" ht="15" customHeight="1" x14ac:dyDescent="0.35">
      <c r="A2022" s="35">
        <v>26</v>
      </c>
      <c r="B2022" s="36">
        <v>27.331181409999999</v>
      </c>
      <c r="C2022" s="35">
        <v>129.49240520000001</v>
      </c>
      <c r="D2022" s="35">
        <v>78.03905383</v>
      </c>
      <c r="E2022" s="37">
        <v>191.2102232</v>
      </c>
      <c r="F2022" s="37">
        <v>35.806893129999999</v>
      </c>
      <c r="G2022" s="37">
        <v>212.196753</v>
      </c>
      <c r="H2022" s="37">
        <v>243.405689</v>
      </c>
      <c r="I2022" s="17" t="s">
        <v>243</v>
      </c>
      <c r="J2022" s="17" t="s">
        <v>249</v>
      </c>
      <c r="K2022" s="17" t="s">
        <v>255</v>
      </c>
      <c r="L2022" s="17" t="s">
        <v>355</v>
      </c>
      <c r="M2022" s="17" t="s">
        <v>333</v>
      </c>
      <c r="N2022" s="36">
        <v>5.3400394864138301</v>
      </c>
      <c r="O2022" s="35">
        <v>51.45335137</v>
      </c>
      <c r="P2022" s="37">
        <v>710.61071665999998</v>
      </c>
      <c r="Q2022" t="str">
        <f t="shared" si="124"/>
        <v>Desirable</v>
      </c>
      <c r="R2022" t="str">
        <f t="shared" si="125"/>
        <v>Elevated</v>
      </c>
      <c r="S2022">
        <f t="shared" si="126"/>
        <v>4</v>
      </c>
      <c r="T2022" t="str">
        <f t="shared" si="127"/>
        <v>Moderate</v>
      </c>
    </row>
    <row r="2023" spans="1:20" ht="15" customHeight="1" x14ac:dyDescent="0.35">
      <c r="A2023" s="35">
        <v>58</v>
      </c>
      <c r="B2023" s="36">
        <v>34.350826259999998</v>
      </c>
      <c r="C2023" s="35">
        <v>103.1382325</v>
      </c>
      <c r="D2023" s="35">
        <v>83.839240750000002</v>
      </c>
      <c r="E2023" s="37">
        <v>190.29226249999999</v>
      </c>
      <c r="F2023" s="37">
        <v>42.222851579999997</v>
      </c>
      <c r="G2023" s="37">
        <v>213.2974873</v>
      </c>
      <c r="H2023" s="37">
        <v>236.3451278</v>
      </c>
      <c r="I2023" s="17" t="s">
        <v>243</v>
      </c>
      <c r="J2023" s="17" t="s">
        <v>359</v>
      </c>
      <c r="K2023" s="17" t="s">
        <v>392</v>
      </c>
      <c r="L2023" s="17" t="s">
        <v>363</v>
      </c>
      <c r="M2023" s="17" t="s">
        <v>334</v>
      </c>
      <c r="N2023" s="36">
        <v>4.5068548281124903</v>
      </c>
      <c r="O2023" s="35">
        <v>19.298991749999999</v>
      </c>
      <c r="P2023" s="37">
        <v>1992.3479230800001</v>
      </c>
      <c r="Q2023" t="str">
        <f t="shared" si="124"/>
        <v>Desirable</v>
      </c>
      <c r="R2023" t="str">
        <f t="shared" si="125"/>
        <v>Normal</v>
      </c>
      <c r="S2023">
        <f t="shared" si="126"/>
        <v>3</v>
      </c>
      <c r="T2023" t="str">
        <f t="shared" si="127"/>
        <v>Moderate</v>
      </c>
    </row>
    <row r="2024" spans="1:20" ht="15" customHeight="1" x14ac:dyDescent="0.35">
      <c r="A2024" s="35">
        <v>18</v>
      </c>
      <c r="B2024" s="36">
        <v>20.003952139999999</v>
      </c>
      <c r="C2024" s="35">
        <v>96.830239070000005</v>
      </c>
      <c r="D2024" s="35">
        <v>86.056256550000001</v>
      </c>
      <c r="E2024" s="37">
        <v>180.81095210000001</v>
      </c>
      <c r="F2024" s="37">
        <v>31.312506930000001</v>
      </c>
      <c r="G2024" s="37">
        <v>206.26652039999999</v>
      </c>
      <c r="H2024" s="37">
        <v>241.2885043</v>
      </c>
      <c r="I2024" s="17" t="s">
        <v>353</v>
      </c>
      <c r="J2024" s="17" t="s">
        <v>249</v>
      </c>
      <c r="K2024" s="17" t="s">
        <v>392</v>
      </c>
      <c r="L2024" s="17" t="s">
        <v>355</v>
      </c>
      <c r="M2024" s="17" t="s">
        <v>255</v>
      </c>
      <c r="N2024" s="36">
        <v>5.77440038589718</v>
      </c>
      <c r="O2024" s="35">
        <v>10.773982520000001</v>
      </c>
      <c r="P2024" s="37">
        <v>360.07113851999998</v>
      </c>
      <c r="Q2024" t="str">
        <f t="shared" si="124"/>
        <v>Desirable</v>
      </c>
      <c r="R2024" t="str">
        <f t="shared" si="125"/>
        <v>Normal</v>
      </c>
      <c r="S2024">
        <f t="shared" si="126"/>
        <v>3</v>
      </c>
      <c r="T2024" t="str">
        <f t="shared" si="127"/>
        <v>Moderate</v>
      </c>
    </row>
    <row r="2025" spans="1:20" ht="15" customHeight="1" x14ac:dyDescent="0.35">
      <c r="A2025" s="35">
        <v>19</v>
      </c>
      <c r="B2025" s="36">
        <v>27.8392406</v>
      </c>
      <c r="C2025" s="35">
        <v>126.49047400000001</v>
      </c>
      <c r="D2025" s="35">
        <v>74.694042229999994</v>
      </c>
      <c r="E2025" s="37">
        <v>169.21933300000001</v>
      </c>
      <c r="F2025" s="37">
        <v>34.559126560000003</v>
      </c>
      <c r="G2025" s="37">
        <v>216.44454579999999</v>
      </c>
      <c r="H2025" s="37">
        <v>221.91892519999999</v>
      </c>
      <c r="I2025" s="17" t="s">
        <v>353</v>
      </c>
      <c r="J2025" s="17" t="s">
        <v>249</v>
      </c>
      <c r="K2025" s="17" t="s">
        <v>255</v>
      </c>
      <c r="L2025" s="17" t="s">
        <v>355</v>
      </c>
      <c r="M2025" s="17" t="s">
        <v>333</v>
      </c>
      <c r="N2025" s="36">
        <v>4.8965164876551199</v>
      </c>
      <c r="O2025" s="35">
        <v>51.796431769999998</v>
      </c>
      <c r="P2025" s="37">
        <v>528.94557139999995</v>
      </c>
      <c r="Q2025" t="str">
        <f t="shared" si="124"/>
        <v>Desirable</v>
      </c>
      <c r="R2025" t="str">
        <f t="shared" si="125"/>
        <v>Elevated</v>
      </c>
      <c r="S2025">
        <f t="shared" si="126"/>
        <v>6</v>
      </c>
      <c r="T2025" t="str">
        <f t="shared" si="127"/>
        <v>High</v>
      </c>
    </row>
    <row r="2026" spans="1:20" ht="15" customHeight="1" x14ac:dyDescent="0.35">
      <c r="A2026" s="35">
        <v>77</v>
      </c>
      <c r="B2026" s="36">
        <v>28.7658001</v>
      </c>
      <c r="C2026" s="35">
        <v>129.7480242</v>
      </c>
      <c r="D2026" s="35">
        <v>82.710827629999997</v>
      </c>
      <c r="E2026" s="37">
        <v>202.76075470000001</v>
      </c>
      <c r="F2026" s="37">
        <v>37.351890939999997</v>
      </c>
      <c r="G2026" s="37">
        <v>220.9933321</v>
      </c>
      <c r="H2026" s="37">
        <v>267.49993060000003</v>
      </c>
      <c r="I2026" s="17" t="s">
        <v>243</v>
      </c>
      <c r="J2026" s="17" t="s">
        <v>354</v>
      </c>
      <c r="K2026" s="17" t="s">
        <v>392</v>
      </c>
      <c r="L2026" s="17" t="s">
        <v>366</v>
      </c>
      <c r="M2026" s="17" t="s">
        <v>333</v>
      </c>
      <c r="N2026" s="36">
        <v>5.42839330479155</v>
      </c>
      <c r="O2026" s="35">
        <v>47.037196569999999</v>
      </c>
      <c r="P2026" s="37">
        <v>2214.9666077000002</v>
      </c>
      <c r="Q2026" t="str">
        <f t="shared" si="124"/>
        <v>Borderline High</v>
      </c>
      <c r="R2026" t="str">
        <f t="shared" si="125"/>
        <v>Elevated</v>
      </c>
      <c r="S2026">
        <f t="shared" si="126"/>
        <v>4</v>
      </c>
      <c r="T2026" t="str">
        <f t="shared" si="127"/>
        <v>Moderate</v>
      </c>
    </row>
    <row r="2027" spans="1:20" ht="15" customHeight="1" x14ac:dyDescent="0.35">
      <c r="A2027" s="35">
        <v>65</v>
      </c>
      <c r="B2027" s="36">
        <v>25.886906589999999</v>
      </c>
      <c r="C2027" s="35">
        <v>104.7804371</v>
      </c>
      <c r="D2027" s="35">
        <v>61.584667189999998</v>
      </c>
      <c r="E2027" s="37">
        <v>192.2667577</v>
      </c>
      <c r="F2027" s="37">
        <v>39.230411889999999</v>
      </c>
      <c r="G2027" s="37">
        <v>205.80035340000001</v>
      </c>
      <c r="H2027" s="37">
        <v>285.49468580000001</v>
      </c>
      <c r="I2027" s="17" t="s">
        <v>243</v>
      </c>
      <c r="J2027" s="17" t="s">
        <v>359</v>
      </c>
      <c r="K2027" s="17" t="s">
        <v>255</v>
      </c>
      <c r="L2027" s="17" t="s">
        <v>261</v>
      </c>
      <c r="M2027" s="17" t="s">
        <v>333</v>
      </c>
      <c r="N2027" s="36">
        <v>4.9009619944625102</v>
      </c>
      <c r="O2027" s="35">
        <v>43.195769910000003</v>
      </c>
      <c r="P2027" s="37">
        <v>1682.64892835</v>
      </c>
      <c r="Q2027" t="str">
        <f t="shared" si="124"/>
        <v>Desirable</v>
      </c>
      <c r="R2027" t="str">
        <f t="shared" si="125"/>
        <v>Normal</v>
      </c>
      <c r="S2027">
        <f t="shared" si="126"/>
        <v>3</v>
      </c>
      <c r="T2027" t="str">
        <f t="shared" si="127"/>
        <v>Moderate</v>
      </c>
    </row>
    <row r="2028" spans="1:20" ht="15" customHeight="1" x14ac:dyDescent="0.35">
      <c r="A2028" s="35">
        <v>46</v>
      </c>
      <c r="B2028" s="36">
        <v>23.272423230000001</v>
      </c>
      <c r="C2028" s="35">
        <v>94.579985010000001</v>
      </c>
      <c r="D2028" s="35">
        <v>75.30356845</v>
      </c>
      <c r="E2028" s="37">
        <v>184.5450337</v>
      </c>
      <c r="F2028" s="37">
        <v>36.044829800000002</v>
      </c>
      <c r="G2028" s="37">
        <v>209.82302580000001</v>
      </c>
      <c r="H2028" s="37">
        <v>245.40084200000001</v>
      </c>
      <c r="I2028" s="17" t="s">
        <v>243</v>
      </c>
      <c r="J2028" s="17" t="s">
        <v>249</v>
      </c>
      <c r="K2028" s="17" t="s">
        <v>255</v>
      </c>
      <c r="L2028" s="17" t="s">
        <v>360</v>
      </c>
      <c r="M2028" s="17" t="s">
        <v>255</v>
      </c>
      <c r="N2028" s="36">
        <v>5.1198752976217401</v>
      </c>
      <c r="O2028" s="35">
        <v>19.276416560000001</v>
      </c>
      <c r="P2028" s="37">
        <v>1070.5314685799999</v>
      </c>
      <c r="Q2028" t="str">
        <f t="shared" si="124"/>
        <v>Desirable</v>
      </c>
      <c r="R2028" t="str">
        <f t="shared" si="125"/>
        <v>Normal</v>
      </c>
      <c r="S2028">
        <f t="shared" si="126"/>
        <v>1</v>
      </c>
      <c r="T2028" t="str">
        <f t="shared" si="127"/>
        <v>Low</v>
      </c>
    </row>
    <row r="2029" spans="1:20" ht="15" customHeight="1" x14ac:dyDescent="0.35">
      <c r="A2029" s="35">
        <v>27</v>
      </c>
      <c r="B2029" s="36">
        <v>26.64048829</v>
      </c>
      <c r="C2029" s="35">
        <v>124.6195132</v>
      </c>
      <c r="D2029" s="35">
        <v>83.849597180000004</v>
      </c>
      <c r="E2029" s="37">
        <v>164.95296579999999</v>
      </c>
      <c r="F2029" s="37">
        <v>43.379621190000002</v>
      </c>
      <c r="G2029" s="37">
        <v>200.0717152</v>
      </c>
      <c r="H2029" s="37">
        <v>275.26710220000001</v>
      </c>
      <c r="I2029" s="17" t="s">
        <v>243</v>
      </c>
      <c r="J2029" s="17" t="s">
        <v>249</v>
      </c>
      <c r="K2029" s="17" t="s">
        <v>392</v>
      </c>
      <c r="L2029" s="17" t="s">
        <v>355</v>
      </c>
      <c r="M2029" s="17" t="s">
        <v>333</v>
      </c>
      <c r="N2029" s="36">
        <v>3.8025450954842701</v>
      </c>
      <c r="O2029" s="35">
        <v>40.769916019999997</v>
      </c>
      <c r="P2029" s="37">
        <v>719.29318382999998</v>
      </c>
      <c r="Q2029" t="str">
        <f t="shared" si="124"/>
        <v>Desirable</v>
      </c>
      <c r="R2029" t="str">
        <f t="shared" si="125"/>
        <v>Elevated</v>
      </c>
      <c r="S2029">
        <f t="shared" si="126"/>
        <v>3</v>
      </c>
      <c r="T2029" t="str">
        <f t="shared" si="127"/>
        <v>Moderate</v>
      </c>
    </row>
    <row r="2030" spans="1:20" ht="15" customHeight="1" x14ac:dyDescent="0.35">
      <c r="A2030" s="35">
        <v>75</v>
      </c>
      <c r="B2030" s="36">
        <v>19.448415000000001</v>
      </c>
      <c r="C2030" s="35">
        <v>100.09748260000001</v>
      </c>
      <c r="D2030" s="35">
        <v>70.563067669999995</v>
      </c>
      <c r="E2030" s="37">
        <v>193.4412706</v>
      </c>
      <c r="F2030" s="37">
        <v>33.734566479999998</v>
      </c>
      <c r="G2030" s="37">
        <v>233.7705402</v>
      </c>
      <c r="H2030" s="37">
        <v>205.87985520000001</v>
      </c>
      <c r="I2030" s="17" t="s">
        <v>353</v>
      </c>
      <c r="J2030" s="17" t="s">
        <v>359</v>
      </c>
      <c r="K2030" s="17" t="s">
        <v>255</v>
      </c>
      <c r="L2030" s="17" t="s">
        <v>366</v>
      </c>
      <c r="M2030" s="17" t="s">
        <v>255</v>
      </c>
      <c r="N2030" s="36">
        <v>5.7342153993496403</v>
      </c>
      <c r="O2030" s="35">
        <v>29.534414930000001</v>
      </c>
      <c r="P2030" s="37">
        <v>1458.6311250000001</v>
      </c>
      <c r="Q2030" t="str">
        <f t="shared" si="124"/>
        <v>Desirable</v>
      </c>
      <c r="R2030" t="str">
        <f t="shared" si="125"/>
        <v>Normal</v>
      </c>
      <c r="S2030">
        <f t="shared" si="126"/>
        <v>3</v>
      </c>
      <c r="T2030" t="str">
        <f t="shared" si="127"/>
        <v>Moderate</v>
      </c>
    </row>
    <row r="2031" spans="1:20" ht="15" customHeight="1" x14ac:dyDescent="0.35">
      <c r="A2031" s="35">
        <v>77</v>
      </c>
      <c r="B2031" s="36">
        <v>34.767063870000001</v>
      </c>
      <c r="C2031" s="35">
        <v>121.5679492</v>
      </c>
      <c r="D2031" s="35">
        <v>71.037238090000002</v>
      </c>
      <c r="E2031" s="37">
        <v>201.851415</v>
      </c>
      <c r="F2031" s="37">
        <v>37.036169749999999</v>
      </c>
      <c r="G2031" s="37">
        <v>229.1218337</v>
      </c>
      <c r="H2031" s="37">
        <v>247.97645739999999</v>
      </c>
      <c r="I2031" s="17" t="s">
        <v>243</v>
      </c>
      <c r="J2031" s="17" t="s">
        <v>359</v>
      </c>
      <c r="K2031" s="17" t="s">
        <v>255</v>
      </c>
      <c r="L2031" s="17" t="s">
        <v>366</v>
      </c>
      <c r="M2031" s="17" t="s">
        <v>334</v>
      </c>
      <c r="N2031" s="36">
        <v>5.4501158289998397</v>
      </c>
      <c r="O2031" s="35">
        <v>50.530711109999999</v>
      </c>
      <c r="P2031" s="37">
        <v>2677.0639179899999</v>
      </c>
      <c r="Q2031" t="str">
        <f t="shared" si="124"/>
        <v>Borderline High</v>
      </c>
      <c r="R2031" t="str">
        <f t="shared" si="125"/>
        <v>Elevated</v>
      </c>
      <c r="S2031">
        <f t="shared" si="126"/>
        <v>5</v>
      </c>
      <c r="T2031" t="str">
        <f t="shared" si="127"/>
        <v>Moderate</v>
      </c>
    </row>
    <row r="2032" spans="1:20" ht="15" customHeight="1" x14ac:dyDescent="0.35">
      <c r="A2032" s="35">
        <v>38</v>
      </c>
      <c r="B2032" s="36">
        <v>35.017069579999998</v>
      </c>
      <c r="C2032" s="35">
        <v>117.33592229999999</v>
      </c>
      <c r="D2032" s="35">
        <v>79.915709500000006</v>
      </c>
      <c r="E2032" s="37">
        <v>193.2410692</v>
      </c>
      <c r="F2032" s="37">
        <v>26.264281239999999</v>
      </c>
      <c r="G2032" s="37">
        <v>223.7081513</v>
      </c>
      <c r="H2032" s="37">
        <v>265.2730583</v>
      </c>
      <c r="I2032" s="17" t="s">
        <v>243</v>
      </c>
      <c r="J2032" s="17" t="s">
        <v>359</v>
      </c>
      <c r="K2032" s="17" t="s">
        <v>255</v>
      </c>
      <c r="L2032" s="17" t="s">
        <v>357</v>
      </c>
      <c r="M2032" s="17" t="s">
        <v>334</v>
      </c>
      <c r="N2032" s="36">
        <v>7.3575616798413499</v>
      </c>
      <c r="O2032" s="35">
        <v>37.420212800000002</v>
      </c>
      <c r="P2032" s="37">
        <v>1330.6486440399999</v>
      </c>
      <c r="Q2032" t="str">
        <f t="shared" si="124"/>
        <v>Desirable</v>
      </c>
      <c r="R2032" t="str">
        <f t="shared" si="125"/>
        <v>Normal</v>
      </c>
      <c r="S2032">
        <f t="shared" si="126"/>
        <v>4</v>
      </c>
      <c r="T2032" t="str">
        <f t="shared" si="127"/>
        <v>Moderate</v>
      </c>
    </row>
    <row r="2033" spans="1:20" ht="15" customHeight="1" x14ac:dyDescent="0.35">
      <c r="A2033" s="35">
        <v>45</v>
      </c>
      <c r="B2033" s="36">
        <v>27.366553419999999</v>
      </c>
      <c r="C2033" s="35">
        <v>105.0014176</v>
      </c>
      <c r="D2033" s="35">
        <v>70.265155190000002</v>
      </c>
      <c r="E2033" s="37">
        <v>193.55702629999999</v>
      </c>
      <c r="F2033" s="37">
        <v>36.57745671</v>
      </c>
      <c r="G2033" s="37">
        <v>207.82430009999999</v>
      </c>
      <c r="H2033" s="37">
        <v>233.57350650000001</v>
      </c>
      <c r="I2033" s="17" t="s">
        <v>353</v>
      </c>
      <c r="J2033" s="17" t="s">
        <v>249</v>
      </c>
      <c r="K2033" s="17" t="s">
        <v>255</v>
      </c>
      <c r="L2033" s="17" t="s">
        <v>360</v>
      </c>
      <c r="M2033" s="17" t="s">
        <v>333</v>
      </c>
      <c r="N2033" s="36">
        <v>5.2917026964065297</v>
      </c>
      <c r="O2033" s="35">
        <v>34.736262410000002</v>
      </c>
      <c r="P2033" s="37">
        <v>1231.4949039000001</v>
      </c>
      <c r="Q2033" t="str">
        <f t="shared" si="124"/>
        <v>Desirable</v>
      </c>
      <c r="R2033" t="str">
        <f t="shared" si="125"/>
        <v>Normal</v>
      </c>
      <c r="S2033">
        <f t="shared" si="126"/>
        <v>5</v>
      </c>
      <c r="T2033" t="str">
        <f t="shared" si="127"/>
        <v>Moderate</v>
      </c>
    </row>
    <row r="2034" spans="1:20" ht="15" customHeight="1" x14ac:dyDescent="0.35">
      <c r="A2034" s="35">
        <v>51</v>
      </c>
      <c r="B2034" s="36">
        <v>25.445138069999999</v>
      </c>
      <c r="C2034" s="35">
        <v>100.6662006</v>
      </c>
      <c r="D2034" s="35">
        <v>95.074168200000003</v>
      </c>
      <c r="E2034" s="37">
        <v>194.32016060000001</v>
      </c>
      <c r="F2034" s="37">
        <v>32.811386650000003</v>
      </c>
      <c r="G2034" s="37">
        <v>219.54118990000001</v>
      </c>
      <c r="H2034" s="37">
        <v>220.68185969999999</v>
      </c>
      <c r="I2034" s="17" t="s">
        <v>243</v>
      </c>
      <c r="J2034" s="17" t="s">
        <v>249</v>
      </c>
      <c r="K2034" s="17" t="s">
        <v>392</v>
      </c>
      <c r="L2034" s="17" t="s">
        <v>363</v>
      </c>
      <c r="M2034" s="17" t="s">
        <v>333</v>
      </c>
      <c r="N2034" s="36">
        <v>5.9223391767260196</v>
      </c>
      <c r="O2034" s="35">
        <v>5.5920323999999901</v>
      </c>
      <c r="P2034" s="37">
        <v>1297.7020415699999</v>
      </c>
      <c r="Q2034" t="str">
        <f t="shared" si="124"/>
        <v>Desirable</v>
      </c>
      <c r="R2034" t="str">
        <f t="shared" si="125"/>
        <v>Normal</v>
      </c>
      <c r="S2034">
        <f t="shared" si="126"/>
        <v>3</v>
      </c>
      <c r="T2034" t="str">
        <f t="shared" si="127"/>
        <v>Moderate</v>
      </c>
    </row>
    <row r="2035" spans="1:20" ht="15" customHeight="1" x14ac:dyDescent="0.35">
      <c r="A2035" s="35">
        <v>25</v>
      </c>
      <c r="B2035" s="36">
        <v>19.614702690000001</v>
      </c>
      <c r="C2035" s="35">
        <v>113.14141050000001</v>
      </c>
      <c r="D2035" s="35">
        <v>77.544667369999999</v>
      </c>
      <c r="E2035" s="37">
        <v>175.42876680000001</v>
      </c>
      <c r="F2035" s="37">
        <v>36.300774820000001</v>
      </c>
      <c r="G2035" s="37">
        <v>214.11792510000001</v>
      </c>
      <c r="H2035" s="37">
        <v>237.4281186</v>
      </c>
      <c r="I2035" s="17" t="s">
        <v>243</v>
      </c>
      <c r="J2035" s="17" t="s">
        <v>249</v>
      </c>
      <c r="K2035" s="17" t="s">
        <v>255</v>
      </c>
      <c r="L2035" s="17" t="s">
        <v>355</v>
      </c>
      <c r="M2035" s="17" t="s">
        <v>255</v>
      </c>
      <c r="N2035" s="36">
        <v>4.8326452443474297</v>
      </c>
      <c r="O2035" s="35">
        <v>35.59674313</v>
      </c>
      <c r="P2035" s="37">
        <v>490.36756724999998</v>
      </c>
      <c r="Q2035" t="str">
        <f t="shared" si="124"/>
        <v>Desirable</v>
      </c>
      <c r="R2035" t="str">
        <f t="shared" si="125"/>
        <v>Normal</v>
      </c>
      <c r="S2035">
        <f t="shared" si="126"/>
        <v>1</v>
      </c>
      <c r="T2035" t="str">
        <f t="shared" si="127"/>
        <v>Low</v>
      </c>
    </row>
    <row r="2036" spans="1:20" ht="15" customHeight="1" x14ac:dyDescent="0.35">
      <c r="A2036" s="35">
        <v>76</v>
      </c>
      <c r="B2036" s="36">
        <v>23.73108951</v>
      </c>
      <c r="C2036" s="35">
        <v>96.081760259999996</v>
      </c>
      <c r="D2036" s="35">
        <v>87.25722451</v>
      </c>
      <c r="E2036" s="37">
        <v>178.7170467</v>
      </c>
      <c r="F2036" s="37">
        <v>33.693906929999997</v>
      </c>
      <c r="G2036" s="37">
        <v>212.8537024</v>
      </c>
      <c r="H2036" s="37">
        <v>240.25600220000001</v>
      </c>
      <c r="I2036" s="17" t="s">
        <v>353</v>
      </c>
      <c r="J2036" s="17" t="s">
        <v>354</v>
      </c>
      <c r="K2036" s="17" t="s">
        <v>392</v>
      </c>
      <c r="L2036" s="17" t="s">
        <v>366</v>
      </c>
      <c r="M2036" s="17" t="s">
        <v>255</v>
      </c>
      <c r="N2036" s="36">
        <v>5.3041354649459196</v>
      </c>
      <c r="O2036" s="35">
        <v>8.8245357500000008</v>
      </c>
      <c r="P2036" s="37">
        <v>1803.5628027600001</v>
      </c>
      <c r="Q2036" t="str">
        <f t="shared" si="124"/>
        <v>Desirable</v>
      </c>
      <c r="R2036" t="str">
        <f t="shared" si="125"/>
        <v>Normal</v>
      </c>
      <c r="S2036">
        <f t="shared" si="126"/>
        <v>3</v>
      </c>
      <c r="T2036" t="str">
        <f t="shared" si="127"/>
        <v>Moderate</v>
      </c>
    </row>
    <row r="2037" spans="1:20" ht="15" customHeight="1" x14ac:dyDescent="0.35">
      <c r="A2037" s="35">
        <v>89</v>
      </c>
      <c r="B2037" s="36">
        <v>34.414477429999998</v>
      </c>
      <c r="C2037" s="35">
        <v>101.0990218</v>
      </c>
      <c r="D2037" s="35">
        <v>75.242777820000001</v>
      </c>
      <c r="E2037" s="37">
        <v>199.1535217</v>
      </c>
      <c r="F2037" s="37">
        <v>38.173034739999999</v>
      </c>
      <c r="G2037" s="37">
        <v>209.6278667</v>
      </c>
      <c r="H2037" s="37">
        <v>266.31778880000002</v>
      </c>
      <c r="I2037" s="17" t="s">
        <v>243</v>
      </c>
      <c r="J2037" s="17" t="s">
        <v>249</v>
      </c>
      <c r="K2037" s="17" t="s">
        <v>255</v>
      </c>
      <c r="L2037" s="17" t="s">
        <v>366</v>
      </c>
      <c r="M2037" s="17" t="s">
        <v>334</v>
      </c>
      <c r="N2037" s="36">
        <v>5.2171257291030901</v>
      </c>
      <c r="O2037" s="35">
        <v>25.856243979999999</v>
      </c>
      <c r="P2037" s="37">
        <v>3062.88849127</v>
      </c>
      <c r="Q2037" t="str">
        <f t="shared" si="124"/>
        <v>Desirable</v>
      </c>
      <c r="R2037" t="str">
        <f t="shared" si="125"/>
        <v>Normal</v>
      </c>
      <c r="S2037">
        <f t="shared" si="126"/>
        <v>4</v>
      </c>
      <c r="T2037" t="str">
        <f t="shared" si="127"/>
        <v>Moderate</v>
      </c>
    </row>
    <row r="2038" spans="1:20" ht="15" customHeight="1" x14ac:dyDescent="0.35">
      <c r="A2038" s="35">
        <v>66</v>
      </c>
      <c r="B2038" s="36">
        <v>27.040588</v>
      </c>
      <c r="C2038" s="35">
        <v>110.6058147</v>
      </c>
      <c r="D2038" s="35">
        <v>74.230267459999993</v>
      </c>
      <c r="E2038" s="37">
        <v>188.90912109999999</v>
      </c>
      <c r="F2038" s="37">
        <v>36.562654469999998</v>
      </c>
      <c r="G2038" s="37">
        <v>206.52900690000001</v>
      </c>
      <c r="H2038" s="37">
        <v>222.7033811</v>
      </c>
      <c r="I2038" s="17" t="s">
        <v>243</v>
      </c>
      <c r="J2038" s="17" t="s">
        <v>359</v>
      </c>
      <c r="K2038" s="17" t="s">
        <v>255</v>
      </c>
      <c r="L2038" s="17" t="s">
        <v>261</v>
      </c>
      <c r="M2038" s="17" t="s">
        <v>333</v>
      </c>
      <c r="N2038" s="36">
        <v>5.1667233639997798</v>
      </c>
      <c r="O2038" s="35">
        <v>36.375547240000003</v>
      </c>
      <c r="P2038" s="37">
        <v>1784.6788079999999</v>
      </c>
      <c r="Q2038" t="str">
        <f t="shared" si="124"/>
        <v>Desirable</v>
      </c>
      <c r="R2038" t="str">
        <f t="shared" si="125"/>
        <v>Normal</v>
      </c>
      <c r="S2038">
        <f t="shared" si="126"/>
        <v>3</v>
      </c>
      <c r="T2038" t="str">
        <f t="shared" si="127"/>
        <v>Moderate</v>
      </c>
    </row>
    <row r="2039" spans="1:20" ht="15" customHeight="1" x14ac:dyDescent="0.35">
      <c r="A2039" s="35">
        <v>34</v>
      </c>
      <c r="B2039" s="36">
        <v>24.431126819999999</v>
      </c>
      <c r="C2039" s="35">
        <v>91.9783647</v>
      </c>
      <c r="D2039" s="35">
        <v>68.538099779999996</v>
      </c>
      <c r="E2039" s="37">
        <v>205.43331810000001</v>
      </c>
      <c r="F2039" s="37">
        <v>40.175558959999996</v>
      </c>
      <c r="G2039" s="37">
        <v>213.67006509999999</v>
      </c>
      <c r="H2039" s="37">
        <v>271.5991583</v>
      </c>
      <c r="I2039" s="17" t="s">
        <v>243</v>
      </c>
      <c r="J2039" s="17" t="s">
        <v>354</v>
      </c>
      <c r="K2039" s="17" t="s">
        <v>255</v>
      </c>
      <c r="L2039" s="17" t="s">
        <v>357</v>
      </c>
      <c r="M2039" s="17" t="s">
        <v>255</v>
      </c>
      <c r="N2039" s="36">
        <v>5.1133904149170801</v>
      </c>
      <c r="O2039" s="35">
        <v>23.440264920000001</v>
      </c>
      <c r="P2039" s="37">
        <v>830.65831188000004</v>
      </c>
      <c r="Q2039" t="str">
        <f t="shared" si="124"/>
        <v>Borderline High</v>
      </c>
      <c r="R2039" t="str">
        <f t="shared" si="125"/>
        <v>Normal</v>
      </c>
      <c r="S2039">
        <f t="shared" si="126"/>
        <v>0</v>
      </c>
      <c r="T2039" t="str">
        <f t="shared" si="127"/>
        <v>Low</v>
      </c>
    </row>
    <row r="2040" spans="1:20" ht="15" customHeight="1" x14ac:dyDescent="0.35">
      <c r="A2040" s="35">
        <v>77</v>
      </c>
      <c r="B2040" s="36">
        <v>27.232559219999999</v>
      </c>
      <c r="C2040" s="35">
        <v>114.96243920000001</v>
      </c>
      <c r="D2040" s="35">
        <v>84.323454170000005</v>
      </c>
      <c r="E2040" s="37">
        <v>226.26746220000001</v>
      </c>
      <c r="F2040" s="37">
        <v>42.966867190000002</v>
      </c>
      <c r="G2040" s="37">
        <v>231.76049</v>
      </c>
      <c r="H2040" s="37">
        <v>226.3436102</v>
      </c>
      <c r="I2040" s="17" t="s">
        <v>243</v>
      </c>
      <c r="J2040" s="17" t="s">
        <v>354</v>
      </c>
      <c r="K2040" s="17" t="s">
        <v>392</v>
      </c>
      <c r="L2040" s="17" t="s">
        <v>366</v>
      </c>
      <c r="M2040" s="17" t="s">
        <v>333</v>
      </c>
      <c r="N2040" s="36">
        <v>5.2660916887294196</v>
      </c>
      <c r="O2040" s="35">
        <v>30.638985030000001</v>
      </c>
      <c r="P2040" s="37">
        <v>2096.9070599400002</v>
      </c>
      <c r="Q2040" t="str">
        <f t="shared" si="124"/>
        <v>Borderline High</v>
      </c>
      <c r="R2040" t="str">
        <f t="shared" si="125"/>
        <v>Normal</v>
      </c>
      <c r="S2040">
        <f t="shared" si="126"/>
        <v>2</v>
      </c>
      <c r="T2040" t="str">
        <f t="shared" si="127"/>
        <v>Low</v>
      </c>
    </row>
    <row r="2041" spans="1:20" ht="15" customHeight="1" x14ac:dyDescent="0.35">
      <c r="A2041" s="35">
        <v>62</v>
      </c>
      <c r="B2041" s="36">
        <v>24.303042000000001</v>
      </c>
      <c r="C2041" s="35">
        <v>123.46725189999999</v>
      </c>
      <c r="D2041" s="35">
        <v>75.211538829999995</v>
      </c>
      <c r="E2041" s="37">
        <v>189.34237870000001</v>
      </c>
      <c r="F2041" s="37">
        <v>48.421208239999999</v>
      </c>
      <c r="G2041" s="37">
        <v>204.23021869999999</v>
      </c>
      <c r="H2041" s="37">
        <v>229.59813209999999</v>
      </c>
      <c r="I2041" s="17" t="s">
        <v>243</v>
      </c>
      <c r="J2041" s="17" t="s">
        <v>354</v>
      </c>
      <c r="K2041" s="17" t="s">
        <v>255</v>
      </c>
      <c r="L2041" s="17" t="s">
        <v>261</v>
      </c>
      <c r="M2041" s="17" t="s">
        <v>255</v>
      </c>
      <c r="N2041" s="36">
        <v>3.9103191676160498</v>
      </c>
      <c r="O2041" s="35">
        <v>48.255713069999999</v>
      </c>
      <c r="P2041" s="37">
        <v>1506.7886040000001</v>
      </c>
      <c r="Q2041" t="str">
        <f t="shared" si="124"/>
        <v>Desirable</v>
      </c>
      <c r="R2041" t="str">
        <f t="shared" si="125"/>
        <v>Elevated</v>
      </c>
      <c r="S2041">
        <f t="shared" si="126"/>
        <v>1</v>
      </c>
      <c r="T2041" t="str">
        <f t="shared" si="127"/>
        <v>Low</v>
      </c>
    </row>
    <row r="2042" spans="1:20" ht="15" customHeight="1" x14ac:dyDescent="0.35">
      <c r="A2042" s="35">
        <v>86</v>
      </c>
      <c r="B2042" s="36">
        <v>19.117292880000001</v>
      </c>
      <c r="C2042" s="35">
        <v>118.6270322</v>
      </c>
      <c r="D2042" s="35">
        <v>79.992358519999996</v>
      </c>
      <c r="E2042" s="37">
        <v>194.22832159999999</v>
      </c>
      <c r="F2042" s="37">
        <v>35.85928363</v>
      </c>
      <c r="G2042" s="37">
        <v>230.22021699999999</v>
      </c>
      <c r="H2042" s="37">
        <v>252.0881152</v>
      </c>
      <c r="I2042" s="17" t="s">
        <v>243</v>
      </c>
      <c r="J2042" s="17" t="s">
        <v>359</v>
      </c>
      <c r="K2042" s="17" t="s">
        <v>255</v>
      </c>
      <c r="L2042" s="17" t="s">
        <v>366</v>
      </c>
      <c r="M2042" s="17" t="s">
        <v>255</v>
      </c>
      <c r="N2042" s="36">
        <v>5.4164027258343799</v>
      </c>
      <c r="O2042" s="35">
        <v>38.634673679999999</v>
      </c>
      <c r="P2042" s="37">
        <v>1644.0871876799999</v>
      </c>
      <c r="Q2042" t="str">
        <f t="shared" si="124"/>
        <v>Desirable</v>
      </c>
      <c r="R2042" t="str">
        <f t="shared" si="125"/>
        <v>Normal</v>
      </c>
      <c r="S2042">
        <f t="shared" si="126"/>
        <v>1</v>
      </c>
      <c r="T2042" t="str">
        <f t="shared" si="127"/>
        <v>Low</v>
      </c>
    </row>
    <row r="2043" spans="1:20" ht="15" customHeight="1" x14ac:dyDescent="0.35">
      <c r="A2043" s="35">
        <v>49</v>
      </c>
      <c r="B2043" s="36">
        <v>25.467804269999998</v>
      </c>
      <c r="C2043" s="35">
        <v>124.7480891</v>
      </c>
      <c r="D2043" s="35">
        <v>82.318744530000004</v>
      </c>
      <c r="E2043" s="37">
        <v>198.76227449999999</v>
      </c>
      <c r="F2043" s="37">
        <v>20.412599889999999</v>
      </c>
      <c r="G2043" s="37">
        <v>236.9974612</v>
      </c>
      <c r="H2043" s="37">
        <v>257.16059209999997</v>
      </c>
      <c r="I2043" s="17" t="s">
        <v>243</v>
      </c>
      <c r="J2043" s="17" t="s">
        <v>249</v>
      </c>
      <c r="K2043" s="17" t="s">
        <v>392</v>
      </c>
      <c r="L2043" s="17" t="s">
        <v>360</v>
      </c>
      <c r="M2043" s="17" t="s">
        <v>333</v>
      </c>
      <c r="N2043" s="36">
        <v>9.7372346281755302</v>
      </c>
      <c r="O2043" s="35">
        <v>42.429344569999998</v>
      </c>
      <c r="P2043" s="37">
        <v>1247.9224092300001</v>
      </c>
      <c r="Q2043" t="str">
        <f t="shared" si="124"/>
        <v>Desirable</v>
      </c>
      <c r="R2043" t="str">
        <f t="shared" si="125"/>
        <v>Elevated</v>
      </c>
      <c r="S2043">
        <f t="shared" si="126"/>
        <v>4</v>
      </c>
      <c r="T2043" t="str">
        <f t="shared" si="127"/>
        <v>Moderate</v>
      </c>
    </row>
    <row r="2044" spans="1:20" ht="15" customHeight="1" x14ac:dyDescent="0.35">
      <c r="A2044" s="35">
        <v>61</v>
      </c>
      <c r="B2044" s="36">
        <v>21.774623600000002</v>
      </c>
      <c r="C2044" s="35">
        <v>114.9401325</v>
      </c>
      <c r="D2044" s="35">
        <v>83.573468890000001</v>
      </c>
      <c r="E2044" s="37">
        <v>194.7860139</v>
      </c>
      <c r="F2044" s="37">
        <v>39.884914139999999</v>
      </c>
      <c r="G2044" s="37">
        <v>216.27490839999999</v>
      </c>
      <c r="H2044" s="37">
        <v>228.2108058</v>
      </c>
      <c r="I2044" s="17" t="s">
        <v>243</v>
      </c>
      <c r="J2044" s="17" t="s">
        <v>249</v>
      </c>
      <c r="K2044" s="17" t="s">
        <v>392</v>
      </c>
      <c r="L2044" s="17" t="s">
        <v>261</v>
      </c>
      <c r="M2044" s="17" t="s">
        <v>255</v>
      </c>
      <c r="N2044" s="36">
        <v>4.8837014720974903</v>
      </c>
      <c r="O2044" s="35">
        <v>31.36666361</v>
      </c>
      <c r="P2044" s="37">
        <v>1328.2520396</v>
      </c>
      <c r="Q2044" t="str">
        <f t="shared" si="124"/>
        <v>Desirable</v>
      </c>
      <c r="R2044" t="str">
        <f t="shared" si="125"/>
        <v>Normal</v>
      </c>
      <c r="S2044">
        <f t="shared" si="126"/>
        <v>1</v>
      </c>
      <c r="T2044" t="str">
        <f t="shared" si="127"/>
        <v>Low</v>
      </c>
    </row>
    <row r="2045" spans="1:20" ht="15" customHeight="1" x14ac:dyDescent="0.35">
      <c r="A2045" s="35">
        <v>82</v>
      </c>
      <c r="B2045" s="36">
        <v>29.140042220000002</v>
      </c>
      <c r="C2045" s="35">
        <v>109.7123515</v>
      </c>
      <c r="D2045" s="35">
        <v>77.244038709999998</v>
      </c>
      <c r="E2045" s="37">
        <v>199.89023220000001</v>
      </c>
      <c r="F2045" s="37">
        <v>40.540771100000001</v>
      </c>
      <c r="G2045" s="37">
        <v>221.92994920000001</v>
      </c>
      <c r="H2045" s="37">
        <v>269.76683580000002</v>
      </c>
      <c r="I2045" s="17" t="s">
        <v>353</v>
      </c>
      <c r="J2045" s="17" t="s">
        <v>354</v>
      </c>
      <c r="K2045" s="17" t="s">
        <v>255</v>
      </c>
      <c r="L2045" s="17" t="s">
        <v>366</v>
      </c>
      <c r="M2045" s="17" t="s">
        <v>333</v>
      </c>
      <c r="N2045" s="36">
        <v>4.9305976866335399</v>
      </c>
      <c r="O2045" s="35">
        <v>32.468312789999999</v>
      </c>
      <c r="P2045" s="37">
        <v>2389.4834620400002</v>
      </c>
      <c r="Q2045" t="str">
        <f t="shared" si="124"/>
        <v>Desirable</v>
      </c>
      <c r="R2045" t="str">
        <f t="shared" si="125"/>
        <v>Normal</v>
      </c>
      <c r="S2045">
        <f t="shared" si="126"/>
        <v>4</v>
      </c>
      <c r="T2045" t="str">
        <f t="shared" si="127"/>
        <v>Moderate</v>
      </c>
    </row>
    <row r="2046" spans="1:20" ht="15" customHeight="1" x14ac:dyDescent="0.35">
      <c r="A2046" s="35">
        <v>25</v>
      </c>
      <c r="B2046" s="36">
        <v>31.641369780000002</v>
      </c>
      <c r="C2046" s="35">
        <v>95.048986630000002</v>
      </c>
      <c r="D2046" s="35">
        <v>78.819280449999994</v>
      </c>
      <c r="E2046" s="37">
        <v>206.626845</v>
      </c>
      <c r="F2046" s="37">
        <v>34.323905269999997</v>
      </c>
      <c r="G2046" s="37">
        <v>219.49761040000001</v>
      </c>
      <c r="H2046" s="37">
        <v>250.67425460000001</v>
      </c>
      <c r="I2046" s="17" t="s">
        <v>243</v>
      </c>
      <c r="J2046" s="17" t="s">
        <v>249</v>
      </c>
      <c r="K2046" s="17" t="s">
        <v>255</v>
      </c>
      <c r="L2046" s="17" t="s">
        <v>355</v>
      </c>
      <c r="M2046" s="17" t="s">
        <v>334</v>
      </c>
      <c r="N2046" s="36">
        <v>6.0199107116344797</v>
      </c>
      <c r="O2046" s="35">
        <v>16.229706180000001</v>
      </c>
      <c r="P2046" s="37">
        <v>791.0342445</v>
      </c>
      <c r="Q2046" t="str">
        <f t="shared" si="124"/>
        <v>Borderline High</v>
      </c>
      <c r="R2046" t="str">
        <f t="shared" si="125"/>
        <v>Normal</v>
      </c>
      <c r="S2046">
        <f t="shared" si="126"/>
        <v>4</v>
      </c>
      <c r="T2046" t="str">
        <f t="shared" si="127"/>
        <v>Moderate</v>
      </c>
    </row>
    <row r="2047" spans="1:20" ht="15" customHeight="1" x14ac:dyDescent="0.35">
      <c r="A2047" s="35">
        <v>89</v>
      </c>
      <c r="B2047" s="36">
        <v>23.43961943</v>
      </c>
      <c r="C2047" s="35">
        <v>99.004385670000005</v>
      </c>
      <c r="D2047" s="35">
        <v>96.001592160000001</v>
      </c>
      <c r="E2047" s="37">
        <v>197.5663491</v>
      </c>
      <c r="F2047" s="37">
        <v>29.801054820000001</v>
      </c>
      <c r="G2047" s="37">
        <v>213.01890040000001</v>
      </c>
      <c r="H2047" s="37">
        <v>241.8951126</v>
      </c>
      <c r="I2047" s="17" t="s">
        <v>243</v>
      </c>
      <c r="J2047" s="17" t="s">
        <v>249</v>
      </c>
      <c r="K2047" s="17" t="s">
        <v>392</v>
      </c>
      <c r="L2047" s="17" t="s">
        <v>366</v>
      </c>
      <c r="M2047" s="17" t="s">
        <v>255</v>
      </c>
      <c r="N2047" s="36">
        <v>6.6295085960316404</v>
      </c>
      <c r="O2047" s="35">
        <v>3.0027935100000001</v>
      </c>
      <c r="P2047" s="37">
        <v>2086.1261292700001</v>
      </c>
      <c r="Q2047" t="str">
        <f t="shared" si="124"/>
        <v>Desirable</v>
      </c>
      <c r="R2047" t="str">
        <f t="shared" si="125"/>
        <v>Normal</v>
      </c>
      <c r="S2047">
        <f t="shared" si="126"/>
        <v>1</v>
      </c>
      <c r="T2047" t="str">
        <f t="shared" si="127"/>
        <v>Low</v>
      </c>
    </row>
    <row r="2048" spans="1:20" ht="15" customHeight="1" x14ac:dyDescent="0.35">
      <c r="A2048" s="35">
        <v>60</v>
      </c>
      <c r="B2048" s="36">
        <v>27.973320780000002</v>
      </c>
      <c r="C2048" s="35">
        <v>117.04341049999999</v>
      </c>
      <c r="D2048" s="35">
        <v>72.999387159999998</v>
      </c>
      <c r="E2048" s="37">
        <v>195.99259670000001</v>
      </c>
      <c r="F2048" s="37">
        <v>35.111801409999998</v>
      </c>
      <c r="G2048" s="37">
        <v>209.70913250000001</v>
      </c>
      <c r="H2048" s="37">
        <v>249.18711870000001</v>
      </c>
      <c r="I2048" s="17" t="s">
        <v>243</v>
      </c>
      <c r="J2048" s="17" t="s">
        <v>249</v>
      </c>
      <c r="K2048" s="17" t="s">
        <v>255</v>
      </c>
      <c r="L2048" s="17" t="s">
        <v>261</v>
      </c>
      <c r="M2048" s="17" t="s">
        <v>333</v>
      </c>
      <c r="N2048" s="36">
        <v>5.5819578839432697</v>
      </c>
      <c r="O2048" s="35">
        <v>44.044023340000003</v>
      </c>
      <c r="P2048" s="37">
        <v>1678.3992467999999</v>
      </c>
      <c r="Q2048" t="str">
        <f t="shared" si="124"/>
        <v>Desirable</v>
      </c>
      <c r="R2048" t="str">
        <f t="shared" si="125"/>
        <v>Normal</v>
      </c>
      <c r="S2048">
        <f t="shared" si="126"/>
        <v>3</v>
      </c>
      <c r="T2048" t="str">
        <f t="shared" si="127"/>
        <v>Moderate</v>
      </c>
    </row>
    <row r="2049" spans="1:20" ht="15" customHeight="1" x14ac:dyDescent="0.35">
      <c r="A2049" s="35">
        <v>18</v>
      </c>
      <c r="B2049" s="36">
        <v>26.921947809999999</v>
      </c>
      <c r="C2049" s="35">
        <v>112.6526781</v>
      </c>
      <c r="D2049" s="35">
        <v>82.510904010000004</v>
      </c>
      <c r="E2049" s="37">
        <v>201.02532919999999</v>
      </c>
      <c r="F2049" s="37">
        <v>33.444187040000003</v>
      </c>
      <c r="G2049" s="37">
        <v>212.53064219999999</v>
      </c>
      <c r="H2049" s="37">
        <v>227.5757898</v>
      </c>
      <c r="I2049" s="17" t="s">
        <v>243</v>
      </c>
      <c r="J2049" s="17" t="s">
        <v>354</v>
      </c>
      <c r="K2049" s="17" t="s">
        <v>392</v>
      </c>
      <c r="L2049" s="17" t="s">
        <v>355</v>
      </c>
      <c r="M2049" s="17" t="s">
        <v>333</v>
      </c>
      <c r="N2049" s="36">
        <v>6.01077039066816</v>
      </c>
      <c r="O2049" s="35">
        <v>30.141774089999998</v>
      </c>
      <c r="P2049" s="37">
        <v>484.59506057999999</v>
      </c>
      <c r="Q2049" t="str">
        <f t="shared" si="124"/>
        <v>Borderline High</v>
      </c>
      <c r="R2049" t="str">
        <f t="shared" si="125"/>
        <v>Normal</v>
      </c>
      <c r="S2049">
        <f t="shared" si="126"/>
        <v>3</v>
      </c>
      <c r="T2049" t="str">
        <f t="shared" si="127"/>
        <v>Moderate</v>
      </c>
    </row>
    <row r="2050" spans="1:20" ht="15" customHeight="1" x14ac:dyDescent="0.35">
      <c r="A2050" s="35">
        <v>68</v>
      </c>
      <c r="B2050" s="36">
        <v>23.315056080000002</v>
      </c>
      <c r="C2050" s="35">
        <v>101.4046742</v>
      </c>
      <c r="D2050" s="35">
        <v>80.104884010000006</v>
      </c>
      <c r="E2050" s="37">
        <v>183.47756820000001</v>
      </c>
      <c r="F2050" s="37">
        <v>35.946496500000002</v>
      </c>
      <c r="G2050" s="37">
        <v>205.28832840000001</v>
      </c>
      <c r="H2050" s="37">
        <v>251.7177958</v>
      </c>
      <c r="I2050" s="17" t="s">
        <v>353</v>
      </c>
      <c r="J2050" s="17" t="s">
        <v>354</v>
      </c>
      <c r="K2050" s="17" t="s">
        <v>392</v>
      </c>
      <c r="L2050" s="17" t="s">
        <v>261</v>
      </c>
      <c r="M2050" s="17" t="s">
        <v>255</v>
      </c>
      <c r="N2050" s="36">
        <v>5.1041849989469803</v>
      </c>
      <c r="O2050" s="35">
        <v>21.29979019</v>
      </c>
      <c r="P2050" s="37">
        <v>1585.42381344</v>
      </c>
      <c r="Q2050" t="str">
        <f t="shared" ref="Q2050:Q2113" si="128">IF(E2050&lt;200,"Desirable",IF(E2050&lt;240,"Borderline High","High"))</f>
        <v>Desirable</v>
      </c>
      <c r="R2050" t="str">
        <f t="shared" ref="R2050:R2113" si="129">IF(C2050&lt;120,"Normal",IF(C2050&lt;130,"Elevated",IF(C2050&lt;140,"High / Stage 1","High / Stage 2")))</f>
        <v>Normal</v>
      </c>
      <c r="S2050">
        <f t="shared" ref="S2050:S2113" si="130">(IF(M2050="Obese",3,IF(M2050="Overweight",2,IF(M2050="Underweight",1,0))))+(IF(R2050="High / Stage 2",3,IF(R2050="High / Stage 1",2,IF(R2050="Elevated",1,0))))+IF(I2050="smoker",2,0)+IF(F2050&lt;40,1,0)</f>
        <v>3</v>
      </c>
      <c r="T2050" t="str">
        <f t="shared" ref="T2050:T2113" si="131">IF(S2050&lt;=2,"Low",IF(S2050&lt;=5,"Moderate","High"))</f>
        <v>Moderate</v>
      </c>
    </row>
    <row r="2051" spans="1:20" ht="15" customHeight="1" x14ac:dyDescent="0.35">
      <c r="A2051" s="35">
        <v>41</v>
      </c>
      <c r="B2051" s="36">
        <v>15.611923470000001</v>
      </c>
      <c r="C2051" s="35">
        <v>99.960637759999997</v>
      </c>
      <c r="D2051" s="35">
        <v>72.334966559999998</v>
      </c>
      <c r="E2051" s="37">
        <v>158.48723519999999</v>
      </c>
      <c r="F2051" s="37">
        <v>45.091792650000002</v>
      </c>
      <c r="G2051" s="37">
        <v>185.96373980000001</v>
      </c>
      <c r="H2051" s="37">
        <v>219.27193439999999</v>
      </c>
      <c r="I2051" s="17" t="s">
        <v>353</v>
      </c>
      <c r="J2051" s="17" t="s">
        <v>249</v>
      </c>
      <c r="K2051" s="17" t="s">
        <v>255</v>
      </c>
      <c r="L2051" s="17" t="s">
        <v>360</v>
      </c>
      <c r="M2051" s="17" t="s">
        <v>332</v>
      </c>
      <c r="N2051" s="36">
        <v>3.5147690053081102</v>
      </c>
      <c r="O2051" s="35">
        <v>27.625671199999999</v>
      </c>
      <c r="P2051" s="37">
        <v>640.08886227000005</v>
      </c>
      <c r="Q2051" t="str">
        <f t="shared" si="128"/>
        <v>Desirable</v>
      </c>
      <c r="R2051" t="str">
        <f t="shared" si="129"/>
        <v>Normal</v>
      </c>
      <c r="S2051">
        <f t="shared" si="130"/>
        <v>3</v>
      </c>
      <c r="T2051" t="str">
        <f t="shared" si="131"/>
        <v>Moderate</v>
      </c>
    </row>
    <row r="2052" spans="1:20" ht="15" customHeight="1" x14ac:dyDescent="0.35">
      <c r="A2052" s="35">
        <v>41</v>
      </c>
      <c r="B2052" s="36">
        <v>21.876832969999999</v>
      </c>
      <c r="C2052" s="35">
        <v>111.7457266</v>
      </c>
      <c r="D2052" s="35">
        <v>67.783189649999997</v>
      </c>
      <c r="E2052" s="37">
        <v>179.14793030000001</v>
      </c>
      <c r="F2052" s="37">
        <v>43.45942951</v>
      </c>
      <c r="G2052" s="37">
        <v>222.84994069999999</v>
      </c>
      <c r="H2052" s="37">
        <v>214.42114169999999</v>
      </c>
      <c r="I2052" s="17" t="s">
        <v>243</v>
      </c>
      <c r="J2052" s="17" t="s">
        <v>249</v>
      </c>
      <c r="K2052" s="17" t="s">
        <v>255</v>
      </c>
      <c r="L2052" s="17" t="s">
        <v>360</v>
      </c>
      <c r="M2052" s="17" t="s">
        <v>255</v>
      </c>
      <c r="N2052" s="36">
        <v>4.1221878041168996</v>
      </c>
      <c r="O2052" s="35">
        <v>43.962536950000001</v>
      </c>
      <c r="P2052" s="37">
        <v>896.95015177000005</v>
      </c>
      <c r="Q2052" t="str">
        <f t="shared" si="128"/>
        <v>Desirable</v>
      </c>
      <c r="R2052" t="str">
        <f t="shared" si="129"/>
        <v>Normal</v>
      </c>
      <c r="S2052">
        <f t="shared" si="130"/>
        <v>0</v>
      </c>
      <c r="T2052" t="str">
        <f t="shared" si="131"/>
        <v>Low</v>
      </c>
    </row>
    <row r="2053" spans="1:20" ht="15" customHeight="1" x14ac:dyDescent="0.35">
      <c r="A2053" s="35">
        <v>34</v>
      </c>
      <c r="B2053" s="36">
        <v>23.119499300000001</v>
      </c>
      <c r="C2053" s="35">
        <v>100.4651492</v>
      </c>
      <c r="D2053" s="35">
        <v>71.975400910000005</v>
      </c>
      <c r="E2053" s="37">
        <v>179.49806140000001</v>
      </c>
      <c r="F2053" s="37">
        <v>32.718574709999999</v>
      </c>
      <c r="G2053" s="37">
        <v>202.8504259</v>
      </c>
      <c r="H2053" s="37">
        <v>253.52636459999999</v>
      </c>
      <c r="I2053" s="17" t="s">
        <v>243</v>
      </c>
      <c r="J2053" s="17" t="s">
        <v>249</v>
      </c>
      <c r="K2053" s="17" t="s">
        <v>255</v>
      </c>
      <c r="L2053" s="17" t="s">
        <v>357</v>
      </c>
      <c r="M2053" s="17" t="s">
        <v>255</v>
      </c>
      <c r="N2053" s="36">
        <v>5.4861210487001699</v>
      </c>
      <c r="O2053" s="35">
        <v>28.489748290000001</v>
      </c>
      <c r="P2053" s="37">
        <v>786.06297619999998</v>
      </c>
      <c r="Q2053" t="str">
        <f t="shared" si="128"/>
        <v>Desirable</v>
      </c>
      <c r="R2053" t="str">
        <f t="shared" si="129"/>
        <v>Normal</v>
      </c>
      <c r="S2053">
        <f t="shared" si="130"/>
        <v>1</v>
      </c>
      <c r="T2053" t="str">
        <f t="shared" si="131"/>
        <v>Low</v>
      </c>
    </row>
    <row r="2054" spans="1:20" ht="15" customHeight="1" x14ac:dyDescent="0.35">
      <c r="A2054" s="35">
        <v>22</v>
      </c>
      <c r="B2054" s="36">
        <v>27.716491529999999</v>
      </c>
      <c r="C2054" s="35">
        <v>124.057508</v>
      </c>
      <c r="D2054" s="35">
        <v>79.327688760000001</v>
      </c>
      <c r="E2054" s="37">
        <v>167.5950359</v>
      </c>
      <c r="F2054" s="37">
        <v>36.607086649999999</v>
      </c>
      <c r="G2054" s="37">
        <v>201.56938270000001</v>
      </c>
      <c r="H2054" s="37">
        <v>240.45799690000001</v>
      </c>
      <c r="I2054" s="17" t="s">
        <v>243</v>
      </c>
      <c r="J2054" s="17" t="s">
        <v>249</v>
      </c>
      <c r="K2054" s="17" t="s">
        <v>255</v>
      </c>
      <c r="L2054" s="17" t="s">
        <v>355</v>
      </c>
      <c r="M2054" s="17" t="s">
        <v>333</v>
      </c>
      <c r="N2054" s="36">
        <v>4.5782128881867798</v>
      </c>
      <c r="O2054" s="35">
        <v>44.729819239999998</v>
      </c>
      <c r="P2054" s="37">
        <v>609.76281366000001</v>
      </c>
      <c r="Q2054" t="str">
        <f t="shared" si="128"/>
        <v>Desirable</v>
      </c>
      <c r="R2054" t="str">
        <f t="shared" si="129"/>
        <v>Elevated</v>
      </c>
      <c r="S2054">
        <f t="shared" si="130"/>
        <v>4</v>
      </c>
      <c r="T2054" t="str">
        <f t="shared" si="131"/>
        <v>Moderate</v>
      </c>
    </row>
    <row r="2055" spans="1:20" ht="15" customHeight="1" x14ac:dyDescent="0.35">
      <c r="A2055" s="35">
        <v>37</v>
      </c>
      <c r="B2055" s="36">
        <v>28.21595121</v>
      </c>
      <c r="C2055" s="35">
        <v>110.8077207</v>
      </c>
      <c r="D2055" s="35">
        <v>78.738709880000002</v>
      </c>
      <c r="E2055" s="37">
        <v>188.61723739999999</v>
      </c>
      <c r="F2055" s="37">
        <v>44.023486859999998</v>
      </c>
      <c r="G2055" s="37">
        <v>221.61826300000001</v>
      </c>
      <c r="H2055" s="37">
        <v>269.56995740000002</v>
      </c>
      <c r="I2055" s="17" t="s">
        <v>353</v>
      </c>
      <c r="J2055" s="17" t="s">
        <v>249</v>
      </c>
      <c r="K2055" s="17" t="s">
        <v>255</v>
      </c>
      <c r="L2055" s="17" t="s">
        <v>357</v>
      </c>
      <c r="M2055" s="17" t="s">
        <v>333</v>
      </c>
      <c r="N2055" s="36">
        <v>4.2844683793409102</v>
      </c>
      <c r="O2055" s="35">
        <v>32.069010820000003</v>
      </c>
      <c r="P2055" s="37">
        <v>1043.99019477</v>
      </c>
      <c r="Q2055" t="str">
        <f t="shared" si="128"/>
        <v>Desirable</v>
      </c>
      <c r="R2055" t="str">
        <f t="shared" si="129"/>
        <v>Normal</v>
      </c>
      <c r="S2055">
        <f t="shared" si="130"/>
        <v>4</v>
      </c>
      <c r="T2055" t="str">
        <f t="shared" si="131"/>
        <v>Moderate</v>
      </c>
    </row>
    <row r="2056" spans="1:20" ht="15" customHeight="1" x14ac:dyDescent="0.35">
      <c r="A2056" s="35">
        <v>38</v>
      </c>
      <c r="B2056" s="36">
        <v>33.20769275</v>
      </c>
      <c r="C2056" s="35">
        <v>117.83785020000001</v>
      </c>
      <c r="D2056" s="35">
        <v>77.018638640000006</v>
      </c>
      <c r="E2056" s="37">
        <v>217.13018310000001</v>
      </c>
      <c r="F2056" s="37">
        <v>37.959901260000002</v>
      </c>
      <c r="G2056" s="37">
        <v>235.39044179999999</v>
      </c>
      <c r="H2056" s="37">
        <v>266.48306480000002</v>
      </c>
      <c r="I2056" s="17" t="s">
        <v>243</v>
      </c>
      <c r="J2056" s="17" t="s">
        <v>354</v>
      </c>
      <c r="K2056" s="17" t="s">
        <v>255</v>
      </c>
      <c r="L2056" s="17" t="s">
        <v>357</v>
      </c>
      <c r="M2056" s="17" t="s">
        <v>334</v>
      </c>
      <c r="N2056" s="36">
        <v>5.7199880898741799</v>
      </c>
      <c r="O2056" s="35">
        <v>40.819211559999999</v>
      </c>
      <c r="P2056" s="37">
        <v>1261.8923245000001</v>
      </c>
      <c r="Q2056" t="str">
        <f t="shared" si="128"/>
        <v>Borderline High</v>
      </c>
      <c r="R2056" t="str">
        <f t="shared" si="129"/>
        <v>Normal</v>
      </c>
      <c r="S2056">
        <f t="shared" si="130"/>
        <v>4</v>
      </c>
      <c r="T2056" t="str">
        <f t="shared" si="131"/>
        <v>Moderate</v>
      </c>
    </row>
    <row r="2057" spans="1:20" ht="15" customHeight="1" x14ac:dyDescent="0.35">
      <c r="A2057" s="35">
        <v>75</v>
      </c>
      <c r="B2057" s="36">
        <v>21.83310045</v>
      </c>
      <c r="C2057" s="35">
        <v>107.6193664</v>
      </c>
      <c r="D2057" s="35">
        <v>76.712456020000005</v>
      </c>
      <c r="E2057" s="37">
        <v>166.03233410000001</v>
      </c>
      <c r="F2057" s="37">
        <v>48.835120259999997</v>
      </c>
      <c r="G2057" s="37">
        <v>190.973986</v>
      </c>
      <c r="H2057" s="37">
        <v>205.36736400000001</v>
      </c>
      <c r="I2057" s="17" t="s">
        <v>353</v>
      </c>
      <c r="J2057" s="17" t="s">
        <v>249</v>
      </c>
      <c r="K2057" s="17" t="s">
        <v>255</v>
      </c>
      <c r="L2057" s="17" t="s">
        <v>366</v>
      </c>
      <c r="M2057" s="17" t="s">
        <v>255</v>
      </c>
      <c r="N2057" s="36">
        <v>3.3998551291783001</v>
      </c>
      <c r="O2057" s="35">
        <v>30.906910379999999</v>
      </c>
      <c r="P2057" s="37">
        <v>1637.4825337499999</v>
      </c>
      <c r="Q2057" t="str">
        <f t="shared" si="128"/>
        <v>Desirable</v>
      </c>
      <c r="R2057" t="str">
        <f t="shared" si="129"/>
        <v>Normal</v>
      </c>
      <c r="S2057">
        <f t="shared" si="130"/>
        <v>2</v>
      </c>
      <c r="T2057" t="str">
        <f t="shared" si="131"/>
        <v>Low</v>
      </c>
    </row>
    <row r="2058" spans="1:20" ht="15" customHeight="1" x14ac:dyDescent="0.35">
      <c r="A2058" s="35">
        <v>48</v>
      </c>
      <c r="B2058" s="36">
        <v>22.900787909999998</v>
      </c>
      <c r="C2058" s="35">
        <v>110.4556307</v>
      </c>
      <c r="D2058" s="35">
        <v>81.904190310000004</v>
      </c>
      <c r="E2058" s="37">
        <v>187.78789130000001</v>
      </c>
      <c r="F2058" s="37">
        <v>29.144259510000001</v>
      </c>
      <c r="G2058" s="37">
        <v>228.2378765</v>
      </c>
      <c r="H2058" s="37">
        <v>288.14237539999999</v>
      </c>
      <c r="I2058" s="17" t="s">
        <v>243</v>
      </c>
      <c r="J2058" s="17" t="s">
        <v>249</v>
      </c>
      <c r="K2058" s="17" t="s">
        <v>392</v>
      </c>
      <c r="L2058" s="17" t="s">
        <v>360</v>
      </c>
      <c r="M2058" s="17" t="s">
        <v>255</v>
      </c>
      <c r="N2058" s="36">
        <v>6.44339209358077</v>
      </c>
      <c r="O2058" s="35">
        <v>28.55144039</v>
      </c>
      <c r="P2058" s="37">
        <v>1099.23781968</v>
      </c>
      <c r="Q2058" t="str">
        <f t="shared" si="128"/>
        <v>Desirable</v>
      </c>
      <c r="R2058" t="str">
        <f t="shared" si="129"/>
        <v>Normal</v>
      </c>
      <c r="S2058">
        <f t="shared" si="130"/>
        <v>1</v>
      </c>
      <c r="T2058" t="str">
        <f t="shared" si="131"/>
        <v>Low</v>
      </c>
    </row>
    <row r="2059" spans="1:20" ht="15" customHeight="1" x14ac:dyDescent="0.35">
      <c r="A2059" s="35">
        <v>28</v>
      </c>
      <c r="B2059" s="36">
        <v>23.77596114</v>
      </c>
      <c r="C2059" s="35">
        <v>89.573435290000006</v>
      </c>
      <c r="D2059" s="35">
        <v>67.477365590000005</v>
      </c>
      <c r="E2059" s="37">
        <v>174.20696889999999</v>
      </c>
      <c r="F2059" s="37">
        <v>37.637224660000001</v>
      </c>
      <c r="G2059" s="37">
        <v>197.87252520000001</v>
      </c>
      <c r="H2059" s="37">
        <v>215.34286850000001</v>
      </c>
      <c r="I2059" s="17" t="s">
        <v>243</v>
      </c>
      <c r="J2059" s="17" t="s">
        <v>249</v>
      </c>
      <c r="K2059" s="17" t="s">
        <v>255</v>
      </c>
      <c r="L2059" s="17" t="s">
        <v>355</v>
      </c>
      <c r="M2059" s="17" t="s">
        <v>255</v>
      </c>
      <c r="N2059" s="36">
        <v>4.6285816893704999</v>
      </c>
      <c r="O2059" s="35">
        <v>22.096069700000001</v>
      </c>
      <c r="P2059" s="37">
        <v>665.72691192000002</v>
      </c>
      <c r="Q2059" t="str">
        <f t="shared" si="128"/>
        <v>Desirable</v>
      </c>
      <c r="R2059" t="str">
        <f t="shared" si="129"/>
        <v>Normal</v>
      </c>
      <c r="S2059">
        <f t="shared" si="130"/>
        <v>1</v>
      </c>
      <c r="T2059" t="str">
        <f t="shared" si="131"/>
        <v>Low</v>
      </c>
    </row>
    <row r="2060" spans="1:20" ht="15" customHeight="1" x14ac:dyDescent="0.35">
      <c r="A2060" s="35">
        <v>69</v>
      </c>
      <c r="B2060" s="36">
        <v>26.047576840000001</v>
      </c>
      <c r="C2060" s="35">
        <v>109.5749526</v>
      </c>
      <c r="D2060" s="35">
        <v>80.238122750000002</v>
      </c>
      <c r="E2060" s="37">
        <v>187.0382252</v>
      </c>
      <c r="F2060" s="37">
        <v>46.365968420000002</v>
      </c>
      <c r="G2060" s="37">
        <v>207.34043980000001</v>
      </c>
      <c r="H2060" s="37">
        <v>247.8771812</v>
      </c>
      <c r="I2060" s="17" t="s">
        <v>243</v>
      </c>
      <c r="J2060" s="17" t="s">
        <v>249</v>
      </c>
      <c r="K2060" s="17" t="s">
        <v>392</v>
      </c>
      <c r="L2060" s="17" t="s">
        <v>261</v>
      </c>
      <c r="M2060" s="17" t="s">
        <v>333</v>
      </c>
      <c r="N2060" s="36">
        <v>4.0339548935059204</v>
      </c>
      <c r="O2060" s="35">
        <v>29.336829850000001</v>
      </c>
      <c r="P2060" s="37">
        <v>1797.2828019599999</v>
      </c>
      <c r="Q2060" t="str">
        <f t="shared" si="128"/>
        <v>Desirable</v>
      </c>
      <c r="R2060" t="str">
        <f t="shared" si="129"/>
        <v>Normal</v>
      </c>
      <c r="S2060">
        <f t="shared" si="130"/>
        <v>2</v>
      </c>
      <c r="T2060" t="str">
        <f t="shared" si="131"/>
        <v>Low</v>
      </c>
    </row>
    <row r="2061" spans="1:20" ht="15" customHeight="1" x14ac:dyDescent="0.35">
      <c r="A2061" s="35">
        <v>32</v>
      </c>
      <c r="B2061" s="36">
        <v>28.09781619</v>
      </c>
      <c r="C2061" s="35">
        <v>99.569471570000005</v>
      </c>
      <c r="D2061" s="35">
        <v>80.495072230000005</v>
      </c>
      <c r="E2061" s="37">
        <v>204.91678529999999</v>
      </c>
      <c r="F2061" s="37">
        <v>38.018285769999999</v>
      </c>
      <c r="G2061" s="37">
        <v>210.85156219999999</v>
      </c>
      <c r="H2061" s="37">
        <v>235.52272730000001</v>
      </c>
      <c r="I2061" s="17" t="s">
        <v>243</v>
      </c>
      <c r="J2061" s="17" t="s">
        <v>359</v>
      </c>
      <c r="K2061" s="17" t="s">
        <v>392</v>
      </c>
      <c r="L2061" s="17" t="s">
        <v>357</v>
      </c>
      <c r="M2061" s="17" t="s">
        <v>333</v>
      </c>
      <c r="N2061" s="36">
        <v>5.3899533119322998</v>
      </c>
      <c r="O2061" s="35">
        <v>19.074399339999999</v>
      </c>
      <c r="P2061" s="37">
        <v>899.13011807999999</v>
      </c>
      <c r="Q2061" t="str">
        <f t="shared" si="128"/>
        <v>Borderline High</v>
      </c>
      <c r="R2061" t="str">
        <f t="shared" si="129"/>
        <v>Normal</v>
      </c>
      <c r="S2061">
        <f t="shared" si="130"/>
        <v>3</v>
      </c>
      <c r="T2061" t="str">
        <f t="shared" si="131"/>
        <v>Moderate</v>
      </c>
    </row>
    <row r="2062" spans="1:20" ht="15" customHeight="1" x14ac:dyDescent="0.35">
      <c r="A2062" s="35">
        <v>24</v>
      </c>
      <c r="B2062" s="36">
        <v>29.150863699999999</v>
      </c>
      <c r="C2062" s="35">
        <v>132.0964917</v>
      </c>
      <c r="D2062" s="35">
        <v>83.299560779999993</v>
      </c>
      <c r="E2062" s="37">
        <v>181.95624570000001</v>
      </c>
      <c r="F2062" s="37">
        <v>32.452784639999997</v>
      </c>
      <c r="G2062" s="37">
        <v>219.5207418</v>
      </c>
      <c r="H2062" s="37">
        <v>263.93907960000001</v>
      </c>
      <c r="I2062" s="17" t="s">
        <v>353</v>
      </c>
      <c r="J2062" s="17" t="s">
        <v>249</v>
      </c>
      <c r="K2062" s="17" t="s">
        <v>392</v>
      </c>
      <c r="L2062" s="17" t="s">
        <v>355</v>
      </c>
      <c r="M2062" s="17" t="s">
        <v>333</v>
      </c>
      <c r="N2062" s="36">
        <v>5.60679916125682</v>
      </c>
      <c r="O2062" s="35">
        <v>48.796930920000001</v>
      </c>
      <c r="P2062" s="37">
        <v>699.62072880000005</v>
      </c>
      <c r="Q2062" t="str">
        <f t="shared" si="128"/>
        <v>Desirable</v>
      </c>
      <c r="R2062" t="str">
        <f t="shared" si="129"/>
        <v>High / Stage 1</v>
      </c>
      <c r="S2062">
        <f t="shared" si="130"/>
        <v>7</v>
      </c>
      <c r="T2062" t="str">
        <f t="shared" si="131"/>
        <v>High</v>
      </c>
    </row>
    <row r="2063" spans="1:20" ht="15" customHeight="1" x14ac:dyDescent="0.35">
      <c r="A2063" s="35">
        <v>45</v>
      </c>
      <c r="B2063" s="36">
        <v>17.588347129999999</v>
      </c>
      <c r="C2063" s="35">
        <v>104.9449967</v>
      </c>
      <c r="D2063" s="35">
        <v>86.130667149999994</v>
      </c>
      <c r="E2063" s="37">
        <v>180.89760319999999</v>
      </c>
      <c r="F2063" s="37">
        <v>39.488612230000001</v>
      </c>
      <c r="G2063" s="37">
        <v>197.90783149999999</v>
      </c>
      <c r="H2063" s="37">
        <v>241.93146920000001</v>
      </c>
      <c r="I2063" s="17" t="s">
        <v>243</v>
      </c>
      <c r="J2063" s="17" t="s">
        <v>249</v>
      </c>
      <c r="K2063" s="17" t="s">
        <v>392</v>
      </c>
      <c r="L2063" s="17" t="s">
        <v>360</v>
      </c>
      <c r="M2063" s="17" t="s">
        <v>332</v>
      </c>
      <c r="N2063" s="36">
        <v>4.5810068519594598</v>
      </c>
      <c r="O2063" s="35">
        <v>18.81432955</v>
      </c>
      <c r="P2063" s="37">
        <v>791.47562085000004</v>
      </c>
      <c r="Q2063" t="str">
        <f t="shared" si="128"/>
        <v>Desirable</v>
      </c>
      <c r="R2063" t="str">
        <f t="shared" si="129"/>
        <v>Normal</v>
      </c>
      <c r="S2063">
        <f t="shared" si="130"/>
        <v>2</v>
      </c>
      <c r="T2063" t="str">
        <f t="shared" si="131"/>
        <v>Low</v>
      </c>
    </row>
    <row r="2064" spans="1:20" ht="15" customHeight="1" x14ac:dyDescent="0.35">
      <c r="A2064" s="35">
        <v>68</v>
      </c>
      <c r="B2064" s="36">
        <v>32.974991449999997</v>
      </c>
      <c r="C2064" s="35">
        <v>111.4402834</v>
      </c>
      <c r="D2064" s="35">
        <v>93.227785949999998</v>
      </c>
      <c r="E2064" s="37">
        <v>205.72201440000001</v>
      </c>
      <c r="F2064" s="37">
        <v>41.71785903</v>
      </c>
      <c r="G2064" s="37">
        <v>220.05869770000001</v>
      </c>
      <c r="H2064" s="37">
        <v>244.82157100000001</v>
      </c>
      <c r="I2064" s="17" t="s">
        <v>353</v>
      </c>
      <c r="J2064" s="17" t="s">
        <v>354</v>
      </c>
      <c r="K2064" s="17" t="s">
        <v>392</v>
      </c>
      <c r="L2064" s="17" t="s">
        <v>261</v>
      </c>
      <c r="M2064" s="17" t="s">
        <v>334</v>
      </c>
      <c r="N2064" s="36">
        <v>4.9312697051893801</v>
      </c>
      <c r="O2064" s="35">
        <v>18.212497450000001</v>
      </c>
      <c r="P2064" s="37">
        <v>2242.2994186000001</v>
      </c>
      <c r="Q2064" t="str">
        <f t="shared" si="128"/>
        <v>Borderline High</v>
      </c>
      <c r="R2064" t="str">
        <f t="shared" si="129"/>
        <v>Normal</v>
      </c>
      <c r="S2064">
        <f t="shared" si="130"/>
        <v>5</v>
      </c>
      <c r="T2064" t="str">
        <f t="shared" si="131"/>
        <v>Moderate</v>
      </c>
    </row>
    <row r="2065" spans="1:20" ht="15" customHeight="1" x14ac:dyDescent="0.35">
      <c r="A2065" s="35">
        <v>75</v>
      </c>
      <c r="B2065" s="36">
        <v>29.347747760000001</v>
      </c>
      <c r="C2065" s="35">
        <v>116.1106071</v>
      </c>
      <c r="D2065" s="35">
        <v>87.174411190000001</v>
      </c>
      <c r="E2065" s="37">
        <v>189.85079060000001</v>
      </c>
      <c r="F2065" s="37">
        <v>43.732204789999997</v>
      </c>
      <c r="G2065" s="37">
        <v>207.26396700000001</v>
      </c>
      <c r="H2065" s="37">
        <v>282.56924989999999</v>
      </c>
      <c r="I2065" s="17" t="s">
        <v>353</v>
      </c>
      <c r="J2065" s="17" t="s">
        <v>359</v>
      </c>
      <c r="K2065" s="17" t="s">
        <v>392</v>
      </c>
      <c r="L2065" s="17" t="s">
        <v>366</v>
      </c>
      <c r="M2065" s="17" t="s">
        <v>333</v>
      </c>
      <c r="N2065" s="36">
        <v>4.3412124202668201</v>
      </c>
      <c r="O2065" s="35">
        <v>28.936195909999999</v>
      </c>
      <c r="P2065" s="37">
        <v>2201.0810820000002</v>
      </c>
      <c r="Q2065" t="str">
        <f t="shared" si="128"/>
        <v>Desirable</v>
      </c>
      <c r="R2065" t="str">
        <f t="shared" si="129"/>
        <v>Normal</v>
      </c>
      <c r="S2065">
        <f t="shared" si="130"/>
        <v>4</v>
      </c>
      <c r="T2065" t="str">
        <f t="shared" si="131"/>
        <v>Moderate</v>
      </c>
    </row>
    <row r="2066" spans="1:20" ht="15" customHeight="1" x14ac:dyDescent="0.35">
      <c r="A2066" s="35">
        <v>22</v>
      </c>
      <c r="B2066" s="36">
        <v>31.413565309999999</v>
      </c>
      <c r="C2066" s="35">
        <v>111.1268905</v>
      </c>
      <c r="D2066" s="35">
        <v>90.408206239999998</v>
      </c>
      <c r="E2066" s="37">
        <v>193.00042099999999</v>
      </c>
      <c r="F2066" s="37">
        <v>43.666736630000003</v>
      </c>
      <c r="G2066" s="37">
        <v>202.80719239999999</v>
      </c>
      <c r="H2066" s="37">
        <v>275.66590539999999</v>
      </c>
      <c r="I2066" s="17" t="s">
        <v>353</v>
      </c>
      <c r="J2066" s="17" t="s">
        <v>249</v>
      </c>
      <c r="K2066" s="17" t="s">
        <v>392</v>
      </c>
      <c r="L2066" s="17" t="s">
        <v>355</v>
      </c>
      <c r="M2066" s="17" t="s">
        <v>334</v>
      </c>
      <c r="N2066" s="36">
        <v>4.4198498879214299</v>
      </c>
      <c r="O2066" s="35">
        <v>20.71868426</v>
      </c>
      <c r="P2066" s="37">
        <v>691.09843681999996</v>
      </c>
      <c r="Q2066" t="str">
        <f t="shared" si="128"/>
        <v>Desirable</v>
      </c>
      <c r="R2066" t="str">
        <f t="shared" si="129"/>
        <v>Normal</v>
      </c>
      <c r="S2066">
        <f t="shared" si="130"/>
        <v>5</v>
      </c>
      <c r="T2066" t="str">
        <f t="shared" si="131"/>
        <v>Moderate</v>
      </c>
    </row>
    <row r="2067" spans="1:20" ht="15" customHeight="1" x14ac:dyDescent="0.35">
      <c r="A2067" s="35">
        <v>22</v>
      </c>
      <c r="B2067" s="36">
        <v>15.055534639999999</v>
      </c>
      <c r="C2067" s="35">
        <v>99.747203369999994</v>
      </c>
      <c r="D2067" s="35">
        <v>79.848372900000001</v>
      </c>
      <c r="E2067" s="37">
        <v>191.0425042</v>
      </c>
      <c r="F2067" s="37">
        <v>36.095959739999998</v>
      </c>
      <c r="G2067" s="37">
        <v>223.80968350000001</v>
      </c>
      <c r="H2067" s="37">
        <v>241.4433659</v>
      </c>
      <c r="I2067" s="17" t="s">
        <v>243</v>
      </c>
      <c r="J2067" s="17" t="s">
        <v>249</v>
      </c>
      <c r="K2067" s="17" t="s">
        <v>255</v>
      </c>
      <c r="L2067" s="17" t="s">
        <v>355</v>
      </c>
      <c r="M2067" s="17" t="s">
        <v>332</v>
      </c>
      <c r="N2067" s="36">
        <v>5.2926284707785403</v>
      </c>
      <c r="O2067" s="35">
        <v>19.89883047</v>
      </c>
      <c r="P2067" s="37">
        <v>331.22176208000002</v>
      </c>
      <c r="Q2067" t="str">
        <f t="shared" si="128"/>
        <v>Desirable</v>
      </c>
      <c r="R2067" t="str">
        <f t="shared" si="129"/>
        <v>Normal</v>
      </c>
      <c r="S2067">
        <f t="shared" si="130"/>
        <v>2</v>
      </c>
      <c r="T2067" t="str">
        <f t="shared" si="131"/>
        <v>Low</v>
      </c>
    </row>
    <row r="2068" spans="1:20" ht="15" customHeight="1" x14ac:dyDescent="0.35">
      <c r="A2068" s="35">
        <v>25</v>
      </c>
      <c r="B2068" s="36">
        <v>31.15948874</v>
      </c>
      <c r="C2068" s="35">
        <v>114.7809567</v>
      </c>
      <c r="D2068" s="35">
        <v>87.21944834</v>
      </c>
      <c r="E2068" s="37">
        <v>188.4820124</v>
      </c>
      <c r="F2068" s="37">
        <v>37.796363820000003</v>
      </c>
      <c r="G2068" s="37">
        <v>216.7480127</v>
      </c>
      <c r="H2068" s="37">
        <v>250.33971299999999</v>
      </c>
      <c r="I2068" s="17" t="s">
        <v>353</v>
      </c>
      <c r="J2068" s="17" t="s">
        <v>249</v>
      </c>
      <c r="K2068" s="17" t="s">
        <v>392</v>
      </c>
      <c r="L2068" s="17" t="s">
        <v>355</v>
      </c>
      <c r="M2068" s="17" t="s">
        <v>334</v>
      </c>
      <c r="N2068" s="36">
        <v>4.9867763284748703</v>
      </c>
      <c r="O2068" s="35">
        <v>27.561508360000001</v>
      </c>
      <c r="P2068" s="37">
        <v>778.98721850000004</v>
      </c>
      <c r="Q2068" t="str">
        <f t="shared" si="128"/>
        <v>Desirable</v>
      </c>
      <c r="R2068" t="str">
        <f t="shared" si="129"/>
        <v>Normal</v>
      </c>
      <c r="S2068">
        <f t="shared" si="130"/>
        <v>6</v>
      </c>
      <c r="T2068" t="str">
        <f t="shared" si="131"/>
        <v>High</v>
      </c>
    </row>
    <row r="2069" spans="1:20" ht="15" customHeight="1" x14ac:dyDescent="0.35">
      <c r="A2069" s="35">
        <v>81</v>
      </c>
      <c r="B2069" s="36">
        <v>22.024675609999999</v>
      </c>
      <c r="C2069" s="35">
        <v>114.9199047</v>
      </c>
      <c r="D2069" s="35">
        <v>72.00337116</v>
      </c>
      <c r="E2069" s="37">
        <v>207.44990899999999</v>
      </c>
      <c r="F2069" s="37">
        <v>37.404175729999999</v>
      </c>
      <c r="G2069" s="37">
        <v>207.88473579999999</v>
      </c>
      <c r="H2069" s="37">
        <v>266.74590510000002</v>
      </c>
      <c r="I2069" s="17" t="s">
        <v>243</v>
      </c>
      <c r="J2069" s="17" t="s">
        <v>249</v>
      </c>
      <c r="K2069" s="17" t="s">
        <v>255</v>
      </c>
      <c r="L2069" s="17" t="s">
        <v>366</v>
      </c>
      <c r="M2069" s="17" t="s">
        <v>255</v>
      </c>
      <c r="N2069" s="36">
        <v>5.5461697778736196</v>
      </c>
      <c r="O2069" s="35">
        <v>42.916533540000003</v>
      </c>
      <c r="P2069" s="37">
        <v>1783.99872441</v>
      </c>
      <c r="Q2069" t="str">
        <f t="shared" si="128"/>
        <v>Borderline High</v>
      </c>
      <c r="R2069" t="str">
        <f t="shared" si="129"/>
        <v>Normal</v>
      </c>
      <c r="S2069">
        <f t="shared" si="130"/>
        <v>1</v>
      </c>
      <c r="T2069" t="str">
        <f t="shared" si="131"/>
        <v>Low</v>
      </c>
    </row>
    <row r="2070" spans="1:20" ht="15" customHeight="1" x14ac:dyDescent="0.35">
      <c r="A2070" s="35">
        <v>27</v>
      </c>
      <c r="B2070" s="36">
        <v>24.746381379999999</v>
      </c>
      <c r="C2070" s="35">
        <v>105.8962587</v>
      </c>
      <c r="D2070" s="35">
        <v>79.779305460000003</v>
      </c>
      <c r="E2070" s="37">
        <v>197.11435119999999</v>
      </c>
      <c r="F2070" s="37">
        <v>46.284023699999999</v>
      </c>
      <c r="G2070" s="37">
        <v>208.27630830000001</v>
      </c>
      <c r="H2070" s="37">
        <v>252.74459870000001</v>
      </c>
      <c r="I2070" s="17" t="s">
        <v>243</v>
      </c>
      <c r="J2070" s="17" t="s">
        <v>359</v>
      </c>
      <c r="K2070" s="17" t="s">
        <v>255</v>
      </c>
      <c r="L2070" s="17" t="s">
        <v>355</v>
      </c>
      <c r="M2070" s="17" t="s">
        <v>255</v>
      </c>
      <c r="N2070" s="36">
        <v>4.2587989427548401</v>
      </c>
      <c r="O2070" s="35">
        <v>26.116953240000001</v>
      </c>
      <c r="P2070" s="37">
        <v>668.15229725999995</v>
      </c>
      <c r="Q2070" t="str">
        <f t="shared" si="128"/>
        <v>Desirable</v>
      </c>
      <c r="R2070" t="str">
        <f t="shared" si="129"/>
        <v>Normal</v>
      </c>
      <c r="S2070">
        <f t="shared" si="130"/>
        <v>0</v>
      </c>
      <c r="T2070" t="str">
        <f t="shared" si="131"/>
        <v>Low</v>
      </c>
    </row>
    <row r="2071" spans="1:20" ht="15" customHeight="1" x14ac:dyDescent="0.35">
      <c r="A2071" s="35">
        <v>55</v>
      </c>
      <c r="B2071" s="36">
        <v>34.170029149999998</v>
      </c>
      <c r="C2071" s="35">
        <v>127.74851820000001</v>
      </c>
      <c r="D2071" s="35">
        <v>97.385407400000005</v>
      </c>
      <c r="E2071" s="37">
        <v>205.87950860000001</v>
      </c>
      <c r="F2071" s="37">
        <v>41.521057480000003</v>
      </c>
      <c r="G2071" s="37">
        <v>219.97664459999999</v>
      </c>
      <c r="H2071" s="37">
        <v>246.53410339999999</v>
      </c>
      <c r="I2071" s="17" t="s">
        <v>243</v>
      </c>
      <c r="J2071" s="17" t="s">
        <v>249</v>
      </c>
      <c r="K2071" s="17" t="s">
        <v>392</v>
      </c>
      <c r="L2071" s="17" t="s">
        <v>363</v>
      </c>
      <c r="M2071" s="17" t="s">
        <v>334</v>
      </c>
      <c r="N2071" s="36">
        <v>4.9584360585991503</v>
      </c>
      <c r="O2071" s="35">
        <v>30.363110800000001</v>
      </c>
      <c r="P2071" s="37">
        <v>1879.3516032499999</v>
      </c>
      <c r="Q2071" t="str">
        <f t="shared" si="128"/>
        <v>Borderline High</v>
      </c>
      <c r="R2071" t="str">
        <f t="shared" si="129"/>
        <v>Elevated</v>
      </c>
      <c r="S2071">
        <f t="shared" si="130"/>
        <v>4</v>
      </c>
      <c r="T2071" t="str">
        <f t="shared" si="131"/>
        <v>Moderate</v>
      </c>
    </row>
    <row r="2072" spans="1:20" ht="15" customHeight="1" x14ac:dyDescent="0.35">
      <c r="A2072" s="35">
        <v>25</v>
      </c>
      <c r="B2072" s="36">
        <v>30.287976270000001</v>
      </c>
      <c r="C2072" s="35">
        <v>91.73646531</v>
      </c>
      <c r="D2072" s="35">
        <v>78.279698850000003</v>
      </c>
      <c r="E2072" s="37">
        <v>177.13782090000001</v>
      </c>
      <c r="F2072" s="37">
        <v>33.445839530000001</v>
      </c>
      <c r="G2072" s="37">
        <v>195.90642990000001</v>
      </c>
      <c r="H2072" s="37">
        <v>250.34630150000001</v>
      </c>
      <c r="I2072" s="17" t="s">
        <v>353</v>
      </c>
      <c r="J2072" s="17" t="s">
        <v>359</v>
      </c>
      <c r="K2072" s="17" t="s">
        <v>255</v>
      </c>
      <c r="L2072" s="17" t="s">
        <v>355</v>
      </c>
      <c r="M2072" s="17" t="s">
        <v>334</v>
      </c>
      <c r="N2072" s="36">
        <v>5.2962587690798504</v>
      </c>
      <c r="O2072" s="35">
        <v>13.456766460000001</v>
      </c>
      <c r="P2072" s="37">
        <v>757.19940674999998</v>
      </c>
      <c r="Q2072" t="str">
        <f t="shared" si="128"/>
        <v>Desirable</v>
      </c>
      <c r="R2072" t="str">
        <f t="shared" si="129"/>
        <v>Normal</v>
      </c>
      <c r="S2072">
        <f t="shared" si="130"/>
        <v>6</v>
      </c>
      <c r="T2072" t="str">
        <f t="shared" si="131"/>
        <v>High</v>
      </c>
    </row>
    <row r="2073" spans="1:20" ht="15" customHeight="1" x14ac:dyDescent="0.35">
      <c r="A2073" s="35">
        <v>42</v>
      </c>
      <c r="B2073" s="36">
        <v>23.616558439999999</v>
      </c>
      <c r="C2073" s="35">
        <v>101.7492242</v>
      </c>
      <c r="D2073" s="35">
        <v>78.389379509999998</v>
      </c>
      <c r="E2073" s="37">
        <v>188.0772642</v>
      </c>
      <c r="F2073" s="37">
        <v>41.219661209999998</v>
      </c>
      <c r="G2073" s="37">
        <v>200.4422284</v>
      </c>
      <c r="H2073" s="37">
        <v>268.311646</v>
      </c>
      <c r="I2073" s="17" t="s">
        <v>353</v>
      </c>
      <c r="J2073" s="17" t="s">
        <v>249</v>
      </c>
      <c r="K2073" s="17" t="s">
        <v>255</v>
      </c>
      <c r="L2073" s="17" t="s">
        <v>360</v>
      </c>
      <c r="M2073" s="17" t="s">
        <v>255</v>
      </c>
      <c r="N2073" s="36">
        <v>4.5628047072442204</v>
      </c>
      <c r="O2073" s="35">
        <v>23.359844689999999</v>
      </c>
      <c r="P2073" s="37">
        <v>991.89545448000001</v>
      </c>
      <c r="Q2073" t="str">
        <f t="shared" si="128"/>
        <v>Desirable</v>
      </c>
      <c r="R2073" t="str">
        <f t="shared" si="129"/>
        <v>Normal</v>
      </c>
      <c r="S2073">
        <f t="shared" si="130"/>
        <v>2</v>
      </c>
      <c r="T2073" t="str">
        <f t="shared" si="131"/>
        <v>Low</v>
      </c>
    </row>
    <row r="2074" spans="1:20" ht="15" customHeight="1" x14ac:dyDescent="0.35">
      <c r="A2074" s="35">
        <v>83</v>
      </c>
      <c r="B2074" s="36">
        <v>30.980955309999999</v>
      </c>
      <c r="C2074" s="35">
        <v>109.83273370000001</v>
      </c>
      <c r="D2074" s="35">
        <v>91.975190729999994</v>
      </c>
      <c r="E2074" s="37">
        <v>215.50676440000001</v>
      </c>
      <c r="F2074" s="37">
        <v>36.498750370000003</v>
      </c>
      <c r="G2074" s="37">
        <v>213.9285534</v>
      </c>
      <c r="H2074" s="37">
        <v>269.68496549999998</v>
      </c>
      <c r="I2074" s="17" t="s">
        <v>243</v>
      </c>
      <c r="J2074" s="17" t="s">
        <v>359</v>
      </c>
      <c r="K2074" s="17" t="s">
        <v>392</v>
      </c>
      <c r="L2074" s="17" t="s">
        <v>366</v>
      </c>
      <c r="M2074" s="17" t="s">
        <v>334</v>
      </c>
      <c r="N2074" s="36">
        <v>5.9044970640182504</v>
      </c>
      <c r="O2074" s="35">
        <v>17.857542970000001</v>
      </c>
      <c r="P2074" s="37">
        <v>2571.4192907299998</v>
      </c>
      <c r="Q2074" t="str">
        <f t="shared" si="128"/>
        <v>Borderline High</v>
      </c>
      <c r="R2074" t="str">
        <f t="shared" si="129"/>
        <v>Normal</v>
      </c>
      <c r="S2074">
        <f t="shared" si="130"/>
        <v>4</v>
      </c>
      <c r="T2074" t="str">
        <f t="shared" si="131"/>
        <v>Moderate</v>
      </c>
    </row>
    <row r="2075" spans="1:20" ht="15" customHeight="1" x14ac:dyDescent="0.35">
      <c r="A2075" s="35">
        <v>67</v>
      </c>
      <c r="B2075" s="36">
        <v>28.804025630000002</v>
      </c>
      <c r="C2075" s="35">
        <v>110.82110520000001</v>
      </c>
      <c r="D2075" s="35">
        <v>82.119891980000006</v>
      </c>
      <c r="E2075" s="37">
        <v>217.63068559999999</v>
      </c>
      <c r="F2075" s="37">
        <v>40.060848190000002</v>
      </c>
      <c r="G2075" s="37">
        <v>220.24026670000001</v>
      </c>
      <c r="H2075" s="37">
        <v>276.51261829999999</v>
      </c>
      <c r="I2075" s="17" t="s">
        <v>353</v>
      </c>
      <c r="J2075" s="17" t="s">
        <v>249</v>
      </c>
      <c r="K2075" s="17" t="s">
        <v>392</v>
      </c>
      <c r="L2075" s="17" t="s">
        <v>261</v>
      </c>
      <c r="M2075" s="17" t="s">
        <v>333</v>
      </c>
      <c r="N2075" s="36">
        <v>5.4325031903424597</v>
      </c>
      <c r="O2075" s="35">
        <v>28.70121322</v>
      </c>
      <c r="P2075" s="37">
        <v>1929.8697172100001</v>
      </c>
      <c r="Q2075" t="str">
        <f t="shared" si="128"/>
        <v>Borderline High</v>
      </c>
      <c r="R2075" t="str">
        <f t="shared" si="129"/>
        <v>Normal</v>
      </c>
      <c r="S2075">
        <f t="shared" si="130"/>
        <v>4</v>
      </c>
      <c r="T2075" t="str">
        <f t="shared" si="131"/>
        <v>Moderate</v>
      </c>
    </row>
    <row r="2076" spans="1:20" ht="15" customHeight="1" x14ac:dyDescent="0.35">
      <c r="A2076" s="35">
        <v>84</v>
      </c>
      <c r="B2076" s="36">
        <v>24.963203020000002</v>
      </c>
      <c r="C2076" s="35">
        <v>108.0340279</v>
      </c>
      <c r="D2076" s="35">
        <v>79.983079230000001</v>
      </c>
      <c r="E2076" s="37">
        <v>193.33417499999999</v>
      </c>
      <c r="F2076" s="37">
        <v>29.839770649999998</v>
      </c>
      <c r="G2076" s="37">
        <v>207.82667190000001</v>
      </c>
      <c r="H2076" s="37">
        <v>269.17537270000003</v>
      </c>
      <c r="I2076" s="17" t="s">
        <v>243</v>
      </c>
      <c r="J2076" s="17" t="s">
        <v>359</v>
      </c>
      <c r="K2076" s="17" t="s">
        <v>255</v>
      </c>
      <c r="L2076" s="17" t="s">
        <v>366</v>
      </c>
      <c r="M2076" s="17" t="s">
        <v>255</v>
      </c>
      <c r="N2076" s="36">
        <v>6.4790771104670002</v>
      </c>
      <c r="O2076" s="35">
        <v>28.05094867</v>
      </c>
      <c r="P2076" s="37">
        <v>2096.9090536799999</v>
      </c>
      <c r="Q2076" t="str">
        <f t="shared" si="128"/>
        <v>Desirable</v>
      </c>
      <c r="R2076" t="str">
        <f t="shared" si="129"/>
        <v>Normal</v>
      </c>
      <c r="S2076">
        <f t="shared" si="130"/>
        <v>1</v>
      </c>
      <c r="T2076" t="str">
        <f t="shared" si="131"/>
        <v>Low</v>
      </c>
    </row>
    <row r="2077" spans="1:20" ht="15" customHeight="1" x14ac:dyDescent="0.35">
      <c r="A2077" s="35">
        <v>66</v>
      </c>
      <c r="B2077" s="36">
        <v>29.378940459999999</v>
      </c>
      <c r="C2077" s="35">
        <v>105.8967693</v>
      </c>
      <c r="D2077" s="35">
        <v>82.31060033</v>
      </c>
      <c r="E2077" s="37">
        <v>199.79493729999999</v>
      </c>
      <c r="F2077" s="37">
        <v>31.609370169999998</v>
      </c>
      <c r="G2077" s="37">
        <v>229.24271110000001</v>
      </c>
      <c r="H2077" s="37">
        <v>277.95971350000002</v>
      </c>
      <c r="I2077" s="17" t="s">
        <v>243</v>
      </c>
      <c r="J2077" s="17" t="s">
        <v>249</v>
      </c>
      <c r="K2077" s="17" t="s">
        <v>392</v>
      </c>
      <c r="L2077" s="17" t="s">
        <v>261</v>
      </c>
      <c r="M2077" s="17" t="s">
        <v>333</v>
      </c>
      <c r="N2077" s="36">
        <v>6.3207503416066997</v>
      </c>
      <c r="O2077" s="35">
        <v>23.586168969999999</v>
      </c>
      <c r="P2077" s="37">
        <v>1939.0100703600001</v>
      </c>
      <c r="Q2077" t="str">
        <f t="shared" si="128"/>
        <v>Desirable</v>
      </c>
      <c r="R2077" t="str">
        <f t="shared" si="129"/>
        <v>Normal</v>
      </c>
      <c r="S2077">
        <f t="shared" si="130"/>
        <v>3</v>
      </c>
      <c r="T2077" t="str">
        <f t="shared" si="131"/>
        <v>Moderate</v>
      </c>
    </row>
    <row r="2078" spans="1:20" ht="15" customHeight="1" x14ac:dyDescent="0.35">
      <c r="A2078" s="35">
        <v>53</v>
      </c>
      <c r="B2078" s="36">
        <v>25.109133530000001</v>
      </c>
      <c r="C2078" s="35">
        <v>120.2519436</v>
      </c>
      <c r="D2078" s="35">
        <v>79.189727120000001</v>
      </c>
      <c r="E2078" s="37">
        <v>187.92624330000001</v>
      </c>
      <c r="F2078" s="37">
        <v>46.675742489999998</v>
      </c>
      <c r="G2078" s="37">
        <v>206.4236707</v>
      </c>
      <c r="H2078" s="37">
        <v>245.55531070000001</v>
      </c>
      <c r="I2078" s="17" t="s">
        <v>243</v>
      </c>
      <c r="J2078" s="17" t="s">
        <v>249</v>
      </c>
      <c r="K2078" s="17" t="s">
        <v>255</v>
      </c>
      <c r="L2078" s="17" t="s">
        <v>363</v>
      </c>
      <c r="M2078" s="17" t="s">
        <v>333</v>
      </c>
      <c r="N2078" s="36">
        <v>4.0262079031792997</v>
      </c>
      <c r="O2078" s="35">
        <v>41.062216479999996</v>
      </c>
      <c r="P2078" s="37">
        <v>1330.78407709</v>
      </c>
      <c r="Q2078" t="str">
        <f t="shared" si="128"/>
        <v>Desirable</v>
      </c>
      <c r="R2078" t="str">
        <f t="shared" si="129"/>
        <v>Elevated</v>
      </c>
      <c r="S2078">
        <f t="shared" si="130"/>
        <v>3</v>
      </c>
      <c r="T2078" t="str">
        <f t="shared" si="131"/>
        <v>Moderate</v>
      </c>
    </row>
    <row r="2079" spans="1:20" ht="15" customHeight="1" x14ac:dyDescent="0.35">
      <c r="A2079" s="35">
        <v>85</v>
      </c>
      <c r="B2079" s="36">
        <v>28.934600410000002</v>
      </c>
      <c r="C2079" s="35">
        <v>103.0280977</v>
      </c>
      <c r="D2079" s="35">
        <v>84.169248690000003</v>
      </c>
      <c r="E2079" s="37">
        <v>225.1712302</v>
      </c>
      <c r="F2079" s="37">
        <v>31.114610599999999</v>
      </c>
      <c r="G2079" s="37">
        <v>217.7891171</v>
      </c>
      <c r="H2079" s="37">
        <v>272.21698079999999</v>
      </c>
      <c r="I2079" s="17" t="s">
        <v>243</v>
      </c>
      <c r="J2079" s="17" t="s">
        <v>249</v>
      </c>
      <c r="K2079" s="17" t="s">
        <v>392</v>
      </c>
      <c r="L2079" s="17" t="s">
        <v>366</v>
      </c>
      <c r="M2079" s="17" t="s">
        <v>333</v>
      </c>
      <c r="N2079" s="36">
        <v>7.2368326602165496</v>
      </c>
      <c r="O2079" s="35">
        <v>18.85884901</v>
      </c>
      <c r="P2079" s="37">
        <v>2459.4410348500001</v>
      </c>
      <c r="Q2079" t="str">
        <f t="shared" si="128"/>
        <v>Borderline High</v>
      </c>
      <c r="R2079" t="str">
        <f t="shared" si="129"/>
        <v>Normal</v>
      </c>
      <c r="S2079">
        <f t="shared" si="130"/>
        <v>3</v>
      </c>
      <c r="T2079" t="str">
        <f t="shared" si="131"/>
        <v>Moderate</v>
      </c>
    </row>
    <row r="2080" spans="1:20" ht="15" customHeight="1" x14ac:dyDescent="0.35">
      <c r="A2080" s="35">
        <v>58</v>
      </c>
      <c r="B2080" s="36">
        <v>28.87087142</v>
      </c>
      <c r="C2080" s="35">
        <v>114.937135</v>
      </c>
      <c r="D2080" s="35">
        <v>79.127866479999994</v>
      </c>
      <c r="E2080" s="37">
        <v>193.1916181</v>
      </c>
      <c r="F2080" s="37">
        <v>35.853915559999997</v>
      </c>
      <c r="G2080" s="37">
        <v>229.7148081</v>
      </c>
      <c r="H2080" s="37">
        <v>236.2516636</v>
      </c>
      <c r="I2080" s="17" t="s">
        <v>243</v>
      </c>
      <c r="J2080" s="17" t="s">
        <v>249</v>
      </c>
      <c r="K2080" s="17" t="s">
        <v>255</v>
      </c>
      <c r="L2080" s="17" t="s">
        <v>363</v>
      </c>
      <c r="M2080" s="17" t="s">
        <v>333</v>
      </c>
      <c r="N2080" s="36">
        <v>5.3882990206941903</v>
      </c>
      <c r="O2080" s="35">
        <v>35.809268520000003</v>
      </c>
      <c r="P2080" s="37">
        <v>1674.51054236</v>
      </c>
      <c r="Q2080" t="str">
        <f t="shared" si="128"/>
        <v>Desirable</v>
      </c>
      <c r="R2080" t="str">
        <f t="shared" si="129"/>
        <v>Normal</v>
      </c>
      <c r="S2080">
        <f t="shared" si="130"/>
        <v>3</v>
      </c>
      <c r="T2080" t="str">
        <f t="shared" si="131"/>
        <v>Moderate</v>
      </c>
    </row>
    <row r="2081" spans="1:20" ht="15" customHeight="1" x14ac:dyDescent="0.35">
      <c r="A2081" s="35">
        <v>79</v>
      </c>
      <c r="B2081" s="36">
        <v>29.517168130000002</v>
      </c>
      <c r="C2081" s="35">
        <v>107.4382713</v>
      </c>
      <c r="D2081" s="35">
        <v>77.61858024</v>
      </c>
      <c r="E2081" s="37">
        <v>208.5813799</v>
      </c>
      <c r="F2081" s="37">
        <v>36.494768720000003</v>
      </c>
      <c r="G2081" s="37">
        <v>209.1233924</v>
      </c>
      <c r="H2081" s="37">
        <v>241.81438370000001</v>
      </c>
      <c r="I2081" s="17" t="s">
        <v>353</v>
      </c>
      <c r="J2081" s="17" t="s">
        <v>354</v>
      </c>
      <c r="K2081" s="17" t="s">
        <v>255</v>
      </c>
      <c r="L2081" s="17" t="s">
        <v>366</v>
      </c>
      <c r="M2081" s="17" t="s">
        <v>333</v>
      </c>
      <c r="N2081" s="36">
        <v>5.7153774969860898</v>
      </c>
      <c r="O2081" s="35">
        <v>29.81969106</v>
      </c>
      <c r="P2081" s="37">
        <v>2331.8562822700001</v>
      </c>
      <c r="Q2081" t="str">
        <f t="shared" si="128"/>
        <v>Borderline High</v>
      </c>
      <c r="R2081" t="str">
        <f t="shared" si="129"/>
        <v>Normal</v>
      </c>
      <c r="S2081">
        <f t="shared" si="130"/>
        <v>5</v>
      </c>
      <c r="T2081" t="str">
        <f t="shared" si="131"/>
        <v>Moderate</v>
      </c>
    </row>
    <row r="2082" spans="1:20" ht="15" customHeight="1" x14ac:dyDescent="0.35">
      <c r="A2082" s="35">
        <v>27</v>
      </c>
      <c r="B2082" s="36">
        <v>36.621680939999997</v>
      </c>
      <c r="C2082" s="35">
        <v>114.8135994</v>
      </c>
      <c r="D2082" s="35">
        <v>91.09969633</v>
      </c>
      <c r="E2082" s="37">
        <v>212.3957101</v>
      </c>
      <c r="F2082" s="37">
        <v>25.02612899</v>
      </c>
      <c r="G2082" s="37">
        <v>221.67211409999999</v>
      </c>
      <c r="H2082" s="37">
        <v>263.05459289999999</v>
      </c>
      <c r="I2082" s="17" t="s">
        <v>243</v>
      </c>
      <c r="J2082" s="17" t="s">
        <v>249</v>
      </c>
      <c r="K2082" s="17" t="s">
        <v>392</v>
      </c>
      <c r="L2082" s="17" t="s">
        <v>355</v>
      </c>
      <c r="M2082" s="17" t="s">
        <v>334</v>
      </c>
      <c r="N2082" s="36">
        <v>8.4869581781852705</v>
      </c>
      <c r="O2082" s="35">
        <v>23.713903070000001</v>
      </c>
      <c r="P2082" s="37">
        <v>988.78538537999998</v>
      </c>
      <c r="Q2082" t="str">
        <f t="shared" si="128"/>
        <v>Borderline High</v>
      </c>
      <c r="R2082" t="str">
        <f t="shared" si="129"/>
        <v>Normal</v>
      </c>
      <c r="S2082">
        <f t="shared" si="130"/>
        <v>4</v>
      </c>
      <c r="T2082" t="str">
        <f t="shared" si="131"/>
        <v>Moderate</v>
      </c>
    </row>
    <row r="2083" spans="1:20" ht="15" customHeight="1" x14ac:dyDescent="0.35">
      <c r="A2083" s="35">
        <v>38</v>
      </c>
      <c r="B2083" s="36">
        <v>31.726290580000001</v>
      </c>
      <c r="C2083" s="35">
        <v>122.8054903</v>
      </c>
      <c r="D2083" s="35">
        <v>77.959157559999994</v>
      </c>
      <c r="E2083" s="37">
        <v>197.07225159999999</v>
      </c>
      <c r="F2083" s="37">
        <v>29.01248708</v>
      </c>
      <c r="G2083" s="37">
        <v>222.40132790000001</v>
      </c>
      <c r="H2083" s="37">
        <v>239.02728339999999</v>
      </c>
      <c r="I2083" s="17" t="s">
        <v>243</v>
      </c>
      <c r="J2083" s="17" t="s">
        <v>249</v>
      </c>
      <c r="K2083" s="17" t="s">
        <v>255</v>
      </c>
      <c r="L2083" s="17" t="s">
        <v>357</v>
      </c>
      <c r="M2083" s="17" t="s">
        <v>334</v>
      </c>
      <c r="N2083" s="36">
        <v>6.7926700339955799</v>
      </c>
      <c r="O2083" s="35">
        <v>44.846332740000001</v>
      </c>
      <c r="P2083" s="37">
        <v>1205.5990420400001</v>
      </c>
      <c r="Q2083" t="str">
        <f t="shared" si="128"/>
        <v>Desirable</v>
      </c>
      <c r="R2083" t="str">
        <f t="shared" si="129"/>
        <v>Elevated</v>
      </c>
      <c r="S2083">
        <f t="shared" si="130"/>
        <v>5</v>
      </c>
      <c r="T2083" t="str">
        <f t="shared" si="131"/>
        <v>Moderate</v>
      </c>
    </row>
    <row r="2084" spans="1:20" ht="15" customHeight="1" x14ac:dyDescent="0.35">
      <c r="A2084" s="35">
        <v>53</v>
      </c>
      <c r="B2084" s="36">
        <v>31.9999</v>
      </c>
      <c r="C2084" s="35">
        <v>92.665364679999996</v>
      </c>
      <c r="D2084" s="35">
        <v>79.516126180000001</v>
      </c>
      <c r="E2084" s="37">
        <v>203.36303219999999</v>
      </c>
      <c r="F2084" s="37">
        <v>26.341364370000001</v>
      </c>
      <c r="G2084" s="37">
        <v>216.13259679999999</v>
      </c>
      <c r="H2084" s="37">
        <v>242.07356619999999</v>
      </c>
      <c r="I2084" s="17" t="s">
        <v>243</v>
      </c>
      <c r="J2084" s="17" t="s">
        <v>249</v>
      </c>
      <c r="K2084" s="17" t="s">
        <v>255</v>
      </c>
      <c r="L2084" s="17" t="s">
        <v>363</v>
      </c>
      <c r="M2084" s="17" t="s">
        <v>334</v>
      </c>
      <c r="N2084" s="36">
        <v>7.7202922879578999</v>
      </c>
      <c r="O2084" s="35">
        <v>13.149238499999999</v>
      </c>
      <c r="P2084" s="37">
        <v>1695.9947</v>
      </c>
      <c r="Q2084" t="str">
        <f t="shared" si="128"/>
        <v>Borderline High</v>
      </c>
      <c r="R2084" t="str">
        <f t="shared" si="129"/>
        <v>Normal</v>
      </c>
      <c r="S2084">
        <f t="shared" si="130"/>
        <v>4</v>
      </c>
      <c r="T2084" t="str">
        <f t="shared" si="131"/>
        <v>Moderate</v>
      </c>
    </row>
    <row r="2085" spans="1:20" ht="15" customHeight="1" x14ac:dyDescent="0.35">
      <c r="A2085" s="35">
        <v>29</v>
      </c>
      <c r="B2085" s="36">
        <v>24.365482119999999</v>
      </c>
      <c r="C2085" s="35">
        <v>96.792439540000004</v>
      </c>
      <c r="D2085" s="35">
        <v>66.505265260000002</v>
      </c>
      <c r="E2085" s="37">
        <v>177.59652779999999</v>
      </c>
      <c r="F2085" s="37">
        <v>38.069114149999997</v>
      </c>
      <c r="G2085" s="37">
        <v>208.66599669999999</v>
      </c>
      <c r="H2085" s="37">
        <v>244.05090419999999</v>
      </c>
      <c r="I2085" s="17" t="s">
        <v>243</v>
      </c>
      <c r="J2085" s="17" t="s">
        <v>359</v>
      </c>
      <c r="K2085" s="17" t="s">
        <v>255</v>
      </c>
      <c r="L2085" s="17" t="s">
        <v>355</v>
      </c>
      <c r="M2085" s="17" t="s">
        <v>255</v>
      </c>
      <c r="N2085" s="36">
        <v>4.6651079691593003</v>
      </c>
      <c r="O2085" s="35">
        <v>30.287174279999999</v>
      </c>
      <c r="P2085" s="37">
        <v>706.59898148000002</v>
      </c>
      <c r="Q2085" t="str">
        <f t="shared" si="128"/>
        <v>Desirable</v>
      </c>
      <c r="R2085" t="str">
        <f t="shared" si="129"/>
        <v>Normal</v>
      </c>
      <c r="S2085">
        <f t="shared" si="130"/>
        <v>1</v>
      </c>
      <c r="T2085" t="str">
        <f t="shared" si="131"/>
        <v>Low</v>
      </c>
    </row>
    <row r="2086" spans="1:20" ht="15" customHeight="1" x14ac:dyDescent="0.35">
      <c r="A2086" s="35">
        <v>19</v>
      </c>
      <c r="B2086" s="36">
        <v>19.413070659999999</v>
      </c>
      <c r="C2086" s="35">
        <v>93.352642110000005</v>
      </c>
      <c r="D2086" s="35">
        <v>59.984885490000003</v>
      </c>
      <c r="E2086" s="37">
        <v>174.2840526</v>
      </c>
      <c r="F2086" s="37">
        <v>37.855721359999997</v>
      </c>
      <c r="G2086" s="37">
        <v>203.79246040000001</v>
      </c>
      <c r="H2086" s="37">
        <v>217.27166500000001</v>
      </c>
      <c r="I2086" s="17" t="s">
        <v>243</v>
      </c>
      <c r="J2086" s="17" t="s">
        <v>354</v>
      </c>
      <c r="K2086" s="17" t="s">
        <v>255</v>
      </c>
      <c r="L2086" s="17" t="s">
        <v>355</v>
      </c>
      <c r="M2086" s="17" t="s">
        <v>255</v>
      </c>
      <c r="N2086" s="36">
        <v>4.6039025631712303</v>
      </c>
      <c r="O2086" s="35">
        <v>33.367756620000002</v>
      </c>
      <c r="P2086" s="37">
        <v>368.84834253999998</v>
      </c>
      <c r="Q2086" t="str">
        <f t="shared" si="128"/>
        <v>Desirable</v>
      </c>
      <c r="R2086" t="str">
        <f t="shared" si="129"/>
        <v>Normal</v>
      </c>
      <c r="S2086">
        <f t="shared" si="130"/>
        <v>1</v>
      </c>
      <c r="T2086" t="str">
        <f t="shared" si="131"/>
        <v>Low</v>
      </c>
    </row>
    <row r="2087" spans="1:20" ht="15" customHeight="1" x14ac:dyDescent="0.35">
      <c r="A2087" s="35">
        <v>30</v>
      </c>
      <c r="B2087" s="36">
        <v>26.061544340000001</v>
      </c>
      <c r="C2087" s="35">
        <v>104.436651</v>
      </c>
      <c r="D2087" s="35">
        <v>77.76373246</v>
      </c>
      <c r="E2087" s="37">
        <v>204.5712413</v>
      </c>
      <c r="F2087" s="37">
        <v>28.51678661</v>
      </c>
      <c r="G2087" s="37">
        <v>227.9216644</v>
      </c>
      <c r="H2087" s="37">
        <v>236.90703669999999</v>
      </c>
      <c r="I2087" s="17" t="s">
        <v>243</v>
      </c>
      <c r="J2087" s="17" t="s">
        <v>354</v>
      </c>
      <c r="K2087" s="17" t="s">
        <v>255</v>
      </c>
      <c r="L2087" s="17" t="s">
        <v>357</v>
      </c>
      <c r="M2087" s="17" t="s">
        <v>333</v>
      </c>
      <c r="N2087" s="36">
        <v>7.1737129466144998</v>
      </c>
      <c r="O2087" s="35">
        <v>26.672918540000001</v>
      </c>
      <c r="P2087" s="37">
        <v>781.84633020000001</v>
      </c>
      <c r="Q2087" t="str">
        <f t="shared" si="128"/>
        <v>Borderline High</v>
      </c>
      <c r="R2087" t="str">
        <f t="shared" si="129"/>
        <v>Normal</v>
      </c>
      <c r="S2087">
        <f t="shared" si="130"/>
        <v>3</v>
      </c>
      <c r="T2087" t="str">
        <f t="shared" si="131"/>
        <v>Moderate</v>
      </c>
    </row>
    <row r="2088" spans="1:20" ht="15" customHeight="1" x14ac:dyDescent="0.35">
      <c r="A2088" s="35">
        <v>53</v>
      </c>
      <c r="B2088" s="36">
        <v>24.56809763</v>
      </c>
      <c r="C2088" s="35">
        <v>118.4430593</v>
      </c>
      <c r="D2088" s="35">
        <v>83.949398930000001</v>
      </c>
      <c r="E2088" s="37">
        <v>205.1360593</v>
      </c>
      <c r="F2088" s="37">
        <v>38.738969050000001</v>
      </c>
      <c r="G2088" s="37">
        <v>193.81099510000001</v>
      </c>
      <c r="H2088" s="37">
        <v>241.8246054</v>
      </c>
      <c r="I2088" s="17" t="s">
        <v>243</v>
      </c>
      <c r="J2088" s="17" t="s">
        <v>249</v>
      </c>
      <c r="K2088" s="17" t="s">
        <v>392</v>
      </c>
      <c r="L2088" s="17" t="s">
        <v>363</v>
      </c>
      <c r="M2088" s="17" t="s">
        <v>255</v>
      </c>
      <c r="N2088" s="36">
        <v>5.2953412114615901</v>
      </c>
      <c r="O2088" s="35">
        <v>34.493660370000001</v>
      </c>
      <c r="P2088" s="37">
        <v>1302.1091743899999</v>
      </c>
      <c r="Q2088" t="str">
        <f t="shared" si="128"/>
        <v>Borderline High</v>
      </c>
      <c r="R2088" t="str">
        <f t="shared" si="129"/>
        <v>Normal</v>
      </c>
      <c r="S2088">
        <f t="shared" si="130"/>
        <v>1</v>
      </c>
      <c r="T2088" t="str">
        <f t="shared" si="131"/>
        <v>Low</v>
      </c>
    </row>
    <row r="2089" spans="1:20" ht="15" customHeight="1" x14ac:dyDescent="0.35">
      <c r="A2089" s="35">
        <v>49</v>
      </c>
      <c r="B2089" s="36">
        <v>29.99805448</v>
      </c>
      <c r="C2089" s="35">
        <v>128.31779080000001</v>
      </c>
      <c r="D2089" s="35">
        <v>72.917566469999997</v>
      </c>
      <c r="E2089" s="37">
        <v>208.30448440000001</v>
      </c>
      <c r="F2089" s="37">
        <v>34.716557960000003</v>
      </c>
      <c r="G2089" s="37">
        <v>222.9707306</v>
      </c>
      <c r="H2089" s="37">
        <v>268.39712220000001</v>
      </c>
      <c r="I2089" s="17" t="s">
        <v>243</v>
      </c>
      <c r="J2089" s="17" t="s">
        <v>359</v>
      </c>
      <c r="K2089" s="17" t="s">
        <v>255</v>
      </c>
      <c r="L2089" s="17" t="s">
        <v>360</v>
      </c>
      <c r="M2089" s="17" t="s">
        <v>333</v>
      </c>
      <c r="N2089" s="36">
        <v>6.0001479593687197</v>
      </c>
      <c r="O2089" s="35">
        <v>55.40022433</v>
      </c>
      <c r="P2089" s="37">
        <v>1469.90466952</v>
      </c>
      <c r="Q2089" t="str">
        <f t="shared" si="128"/>
        <v>Borderline High</v>
      </c>
      <c r="R2089" t="str">
        <f t="shared" si="129"/>
        <v>Elevated</v>
      </c>
      <c r="S2089">
        <f t="shared" si="130"/>
        <v>4</v>
      </c>
      <c r="T2089" t="str">
        <f t="shared" si="131"/>
        <v>Moderate</v>
      </c>
    </row>
    <row r="2090" spans="1:20" ht="15" customHeight="1" x14ac:dyDescent="0.35">
      <c r="A2090" s="35">
        <v>33</v>
      </c>
      <c r="B2090" s="36">
        <v>26.011712800000002</v>
      </c>
      <c r="C2090" s="35">
        <v>115.3025823</v>
      </c>
      <c r="D2090" s="35">
        <v>84.030472020000005</v>
      </c>
      <c r="E2090" s="37">
        <v>151.10695380000001</v>
      </c>
      <c r="F2090" s="37">
        <v>41.236136070000001</v>
      </c>
      <c r="G2090" s="37">
        <v>183.98495729999999</v>
      </c>
      <c r="H2090" s="37">
        <v>198.62114450000001</v>
      </c>
      <c r="I2090" s="17" t="s">
        <v>243</v>
      </c>
      <c r="J2090" s="17" t="s">
        <v>359</v>
      </c>
      <c r="K2090" s="17" t="s">
        <v>392</v>
      </c>
      <c r="L2090" s="17" t="s">
        <v>357</v>
      </c>
      <c r="M2090" s="17" t="s">
        <v>333</v>
      </c>
      <c r="N2090" s="36">
        <v>3.6644304777608099</v>
      </c>
      <c r="O2090" s="35">
        <v>31.27211028</v>
      </c>
      <c r="P2090" s="37">
        <v>858.38652239999999</v>
      </c>
      <c r="Q2090" t="str">
        <f t="shared" si="128"/>
        <v>Desirable</v>
      </c>
      <c r="R2090" t="str">
        <f t="shared" si="129"/>
        <v>Normal</v>
      </c>
      <c r="S2090">
        <f t="shared" si="130"/>
        <v>2</v>
      </c>
      <c r="T2090" t="str">
        <f t="shared" si="131"/>
        <v>Low</v>
      </c>
    </row>
    <row r="2091" spans="1:20" ht="15" customHeight="1" x14ac:dyDescent="0.35">
      <c r="A2091" s="35">
        <v>49</v>
      </c>
      <c r="B2091" s="36">
        <v>33.631120729999999</v>
      </c>
      <c r="C2091" s="35">
        <v>110.2880452</v>
      </c>
      <c r="D2091" s="35">
        <v>84.51652799</v>
      </c>
      <c r="E2091" s="37">
        <v>189.83431830000001</v>
      </c>
      <c r="F2091" s="37">
        <v>42.080218799999997</v>
      </c>
      <c r="G2091" s="37">
        <v>199.99169219999999</v>
      </c>
      <c r="H2091" s="37">
        <v>259.95545559999999</v>
      </c>
      <c r="I2091" s="17" t="s">
        <v>243</v>
      </c>
      <c r="J2091" s="17" t="s">
        <v>354</v>
      </c>
      <c r="K2091" s="17" t="s">
        <v>392</v>
      </c>
      <c r="L2091" s="17" t="s">
        <v>360</v>
      </c>
      <c r="M2091" s="17" t="s">
        <v>334</v>
      </c>
      <c r="N2091" s="36">
        <v>4.5112483659424303</v>
      </c>
      <c r="O2091" s="35">
        <v>25.771517209999999</v>
      </c>
      <c r="P2091" s="37">
        <v>1647.9249157700001</v>
      </c>
      <c r="Q2091" t="str">
        <f t="shared" si="128"/>
        <v>Desirable</v>
      </c>
      <c r="R2091" t="str">
        <f t="shared" si="129"/>
        <v>Normal</v>
      </c>
      <c r="S2091">
        <f t="shared" si="130"/>
        <v>3</v>
      </c>
      <c r="T2091" t="str">
        <f t="shared" si="131"/>
        <v>Moderate</v>
      </c>
    </row>
    <row r="2092" spans="1:20" ht="15" customHeight="1" x14ac:dyDescent="0.35">
      <c r="A2092" s="35">
        <v>49</v>
      </c>
      <c r="B2092" s="36">
        <v>18.30413622</v>
      </c>
      <c r="C2092" s="35">
        <v>98.899771020000003</v>
      </c>
      <c r="D2092" s="35">
        <v>85.305636699999994</v>
      </c>
      <c r="E2092" s="37">
        <v>175.03750790000001</v>
      </c>
      <c r="F2092" s="37">
        <v>34.573319050000002</v>
      </c>
      <c r="G2092" s="37">
        <v>230.12689119999999</v>
      </c>
      <c r="H2092" s="37">
        <v>230.15561890000001</v>
      </c>
      <c r="I2092" s="17" t="s">
        <v>243</v>
      </c>
      <c r="J2092" s="17" t="s">
        <v>249</v>
      </c>
      <c r="K2092" s="17" t="s">
        <v>392</v>
      </c>
      <c r="L2092" s="17" t="s">
        <v>360</v>
      </c>
      <c r="M2092" s="17" t="s">
        <v>332</v>
      </c>
      <c r="N2092" s="36">
        <v>5.0627915603607603</v>
      </c>
      <c r="O2092" s="35">
        <v>13.59413432</v>
      </c>
      <c r="P2092" s="37">
        <v>896.90267477999998</v>
      </c>
      <c r="Q2092" t="str">
        <f t="shared" si="128"/>
        <v>Desirable</v>
      </c>
      <c r="R2092" t="str">
        <f t="shared" si="129"/>
        <v>Normal</v>
      </c>
      <c r="S2092">
        <f t="shared" si="130"/>
        <v>2</v>
      </c>
      <c r="T2092" t="str">
        <f t="shared" si="131"/>
        <v>Low</v>
      </c>
    </row>
    <row r="2093" spans="1:20" ht="15" customHeight="1" x14ac:dyDescent="0.35">
      <c r="A2093" s="35">
        <v>28</v>
      </c>
      <c r="B2093" s="36">
        <v>25.603295750000001</v>
      </c>
      <c r="C2093" s="35">
        <v>120.76455110000001</v>
      </c>
      <c r="D2093" s="35">
        <v>81.55441725</v>
      </c>
      <c r="E2093" s="37">
        <v>180.65216659999999</v>
      </c>
      <c r="F2093" s="37">
        <v>42.194033249999997</v>
      </c>
      <c r="G2093" s="37">
        <v>195.45325840000001</v>
      </c>
      <c r="H2093" s="37">
        <v>259.08806579999998</v>
      </c>
      <c r="I2093" s="17" t="s">
        <v>243</v>
      </c>
      <c r="J2093" s="17" t="s">
        <v>354</v>
      </c>
      <c r="K2093" s="17" t="s">
        <v>392</v>
      </c>
      <c r="L2093" s="17" t="s">
        <v>355</v>
      </c>
      <c r="M2093" s="17" t="s">
        <v>333</v>
      </c>
      <c r="N2093" s="36">
        <v>4.2814623937378604</v>
      </c>
      <c r="O2093" s="35">
        <v>39.210133849999998</v>
      </c>
      <c r="P2093" s="37">
        <v>716.89228100000003</v>
      </c>
      <c r="Q2093" t="str">
        <f t="shared" si="128"/>
        <v>Desirable</v>
      </c>
      <c r="R2093" t="str">
        <f t="shared" si="129"/>
        <v>Elevated</v>
      </c>
      <c r="S2093">
        <f t="shared" si="130"/>
        <v>3</v>
      </c>
      <c r="T2093" t="str">
        <f t="shared" si="131"/>
        <v>Moderate</v>
      </c>
    </row>
    <row r="2094" spans="1:20" ht="15" customHeight="1" x14ac:dyDescent="0.35">
      <c r="A2094" s="35">
        <v>27</v>
      </c>
      <c r="B2094" s="36">
        <v>28.863961379999999</v>
      </c>
      <c r="C2094" s="35">
        <v>92.251545010000001</v>
      </c>
      <c r="D2094" s="35">
        <v>79.499241920000003</v>
      </c>
      <c r="E2094" s="37">
        <v>190.34985520000001</v>
      </c>
      <c r="F2094" s="37">
        <v>35.94167719</v>
      </c>
      <c r="G2094" s="37">
        <v>207.83051449999999</v>
      </c>
      <c r="H2094" s="37">
        <v>265.46147100000002</v>
      </c>
      <c r="I2094" s="17" t="s">
        <v>243</v>
      </c>
      <c r="J2094" s="17" t="s">
        <v>249</v>
      </c>
      <c r="K2094" s="17" t="s">
        <v>255</v>
      </c>
      <c r="L2094" s="17" t="s">
        <v>355</v>
      </c>
      <c r="M2094" s="17" t="s">
        <v>333</v>
      </c>
      <c r="N2094" s="36">
        <v>5.2960760343415698</v>
      </c>
      <c r="O2094" s="35">
        <v>12.75230309</v>
      </c>
      <c r="P2094" s="37">
        <v>779.32695725999997</v>
      </c>
      <c r="Q2094" t="str">
        <f t="shared" si="128"/>
        <v>Desirable</v>
      </c>
      <c r="R2094" t="str">
        <f t="shared" si="129"/>
        <v>Normal</v>
      </c>
      <c r="S2094">
        <f t="shared" si="130"/>
        <v>3</v>
      </c>
      <c r="T2094" t="str">
        <f t="shared" si="131"/>
        <v>Moderate</v>
      </c>
    </row>
    <row r="2095" spans="1:20" ht="15" customHeight="1" x14ac:dyDescent="0.35">
      <c r="A2095" s="35">
        <v>32</v>
      </c>
      <c r="B2095" s="36">
        <v>22.122242679999999</v>
      </c>
      <c r="C2095" s="35">
        <v>108.2126112</v>
      </c>
      <c r="D2095" s="35">
        <v>82.960827690000002</v>
      </c>
      <c r="E2095" s="37">
        <v>170.3617199</v>
      </c>
      <c r="F2095" s="37">
        <v>36.318214310000002</v>
      </c>
      <c r="G2095" s="37">
        <v>207.43048350000001</v>
      </c>
      <c r="H2095" s="37">
        <v>269.95787180000002</v>
      </c>
      <c r="I2095" s="17" t="s">
        <v>243</v>
      </c>
      <c r="J2095" s="17" t="s">
        <v>359</v>
      </c>
      <c r="K2095" s="17" t="s">
        <v>392</v>
      </c>
      <c r="L2095" s="17" t="s">
        <v>357</v>
      </c>
      <c r="M2095" s="17" t="s">
        <v>255</v>
      </c>
      <c r="N2095" s="36">
        <v>4.69080661416473</v>
      </c>
      <c r="O2095" s="35">
        <v>25.251783509999999</v>
      </c>
      <c r="P2095" s="37">
        <v>707.91176575999998</v>
      </c>
      <c r="Q2095" t="str">
        <f t="shared" si="128"/>
        <v>Desirable</v>
      </c>
      <c r="R2095" t="str">
        <f t="shared" si="129"/>
        <v>Normal</v>
      </c>
      <c r="S2095">
        <f t="shared" si="130"/>
        <v>1</v>
      </c>
      <c r="T2095" t="str">
        <f t="shared" si="131"/>
        <v>Low</v>
      </c>
    </row>
    <row r="2096" spans="1:20" ht="15" customHeight="1" x14ac:dyDescent="0.35">
      <c r="A2096" s="35">
        <v>34</v>
      </c>
      <c r="B2096" s="36">
        <v>31.525299570000001</v>
      </c>
      <c r="C2096" s="35">
        <v>121.1421478</v>
      </c>
      <c r="D2096" s="35">
        <v>87.209658149999996</v>
      </c>
      <c r="E2096" s="37">
        <v>175.5910409</v>
      </c>
      <c r="F2096" s="37">
        <v>39.159170070000002</v>
      </c>
      <c r="G2096" s="37">
        <v>212.18729450000001</v>
      </c>
      <c r="H2096" s="37">
        <v>252.1132265</v>
      </c>
      <c r="I2096" s="17" t="s">
        <v>243</v>
      </c>
      <c r="J2096" s="17" t="s">
        <v>354</v>
      </c>
      <c r="K2096" s="17" t="s">
        <v>392</v>
      </c>
      <c r="L2096" s="17" t="s">
        <v>357</v>
      </c>
      <c r="M2096" s="17" t="s">
        <v>334</v>
      </c>
      <c r="N2096" s="36">
        <v>4.4840337674704998</v>
      </c>
      <c r="O2096" s="35">
        <v>33.932489650000001</v>
      </c>
      <c r="P2096" s="37">
        <v>1071.8601853800001</v>
      </c>
      <c r="Q2096" t="str">
        <f t="shared" si="128"/>
        <v>Desirable</v>
      </c>
      <c r="R2096" t="str">
        <f t="shared" si="129"/>
        <v>Elevated</v>
      </c>
      <c r="S2096">
        <f t="shared" si="130"/>
        <v>5</v>
      </c>
      <c r="T2096" t="str">
        <f t="shared" si="131"/>
        <v>Moderate</v>
      </c>
    </row>
    <row r="2097" spans="1:20" ht="15" customHeight="1" x14ac:dyDescent="0.35">
      <c r="A2097" s="35">
        <v>57</v>
      </c>
      <c r="B2097" s="36">
        <v>31.361850100000002</v>
      </c>
      <c r="C2097" s="35">
        <v>108.38918339999999</v>
      </c>
      <c r="D2097" s="35">
        <v>82.253889709999996</v>
      </c>
      <c r="E2097" s="37">
        <v>203.5765643</v>
      </c>
      <c r="F2097" s="37">
        <v>34.585807989999999</v>
      </c>
      <c r="G2097" s="37">
        <v>219.1919944</v>
      </c>
      <c r="H2097" s="37">
        <v>264.76471650000002</v>
      </c>
      <c r="I2097" s="17" t="s">
        <v>243</v>
      </c>
      <c r="J2097" s="17" t="s">
        <v>249</v>
      </c>
      <c r="K2097" s="17" t="s">
        <v>392</v>
      </c>
      <c r="L2097" s="17" t="s">
        <v>363</v>
      </c>
      <c r="M2097" s="17" t="s">
        <v>334</v>
      </c>
      <c r="N2097" s="36">
        <v>5.88613006695872</v>
      </c>
      <c r="O2097" s="35">
        <v>26.135293690000001</v>
      </c>
      <c r="P2097" s="37">
        <v>1787.6254557</v>
      </c>
      <c r="Q2097" t="str">
        <f t="shared" si="128"/>
        <v>Borderline High</v>
      </c>
      <c r="R2097" t="str">
        <f t="shared" si="129"/>
        <v>Normal</v>
      </c>
      <c r="S2097">
        <f t="shared" si="130"/>
        <v>4</v>
      </c>
      <c r="T2097" t="str">
        <f t="shared" si="131"/>
        <v>Moderate</v>
      </c>
    </row>
    <row r="2098" spans="1:20" ht="15" customHeight="1" x14ac:dyDescent="0.35">
      <c r="A2098" s="35">
        <v>35</v>
      </c>
      <c r="B2098" s="36">
        <v>24.843795180000001</v>
      </c>
      <c r="C2098" s="35">
        <v>109.0721023</v>
      </c>
      <c r="D2098" s="35">
        <v>70.39886156</v>
      </c>
      <c r="E2098" s="37">
        <v>187.5411402</v>
      </c>
      <c r="F2098" s="37">
        <v>38.23537074</v>
      </c>
      <c r="G2098" s="37">
        <v>207.64846489999999</v>
      </c>
      <c r="H2098" s="37">
        <v>229.7289715</v>
      </c>
      <c r="I2098" s="17" t="s">
        <v>243</v>
      </c>
      <c r="J2098" s="17" t="s">
        <v>354</v>
      </c>
      <c r="K2098" s="17" t="s">
        <v>255</v>
      </c>
      <c r="L2098" s="17" t="s">
        <v>357</v>
      </c>
      <c r="M2098" s="17" t="s">
        <v>255</v>
      </c>
      <c r="N2098" s="36">
        <v>4.9049122990143701</v>
      </c>
      <c r="O2098" s="35">
        <v>38.673240739999997</v>
      </c>
      <c r="P2098" s="37">
        <v>869.5328313</v>
      </c>
      <c r="Q2098" t="str">
        <f t="shared" si="128"/>
        <v>Desirable</v>
      </c>
      <c r="R2098" t="str">
        <f t="shared" si="129"/>
        <v>Normal</v>
      </c>
      <c r="S2098">
        <f t="shared" si="130"/>
        <v>1</v>
      </c>
      <c r="T2098" t="str">
        <f t="shared" si="131"/>
        <v>Low</v>
      </c>
    </row>
    <row r="2099" spans="1:20" ht="15" customHeight="1" x14ac:dyDescent="0.35">
      <c r="A2099" s="35">
        <v>72</v>
      </c>
      <c r="B2099" s="36">
        <v>40.24445008</v>
      </c>
      <c r="C2099" s="35">
        <v>103.9040782</v>
      </c>
      <c r="D2099" s="35">
        <v>89.126805000000004</v>
      </c>
      <c r="E2099" s="37">
        <v>195.8160934</v>
      </c>
      <c r="F2099" s="37">
        <v>35.088257349999999</v>
      </c>
      <c r="G2099" s="37">
        <v>223.48402179999999</v>
      </c>
      <c r="H2099" s="37">
        <v>258.90883830000001</v>
      </c>
      <c r="I2099" s="17" t="s">
        <v>243</v>
      </c>
      <c r="J2099" s="17" t="s">
        <v>249</v>
      </c>
      <c r="K2099" s="17" t="s">
        <v>392</v>
      </c>
      <c r="L2099" s="17" t="s">
        <v>366</v>
      </c>
      <c r="M2099" s="17" t="s">
        <v>334</v>
      </c>
      <c r="N2099" s="36">
        <v>5.5806730852080904</v>
      </c>
      <c r="O2099" s="35">
        <v>14.7772732</v>
      </c>
      <c r="P2099" s="37">
        <v>2897.6004057599998</v>
      </c>
      <c r="Q2099" t="str">
        <f t="shared" si="128"/>
        <v>Desirable</v>
      </c>
      <c r="R2099" t="str">
        <f t="shared" si="129"/>
        <v>Normal</v>
      </c>
      <c r="S2099">
        <f t="shared" si="130"/>
        <v>4</v>
      </c>
      <c r="T2099" t="str">
        <f t="shared" si="131"/>
        <v>Moderate</v>
      </c>
    </row>
    <row r="2100" spans="1:20" ht="15" customHeight="1" x14ac:dyDescent="0.35">
      <c r="A2100" s="35">
        <v>42</v>
      </c>
      <c r="B2100" s="36">
        <v>21.41096087</v>
      </c>
      <c r="C2100" s="35">
        <v>109.86609249999999</v>
      </c>
      <c r="D2100" s="35">
        <v>87.812291759999994</v>
      </c>
      <c r="E2100" s="37">
        <v>180.92064980000001</v>
      </c>
      <c r="F2100" s="37">
        <v>37.617124949999997</v>
      </c>
      <c r="G2100" s="37">
        <v>207.82174190000001</v>
      </c>
      <c r="H2100" s="37">
        <v>250.35391229999999</v>
      </c>
      <c r="I2100" s="17" t="s">
        <v>243</v>
      </c>
      <c r="J2100" s="17" t="s">
        <v>249</v>
      </c>
      <c r="K2100" s="17" t="s">
        <v>392</v>
      </c>
      <c r="L2100" s="17" t="s">
        <v>360</v>
      </c>
      <c r="M2100" s="17" t="s">
        <v>255</v>
      </c>
      <c r="N2100" s="36">
        <v>4.8095289057969302</v>
      </c>
      <c r="O2100" s="35">
        <v>22.05380074</v>
      </c>
      <c r="P2100" s="37">
        <v>899.26035653999998</v>
      </c>
      <c r="Q2100" t="str">
        <f t="shared" si="128"/>
        <v>Desirable</v>
      </c>
      <c r="R2100" t="str">
        <f t="shared" si="129"/>
        <v>Normal</v>
      </c>
      <c r="S2100">
        <f t="shared" si="130"/>
        <v>1</v>
      </c>
      <c r="T2100" t="str">
        <f t="shared" si="131"/>
        <v>Low</v>
      </c>
    </row>
    <row r="2101" spans="1:20" ht="15" customHeight="1" x14ac:dyDescent="0.35">
      <c r="A2101" s="35">
        <v>76</v>
      </c>
      <c r="B2101" s="36">
        <v>20.268078769999999</v>
      </c>
      <c r="C2101" s="35">
        <v>108.37853</v>
      </c>
      <c r="D2101" s="35">
        <v>66.797895879999999</v>
      </c>
      <c r="E2101" s="37">
        <v>169.22418210000001</v>
      </c>
      <c r="F2101" s="37">
        <v>53.57770739</v>
      </c>
      <c r="G2101" s="37">
        <v>209.1375122</v>
      </c>
      <c r="H2101" s="37">
        <v>226.8982656</v>
      </c>
      <c r="I2101" s="17" t="s">
        <v>243</v>
      </c>
      <c r="J2101" s="17" t="s">
        <v>249</v>
      </c>
      <c r="K2101" s="17" t="s">
        <v>255</v>
      </c>
      <c r="L2101" s="17" t="s">
        <v>366</v>
      </c>
      <c r="M2101" s="17" t="s">
        <v>255</v>
      </c>
      <c r="N2101" s="36">
        <v>3.1584812106309901</v>
      </c>
      <c r="O2101" s="35">
        <v>41.580634119999999</v>
      </c>
      <c r="P2101" s="37">
        <v>1540.37398652</v>
      </c>
      <c r="Q2101" t="str">
        <f t="shared" si="128"/>
        <v>Desirable</v>
      </c>
      <c r="R2101" t="str">
        <f t="shared" si="129"/>
        <v>Normal</v>
      </c>
      <c r="S2101">
        <f t="shared" si="130"/>
        <v>0</v>
      </c>
      <c r="T2101" t="str">
        <f t="shared" si="131"/>
        <v>Low</v>
      </c>
    </row>
    <row r="2102" spans="1:20" ht="15" customHeight="1" x14ac:dyDescent="0.35">
      <c r="A2102" s="35">
        <v>39</v>
      </c>
      <c r="B2102" s="36">
        <v>24.628829840000002</v>
      </c>
      <c r="C2102" s="35">
        <v>111.6544389</v>
      </c>
      <c r="D2102" s="35">
        <v>72.553179959999994</v>
      </c>
      <c r="E2102" s="37">
        <v>186.70349590000001</v>
      </c>
      <c r="F2102" s="37">
        <v>36.756101690000001</v>
      </c>
      <c r="G2102" s="37">
        <v>227.85442259999999</v>
      </c>
      <c r="H2102" s="37">
        <v>249.57935639999999</v>
      </c>
      <c r="I2102" s="17" t="s">
        <v>353</v>
      </c>
      <c r="J2102" s="17" t="s">
        <v>249</v>
      </c>
      <c r="K2102" s="17" t="s">
        <v>255</v>
      </c>
      <c r="L2102" s="17" t="s">
        <v>357</v>
      </c>
      <c r="M2102" s="17" t="s">
        <v>255</v>
      </c>
      <c r="N2102" s="36">
        <v>5.0795238699319203</v>
      </c>
      <c r="O2102" s="35">
        <v>39.101258940000001</v>
      </c>
      <c r="P2102" s="37">
        <v>960.52436376000003</v>
      </c>
      <c r="Q2102" t="str">
        <f t="shared" si="128"/>
        <v>Desirable</v>
      </c>
      <c r="R2102" t="str">
        <f t="shared" si="129"/>
        <v>Normal</v>
      </c>
      <c r="S2102">
        <f t="shared" si="130"/>
        <v>3</v>
      </c>
      <c r="T2102" t="str">
        <f t="shared" si="131"/>
        <v>Moderate</v>
      </c>
    </row>
    <row r="2103" spans="1:20" ht="15" customHeight="1" x14ac:dyDescent="0.35">
      <c r="A2103" s="35">
        <v>47</v>
      </c>
      <c r="B2103" s="36">
        <v>27.951459289999999</v>
      </c>
      <c r="C2103" s="35">
        <v>104.22240050000001</v>
      </c>
      <c r="D2103" s="35">
        <v>75.733686660000004</v>
      </c>
      <c r="E2103" s="37">
        <v>183.04873449999999</v>
      </c>
      <c r="F2103" s="37">
        <v>32.740582709999998</v>
      </c>
      <c r="G2103" s="37">
        <v>215.73188049999999</v>
      </c>
      <c r="H2103" s="37">
        <v>268.13949059999999</v>
      </c>
      <c r="I2103" s="17" t="s">
        <v>353</v>
      </c>
      <c r="J2103" s="17" t="s">
        <v>359</v>
      </c>
      <c r="K2103" s="17" t="s">
        <v>255</v>
      </c>
      <c r="L2103" s="17" t="s">
        <v>360</v>
      </c>
      <c r="M2103" s="17" t="s">
        <v>333</v>
      </c>
      <c r="N2103" s="36">
        <v>5.5908819986912199</v>
      </c>
      <c r="O2103" s="35">
        <v>28.488713839999999</v>
      </c>
      <c r="P2103" s="37">
        <v>1313.7185866299999</v>
      </c>
      <c r="Q2103" t="str">
        <f t="shared" si="128"/>
        <v>Desirable</v>
      </c>
      <c r="R2103" t="str">
        <f t="shared" si="129"/>
        <v>Normal</v>
      </c>
      <c r="S2103">
        <f t="shared" si="130"/>
        <v>5</v>
      </c>
      <c r="T2103" t="str">
        <f t="shared" si="131"/>
        <v>Moderate</v>
      </c>
    </row>
    <row r="2104" spans="1:20" ht="15" customHeight="1" x14ac:dyDescent="0.35">
      <c r="A2104" s="35">
        <v>61</v>
      </c>
      <c r="B2104" s="36">
        <v>18.93377422</v>
      </c>
      <c r="C2104" s="35">
        <v>94.449002370000002</v>
      </c>
      <c r="D2104" s="35">
        <v>82.665397659999996</v>
      </c>
      <c r="E2104" s="37">
        <v>188.3337396</v>
      </c>
      <c r="F2104" s="37">
        <v>26.332553740000002</v>
      </c>
      <c r="G2104" s="37">
        <v>215.7576181</v>
      </c>
      <c r="H2104" s="37">
        <v>227.7514003</v>
      </c>
      <c r="I2104" s="17" t="s">
        <v>243</v>
      </c>
      <c r="J2104" s="17" t="s">
        <v>249</v>
      </c>
      <c r="K2104" s="17" t="s">
        <v>392</v>
      </c>
      <c r="L2104" s="17" t="s">
        <v>261</v>
      </c>
      <c r="M2104" s="17" t="s">
        <v>255</v>
      </c>
      <c r="N2104" s="36">
        <v>7.1521258993545702</v>
      </c>
      <c r="O2104" s="35">
        <v>11.783604710000001</v>
      </c>
      <c r="P2104" s="37">
        <v>1154.9602274199999</v>
      </c>
      <c r="Q2104" t="str">
        <f t="shared" si="128"/>
        <v>Desirable</v>
      </c>
      <c r="R2104" t="str">
        <f t="shared" si="129"/>
        <v>Normal</v>
      </c>
      <c r="S2104">
        <f t="shared" si="130"/>
        <v>1</v>
      </c>
      <c r="T2104" t="str">
        <f t="shared" si="131"/>
        <v>Low</v>
      </c>
    </row>
    <row r="2105" spans="1:20" ht="15" customHeight="1" x14ac:dyDescent="0.35">
      <c r="A2105" s="35">
        <v>49</v>
      </c>
      <c r="B2105" s="36">
        <v>30.096269599999999</v>
      </c>
      <c r="C2105" s="35">
        <v>120.9810243</v>
      </c>
      <c r="D2105" s="35">
        <v>86.172532029999999</v>
      </c>
      <c r="E2105" s="37">
        <v>185.6231765</v>
      </c>
      <c r="F2105" s="37">
        <v>38.849436990000001</v>
      </c>
      <c r="G2105" s="37">
        <v>217.16113989999999</v>
      </c>
      <c r="H2105" s="37">
        <v>228.8630732</v>
      </c>
      <c r="I2105" s="17" t="s">
        <v>243</v>
      </c>
      <c r="J2105" s="17" t="s">
        <v>359</v>
      </c>
      <c r="K2105" s="17" t="s">
        <v>392</v>
      </c>
      <c r="L2105" s="17" t="s">
        <v>360</v>
      </c>
      <c r="M2105" s="17" t="s">
        <v>334</v>
      </c>
      <c r="N2105" s="36">
        <v>4.7780145835261401</v>
      </c>
      <c r="O2105" s="35">
        <v>34.808492270000002</v>
      </c>
      <c r="P2105" s="37">
        <v>1474.7172104000001</v>
      </c>
      <c r="Q2105" t="str">
        <f t="shared" si="128"/>
        <v>Desirable</v>
      </c>
      <c r="R2105" t="str">
        <f t="shared" si="129"/>
        <v>Elevated</v>
      </c>
      <c r="S2105">
        <f t="shared" si="130"/>
        <v>5</v>
      </c>
      <c r="T2105" t="str">
        <f t="shared" si="131"/>
        <v>Moderate</v>
      </c>
    </row>
    <row r="2106" spans="1:20" ht="15" customHeight="1" x14ac:dyDescent="0.35">
      <c r="A2106" s="35">
        <v>68</v>
      </c>
      <c r="B2106" s="36">
        <v>39.301467590000001</v>
      </c>
      <c r="C2106" s="35">
        <v>127.71503250000001</v>
      </c>
      <c r="D2106" s="35">
        <v>79.553183300000001</v>
      </c>
      <c r="E2106" s="37">
        <v>212.69645120000001</v>
      </c>
      <c r="F2106" s="37">
        <v>28.69844952</v>
      </c>
      <c r="G2106" s="37">
        <v>244.0196119</v>
      </c>
      <c r="H2106" s="37">
        <v>231.32657750000001</v>
      </c>
      <c r="I2106" s="17" t="s">
        <v>243</v>
      </c>
      <c r="J2106" s="17" t="s">
        <v>354</v>
      </c>
      <c r="K2106" s="17" t="s">
        <v>255</v>
      </c>
      <c r="L2106" s="17" t="s">
        <v>261</v>
      </c>
      <c r="M2106" s="17" t="s">
        <v>334</v>
      </c>
      <c r="N2106" s="36">
        <v>7.4114265668523798</v>
      </c>
      <c r="O2106" s="35">
        <v>48.161849199999999</v>
      </c>
      <c r="P2106" s="37">
        <v>2672.4997961200002</v>
      </c>
      <c r="Q2106" t="str">
        <f t="shared" si="128"/>
        <v>Borderline High</v>
      </c>
      <c r="R2106" t="str">
        <f t="shared" si="129"/>
        <v>Elevated</v>
      </c>
      <c r="S2106">
        <f t="shared" si="130"/>
        <v>5</v>
      </c>
      <c r="T2106" t="str">
        <f t="shared" si="131"/>
        <v>Moderate</v>
      </c>
    </row>
    <row r="2107" spans="1:20" ht="15" customHeight="1" x14ac:dyDescent="0.35">
      <c r="A2107" s="35">
        <v>63</v>
      </c>
      <c r="B2107" s="36">
        <v>20.03494491</v>
      </c>
      <c r="C2107" s="35">
        <v>111.9700893</v>
      </c>
      <c r="D2107" s="35">
        <v>79.78418594</v>
      </c>
      <c r="E2107" s="37">
        <v>176.3939283</v>
      </c>
      <c r="F2107" s="37">
        <v>34.464780830000002</v>
      </c>
      <c r="G2107" s="37">
        <v>211.72779270000001</v>
      </c>
      <c r="H2107" s="37">
        <v>258.75962570000002</v>
      </c>
      <c r="I2107" s="17" t="s">
        <v>353</v>
      </c>
      <c r="J2107" s="17" t="s">
        <v>359</v>
      </c>
      <c r="K2107" s="17" t="s">
        <v>255</v>
      </c>
      <c r="L2107" s="17" t="s">
        <v>261</v>
      </c>
      <c r="M2107" s="17" t="s">
        <v>255</v>
      </c>
      <c r="N2107" s="36">
        <v>5.1180922684544496</v>
      </c>
      <c r="O2107" s="35">
        <v>32.185903359999998</v>
      </c>
      <c r="P2107" s="37">
        <v>1262.2015293300001</v>
      </c>
      <c r="Q2107" t="str">
        <f t="shared" si="128"/>
        <v>Desirable</v>
      </c>
      <c r="R2107" t="str">
        <f t="shared" si="129"/>
        <v>Normal</v>
      </c>
      <c r="S2107">
        <f t="shared" si="130"/>
        <v>3</v>
      </c>
      <c r="T2107" t="str">
        <f t="shared" si="131"/>
        <v>Moderate</v>
      </c>
    </row>
    <row r="2108" spans="1:20" ht="15" customHeight="1" x14ac:dyDescent="0.35">
      <c r="A2108" s="35">
        <v>38</v>
      </c>
      <c r="B2108" s="36">
        <v>27.982084220000001</v>
      </c>
      <c r="C2108" s="35">
        <v>111.7360201</v>
      </c>
      <c r="D2108" s="35">
        <v>77.396084439999996</v>
      </c>
      <c r="E2108" s="37">
        <v>190.94766419999999</v>
      </c>
      <c r="F2108" s="37">
        <v>35.898327809999998</v>
      </c>
      <c r="G2108" s="37">
        <v>218.15509879999999</v>
      </c>
      <c r="H2108" s="37">
        <v>247.44680289999999</v>
      </c>
      <c r="I2108" s="17" t="s">
        <v>243</v>
      </c>
      <c r="J2108" s="17" t="s">
        <v>249</v>
      </c>
      <c r="K2108" s="17" t="s">
        <v>255</v>
      </c>
      <c r="L2108" s="17" t="s">
        <v>357</v>
      </c>
      <c r="M2108" s="17" t="s">
        <v>333</v>
      </c>
      <c r="N2108" s="36">
        <v>5.3191242001753798</v>
      </c>
      <c r="O2108" s="35">
        <v>34.339935660000002</v>
      </c>
      <c r="P2108" s="37">
        <v>1063.31920036</v>
      </c>
      <c r="Q2108" t="str">
        <f t="shared" si="128"/>
        <v>Desirable</v>
      </c>
      <c r="R2108" t="str">
        <f t="shared" si="129"/>
        <v>Normal</v>
      </c>
      <c r="S2108">
        <f t="shared" si="130"/>
        <v>3</v>
      </c>
      <c r="T2108" t="str">
        <f t="shared" si="131"/>
        <v>Moderate</v>
      </c>
    </row>
    <row r="2109" spans="1:20" ht="15" customHeight="1" x14ac:dyDescent="0.35">
      <c r="A2109" s="35">
        <v>49</v>
      </c>
      <c r="B2109" s="36">
        <v>31.78976278</v>
      </c>
      <c r="C2109" s="35">
        <v>86.715371939999997</v>
      </c>
      <c r="D2109" s="35">
        <v>77.914528880000006</v>
      </c>
      <c r="E2109" s="37">
        <v>185.5399798</v>
      </c>
      <c r="F2109" s="37">
        <v>39.572703820000001</v>
      </c>
      <c r="G2109" s="37">
        <v>214.46909239999999</v>
      </c>
      <c r="H2109" s="37">
        <v>230.4160387</v>
      </c>
      <c r="I2109" s="17" t="s">
        <v>243</v>
      </c>
      <c r="J2109" s="17" t="s">
        <v>359</v>
      </c>
      <c r="K2109" s="17" t="s">
        <v>255</v>
      </c>
      <c r="L2109" s="17" t="s">
        <v>360</v>
      </c>
      <c r="M2109" s="17" t="s">
        <v>334</v>
      </c>
      <c r="N2109" s="36">
        <v>4.6885848549531799</v>
      </c>
      <c r="O2109" s="35">
        <v>8.8008430599999894</v>
      </c>
      <c r="P2109" s="37">
        <v>1557.69837622</v>
      </c>
      <c r="Q2109" t="str">
        <f t="shared" si="128"/>
        <v>Desirable</v>
      </c>
      <c r="R2109" t="str">
        <f t="shared" si="129"/>
        <v>Normal</v>
      </c>
      <c r="S2109">
        <f t="shared" si="130"/>
        <v>4</v>
      </c>
      <c r="T2109" t="str">
        <f t="shared" si="131"/>
        <v>Moderate</v>
      </c>
    </row>
    <row r="2110" spans="1:20" ht="15" customHeight="1" x14ac:dyDescent="0.35">
      <c r="A2110" s="35">
        <v>56</v>
      </c>
      <c r="B2110" s="36">
        <v>30.828409570000002</v>
      </c>
      <c r="C2110" s="35">
        <v>123.07652969999999</v>
      </c>
      <c r="D2110" s="35">
        <v>78.686806590000003</v>
      </c>
      <c r="E2110" s="37">
        <v>190.33087570000001</v>
      </c>
      <c r="F2110" s="37">
        <v>33.347198429999999</v>
      </c>
      <c r="G2110" s="37">
        <v>231.19035940000001</v>
      </c>
      <c r="H2110" s="37">
        <v>279.3016528</v>
      </c>
      <c r="I2110" s="17" t="s">
        <v>243</v>
      </c>
      <c r="J2110" s="17" t="s">
        <v>359</v>
      </c>
      <c r="K2110" s="17" t="s">
        <v>255</v>
      </c>
      <c r="L2110" s="17" t="s">
        <v>363</v>
      </c>
      <c r="M2110" s="17" t="s">
        <v>334</v>
      </c>
      <c r="N2110" s="36">
        <v>5.7075521981112898</v>
      </c>
      <c r="O2110" s="35">
        <v>44.389723109999998</v>
      </c>
      <c r="P2110" s="37">
        <v>1726.3909359199999</v>
      </c>
      <c r="Q2110" t="str">
        <f t="shared" si="128"/>
        <v>Desirable</v>
      </c>
      <c r="R2110" t="str">
        <f t="shared" si="129"/>
        <v>Elevated</v>
      </c>
      <c r="S2110">
        <f t="shared" si="130"/>
        <v>5</v>
      </c>
      <c r="T2110" t="str">
        <f t="shared" si="131"/>
        <v>Moderate</v>
      </c>
    </row>
    <row r="2111" spans="1:20" ht="15" customHeight="1" x14ac:dyDescent="0.35">
      <c r="A2111" s="35">
        <v>29</v>
      </c>
      <c r="B2111" s="36">
        <v>37.792029100000001</v>
      </c>
      <c r="C2111" s="35">
        <v>116.5213547</v>
      </c>
      <c r="D2111" s="35">
        <v>79.90594901</v>
      </c>
      <c r="E2111" s="37">
        <v>195.22197589999999</v>
      </c>
      <c r="F2111" s="37">
        <v>32.576714979999998</v>
      </c>
      <c r="G2111" s="37">
        <v>207.24741969999999</v>
      </c>
      <c r="H2111" s="37">
        <v>235.48445720000001</v>
      </c>
      <c r="I2111" s="17" t="s">
        <v>353</v>
      </c>
      <c r="J2111" s="17" t="s">
        <v>249</v>
      </c>
      <c r="K2111" s="17" t="s">
        <v>255</v>
      </c>
      <c r="L2111" s="17" t="s">
        <v>355</v>
      </c>
      <c r="M2111" s="17" t="s">
        <v>334</v>
      </c>
      <c r="N2111" s="36">
        <v>5.9926845300348299</v>
      </c>
      <c r="O2111" s="35">
        <v>36.615405690000003</v>
      </c>
      <c r="P2111" s="37">
        <v>1095.9688438999999</v>
      </c>
      <c r="Q2111" t="str">
        <f t="shared" si="128"/>
        <v>Desirable</v>
      </c>
      <c r="R2111" t="str">
        <f t="shared" si="129"/>
        <v>Normal</v>
      </c>
      <c r="S2111">
        <f t="shared" si="130"/>
        <v>6</v>
      </c>
      <c r="T2111" t="str">
        <f t="shared" si="131"/>
        <v>High</v>
      </c>
    </row>
    <row r="2112" spans="1:20" ht="15" customHeight="1" x14ac:dyDescent="0.35">
      <c r="A2112" s="35">
        <v>64</v>
      </c>
      <c r="B2112" s="36">
        <v>24.65312106</v>
      </c>
      <c r="C2112" s="35">
        <v>121.3891385</v>
      </c>
      <c r="D2112" s="35">
        <v>69.520809999999997</v>
      </c>
      <c r="E2112" s="37">
        <v>190.73263209999999</v>
      </c>
      <c r="F2112" s="37">
        <v>34.078566940000002</v>
      </c>
      <c r="G2112" s="37">
        <v>203.20530790000001</v>
      </c>
      <c r="H2112" s="37">
        <v>244.02695489999999</v>
      </c>
      <c r="I2112" s="17" t="s">
        <v>353</v>
      </c>
      <c r="J2112" s="17" t="s">
        <v>249</v>
      </c>
      <c r="K2112" s="17" t="s">
        <v>255</v>
      </c>
      <c r="L2112" s="17" t="s">
        <v>261</v>
      </c>
      <c r="M2112" s="17" t="s">
        <v>255</v>
      </c>
      <c r="N2112" s="36">
        <v>5.5968501385580902</v>
      </c>
      <c r="O2112" s="35">
        <v>51.868328499999997</v>
      </c>
      <c r="P2112" s="37">
        <v>1577.79974784</v>
      </c>
      <c r="Q2112" t="str">
        <f t="shared" si="128"/>
        <v>Desirable</v>
      </c>
      <c r="R2112" t="str">
        <f t="shared" si="129"/>
        <v>Elevated</v>
      </c>
      <c r="S2112">
        <f t="shared" si="130"/>
        <v>4</v>
      </c>
      <c r="T2112" t="str">
        <f t="shared" si="131"/>
        <v>Moderate</v>
      </c>
    </row>
    <row r="2113" spans="1:20" ht="15" customHeight="1" x14ac:dyDescent="0.35">
      <c r="A2113" s="35">
        <v>35</v>
      </c>
      <c r="B2113" s="36">
        <v>36.929923549999998</v>
      </c>
      <c r="C2113" s="35">
        <v>100.1234019</v>
      </c>
      <c r="D2113" s="35">
        <v>89.134675009999995</v>
      </c>
      <c r="E2113" s="37">
        <v>206.33160509999999</v>
      </c>
      <c r="F2113" s="37">
        <v>42.158630879999997</v>
      </c>
      <c r="G2113" s="37">
        <v>212.755101</v>
      </c>
      <c r="H2113" s="37">
        <v>290.18469800000003</v>
      </c>
      <c r="I2113" s="17" t="s">
        <v>243</v>
      </c>
      <c r="J2113" s="17" t="s">
        <v>249</v>
      </c>
      <c r="K2113" s="17" t="s">
        <v>392</v>
      </c>
      <c r="L2113" s="17" t="s">
        <v>357</v>
      </c>
      <c r="M2113" s="17" t="s">
        <v>334</v>
      </c>
      <c r="N2113" s="36">
        <v>4.8941723389286702</v>
      </c>
      <c r="O2113" s="35">
        <v>10.988726890000001</v>
      </c>
      <c r="P2113" s="37">
        <v>1292.54732425</v>
      </c>
      <c r="Q2113" t="str">
        <f t="shared" si="128"/>
        <v>Borderline High</v>
      </c>
      <c r="R2113" t="str">
        <f t="shared" si="129"/>
        <v>Normal</v>
      </c>
      <c r="S2113">
        <f t="shared" si="130"/>
        <v>3</v>
      </c>
      <c r="T2113" t="str">
        <f t="shared" si="131"/>
        <v>Moderate</v>
      </c>
    </row>
    <row r="2114" spans="1:20" ht="15" customHeight="1" x14ac:dyDescent="0.35">
      <c r="A2114" s="35">
        <v>38</v>
      </c>
      <c r="B2114" s="36">
        <v>26.698683599999999</v>
      </c>
      <c r="C2114" s="35">
        <v>113.7113279</v>
      </c>
      <c r="D2114" s="35">
        <v>99.9522355</v>
      </c>
      <c r="E2114" s="37">
        <v>197.92380560000001</v>
      </c>
      <c r="F2114" s="37">
        <v>38.529001379999997</v>
      </c>
      <c r="G2114" s="37">
        <v>208.36707749999999</v>
      </c>
      <c r="H2114" s="37">
        <v>247.6059027</v>
      </c>
      <c r="I2114" s="17" t="s">
        <v>353</v>
      </c>
      <c r="J2114" s="17" t="s">
        <v>249</v>
      </c>
      <c r="K2114" s="17" t="s">
        <v>392</v>
      </c>
      <c r="L2114" s="17" t="s">
        <v>357</v>
      </c>
      <c r="M2114" s="17" t="s">
        <v>333</v>
      </c>
      <c r="N2114" s="36">
        <v>5.1370084484655303</v>
      </c>
      <c r="O2114" s="35">
        <v>13.7590924</v>
      </c>
      <c r="P2114" s="37">
        <v>1014.5499768</v>
      </c>
      <c r="Q2114" t="str">
        <f t="shared" ref="Q2114:Q2177" si="132">IF(E2114&lt;200,"Desirable",IF(E2114&lt;240,"Borderline High","High"))</f>
        <v>Desirable</v>
      </c>
      <c r="R2114" t="str">
        <f t="shared" ref="R2114:R2177" si="133">IF(C2114&lt;120,"Normal",IF(C2114&lt;130,"Elevated",IF(C2114&lt;140,"High / Stage 1","High / Stage 2")))</f>
        <v>Normal</v>
      </c>
      <c r="S2114">
        <f t="shared" ref="S2114:S2177" si="134">(IF(M2114="Obese",3,IF(M2114="Overweight",2,IF(M2114="Underweight",1,0))))+(IF(R2114="High / Stage 2",3,IF(R2114="High / Stage 1",2,IF(R2114="Elevated",1,0))))+IF(I2114="smoker",2,0)+IF(F2114&lt;40,1,0)</f>
        <v>5</v>
      </c>
      <c r="T2114" t="str">
        <f t="shared" ref="T2114:T2177" si="135">IF(S2114&lt;=2,"Low",IF(S2114&lt;=5,"Moderate","High"))</f>
        <v>Moderate</v>
      </c>
    </row>
    <row r="2115" spans="1:20" ht="15" customHeight="1" x14ac:dyDescent="0.35">
      <c r="A2115" s="35">
        <v>30</v>
      </c>
      <c r="B2115" s="36">
        <v>24.448901630000002</v>
      </c>
      <c r="C2115" s="35">
        <v>111.1525717</v>
      </c>
      <c r="D2115" s="35">
        <v>79.815362329999999</v>
      </c>
      <c r="E2115" s="37">
        <v>207.24046910000001</v>
      </c>
      <c r="F2115" s="37">
        <v>44.653147369999999</v>
      </c>
      <c r="G2115" s="37">
        <v>226.25038660000001</v>
      </c>
      <c r="H2115" s="37">
        <v>233.4126852</v>
      </c>
      <c r="I2115" s="17" t="s">
        <v>243</v>
      </c>
      <c r="J2115" s="17" t="s">
        <v>359</v>
      </c>
      <c r="K2115" s="17" t="s">
        <v>255</v>
      </c>
      <c r="L2115" s="17" t="s">
        <v>357</v>
      </c>
      <c r="M2115" s="17" t="s">
        <v>255</v>
      </c>
      <c r="N2115" s="36">
        <v>4.6411167253852597</v>
      </c>
      <c r="O2115" s="35">
        <v>31.33720937</v>
      </c>
      <c r="P2115" s="37">
        <v>733.46704890000001</v>
      </c>
      <c r="Q2115" t="str">
        <f t="shared" si="132"/>
        <v>Borderline High</v>
      </c>
      <c r="R2115" t="str">
        <f t="shared" si="133"/>
        <v>Normal</v>
      </c>
      <c r="S2115">
        <f t="shared" si="134"/>
        <v>0</v>
      </c>
      <c r="T2115" t="str">
        <f t="shared" si="135"/>
        <v>Low</v>
      </c>
    </row>
    <row r="2116" spans="1:20" ht="15" customHeight="1" x14ac:dyDescent="0.35">
      <c r="A2116" s="35">
        <v>38</v>
      </c>
      <c r="B2116" s="36">
        <v>36.395676160000001</v>
      </c>
      <c r="C2116" s="35">
        <v>85.35507484</v>
      </c>
      <c r="D2116" s="35">
        <v>77.765957970000002</v>
      </c>
      <c r="E2116" s="37">
        <v>208.67460560000001</v>
      </c>
      <c r="F2116" s="37">
        <v>39.591595009999999</v>
      </c>
      <c r="G2116" s="37">
        <v>230.70436280000001</v>
      </c>
      <c r="H2116" s="37">
        <v>233.58403250000001</v>
      </c>
      <c r="I2116" s="17" t="s">
        <v>243</v>
      </c>
      <c r="J2116" s="17" t="s">
        <v>249</v>
      </c>
      <c r="K2116" s="17" t="s">
        <v>255</v>
      </c>
      <c r="L2116" s="17" t="s">
        <v>357</v>
      </c>
      <c r="M2116" s="17" t="s">
        <v>334</v>
      </c>
      <c r="N2116" s="36">
        <v>5.2706794345439496</v>
      </c>
      <c r="O2116" s="35">
        <v>7.5891168699999998</v>
      </c>
      <c r="P2116" s="37">
        <v>1383.03569408</v>
      </c>
      <c r="Q2116" t="str">
        <f t="shared" si="132"/>
        <v>Borderline High</v>
      </c>
      <c r="R2116" t="str">
        <f t="shared" si="133"/>
        <v>Normal</v>
      </c>
      <c r="S2116">
        <f t="shared" si="134"/>
        <v>4</v>
      </c>
      <c r="T2116" t="str">
        <f t="shared" si="135"/>
        <v>Moderate</v>
      </c>
    </row>
    <row r="2117" spans="1:20" ht="15" customHeight="1" x14ac:dyDescent="0.35">
      <c r="A2117" s="35">
        <v>25</v>
      </c>
      <c r="B2117" s="36">
        <v>25.161417350000001</v>
      </c>
      <c r="C2117" s="35">
        <v>104.1054649</v>
      </c>
      <c r="D2117" s="35">
        <v>82.671516550000007</v>
      </c>
      <c r="E2117" s="37">
        <v>167.16966529999999</v>
      </c>
      <c r="F2117" s="37">
        <v>45.281768880000001</v>
      </c>
      <c r="G2117" s="37">
        <v>199.09499719999999</v>
      </c>
      <c r="H2117" s="37">
        <v>228.9862392</v>
      </c>
      <c r="I2117" s="17" t="s">
        <v>243</v>
      </c>
      <c r="J2117" s="17" t="s">
        <v>249</v>
      </c>
      <c r="K2117" s="17" t="s">
        <v>392</v>
      </c>
      <c r="L2117" s="17" t="s">
        <v>355</v>
      </c>
      <c r="M2117" s="17" t="s">
        <v>333</v>
      </c>
      <c r="N2117" s="36">
        <v>3.6917653491631901</v>
      </c>
      <c r="O2117" s="35">
        <v>21.433948350000001</v>
      </c>
      <c r="P2117" s="37">
        <v>629.03543375000004</v>
      </c>
      <c r="Q2117" t="str">
        <f t="shared" si="132"/>
        <v>Desirable</v>
      </c>
      <c r="R2117" t="str">
        <f t="shared" si="133"/>
        <v>Normal</v>
      </c>
      <c r="S2117">
        <f t="shared" si="134"/>
        <v>2</v>
      </c>
      <c r="T2117" t="str">
        <f t="shared" si="135"/>
        <v>Low</v>
      </c>
    </row>
    <row r="2118" spans="1:20" ht="15" customHeight="1" x14ac:dyDescent="0.35">
      <c r="A2118" s="35">
        <v>63</v>
      </c>
      <c r="B2118" s="36">
        <v>32.355775860000001</v>
      </c>
      <c r="C2118" s="35">
        <v>112.4221725</v>
      </c>
      <c r="D2118" s="35">
        <v>87.597622790000003</v>
      </c>
      <c r="E2118" s="37">
        <v>207.40262799999999</v>
      </c>
      <c r="F2118" s="37">
        <v>34.82481902</v>
      </c>
      <c r="G2118" s="37">
        <v>214.72757369999999</v>
      </c>
      <c r="H2118" s="37">
        <v>253.4399114</v>
      </c>
      <c r="I2118" s="17" t="s">
        <v>243</v>
      </c>
      <c r="J2118" s="17" t="s">
        <v>359</v>
      </c>
      <c r="K2118" s="17" t="s">
        <v>392</v>
      </c>
      <c r="L2118" s="17" t="s">
        <v>261</v>
      </c>
      <c r="M2118" s="17" t="s">
        <v>334</v>
      </c>
      <c r="N2118" s="36">
        <v>5.9555981577646699</v>
      </c>
      <c r="O2118" s="35">
        <v>24.824549709999999</v>
      </c>
      <c r="P2118" s="37">
        <v>2038.4138791800001</v>
      </c>
      <c r="Q2118" t="str">
        <f t="shared" si="132"/>
        <v>Borderline High</v>
      </c>
      <c r="R2118" t="str">
        <f t="shared" si="133"/>
        <v>Normal</v>
      </c>
      <c r="S2118">
        <f t="shared" si="134"/>
        <v>4</v>
      </c>
      <c r="T2118" t="str">
        <f t="shared" si="135"/>
        <v>Moderate</v>
      </c>
    </row>
    <row r="2119" spans="1:20" ht="15" customHeight="1" x14ac:dyDescent="0.35">
      <c r="A2119" s="35">
        <v>24</v>
      </c>
      <c r="B2119" s="36">
        <v>24.53664208</v>
      </c>
      <c r="C2119" s="35">
        <v>94.98295023</v>
      </c>
      <c r="D2119" s="35">
        <v>71.238632359999997</v>
      </c>
      <c r="E2119" s="37">
        <v>189.05295330000001</v>
      </c>
      <c r="F2119" s="37">
        <v>39.62928161</v>
      </c>
      <c r="G2119" s="37">
        <v>219.4659504</v>
      </c>
      <c r="H2119" s="37">
        <v>221.55388300000001</v>
      </c>
      <c r="I2119" s="17" t="s">
        <v>353</v>
      </c>
      <c r="J2119" s="17" t="s">
        <v>249</v>
      </c>
      <c r="K2119" s="17" t="s">
        <v>255</v>
      </c>
      <c r="L2119" s="17" t="s">
        <v>355</v>
      </c>
      <c r="M2119" s="17" t="s">
        <v>255</v>
      </c>
      <c r="N2119" s="36">
        <v>4.7705369771904902</v>
      </c>
      <c r="O2119" s="35">
        <v>23.74431787</v>
      </c>
      <c r="P2119" s="37">
        <v>588.87940991999994</v>
      </c>
      <c r="Q2119" t="str">
        <f t="shared" si="132"/>
        <v>Desirable</v>
      </c>
      <c r="R2119" t="str">
        <f t="shared" si="133"/>
        <v>Normal</v>
      </c>
      <c r="S2119">
        <f t="shared" si="134"/>
        <v>3</v>
      </c>
      <c r="T2119" t="str">
        <f t="shared" si="135"/>
        <v>Moderate</v>
      </c>
    </row>
    <row r="2120" spans="1:20" ht="15" customHeight="1" x14ac:dyDescent="0.35">
      <c r="A2120" s="35">
        <v>40</v>
      </c>
      <c r="B2120" s="36">
        <v>20.629741859999999</v>
      </c>
      <c r="C2120" s="35">
        <v>109.0589956</v>
      </c>
      <c r="D2120" s="35">
        <v>76.876552140000001</v>
      </c>
      <c r="E2120" s="37">
        <v>180.41023970000001</v>
      </c>
      <c r="F2120" s="37">
        <v>48.323526870000002</v>
      </c>
      <c r="G2120" s="37">
        <v>195.53760589999999</v>
      </c>
      <c r="H2120" s="37">
        <v>260.30382739999999</v>
      </c>
      <c r="I2120" s="17" t="s">
        <v>353</v>
      </c>
      <c r="J2120" s="17" t="s">
        <v>249</v>
      </c>
      <c r="K2120" s="17" t="s">
        <v>255</v>
      </c>
      <c r="L2120" s="17" t="s">
        <v>360</v>
      </c>
      <c r="M2120" s="17" t="s">
        <v>255</v>
      </c>
      <c r="N2120" s="36">
        <v>3.7333831238216502</v>
      </c>
      <c r="O2120" s="35">
        <v>32.182443460000002</v>
      </c>
      <c r="P2120" s="37">
        <v>825.18967439999994</v>
      </c>
      <c r="Q2120" t="str">
        <f t="shared" si="132"/>
        <v>Desirable</v>
      </c>
      <c r="R2120" t="str">
        <f t="shared" si="133"/>
        <v>Normal</v>
      </c>
      <c r="S2120">
        <f t="shared" si="134"/>
        <v>2</v>
      </c>
      <c r="T2120" t="str">
        <f t="shared" si="135"/>
        <v>Low</v>
      </c>
    </row>
    <row r="2121" spans="1:20" ht="15" customHeight="1" x14ac:dyDescent="0.35">
      <c r="A2121" s="35">
        <v>39</v>
      </c>
      <c r="B2121" s="36">
        <v>20.643744649999999</v>
      </c>
      <c r="C2121" s="35">
        <v>106.4996297</v>
      </c>
      <c r="D2121" s="35">
        <v>75.580919159999993</v>
      </c>
      <c r="E2121" s="37">
        <v>155.52434510000001</v>
      </c>
      <c r="F2121" s="37">
        <v>42.056045840000003</v>
      </c>
      <c r="G2121" s="37">
        <v>186.3473098</v>
      </c>
      <c r="H2121" s="37">
        <v>250.0055649</v>
      </c>
      <c r="I2121" s="17" t="s">
        <v>243</v>
      </c>
      <c r="J2121" s="17" t="s">
        <v>359</v>
      </c>
      <c r="K2121" s="17" t="s">
        <v>255</v>
      </c>
      <c r="L2121" s="17" t="s">
        <v>357</v>
      </c>
      <c r="M2121" s="17" t="s">
        <v>255</v>
      </c>
      <c r="N2121" s="36">
        <v>3.69802586034085</v>
      </c>
      <c r="O2121" s="35">
        <v>30.918710539999999</v>
      </c>
      <c r="P2121" s="37">
        <v>805.10604135000005</v>
      </c>
      <c r="Q2121" t="str">
        <f t="shared" si="132"/>
        <v>Desirable</v>
      </c>
      <c r="R2121" t="str">
        <f t="shared" si="133"/>
        <v>Normal</v>
      </c>
      <c r="S2121">
        <f t="shared" si="134"/>
        <v>0</v>
      </c>
      <c r="T2121" t="str">
        <f t="shared" si="135"/>
        <v>Low</v>
      </c>
    </row>
    <row r="2122" spans="1:20" ht="15" customHeight="1" x14ac:dyDescent="0.35">
      <c r="A2122" s="35">
        <v>39</v>
      </c>
      <c r="B2122" s="36">
        <v>30.528054269999998</v>
      </c>
      <c r="C2122" s="35">
        <v>102.6752204</v>
      </c>
      <c r="D2122" s="35">
        <v>87.457501449999995</v>
      </c>
      <c r="E2122" s="37">
        <v>171.05422139999999</v>
      </c>
      <c r="F2122" s="37">
        <v>34.696724750000001</v>
      </c>
      <c r="G2122" s="37">
        <v>187.4952375</v>
      </c>
      <c r="H2122" s="37">
        <v>278.5189044</v>
      </c>
      <c r="I2122" s="17" t="s">
        <v>243</v>
      </c>
      <c r="J2122" s="17" t="s">
        <v>354</v>
      </c>
      <c r="K2122" s="17" t="s">
        <v>392</v>
      </c>
      <c r="L2122" s="17" t="s">
        <v>357</v>
      </c>
      <c r="M2122" s="17" t="s">
        <v>334</v>
      </c>
      <c r="N2122" s="36">
        <v>4.9299817960483399</v>
      </c>
      <c r="O2122" s="35">
        <v>15.21771895</v>
      </c>
      <c r="P2122" s="37">
        <v>1190.5941165300001</v>
      </c>
      <c r="Q2122" t="str">
        <f t="shared" si="132"/>
        <v>Desirable</v>
      </c>
      <c r="R2122" t="str">
        <f t="shared" si="133"/>
        <v>Normal</v>
      </c>
      <c r="S2122">
        <f t="shared" si="134"/>
        <v>4</v>
      </c>
      <c r="T2122" t="str">
        <f t="shared" si="135"/>
        <v>Moderate</v>
      </c>
    </row>
    <row r="2123" spans="1:20" ht="15" customHeight="1" x14ac:dyDescent="0.35">
      <c r="A2123" s="35">
        <v>46</v>
      </c>
      <c r="B2123" s="36">
        <v>21.68036798</v>
      </c>
      <c r="C2123" s="35">
        <v>100.11660639999999</v>
      </c>
      <c r="D2123" s="35">
        <v>79.463329060000007</v>
      </c>
      <c r="E2123" s="37">
        <v>140.31185919999999</v>
      </c>
      <c r="F2123" s="37">
        <v>50.445486930000001</v>
      </c>
      <c r="G2123" s="37">
        <v>178.79323790000001</v>
      </c>
      <c r="H2123" s="37">
        <v>192.0281861</v>
      </c>
      <c r="I2123" s="17" t="s">
        <v>353</v>
      </c>
      <c r="J2123" s="17" t="s">
        <v>359</v>
      </c>
      <c r="K2123" s="17" t="s">
        <v>255</v>
      </c>
      <c r="L2123" s="17" t="s">
        <v>360</v>
      </c>
      <c r="M2123" s="17" t="s">
        <v>255</v>
      </c>
      <c r="N2123" s="36">
        <v>2.78145514572397</v>
      </c>
      <c r="O2123" s="35">
        <v>20.653277339999999</v>
      </c>
      <c r="P2123" s="37">
        <v>997.29692708000005</v>
      </c>
      <c r="Q2123" t="str">
        <f t="shared" si="132"/>
        <v>Desirable</v>
      </c>
      <c r="R2123" t="str">
        <f t="shared" si="133"/>
        <v>Normal</v>
      </c>
      <c r="S2123">
        <f t="shared" si="134"/>
        <v>2</v>
      </c>
      <c r="T2123" t="str">
        <f t="shared" si="135"/>
        <v>Low</v>
      </c>
    </row>
    <row r="2124" spans="1:20" ht="15" customHeight="1" x14ac:dyDescent="0.35">
      <c r="A2124" s="35">
        <v>30</v>
      </c>
      <c r="B2124" s="36">
        <v>25.949563959999999</v>
      </c>
      <c r="C2124" s="35">
        <v>89.292624549999999</v>
      </c>
      <c r="D2124" s="35">
        <v>86.919834829999999</v>
      </c>
      <c r="E2124" s="37">
        <v>184.9171139</v>
      </c>
      <c r="F2124" s="37">
        <v>38.407242850000003</v>
      </c>
      <c r="G2124" s="37">
        <v>209.88387639999999</v>
      </c>
      <c r="H2124" s="37">
        <v>221.3647071</v>
      </c>
      <c r="I2124" s="17" t="s">
        <v>243</v>
      </c>
      <c r="J2124" s="17" t="s">
        <v>359</v>
      </c>
      <c r="K2124" s="17" t="s">
        <v>392</v>
      </c>
      <c r="L2124" s="17" t="s">
        <v>357</v>
      </c>
      <c r="M2124" s="17" t="s">
        <v>333</v>
      </c>
      <c r="N2124" s="36">
        <v>4.8146417232342396</v>
      </c>
      <c r="O2124" s="35">
        <v>2.3727897200000001</v>
      </c>
      <c r="P2124" s="37">
        <v>778.48691880000001</v>
      </c>
      <c r="Q2124" t="str">
        <f t="shared" si="132"/>
        <v>Desirable</v>
      </c>
      <c r="R2124" t="str">
        <f t="shared" si="133"/>
        <v>Normal</v>
      </c>
      <c r="S2124">
        <f t="shared" si="134"/>
        <v>3</v>
      </c>
      <c r="T2124" t="str">
        <f t="shared" si="135"/>
        <v>Moderate</v>
      </c>
    </row>
    <row r="2125" spans="1:20" ht="15" customHeight="1" x14ac:dyDescent="0.35">
      <c r="A2125" s="35">
        <v>19</v>
      </c>
      <c r="B2125" s="36">
        <v>23.752212100000001</v>
      </c>
      <c r="C2125" s="35">
        <v>108.2134223</v>
      </c>
      <c r="D2125" s="35">
        <v>82.522269080000001</v>
      </c>
      <c r="E2125" s="37">
        <v>191.85876619999999</v>
      </c>
      <c r="F2125" s="37">
        <v>35.997968329999999</v>
      </c>
      <c r="G2125" s="37">
        <v>221.84152219999999</v>
      </c>
      <c r="H2125" s="37">
        <v>212.18016</v>
      </c>
      <c r="I2125" s="17" t="s">
        <v>243</v>
      </c>
      <c r="J2125" s="17" t="s">
        <v>249</v>
      </c>
      <c r="K2125" s="17" t="s">
        <v>392</v>
      </c>
      <c r="L2125" s="17" t="s">
        <v>355</v>
      </c>
      <c r="M2125" s="17" t="s">
        <v>255</v>
      </c>
      <c r="N2125" s="36">
        <v>5.3297109559404996</v>
      </c>
      <c r="O2125" s="35">
        <v>25.69115322</v>
      </c>
      <c r="P2125" s="37">
        <v>451.29202989999999</v>
      </c>
      <c r="Q2125" t="str">
        <f t="shared" si="132"/>
        <v>Desirable</v>
      </c>
      <c r="R2125" t="str">
        <f t="shared" si="133"/>
        <v>Normal</v>
      </c>
      <c r="S2125">
        <f t="shared" si="134"/>
        <v>1</v>
      </c>
      <c r="T2125" t="str">
        <f t="shared" si="135"/>
        <v>Low</v>
      </c>
    </row>
    <row r="2126" spans="1:20" ht="15" customHeight="1" x14ac:dyDescent="0.35">
      <c r="A2126" s="35">
        <v>46</v>
      </c>
      <c r="B2126" s="36">
        <v>22.605998979999999</v>
      </c>
      <c r="C2126" s="35">
        <v>109.0450506</v>
      </c>
      <c r="D2126" s="35">
        <v>89.279228790000005</v>
      </c>
      <c r="E2126" s="37">
        <v>184.8063501</v>
      </c>
      <c r="F2126" s="37">
        <v>38.472703789999997</v>
      </c>
      <c r="G2126" s="37">
        <v>214.62125879999999</v>
      </c>
      <c r="H2126" s="37">
        <v>245.23134630000001</v>
      </c>
      <c r="I2126" s="17" t="s">
        <v>243</v>
      </c>
      <c r="J2126" s="17" t="s">
        <v>359</v>
      </c>
      <c r="K2126" s="17" t="s">
        <v>392</v>
      </c>
      <c r="L2126" s="17" t="s">
        <v>360</v>
      </c>
      <c r="M2126" s="17" t="s">
        <v>255</v>
      </c>
      <c r="N2126" s="36">
        <v>4.80357063305844</v>
      </c>
      <c r="O2126" s="35">
        <v>19.765821809999998</v>
      </c>
      <c r="P2126" s="37">
        <v>1039.87595308</v>
      </c>
      <c r="Q2126" t="str">
        <f t="shared" si="132"/>
        <v>Desirable</v>
      </c>
      <c r="R2126" t="str">
        <f t="shared" si="133"/>
        <v>Normal</v>
      </c>
      <c r="S2126">
        <f t="shared" si="134"/>
        <v>1</v>
      </c>
      <c r="T2126" t="str">
        <f t="shared" si="135"/>
        <v>Low</v>
      </c>
    </row>
    <row r="2127" spans="1:20" ht="15" customHeight="1" x14ac:dyDescent="0.35">
      <c r="A2127" s="35">
        <v>69</v>
      </c>
      <c r="B2127" s="36">
        <v>23.21567361</v>
      </c>
      <c r="C2127" s="35">
        <v>107.2345665</v>
      </c>
      <c r="D2127" s="35">
        <v>86.439920270000002</v>
      </c>
      <c r="E2127" s="37">
        <v>211.9761847</v>
      </c>
      <c r="F2127" s="37">
        <v>46.920215749999997</v>
      </c>
      <c r="G2127" s="37">
        <v>231.69110119999999</v>
      </c>
      <c r="H2127" s="37">
        <v>247.4053365</v>
      </c>
      <c r="I2127" s="17" t="s">
        <v>243</v>
      </c>
      <c r="J2127" s="17" t="s">
        <v>249</v>
      </c>
      <c r="K2127" s="17" t="s">
        <v>392</v>
      </c>
      <c r="L2127" s="17" t="s">
        <v>261</v>
      </c>
      <c r="M2127" s="17" t="s">
        <v>255</v>
      </c>
      <c r="N2127" s="36">
        <v>4.5178007243072003</v>
      </c>
      <c r="O2127" s="35">
        <v>20.794646230000001</v>
      </c>
      <c r="P2127" s="37">
        <v>1601.8814790900001</v>
      </c>
      <c r="Q2127" t="str">
        <f t="shared" si="132"/>
        <v>Borderline High</v>
      </c>
      <c r="R2127" t="str">
        <f t="shared" si="133"/>
        <v>Normal</v>
      </c>
      <c r="S2127">
        <f t="shared" si="134"/>
        <v>0</v>
      </c>
      <c r="T2127" t="str">
        <f t="shared" si="135"/>
        <v>Low</v>
      </c>
    </row>
    <row r="2128" spans="1:20" ht="15" customHeight="1" x14ac:dyDescent="0.35">
      <c r="A2128" s="35">
        <v>44</v>
      </c>
      <c r="B2128" s="36">
        <v>28.036335050000002</v>
      </c>
      <c r="C2128" s="35">
        <v>105.63153920000001</v>
      </c>
      <c r="D2128" s="35">
        <v>81.172346709999999</v>
      </c>
      <c r="E2128" s="37">
        <v>202.2348144</v>
      </c>
      <c r="F2128" s="37">
        <v>35.096924940000001</v>
      </c>
      <c r="G2128" s="37">
        <v>208.46612329999999</v>
      </c>
      <c r="H2128" s="37">
        <v>205.60548259999999</v>
      </c>
      <c r="I2128" s="17" t="s">
        <v>353</v>
      </c>
      <c r="J2128" s="17" t="s">
        <v>359</v>
      </c>
      <c r="K2128" s="17" t="s">
        <v>392</v>
      </c>
      <c r="L2128" s="17" t="s">
        <v>360</v>
      </c>
      <c r="M2128" s="17" t="s">
        <v>333</v>
      </c>
      <c r="N2128" s="36">
        <v>5.7621804401875902</v>
      </c>
      <c r="O2128" s="35">
        <v>24.45919249</v>
      </c>
      <c r="P2128" s="37">
        <v>1233.5987422000001</v>
      </c>
      <c r="Q2128" t="str">
        <f t="shared" si="132"/>
        <v>Borderline High</v>
      </c>
      <c r="R2128" t="str">
        <f t="shared" si="133"/>
        <v>Normal</v>
      </c>
      <c r="S2128">
        <f t="shared" si="134"/>
        <v>5</v>
      </c>
      <c r="T2128" t="str">
        <f t="shared" si="135"/>
        <v>Moderate</v>
      </c>
    </row>
    <row r="2129" spans="1:20" ht="15" customHeight="1" x14ac:dyDescent="0.35">
      <c r="A2129" s="35">
        <v>67</v>
      </c>
      <c r="B2129" s="36">
        <v>12.110392149999999</v>
      </c>
      <c r="C2129" s="35">
        <v>110.18480580000001</v>
      </c>
      <c r="D2129" s="35">
        <v>63.651963559999999</v>
      </c>
      <c r="E2129" s="37">
        <v>176.50867909999999</v>
      </c>
      <c r="F2129" s="37">
        <v>32.331326789999999</v>
      </c>
      <c r="G2129" s="37">
        <v>199.8452375</v>
      </c>
      <c r="H2129" s="37">
        <v>259.14557439999999</v>
      </c>
      <c r="I2129" s="17" t="s">
        <v>243</v>
      </c>
      <c r="J2129" s="17" t="s">
        <v>359</v>
      </c>
      <c r="K2129" s="17" t="s">
        <v>255</v>
      </c>
      <c r="L2129" s="17" t="s">
        <v>261</v>
      </c>
      <c r="M2129" s="17" t="s">
        <v>332</v>
      </c>
      <c r="N2129" s="36">
        <v>5.4593701101865602</v>
      </c>
      <c r="O2129" s="35">
        <v>46.532842240000001</v>
      </c>
      <c r="P2129" s="37">
        <v>811.39627404999999</v>
      </c>
      <c r="Q2129" t="str">
        <f t="shared" si="132"/>
        <v>Desirable</v>
      </c>
      <c r="R2129" t="str">
        <f t="shared" si="133"/>
        <v>Normal</v>
      </c>
      <c r="S2129">
        <f t="shared" si="134"/>
        <v>2</v>
      </c>
      <c r="T2129" t="str">
        <f t="shared" si="135"/>
        <v>Low</v>
      </c>
    </row>
    <row r="2130" spans="1:20" ht="15" customHeight="1" x14ac:dyDescent="0.35">
      <c r="A2130" s="35">
        <v>40</v>
      </c>
      <c r="B2130" s="36">
        <v>31.22039126</v>
      </c>
      <c r="C2130" s="35">
        <v>111.12084400000001</v>
      </c>
      <c r="D2130" s="35">
        <v>88.161689150000001</v>
      </c>
      <c r="E2130" s="37">
        <v>179.53071069999999</v>
      </c>
      <c r="F2130" s="37">
        <v>30.657545450000001</v>
      </c>
      <c r="G2130" s="37">
        <v>197.1859637</v>
      </c>
      <c r="H2130" s="37">
        <v>238.93398389999999</v>
      </c>
      <c r="I2130" s="17" t="s">
        <v>243</v>
      </c>
      <c r="J2130" s="17" t="s">
        <v>354</v>
      </c>
      <c r="K2130" s="17" t="s">
        <v>392</v>
      </c>
      <c r="L2130" s="17" t="s">
        <v>360</v>
      </c>
      <c r="M2130" s="17" t="s">
        <v>334</v>
      </c>
      <c r="N2130" s="36">
        <v>5.8560040624517802</v>
      </c>
      <c r="O2130" s="35">
        <v>22.959154850000001</v>
      </c>
      <c r="P2130" s="37">
        <v>1248.8156504000001</v>
      </c>
      <c r="Q2130" t="str">
        <f t="shared" si="132"/>
        <v>Desirable</v>
      </c>
      <c r="R2130" t="str">
        <f t="shared" si="133"/>
        <v>Normal</v>
      </c>
      <c r="S2130">
        <f t="shared" si="134"/>
        <v>4</v>
      </c>
      <c r="T2130" t="str">
        <f t="shared" si="135"/>
        <v>Moderate</v>
      </c>
    </row>
    <row r="2131" spans="1:20" ht="15" customHeight="1" x14ac:dyDescent="0.35">
      <c r="A2131" s="35">
        <v>61</v>
      </c>
      <c r="B2131" s="36">
        <v>20.52530788</v>
      </c>
      <c r="C2131" s="35">
        <v>114.58201870000001</v>
      </c>
      <c r="D2131" s="35">
        <v>88.318584909999998</v>
      </c>
      <c r="E2131" s="37">
        <v>170.79077269999999</v>
      </c>
      <c r="F2131" s="37">
        <v>51.846842709999997</v>
      </c>
      <c r="G2131" s="37">
        <v>199.8901199</v>
      </c>
      <c r="H2131" s="37">
        <v>206.8690546</v>
      </c>
      <c r="I2131" s="17" t="s">
        <v>243</v>
      </c>
      <c r="J2131" s="17" t="s">
        <v>359</v>
      </c>
      <c r="K2131" s="17" t="s">
        <v>392</v>
      </c>
      <c r="L2131" s="17" t="s">
        <v>261</v>
      </c>
      <c r="M2131" s="17" t="s">
        <v>255</v>
      </c>
      <c r="N2131" s="36">
        <v>3.2941402749498301</v>
      </c>
      <c r="O2131" s="35">
        <v>26.263433790000001</v>
      </c>
      <c r="P2131" s="37">
        <v>1252.0437806800001</v>
      </c>
      <c r="Q2131" t="str">
        <f t="shared" si="132"/>
        <v>Desirable</v>
      </c>
      <c r="R2131" t="str">
        <f t="shared" si="133"/>
        <v>Normal</v>
      </c>
      <c r="S2131">
        <f t="shared" si="134"/>
        <v>0</v>
      </c>
      <c r="T2131" t="str">
        <f t="shared" si="135"/>
        <v>Low</v>
      </c>
    </row>
    <row r="2132" spans="1:20" ht="15" customHeight="1" x14ac:dyDescent="0.35">
      <c r="A2132" s="35">
        <v>39</v>
      </c>
      <c r="B2132" s="36">
        <v>21.162912819999999</v>
      </c>
      <c r="C2132" s="35">
        <v>106.5483189</v>
      </c>
      <c r="D2132" s="35">
        <v>79.45482518</v>
      </c>
      <c r="E2132" s="37">
        <v>180.42024760000001</v>
      </c>
      <c r="F2132" s="37">
        <v>31.8755442</v>
      </c>
      <c r="G2132" s="37">
        <v>199.26734010000001</v>
      </c>
      <c r="H2132" s="37">
        <v>264.31191810000001</v>
      </c>
      <c r="I2132" s="17" t="s">
        <v>353</v>
      </c>
      <c r="J2132" s="17" t="s">
        <v>354</v>
      </c>
      <c r="K2132" s="17" t="s">
        <v>255</v>
      </c>
      <c r="L2132" s="17" t="s">
        <v>357</v>
      </c>
      <c r="M2132" s="17" t="s">
        <v>255</v>
      </c>
      <c r="N2132" s="36">
        <v>5.6601464266137897</v>
      </c>
      <c r="O2132" s="35">
        <v>27.093493720000001</v>
      </c>
      <c r="P2132" s="37">
        <v>825.35359998000001</v>
      </c>
      <c r="Q2132" t="str">
        <f t="shared" si="132"/>
        <v>Desirable</v>
      </c>
      <c r="R2132" t="str">
        <f t="shared" si="133"/>
        <v>Normal</v>
      </c>
      <c r="S2132">
        <f t="shared" si="134"/>
        <v>3</v>
      </c>
      <c r="T2132" t="str">
        <f t="shared" si="135"/>
        <v>Moderate</v>
      </c>
    </row>
    <row r="2133" spans="1:20" ht="15" customHeight="1" x14ac:dyDescent="0.35">
      <c r="A2133" s="35">
        <v>60</v>
      </c>
      <c r="B2133" s="36">
        <v>19.779973219999999</v>
      </c>
      <c r="C2133" s="35">
        <v>115.1342164</v>
      </c>
      <c r="D2133" s="35">
        <v>78.491520399999999</v>
      </c>
      <c r="E2133" s="37">
        <v>203.57457070000001</v>
      </c>
      <c r="F2133" s="37">
        <v>33.62806878</v>
      </c>
      <c r="G2133" s="37">
        <v>214.21545269999999</v>
      </c>
      <c r="H2133" s="37">
        <v>255.01866570000001</v>
      </c>
      <c r="I2133" s="17" t="s">
        <v>353</v>
      </c>
      <c r="J2133" s="17" t="s">
        <v>359</v>
      </c>
      <c r="K2133" s="17" t="s">
        <v>255</v>
      </c>
      <c r="L2133" s="17" t="s">
        <v>261</v>
      </c>
      <c r="M2133" s="17" t="s">
        <v>255</v>
      </c>
      <c r="N2133" s="36">
        <v>6.0537098348351899</v>
      </c>
      <c r="O2133" s="35">
        <v>36.642696000000001</v>
      </c>
      <c r="P2133" s="37">
        <v>1186.7983932</v>
      </c>
      <c r="Q2133" t="str">
        <f t="shared" si="132"/>
        <v>Borderline High</v>
      </c>
      <c r="R2133" t="str">
        <f t="shared" si="133"/>
        <v>Normal</v>
      </c>
      <c r="S2133">
        <f t="shared" si="134"/>
        <v>3</v>
      </c>
      <c r="T2133" t="str">
        <f t="shared" si="135"/>
        <v>Moderate</v>
      </c>
    </row>
    <row r="2134" spans="1:20" ht="15" customHeight="1" x14ac:dyDescent="0.35">
      <c r="A2134" s="35">
        <v>54</v>
      </c>
      <c r="B2134" s="36">
        <v>28.345852310000001</v>
      </c>
      <c r="C2134" s="35">
        <v>118.1444142</v>
      </c>
      <c r="D2134" s="35">
        <v>81.523875099999998</v>
      </c>
      <c r="E2134" s="37">
        <v>185.0664744</v>
      </c>
      <c r="F2134" s="37">
        <v>33.42459101</v>
      </c>
      <c r="G2134" s="37">
        <v>212.81990390000001</v>
      </c>
      <c r="H2134" s="37">
        <v>282.37588030000001</v>
      </c>
      <c r="I2134" s="17" t="s">
        <v>353</v>
      </c>
      <c r="J2134" s="17" t="s">
        <v>354</v>
      </c>
      <c r="K2134" s="17" t="s">
        <v>392</v>
      </c>
      <c r="L2134" s="17" t="s">
        <v>363</v>
      </c>
      <c r="M2134" s="17" t="s">
        <v>333</v>
      </c>
      <c r="N2134" s="36">
        <v>5.5368358686762003</v>
      </c>
      <c r="O2134" s="35">
        <v>36.620539100000002</v>
      </c>
      <c r="P2134" s="37">
        <v>1530.67602474</v>
      </c>
      <c r="Q2134" t="str">
        <f t="shared" si="132"/>
        <v>Desirable</v>
      </c>
      <c r="R2134" t="str">
        <f t="shared" si="133"/>
        <v>Normal</v>
      </c>
      <c r="S2134">
        <f t="shared" si="134"/>
        <v>5</v>
      </c>
      <c r="T2134" t="str">
        <f t="shared" si="135"/>
        <v>Moderate</v>
      </c>
    </row>
    <row r="2135" spans="1:20" ht="15" customHeight="1" x14ac:dyDescent="0.35">
      <c r="A2135" s="35">
        <v>78</v>
      </c>
      <c r="B2135" s="36">
        <v>34.319503740000002</v>
      </c>
      <c r="C2135" s="35">
        <v>124.5083714</v>
      </c>
      <c r="D2135" s="35">
        <v>84.892376060000004</v>
      </c>
      <c r="E2135" s="37">
        <v>209.2601267</v>
      </c>
      <c r="F2135" s="37">
        <v>30.959953729999999</v>
      </c>
      <c r="G2135" s="37">
        <v>231.84505609999999</v>
      </c>
      <c r="H2135" s="37">
        <v>270.77345869999999</v>
      </c>
      <c r="I2135" s="17" t="s">
        <v>243</v>
      </c>
      <c r="J2135" s="17" t="s">
        <v>359</v>
      </c>
      <c r="K2135" s="17" t="s">
        <v>392</v>
      </c>
      <c r="L2135" s="17" t="s">
        <v>366</v>
      </c>
      <c r="M2135" s="17" t="s">
        <v>334</v>
      </c>
      <c r="N2135" s="36">
        <v>6.7590581214993302</v>
      </c>
      <c r="O2135" s="35">
        <v>39.615995339999998</v>
      </c>
      <c r="P2135" s="37">
        <v>2676.9212917200002</v>
      </c>
      <c r="Q2135" t="str">
        <f t="shared" si="132"/>
        <v>Borderline High</v>
      </c>
      <c r="R2135" t="str">
        <f t="shared" si="133"/>
        <v>Elevated</v>
      </c>
      <c r="S2135">
        <f t="shared" si="134"/>
        <v>5</v>
      </c>
      <c r="T2135" t="str">
        <f t="shared" si="135"/>
        <v>Moderate</v>
      </c>
    </row>
    <row r="2136" spans="1:20" ht="15" customHeight="1" x14ac:dyDescent="0.35">
      <c r="A2136" s="35">
        <v>73</v>
      </c>
      <c r="B2136" s="36">
        <v>26.321793339999999</v>
      </c>
      <c r="C2136" s="35">
        <v>104.3951294</v>
      </c>
      <c r="D2136" s="35">
        <v>80.616219920000006</v>
      </c>
      <c r="E2136" s="37">
        <v>236.27230510000001</v>
      </c>
      <c r="F2136" s="37">
        <v>46.109591899999998</v>
      </c>
      <c r="G2136" s="37">
        <v>235.52168130000001</v>
      </c>
      <c r="H2136" s="37">
        <v>271.19560569999999</v>
      </c>
      <c r="I2136" s="17" t="s">
        <v>243</v>
      </c>
      <c r="J2136" s="17" t="s">
        <v>359</v>
      </c>
      <c r="K2136" s="17" t="s">
        <v>392</v>
      </c>
      <c r="L2136" s="17" t="s">
        <v>366</v>
      </c>
      <c r="M2136" s="17" t="s">
        <v>333</v>
      </c>
      <c r="N2136" s="36">
        <v>5.1241465249229403</v>
      </c>
      <c r="O2136" s="35">
        <v>23.778909479999999</v>
      </c>
      <c r="P2136" s="37">
        <v>1921.4909138200001</v>
      </c>
      <c r="Q2136" t="str">
        <f t="shared" si="132"/>
        <v>Borderline High</v>
      </c>
      <c r="R2136" t="str">
        <f t="shared" si="133"/>
        <v>Normal</v>
      </c>
      <c r="S2136">
        <f t="shared" si="134"/>
        <v>2</v>
      </c>
      <c r="T2136" t="str">
        <f t="shared" si="135"/>
        <v>Low</v>
      </c>
    </row>
    <row r="2137" spans="1:20" ht="15" customHeight="1" x14ac:dyDescent="0.35">
      <c r="A2137" s="35">
        <v>20</v>
      </c>
      <c r="B2137" s="36">
        <v>29.18442662</v>
      </c>
      <c r="C2137" s="35">
        <v>113.36968419999999</v>
      </c>
      <c r="D2137" s="35">
        <v>90.928525759999999</v>
      </c>
      <c r="E2137" s="37">
        <v>210.51651630000001</v>
      </c>
      <c r="F2137" s="37">
        <v>32.449752910000001</v>
      </c>
      <c r="G2137" s="37">
        <v>254.25318480000001</v>
      </c>
      <c r="H2137" s="37">
        <v>236.45130510000001</v>
      </c>
      <c r="I2137" s="17" t="s">
        <v>243</v>
      </c>
      <c r="J2137" s="17" t="s">
        <v>249</v>
      </c>
      <c r="K2137" s="17" t="s">
        <v>392</v>
      </c>
      <c r="L2137" s="17" t="s">
        <v>355</v>
      </c>
      <c r="M2137" s="17" t="s">
        <v>333</v>
      </c>
      <c r="N2137" s="36">
        <v>6.4874613031375503</v>
      </c>
      <c r="O2137" s="35">
        <v>22.441158439999999</v>
      </c>
      <c r="P2137" s="37">
        <v>583.68853239999999</v>
      </c>
      <c r="Q2137" t="str">
        <f t="shared" si="132"/>
        <v>Borderline High</v>
      </c>
      <c r="R2137" t="str">
        <f t="shared" si="133"/>
        <v>Normal</v>
      </c>
      <c r="S2137">
        <f t="shared" si="134"/>
        <v>3</v>
      </c>
      <c r="T2137" t="str">
        <f t="shared" si="135"/>
        <v>Moderate</v>
      </c>
    </row>
    <row r="2138" spans="1:20" ht="15" customHeight="1" x14ac:dyDescent="0.35">
      <c r="A2138" s="35">
        <v>80</v>
      </c>
      <c r="B2138" s="36">
        <v>29.694222809999999</v>
      </c>
      <c r="C2138" s="35">
        <v>112.87278310000001</v>
      </c>
      <c r="D2138" s="35">
        <v>80.014349039999999</v>
      </c>
      <c r="E2138" s="37">
        <v>190.82349719999999</v>
      </c>
      <c r="F2138" s="37">
        <v>34.544656779999997</v>
      </c>
      <c r="G2138" s="37">
        <v>212.1759644</v>
      </c>
      <c r="H2138" s="37">
        <v>241.10895650000001</v>
      </c>
      <c r="I2138" s="17" t="s">
        <v>353</v>
      </c>
      <c r="J2138" s="17" t="s">
        <v>354</v>
      </c>
      <c r="K2138" s="17" t="s">
        <v>392</v>
      </c>
      <c r="L2138" s="17" t="s">
        <v>366</v>
      </c>
      <c r="M2138" s="17" t="s">
        <v>333</v>
      </c>
      <c r="N2138" s="36">
        <v>5.5239656429436401</v>
      </c>
      <c r="O2138" s="35">
        <v>32.85843406</v>
      </c>
      <c r="P2138" s="37">
        <v>2375.5378248000002</v>
      </c>
      <c r="Q2138" t="str">
        <f t="shared" si="132"/>
        <v>Desirable</v>
      </c>
      <c r="R2138" t="str">
        <f t="shared" si="133"/>
        <v>Normal</v>
      </c>
      <c r="S2138">
        <f t="shared" si="134"/>
        <v>5</v>
      </c>
      <c r="T2138" t="str">
        <f t="shared" si="135"/>
        <v>Moderate</v>
      </c>
    </row>
    <row r="2139" spans="1:20" ht="15" customHeight="1" x14ac:dyDescent="0.35">
      <c r="A2139" s="35">
        <v>36</v>
      </c>
      <c r="B2139" s="36">
        <v>30.705985049999999</v>
      </c>
      <c r="C2139" s="35">
        <v>107.6620393</v>
      </c>
      <c r="D2139" s="35">
        <v>87.263760099999999</v>
      </c>
      <c r="E2139" s="37">
        <v>197.33706340000001</v>
      </c>
      <c r="F2139" s="37">
        <v>37.459319309999998</v>
      </c>
      <c r="G2139" s="37">
        <v>230.6186127</v>
      </c>
      <c r="H2139" s="37">
        <v>264.27151789999999</v>
      </c>
      <c r="I2139" s="17" t="s">
        <v>243</v>
      </c>
      <c r="J2139" s="17" t="s">
        <v>354</v>
      </c>
      <c r="K2139" s="17" t="s">
        <v>392</v>
      </c>
      <c r="L2139" s="17" t="s">
        <v>357</v>
      </c>
      <c r="M2139" s="17" t="s">
        <v>334</v>
      </c>
      <c r="N2139" s="36">
        <v>5.2680365536519398</v>
      </c>
      <c r="O2139" s="35">
        <v>20.398279200000001</v>
      </c>
      <c r="P2139" s="37">
        <v>1105.4154618</v>
      </c>
      <c r="Q2139" t="str">
        <f t="shared" si="132"/>
        <v>Desirable</v>
      </c>
      <c r="R2139" t="str">
        <f t="shared" si="133"/>
        <v>Normal</v>
      </c>
      <c r="S2139">
        <f t="shared" si="134"/>
        <v>4</v>
      </c>
      <c r="T2139" t="str">
        <f t="shared" si="135"/>
        <v>Moderate</v>
      </c>
    </row>
    <row r="2140" spans="1:20" ht="15" customHeight="1" x14ac:dyDescent="0.35">
      <c r="A2140" s="35">
        <v>40</v>
      </c>
      <c r="B2140" s="36">
        <v>21.982133919999999</v>
      </c>
      <c r="C2140" s="35">
        <v>100.241856</v>
      </c>
      <c r="D2140" s="35">
        <v>82.764598710000001</v>
      </c>
      <c r="E2140" s="37">
        <v>180.8462346</v>
      </c>
      <c r="F2140" s="37">
        <v>40.04664442</v>
      </c>
      <c r="G2140" s="37">
        <v>211.54301620000001</v>
      </c>
      <c r="H2140" s="37">
        <v>268.87262709999999</v>
      </c>
      <c r="I2140" s="17" t="s">
        <v>243</v>
      </c>
      <c r="J2140" s="17" t="s">
        <v>354</v>
      </c>
      <c r="K2140" s="17" t="s">
        <v>392</v>
      </c>
      <c r="L2140" s="17" t="s">
        <v>360</v>
      </c>
      <c r="M2140" s="17" t="s">
        <v>255</v>
      </c>
      <c r="N2140" s="36">
        <v>4.5158898384425497</v>
      </c>
      <c r="O2140" s="35">
        <v>17.477257290000001</v>
      </c>
      <c r="P2140" s="37">
        <v>879.28535680000005</v>
      </c>
      <c r="Q2140" t="str">
        <f t="shared" si="132"/>
        <v>Desirable</v>
      </c>
      <c r="R2140" t="str">
        <f t="shared" si="133"/>
        <v>Normal</v>
      </c>
      <c r="S2140">
        <f t="shared" si="134"/>
        <v>0</v>
      </c>
      <c r="T2140" t="str">
        <f t="shared" si="135"/>
        <v>Low</v>
      </c>
    </row>
    <row r="2141" spans="1:20" ht="15" customHeight="1" x14ac:dyDescent="0.35">
      <c r="A2141" s="35">
        <v>46</v>
      </c>
      <c r="B2141" s="36">
        <v>34.967283600000002</v>
      </c>
      <c r="C2141" s="35">
        <v>115.44782549999999</v>
      </c>
      <c r="D2141" s="35">
        <v>86.960685510000005</v>
      </c>
      <c r="E2141" s="37">
        <v>217.1692046</v>
      </c>
      <c r="F2141" s="37">
        <v>39.242432530000002</v>
      </c>
      <c r="G2141" s="37">
        <v>229.49035929999999</v>
      </c>
      <c r="H2141" s="37">
        <v>240.1142701</v>
      </c>
      <c r="I2141" s="17" t="s">
        <v>353</v>
      </c>
      <c r="J2141" s="17" t="s">
        <v>359</v>
      </c>
      <c r="K2141" s="17" t="s">
        <v>392</v>
      </c>
      <c r="L2141" s="17" t="s">
        <v>360</v>
      </c>
      <c r="M2141" s="17" t="s">
        <v>334</v>
      </c>
      <c r="N2141" s="36">
        <v>5.5340403384519803</v>
      </c>
      <c r="O2141" s="35">
        <v>28.487139989999999</v>
      </c>
      <c r="P2141" s="37">
        <v>1608.4950455999999</v>
      </c>
      <c r="Q2141" t="str">
        <f t="shared" si="132"/>
        <v>Borderline High</v>
      </c>
      <c r="R2141" t="str">
        <f t="shared" si="133"/>
        <v>Normal</v>
      </c>
      <c r="S2141">
        <f t="shared" si="134"/>
        <v>6</v>
      </c>
      <c r="T2141" t="str">
        <f t="shared" si="135"/>
        <v>High</v>
      </c>
    </row>
    <row r="2142" spans="1:20" ht="15" customHeight="1" x14ac:dyDescent="0.35">
      <c r="A2142" s="35">
        <v>47</v>
      </c>
      <c r="B2142" s="36">
        <v>25.330189369999999</v>
      </c>
      <c r="C2142" s="35">
        <v>88.746101640000006</v>
      </c>
      <c r="D2142" s="35">
        <v>87.91087967</v>
      </c>
      <c r="E2142" s="37">
        <v>199.34735520000001</v>
      </c>
      <c r="F2142" s="37">
        <v>33.938958730000003</v>
      </c>
      <c r="G2142" s="37">
        <v>221.27269269999999</v>
      </c>
      <c r="H2142" s="37">
        <v>216.63790940000001</v>
      </c>
      <c r="I2142" s="17" t="s">
        <v>243</v>
      </c>
      <c r="J2142" s="17" t="s">
        <v>354</v>
      </c>
      <c r="K2142" s="17" t="s">
        <v>392</v>
      </c>
      <c r="L2142" s="17" t="s">
        <v>360</v>
      </c>
      <c r="M2142" s="17" t="s">
        <v>333</v>
      </c>
      <c r="N2142" s="36">
        <v>5.87370274927701</v>
      </c>
      <c r="O2142" s="35">
        <v>0.83522197000000598</v>
      </c>
      <c r="P2142" s="37">
        <v>1190.51890039</v>
      </c>
      <c r="Q2142" t="str">
        <f t="shared" si="132"/>
        <v>Desirable</v>
      </c>
      <c r="R2142" t="str">
        <f t="shared" si="133"/>
        <v>Normal</v>
      </c>
      <c r="S2142">
        <f t="shared" si="134"/>
        <v>3</v>
      </c>
      <c r="T2142" t="str">
        <f t="shared" si="135"/>
        <v>Moderate</v>
      </c>
    </row>
    <row r="2143" spans="1:20" ht="15" customHeight="1" x14ac:dyDescent="0.35">
      <c r="A2143" s="35">
        <v>56</v>
      </c>
      <c r="B2143" s="36">
        <v>28.405299200000002</v>
      </c>
      <c r="C2143" s="35">
        <v>113.2395073</v>
      </c>
      <c r="D2143" s="35">
        <v>72.529314850000006</v>
      </c>
      <c r="E2143" s="37">
        <v>169.64270089999999</v>
      </c>
      <c r="F2143" s="37">
        <v>39.410600279999997</v>
      </c>
      <c r="G2143" s="37">
        <v>188.3325236</v>
      </c>
      <c r="H2143" s="37">
        <v>216.78014379999999</v>
      </c>
      <c r="I2143" s="17" t="s">
        <v>353</v>
      </c>
      <c r="J2143" s="17" t="s">
        <v>359</v>
      </c>
      <c r="K2143" s="17" t="s">
        <v>255</v>
      </c>
      <c r="L2143" s="17" t="s">
        <v>363</v>
      </c>
      <c r="M2143" s="17" t="s">
        <v>333</v>
      </c>
      <c r="N2143" s="36">
        <v>4.3044942146209797</v>
      </c>
      <c r="O2143" s="35">
        <v>40.710192450000001</v>
      </c>
      <c r="P2143" s="37">
        <v>1590.6967552000001</v>
      </c>
      <c r="Q2143" t="str">
        <f t="shared" si="132"/>
        <v>Desirable</v>
      </c>
      <c r="R2143" t="str">
        <f t="shared" si="133"/>
        <v>Normal</v>
      </c>
      <c r="S2143">
        <f t="shared" si="134"/>
        <v>5</v>
      </c>
      <c r="T2143" t="str">
        <f t="shared" si="135"/>
        <v>Moderate</v>
      </c>
    </row>
    <row r="2144" spans="1:20" ht="15" customHeight="1" x14ac:dyDescent="0.35">
      <c r="A2144" s="35">
        <v>42</v>
      </c>
      <c r="B2144" s="36">
        <v>26.250125520000001</v>
      </c>
      <c r="C2144" s="35">
        <v>110.72749260000001</v>
      </c>
      <c r="D2144" s="35">
        <v>70.683357610000002</v>
      </c>
      <c r="E2144" s="37">
        <v>169.78459580000001</v>
      </c>
      <c r="F2144" s="37">
        <v>41.948634810000001</v>
      </c>
      <c r="G2144" s="37">
        <v>193.55288060000001</v>
      </c>
      <c r="H2144" s="37">
        <v>269.02869870000001</v>
      </c>
      <c r="I2144" s="17" t="s">
        <v>353</v>
      </c>
      <c r="J2144" s="17" t="s">
        <v>249</v>
      </c>
      <c r="K2144" s="17" t="s">
        <v>255</v>
      </c>
      <c r="L2144" s="17" t="s">
        <v>360</v>
      </c>
      <c r="M2144" s="17" t="s">
        <v>333</v>
      </c>
      <c r="N2144" s="36">
        <v>4.0474403176411702</v>
      </c>
      <c r="O2144" s="35">
        <v>40.044134990000003</v>
      </c>
      <c r="P2144" s="37">
        <v>1102.50527184</v>
      </c>
      <c r="Q2144" t="str">
        <f t="shared" si="132"/>
        <v>Desirable</v>
      </c>
      <c r="R2144" t="str">
        <f t="shared" si="133"/>
        <v>Normal</v>
      </c>
      <c r="S2144">
        <f t="shared" si="134"/>
        <v>4</v>
      </c>
      <c r="T2144" t="str">
        <f t="shared" si="135"/>
        <v>Moderate</v>
      </c>
    </row>
    <row r="2145" spans="1:20" ht="15" customHeight="1" x14ac:dyDescent="0.35">
      <c r="A2145" s="35">
        <v>25</v>
      </c>
      <c r="B2145" s="36">
        <v>24.772611980000001</v>
      </c>
      <c r="C2145" s="35">
        <v>115.5725473</v>
      </c>
      <c r="D2145" s="35">
        <v>75.286991259999994</v>
      </c>
      <c r="E2145" s="37">
        <v>187.50662439999999</v>
      </c>
      <c r="F2145" s="37">
        <v>33.810212530000001</v>
      </c>
      <c r="G2145" s="37">
        <v>218.1979829</v>
      </c>
      <c r="H2145" s="37">
        <v>229.51777799999999</v>
      </c>
      <c r="I2145" s="17" t="s">
        <v>353</v>
      </c>
      <c r="J2145" s="17" t="s">
        <v>354</v>
      </c>
      <c r="K2145" s="17" t="s">
        <v>255</v>
      </c>
      <c r="L2145" s="17" t="s">
        <v>355</v>
      </c>
      <c r="M2145" s="17" t="s">
        <v>255</v>
      </c>
      <c r="N2145" s="36">
        <v>5.5458576083668296</v>
      </c>
      <c r="O2145" s="35">
        <v>40.285556040000003</v>
      </c>
      <c r="P2145" s="37">
        <v>619.31529950000004</v>
      </c>
      <c r="Q2145" t="str">
        <f t="shared" si="132"/>
        <v>Desirable</v>
      </c>
      <c r="R2145" t="str">
        <f t="shared" si="133"/>
        <v>Normal</v>
      </c>
      <c r="S2145">
        <f t="shared" si="134"/>
        <v>3</v>
      </c>
      <c r="T2145" t="str">
        <f t="shared" si="135"/>
        <v>Moderate</v>
      </c>
    </row>
    <row r="2146" spans="1:20" ht="15" customHeight="1" x14ac:dyDescent="0.35">
      <c r="A2146" s="35">
        <v>75</v>
      </c>
      <c r="B2146" s="36">
        <v>31.697841440000001</v>
      </c>
      <c r="C2146" s="35">
        <v>114.6890064</v>
      </c>
      <c r="D2146" s="35">
        <v>80.203147259999994</v>
      </c>
      <c r="E2146" s="37">
        <v>219.3964522</v>
      </c>
      <c r="F2146" s="37">
        <v>32.58370644</v>
      </c>
      <c r="G2146" s="37">
        <v>235.69560200000001</v>
      </c>
      <c r="H2146" s="37">
        <v>267.01971170000002</v>
      </c>
      <c r="I2146" s="17" t="s">
        <v>243</v>
      </c>
      <c r="J2146" s="17" t="s">
        <v>249</v>
      </c>
      <c r="K2146" s="17" t="s">
        <v>392</v>
      </c>
      <c r="L2146" s="17" t="s">
        <v>366</v>
      </c>
      <c r="M2146" s="17" t="s">
        <v>334</v>
      </c>
      <c r="N2146" s="36">
        <v>6.7333178502574302</v>
      </c>
      <c r="O2146" s="35">
        <v>34.485859140000002</v>
      </c>
      <c r="P2146" s="37">
        <v>2377.3381079999999</v>
      </c>
      <c r="Q2146" t="str">
        <f t="shared" si="132"/>
        <v>Borderline High</v>
      </c>
      <c r="R2146" t="str">
        <f t="shared" si="133"/>
        <v>Normal</v>
      </c>
      <c r="S2146">
        <f t="shared" si="134"/>
        <v>4</v>
      </c>
      <c r="T2146" t="str">
        <f t="shared" si="135"/>
        <v>Moderate</v>
      </c>
    </row>
    <row r="2147" spans="1:20" ht="15" customHeight="1" x14ac:dyDescent="0.35">
      <c r="A2147" s="35">
        <v>33</v>
      </c>
      <c r="B2147" s="36">
        <v>30.175553870000002</v>
      </c>
      <c r="C2147" s="35">
        <v>122.1347062</v>
      </c>
      <c r="D2147" s="35">
        <v>88.273436050000001</v>
      </c>
      <c r="E2147" s="37">
        <v>176.195471</v>
      </c>
      <c r="F2147" s="37">
        <v>23.861226510000002</v>
      </c>
      <c r="G2147" s="37">
        <v>215.74718340000001</v>
      </c>
      <c r="H2147" s="37">
        <v>273.21571990000001</v>
      </c>
      <c r="I2147" s="17" t="s">
        <v>243</v>
      </c>
      <c r="J2147" s="17" t="s">
        <v>249</v>
      </c>
      <c r="K2147" s="17" t="s">
        <v>392</v>
      </c>
      <c r="L2147" s="17" t="s">
        <v>357</v>
      </c>
      <c r="M2147" s="17" t="s">
        <v>334</v>
      </c>
      <c r="N2147" s="36">
        <v>7.38417494700695</v>
      </c>
      <c r="O2147" s="35">
        <v>33.861270150000003</v>
      </c>
      <c r="P2147" s="37">
        <v>995.79327770999998</v>
      </c>
      <c r="Q2147" t="str">
        <f t="shared" si="132"/>
        <v>Desirable</v>
      </c>
      <c r="R2147" t="str">
        <f t="shared" si="133"/>
        <v>Elevated</v>
      </c>
      <c r="S2147">
        <f t="shared" si="134"/>
        <v>5</v>
      </c>
      <c r="T2147" t="str">
        <f t="shared" si="135"/>
        <v>Moderate</v>
      </c>
    </row>
    <row r="2148" spans="1:20" ht="15" customHeight="1" x14ac:dyDescent="0.35">
      <c r="A2148" s="35">
        <v>89</v>
      </c>
      <c r="B2148" s="36">
        <v>16.069138179999999</v>
      </c>
      <c r="C2148" s="35">
        <v>103.0103125</v>
      </c>
      <c r="D2148" s="35">
        <v>74.185255069999997</v>
      </c>
      <c r="E2148" s="37">
        <v>184.9087902</v>
      </c>
      <c r="F2148" s="37">
        <v>34.411642649999997</v>
      </c>
      <c r="G2148" s="37">
        <v>224.36589739999999</v>
      </c>
      <c r="H2148" s="37">
        <v>245.44747960000001</v>
      </c>
      <c r="I2148" s="17" t="s">
        <v>243</v>
      </c>
      <c r="J2148" s="17" t="s">
        <v>249</v>
      </c>
      <c r="K2148" s="17" t="s">
        <v>255</v>
      </c>
      <c r="L2148" s="17" t="s">
        <v>366</v>
      </c>
      <c r="M2148" s="17" t="s">
        <v>332</v>
      </c>
      <c r="N2148" s="36">
        <v>5.3734368940391199</v>
      </c>
      <c r="O2148" s="35">
        <v>28.825057430000001</v>
      </c>
      <c r="P2148" s="37">
        <v>1430.15329802</v>
      </c>
      <c r="Q2148" t="str">
        <f t="shared" si="132"/>
        <v>Desirable</v>
      </c>
      <c r="R2148" t="str">
        <f t="shared" si="133"/>
        <v>Normal</v>
      </c>
      <c r="S2148">
        <f t="shared" si="134"/>
        <v>2</v>
      </c>
      <c r="T2148" t="str">
        <f t="shared" si="135"/>
        <v>Low</v>
      </c>
    </row>
    <row r="2149" spans="1:20" ht="15" customHeight="1" x14ac:dyDescent="0.35">
      <c r="A2149" s="35">
        <v>18</v>
      </c>
      <c r="B2149" s="36">
        <v>29.09578728</v>
      </c>
      <c r="C2149" s="35">
        <v>101.2393278</v>
      </c>
      <c r="D2149" s="35">
        <v>77.344387229999995</v>
      </c>
      <c r="E2149" s="37">
        <v>166.51169730000001</v>
      </c>
      <c r="F2149" s="37">
        <v>39.985631429999998</v>
      </c>
      <c r="G2149" s="37">
        <v>208.23971700000001</v>
      </c>
      <c r="H2149" s="37">
        <v>244.09884959999999</v>
      </c>
      <c r="I2149" s="17" t="s">
        <v>243</v>
      </c>
      <c r="J2149" s="17" t="s">
        <v>249</v>
      </c>
      <c r="K2149" s="17" t="s">
        <v>255</v>
      </c>
      <c r="L2149" s="17" t="s">
        <v>355</v>
      </c>
      <c r="M2149" s="17" t="s">
        <v>333</v>
      </c>
      <c r="N2149" s="36">
        <v>4.1642883041999799</v>
      </c>
      <c r="O2149" s="35">
        <v>23.894940569999999</v>
      </c>
      <c r="P2149" s="37">
        <v>523.72417103999999</v>
      </c>
      <c r="Q2149" t="str">
        <f t="shared" si="132"/>
        <v>Desirable</v>
      </c>
      <c r="R2149" t="str">
        <f t="shared" si="133"/>
        <v>Normal</v>
      </c>
      <c r="S2149">
        <f t="shared" si="134"/>
        <v>3</v>
      </c>
      <c r="T2149" t="str">
        <f t="shared" si="135"/>
        <v>Moderate</v>
      </c>
    </row>
    <row r="2150" spans="1:20" ht="15" customHeight="1" x14ac:dyDescent="0.35">
      <c r="A2150" s="35">
        <v>22</v>
      </c>
      <c r="B2150" s="36">
        <v>37.488123080000001</v>
      </c>
      <c r="C2150" s="35">
        <v>126.9174148</v>
      </c>
      <c r="D2150" s="35">
        <v>98.787124449999993</v>
      </c>
      <c r="E2150" s="37">
        <v>200.7453965</v>
      </c>
      <c r="F2150" s="37">
        <v>28.722062300000001</v>
      </c>
      <c r="G2150" s="37">
        <v>216.80877150000001</v>
      </c>
      <c r="H2150" s="37">
        <v>241.6387335</v>
      </c>
      <c r="I2150" s="17" t="s">
        <v>243</v>
      </c>
      <c r="J2150" s="17" t="s">
        <v>249</v>
      </c>
      <c r="K2150" s="17" t="s">
        <v>392</v>
      </c>
      <c r="L2150" s="17" t="s">
        <v>355</v>
      </c>
      <c r="M2150" s="17" t="s">
        <v>334</v>
      </c>
      <c r="N2150" s="36">
        <v>6.9892403408650798</v>
      </c>
      <c r="O2150" s="35">
        <v>28.130290349999999</v>
      </c>
      <c r="P2150" s="37">
        <v>824.73870776000001</v>
      </c>
      <c r="Q2150" t="str">
        <f t="shared" si="132"/>
        <v>Borderline High</v>
      </c>
      <c r="R2150" t="str">
        <f t="shared" si="133"/>
        <v>Elevated</v>
      </c>
      <c r="S2150">
        <f t="shared" si="134"/>
        <v>5</v>
      </c>
      <c r="T2150" t="str">
        <f t="shared" si="135"/>
        <v>Moderate</v>
      </c>
    </row>
    <row r="2151" spans="1:20" ht="15" customHeight="1" x14ac:dyDescent="0.35">
      <c r="A2151" s="35">
        <v>20</v>
      </c>
      <c r="B2151" s="36">
        <v>27.928677889999999</v>
      </c>
      <c r="C2151" s="35">
        <v>100.22785159999999</v>
      </c>
      <c r="D2151" s="35">
        <v>79.238815849999995</v>
      </c>
      <c r="E2151" s="37">
        <v>188.77642069999999</v>
      </c>
      <c r="F2151" s="37">
        <v>32.394727439999997</v>
      </c>
      <c r="G2151" s="37">
        <v>216.06939399999999</v>
      </c>
      <c r="H2151" s="37">
        <v>273.79006579999998</v>
      </c>
      <c r="I2151" s="17" t="s">
        <v>243</v>
      </c>
      <c r="J2151" s="17" t="s">
        <v>249</v>
      </c>
      <c r="K2151" s="17" t="s">
        <v>255</v>
      </c>
      <c r="L2151" s="17" t="s">
        <v>355</v>
      </c>
      <c r="M2151" s="17" t="s">
        <v>333</v>
      </c>
      <c r="N2151" s="36">
        <v>5.8273810467966696</v>
      </c>
      <c r="O2151" s="35">
        <v>20.989035749999999</v>
      </c>
      <c r="P2151" s="37">
        <v>558.5735578</v>
      </c>
      <c r="Q2151" t="str">
        <f t="shared" si="132"/>
        <v>Desirable</v>
      </c>
      <c r="R2151" t="str">
        <f t="shared" si="133"/>
        <v>Normal</v>
      </c>
      <c r="S2151">
        <f t="shared" si="134"/>
        <v>3</v>
      </c>
      <c r="T2151" t="str">
        <f t="shared" si="135"/>
        <v>Moderate</v>
      </c>
    </row>
    <row r="2152" spans="1:20" ht="15" customHeight="1" x14ac:dyDescent="0.35">
      <c r="A2152" s="35">
        <v>82</v>
      </c>
      <c r="B2152" s="36">
        <v>24.445873089999999</v>
      </c>
      <c r="C2152" s="35">
        <v>88.241157729999998</v>
      </c>
      <c r="D2152" s="35">
        <v>80.792984099999998</v>
      </c>
      <c r="E2152" s="37">
        <v>206.4937467</v>
      </c>
      <c r="F2152" s="37">
        <v>35.272024999999999</v>
      </c>
      <c r="G2152" s="37">
        <v>233.36244429999999</v>
      </c>
      <c r="H2152" s="37">
        <v>251.00079270000001</v>
      </c>
      <c r="I2152" s="17" t="s">
        <v>243</v>
      </c>
      <c r="J2152" s="17" t="s">
        <v>354</v>
      </c>
      <c r="K2152" s="17" t="s">
        <v>392</v>
      </c>
      <c r="L2152" s="17" t="s">
        <v>366</v>
      </c>
      <c r="M2152" s="17" t="s">
        <v>255</v>
      </c>
      <c r="N2152" s="36">
        <v>5.8543207173390197</v>
      </c>
      <c r="O2152" s="35">
        <v>7.4481736300000003</v>
      </c>
      <c r="P2152" s="37">
        <v>2004.56159338</v>
      </c>
      <c r="Q2152" t="str">
        <f t="shared" si="132"/>
        <v>Borderline High</v>
      </c>
      <c r="R2152" t="str">
        <f t="shared" si="133"/>
        <v>Normal</v>
      </c>
      <c r="S2152">
        <f t="shared" si="134"/>
        <v>1</v>
      </c>
      <c r="T2152" t="str">
        <f t="shared" si="135"/>
        <v>Low</v>
      </c>
    </row>
    <row r="2153" spans="1:20" ht="15" customHeight="1" x14ac:dyDescent="0.35">
      <c r="A2153" s="35">
        <v>21</v>
      </c>
      <c r="B2153" s="36">
        <v>25.08271989</v>
      </c>
      <c r="C2153" s="35">
        <v>120.7674636</v>
      </c>
      <c r="D2153" s="35">
        <v>80.674655459999997</v>
      </c>
      <c r="E2153" s="37">
        <v>207.38228580000001</v>
      </c>
      <c r="F2153" s="37">
        <v>33.707998629999999</v>
      </c>
      <c r="G2153" s="37">
        <v>226.31449259999999</v>
      </c>
      <c r="H2153" s="37">
        <v>252.63178769999999</v>
      </c>
      <c r="I2153" s="17" t="s">
        <v>353</v>
      </c>
      <c r="J2153" s="17" t="s">
        <v>249</v>
      </c>
      <c r="K2153" s="17" t="s">
        <v>392</v>
      </c>
      <c r="L2153" s="17" t="s">
        <v>355</v>
      </c>
      <c r="M2153" s="17" t="s">
        <v>333</v>
      </c>
      <c r="N2153" s="36">
        <v>6.15231678618352</v>
      </c>
      <c r="O2153" s="35">
        <v>40.092808140000002</v>
      </c>
      <c r="P2153" s="37">
        <v>526.73711768999999</v>
      </c>
      <c r="Q2153" t="str">
        <f t="shared" si="132"/>
        <v>Borderline High</v>
      </c>
      <c r="R2153" t="str">
        <f t="shared" si="133"/>
        <v>Elevated</v>
      </c>
      <c r="S2153">
        <f t="shared" si="134"/>
        <v>6</v>
      </c>
      <c r="T2153" t="str">
        <f t="shared" si="135"/>
        <v>High</v>
      </c>
    </row>
    <row r="2154" spans="1:20" ht="15" customHeight="1" x14ac:dyDescent="0.35">
      <c r="A2154" s="35">
        <v>81</v>
      </c>
      <c r="B2154" s="36">
        <v>24.190374540000001</v>
      </c>
      <c r="C2154" s="35">
        <v>127.13363699999999</v>
      </c>
      <c r="D2154" s="35">
        <v>96.543306139999999</v>
      </c>
      <c r="E2154" s="37">
        <v>225.52838170000001</v>
      </c>
      <c r="F2154" s="37">
        <v>35.996269849999997</v>
      </c>
      <c r="G2154" s="37">
        <v>233.41940220000001</v>
      </c>
      <c r="H2154" s="37">
        <v>283.25079959999999</v>
      </c>
      <c r="I2154" s="17" t="s">
        <v>243</v>
      </c>
      <c r="J2154" s="17" t="s">
        <v>249</v>
      </c>
      <c r="K2154" s="17" t="s">
        <v>392</v>
      </c>
      <c r="L2154" s="17" t="s">
        <v>366</v>
      </c>
      <c r="M2154" s="17" t="s">
        <v>255</v>
      </c>
      <c r="N2154" s="36">
        <v>6.2653264529852404</v>
      </c>
      <c r="O2154" s="35">
        <v>30.590330860000002</v>
      </c>
      <c r="P2154" s="37">
        <v>1959.4203377399999</v>
      </c>
      <c r="Q2154" t="str">
        <f t="shared" si="132"/>
        <v>Borderline High</v>
      </c>
      <c r="R2154" t="str">
        <f t="shared" si="133"/>
        <v>Elevated</v>
      </c>
      <c r="S2154">
        <f t="shared" si="134"/>
        <v>2</v>
      </c>
      <c r="T2154" t="str">
        <f t="shared" si="135"/>
        <v>Low</v>
      </c>
    </row>
    <row r="2155" spans="1:20" ht="15" customHeight="1" x14ac:dyDescent="0.35">
      <c r="A2155" s="35">
        <v>27</v>
      </c>
      <c r="B2155" s="36">
        <v>21.254880780000001</v>
      </c>
      <c r="C2155" s="35">
        <v>101.7516464</v>
      </c>
      <c r="D2155" s="35">
        <v>81.984531009999998</v>
      </c>
      <c r="E2155" s="37">
        <v>173.998223</v>
      </c>
      <c r="F2155" s="37">
        <v>41.519754050000003</v>
      </c>
      <c r="G2155" s="37">
        <v>213.9004195</v>
      </c>
      <c r="H2155" s="37">
        <v>239.84697320000001</v>
      </c>
      <c r="I2155" s="17" t="s">
        <v>243</v>
      </c>
      <c r="J2155" s="17" t="s">
        <v>354</v>
      </c>
      <c r="K2155" s="17" t="s">
        <v>392</v>
      </c>
      <c r="L2155" s="17" t="s">
        <v>355</v>
      </c>
      <c r="M2155" s="17" t="s">
        <v>255</v>
      </c>
      <c r="N2155" s="36">
        <v>4.1907334708790298</v>
      </c>
      <c r="O2155" s="35">
        <v>19.767115390000001</v>
      </c>
      <c r="P2155" s="37">
        <v>573.88178105999998</v>
      </c>
      <c r="Q2155" t="str">
        <f t="shared" si="132"/>
        <v>Desirable</v>
      </c>
      <c r="R2155" t="str">
        <f t="shared" si="133"/>
        <v>Normal</v>
      </c>
      <c r="S2155">
        <f t="shared" si="134"/>
        <v>0</v>
      </c>
      <c r="T2155" t="str">
        <f t="shared" si="135"/>
        <v>Low</v>
      </c>
    </row>
    <row r="2156" spans="1:20" ht="15" customHeight="1" x14ac:dyDescent="0.35">
      <c r="A2156" s="35">
        <v>38</v>
      </c>
      <c r="B2156" s="36">
        <v>26.076606760000001</v>
      </c>
      <c r="C2156" s="35">
        <v>106.2212833</v>
      </c>
      <c r="D2156" s="35">
        <v>86.320518739999997</v>
      </c>
      <c r="E2156" s="37">
        <v>179.9191314</v>
      </c>
      <c r="F2156" s="37">
        <v>41.744933869999997</v>
      </c>
      <c r="G2156" s="37">
        <v>224.94546890000001</v>
      </c>
      <c r="H2156" s="37">
        <v>264.17964410000002</v>
      </c>
      <c r="I2156" s="17" t="s">
        <v>243</v>
      </c>
      <c r="J2156" s="17" t="s">
        <v>249</v>
      </c>
      <c r="K2156" s="17" t="s">
        <v>392</v>
      </c>
      <c r="L2156" s="17" t="s">
        <v>357</v>
      </c>
      <c r="M2156" s="17" t="s">
        <v>333</v>
      </c>
      <c r="N2156" s="36">
        <v>4.3099632630942804</v>
      </c>
      <c r="O2156" s="35">
        <v>19.900764559999999</v>
      </c>
      <c r="P2156" s="37">
        <v>990.91105688000005</v>
      </c>
      <c r="Q2156" t="str">
        <f t="shared" si="132"/>
        <v>Desirable</v>
      </c>
      <c r="R2156" t="str">
        <f t="shared" si="133"/>
        <v>Normal</v>
      </c>
      <c r="S2156">
        <f t="shared" si="134"/>
        <v>2</v>
      </c>
      <c r="T2156" t="str">
        <f t="shared" si="135"/>
        <v>Low</v>
      </c>
    </row>
    <row r="2157" spans="1:20" ht="15" customHeight="1" x14ac:dyDescent="0.35">
      <c r="A2157" s="35">
        <v>63</v>
      </c>
      <c r="B2157" s="36">
        <v>26.053900030000001</v>
      </c>
      <c r="C2157" s="35">
        <v>104.318825</v>
      </c>
      <c r="D2157" s="35">
        <v>77.031308519999996</v>
      </c>
      <c r="E2157" s="37">
        <v>204.19577960000001</v>
      </c>
      <c r="F2157" s="37">
        <v>31.294596670000001</v>
      </c>
      <c r="G2157" s="37">
        <v>218.57907710000001</v>
      </c>
      <c r="H2157" s="37">
        <v>233.56733550000001</v>
      </c>
      <c r="I2157" s="17" t="s">
        <v>243</v>
      </c>
      <c r="J2157" s="17" t="s">
        <v>249</v>
      </c>
      <c r="K2157" s="17" t="s">
        <v>255</v>
      </c>
      <c r="L2157" s="17" t="s">
        <v>261</v>
      </c>
      <c r="M2157" s="17" t="s">
        <v>333</v>
      </c>
      <c r="N2157" s="36">
        <v>6.5249532292502304</v>
      </c>
      <c r="O2157" s="35">
        <v>27.287516480000001</v>
      </c>
      <c r="P2157" s="37">
        <v>1641.3957018900001</v>
      </c>
      <c r="Q2157" t="str">
        <f t="shared" si="132"/>
        <v>Borderline High</v>
      </c>
      <c r="R2157" t="str">
        <f t="shared" si="133"/>
        <v>Normal</v>
      </c>
      <c r="S2157">
        <f t="shared" si="134"/>
        <v>3</v>
      </c>
      <c r="T2157" t="str">
        <f t="shared" si="135"/>
        <v>Moderate</v>
      </c>
    </row>
    <row r="2158" spans="1:20" ht="15" customHeight="1" x14ac:dyDescent="0.35">
      <c r="A2158" s="35">
        <v>44</v>
      </c>
      <c r="B2158" s="36">
        <v>30.00081492</v>
      </c>
      <c r="C2158" s="35">
        <v>128.17014570000001</v>
      </c>
      <c r="D2158" s="35">
        <v>97.408767429999997</v>
      </c>
      <c r="E2158" s="37">
        <v>190.91913919999999</v>
      </c>
      <c r="F2158" s="37">
        <v>38.812749459999999</v>
      </c>
      <c r="G2158" s="37">
        <v>207.71218189999999</v>
      </c>
      <c r="H2158" s="37">
        <v>221.96913810000001</v>
      </c>
      <c r="I2158" s="17" t="s">
        <v>353</v>
      </c>
      <c r="J2158" s="17" t="s">
        <v>249</v>
      </c>
      <c r="K2158" s="17" t="s">
        <v>392</v>
      </c>
      <c r="L2158" s="17" t="s">
        <v>360</v>
      </c>
      <c r="M2158" s="17" t="s">
        <v>334</v>
      </c>
      <c r="N2158" s="36">
        <v>4.9189800221898503</v>
      </c>
      <c r="O2158" s="35">
        <v>30.761378270000002</v>
      </c>
      <c r="P2158" s="37">
        <v>1320.0358564799999</v>
      </c>
      <c r="Q2158" t="str">
        <f t="shared" si="132"/>
        <v>Desirable</v>
      </c>
      <c r="R2158" t="str">
        <f t="shared" si="133"/>
        <v>Elevated</v>
      </c>
      <c r="S2158">
        <f t="shared" si="134"/>
        <v>7</v>
      </c>
      <c r="T2158" t="str">
        <f t="shared" si="135"/>
        <v>High</v>
      </c>
    </row>
    <row r="2159" spans="1:20" ht="15" customHeight="1" x14ac:dyDescent="0.35">
      <c r="A2159" s="35">
        <v>83</v>
      </c>
      <c r="B2159" s="36">
        <v>24.387554730000002</v>
      </c>
      <c r="C2159" s="35">
        <v>125.8761186</v>
      </c>
      <c r="D2159" s="35">
        <v>87.597546399999999</v>
      </c>
      <c r="E2159" s="37">
        <v>203.27314329999999</v>
      </c>
      <c r="F2159" s="37">
        <v>36.420717590000002</v>
      </c>
      <c r="G2159" s="37">
        <v>216.70564519999999</v>
      </c>
      <c r="H2159" s="37">
        <v>218.55297479999999</v>
      </c>
      <c r="I2159" s="17" t="s">
        <v>243</v>
      </c>
      <c r="J2159" s="17" t="s">
        <v>359</v>
      </c>
      <c r="K2159" s="17" t="s">
        <v>392</v>
      </c>
      <c r="L2159" s="17" t="s">
        <v>366</v>
      </c>
      <c r="M2159" s="17" t="s">
        <v>255</v>
      </c>
      <c r="N2159" s="36">
        <v>5.5812503638262303</v>
      </c>
      <c r="O2159" s="35">
        <v>38.278572199999999</v>
      </c>
      <c r="P2159" s="37">
        <v>2024.1670425899999</v>
      </c>
      <c r="Q2159" t="str">
        <f t="shared" si="132"/>
        <v>Borderline High</v>
      </c>
      <c r="R2159" t="str">
        <f t="shared" si="133"/>
        <v>Elevated</v>
      </c>
      <c r="S2159">
        <f t="shared" si="134"/>
        <v>2</v>
      </c>
      <c r="T2159" t="str">
        <f t="shared" si="135"/>
        <v>Low</v>
      </c>
    </row>
    <row r="2160" spans="1:20" ht="15" customHeight="1" x14ac:dyDescent="0.35">
      <c r="A2160" s="35">
        <v>58</v>
      </c>
      <c r="B2160" s="36">
        <v>37.054628299999997</v>
      </c>
      <c r="C2160" s="35">
        <v>108.8970918</v>
      </c>
      <c r="D2160" s="35">
        <v>78.496722340000005</v>
      </c>
      <c r="E2160" s="37">
        <v>208.66889209999999</v>
      </c>
      <c r="F2160" s="37">
        <v>39.38109635</v>
      </c>
      <c r="G2160" s="37">
        <v>235.0071853</v>
      </c>
      <c r="H2160" s="37">
        <v>269.58469020000001</v>
      </c>
      <c r="I2160" s="17" t="s">
        <v>353</v>
      </c>
      <c r="J2160" s="17" t="s">
        <v>354</v>
      </c>
      <c r="K2160" s="17" t="s">
        <v>255</v>
      </c>
      <c r="L2160" s="17" t="s">
        <v>363</v>
      </c>
      <c r="M2160" s="17" t="s">
        <v>334</v>
      </c>
      <c r="N2160" s="36">
        <v>5.2987070305369999</v>
      </c>
      <c r="O2160" s="35">
        <v>30.40036946</v>
      </c>
      <c r="P2160" s="37">
        <v>2149.1684414000001</v>
      </c>
      <c r="Q2160" t="str">
        <f t="shared" si="132"/>
        <v>Borderline High</v>
      </c>
      <c r="R2160" t="str">
        <f t="shared" si="133"/>
        <v>Normal</v>
      </c>
      <c r="S2160">
        <f t="shared" si="134"/>
        <v>6</v>
      </c>
      <c r="T2160" t="str">
        <f t="shared" si="135"/>
        <v>High</v>
      </c>
    </row>
    <row r="2161" spans="1:20" ht="15" customHeight="1" x14ac:dyDescent="0.35">
      <c r="A2161" s="35">
        <v>30</v>
      </c>
      <c r="B2161" s="36">
        <v>22.31647216</v>
      </c>
      <c r="C2161" s="35">
        <v>105.60151569999999</v>
      </c>
      <c r="D2161" s="35">
        <v>80.806613159999998</v>
      </c>
      <c r="E2161" s="37">
        <v>190.28246559999999</v>
      </c>
      <c r="F2161" s="37">
        <v>44.921852309999998</v>
      </c>
      <c r="G2161" s="37">
        <v>220.5772541</v>
      </c>
      <c r="H2161" s="37">
        <v>215.900803</v>
      </c>
      <c r="I2161" s="17" t="s">
        <v>243</v>
      </c>
      <c r="J2161" s="17" t="s">
        <v>354</v>
      </c>
      <c r="K2161" s="17" t="s">
        <v>392</v>
      </c>
      <c r="L2161" s="17" t="s">
        <v>357</v>
      </c>
      <c r="M2161" s="17" t="s">
        <v>255</v>
      </c>
      <c r="N2161" s="36">
        <v>4.2358552867963901</v>
      </c>
      <c r="O2161" s="35">
        <v>24.794902539999999</v>
      </c>
      <c r="P2161" s="37">
        <v>669.49416480000002</v>
      </c>
      <c r="Q2161" t="str">
        <f t="shared" si="132"/>
        <v>Desirable</v>
      </c>
      <c r="R2161" t="str">
        <f t="shared" si="133"/>
        <v>Normal</v>
      </c>
      <c r="S2161">
        <f t="shared" si="134"/>
        <v>0</v>
      </c>
      <c r="T2161" t="str">
        <f t="shared" si="135"/>
        <v>Low</v>
      </c>
    </row>
    <row r="2162" spans="1:20" ht="15" customHeight="1" x14ac:dyDescent="0.35">
      <c r="A2162" s="35">
        <v>26</v>
      </c>
      <c r="B2162" s="36">
        <v>27.736304740000001</v>
      </c>
      <c r="C2162" s="35">
        <v>124.4570037</v>
      </c>
      <c r="D2162" s="35">
        <v>96.745835220000004</v>
      </c>
      <c r="E2162" s="37">
        <v>180.75203450000001</v>
      </c>
      <c r="F2162" s="37">
        <v>29.391175489999998</v>
      </c>
      <c r="G2162" s="37">
        <v>206.29490480000001</v>
      </c>
      <c r="H2162" s="37">
        <v>226.01738159999999</v>
      </c>
      <c r="I2162" s="17" t="s">
        <v>353</v>
      </c>
      <c r="J2162" s="17" t="s">
        <v>354</v>
      </c>
      <c r="K2162" s="17" t="s">
        <v>392</v>
      </c>
      <c r="L2162" s="17" t="s">
        <v>355</v>
      </c>
      <c r="M2162" s="17" t="s">
        <v>333</v>
      </c>
      <c r="N2162" s="36">
        <v>6.1498742900398398</v>
      </c>
      <c r="O2162" s="35">
        <v>27.711168480000001</v>
      </c>
      <c r="P2162" s="37">
        <v>721.14392324000005</v>
      </c>
      <c r="Q2162" t="str">
        <f t="shared" si="132"/>
        <v>Desirable</v>
      </c>
      <c r="R2162" t="str">
        <f t="shared" si="133"/>
        <v>Elevated</v>
      </c>
      <c r="S2162">
        <f t="shared" si="134"/>
        <v>6</v>
      </c>
      <c r="T2162" t="str">
        <f t="shared" si="135"/>
        <v>High</v>
      </c>
    </row>
    <row r="2163" spans="1:20" ht="15" customHeight="1" x14ac:dyDescent="0.35">
      <c r="A2163" s="35">
        <v>53</v>
      </c>
      <c r="B2163" s="36">
        <v>23.262136120000001</v>
      </c>
      <c r="C2163" s="35">
        <v>127.55280190000001</v>
      </c>
      <c r="D2163" s="35">
        <v>93.736082429999996</v>
      </c>
      <c r="E2163" s="37">
        <v>165.34401020000001</v>
      </c>
      <c r="F2163" s="37">
        <v>33.994147660000003</v>
      </c>
      <c r="G2163" s="37">
        <v>195.6458696</v>
      </c>
      <c r="H2163" s="37">
        <v>175.5847449</v>
      </c>
      <c r="I2163" s="17" t="s">
        <v>243</v>
      </c>
      <c r="J2163" s="17" t="s">
        <v>359</v>
      </c>
      <c r="K2163" s="17" t="s">
        <v>392</v>
      </c>
      <c r="L2163" s="17" t="s">
        <v>363</v>
      </c>
      <c r="M2163" s="17" t="s">
        <v>255</v>
      </c>
      <c r="N2163" s="36">
        <v>4.8638963345610202</v>
      </c>
      <c r="O2163" s="35">
        <v>33.816719470000002</v>
      </c>
      <c r="P2163" s="37">
        <v>1232.89321436</v>
      </c>
      <c r="Q2163" t="str">
        <f t="shared" si="132"/>
        <v>Desirable</v>
      </c>
      <c r="R2163" t="str">
        <f t="shared" si="133"/>
        <v>Elevated</v>
      </c>
      <c r="S2163">
        <f t="shared" si="134"/>
        <v>2</v>
      </c>
      <c r="T2163" t="str">
        <f t="shared" si="135"/>
        <v>Low</v>
      </c>
    </row>
    <row r="2164" spans="1:20" ht="15" customHeight="1" x14ac:dyDescent="0.35">
      <c r="A2164" s="35">
        <v>75</v>
      </c>
      <c r="B2164" s="36">
        <v>24.30666463</v>
      </c>
      <c r="C2164" s="35">
        <v>113.8821057</v>
      </c>
      <c r="D2164" s="35">
        <v>62.979114340000002</v>
      </c>
      <c r="E2164" s="37">
        <v>222.42042470000001</v>
      </c>
      <c r="F2164" s="37">
        <v>31.13609718</v>
      </c>
      <c r="G2164" s="37">
        <v>217.34422369999999</v>
      </c>
      <c r="H2164" s="37">
        <v>239.3321928</v>
      </c>
      <c r="I2164" s="17" t="s">
        <v>243</v>
      </c>
      <c r="J2164" s="17" t="s">
        <v>249</v>
      </c>
      <c r="K2164" s="17" t="s">
        <v>255</v>
      </c>
      <c r="L2164" s="17" t="s">
        <v>366</v>
      </c>
      <c r="M2164" s="17" t="s">
        <v>255</v>
      </c>
      <c r="N2164" s="36">
        <v>7.1434908304072797</v>
      </c>
      <c r="O2164" s="35">
        <v>50.902991360000001</v>
      </c>
      <c r="P2164" s="37">
        <v>1822.9998472499999</v>
      </c>
      <c r="Q2164" t="str">
        <f t="shared" si="132"/>
        <v>Borderline High</v>
      </c>
      <c r="R2164" t="str">
        <f t="shared" si="133"/>
        <v>Normal</v>
      </c>
      <c r="S2164">
        <f t="shared" si="134"/>
        <v>1</v>
      </c>
      <c r="T2164" t="str">
        <f t="shared" si="135"/>
        <v>Low</v>
      </c>
    </row>
    <row r="2165" spans="1:20" ht="15" customHeight="1" x14ac:dyDescent="0.35">
      <c r="A2165" s="35">
        <v>71</v>
      </c>
      <c r="B2165" s="36">
        <v>25.602700800000001</v>
      </c>
      <c r="C2165" s="35">
        <v>115.6711648</v>
      </c>
      <c r="D2165" s="35">
        <v>79.828923110000005</v>
      </c>
      <c r="E2165" s="37">
        <v>232.03303650000001</v>
      </c>
      <c r="F2165" s="37">
        <v>41.35887443</v>
      </c>
      <c r="G2165" s="37">
        <v>245.5927275</v>
      </c>
      <c r="H2165" s="37">
        <v>253.30388679999999</v>
      </c>
      <c r="I2165" s="17" t="s">
        <v>243</v>
      </c>
      <c r="J2165" s="17" t="s">
        <v>249</v>
      </c>
      <c r="K2165" s="17" t="s">
        <v>255</v>
      </c>
      <c r="L2165" s="17" t="s">
        <v>366</v>
      </c>
      <c r="M2165" s="17" t="s">
        <v>333</v>
      </c>
      <c r="N2165" s="36">
        <v>5.6102357643392002</v>
      </c>
      <c r="O2165" s="35">
        <v>35.842241690000002</v>
      </c>
      <c r="P2165" s="37">
        <v>1817.7917568</v>
      </c>
      <c r="Q2165" t="str">
        <f t="shared" si="132"/>
        <v>Borderline High</v>
      </c>
      <c r="R2165" t="str">
        <f t="shared" si="133"/>
        <v>Normal</v>
      </c>
      <c r="S2165">
        <f t="shared" si="134"/>
        <v>2</v>
      </c>
      <c r="T2165" t="str">
        <f t="shared" si="135"/>
        <v>Low</v>
      </c>
    </row>
    <row r="2166" spans="1:20" ht="15" customHeight="1" x14ac:dyDescent="0.35">
      <c r="A2166" s="35">
        <v>29</v>
      </c>
      <c r="B2166" s="36">
        <v>28.01906615</v>
      </c>
      <c r="C2166" s="35">
        <v>107.4771835</v>
      </c>
      <c r="D2166" s="35">
        <v>80.568405850000005</v>
      </c>
      <c r="E2166" s="37">
        <v>166.1284588</v>
      </c>
      <c r="F2166" s="37">
        <v>36.23970688</v>
      </c>
      <c r="G2166" s="37">
        <v>199.1655715</v>
      </c>
      <c r="H2166" s="37">
        <v>204.3123439</v>
      </c>
      <c r="I2166" s="17" t="s">
        <v>243</v>
      </c>
      <c r="J2166" s="17" t="s">
        <v>249</v>
      </c>
      <c r="K2166" s="17" t="s">
        <v>392</v>
      </c>
      <c r="L2166" s="17" t="s">
        <v>355</v>
      </c>
      <c r="M2166" s="17" t="s">
        <v>333</v>
      </c>
      <c r="N2166" s="36">
        <v>4.5841556983366001</v>
      </c>
      <c r="O2166" s="35">
        <v>26.908777650000001</v>
      </c>
      <c r="P2166" s="37">
        <v>812.55291835000003</v>
      </c>
      <c r="Q2166" t="str">
        <f t="shared" si="132"/>
        <v>Desirable</v>
      </c>
      <c r="R2166" t="str">
        <f t="shared" si="133"/>
        <v>Normal</v>
      </c>
      <c r="S2166">
        <f t="shared" si="134"/>
        <v>3</v>
      </c>
      <c r="T2166" t="str">
        <f t="shared" si="135"/>
        <v>Moderate</v>
      </c>
    </row>
    <row r="2167" spans="1:20" ht="15" customHeight="1" x14ac:dyDescent="0.35">
      <c r="A2167" s="35">
        <v>31</v>
      </c>
      <c r="B2167" s="36">
        <v>31.01451101</v>
      </c>
      <c r="C2167" s="35">
        <v>103.848288</v>
      </c>
      <c r="D2167" s="35">
        <v>81.950352929999994</v>
      </c>
      <c r="E2167" s="37">
        <v>201.01667789999999</v>
      </c>
      <c r="F2167" s="37">
        <v>27.925203969999998</v>
      </c>
      <c r="G2167" s="37">
        <v>227.94868750000001</v>
      </c>
      <c r="H2167" s="37">
        <v>233.19508909999999</v>
      </c>
      <c r="I2167" s="17" t="s">
        <v>243</v>
      </c>
      <c r="J2167" s="17" t="s">
        <v>354</v>
      </c>
      <c r="K2167" s="17" t="s">
        <v>392</v>
      </c>
      <c r="L2167" s="17" t="s">
        <v>357</v>
      </c>
      <c r="M2167" s="17" t="s">
        <v>334</v>
      </c>
      <c r="N2167" s="36">
        <v>7.1983960480987701</v>
      </c>
      <c r="O2167" s="35">
        <v>21.897935069999999</v>
      </c>
      <c r="P2167" s="37">
        <v>961.44984131000001</v>
      </c>
      <c r="Q2167" t="str">
        <f t="shared" si="132"/>
        <v>Borderline High</v>
      </c>
      <c r="R2167" t="str">
        <f t="shared" si="133"/>
        <v>Normal</v>
      </c>
      <c r="S2167">
        <f t="shared" si="134"/>
        <v>4</v>
      </c>
      <c r="T2167" t="str">
        <f t="shared" si="135"/>
        <v>Moderate</v>
      </c>
    </row>
    <row r="2168" spans="1:20" ht="15" customHeight="1" x14ac:dyDescent="0.35">
      <c r="A2168" s="35">
        <v>51</v>
      </c>
      <c r="B2168" s="36">
        <v>24.671768289999999</v>
      </c>
      <c r="C2168" s="35">
        <v>114.7030804</v>
      </c>
      <c r="D2168" s="35">
        <v>71.931026320000001</v>
      </c>
      <c r="E2168" s="37">
        <v>184.38173169999999</v>
      </c>
      <c r="F2168" s="37">
        <v>32.025015699999997</v>
      </c>
      <c r="G2168" s="37">
        <v>207.83069230000001</v>
      </c>
      <c r="H2168" s="37">
        <v>266.37226349999997</v>
      </c>
      <c r="I2168" s="17" t="s">
        <v>243</v>
      </c>
      <c r="J2168" s="17" t="s">
        <v>359</v>
      </c>
      <c r="K2168" s="17" t="s">
        <v>255</v>
      </c>
      <c r="L2168" s="17" t="s">
        <v>363</v>
      </c>
      <c r="M2168" s="17" t="s">
        <v>255</v>
      </c>
      <c r="N2168" s="36">
        <v>5.7574283000273399</v>
      </c>
      <c r="O2168" s="35">
        <v>42.772054079999997</v>
      </c>
      <c r="P2168" s="37">
        <v>1258.26018279</v>
      </c>
      <c r="Q2168" t="str">
        <f t="shared" si="132"/>
        <v>Desirable</v>
      </c>
      <c r="R2168" t="str">
        <f t="shared" si="133"/>
        <v>Normal</v>
      </c>
      <c r="S2168">
        <f t="shared" si="134"/>
        <v>1</v>
      </c>
      <c r="T2168" t="str">
        <f t="shared" si="135"/>
        <v>Low</v>
      </c>
    </row>
    <row r="2169" spans="1:20" ht="15" customHeight="1" x14ac:dyDescent="0.35">
      <c r="A2169" s="35">
        <v>70</v>
      </c>
      <c r="B2169" s="36">
        <v>19.51587301</v>
      </c>
      <c r="C2169" s="35">
        <v>124.07229100000001</v>
      </c>
      <c r="D2169" s="35">
        <v>80.895234450000004</v>
      </c>
      <c r="E2169" s="37">
        <v>175.73675950000001</v>
      </c>
      <c r="F2169" s="37">
        <v>25.791212850000001</v>
      </c>
      <c r="G2169" s="37">
        <v>223.49752960000001</v>
      </c>
      <c r="H2169" s="37">
        <v>212.05153319999999</v>
      </c>
      <c r="I2169" s="17" t="s">
        <v>243</v>
      </c>
      <c r="J2169" s="17" t="s">
        <v>354</v>
      </c>
      <c r="K2169" s="17" t="s">
        <v>392</v>
      </c>
      <c r="L2169" s="17" t="s">
        <v>366</v>
      </c>
      <c r="M2169" s="17" t="s">
        <v>255</v>
      </c>
      <c r="N2169" s="36">
        <v>6.8138230071642401</v>
      </c>
      <c r="O2169" s="35">
        <v>43.177056550000003</v>
      </c>
      <c r="P2169" s="37">
        <v>1366.1111106999999</v>
      </c>
      <c r="Q2169" t="str">
        <f t="shared" si="132"/>
        <v>Desirable</v>
      </c>
      <c r="R2169" t="str">
        <f t="shared" si="133"/>
        <v>Elevated</v>
      </c>
      <c r="S2169">
        <f t="shared" si="134"/>
        <v>2</v>
      </c>
      <c r="T2169" t="str">
        <f t="shared" si="135"/>
        <v>Low</v>
      </c>
    </row>
    <row r="2170" spans="1:20" ht="15" customHeight="1" x14ac:dyDescent="0.35">
      <c r="A2170" s="35">
        <v>37</v>
      </c>
      <c r="B2170" s="36">
        <v>33.848184860000003</v>
      </c>
      <c r="C2170" s="35">
        <v>103.13991040000001</v>
      </c>
      <c r="D2170" s="35">
        <v>78.66176274</v>
      </c>
      <c r="E2170" s="37">
        <v>193.83865940000001</v>
      </c>
      <c r="F2170" s="37">
        <v>31.851319799999999</v>
      </c>
      <c r="G2170" s="37">
        <v>208.27312749999999</v>
      </c>
      <c r="H2170" s="37">
        <v>297.16180050000003</v>
      </c>
      <c r="I2170" s="17" t="s">
        <v>243</v>
      </c>
      <c r="J2170" s="17" t="s">
        <v>359</v>
      </c>
      <c r="K2170" s="17" t="s">
        <v>255</v>
      </c>
      <c r="L2170" s="17" t="s">
        <v>357</v>
      </c>
      <c r="M2170" s="17" t="s">
        <v>334</v>
      </c>
      <c r="N2170" s="36">
        <v>6.0857339858174404</v>
      </c>
      <c r="O2170" s="35">
        <v>24.478147660000001</v>
      </c>
      <c r="P2170" s="37">
        <v>1252.3828398200001</v>
      </c>
      <c r="Q2170" t="str">
        <f t="shared" si="132"/>
        <v>Desirable</v>
      </c>
      <c r="R2170" t="str">
        <f t="shared" si="133"/>
        <v>Normal</v>
      </c>
      <c r="S2170">
        <f t="shared" si="134"/>
        <v>4</v>
      </c>
      <c r="T2170" t="str">
        <f t="shared" si="135"/>
        <v>Moderate</v>
      </c>
    </row>
    <row r="2171" spans="1:20" ht="15" customHeight="1" x14ac:dyDescent="0.35">
      <c r="A2171" s="35">
        <v>33</v>
      </c>
      <c r="B2171" s="36">
        <v>22.114288720000001</v>
      </c>
      <c r="C2171" s="35">
        <v>107.8004727</v>
      </c>
      <c r="D2171" s="35">
        <v>89.955917229999997</v>
      </c>
      <c r="E2171" s="37">
        <v>183.6763856</v>
      </c>
      <c r="F2171" s="37">
        <v>25.321223280000002</v>
      </c>
      <c r="G2171" s="37">
        <v>198.7196261</v>
      </c>
      <c r="H2171" s="37">
        <v>209.42754249999999</v>
      </c>
      <c r="I2171" s="17" t="s">
        <v>243</v>
      </c>
      <c r="J2171" s="17" t="s">
        <v>249</v>
      </c>
      <c r="K2171" s="17" t="s">
        <v>392</v>
      </c>
      <c r="L2171" s="17" t="s">
        <v>357</v>
      </c>
      <c r="M2171" s="17" t="s">
        <v>255</v>
      </c>
      <c r="N2171" s="36">
        <v>7.2538511891357604</v>
      </c>
      <c r="O2171" s="35">
        <v>17.84455547</v>
      </c>
      <c r="P2171" s="37">
        <v>729.77152776000003</v>
      </c>
      <c r="Q2171" t="str">
        <f t="shared" si="132"/>
        <v>Desirable</v>
      </c>
      <c r="R2171" t="str">
        <f t="shared" si="133"/>
        <v>Normal</v>
      </c>
      <c r="S2171">
        <f t="shared" si="134"/>
        <v>1</v>
      </c>
      <c r="T2171" t="str">
        <f t="shared" si="135"/>
        <v>Low</v>
      </c>
    </row>
    <row r="2172" spans="1:20" ht="15" customHeight="1" x14ac:dyDescent="0.35">
      <c r="A2172" s="35">
        <v>87</v>
      </c>
      <c r="B2172" s="36">
        <v>25.767547449999999</v>
      </c>
      <c r="C2172" s="35">
        <v>114.58687140000001</v>
      </c>
      <c r="D2172" s="35">
        <v>79.11634986</v>
      </c>
      <c r="E2172" s="37">
        <v>203.61226350000001</v>
      </c>
      <c r="F2172" s="37">
        <v>35.014598049999996</v>
      </c>
      <c r="G2172" s="37">
        <v>204.5223632</v>
      </c>
      <c r="H2172" s="37">
        <v>278.69926379999998</v>
      </c>
      <c r="I2172" s="17" t="s">
        <v>353</v>
      </c>
      <c r="J2172" s="17" t="s">
        <v>359</v>
      </c>
      <c r="K2172" s="17" t="s">
        <v>255</v>
      </c>
      <c r="L2172" s="17" t="s">
        <v>366</v>
      </c>
      <c r="M2172" s="17" t="s">
        <v>333</v>
      </c>
      <c r="N2172" s="36">
        <v>5.8150678528208903</v>
      </c>
      <c r="O2172" s="35">
        <v>35.47052154</v>
      </c>
      <c r="P2172" s="37">
        <v>2241.7766281499999</v>
      </c>
      <c r="Q2172" t="str">
        <f t="shared" si="132"/>
        <v>Borderline High</v>
      </c>
      <c r="R2172" t="str">
        <f t="shared" si="133"/>
        <v>Normal</v>
      </c>
      <c r="S2172">
        <f t="shared" si="134"/>
        <v>5</v>
      </c>
      <c r="T2172" t="str">
        <f t="shared" si="135"/>
        <v>Moderate</v>
      </c>
    </row>
    <row r="2173" spans="1:20" ht="15" customHeight="1" x14ac:dyDescent="0.35">
      <c r="A2173" s="35">
        <v>73</v>
      </c>
      <c r="B2173" s="36">
        <v>27.275721319999999</v>
      </c>
      <c r="C2173" s="35">
        <v>98.932395639999996</v>
      </c>
      <c r="D2173" s="35">
        <v>66.380323469999993</v>
      </c>
      <c r="E2173" s="37">
        <v>204.79268070000001</v>
      </c>
      <c r="F2173" s="37">
        <v>33.711854189999997</v>
      </c>
      <c r="G2173" s="37">
        <v>229.8898973</v>
      </c>
      <c r="H2173" s="37">
        <v>266.57645860000002</v>
      </c>
      <c r="I2173" s="17" t="s">
        <v>243</v>
      </c>
      <c r="J2173" s="17" t="s">
        <v>359</v>
      </c>
      <c r="K2173" s="17" t="s">
        <v>255</v>
      </c>
      <c r="L2173" s="17" t="s">
        <v>366</v>
      </c>
      <c r="M2173" s="17" t="s">
        <v>333</v>
      </c>
      <c r="N2173" s="36">
        <v>6.0747972966953601</v>
      </c>
      <c r="O2173" s="35">
        <v>32.552072170000002</v>
      </c>
      <c r="P2173" s="37">
        <v>1991.1276563599999</v>
      </c>
      <c r="Q2173" t="str">
        <f t="shared" si="132"/>
        <v>Borderline High</v>
      </c>
      <c r="R2173" t="str">
        <f t="shared" si="133"/>
        <v>Normal</v>
      </c>
      <c r="S2173">
        <f t="shared" si="134"/>
        <v>3</v>
      </c>
      <c r="T2173" t="str">
        <f t="shared" si="135"/>
        <v>Moderate</v>
      </c>
    </row>
    <row r="2174" spans="1:20" ht="15" customHeight="1" x14ac:dyDescent="0.35">
      <c r="A2174" s="35">
        <v>75</v>
      </c>
      <c r="B2174" s="36">
        <v>26.48900622</v>
      </c>
      <c r="C2174" s="35">
        <v>112.4843249</v>
      </c>
      <c r="D2174" s="35">
        <v>90.816049149999998</v>
      </c>
      <c r="E2174" s="37">
        <v>208.62960620000001</v>
      </c>
      <c r="F2174" s="37">
        <v>35.535760140000001</v>
      </c>
      <c r="G2174" s="37">
        <v>227.41344620000001</v>
      </c>
      <c r="H2174" s="37">
        <v>306.67868220000003</v>
      </c>
      <c r="I2174" s="17" t="s">
        <v>243</v>
      </c>
      <c r="J2174" s="17" t="s">
        <v>359</v>
      </c>
      <c r="K2174" s="17" t="s">
        <v>392</v>
      </c>
      <c r="L2174" s="17" t="s">
        <v>366</v>
      </c>
      <c r="M2174" s="17" t="s">
        <v>333</v>
      </c>
      <c r="N2174" s="36">
        <v>5.8709763173227003</v>
      </c>
      <c r="O2174" s="35">
        <v>21.668275749999999</v>
      </c>
      <c r="P2174" s="37">
        <v>1986.6754665000001</v>
      </c>
      <c r="Q2174" t="str">
        <f t="shared" si="132"/>
        <v>Borderline High</v>
      </c>
      <c r="R2174" t="str">
        <f t="shared" si="133"/>
        <v>Normal</v>
      </c>
      <c r="S2174">
        <f t="shared" si="134"/>
        <v>3</v>
      </c>
      <c r="T2174" t="str">
        <f t="shared" si="135"/>
        <v>Moderate</v>
      </c>
    </row>
    <row r="2175" spans="1:20" ht="15" customHeight="1" x14ac:dyDescent="0.35">
      <c r="A2175" s="35">
        <v>21</v>
      </c>
      <c r="B2175" s="36">
        <v>19.94036513</v>
      </c>
      <c r="C2175" s="35">
        <v>101.84473850000001</v>
      </c>
      <c r="D2175" s="35">
        <v>69.55267345</v>
      </c>
      <c r="E2175" s="37">
        <v>169.00583689999999</v>
      </c>
      <c r="F2175" s="37">
        <v>39.821949660000001</v>
      </c>
      <c r="G2175" s="37">
        <v>193.26749240000001</v>
      </c>
      <c r="H2175" s="37">
        <v>236.6675955</v>
      </c>
      <c r="I2175" s="17" t="s">
        <v>243</v>
      </c>
      <c r="J2175" s="17" t="s">
        <v>359</v>
      </c>
      <c r="K2175" s="17" t="s">
        <v>255</v>
      </c>
      <c r="L2175" s="17" t="s">
        <v>355</v>
      </c>
      <c r="M2175" s="17" t="s">
        <v>255</v>
      </c>
      <c r="N2175" s="36">
        <v>4.2440372292911999</v>
      </c>
      <c r="O2175" s="35">
        <v>32.292065049999998</v>
      </c>
      <c r="P2175" s="37">
        <v>418.74766772999999</v>
      </c>
      <c r="Q2175" t="str">
        <f t="shared" si="132"/>
        <v>Desirable</v>
      </c>
      <c r="R2175" t="str">
        <f t="shared" si="133"/>
        <v>Normal</v>
      </c>
      <c r="S2175">
        <f t="shared" si="134"/>
        <v>1</v>
      </c>
      <c r="T2175" t="str">
        <f t="shared" si="135"/>
        <v>Low</v>
      </c>
    </row>
    <row r="2176" spans="1:20" ht="15" customHeight="1" x14ac:dyDescent="0.35">
      <c r="A2176" s="35">
        <v>21</v>
      </c>
      <c r="B2176" s="36">
        <v>31.310261180000001</v>
      </c>
      <c r="C2176" s="35">
        <v>104.8659201</v>
      </c>
      <c r="D2176" s="35">
        <v>90.117629690000001</v>
      </c>
      <c r="E2176" s="37">
        <v>188.3535655</v>
      </c>
      <c r="F2176" s="37">
        <v>32.180570379999999</v>
      </c>
      <c r="G2176" s="37">
        <v>203.8817051</v>
      </c>
      <c r="H2176" s="37">
        <v>194.76926639999999</v>
      </c>
      <c r="I2176" s="17" t="s">
        <v>353</v>
      </c>
      <c r="J2176" s="17" t="s">
        <v>354</v>
      </c>
      <c r="K2176" s="17" t="s">
        <v>392</v>
      </c>
      <c r="L2176" s="17" t="s">
        <v>355</v>
      </c>
      <c r="M2176" s="17" t="s">
        <v>334</v>
      </c>
      <c r="N2176" s="36">
        <v>5.8530213503319501</v>
      </c>
      <c r="O2176" s="35">
        <v>14.748290409999999</v>
      </c>
      <c r="P2176" s="37">
        <v>657.51548477999995</v>
      </c>
      <c r="Q2176" t="str">
        <f t="shared" si="132"/>
        <v>Desirable</v>
      </c>
      <c r="R2176" t="str">
        <f t="shared" si="133"/>
        <v>Normal</v>
      </c>
      <c r="S2176">
        <f t="shared" si="134"/>
        <v>6</v>
      </c>
      <c r="T2176" t="str">
        <f t="shared" si="135"/>
        <v>High</v>
      </c>
    </row>
    <row r="2177" spans="1:20" ht="15" customHeight="1" x14ac:dyDescent="0.35">
      <c r="A2177" s="35">
        <v>37</v>
      </c>
      <c r="B2177" s="36">
        <v>12.90871744</v>
      </c>
      <c r="C2177" s="35">
        <v>115.5677609</v>
      </c>
      <c r="D2177" s="35">
        <v>64.804859930000006</v>
      </c>
      <c r="E2177" s="37">
        <v>190.53993270000001</v>
      </c>
      <c r="F2177" s="37">
        <v>37.343603399999999</v>
      </c>
      <c r="G2177" s="37">
        <v>225.55840699999999</v>
      </c>
      <c r="H2177" s="37">
        <v>284.70015669999998</v>
      </c>
      <c r="I2177" s="17" t="s">
        <v>243</v>
      </c>
      <c r="J2177" s="17" t="s">
        <v>354</v>
      </c>
      <c r="K2177" s="17" t="s">
        <v>255</v>
      </c>
      <c r="L2177" s="17" t="s">
        <v>357</v>
      </c>
      <c r="M2177" s="17" t="s">
        <v>332</v>
      </c>
      <c r="N2177" s="36">
        <v>5.1023445878819498</v>
      </c>
      <c r="O2177" s="35">
        <v>50.762900969999997</v>
      </c>
      <c r="P2177" s="37">
        <v>477.62254528</v>
      </c>
      <c r="Q2177" t="str">
        <f t="shared" si="132"/>
        <v>Desirable</v>
      </c>
      <c r="R2177" t="str">
        <f t="shared" si="133"/>
        <v>Normal</v>
      </c>
      <c r="S2177">
        <f t="shared" si="134"/>
        <v>2</v>
      </c>
      <c r="T2177" t="str">
        <f t="shared" si="135"/>
        <v>Low</v>
      </c>
    </row>
    <row r="2178" spans="1:20" ht="15" customHeight="1" x14ac:dyDescent="0.35">
      <c r="A2178" s="35">
        <v>27</v>
      </c>
      <c r="B2178" s="36">
        <v>31.898950960000001</v>
      </c>
      <c r="C2178" s="35">
        <v>106.0013701</v>
      </c>
      <c r="D2178" s="35">
        <v>73.221404039999996</v>
      </c>
      <c r="E2178" s="37">
        <v>195.3991556</v>
      </c>
      <c r="F2178" s="37">
        <v>40.44421664</v>
      </c>
      <c r="G2178" s="37">
        <v>213.5071524</v>
      </c>
      <c r="H2178" s="37">
        <v>256.23787240000001</v>
      </c>
      <c r="I2178" s="17" t="s">
        <v>243</v>
      </c>
      <c r="J2178" s="17" t="s">
        <v>359</v>
      </c>
      <c r="K2178" s="17" t="s">
        <v>255</v>
      </c>
      <c r="L2178" s="17" t="s">
        <v>355</v>
      </c>
      <c r="M2178" s="17" t="s">
        <v>334</v>
      </c>
      <c r="N2178" s="36">
        <v>4.8313250158675798</v>
      </c>
      <c r="O2178" s="35">
        <v>32.77996606</v>
      </c>
      <c r="P2178" s="37">
        <v>861.27167592000001</v>
      </c>
      <c r="Q2178" t="str">
        <f t="shared" ref="Q2178:Q2241" si="136">IF(E2178&lt;200,"Desirable",IF(E2178&lt;240,"Borderline High","High"))</f>
        <v>Desirable</v>
      </c>
      <c r="R2178" t="str">
        <f t="shared" ref="R2178:R2241" si="137">IF(C2178&lt;120,"Normal",IF(C2178&lt;130,"Elevated",IF(C2178&lt;140,"High / Stage 1","High / Stage 2")))</f>
        <v>Normal</v>
      </c>
      <c r="S2178">
        <f t="shared" ref="S2178:S2241" si="138">(IF(M2178="Obese",3,IF(M2178="Overweight",2,IF(M2178="Underweight",1,0))))+(IF(R2178="High / Stage 2",3,IF(R2178="High / Stage 1",2,IF(R2178="Elevated",1,0))))+IF(I2178="smoker",2,0)+IF(F2178&lt;40,1,0)</f>
        <v>3</v>
      </c>
      <c r="T2178" t="str">
        <f t="shared" ref="T2178:T2241" si="139">IF(S2178&lt;=2,"Low",IF(S2178&lt;=5,"Moderate","High"))</f>
        <v>Moderate</v>
      </c>
    </row>
    <row r="2179" spans="1:20" ht="15" customHeight="1" x14ac:dyDescent="0.35">
      <c r="A2179" s="35">
        <v>41</v>
      </c>
      <c r="B2179" s="36">
        <v>32.781844560000003</v>
      </c>
      <c r="C2179" s="35">
        <v>102.9319766</v>
      </c>
      <c r="D2179" s="35">
        <v>69.374021679999998</v>
      </c>
      <c r="E2179" s="37">
        <v>185.49927750000001</v>
      </c>
      <c r="F2179" s="37">
        <v>35.95402086</v>
      </c>
      <c r="G2179" s="37">
        <v>205.89098279999999</v>
      </c>
      <c r="H2179" s="37">
        <v>248.92282510000001</v>
      </c>
      <c r="I2179" s="17" t="s">
        <v>353</v>
      </c>
      <c r="J2179" s="17" t="s">
        <v>249</v>
      </c>
      <c r="K2179" s="17" t="s">
        <v>255</v>
      </c>
      <c r="L2179" s="17" t="s">
        <v>360</v>
      </c>
      <c r="M2179" s="17" t="s">
        <v>334</v>
      </c>
      <c r="N2179" s="36">
        <v>5.1593472180012503</v>
      </c>
      <c r="O2179" s="35">
        <v>33.55795492</v>
      </c>
      <c r="P2179" s="37">
        <v>1344.0556269599999</v>
      </c>
      <c r="Q2179" t="str">
        <f t="shared" si="136"/>
        <v>Desirable</v>
      </c>
      <c r="R2179" t="str">
        <f t="shared" si="137"/>
        <v>Normal</v>
      </c>
      <c r="S2179">
        <f t="shared" si="138"/>
        <v>6</v>
      </c>
      <c r="T2179" t="str">
        <f t="shared" si="139"/>
        <v>High</v>
      </c>
    </row>
    <row r="2180" spans="1:20" ht="15" customHeight="1" x14ac:dyDescent="0.35">
      <c r="A2180" s="35">
        <v>43</v>
      </c>
      <c r="B2180" s="36">
        <v>31.516002100000001</v>
      </c>
      <c r="C2180" s="35">
        <v>118.3757399</v>
      </c>
      <c r="D2180" s="35">
        <v>85.235061020000003</v>
      </c>
      <c r="E2180" s="37">
        <v>216.88719259999999</v>
      </c>
      <c r="F2180" s="37">
        <v>39.654375960000003</v>
      </c>
      <c r="G2180" s="37">
        <v>236.54125880000001</v>
      </c>
      <c r="H2180" s="37">
        <v>278.5015176</v>
      </c>
      <c r="I2180" s="17" t="s">
        <v>243</v>
      </c>
      <c r="J2180" s="17" t="s">
        <v>249</v>
      </c>
      <c r="K2180" s="17" t="s">
        <v>392</v>
      </c>
      <c r="L2180" s="17" t="s">
        <v>360</v>
      </c>
      <c r="M2180" s="17" t="s">
        <v>334</v>
      </c>
      <c r="N2180" s="36">
        <v>5.4694390555730203</v>
      </c>
      <c r="O2180" s="35">
        <v>33.140678880000003</v>
      </c>
      <c r="P2180" s="37">
        <v>1355.1880903000001</v>
      </c>
      <c r="Q2180" t="str">
        <f t="shared" si="136"/>
        <v>Borderline High</v>
      </c>
      <c r="R2180" t="str">
        <f t="shared" si="137"/>
        <v>Normal</v>
      </c>
      <c r="S2180">
        <f t="shared" si="138"/>
        <v>4</v>
      </c>
      <c r="T2180" t="str">
        <f t="shared" si="139"/>
        <v>Moderate</v>
      </c>
    </row>
    <row r="2181" spans="1:20" ht="15" customHeight="1" x14ac:dyDescent="0.35">
      <c r="A2181" s="35">
        <v>54</v>
      </c>
      <c r="B2181" s="36">
        <v>25.47880614</v>
      </c>
      <c r="C2181" s="35">
        <v>112.48056769999999</v>
      </c>
      <c r="D2181" s="35">
        <v>93.459736019999994</v>
      </c>
      <c r="E2181" s="37">
        <v>194.97151590000001</v>
      </c>
      <c r="F2181" s="37">
        <v>39.456324549999998</v>
      </c>
      <c r="G2181" s="37">
        <v>239.3069534</v>
      </c>
      <c r="H2181" s="37">
        <v>285.90857310000001</v>
      </c>
      <c r="I2181" s="17" t="s">
        <v>353</v>
      </c>
      <c r="J2181" s="17" t="s">
        <v>249</v>
      </c>
      <c r="K2181" s="17" t="s">
        <v>392</v>
      </c>
      <c r="L2181" s="17" t="s">
        <v>363</v>
      </c>
      <c r="M2181" s="17" t="s">
        <v>333</v>
      </c>
      <c r="N2181" s="36">
        <v>4.9414515448068999</v>
      </c>
      <c r="O2181" s="35">
        <v>19.020831680000001</v>
      </c>
      <c r="P2181" s="37">
        <v>1375.8555315599999</v>
      </c>
      <c r="Q2181" t="str">
        <f t="shared" si="136"/>
        <v>Desirable</v>
      </c>
      <c r="R2181" t="str">
        <f t="shared" si="137"/>
        <v>Normal</v>
      </c>
      <c r="S2181">
        <f t="shared" si="138"/>
        <v>5</v>
      </c>
      <c r="T2181" t="str">
        <f t="shared" si="139"/>
        <v>Moderate</v>
      </c>
    </row>
    <row r="2182" spans="1:20" ht="15" customHeight="1" x14ac:dyDescent="0.35">
      <c r="A2182" s="35">
        <v>71</v>
      </c>
      <c r="B2182" s="36">
        <v>27.64704184</v>
      </c>
      <c r="C2182" s="35">
        <v>113.2147269</v>
      </c>
      <c r="D2182" s="35">
        <v>68.8181285</v>
      </c>
      <c r="E2182" s="37">
        <v>201.48863470000001</v>
      </c>
      <c r="F2182" s="37">
        <v>43.248825279999998</v>
      </c>
      <c r="G2182" s="37">
        <v>208.56088360000001</v>
      </c>
      <c r="H2182" s="37">
        <v>267.74225730000001</v>
      </c>
      <c r="I2182" s="17" t="s">
        <v>243</v>
      </c>
      <c r="J2182" s="17" t="s">
        <v>249</v>
      </c>
      <c r="K2182" s="17" t="s">
        <v>255</v>
      </c>
      <c r="L2182" s="17" t="s">
        <v>366</v>
      </c>
      <c r="M2182" s="17" t="s">
        <v>333</v>
      </c>
      <c r="N2182" s="36">
        <v>4.6588232950959796</v>
      </c>
      <c r="O2182" s="35">
        <v>44.396598400000002</v>
      </c>
      <c r="P2182" s="37">
        <v>1962.93997064</v>
      </c>
      <c r="Q2182" t="str">
        <f t="shared" si="136"/>
        <v>Borderline High</v>
      </c>
      <c r="R2182" t="str">
        <f t="shared" si="137"/>
        <v>Normal</v>
      </c>
      <c r="S2182">
        <f t="shared" si="138"/>
        <v>2</v>
      </c>
      <c r="T2182" t="str">
        <f t="shared" si="139"/>
        <v>Low</v>
      </c>
    </row>
    <row r="2183" spans="1:20" ht="15" customHeight="1" x14ac:dyDescent="0.35">
      <c r="A2183" s="35">
        <v>38</v>
      </c>
      <c r="B2183" s="36">
        <v>23.653635470000001</v>
      </c>
      <c r="C2183" s="35">
        <v>114.146553</v>
      </c>
      <c r="D2183" s="35">
        <v>73.426592400000004</v>
      </c>
      <c r="E2183" s="37">
        <v>177.57551179999999</v>
      </c>
      <c r="F2183" s="37">
        <v>30.87505406</v>
      </c>
      <c r="G2183" s="37">
        <v>195.41735170000001</v>
      </c>
      <c r="H2183" s="37">
        <v>236.09245730000001</v>
      </c>
      <c r="I2183" s="17" t="s">
        <v>353</v>
      </c>
      <c r="J2183" s="17" t="s">
        <v>359</v>
      </c>
      <c r="K2183" s="17" t="s">
        <v>255</v>
      </c>
      <c r="L2183" s="17" t="s">
        <v>357</v>
      </c>
      <c r="M2183" s="17" t="s">
        <v>255</v>
      </c>
      <c r="N2183" s="36">
        <v>5.7514235102200804</v>
      </c>
      <c r="O2183" s="35">
        <v>40.7199606</v>
      </c>
      <c r="P2183" s="37">
        <v>898.83814786000005</v>
      </c>
      <c r="Q2183" t="str">
        <f t="shared" si="136"/>
        <v>Desirable</v>
      </c>
      <c r="R2183" t="str">
        <f t="shared" si="137"/>
        <v>Normal</v>
      </c>
      <c r="S2183">
        <f t="shared" si="138"/>
        <v>3</v>
      </c>
      <c r="T2183" t="str">
        <f t="shared" si="139"/>
        <v>Moderate</v>
      </c>
    </row>
    <row r="2184" spans="1:20" ht="15" customHeight="1" x14ac:dyDescent="0.35">
      <c r="A2184" s="35">
        <v>55</v>
      </c>
      <c r="B2184" s="36">
        <v>27.343350130000001</v>
      </c>
      <c r="C2184" s="35">
        <v>109.35883800000001</v>
      </c>
      <c r="D2184" s="35">
        <v>91.527662059999997</v>
      </c>
      <c r="E2184" s="37">
        <v>195.28171219999999</v>
      </c>
      <c r="F2184" s="37">
        <v>29.1102524</v>
      </c>
      <c r="G2184" s="37">
        <v>217.67155740000001</v>
      </c>
      <c r="H2184" s="37">
        <v>269.64408680000003</v>
      </c>
      <c r="I2184" s="17" t="s">
        <v>243</v>
      </c>
      <c r="J2184" s="17" t="s">
        <v>249</v>
      </c>
      <c r="K2184" s="17" t="s">
        <v>392</v>
      </c>
      <c r="L2184" s="17" t="s">
        <v>363</v>
      </c>
      <c r="M2184" s="17" t="s">
        <v>333</v>
      </c>
      <c r="N2184" s="36">
        <v>6.7083482999961896</v>
      </c>
      <c r="O2184" s="35">
        <v>17.831175940000001</v>
      </c>
      <c r="P2184" s="37">
        <v>1503.8842571499999</v>
      </c>
      <c r="Q2184" t="str">
        <f t="shared" si="136"/>
        <v>Desirable</v>
      </c>
      <c r="R2184" t="str">
        <f t="shared" si="137"/>
        <v>Normal</v>
      </c>
      <c r="S2184">
        <f t="shared" si="138"/>
        <v>3</v>
      </c>
      <c r="T2184" t="str">
        <f t="shared" si="139"/>
        <v>Moderate</v>
      </c>
    </row>
    <row r="2185" spans="1:20" ht="15" customHeight="1" x14ac:dyDescent="0.35">
      <c r="A2185" s="35">
        <v>63</v>
      </c>
      <c r="B2185" s="36">
        <v>30.145783399999999</v>
      </c>
      <c r="C2185" s="35">
        <v>109.7259663</v>
      </c>
      <c r="D2185" s="35">
        <v>94.886210149999997</v>
      </c>
      <c r="E2185" s="37">
        <v>217.00879320000001</v>
      </c>
      <c r="F2185" s="37">
        <v>32.722284760000001</v>
      </c>
      <c r="G2185" s="37">
        <v>248.02190189999999</v>
      </c>
      <c r="H2185" s="37">
        <v>244.58525309999999</v>
      </c>
      <c r="I2185" s="17" t="s">
        <v>243</v>
      </c>
      <c r="J2185" s="17" t="s">
        <v>249</v>
      </c>
      <c r="K2185" s="17" t="s">
        <v>392</v>
      </c>
      <c r="L2185" s="17" t="s">
        <v>261</v>
      </c>
      <c r="M2185" s="17" t="s">
        <v>334</v>
      </c>
      <c r="N2185" s="36">
        <v>6.6318349953751801</v>
      </c>
      <c r="O2185" s="35">
        <v>14.839756149999999</v>
      </c>
      <c r="P2185" s="37">
        <v>1899.1843541999999</v>
      </c>
      <c r="Q2185" t="str">
        <f t="shared" si="136"/>
        <v>Borderline High</v>
      </c>
      <c r="R2185" t="str">
        <f t="shared" si="137"/>
        <v>Normal</v>
      </c>
      <c r="S2185">
        <f t="shared" si="138"/>
        <v>4</v>
      </c>
      <c r="T2185" t="str">
        <f t="shared" si="139"/>
        <v>Moderate</v>
      </c>
    </row>
    <row r="2186" spans="1:20" ht="15" customHeight="1" x14ac:dyDescent="0.35">
      <c r="A2186" s="35">
        <v>21</v>
      </c>
      <c r="B2186" s="36">
        <v>21.524802220000002</v>
      </c>
      <c r="C2186" s="35">
        <v>96.739597560000007</v>
      </c>
      <c r="D2186" s="35">
        <v>80.253096889999995</v>
      </c>
      <c r="E2186" s="37">
        <v>163.7289079</v>
      </c>
      <c r="F2186" s="37">
        <v>31.385686459999999</v>
      </c>
      <c r="G2186" s="37">
        <v>199.60531750000001</v>
      </c>
      <c r="H2186" s="37">
        <v>211.2531893</v>
      </c>
      <c r="I2186" s="17" t="s">
        <v>243</v>
      </c>
      <c r="J2186" s="17" t="s">
        <v>359</v>
      </c>
      <c r="K2186" s="17" t="s">
        <v>392</v>
      </c>
      <c r="L2186" s="17" t="s">
        <v>355</v>
      </c>
      <c r="M2186" s="17" t="s">
        <v>255</v>
      </c>
      <c r="N2186" s="36">
        <v>5.2166744260530002</v>
      </c>
      <c r="O2186" s="35">
        <v>16.486500670000002</v>
      </c>
      <c r="P2186" s="37">
        <v>452.02084661999999</v>
      </c>
      <c r="Q2186" t="str">
        <f t="shared" si="136"/>
        <v>Desirable</v>
      </c>
      <c r="R2186" t="str">
        <f t="shared" si="137"/>
        <v>Normal</v>
      </c>
      <c r="S2186">
        <f t="shared" si="138"/>
        <v>1</v>
      </c>
      <c r="T2186" t="str">
        <f t="shared" si="139"/>
        <v>Low</v>
      </c>
    </row>
    <row r="2187" spans="1:20" ht="15" customHeight="1" x14ac:dyDescent="0.35">
      <c r="A2187" s="35">
        <v>77</v>
      </c>
      <c r="B2187" s="36">
        <v>26.32856134</v>
      </c>
      <c r="C2187" s="35">
        <v>120.8481881</v>
      </c>
      <c r="D2187" s="35">
        <v>77.91845635</v>
      </c>
      <c r="E2187" s="37">
        <v>184.9490558</v>
      </c>
      <c r="F2187" s="37">
        <v>42.320283590000003</v>
      </c>
      <c r="G2187" s="37">
        <v>186.06808670000001</v>
      </c>
      <c r="H2187" s="37">
        <v>257.82778769999999</v>
      </c>
      <c r="I2187" s="17" t="s">
        <v>243</v>
      </c>
      <c r="J2187" s="17" t="s">
        <v>359</v>
      </c>
      <c r="K2187" s="17" t="s">
        <v>255</v>
      </c>
      <c r="L2187" s="17" t="s">
        <v>366</v>
      </c>
      <c r="M2187" s="17" t="s">
        <v>333</v>
      </c>
      <c r="N2187" s="36">
        <v>4.3702225058742803</v>
      </c>
      <c r="O2187" s="35">
        <v>42.929731750000002</v>
      </c>
      <c r="P2187" s="37">
        <v>2027.2992231799999</v>
      </c>
      <c r="Q2187" t="str">
        <f t="shared" si="136"/>
        <v>Desirable</v>
      </c>
      <c r="R2187" t="str">
        <f t="shared" si="137"/>
        <v>Elevated</v>
      </c>
      <c r="S2187">
        <f t="shared" si="138"/>
        <v>3</v>
      </c>
      <c r="T2187" t="str">
        <f t="shared" si="139"/>
        <v>Moderate</v>
      </c>
    </row>
    <row r="2188" spans="1:20" ht="15" customHeight="1" x14ac:dyDescent="0.35">
      <c r="A2188" s="35">
        <v>74</v>
      </c>
      <c r="B2188" s="36">
        <v>24.614006239999998</v>
      </c>
      <c r="C2188" s="35">
        <v>125.40686410000001</v>
      </c>
      <c r="D2188" s="35">
        <v>85.887479670000005</v>
      </c>
      <c r="E2188" s="37">
        <v>204.3085639</v>
      </c>
      <c r="F2188" s="37">
        <v>36.353465290000003</v>
      </c>
      <c r="G2188" s="37">
        <v>205.82580590000001</v>
      </c>
      <c r="H2188" s="37">
        <v>301.04083200000002</v>
      </c>
      <c r="I2188" s="17" t="s">
        <v>353</v>
      </c>
      <c r="J2188" s="17" t="s">
        <v>359</v>
      </c>
      <c r="K2188" s="17" t="s">
        <v>392</v>
      </c>
      <c r="L2188" s="17" t="s">
        <v>366</v>
      </c>
      <c r="M2188" s="17" t="s">
        <v>255</v>
      </c>
      <c r="N2188" s="36">
        <v>5.6200574627530901</v>
      </c>
      <c r="O2188" s="35">
        <v>39.519384430000002</v>
      </c>
      <c r="P2188" s="37">
        <v>1821.4364617599999</v>
      </c>
      <c r="Q2188" t="str">
        <f t="shared" si="136"/>
        <v>Borderline High</v>
      </c>
      <c r="R2188" t="str">
        <f t="shared" si="137"/>
        <v>Elevated</v>
      </c>
      <c r="S2188">
        <f t="shared" si="138"/>
        <v>4</v>
      </c>
      <c r="T2188" t="str">
        <f t="shared" si="139"/>
        <v>Moderate</v>
      </c>
    </row>
    <row r="2189" spans="1:20" ht="15" customHeight="1" x14ac:dyDescent="0.35">
      <c r="A2189" s="35">
        <v>62</v>
      </c>
      <c r="B2189" s="36">
        <v>32.864336600000001</v>
      </c>
      <c r="C2189" s="35">
        <v>137.38867149999999</v>
      </c>
      <c r="D2189" s="35">
        <v>86.530810209999999</v>
      </c>
      <c r="E2189" s="37">
        <v>197.13709209999999</v>
      </c>
      <c r="F2189" s="37">
        <v>39.709838240000003</v>
      </c>
      <c r="G2189" s="37">
        <v>221.7044229</v>
      </c>
      <c r="H2189" s="37">
        <v>254.1922902</v>
      </c>
      <c r="I2189" s="17" t="s">
        <v>243</v>
      </c>
      <c r="J2189" s="17" t="s">
        <v>249</v>
      </c>
      <c r="K2189" s="17" t="s">
        <v>392</v>
      </c>
      <c r="L2189" s="17" t="s">
        <v>261</v>
      </c>
      <c r="M2189" s="17" t="s">
        <v>334</v>
      </c>
      <c r="N2189" s="36">
        <v>4.9644395655437998</v>
      </c>
      <c r="O2189" s="35">
        <v>50.857861290000002</v>
      </c>
      <c r="P2189" s="37">
        <v>2037.5888692000001</v>
      </c>
      <c r="Q2189" t="str">
        <f t="shared" si="136"/>
        <v>Desirable</v>
      </c>
      <c r="R2189" t="str">
        <f t="shared" si="137"/>
        <v>High / Stage 1</v>
      </c>
      <c r="S2189">
        <f t="shared" si="138"/>
        <v>6</v>
      </c>
      <c r="T2189" t="str">
        <f t="shared" si="139"/>
        <v>High</v>
      </c>
    </row>
    <row r="2190" spans="1:20" ht="15" customHeight="1" x14ac:dyDescent="0.35">
      <c r="A2190" s="35">
        <v>37</v>
      </c>
      <c r="B2190" s="36">
        <v>22.29473269</v>
      </c>
      <c r="C2190" s="35">
        <v>113.0398885</v>
      </c>
      <c r="D2190" s="35">
        <v>85.6977227</v>
      </c>
      <c r="E2190" s="37">
        <v>199.83208690000001</v>
      </c>
      <c r="F2190" s="37">
        <v>38.178981790000002</v>
      </c>
      <c r="G2190" s="37">
        <v>206.82716690000001</v>
      </c>
      <c r="H2190" s="37">
        <v>261.5755049</v>
      </c>
      <c r="I2190" s="17" t="s">
        <v>353</v>
      </c>
      <c r="J2190" s="17" t="s">
        <v>249</v>
      </c>
      <c r="K2190" s="17" t="s">
        <v>392</v>
      </c>
      <c r="L2190" s="17" t="s">
        <v>357</v>
      </c>
      <c r="M2190" s="17" t="s">
        <v>255</v>
      </c>
      <c r="N2190" s="36">
        <v>5.2340863357529601</v>
      </c>
      <c r="O2190" s="35">
        <v>27.3421658</v>
      </c>
      <c r="P2190" s="37">
        <v>824.90510953</v>
      </c>
      <c r="Q2190" t="str">
        <f t="shared" si="136"/>
        <v>Desirable</v>
      </c>
      <c r="R2190" t="str">
        <f t="shared" si="137"/>
        <v>Normal</v>
      </c>
      <c r="S2190">
        <f t="shared" si="138"/>
        <v>3</v>
      </c>
      <c r="T2190" t="str">
        <f t="shared" si="139"/>
        <v>Moderate</v>
      </c>
    </row>
    <row r="2191" spans="1:20" ht="15" customHeight="1" x14ac:dyDescent="0.35">
      <c r="A2191" s="35">
        <v>34</v>
      </c>
      <c r="B2191" s="36">
        <v>30.130785360000001</v>
      </c>
      <c r="C2191" s="35">
        <v>127.63052589999999</v>
      </c>
      <c r="D2191" s="35">
        <v>84.425486539999994</v>
      </c>
      <c r="E2191" s="37">
        <v>211.73059259999999</v>
      </c>
      <c r="F2191" s="37">
        <v>29.270576940000002</v>
      </c>
      <c r="G2191" s="37">
        <v>222.30090490000001</v>
      </c>
      <c r="H2191" s="37">
        <v>224.05902309999999</v>
      </c>
      <c r="I2191" s="17" t="s">
        <v>243</v>
      </c>
      <c r="J2191" s="17" t="s">
        <v>249</v>
      </c>
      <c r="K2191" s="17" t="s">
        <v>392</v>
      </c>
      <c r="L2191" s="17" t="s">
        <v>357</v>
      </c>
      <c r="M2191" s="17" t="s">
        <v>334</v>
      </c>
      <c r="N2191" s="36">
        <v>7.2335640337398797</v>
      </c>
      <c r="O2191" s="35">
        <v>43.205039360000001</v>
      </c>
      <c r="P2191" s="37">
        <v>1024.4467022399999</v>
      </c>
      <c r="Q2191" t="str">
        <f t="shared" si="136"/>
        <v>Borderline High</v>
      </c>
      <c r="R2191" t="str">
        <f t="shared" si="137"/>
        <v>Elevated</v>
      </c>
      <c r="S2191">
        <f t="shared" si="138"/>
        <v>5</v>
      </c>
      <c r="T2191" t="str">
        <f t="shared" si="139"/>
        <v>Moderate</v>
      </c>
    </row>
    <row r="2192" spans="1:20" ht="15" customHeight="1" x14ac:dyDescent="0.35">
      <c r="A2192" s="35">
        <v>88</v>
      </c>
      <c r="B2192" s="36">
        <v>26.736182580000001</v>
      </c>
      <c r="C2192" s="35">
        <v>107.1723111</v>
      </c>
      <c r="D2192" s="35">
        <v>76.462942679999998</v>
      </c>
      <c r="E2192" s="37">
        <v>202.32795719999999</v>
      </c>
      <c r="F2192" s="37">
        <v>33.130302929999999</v>
      </c>
      <c r="G2192" s="37">
        <v>212.8645746</v>
      </c>
      <c r="H2192" s="37">
        <v>268.84102280000002</v>
      </c>
      <c r="I2192" s="17" t="s">
        <v>243</v>
      </c>
      <c r="J2192" s="17" t="s">
        <v>249</v>
      </c>
      <c r="K2192" s="17" t="s">
        <v>255</v>
      </c>
      <c r="L2192" s="17" t="s">
        <v>366</v>
      </c>
      <c r="M2192" s="17" t="s">
        <v>333</v>
      </c>
      <c r="N2192" s="36">
        <v>6.1070361362977099</v>
      </c>
      <c r="O2192" s="35">
        <v>30.709368420000001</v>
      </c>
      <c r="P2192" s="37">
        <v>2352.7840670400001</v>
      </c>
      <c r="Q2192" t="str">
        <f t="shared" si="136"/>
        <v>Borderline High</v>
      </c>
      <c r="R2192" t="str">
        <f t="shared" si="137"/>
        <v>Normal</v>
      </c>
      <c r="S2192">
        <f t="shared" si="138"/>
        <v>3</v>
      </c>
      <c r="T2192" t="str">
        <f t="shared" si="139"/>
        <v>Moderate</v>
      </c>
    </row>
    <row r="2193" spans="1:20" ht="15" customHeight="1" x14ac:dyDescent="0.35">
      <c r="A2193" s="35">
        <v>21</v>
      </c>
      <c r="B2193" s="36">
        <v>26.37869281</v>
      </c>
      <c r="C2193" s="35">
        <v>97.878454210000001</v>
      </c>
      <c r="D2193" s="35">
        <v>81.841356399999995</v>
      </c>
      <c r="E2193" s="37">
        <v>175.81382139999999</v>
      </c>
      <c r="F2193" s="37">
        <v>38.400196260000001</v>
      </c>
      <c r="G2193" s="37">
        <v>210.33455670000001</v>
      </c>
      <c r="H2193" s="37">
        <v>227.7483843</v>
      </c>
      <c r="I2193" s="17" t="s">
        <v>353</v>
      </c>
      <c r="J2193" s="17" t="s">
        <v>249</v>
      </c>
      <c r="K2193" s="17" t="s">
        <v>392</v>
      </c>
      <c r="L2193" s="17" t="s">
        <v>355</v>
      </c>
      <c r="M2193" s="17" t="s">
        <v>333</v>
      </c>
      <c r="N2193" s="36">
        <v>4.5784615320609303</v>
      </c>
      <c r="O2193" s="35">
        <v>16.037097809999999</v>
      </c>
      <c r="P2193" s="37">
        <v>553.95254900999998</v>
      </c>
      <c r="Q2193" t="str">
        <f t="shared" si="136"/>
        <v>Desirable</v>
      </c>
      <c r="R2193" t="str">
        <f t="shared" si="137"/>
        <v>Normal</v>
      </c>
      <c r="S2193">
        <f t="shared" si="138"/>
        <v>5</v>
      </c>
      <c r="T2193" t="str">
        <f t="shared" si="139"/>
        <v>Moderate</v>
      </c>
    </row>
    <row r="2194" spans="1:20" ht="15" customHeight="1" x14ac:dyDescent="0.35">
      <c r="A2194" s="35">
        <v>31</v>
      </c>
      <c r="B2194" s="36">
        <v>30.280396979999999</v>
      </c>
      <c r="C2194" s="35">
        <v>97.780719149999996</v>
      </c>
      <c r="D2194" s="35">
        <v>75.023652330000004</v>
      </c>
      <c r="E2194" s="37">
        <v>188.0059866</v>
      </c>
      <c r="F2194" s="37">
        <v>32.865990660000001</v>
      </c>
      <c r="G2194" s="37">
        <v>220.52578539999999</v>
      </c>
      <c r="H2194" s="37">
        <v>234.62518320000001</v>
      </c>
      <c r="I2194" s="17" t="s">
        <v>353</v>
      </c>
      <c r="J2194" s="17" t="s">
        <v>249</v>
      </c>
      <c r="K2194" s="17" t="s">
        <v>255</v>
      </c>
      <c r="L2194" s="17" t="s">
        <v>357</v>
      </c>
      <c r="M2194" s="17" t="s">
        <v>334</v>
      </c>
      <c r="N2194" s="36">
        <v>5.72038094165271</v>
      </c>
      <c r="O2194" s="35">
        <v>22.757066819999999</v>
      </c>
      <c r="P2194" s="37">
        <v>938.69230637999999</v>
      </c>
      <c r="Q2194" t="str">
        <f t="shared" si="136"/>
        <v>Desirable</v>
      </c>
      <c r="R2194" t="str">
        <f t="shared" si="137"/>
        <v>Normal</v>
      </c>
      <c r="S2194">
        <f t="shared" si="138"/>
        <v>6</v>
      </c>
      <c r="T2194" t="str">
        <f t="shared" si="139"/>
        <v>High</v>
      </c>
    </row>
    <row r="2195" spans="1:20" ht="15" customHeight="1" x14ac:dyDescent="0.35">
      <c r="A2195" s="35">
        <v>20</v>
      </c>
      <c r="B2195" s="36">
        <v>25.080062059999999</v>
      </c>
      <c r="C2195" s="35">
        <v>106.0772412</v>
      </c>
      <c r="D2195" s="35">
        <v>82.146550099999999</v>
      </c>
      <c r="E2195" s="37">
        <v>189.3781946</v>
      </c>
      <c r="F2195" s="37">
        <v>35.277878489999999</v>
      </c>
      <c r="G2195" s="37">
        <v>237.5887678</v>
      </c>
      <c r="H2195" s="37">
        <v>240.8372986</v>
      </c>
      <c r="I2195" s="17" t="s">
        <v>243</v>
      </c>
      <c r="J2195" s="17" t="s">
        <v>249</v>
      </c>
      <c r="K2195" s="17" t="s">
        <v>392</v>
      </c>
      <c r="L2195" s="17" t="s">
        <v>355</v>
      </c>
      <c r="M2195" s="17" t="s">
        <v>333</v>
      </c>
      <c r="N2195" s="36">
        <v>5.3681854665291704</v>
      </c>
      <c r="O2195" s="35">
        <v>23.930691100000001</v>
      </c>
      <c r="P2195" s="37">
        <v>501.6012412</v>
      </c>
      <c r="Q2195" t="str">
        <f t="shared" si="136"/>
        <v>Desirable</v>
      </c>
      <c r="R2195" t="str">
        <f t="shared" si="137"/>
        <v>Normal</v>
      </c>
      <c r="S2195">
        <f t="shared" si="138"/>
        <v>3</v>
      </c>
      <c r="T2195" t="str">
        <f t="shared" si="139"/>
        <v>Moderate</v>
      </c>
    </row>
    <row r="2196" spans="1:20" ht="15" customHeight="1" x14ac:dyDescent="0.35">
      <c r="A2196" s="35">
        <v>75</v>
      </c>
      <c r="B2196" s="36">
        <v>27.51635194</v>
      </c>
      <c r="C2196" s="35">
        <v>109.26501039999999</v>
      </c>
      <c r="D2196" s="35">
        <v>73.858400669999995</v>
      </c>
      <c r="E2196" s="37">
        <v>224.99340710000001</v>
      </c>
      <c r="F2196" s="37">
        <v>35.340733139999998</v>
      </c>
      <c r="G2196" s="37">
        <v>233.93091670000001</v>
      </c>
      <c r="H2196" s="37">
        <v>281.214921</v>
      </c>
      <c r="I2196" s="17" t="s">
        <v>243</v>
      </c>
      <c r="J2196" s="17" t="s">
        <v>354</v>
      </c>
      <c r="K2196" s="17" t="s">
        <v>255</v>
      </c>
      <c r="L2196" s="17" t="s">
        <v>366</v>
      </c>
      <c r="M2196" s="17" t="s">
        <v>333</v>
      </c>
      <c r="N2196" s="36">
        <v>6.3664046302803996</v>
      </c>
      <c r="O2196" s="35">
        <v>35.40660973</v>
      </c>
      <c r="P2196" s="37">
        <v>2063.7263954999999</v>
      </c>
      <c r="Q2196" t="str">
        <f t="shared" si="136"/>
        <v>Borderline High</v>
      </c>
      <c r="R2196" t="str">
        <f t="shared" si="137"/>
        <v>Normal</v>
      </c>
      <c r="S2196">
        <f t="shared" si="138"/>
        <v>3</v>
      </c>
      <c r="T2196" t="str">
        <f t="shared" si="139"/>
        <v>Moderate</v>
      </c>
    </row>
    <row r="2197" spans="1:20" ht="15" customHeight="1" x14ac:dyDescent="0.35">
      <c r="A2197" s="35">
        <v>72</v>
      </c>
      <c r="B2197" s="36">
        <v>32.555519500000003</v>
      </c>
      <c r="C2197" s="35">
        <v>131.77573029999999</v>
      </c>
      <c r="D2197" s="35">
        <v>93.593859320000007</v>
      </c>
      <c r="E2197" s="37">
        <v>209.3865279</v>
      </c>
      <c r="F2197" s="37">
        <v>34.173378370000002</v>
      </c>
      <c r="G2197" s="37">
        <v>230.04030510000001</v>
      </c>
      <c r="H2197" s="37">
        <v>283.89418289999998</v>
      </c>
      <c r="I2197" s="17" t="s">
        <v>243</v>
      </c>
      <c r="J2197" s="17" t="s">
        <v>359</v>
      </c>
      <c r="K2197" s="17" t="s">
        <v>392</v>
      </c>
      <c r="L2197" s="17" t="s">
        <v>366</v>
      </c>
      <c r="M2197" s="17" t="s">
        <v>334</v>
      </c>
      <c r="N2197" s="36">
        <v>6.1271825580995403</v>
      </c>
      <c r="O2197" s="35">
        <v>38.181870979999999</v>
      </c>
      <c r="P2197" s="37">
        <v>2343.9974040000002</v>
      </c>
      <c r="Q2197" t="str">
        <f t="shared" si="136"/>
        <v>Borderline High</v>
      </c>
      <c r="R2197" t="str">
        <f t="shared" si="137"/>
        <v>High / Stage 1</v>
      </c>
      <c r="S2197">
        <f t="shared" si="138"/>
        <v>6</v>
      </c>
      <c r="T2197" t="str">
        <f t="shared" si="139"/>
        <v>High</v>
      </c>
    </row>
    <row r="2198" spans="1:20" ht="15" customHeight="1" x14ac:dyDescent="0.35">
      <c r="A2198" s="35">
        <v>21</v>
      </c>
      <c r="B2198" s="36">
        <v>23.115146339999999</v>
      </c>
      <c r="C2198" s="35">
        <v>101.04843649999999</v>
      </c>
      <c r="D2198" s="35">
        <v>71.267960790000004</v>
      </c>
      <c r="E2198" s="37">
        <v>163.35789299999999</v>
      </c>
      <c r="F2198" s="37">
        <v>38.637391489999999</v>
      </c>
      <c r="G2198" s="37">
        <v>205.7047579</v>
      </c>
      <c r="H2198" s="37">
        <v>224.0620073</v>
      </c>
      <c r="I2198" s="17" t="s">
        <v>243</v>
      </c>
      <c r="J2198" s="17" t="s">
        <v>249</v>
      </c>
      <c r="K2198" s="17" t="s">
        <v>255</v>
      </c>
      <c r="L2198" s="17" t="s">
        <v>355</v>
      </c>
      <c r="M2198" s="17" t="s">
        <v>255</v>
      </c>
      <c r="N2198" s="36">
        <v>4.2279741644122097</v>
      </c>
      <c r="O2198" s="35">
        <v>29.780475710000001</v>
      </c>
      <c r="P2198" s="37">
        <v>485.41807313999999</v>
      </c>
      <c r="Q2198" t="str">
        <f t="shared" si="136"/>
        <v>Desirable</v>
      </c>
      <c r="R2198" t="str">
        <f t="shared" si="137"/>
        <v>Normal</v>
      </c>
      <c r="S2198">
        <f t="shared" si="138"/>
        <v>1</v>
      </c>
      <c r="T2198" t="str">
        <f t="shared" si="139"/>
        <v>Low</v>
      </c>
    </row>
    <row r="2199" spans="1:20" ht="15" customHeight="1" x14ac:dyDescent="0.35">
      <c r="A2199" s="35">
        <v>41</v>
      </c>
      <c r="B2199" s="36">
        <v>28.354879499999999</v>
      </c>
      <c r="C2199" s="35">
        <v>106.49144</v>
      </c>
      <c r="D2199" s="35">
        <v>80.148445800000005</v>
      </c>
      <c r="E2199" s="37">
        <v>179.11596280000001</v>
      </c>
      <c r="F2199" s="37">
        <v>36.407980260000002</v>
      </c>
      <c r="G2199" s="37">
        <v>202.41993059999999</v>
      </c>
      <c r="H2199" s="37">
        <v>208.73984110000001</v>
      </c>
      <c r="I2199" s="17" t="s">
        <v>243</v>
      </c>
      <c r="J2199" s="17" t="s">
        <v>249</v>
      </c>
      <c r="K2199" s="17" t="s">
        <v>392</v>
      </c>
      <c r="L2199" s="17" t="s">
        <v>360</v>
      </c>
      <c r="M2199" s="17" t="s">
        <v>333</v>
      </c>
      <c r="N2199" s="36">
        <v>4.9196896263094203</v>
      </c>
      <c r="O2199" s="35">
        <v>26.3429942</v>
      </c>
      <c r="P2199" s="37">
        <v>1162.5500595000001</v>
      </c>
      <c r="Q2199" t="str">
        <f t="shared" si="136"/>
        <v>Desirable</v>
      </c>
      <c r="R2199" t="str">
        <f t="shared" si="137"/>
        <v>Normal</v>
      </c>
      <c r="S2199">
        <f t="shared" si="138"/>
        <v>3</v>
      </c>
      <c r="T2199" t="str">
        <f t="shared" si="139"/>
        <v>Moderate</v>
      </c>
    </row>
    <row r="2200" spans="1:20" ht="15" customHeight="1" x14ac:dyDescent="0.35">
      <c r="A2200" s="35">
        <v>51</v>
      </c>
      <c r="B2200" s="36">
        <v>31.40674168</v>
      </c>
      <c r="C2200" s="35">
        <v>120.5106624</v>
      </c>
      <c r="D2200" s="35">
        <v>63.72771479</v>
      </c>
      <c r="E2200" s="37">
        <v>177.04694599999999</v>
      </c>
      <c r="F2200" s="37">
        <v>33.658402180000003</v>
      </c>
      <c r="G2200" s="37">
        <v>231.77679470000001</v>
      </c>
      <c r="H2200" s="37">
        <v>222.44747530000001</v>
      </c>
      <c r="I2200" s="17" t="s">
        <v>243</v>
      </c>
      <c r="J2200" s="17" t="s">
        <v>249</v>
      </c>
      <c r="K2200" s="17" t="s">
        <v>255</v>
      </c>
      <c r="L2200" s="17" t="s">
        <v>363</v>
      </c>
      <c r="M2200" s="17" t="s">
        <v>334</v>
      </c>
      <c r="N2200" s="36">
        <v>5.2601114293298901</v>
      </c>
      <c r="O2200" s="35">
        <v>56.782947610000001</v>
      </c>
      <c r="P2200" s="37">
        <v>1601.7438256800001</v>
      </c>
      <c r="Q2200" t="str">
        <f t="shared" si="136"/>
        <v>Desirable</v>
      </c>
      <c r="R2200" t="str">
        <f t="shared" si="137"/>
        <v>Elevated</v>
      </c>
      <c r="S2200">
        <f t="shared" si="138"/>
        <v>5</v>
      </c>
      <c r="T2200" t="str">
        <f t="shared" si="139"/>
        <v>Moderate</v>
      </c>
    </row>
    <row r="2201" spans="1:20" ht="15" customHeight="1" x14ac:dyDescent="0.35">
      <c r="A2201" s="35">
        <v>47</v>
      </c>
      <c r="B2201" s="36">
        <v>29.334690259999999</v>
      </c>
      <c r="C2201" s="35">
        <v>121.8366309</v>
      </c>
      <c r="D2201" s="35">
        <v>83.695395849999997</v>
      </c>
      <c r="E2201" s="37">
        <v>210.16008450000001</v>
      </c>
      <c r="F2201" s="37">
        <v>36.22004201</v>
      </c>
      <c r="G2201" s="37">
        <v>228.70573139999999</v>
      </c>
      <c r="H2201" s="37">
        <v>277.97390710000002</v>
      </c>
      <c r="I2201" s="17" t="s">
        <v>243</v>
      </c>
      <c r="J2201" s="17" t="s">
        <v>354</v>
      </c>
      <c r="K2201" s="17" t="s">
        <v>392</v>
      </c>
      <c r="L2201" s="17" t="s">
        <v>360</v>
      </c>
      <c r="M2201" s="17" t="s">
        <v>333</v>
      </c>
      <c r="N2201" s="36">
        <v>5.8023147637978099</v>
      </c>
      <c r="O2201" s="35">
        <v>38.141235049999999</v>
      </c>
      <c r="P2201" s="37">
        <v>1378.73044222</v>
      </c>
      <c r="Q2201" t="str">
        <f t="shared" si="136"/>
        <v>Borderline High</v>
      </c>
      <c r="R2201" t="str">
        <f t="shared" si="137"/>
        <v>Elevated</v>
      </c>
      <c r="S2201">
        <f t="shared" si="138"/>
        <v>4</v>
      </c>
      <c r="T2201" t="str">
        <f t="shared" si="139"/>
        <v>Moderate</v>
      </c>
    </row>
    <row r="2202" spans="1:20" ht="15" customHeight="1" x14ac:dyDescent="0.35">
      <c r="A2202" s="35">
        <v>36</v>
      </c>
      <c r="B2202" s="36">
        <v>33.405917780000003</v>
      </c>
      <c r="C2202" s="35">
        <v>117.02309150000001</v>
      </c>
      <c r="D2202" s="35">
        <v>88.513556249999993</v>
      </c>
      <c r="E2202" s="37">
        <v>196.55819030000001</v>
      </c>
      <c r="F2202" s="37">
        <v>30.350250750000001</v>
      </c>
      <c r="G2202" s="37">
        <v>228.9653945</v>
      </c>
      <c r="H2202" s="37">
        <v>266.94886359999998</v>
      </c>
      <c r="I2202" s="17" t="s">
        <v>243</v>
      </c>
      <c r="J2202" s="17" t="s">
        <v>359</v>
      </c>
      <c r="K2202" s="17" t="s">
        <v>392</v>
      </c>
      <c r="L2202" s="17" t="s">
        <v>357</v>
      </c>
      <c r="M2202" s="17" t="s">
        <v>334</v>
      </c>
      <c r="N2202" s="36">
        <v>6.4763283809113199</v>
      </c>
      <c r="O2202" s="35">
        <v>28.509535249999999</v>
      </c>
      <c r="P2202" s="37">
        <v>1202.61304008</v>
      </c>
      <c r="Q2202" t="str">
        <f t="shared" si="136"/>
        <v>Desirable</v>
      </c>
      <c r="R2202" t="str">
        <f t="shared" si="137"/>
        <v>Normal</v>
      </c>
      <c r="S2202">
        <f t="shared" si="138"/>
        <v>4</v>
      </c>
      <c r="T2202" t="str">
        <f t="shared" si="139"/>
        <v>Moderate</v>
      </c>
    </row>
    <row r="2203" spans="1:20" ht="15" customHeight="1" x14ac:dyDescent="0.35">
      <c r="A2203" s="35">
        <v>48</v>
      </c>
      <c r="B2203" s="36">
        <v>26.400789580000001</v>
      </c>
      <c r="C2203" s="35">
        <v>117.1288285</v>
      </c>
      <c r="D2203" s="35">
        <v>88.044026459999998</v>
      </c>
      <c r="E2203" s="37">
        <v>208.26705889999999</v>
      </c>
      <c r="F2203" s="37">
        <v>37.836571569999997</v>
      </c>
      <c r="G2203" s="37">
        <v>240.18750220000001</v>
      </c>
      <c r="H2203" s="37">
        <v>265.90745709999999</v>
      </c>
      <c r="I2203" s="17" t="s">
        <v>243</v>
      </c>
      <c r="J2203" s="17" t="s">
        <v>249</v>
      </c>
      <c r="K2203" s="17" t="s">
        <v>392</v>
      </c>
      <c r="L2203" s="17" t="s">
        <v>360</v>
      </c>
      <c r="M2203" s="17" t="s">
        <v>333</v>
      </c>
      <c r="N2203" s="36">
        <v>5.5043850501806997</v>
      </c>
      <c r="O2203" s="35">
        <v>29.08480204</v>
      </c>
      <c r="P2203" s="37">
        <v>1267.23789984</v>
      </c>
      <c r="Q2203" t="str">
        <f t="shared" si="136"/>
        <v>Borderline High</v>
      </c>
      <c r="R2203" t="str">
        <f t="shared" si="137"/>
        <v>Normal</v>
      </c>
      <c r="S2203">
        <f t="shared" si="138"/>
        <v>3</v>
      </c>
      <c r="T2203" t="str">
        <f t="shared" si="139"/>
        <v>Moderate</v>
      </c>
    </row>
    <row r="2204" spans="1:20" ht="15" customHeight="1" x14ac:dyDescent="0.35">
      <c r="A2204" s="35">
        <v>77</v>
      </c>
      <c r="B2204" s="36">
        <v>30.357153820000001</v>
      </c>
      <c r="C2204" s="35">
        <v>122.1765918</v>
      </c>
      <c r="D2204" s="35">
        <v>85.508089850000005</v>
      </c>
      <c r="E2204" s="37">
        <v>183.57389380000001</v>
      </c>
      <c r="F2204" s="37">
        <v>33.337774539999998</v>
      </c>
      <c r="G2204" s="37">
        <v>219.12502910000001</v>
      </c>
      <c r="H2204" s="37">
        <v>222.48075410000001</v>
      </c>
      <c r="I2204" s="17" t="s">
        <v>243</v>
      </c>
      <c r="J2204" s="17" t="s">
        <v>354</v>
      </c>
      <c r="K2204" s="17" t="s">
        <v>392</v>
      </c>
      <c r="L2204" s="17" t="s">
        <v>366</v>
      </c>
      <c r="M2204" s="17" t="s">
        <v>334</v>
      </c>
      <c r="N2204" s="36">
        <v>5.5064831511095802</v>
      </c>
      <c r="O2204" s="35">
        <v>36.66850195</v>
      </c>
      <c r="P2204" s="37">
        <v>2337.50084414</v>
      </c>
      <c r="Q2204" t="str">
        <f t="shared" si="136"/>
        <v>Desirable</v>
      </c>
      <c r="R2204" t="str">
        <f t="shared" si="137"/>
        <v>Elevated</v>
      </c>
      <c r="S2204">
        <f t="shared" si="138"/>
        <v>5</v>
      </c>
      <c r="T2204" t="str">
        <f t="shared" si="139"/>
        <v>Moderate</v>
      </c>
    </row>
    <row r="2205" spans="1:20" ht="15" customHeight="1" x14ac:dyDescent="0.35">
      <c r="A2205" s="35">
        <v>77</v>
      </c>
      <c r="B2205" s="36">
        <v>32.513572449999998</v>
      </c>
      <c r="C2205" s="35">
        <v>135.10161729999999</v>
      </c>
      <c r="D2205" s="35">
        <v>86.868152820000006</v>
      </c>
      <c r="E2205" s="37">
        <v>197.55000039999999</v>
      </c>
      <c r="F2205" s="37">
        <v>45.847263400000003</v>
      </c>
      <c r="G2205" s="37">
        <v>217.71541540000001</v>
      </c>
      <c r="H2205" s="37">
        <v>253.55043380000001</v>
      </c>
      <c r="I2205" s="17" t="s">
        <v>243</v>
      </c>
      <c r="J2205" s="17" t="s">
        <v>354</v>
      </c>
      <c r="K2205" s="17" t="s">
        <v>392</v>
      </c>
      <c r="L2205" s="17" t="s">
        <v>366</v>
      </c>
      <c r="M2205" s="17" t="s">
        <v>334</v>
      </c>
      <c r="N2205" s="36">
        <v>4.3088722368541603</v>
      </c>
      <c r="O2205" s="35">
        <v>48.233464480000002</v>
      </c>
      <c r="P2205" s="37">
        <v>2503.5450786500001</v>
      </c>
      <c r="Q2205" t="str">
        <f t="shared" si="136"/>
        <v>Desirable</v>
      </c>
      <c r="R2205" t="str">
        <f t="shared" si="137"/>
        <v>High / Stage 1</v>
      </c>
      <c r="S2205">
        <f t="shared" si="138"/>
        <v>5</v>
      </c>
      <c r="T2205" t="str">
        <f t="shared" si="139"/>
        <v>Moderate</v>
      </c>
    </row>
    <row r="2206" spans="1:20" ht="15" customHeight="1" x14ac:dyDescent="0.35">
      <c r="A2206" s="35">
        <v>36</v>
      </c>
      <c r="B2206" s="36">
        <v>18.54206872</v>
      </c>
      <c r="C2206" s="35">
        <v>85.678555540000005</v>
      </c>
      <c r="D2206" s="35">
        <v>75.876632900000004</v>
      </c>
      <c r="E2206" s="37">
        <v>192.08522919999999</v>
      </c>
      <c r="F2206" s="37">
        <v>41.073070170000001</v>
      </c>
      <c r="G2206" s="37">
        <v>215.72863810000001</v>
      </c>
      <c r="H2206" s="37">
        <v>256.1610235</v>
      </c>
      <c r="I2206" s="17" t="s">
        <v>353</v>
      </c>
      <c r="J2206" s="17" t="s">
        <v>249</v>
      </c>
      <c r="K2206" s="17" t="s">
        <v>255</v>
      </c>
      <c r="L2206" s="17" t="s">
        <v>357</v>
      </c>
      <c r="M2206" s="17" t="s">
        <v>255</v>
      </c>
      <c r="N2206" s="36">
        <v>4.6766708309110099</v>
      </c>
      <c r="O2206" s="35">
        <v>9.8019226400000008</v>
      </c>
      <c r="P2206" s="37">
        <v>667.51447392</v>
      </c>
      <c r="Q2206" t="str">
        <f t="shared" si="136"/>
        <v>Desirable</v>
      </c>
      <c r="R2206" t="str">
        <f t="shared" si="137"/>
        <v>Normal</v>
      </c>
      <c r="S2206">
        <f t="shared" si="138"/>
        <v>2</v>
      </c>
      <c r="T2206" t="str">
        <f t="shared" si="139"/>
        <v>Low</v>
      </c>
    </row>
    <row r="2207" spans="1:20" ht="15" customHeight="1" x14ac:dyDescent="0.35">
      <c r="A2207" s="35">
        <v>66</v>
      </c>
      <c r="B2207" s="36">
        <v>24.966103310000001</v>
      </c>
      <c r="C2207" s="35">
        <v>104.1327208</v>
      </c>
      <c r="D2207" s="35">
        <v>75.257154159999999</v>
      </c>
      <c r="E2207" s="37">
        <v>192.5810792</v>
      </c>
      <c r="F2207" s="37">
        <v>38.061466899999999</v>
      </c>
      <c r="G2207" s="37">
        <v>214.73518899999999</v>
      </c>
      <c r="H2207" s="37">
        <v>283.64502149999998</v>
      </c>
      <c r="I2207" s="17" t="s">
        <v>243</v>
      </c>
      <c r="J2207" s="17" t="s">
        <v>249</v>
      </c>
      <c r="K2207" s="17" t="s">
        <v>255</v>
      </c>
      <c r="L2207" s="17" t="s">
        <v>261</v>
      </c>
      <c r="M2207" s="17" t="s">
        <v>255</v>
      </c>
      <c r="N2207" s="36">
        <v>5.0597387564166603</v>
      </c>
      <c r="O2207" s="35">
        <v>28.875566639999999</v>
      </c>
      <c r="P2207" s="37">
        <v>1647.7628184600001</v>
      </c>
      <c r="Q2207" t="str">
        <f t="shared" si="136"/>
        <v>Desirable</v>
      </c>
      <c r="R2207" t="str">
        <f t="shared" si="137"/>
        <v>Normal</v>
      </c>
      <c r="S2207">
        <f t="shared" si="138"/>
        <v>1</v>
      </c>
      <c r="T2207" t="str">
        <f t="shared" si="139"/>
        <v>Low</v>
      </c>
    </row>
    <row r="2208" spans="1:20" ht="15" customHeight="1" x14ac:dyDescent="0.35">
      <c r="A2208" s="35">
        <v>80</v>
      </c>
      <c r="B2208" s="36">
        <v>28.895339480000001</v>
      </c>
      <c r="C2208" s="35">
        <v>129.26637439999999</v>
      </c>
      <c r="D2208" s="35">
        <v>86.567823500000003</v>
      </c>
      <c r="E2208" s="37">
        <v>190.6235102</v>
      </c>
      <c r="F2208" s="37">
        <v>34.004027120000003</v>
      </c>
      <c r="G2208" s="37">
        <v>219.10987069999999</v>
      </c>
      <c r="H2208" s="37">
        <v>235.0923885</v>
      </c>
      <c r="I2208" s="17" t="s">
        <v>353</v>
      </c>
      <c r="J2208" s="17" t="s">
        <v>359</v>
      </c>
      <c r="K2208" s="17" t="s">
        <v>392</v>
      </c>
      <c r="L2208" s="17" t="s">
        <v>366</v>
      </c>
      <c r="M2208" s="17" t="s">
        <v>333</v>
      </c>
      <c r="N2208" s="36">
        <v>5.6059098390696702</v>
      </c>
      <c r="O2208" s="35">
        <v>42.698550900000001</v>
      </c>
      <c r="P2208" s="37">
        <v>2311.6271584000001</v>
      </c>
      <c r="Q2208" t="str">
        <f t="shared" si="136"/>
        <v>Desirable</v>
      </c>
      <c r="R2208" t="str">
        <f t="shared" si="137"/>
        <v>Elevated</v>
      </c>
      <c r="S2208">
        <f t="shared" si="138"/>
        <v>6</v>
      </c>
      <c r="T2208" t="str">
        <f t="shared" si="139"/>
        <v>High</v>
      </c>
    </row>
    <row r="2209" spans="1:20" ht="15" customHeight="1" x14ac:dyDescent="0.35">
      <c r="A2209" s="35">
        <v>39</v>
      </c>
      <c r="B2209" s="36">
        <v>31.60298787</v>
      </c>
      <c r="C2209" s="35">
        <v>110.3212657</v>
      </c>
      <c r="D2209" s="35">
        <v>97.544598300000004</v>
      </c>
      <c r="E2209" s="37">
        <v>193.2405158</v>
      </c>
      <c r="F2209" s="37">
        <v>37.758213179999998</v>
      </c>
      <c r="G2209" s="37">
        <v>239.4626074</v>
      </c>
      <c r="H2209" s="37">
        <v>265.69886630000002</v>
      </c>
      <c r="I2209" s="17" t="s">
        <v>243</v>
      </c>
      <c r="J2209" s="17" t="s">
        <v>359</v>
      </c>
      <c r="K2209" s="17" t="s">
        <v>392</v>
      </c>
      <c r="L2209" s="17" t="s">
        <v>357</v>
      </c>
      <c r="M2209" s="17" t="s">
        <v>334</v>
      </c>
      <c r="N2209" s="36">
        <v>5.1178405842137904</v>
      </c>
      <c r="O2209" s="35">
        <v>12.776667399999999</v>
      </c>
      <c r="P2209" s="37">
        <v>1232.5165269300001</v>
      </c>
      <c r="Q2209" t="str">
        <f t="shared" si="136"/>
        <v>Desirable</v>
      </c>
      <c r="R2209" t="str">
        <f t="shared" si="137"/>
        <v>Normal</v>
      </c>
      <c r="S2209">
        <f t="shared" si="138"/>
        <v>4</v>
      </c>
      <c r="T2209" t="str">
        <f t="shared" si="139"/>
        <v>Moderate</v>
      </c>
    </row>
    <row r="2210" spans="1:20" ht="15" customHeight="1" x14ac:dyDescent="0.35">
      <c r="A2210" s="35">
        <v>41</v>
      </c>
      <c r="B2210" s="36">
        <v>28.217704130000001</v>
      </c>
      <c r="C2210" s="35">
        <v>116.9777155</v>
      </c>
      <c r="D2210" s="35">
        <v>90.122065070000005</v>
      </c>
      <c r="E2210" s="37">
        <v>180.54362</v>
      </c>
      <c r="F2210" s="37">
        <v>40.233583879999998</v>
      </c>
      <c r="G2210" s="37">
        <v>209.2894312</v>
      </c>
      <c r="H2210" s="37">
        <v>241.516865</v>
      </c>
      <c r="I2210" s="17" t="s">
        <v>243</v>
      </c>
      <c r="J2210" s="17" t="s">
        <v>354</v>
      </c>
      <c r="K2210" s="17" t="s">
        <v>392</v>
      </c>
      <c r="L2210" s="17" t="s">
        <v>360</v>
      </c>
      <c r="M2210" s="17" t="s">
        <v>333</v>
      </c>
      <c r="N2210" s="36">
        <v>4.4873859743264797</v>
      </c>
      <c r="O2210" s="35">
        <v>26.855650430000001</v>
      </c>
      <c r="P2210" s="37">
        <v>1156.9258693300001</v>
      </c>
      <c r="Q2210" t="str">
        <f t="shared" si="136"/>
        <v>Desirable</v>
      </c>
      <c r="R2210" t="str">
        <f t="shared" si="137"/>
        <v>Normal</v>
      </c>
      <c r="S2210">
        <f t="shared" si="138"/>
        <v>2</v>
      </c>
      <c r="T2210" t="str">
        <f t="shared" si="139"/>
        <v>Low</v>
      </c>
    </row>
    <row r="2211" spans="1:20" ht="15" customHeight="1" x14ac:dyDescent="0.35">
      <c r="A2211" s="35">
        <v>47</v>
      </c>
      <c r="B2211" s="36">
        <v>33.983216939999998</v>
      </c>
      <c r="C2211" s="35">
        <v>88.362203260000001</v>
      </c>
      <c r="D2211" s="35">
        <v>85.399336579999996</v>
      </c>
      <c r="E2211" s="37">
        <v>211.3393954</v>
      </c>
      <c r="F2211" s="37">
        <v>39.453505290000003</v>
      </c>
      <c r="G2211" s="37">
        <v>242.92293280000001</v>
      </c>
      <c r="H2211" s="37">
        <v>258.19416180000002</v>
      </c>
      <c r="I2211" s="17" t="s">
        <v>353</v>
      </c>
      <c r="J2211" s="17" t="s">
        <v>249</v>
      </c>
      <c r="K2211" s="17" t="s">
        <v>392</v>
      </c>
      <c r="L2211" s="17" t="s">
        <v>360</v>
      </c>
      <c r="M2211" s="17" t="s">
        <v>334</v>
      </c>
      <c r="N2211" s="36">
        <v>5.3566696760291803</v>
      </c>
      <c r="O2211" s="35">
        <v>2.9628666800000101</v>
      </c>
      <c r="P2211" s="37">
        <v>1597.2111961799999</v>
      </c>
      <c r="Q2211" t="str">
        <f t="shared" si="136"/>
        <v>Borderline High</v>
      </c>
      <c r="R2211" t="str">
        <f t="shared" si="137"/>
        <v>Normal</v>
      </c>
      <c r="S2211">
        <f t="shared" si="138"/>
        <v>6</v>
      </c>
      <c r="T2211" t="str">
        <f t="shared" si="139"/>
        <v>High</v>
      </c>
    </row>
    <row r="2212" spans="1:20" ht="15" customHeight="1" x14ac:dyDescent="0.35">
      <c r="A2212" s="35">
        <v>75</v>
      </c>
      <c r="B2212" s="36">
        <v>24.329143290000001</v>
      </c>
      <c r="C2212" s="35">
        <v>103.4348999</v>
      </c>
      <c r="D2212" s="35">
        <v>79.498486560000003</v>
      </c>
      <c r="E2212" s="37">
        <v>209.1969095</v>
      </c>
      <c r="F2212" s="37">
        <v>36.278141480000002</v>
      </c>
      <c r="G2212" s="37">
        <v>240.5514105</v>
      </c>
      <c r="H2212" s="37">
        <v>275.39786670000001</v>
      </c>
      <c r="I2212" s="17" t="s">
        <v>243</v>
      </c>
      <c r="J2212" s="17" t="s">
        <v>249</v>
      </c>
      <c r="K2212" s="17" t="s">
        <v>255</v>
      </c>
      <c r="L2212" s="17" t="s">
        <v>366</v>
      </c>
      <c r="M2212" s="17" t="s">
        <v>255</v>
      </c>
      <c r="N2212" s="36">
        <v>5.7664726186519104</v>
      </c>
      <c r="O2212" s="35">
        <v>23.936413340000001</v>
      </c>
      <c r="P2212" s="37">
        <v>1824.6857467499999</v>
      </c>
      <c r="Q2212" t="str">
        <f t="shared" si="136"/>
        <v>Borderline High</v>
      </c>
      <c r="R2212" t="str">
        <f t="shared" si="137"/>
        <v>Normal</v>
      </c>
      <c r="S2212">
        <f t="shared" si="138"/>
        <v>1</v>
      </c>
      <c r="T2212" t="str">
        <f t="shared" si="139"/>
        <v>Low</v>
      </c>
    </row>
    <row r="2213" spans="1:20" ht="15" customHeight="1" x14ac:dyDescent="0.35">
      <c r="A2213" s="35">
        <v>48</v>
      </c>
      <c r="B2213" s="36">
        <v>20.82561261</v>
      </c>
      <c r="C2213" s="35">
        <v>87.867413880000001</v>
      </c>
      <c r="D2213" s="35">
        <v>77.397454440000004</v>
      </c>
      <c r="E2213" s="37">
        <v>197.70179099999999</v>
      </c>
      <c r="F2213" s="37">
        <v>42.163748839999997</v>
      </c>
      <c r="G2213" s="37">
        <v>236.29631069999999</v>
      </c>
      <c r="H2213" s="37">
        <v>259.7673585</v>
      </c>
      <c r="I2213" s="17" t="s">
        <v>243</v>
      </c>
      <c r="J2213" s="17" t="s">
        <v>359</v>
      </c>
      <c r="K2213" s="17" t="s">
        <v>255</v>
      </c>
      <c r="L2213" s="17" t="s">
        <v>360</v>
      </c>
      <c r="M2213" s="17" t="s">
        <v>255</v>
      </c>
      <c r="N2213" s="36">
        <v>4.6889044840444498</v>
      </c>
      <c r="O2213" s="35">
        <v>10.46995944</v>
      </c>
      <c r="P2213" s="37">
        <v>999.62940528000001</v>
      </c>
      <c r="Q2213" t="str">
        <f t="shared" si="136"/>
        <v>Desirable</v>
      </c>
      <c r="R2213" t="str">
        <f t="shared" si="137"/>
        <v>Normal</v>
      </c>
      <c r="S2213">
        <f t="shared" si="138"/>
        <v>0</v>
      </c>
      <c r="T2213" t="str">
        <f t="shared" si="139"/>
        <v>Low</v>
      </c>
    </row>
    <row r="2214" spans="1:20" ht="15" customHeight="1" x14ac:dyDescent="0.35">
      <c r="A2214" s="35">
        <v>81</v>
      </c>
      <c r="B2214" s="36">
        <v>30.973435240000001</v>
      </c>
      <c r="C2214" s="35">
        <v>107.6824234</v>
      </c>
      <c r="D2214" s="35">
        <v>91.569204049999996</v>
      </c>
      <c r="E2214" s="37">
        <v>194.6545557</v>
      </c>
      <c r="F2214" s="37">
        <v>38.333652450000002</v>
      </c>
      <c r="G2214" s="37">
        <v>218.9794564</v>
      </c>
      <c r="H2214" s="37">
        <v>260.19887490000002</v>
      </c>
      <c r="I2214" s="17" t="s">
        <v>353</v>
      </c>
      <c r="J2214" s="17" t="s">
        <v>249</v>
      </c>
      <c r="K2214" s="17" t="s">
        <v>392</v>
      </c>
      <c r="L2214" s="17" t="s">
        <v>366</v>
      </c>
      <c r="M2214" s="17" t="s">
        <v>334</v>
      </c>
      <c r="N2214" s="36">
        <v>5.0779026588685996</v>
      </c>
      <c r="O2214" s="35">
        <v>16.113219350000001</v>
      </c>
      <c r="P2214" s="37">
        <v>2508.8482544399999</v>
      </c>
      <c r="Q2214" t="str">
        <f t="shared" si="136"/>
        <v>Desirable</v>
      </c>
      <c r="R2214" t="str">
        <f t="shared" si="137"/>
        <v>Normal</v>
      </c>
      <c r="S2214">
        <f t="shared" si="138"/>
        <v>6</v>
      </c>
      <c r="T2214" t="str">
        <f t="shared" si="139"/>
        <v>High</v>
      </c>
    </row>
    <row r="2215" spans="1:20" ht="15" customHeight="1" x14ac:dyDescent="0.35">
      <c r="A2215" s="35">
        <v>36</v>
      </c>
      <c r="B2215" s="36">
        <v>26.43500684</v>
      </c>
      <c r="C2215" s="35">
        <v>104.232248</v>
      </c>
      <c r="D2215" s="35">
        <v>88.115736299999995</v>
      </c>
      <c r="E2215" s="37">
        <v>198.34846110000001</v>
      </c>
      <c r="F2215" s="37">
        <v>29.93379646</v>
      </c>
      <c r="G2215" s="37">
        <v>229.63568509999999</v>
      </c>
      <c r="H2215" s="37">
        <v>253.28696059999999</v>
      </c>
      <c r="I2215" s="17" t="s">
        <v>243</v>
      </c>
      <c r="J2215" s="17" t="s">
        <v>249</v>
      </c>
      <c r="K2215" s="17" t="s">
        <v>392</v>
      </c>
      <c r="L2215" s="17" t="s">
        <v>357</v>
      </c>
      <c r="M2215" s="17" t="s">
        <v>333</v>
      </c>
      <c r="N2215" s="36">
        <v>6.62623805052759</v>
      </c>
      <c r="O2215" s="35">
        <v>16.1165117</v>
      </c>
      <c r="P2215" s="37">
        <v>951.66024623999999</v>
      </c>
      <c r="Q2215" t="str">
        <f t="shared" si="136"/>
        <v>Desirable</v>
      </c>
      <c r="R2215" t="str">
        <f t="shared" si="137"/>
        <v>Normal</v>
      </c>
      <c r="S2215">
        <f t="shared" si="138"/>
        <v>3</v>
      </c>
      <c r="T2215" t="str">
        <f t="shared" si="139"/>
        <v>Moderate</v>
      </c>
    </row>
    <row r="2216" spans="1:20" ht="15" customHeight="1" x14ac:dyDescent="0.35">
      <c r="A2216" s="35">
        <v>65</v>
      </c>
      <c r="B2216" s="36">
        <v>27.02579983</v>
      </c>
      <c r="C2216" s="35">
        <v>108.9603786</v>
      </c>
      <c r="D2216" s="35">
        <v>81.841356399999995</v>
      </c>
      <c r="E2216" s="37">
        <v>193.1916181</v>
      </c>
      <c r="F2216" s="37">
        <v>37.221465649999999</v>
      </c>
      <c r="G2216" s="37">
        <v>215.72863810000001</v>
      </c>
      <c r="H2216" s="37">
        <v>248.9525787</v>
      </c>
      <c r="I2216" s="17" t="s">
        <v>243</v>
      </c>
      <c r="J2216" s="17" t="s">
        <v>249</v>
      </c>
      <c r="K2216" s="17" t="s">
        <v>392</v>
      </c>
      <c r="L2216" s="17" t="s">
        <v>261</v>
      </c>
      <c r="M2216" s="17" t="s">
        <v>333</v>
      </c>
      <c r="N2216" s="36">
        <v>5.1903280734997104</v>
      </c>
      <c r="O2216" s="35">
        <v>27.1190222</v>
      </c>
      <c r="P2216" s="37">
        <v>1756.6769889499999</v>
      </c>
      <c r="Q2216" t="str">
        <f t="shared" si="136"/>
        <v>Desirable</v>
      </c>
      <c r="R2216" t="str">
        <f t="shared" si="137"/>
        <v>Normal</v>
      </c>
      <c r="S2216">
        <f t="shared" si="138"/>
        <v>3</v>
      </c>
      <c r="T2216" t="str">
        <f t="shared" si="139"/>
        <v>Moderate</v>
      </c>
    </row>
    <row r="2217" spans="1:20" ht="15" customHeight="1" x14ac:dyDescent="0.35">
      <c r="A2217" s="35">
        <v>62</v>
      </c>
      <c r="B2217" s="36">
        <v>27.02579983</v>
      </c>
      <c r="C2217" s="35">
        <v>108.9603786</v>
      </c>
      <c r="D2217" s="35">
        <v>81.841356399999995</v>
      </c>
      <c r="E2217" s="37">
        <v>193.1916181</v>
      </c>
      <c r="F2217" s="37">
        <v>37.221465649999999</v>
      </c>
      <c r="G2217" s="37">
        <v>215.72863810000001</v>
      </c>
      <c r="H2217" s="37">
        <v>248.9525787</v>
      </c>
      <c r="I2217" s="17" t="s">
        <v>243</v>
      </c>
      <c r="J2217" s="17" t="s">
        <v>249</v>
      </c>
      <c r="K2217" s="17" t="s">
        <v>392</v>
      </c>
      <c r="L2217" s="17" t="s">
        <v>261</v>
      </c>
      <c r="M2217" s="17" t="s">
        <v>333</v>
      </c>
      <c r="N2217" s="36">
        <v>5.1903280734997104</v>
      </c>
      <c r="O2217" s="35">
        <v>27.1190222</v>
      </c>
      <c r="P2217" s="37">
        <v>1675.5995894600001</v>
      </c>
      <c r="Q2217" t="str">
        <f t="shared" si="136"/>
        <v>Desirable</v>
      </c>
      <c r="R2217" t="str">
        <f t="shared" si="137"/>
        <v>Normal</v>
      </c>
      <c r="S2217">
        <f t="shared" si="138"/>
        <v>3</v>
      </c>
      <c r="T2217" t="str">
        <f t="shared" si="139"/>
        <v>Moderate</v>
      </c>
    </row>
    <row r="2218" spans="1:20" ht="15" customHeight="1" x14ac:dyDescent="0.35">
      <c r="A2218" s="35">
        <v>72</v>
      </c>
      <c r="B2218" s="36">
        <v>27.02579983</v>
      </c>
      <c r="C2218" s="35">
        <v>108.9603786</v>
      </c>
      <c r="D2218" s="35">
        <v>81.841356399999995</v>
      </c>
      <c r="E2218" s="37">
        <v>193.1916181</v>
      </c>
      <c r="F2218" s="37">
        <v>37.221465649999999</v>
      </c>
      <c r="G2218" s="37">
        <v>215.72863810000001</v>
      </c>
      <c r="H2218" s="37">
        <v>248.9525787</v>
      </c>
      <c r="I2218" s="17" t="s">
        <v>243</v>
      </c>
      <c r="J2218" s="17" t="s">
        <v>249</v>
      </c>
      <c r="K2218" s="17" t="s">
        <v>392</v>
      </c>
      <c r="L2218" s="17" t="s">
        <v>366</v>
      </c>
      <c r="M2218" s="17" t="s">
        <v>333</v>
      </c>
      <c r="N2218" s="36">
        <v>5.1903280734997104</v>
      </c>
      <c r="O2218" s="35">
        <v>27.1190222</v>
      </c>
      <c r="P2218" s="37">
        <v>1945.8575877599999</v>
      </c>
      <c r="Q2218" t="str">
        <f t="shared" si="136"/>
        <v>Desirable</v>
      </c>
      <c r="R2218" t="str">
        <f t="shared" si="137"/>
        <v>Normal</v>
      </c>
      <c r="S2218">
        <f t="shared" si="138"/>
        <v>3</v>
      </c>
      <c r="T2218" t="str">
        <f t="shared" si="139"/>
        <v>Moderate</v>
      </c>
    </row>
    <row r="2219" spans="1:20" ht="15" customHeight="1" x14ac:dyDescent="0.35">
      <c r="A2219" s="35">
        <v>72</v>
      </c>
      <c r="B2219" s="36">
        <v>30.255741560000001</v>
      </c>
      <c r="C2219" s="35">
        <v>119.346504</v>
      </c>
      <c r="D2219" s="35">
        <v>97.773026990000005</v>
      </c>
      <c r="E2219" s="37">
        <v>202.67071010000001</v>
      </c>
      <c r="F2219" s="37">
        <v>45.366370080000003</v>
      </c>
      <c r="G2219" s="37">
        <v>234.07434599999999</v>
      </c>
      <c r="H2219" s="37">
        <v>257.87665370000002</v>
      </c>
      <c r="I2219" s="17" t="s">
        <v>243</v>
      </c>
      <c r="J2219" s="17" t="s">
        <v>359</v>
      </c>
      <c r="K2219" s="17" t="s">
        <v>392</v>
      </c>
      <c r="L2219" s="17" t="s">
        <v>366</v>
      </c>
      <c r="M2219" s="17" t="s">
        <v>334</v>
      </c>
      <c r="N2219" s="36">
        <v>4.4674217871653896</v>
      </c>
      <c r="O2219" s="35">
        <v>21.573477010000001</v>
      </c>
      <c r="P2219" s="37">
        <v>2178.4133923200002</v>
      </c>
      <c r="Q2219" t="str">
        <f t="shared" si="136"/>
        <v>Borderline High</v>
      </c>
      <c r="R2219" t="str">
        <f t="shared" si="137"/>
        <v>Normal</v>
      </c>
      <c r="S2219">
        <f t="shared" si="138"/>
        <v>3</v>
      </c>
      <c r="T2219" t="str">
        <f t="shared" si="139"/>
        <v>Moderate</v>
      </c>
    </row>
    <row r="2220" spans="1:20" ht="15" customHeight="1" x14ac:dyDescent="0.35">
      <c r="A2220" s="35">
        <v>35</v>
      </c>
      <c r="B2220" s="36">
        <v>34.966382529999997</v>
      </c>
      <c r="C2220" s="35">
        <v>107.05211250000001</v>
      </c>
      <c r="D2220" s="35">
        <v>106.5327946</v>
      </c>
      <c r="E2220" s="37">
        <v>205.02382470000001</v>
      </c>
      <c r="F2220" s="37">
        <v>35.985050989999998</v>
      </c>
      <c r="G2220" s="37">
        <v>236.67356749999999</v>
      </c>
      <c r="H2220" s="37">
        <v>254.63823049999999</v>
      </c>
      <c r="I2220" s="17" t="s">
        <v>243</v>
      </c>
      <c r="J2220" s="17" t="s">
        <v>359</v>
      </c>
      <c r="K2220" s="17" t="s">
        <v>392</v>
      </c>
      <c r="L2220" s="17" t="s">
        <v>357</v>
      </c>
      <c r="M2220" s="17" t="s">
        <v>334</v>
      </c>
      <c r="N2220" s="36">
        <v>5.6974721185465302</v>
      </c>
      <c r="O2220" s="35">
        <v>0.519317900000004</v>
      </c>
      <c r="P2220" s="37">
        <v>1223.8233885499999</v>
      </c>
      <c r="Q2220" t="str">
        <f t="shared" si="136"/>
        <v>Borderline High</v>
      </c>
      <c r="R2220" t="str">
        <f t="shared" si="137"/>
        <v>Normal</v>
      </c>
      <c r="S2220">
        <f t="shared" si="138"/>
        <v>4</v>
      </c>
      <c r="T2220" t="str">
        <f t="shared" si="139"/>
        <v>Moderate</v>
      </c>
    </row>
    <row r="2221" spans="1:20" ht="15" customHeight="1" x14ac:dyDescent="0.35">
      <c r="A2221" s="35">
        <v>80</v>
      </c>
      <c r="B2221" s="36">
        <v>25.064564829999998</v>
      </c>
      <c r="C2221" s="35">
        <v>99.300698769999997</v>
      </c>
      <c r="D2221" s="35">
        <v>67.410657939999993</v>
      </c>
      <c r="E2221" s="37">
        <v>197.6869342</v>
      </c>
      <c r="F2221" s="37">
        <v>39.47542894</v>
      </c>
      <c r="G2221" s="37">
        <v>220.195245</v>
      </c>
      <c r="H2221" s="37">
        <v>267.08251009999998</v>
      </c>
      <c r="I2221" s="17" t="s">
        <v>353</v>
      </c>
      <c r="J2221" s="17" t="s">
        <v>359</v>
      </c>
      <c r="K2221" s="17" t="s">
        <v>255</v>
      </c>
      <c r="L2221" s="17" t="s">
        <v>366</v>
      </c>
      <c r="M2221" s="17" t="s">
        <v>333</v>
      </c>
      <c r="N2221" s="36">
        <v>5.0078476538018304</v>
      </c>
      <c r="O2221" s="35">
        <v>31.89004083</v>
      </c>
      <c r="P2221" s="37">
        <v>2005.1651864</v>
      </c>
      <c r="Q2221" t="str">
        <f t="shared" si="136"/>
        <v>Desirable</v>
      </c>
      <c r="R2221" t="str">
        <f t="shared" si="137"/>
        <v>Normal</v>
      </c>
      <c r="S2221">
        <f t="shared" si="138"/>
        <v>5</v>
      </c>
      <c r="T2221" t="str">
        <f t="shared" si="139"/>
        <v>Moderate</v>
      </c>
    </row>
    <row r="2222" spans="1:20" ht="15" customHeight="1" x14ac:dyDescent="0.35">
      <c r="A2222" s="35">
        <v>64</v>
      </c>
      <c r="B2222" s="36">
        <v>34.067243679999997</v>
      </c>
      <c r="C2222" s="35">
        <v>112.643343</v>
      </c>
      <c r="D2222" s="35">
        <v>85.265228680000007</v>
      </c>
      <c r="E2222" s="37">
        <v>190.2785768</v>
      </c>
      <c r="F2222" s="37">
        <v>36.03974925</v>
      </c>
      <c r="G2222" s="37">
        <v>220.1890717</v>
      </c>
      <c r="H2222" s="37">
        <v>251.1281266</v>
      </c>
      <c r="I2222" s="17" t="s">
        <v>353</v>
      </c>
      <c r="J2222" s="17" t="s">
        <v>249</v>
      </c>
      <c r="K2222" s="17" t="s">
        <v>392</v>
      </c>
      <c r="L2222" s="17" t="s">
        <v>261</v>
      </c>
      <c r="M2222" s="17" t="s">
        <v>334</v>
      </c>
      <c r="N2222" s="36">
        <v>5.2796864783958002</v>
      </c>
      <c r="O2222" s="35">
        <v>27.378114320000002</v>
      </c>
      <c r="P2222" s="37">
        <v>2180.3035955199998</v>
      </c>
      <c r="Q2222" t="str">
        <f t="shared" si="136"/>
        <v>Desirable</v>
      </c>
      <c r="R2222" t="str">
        <f t="shared" si="137"/>
        <v>Normal</v>
      </c>
      <c r="S2222">
        <f t="shared" si="138"/>
        <v>6</v>
      </c>
      <c r="T2222" t="str">
        <f t="shared" si="139"/>
        <v>High</v>
      </c>
    </row>
    <row r="2223" spans="1:20" ht="15" customHeight="1" x14ac:dyDescent="0.35">
      <c r="A2223" s="35">
        <v>74</v>
      </c>
      <c r="B2223" s="36">
        <v>29.092554230000001</v>
      </c>
      <c r="C2223" s="35">
        <v>104.1516481</v>
      </c>
      <c r="D2223" s="35">
        <v>75.787059369999994</v>
      </c>
      <c r="E2223" s="37">
        <v>218.708741</v>
      </c>
      <c r="F2223" s="37">
        <v>32.072354799999999</v>
      </c>
      <c r="G2223" s="37">
        <v>235.98170859999999</v>
      </c>
      <c r="H2223" s="37">
        <v>275.11121809999997</v>
      </c>
      <c r="I2223" s="17" t="s">
        <v>243</v>
      </c>
      <c r="J2223" s="17" t="s">
        <v>354</v>
      </c>
      <c r="K2223" s="17" t="s">
        <v>255</v>
      </c>
      <c r="L2223" s="17" t="s">
        <v>366</v>
      </c>
      <c r="M2223" s="17" t="s">
        <v>333</v>
      </c>
      <c r="N2223" s="36">
        <v>6.8192292821604701</v>
      </c>
      <c r="O2223" s="35">
        <v>28.364588730000001</v>
      </c>
      <c r="P2223" s="37">
        <v>2152.8490130199998</v>
      </c>
      <c r="Q2223" t="str">
        <f t="shared" si="136"/>
        <v>Borderline High</v>
      </c>
      <c r="R2223" t="str">
        <f t="shared" si="137"/>
        <v>Normal</v>
      </c>
      <c r="S2223">
        <f t="shared" si="138"/>
        <v>3</v>
      </c>
      <c r="T2223" t="str">
        <f t="shared" si="139"/>
        <v>Moderate</v>
      </c>
    </row>
    <row r="2224" spans="1:20" ht="15" customHeight="1" x14ac:dyDescent="0.35">
      <c r="A2224" s="35">
        <v>62</v>
      </c>
      <c r="B2224" s="36">
        <v>24.051765790000001</v>
      </c>
      <c r="C2224" s="35">
        <v>99.427395160000003</v>
      </c>
      <c r="D2224" s="35">
        <v>79.095897579999999</v>
      </c>
      <c r="E2224" s="37">
        <v>176.96915240000001</v>
      </c>
      <c r="F2224" s="37">
        <v>33.534226609999997</v>
      </c>
      <c r="G2224" s="37">
        <v>211.7821375</v>
      </c>
      <c r="H2224" s="37">
        <v>223.21064100000001</v>
      </c>
      <c r="I2224" s="17" t="s">
        <v>243</v>
      </c>
      <c r="J2224" s="17" t="s">
        <v>249</v>
      </c>
      <c r="K2224" s="17" t="s">
        <v>255</v>
      </c>
      <c r="L2224" s="17" t="s">
        <v>261</v>
      </c>
      <c r="M2224" s="17" t="s">
        <v>255</v>
      </c>
      <c r="N2224" s="36">
        <v>5.2772695329501804</v>
      </c>
      <c r="O2224" s="35">
        <v>20.331497580000001</v>
      </c>
      <c r="P2224" s="37">
        <v>1491.2094789800001</v>
      </c>
      <c r="Q2224" t="str">
        <f t="shared" si="136"/>
        <v>Desirable</v>
      </c>
      <c r="R2224" t="str">
        <f t="shared" si="137"/>
        <v>Normal</v>
      </c>
      <c r="S2224">
        <f t="shared" si="138"/>
        <v>1</v>
      </c>
      <c r="T2224" t="str">
        <f t="shared" si="139"/>
        <v>Low</v>
      </c>
    </row>
    <row r="2225" spans="1:20" ht="15" customHeight="1" x14ac:dyDescent="0.35">
      <c r="A2225" s="35">
        <v>50</v>
      </c>
      <c r="B2225" s="36">
        <v>26.965038750000001</v>
      </c>
      <c r="C2225" s="35">
        <v>95.399844229999999</v>
      </c>
      <c r="D2225" s="35">
        <v>94.595777709999993</v>
      </c>
      <c r="E2225" s="37">
        <v>200.30658990000001</v>
      </c>
      <c r="F2225" s="37">
        <v>34.945173310000001</v>
      </c>
      <c r="G2225" s="37">
        <v>209.8434695</v>
      </c>
      <c r="H2225" s="37">
        <v>258.52555519999999</v>
      </c>
      <c r="I2225" s="17" t="s">
        <v>353</v>
      </c>
      <c r="J2225" s="17" t="s">
        <v>249</v>
      </c>
      <c r="K2225" s="17" t="s">
        <v>392</v>
      </c>
      <c r="L2225" s="17" t="s">
        <v>363</v>
      </c>
      <c r="M2225" s="17" t="s">
        <v>333</v>
      </c>
      <c r="N2225" s="36">
        <v>5.7320245094529199</v>
      </c>
      <c r="O2225" s="35">
        <v>0.804066520000006</v>
      </c>
      <c r="P2225" s="37">
        <v>1348.2519374999999</v>
      </c>
      <c r="Q2225" t="str">
        <f t="shared" si="136"/>
        <v>Borderline High</v>
      </c>
      <c r="R2225" t="str">
        <f t="shared" si="137"/>
        <v>Normal</v>
      </c>
      <c r="S2225">
        <f t="shared" si="138"/>
        <v>5</v>
      </c>
      <c r="T2225" t="str">
        <f t="shared" si="139"/>
        <v>Moderate</v>
      </c>
    </row>
    <row r="2226" spans="1:20" ht="15" customHeight="1" x14ac:dyDescent="0.35">
      <c r="A2226" s="35">
        <v>34</v>
      </c>
      <c r="B2226" s="36">
        <v>27.93292237</v>
      </c>
      <c r="C2226" s="35">
        <v>108.3479691</v>
      </c>
      <c r="D2226" s="35">
        <v>94.280828150000005</v>
      </c>
      <c r="E2226" s="37">
        <v>163.38077190000001</v>
      </c>
      <c r="F2226" s="37">
        <v>26.64660958</v>
      </c>
      <c r="G2226" s="37">
        <v>182.3585655</v>
      </c>
      <c r="H2226" s="37">
        <v>219.80341100000001</v>
      </c>
      <c r="I2226" s="17" t="s">
        <v>353</v>
      </c>
      <c r="J2226" s="17" t="s">
        <v>249</v>
      </c>
      <c r="K2226" s="17" t="s">
        <v>392</v>
      </c>
      <c r="L2226" s="17" t="s">
        <v>357</v>
      </c>
      <c r="M2226" s="17" t="s">
        <v>333</v>
      </c>
      <c r="N2226" s="36">
        <v>6.1313906149857003</v>
      </c>
      <c r="O2226" s="35">
        <v>14.067140950000001</v>
      </c>
      <c r="P2226" s="37">
        <v>949.71936057999994</v>
      </c>
      <c r="Q2226" t="str">
        <f t="shared" si="136"/>
        <v>Desirable</v>
      </c>
      <c r="R2226" t="str">
        <f t="shared" si="137"/>
        <v>Normal</v>
      </c>
      <c r="S2226">
        <f t="shared" si="138"/>
        <v>5</v>
      </c>
      <c r="T2226" t="str">
        <f t="shared" si="139"/>
        <v>Moderate</v>
      </c>
    </row>
    <row r="2227" spans="1:20" ht="15" customHeight="1" x14ac:dyDescent="0.35">
      <c r="A2227" s="35">
        <v>87</v>
      </c>
      <c r="B2227" s="36">
        <v>32.563581120000002</v>
      </c>
      <c r="C2227" s="35">
        <v>116.9090333</v>
      </c>
      <c r="D2227" s="35">
        <v>87.364764899999997</v>
      </c>
      <c r="E2227" s="37">
        <v>191.69384199999999</v>
      </c>
      <c r="F2227" s="37">
        <v>40.985609940000003</v>
      </c>
      <c r="G2227" s="37">
        <v>207.7505137</v>
      </c>
      <c r="H2227" s="37">
        <v>280.73339049999998</v>
      </c>
      <c r="I2227" s="17" t="s">
        <v>353</v>
      </c>
      <c r="J2227" s="17" t="s">
        <v>249</v>
      </c>
      <c r="K2227" s="17" t="s">
        <v>392</v>
      </c>
      <c r="L2227" s="17" t="s">
        <v>366</v>
      </c>
      <c r="M2227" s="17" t="s">
        <v>334</v>
      </c>
      <c r="N2227" s="36">
        <v>4.6771011162363099</v>
      </c>
      <c r="O2227" s="35">
        <v>29.5442684</v>
      </c>
      <c r="P2227" s="37">
        <v>2833.0315574400001</v>
      </c>
      <c r="Q2227" t="str">
        <f t="shared" si="136"/>
        <v>Desirable</v>
      </c>
      <c r="R2227" t="str">
        <f t="shared" si="137"/>
        <v>Normal</v>
      </c>
      <c r="S2227">
        <f t="shared" si="138"/>
        <v>5</v>
      </c>
      <c r="T2227" t="str">
        <f t="shared" si="139"/>
        <v>Moderate</v>
      </c>
    </row>
    <row r="2228" spans="1:20" ht="15" customHeight="1" x14ac:dyDescent="0.35">
      <c r="A2228" s="35">
        <v>21</v>
      </c>
      <c r="B2228" s="36">
        <v>20.249943510000001</v>
      </c>
      <c r="C2228" s="35">
        <v>114.8330158</v>
      </c>
      <c r="D2228" s="35">
        <v>82.936720159999993</v>
      </c>
      <c r="E2228" s="37">
        <v>184.6868241</v>
      </c>
      <c r="F2228" s="37">
        <v>39.740938190000001</v>
      </c>
      <c r="G2228" s="37">
        <v>192.24210149999999</v>
      </c>
      <c r="H2228" s="37">
        <v>269.9345563</v>
      </c>
      <c r="I2228" s="17" t="s">
        <v>243</v>
      </c>
      <c r="J2228" s="17" t="s">
        <v>249</v>
      </c>
      <c r="K2228" s="17" t="s">
        <v>392</v>
      </c>
      <c r="L2228" s="17" t="s">
        <v>355</v>
      </c>
      <c r="M2228" s="17" t="s">
        <v>255</v>
      </c>
      <c r="N2228" s="36">
        <v>4.64726884949265</v>
      </c>
      <c r="O2228" s="35">
        <v>31.896295640000002</v>
      </c>
      <c r="P2228" s="37">
        <v>425.24881370999998</v>
      </c>
      <c r="Q2228" t="str">
        <f t="shared" si="136"/>
        <v>Desirable</v>
      </c>
      <c r="R2228" t="str">
        <f t="shared" si="137"/>
        <v>Normal</v>
      </c>
      <c r="S2228">
        <f t="shared" si="138"/>
        <v>1</v>
      </c>
      <c r="T2228" t="str">
        <f t="shared" si="139"/>
        <v>Low</v>
      </c>
    </row>
    <row r="2229" spans="1:20" ht="15" customHeight="1" x14ac:dyDescent="0.35">
      <c r="A2229" s="35">
        <v>37</v>
      </c>
      <c r="B2229" s="36">
        <v>18.257656659999999</v>
      </c>
      <c r="C2229" s="35">
        <v>115.81411439999999</v>
      </c>
      <c r="D2229" s="35">
        <v>74.071016439999994</v>
      </c>
      <c r="E2229" s="37">
        <v>184.4284816</v>
      </c>
      <c r="F2229" s="37">
        <v>31.641710020000001</v>
      </c>
      <c r="G2229" s="37">
        <v>198.60847749999999</v>
      </c>
      <c r="H2229" s="37">
        <v>254.03517769999999</v>
      </c>
      <c r="I2229" s="17" t="s">
        <v>243</v>
      </c>
      <c r="J2229" s="17" t="s">
        <v>249</v>
      </c>
      <c r="K2229" s="17" t="s">
        <v>255</v>
      </c>
      <c r="L2229" s="17" t="s">
        <v>357</v>
      </c>
      <c r="M2229" s="17" t="s">
        <v>332</v>
      </c>
      <c r="N2229" s="36">
        <v>5.8286509004547202</v>
      </c>
      <c r="O2229" s="35">
        <v>41.74309796</v>
      </c>
      <c r="P2229" s="37">
        <v>675.53329642000006</v>
      </c>
      <c r="Q2229" t="str">
        <f t="shared" si="136"/>
        <v>Desirable</v>
      </c>
      <c r="R2229" t="str">
        <f t="shared" si="137"/>
        <v>Normal</v>
      </c>
      <c r="S2229">
        <f t="shared" si="138"/>
        <v>2</v>
      </c>
      <c r="T2229" t="str">
        <f t="shared" si="139"/>
        <v>Low</v>
      </c>
    </row>
    <row r="2230" spans="1:20" ht="15" customHeight="1" x14ac:dyDescent="0.35">
      <c r="A2230" s="35">
        <v>64</v>
      </c>
      <c r="B2230" s="36">
        <v>23.062192020000001</v>
      </c>
      <c r="C2230" s="35">
        <v>114.6599089</v>
      </c>
      <c r="D2230" s="35">
        <v>90.727759419999998</v>
      </c>
      <c r="E2230" s="37">
        <v>200.03720279999999</v>
      </c>
      <c r="F2230" s="37">
        <v>33.20451285</v>
      </c>
      <c r="G2230" s="37">
        <v>202.78281720000001</v>
      </c>
      <c r="H2230" s="37">
        <v>255.81617700000001</v>
      </c>
      <c r="I2230" s="17" t="s">
        <v>353</v>
      </c>
      <c r="J2230" s="17" t="s">
        <v>249</v>
      </c>
      <c r="K2230" s="17" t="s">
        <v>392</v>
      </c>
      <c r="L2230" s="17" t="s">
        <v>261</v>
      </c>
      <c r="M2230" s="17" t="s">
        <v>255</v>
      </c>
      <c r="N2230" s="36">
        <v>6.0243980600968197</v>
      </c>
      <c r="O2230" s="35">
        <v>23.93214948</v>
      </c>
      <c r="P2230" s="37">
        <v>1475.9802892800001</v>
      </c>
      <c r="Q2230" t="str">
        <f t="shared" si="136"/>
        <v>Borderline High</v>
      </c>
      <c r="R2230" t="str">
        <f t="shared" si="137"/>
        <v>Normal</v>
      </c>
      <c r="S2230">
        <f t="shared" si="138"/>
        <v>3</v>
      </c>
      <c r="T2230" t="str">
        <f t="shared" si="139"/>
        <v>Moderate</v>
      </c>
    </row>
    <row r="2231" spans="1:20" ht="15" customHeight="1" x14ac:dyDescent="0.35">
      <c r="A2231" s="35">
        <v>32</v>
      </c>
      <c r="B2231" s="36">
        <v>26.661321829999999</v>
      </c>
      <c r="C2231" s="35">
        <v>135.23912189999999</v>
      </c>
      <c r="D2231" s="35">
        <v>79.74472643</v>
      </c>
      <c r="E2231" s="37">
        <v>195.64287279999999</v>
      </c>
      <c r="F2231" s="37">
        <v>40.387922510000003</v>
      </c>
      <c r="G2231" s="37">
        <v>217.37851190000001</v>
      </c>
      <c r="H2231" s="37">
        <v>216.3713118</v>
      </c>
      <c r="I2231" s="17" t="s">
        <v>243</v>
      </c>
      <c r="J2231" s="17" t="s">
        <v>249</v>
      </c>
      <c r="K2231" s="17" t="s">
        <v>392</v>
      </c>
      <c r="L2231" s="17" t="s">
        <v>357</v>
      </c>
      <c r="M2231" s="17" t="s">
        <v>333</v>
      </c>
      <c r="N2231" s="36">
        <v>4.8440934972963499</v>
      </c>
      <c r="O2231" s="35">
        <v>55.494395470000001</v>
      </c>
      <c r="P2231" s="37">
        <v>853.16229855999995</v>
      </c>
      <c r="Q2231" t="str">
        <f t="shared" si="136"/>
        <v>Desirable</v>
      </c>
      <c r="R2231" t="str">
        <f t="shared" si="137"/>
        <v>High / Stage 1</v>
      </c>
      <c r="S2231">
        <f t="shared" si="138"/>
        <v>4</v>
      </c>
      <c r="T2231" t="str">
        <f t="shared" si="139"/>
        <v>Moderate</v>
      </c>
    </row>
    <row r="2232" spans="1:20" ht="15" customHeight="1" x14ac:dyDescent="0.35">
      <c r="A2232" s="35">
        <v>87</v>
      </c>
      <c r="B2232" s="36">
        <v>30.572163870000001</v>
      </c>
      <c r="C2232" s="35">
        <v>108.18913480000001</v>
      </c>
      <c r="D2232" s="35">
        <v>88.323568409999993</v>
      </c>
      <c r="E2232" s="37">
        <v>214.5495224</v>
      </c>
      <c r="F2232" s="37">
        <v>37.652897660000001</v>
      </c>
      <c r="G2232" s="37">
        <v>227.44749479999999</v>
      </c>
      <c r="H2232" s="37">
        <v>276.01337310000002</v>
      </c>
      <c r="I2232" s="17" t="s">
        <v>243</v>
      </c>
      <c r="J2232" s="17" t="s">
        <v>249</v>
      </c>
      <c r="K2232" s="17" t="s">
        <v>392</v>
      </c>
      <c r="L2232" s="17" t="s">
        <v>366</v>
      </c>
      <c r="M2232" s="17" t="s">
        <v>334</v>
      </c>
      <c r="N2232" s="36">
        <v>5.6980879489634502</v>
      </c>
      <c r="O2232" s="35">
        <v>19.865566390000001</v>
      </c>
      <c r="P2232" s="37">
        <v>2659.77825669</v>
      </c>
      <c r="Q2232" t="str">
        <f t="shared" si="136"/>
        <v>Borderline High</v>
      </c>
      <c r="R2232" t="str">
        <f t="shared" si="137"/>
        <v>Normal</v>
      </c>
      <c r="S2232">
        <f t="shared" si="138"/>
        <v>4</v>
      </c>
      <c r="T2232" t="str">
        <f t="shared" si="139"/>
        <v>Moderate</v>
      </c>
    </row>
    <row r="2233" spans="1:20" ht="15" customHeight="1" x14ac:dyDescent="0.35">
      <c r="A2233" s="35">
        <v>64</v>
      </c>
      <c r="B2233" s="36">
        <v>24.710831750000001</v>
      </c>
      <c r="C2233" s="35">
        <v>105.6586178</v>
      </c>
      <c r="D2233" s="35">
        <v>75.421676500000004</v>
      </c>
      <c r="E2233" s="37">
        <v>181.19040559999999</v>
      </c>
      <c r="F2233" s="37">
        <v>41.942336609999998</v>
      </c>
      <c r="G2233" s="37">
        <v>201.63051870000001</v>
      </c>
      <c r="H2233" s="37">
        <v>267.52207069999997</v>
      </c>
      <c r="I2233" s="17" t="s">
        <v>353</v>
      </c>
      <c r="J2233" s="17" t="s">
        <v>359</v>
      </c>
      <c r="K2233" s="17" t="s">
        <v>255</v>
      </c>
      <c r="L2233" s="17" t="s">
        <v>261</v>
      </c>
      <c r="M2233" s="17" t="s">
        <v>255</v>
      </c>
      <c r="N2233" s="36">
        <v>4.3199883517410003</v>
      </c>
      <c r="O2233" s="35">
        <v>30.236941300000002</v>
      </c>
      <c r="P2233" s="37">
        <v>1581.493232</v>
      </c>
      <c r="Q2233" t="str">
        <f t="shared" si="136"/>
        <v>Desirable</v>
      </c>
      <c r="R2233" t="str">
        <f t="shared" si="137"/>
        <v>Normal</v>
      </c>
      <c r="S2233">
        <f t="shared" si="138"/>
        <v>2</v>
      </c>
      <c r="T2233" t="str">
        <f t="shared" si="139"/>
        <v>Low</v>
      </c>
    </row>
    <row r="2234" spans="1:20" ht="15" customHeight="1" x14ac:dyDescent="0.35">
      <c r="A2234" s="35">
        <v>26</v>
      </c>
      <c r="B2234" s="36">
        <v>29.085723300000002</v>
      </c>
      <c r="C2234" s="35">
        <v>105.367531</v>
      </c>
      <c r="D2234" s="35">
        <v>77.015341530000001</v>
      </c>
      <c r="E2234" s="37">
        <v>165.44173670000001</v>
      </c>
      <c r="F2234" s="37">
        <v>36.858856670000002</v>
      </c>
      <c r="G2234" s="37">
        <v>196.41363279999999</v>
      </c>
      <c r="H2234" s="37">
        <v>233.97981759999999</v>
      </c>
      <c r="I2234" s="17" t="s">
        <v>243</v>
      </c>
      <c r="J2234" s="17" t="s">
        <v>249</v>
      </c>
      <c r="K2234" s="17" t="s">
        <v>255</v>
      </c>
      <c r="L2234" s="17" t="s">
        <v>355</v>
      </c>
      <c r="M2234" s="17" t="s">
        <v>333</v>
      </c>
      <c r="N2234" s="36">
        <v>4.4885205794963099</v>
      </c>
      <c r="O2234" s="35">
        <v>28.352189469999999</v>
      </c>
      <c r="P2234" s="37">
        <v>756.22880580000003</v>
      </c>
      <c r="Q2234" t="str">
        <f t="shared" si="136"/>
        <v>Desirable</v>
      </c>
      <c r="R2234" t="str">
        <f t="shared" si="137"/>
        <v>Normal</v>
      </c>
      <c r="S2234">
        <f t="shared" si="138"/>
        <v>3</v>
      </c>
      <c r="T2234" t="str">
        <f t="shared" si="139"/>
        <v>Moderate</v>
      </c>
    </row>
    <row r="2235" spans="1:20" ht="15" customHeight="1" x14ac:dyDescent="0.35">
      <c r="A2235" s="35">
        <v>33</v>
      </c>
      <c r="B2235" s="36">
        <v>35.01568966</v>
      </c>
      <c r="C2235" s="35">
        <v>108.4896131</v>
      </c>
      <c r="D2235" s="35">
        <v>93.263604450000003</v>
      </c>
      <c r="E2235" s="37">
        <v>197.11507270000001</v>
      </c>
      <c r="F2235" s="37">
        <v>32.008487770000002</v>
      </c>
      <c r="G2235" s="37">
        <v>213.1067372</v>
      </c>
      <c r="H2235" s="37">
        <v>227.18598710000001</v>
      </c>
      <c r="I2235" s="17" t="s">
        <v>243</v>
      </c>
      <c r="J2235" s="17" t="s">
        <v>249</v>
      </c>
      <c r="K2235" s="17" t="s">
        <v>392</v>
      </c>
      <c r="L2235" s="17" t="s">
        <v>357</v>
      </c>
      <c r="M2235" s="17" t="s">
        <v>334</v>
      </c>
      <c r="N2235" s="36">
        <v>6.1582126002449398</v>
      </c>
      <c r="O2235" s="35">
        <v>15.226008650000001</v>
      </c>
      <c r="P2235" s="37">
        <v>1155.5177587799999</v>
      </c>
      <c r="Q2235" t="str">
        <f t="shared" si="136"/>
        <v>Desirable</v>
      </c>
      <c r="R2235" t="str">
        <f t="shared" si="137"/>
        <v>Normal</v>
      </c>
      <c r="S2235">
        <f t="shared" si="138"/>
        <v>4</v>
      </c>
      <c r="T2235" t="str">
        <f t="shared" si="139"/>
        <v>Moderate</v>
      </c>
    </row>
    <row r="2236" spans="1:20" ht="15" customHeight="1" x14ac:dyDescent="0.35">
      <c r="A2236" s="35">
        <v>86</v>
      </c>
      <c r="B2236" s="36">
        <v>18.503654600000001</v>
      </c>
      <c r="C2236" s="35">
        <v>91.893510309999996</v>
      </c>
      <c r="D2236" s="35">
        <v>73.96317698</v>
      </c>
      <c r="E2236" s="37">
        <v>189.5233341</v>
      </c>
      <c r="F2236" s="37">
        <v>39.199173369999997</v>
      </c>
      <c r="G2236" s="37">
        <v>229.5869873</v>
      </c>
      <c r="H2236" s="37">
        <v>239.33578130000001</v>
      </c>
      <c r="I2236" s="17" t="s">
        <v>243</v>
      </c>
      <c r="J2236" s="17" t="s">
        <v>249</v>
      </c>
      <c r="K2236" s="17" t="s">
        <v>255</v>
      </c>
      <c r="L2236" s="17" t="s">
        <v>366</v>
      </c>
      <c r="M2236" s="17" t="s">
        <v>255</v>
      </c>
      <c r="N2236" s="36">
        <v>4.8348808866731501</v>
      </c>
      <c r="O2236" s="35">
        <v>17.93033333</v>
      </c>
      <c r="P2236" s="37">
        <v>1591.3142955999999</v>
      </c>
      <c r="Q2236" t="str">
        <f t="shared" si="136"/>
        <v>Desirable</v>
      </c>
      <c r="R2236" t="str">
        <f t="shared" si="137"/>
        <v>Normal</v>
      </c>
      <c r="S2236">
        <f t="shared" si="138"/>
        <v>1</v>
      </c>
      <c r="T2236" t="str">
        <f t="shared" si="139"/>
        <v>Low</v>
      </c>
    </row>
    <row r="2237" spans="1:20" ht="15" customHeight="1" x14ac:dyDescent="0.35">
      <c r="A2237" s="35">
        <v>78</v>
      </c>
      <c r="B2237" s="36">
        <v>26.319803440000001</v>
      </c>
      <c r="C2237" s="35">
        <v>105.35695749999999</v>
      </c>
      <c r="D2237" s="35">
        <v>83.131754310000005</v>
      </c>
      <c r="E2237" s="37">
        <v>201.37258919999999</v>
      </c>
      <c r="F2237" s="37">
        <v>35.54567239</v>
      </c>
      <c r="G2237" s="37">
        <v>232.07250730000001</v>
      </c>
      <c r="H2237" s="37">
        <v>290.32887870000002</v>
      </c>
      <c r="I2237" s="17" t="s">
        <v>353</v>
      </c>
      <c r="J2237" s="17" t="s">
        <v>249</v>
      </c>
      <c r="K2237" s="17" t="s">
        <v>392</v>
      </c>
      <c r="L2237" s="17" t="s">
        <v>366</v>
      </c>
      <c r="M2237" s="17" t="s">
        <v>333</v>
      </c>
      <c r="N2237" s="36">
        <v>5.6651787871834403</v>
      </c>
      <c r="O2237" s="35">
        <v>22.225203189999998</v>
      </c>
      <c r="P2237" s="37">
        <v>2052.9446683199999</v>
      </c>
      <c r="Q2237" t="str">
        <f t="shared" si="136"/>
        <v>Borderline High</v>
      </c>
      <c r="R2237" t="str">
        <f t="shared" si="137"/>
        <v>Normal</v>
      </c>
      <c r="S2237">
        <f t="shared" si="138"/>
        <v>5</v>
      </c>
      <c r="T2237" t="str">
        <f t="shared" si="139"/>
        <v>Moderate</v>
      </c>
    </row>
    <row r="2238" spans="1:20" ht="15" customHeight="1" x14ac:dyDescent="0.35">
      <c r="A2238" s="35">
        <v>27</v>
      </c>
      <c r="B2238" s="36">
        <v>39.097331179999998</v>
      </c>
      <c r="C2238" s="35">
        <v>116.7612611</v>
      </c>
      <c r="D2238" s="35">
        <v>84.311670620000001</v>
      </c>
      <c r="E2238" s="37">
        <v>226.45366379999999</v>
      </c>
      <c r="F2238" s="37">
        <v>32.025434390000001</v>
      </c>
      <c r="G2238" s="37">
        <v>220.9862463</v>
      </c>
      <c r="H2238" s="37">
        <v>287.55137710000002</v>
      </c>
      <c r="I2238" s="17" t="s">
        <v>243</v>
      </c>
      <c r="J2238" s="17" t="s">
        <v>354</v>
      </c>
      <c r="K2238" s="17" t="s">
        <v>392</v>
      </c>
      <c r="L2238" s="17" t="s">
        <v>355</v>
      </c>
      <c r="M2238" s="17" t="s">
        <v>334</v>
      </c>
      <c r="N2238" s="36">
        <v>7.0710567432837204</v>
      </c>
      <c r="O2238" s="35">
        <v>32.449590479999998</v>
      </c>
      <c r="P2238" s="37">
        <v>1055.62794186</v>
      </c>
      <c r="Q2238" t="str">
        <f t="shared" si="136"/>
        <v>Borderline High</v>
      </c>
      <c r="R2238" t="str">
        <f t="shared" si="137"/>
        <v>Normal</v>
      </c>
      <c r="S2238">
        <f t="shared" si="138"/>
        <v>4</v>
      </c>
      <c r="T2238" t="str">
        <f t="shared" si="139"/>
        <v>Moderate</v>
      </c>
    </row>
    <row r="2239" spans="1:20" ht="15" customHeight="1" x14ac:dyDescent="0.35">
      <c r="A2239" s="35">
        <v>67</v>
      </c>
      <c r="B2239" s="36">
        <v>23.446403650000001</v>
      </c>
      <c r="C2239" s="35">
        <v>119.9993948</v>
      </c>
      <c r="D2239" s="35">
        <v>84.007375339999996</v>
      </c>
      <c r="E2239" s="37">
        <v>161.8601702</v>
      </c>
      <c r="F2239" s="37">
        <v>31.039949539999999</v>
      </c>
      <c r="G2239" s="37">
        <v>188.93445220000001</v>
      </c>
      <c r="H2239" s="37">
        <v>238.7967199</v>
      </c>
      <c r="I2239" s="17" t="s">
        <v>243</v>
      </c>
      <c r="J2239" s="17" t="s">
        <v>354</v>
      </c>
      <c r="K2239" s="17" t="s">
        <v>392</v>
      </c>
      <c r="L2239" s="17" t="s">
        <v>261</v>
      </c>
      <c r="M2239" s="17" t="s">
        <v>255</v>
      </c>
      <c r="N2239" s="36">
        <v>5.2145758159631299</v>
      </c>
      <c r="O2239" s="35">
        <v>35.992019460000002</v>
      </c>
      <c r="P2239" s="37">
        <v>1570.9090445500001</v>
      </c>
      <c r="Q2239" t="str">
        <f t="shared" si="136"/>
        <v>Desirable</v>
      </c>
      <c r="R2239" t="str">
        <f t="shared" si="137"/>
        <v>Normal</v>
      </c>
      <c r="S2239">
        <f t="shared" si="138"/>
        <v>1</v>
      </c>
      <c r="T2239" t="str">
        <f t="shared" si="139"/>
        <v>Low</v>
      </c>
    </row>
    <row r="2240" spans="1:20" ht="15" customHeight="1" x14ac:dyDescent="0.35">
      <c r="A2240" s="35">
        <v>20</v>
      </c>
      <c r="B2240" s="36">
        <v>22.915568029999999</v>
      </c>
      <c r="C2240" s="35">
        <v>91.06395483</v>
      </c>
      <c r="D2240" s="35">
        <v>78.599967480000004</v>
      </c>
      <c r="E2240" s="37">
        <v>176.30790730000001</v>
      </c>
      <c r="F2240" s="37">
        <v>32.113316269999999</v>
      </c>
      <c r="G2240" s="37">
        <v>218.51847190000001</v>
      </c>
      <c r="H2240" s="37">
        <v>261.4814677</v>
      </c>
      <c r="I2240" s="17" t="s">
        <v>353</v>
      </c>
      <c r="J2240" s="17" t="s">
        <v>249</v>
      </c>
      <c r="K2240" s="17" t="s">
        <v>255</v>
      </c>
      <c r="L2240" s="17" t="s">
        <v>355</v>
      </c>
      <c r="M2240" s="17" t="s">
        <v>255</v>
      </c>
      <c r="N2240" s="36">
        <v>5.4901806408796698</v>
      </c>
      <c r="O2240" s="35">
        <v>12.46398735</v>
      </c>
      <c r="P2240" s="37">
        <v>458.3113606</v>
      </c>
      <c r="Q2240" t="str">
        <f t="shared" si="136"/>
        <v>Desirable</v>
      </c>
      <c r="R2240" t="str">
        <f t="shared" si="137"/>
        <v>Normal</v>
      </c>
      <c r="S2240">
        <f t="shared" si="138"/>
        <v>3</v>
      </c>
      <c r="T2240" t="str">
        <f t="shared" si="139"/>
        <v>Moderate</v>
      </c>
    </row>
    <row r="2241" spans="1:20" ht="15" customHeight="1" x14ac:dyDescent="0.35">
      <c r="A2241" s="35">
        <v>87</v>
      </c>
      <c r="B2241" s="36">
        <v>29.605308780000001</v>
      </c>
      <c r="C2241" s="35">
        <v>102.1648314</v>
      </c>
      <c r="D2241" s="35">
        <v>83.878356150000002</v>
      </c>
      <c r="E2241" s="37">
        <v>212.15098169999999</v>
      </c>
      <c r="F2241" s="37">
        <v>30.56712095</v>
      </c>
      <c r="G2241" s="37">
        <v>232.5171249</v>
      </c>
      <c r="H2241" s="37">
        <v>291.8409259</v>
      </c>
      <c r="I2241" s="17" t="s">
        <v>243</v>
      </c>
      <c r="J2241" s="17" t="s">
        <v>359</v>
      </c>
      <c r="K2241" s="17" t="s">
        <v>392</v>
      </c>
      <c r="L2241" s="17" t="s">
        <v>366</v>
      </c>
      <c r="M2241" s="17" t="s">
        <v>333</v>
      </c>
      <c r="N2241" s="36">
        <v>6.9404960332058998</v>
      </c>
      <c r="O2241" s="35">
        <v>18.286475249999999</v>
      </c>
      <c r="P2241" s="37">
        <v>2575.6618638599998</v>
      </c>
      <c r="Q2241" t="str">
        <f t="shared" si="136"/>
        <v>Borderline High</v>
      </c>
      <c r="R2241" t="str">
        <f t="shared" si="137"/>
        <v>Normal</v>
      </c>
      <c r="S2241">
        <f t="shared" si="138"/>
        <v>3</v>
      </c>
      <c r="T2241" t="str">
        <f t="shared" si="139"/>
        <v>Moderate</v>
      </c>
    </row>
    <row r="2242" spans="1:20" ht="15" customHeight="1" x14ac:dyDescent="0.35">
      <c r="A2242" s="35">
        <v>68</v>
      </c>
      <c r="B2242" s="36">
        <v>24.351190429999999</v>
      </c>
      <c r="C2242" s="35">
        <v>99.698409760000004</v>
      </c>
      <c r="D2242" s="35">
        <v>82.314226039999994</v>
      </c>
      <c r="E2242" s="37">
        <v>205.53262899999999</v>
      </c>
      <c r="F2242" s="37">
        <v>32.873477629999996</v>
      </c>
      <c r="G2242" s="37">
        <v>214.9747362</v>
      </c>
      <c r="H2242" s="37">
        <v>259.19958170000001</v>
      </c>
      <c r="I2242" s="17" t="s">
        <v>243</v>
      </c>
      <c r="J2242" s="17" t="s">
        <v>249</v>
      </c>
      <c r="K2242" s="17" t="s">
        <v>392</v>
      </c>
      <c r="L2242" s="17" t="s">
        <v>261</v>
      </c>
      <c r="M2242" s="17" t="s">
        <v>255</v>
      </c>
      <c r="N2242" s="36">
        <v>6.2522326147943996</v>
      </c>
      <c r="O2242" s="35">
        <v>17.384183719999999</v>
      </c>
      <c r="P2242" s="37">
        <v>1655.8809492400001</v>
      </c>
      <c r="Q2242" t="str">
        <f t="shared" ref="Q2242:Q2305" si="140">IF(E2242&lt;200,"Desirable",IF(E2242&lt;240,"Borderline High","High"))</f>
        <v>Borderline High</v>
      </c>
      <c r="R2242" t="str">
        <f t="shared" ref="R2242:R2305" si="141">IF(C2242&lt;120,"Normal",IF(C2242&lt;130,"Elevated",IF(C2242&lt;140,"High / Stage 1","High / Stage 2")))</f>
        <v>Normal</v>
      </c>
      <c r="S2242">
        <f t="shared" ref="S2242:S2305" si="142">(IF(M2242="Obese",3,IF(M2242="Overweight",2,IF(M2242="Underweight",1,0))))+(IF(R2242="High / Stage 2",3,IF(R2242="High / Stage 1",2,IF(R2242="Elevated",1,0))))+IF(I2242="smoker",2,0)+IF(F2242&lt;40,1,0)</f>
        <v>1</v>
      </c>
      <c r="T2242" t="str">
        <f t="shared" ref="T2242:T2305" si="143">IF(S2242&lt;=2,"Low",IF(S2242&lt;=5,"Moderate","High"))</f>
        <v>Low</v>
      </c>
    </row>
    <row r="2243" spans="1:20" ht="15" customHeight="1" x14ac:dyDescent="0.35">
      <c r="A2243" s="35">
        <v>36</v>
      </c>
      <c r="B2243" s="36">
        <v>32.378924339999998</v>
      </c>
      <c r="C2243" s="35">
        <v>114.9640912</v>
      </c>
      <c r="D2243" s="35">
        <v>96.014306129999994</v>
      </c>
      <c r="E2243" s="37">
        <v>182.32120520000001</v>
      </c>
      <c r="F2243" s="37">
        <v>37.092913420000002</v>
      </c>
      <c r="G2243" s="37">
        <v>215.1180392</v>
      </c>
      <c r="H2243" s="37">
        <v>259.0253171</v>
      </c>
      <c r="I2243" s="17" t="s">
        <v>353</v>
      </c>
      <c r="J2243" s="17" t="s">
        <v>249</v>
      </c>
      <c r="K2243" s="17" t="s">
        <v>392</v>
      </c>
      <c r="L2243" s="17" t="s">
        <v>357</v>
      </c>
      <c r="M2243" s="17" t="s">
        <v>334</v>
      </c>
      <c r="N2243" s="36">
        <v>4.91525707715628</v>
      </c>
      <c r="O2243" s="35">
        <v>18.949785070000001</v>
      </c>
      <c r="P2243" s="37">
        <v>1165.64127624</v>
      </c>
      <c r="Q2243" t="str">
        <f t="shared" si="140"/>
        <v>Desirable</v>
      </c>
      <c r="R2243" t="str">
        <f t="shared" si="141"/>
        <v>Normal</v>
      </c>
      <c r="S2243">
        <f t="shared" si="142"/>
        <v>6</v>
      </c>
      <c r="T2243" t="str">
        <f t="shared" si="143"/>
        <v>High</v>
      </c>
    </row>
    <row r="2244" spans="1:20" ht="15" customHeight="1" x14ac:dyDescent="0.35">
      <c r="A2244" s="35">
        <v>59</v>
      </c>
      <c r="B2244" s="36">
        <v>39.375424529999997</v>
      </c>
      <c r="C2244" s="35">
        <v>106.70807189999999</v>
      </c>
      <c r="D2244" s="35">
        <v>81.828476679999994</v>
      </c>
      <c r="E2244" s="37">
        <v>206.84977459999999</v>
      </c>
      <c r="F2244" s="37">
        <v>33.412692249999999</v>
      </c>
      <c r="G2244" s="37">
        <v>241.4480647</v>
      </c>
      <c r="H2244" s="37">
        <v>289.8646602</v>
      </c>
      <c r="I2244" s="17" t="s">
        <v>353</v>
      </c>
      <c r="J2244" s="17" t="s">
        <v>249</v>
      </c>
      <c r="K2244" s="17" t="s">
        <v>392</v>
      </c>
      <c r="L2244" s="17" t="s">
        <v>363</v>
      </c>
      <c r="M2244" s="17" t="s">
        <v>334</v>
      </c>
      <c r="N2244" s="36">
        <v>6.1907544909075698</v>
      </c>
      <c r="O2244" s="35">
        <v>24.879595219999999</v>
      </c>
      <c r="P2244" s="37">
        <v>2323.15004727</v>
      </c>
      <c r="Q2244" t="str">
        <f t="shared" si="140"/>
        <v>Borderline High</v>
      </c>
      <c r="R2244" t="str">
        <f t="shared" si="141"/>
        <v>Normal</v>
      </c>
      <c r="S2244">
        <f t="shared" si="142"/>
        <v>6</v>
      </c>
      <c r="T2244" t="str">
        <f t="shared" si="143"/>
        <v>High</v>
      </c>
    </row>
    <row r="2245" spans="1:20" ht="15" customHeight="1" x14ac:dyDescent="0.35">
      <c r="A2245" s="35">
        <v>52</v>
      </c>
      <c r="B2245" s="36">
        <v>27.373665899999999</v>
      </c>
      <c r="C2245" s="35">
        <v>101.62701029999999</v>
      </c>
      <c r="D2245" s="35">
        <v>95.591306900000006</v>
      </c>
      <c r="E2245" s="37">
        <v>150.7011602</v>
      </c>
      <c r="F2245" s="37">
        <v>41.851315880000001</v>
      </c>
      <c r="G2245" s="37">
        <v>182.0464523</v>
      </c>
      <c r="H2245" s="37">
        <v>210.83979690000001</v>
      </c>
      <c r="I2245" s="17" t="s">
        <v>243</v>
      </c>
      <c r="J2245" s="17" t="s">
        <v>249</v>
      </c>
      <c r="K2245" s="17" t="s">
        <v>392</v>
      </c>
      <c r="L2245" s="17" t="s">
        <v>363</v>
      </c>
      <c r="M2245" s="17" t="s">
        <v>333</v>
      </c>
      <c r="N2245" s="36">
        <v>3.6008702959807599</v>
      </c>
      <c r="O2245" s="35">
        <v>6.0357033999999903</v>
      </c>
      <c r="P2245" s="37">
        <v>1423.4306268</v>
      </c>
      <c r="Q2245" t="str">
        <f t="shared" si="140"/>
        <v>Desirable</v>
      </c>
      <c r="R2245" t="str">
        <f t="shared" si="141"/>
        <v>Normal</v>
      </c>
      <c r="S2245">
        <f t="shared" si="142"/>
        <v>2</v>
      </c>
      <c r="T2245" t="str">
        <f t="shared" si="143"/>
        <v>Low</v>
      </c>
    </row>
    <row r="2246" spans="1:20" ht="15" customHeight="1" x14ac:dyDescent="0.35">
      <c r="A2246" s="35">
        <v>63</v>
      </c>
      <c r="B2246" s="36">
        <v>40.688502339999999</v>
      </c>
      <c r="C2246" s="35">
        <v>103.0904627</v>
      </c>
      <c r="D2246" s="35">
        <v>83.210079910000005</v>
      </c>
      <c r="E2246" s="37">
        <v>232.5485659</v>
      </c>
      <c r="F2246" s="37">
        <v>39.776945650000002</v>
      </c>
      <c r="G2246" s="37">
        <v>227.5014238</v>
      </c>
      <c r="H2246" s="37">
        <v>256.14251789999997</v>
      </c>
      <c r="I2246" s="17" t="s">
        <v>243</v>
      </c>
      <c r="J2246" s="17" t="s">
        <v>354</v>
      </c>
      <c r="K2246" s="17" t="s">
        <v>392</v>
      </c>
      <c r="L2246" s="17" t="s">
        <v>261</v>
      </c>
      <c r="M2246" s="17" t="s">
        <v>334</v>
      </c>
      <c r="N2246" s="36">
        <v>5.8463152989726899</v>
      </c>
      <c r="O2246" s="35">
        <v>19.880382789999999</v>
      </c>
      <c r="P2246" s="37">
        <v>2563.37564742</v>
      </c>
      <c r="Q2246" t="str">
        <f t="shared" si="140"/>
        <v>Borderline High</v>
      </c>
      <c r="R2246" t="str">
        <f t="shared" si="141"/>
        <v>Normal</v>
      </c>
      <c r="S2246">
        <f t="shared" si="142"/>
        <v>4</v>
      </c>
      <c r="T2246" t="str">
        <f t="shared" si="143"/>
        <v>Moderate</v>
      </c>
    </row>
    <row r="2247" spans="1:20" ht="15" customHeight="1" x14ac:dyDescent="0.35">
      <c r="A2247" s="35">
        <v>43</v>
      </c>
      <c r="B2247" s="36">
        <v>24.735318329999998</v>
      </c>
      <c r="C2247" s="35">
        <v>104.681275</v>
      </c>
      <c r="D2247" s="35">
        <v>75.010006720000007</v>
      </c>
      <c r="E2247" s="37">
        <v>187.40944390000001</v>
      </c>
      <c r="F2247" s="37">
        <v>43.99884204</v>
      </c>
      <c r="G2247" s="37">
        <v>216.6763048</v>
      </c>
      <c r="H2247" s="37">
        <v>257.91815889999998</v>
      </c>
      <c r="I2247" s="17" t="s">
        <v>243</v>
      </c>
      <c r="J2247" s="17" t="s">
        <v>354</v>
      </c>
      <c r="K2247" s="17" t="s">
        <v>255</v>
      </c>
      <c r="L2247" s="17" t="s">
        <v>360</v>
      </c>
      <c r="M2247" s="17" t="s">
        <v>255</v>
      </c>
      <c r="N2247" s="36">
        <v>4.2594176394375003</v>
      </c>
      <c r="O2247" s="35">
        <v>29.67126828</v>
      </c>
      <c r="P2247" s="37">
        <v>1063.6186881900001</v>
      </c>
      <c r="Q2247" t="str">
        <f t="shared" si="140"/>
        <v>Desirable</v>
      </c>
      <c r="R2247" t="str">
        <f t="shared" si="141"/>
        <v>Normal</v>
      </c>
      <c r="S2247">
        <f t="shared" si="142"/>
        <v>0</v>
      </c>
      <c r="T2247" t="str">
        <f t="shared" si="143"/>
        <v>Low</v>
      </c>
    </row>
    <row r="2248" spans="1:20" ht="15" customHeight="1" x14ac:dyDescent="0.35">
      <c r="A2248" s="35">
        <v>86</v>
      </c>
      <c r="B2248" s="36">
        <v>26.161846180000001</v>
      </c>
      <c r="C2248" s="35">
        <v>112.1771717</v>
      </c>
      <c r="D2248" s="35">
        <v>80.289481210000005</v>
      </c>
      <c r="E2248" s="37">
        <v>188.0141783</v>
      </c>
      <c r="F2248" s="37">
        <v>40.384774159999999</v>
      </c>
      <c r="G2248" s="37">
        <v>231.74456900000001</v>
      </c>
      <c r="H2248" s="37">
        <v>227.6980887</v>
      </c>
      <c r="I2248" s="17" t="s">
        <v>353</v>
      </c>
      <c r="J2248" s="17" t="s">
        <v>359</v>
      </c>
      <c r="K2248" s="17" t="s">
        <v>392</v>
      </c>
      <c r="L2248" s="17" t="s">
        <v>366</v>
      </c>
      <c r="M2248" s="17" t="s">
        <v>333</v>
      </c>
      <c r="N2248" s="36">
        <v>4.6555708731986103</v>
      </c>
      <c r="O2248" s="35">
        <v>31.887690490000001</v>
      </c>
      <c r="P2248" s="37">
        <v>2249.91877148</v>
      </c>
      <c r="Q2248" t="str">
        <f t="shared" si="140"/>
        <v>Desirable</v>
      </c>
      <c r="R2248" t="str">
        <f t="shared" si="141"/>
        <v>Normal</v>
      </c>
      <c r="S2248">
        <f t="shared" si="142"/>
        <v>4</v>
      </c>
      <c r="T2248" t="str">
        <f t="shared" si="143"/>
        <v>Moderate</v>
      </c>
    </row>
    <row r="2249" spans="1:20" ht="15" customHeight="1" x14ac:dyDescent="0.35">
      <c r="A2249" s="35">
        <v>81</v>
      </c>
      <c r="B2249" s="36">
        <v>22.200747620000001</v>
      </c>
      <c r="C2249" s="35">
        <v>117.88218329999999</v>
      </c>
      <c r="D2249" s="35">
        <v>85.4355549</v>
      </c>
      <c r="E2249" s="37">
        <v>177.25216589999999</v>
      </c>
      <c r="F2249" s="37">
        <v>45.808453120000003</v>
      </c>
      <c r="G2249" s="37">
        <v>200.59336490000001</v>
      </c>
      <c r="H2249" s="37">
        <v>248.12360910000001</v>
      </c>
      <c r="I2249" s="17" t="s">
        <v>243</v>
      </c>
      <c r="J2249" s="17" t="s">
        <v>354</v>
      </c>
      <c r="K2249" s="17" t="s">
        <v>392</v>
      </c>
      <c r="L2249" s="17" t="s">
        <v>366</v>
      </c>
      <c r="M2249" s="17" t="s">
        <v>255</v>
      </c>
      <c r="N2249" s="36">
        <v>3.8694204634168599</v>
      </c>
      <c r="O2249" s="35">
        <v>32.446628400000002</v>
      </c>
      <c r="P2249" s="37">
        <v>1798.26055722</v>
      </c>
      <c r="Q2249" t="str">
        <f t="shared" si="140"/>
        <v>Desirable</v>
      </c>
      <c r="R2249" t="str">
        <f t="shared" si="141"/>
        <v>Normal</v>
      </c>
      <c r="S2249">
        <f t="shared" si="142"/>
        <v>0</v>
      </c>
      <c r="T2249" t="str">
        <f t="shared" si="143"/>
        <v>Low</v>
      </c>
    </row>
    <row r="2250" spans="1:20" ht="15" customHeight="1" x14ac:dyDescent="0.35">
      <c r="A2250" s="35">
        <v>54</v>
      </c>
      <c r="B2250" s="36">
        <v>24.74938397</v>
      </c>
      <c r="C2250" s="35">
        <v>115.16205309999999</v>
      </c>
      <c r="D2250" s="35">
        <v>73.436891700000004</v>
      </c>
      <c r="E2250" s="37">
        <v>175.77374739999999</v>
      </c>
      <c r="F2250" s="37">
        <v>34.349802939999996</v>
      </c>
      <c r="G2250" s="37">
        <v>201.4834324</v>
      </c>
      <c r="H2250" s="37">
        <v>226.2958237</v>
      </c>
      <c r="I2250" s="17" t="s">
        <v>353</v>
      </c>
      <c r="J2250" s="17" t="s">
        <v>354</v>
      </c>
      <c r="K2250" s="17" t="s">
        <v>255</v>
      </c>
      <c r="L2250" s="17" t="s">
        <v>363</v>
      </c>
      <c r="M2250" s="17" t="s">
        <v>255</v>
      </c>
      <c r="N2250" s="36">
        <v>5.1171690186121399</v>
      </c>
      <c r="O2250" s="35">
        <v>41.725161399999998</v>
      </c>
      <c r="P2250" s="37">
        <v>1336.4667343799999</v>
      </c>
      <c r="Q2250" t="str">
        <f t="shared" si="140"/>
        <v>Desirable</v>
      </c>
      <c r="R2250" t="str">
        <f t="shared" si="141"/>
        <v>Normal</v>
      </c>
      <c r="S2250">
        <f t="shared" si="142"/>
        <v>3</v>
      </c>
      <c r="T2250" t="str">
        <f t="shared" si="143"/>
        <v>Moderate</v>
      </c>
    </row>
    <row r="2251" spans="1:20" ht="15" customHeight="1" x14ac:dyDescent="0.35">
      <c r="A2251" s="35">
        <v>66</v>
      </c>
      <c r="B2251" s="36">
        <v>25.806486369999998</v>
      </c>
      <c r="C2251" s="35">
        <v>120.7772288</v>
      </c>
      <c r="D2251" s="35">
        <v>91.241377220000004</v>
      </c>
      <c r="E2251" s="37">
        <v>192.98194820000001</v>
      </c>
      <c r="F2251" s="37">
        <v>36.840851620000002</v>
      </c>
      <c r="G2251" s="37">
        <v>213.303552</v>
      </c>
      <c r="H2251" s="37">
        <v>226.36768760000001</v>
      </c>
      <c r="I2251" s="17" t="s">
        <v>243</v>
      </c>
      <c r="J2251" s="17" t="s">
        <v>249</v>
      </c>
      <c r="K2251" s="17" t="s">
        <v>392</v>
      </c>
      <c r="L2251" s="17" t="s">
        <v>261</v>
      </c>
      <c r="M2251" s="17" t="s">
        <v>333</v>
      </c>
      <c r="N2251" s="36">
        <v>5.2382596958001599</v>
      </c>
      <c r="O2251" s="35">
        <v>29.535851579999999</v>
      </c>
      <c r="P2251" s="37">
        <v>1703.2281004199999</v>
      </c>
      <c r="Q2251" t="str">
        <f t="shared" si="140"/>
        <v>Desirable</v>
      </c>
      <c r="R2251" t="str">
        <f t="shared" si="141"/>
        <v>Elevated</v>
      </c>
      <c r="S2251">
        <f t="shared" si="142"/>
        <v>4</v>
      </c>
      <c r="T2251" t="str">
        <f t="shared" si="143"/>
        <v>Moderate</v>
      </c>
    </row>
    <row r="2252" spans="1:20" ht="15" customHeight="1" x14ac:dyDescent="0.35">
      <c r="A2252" s="35">
        <v>38</v>
      </c>
      <c r="B2252" s="36">
        <v>29.06993413</v>
      </c>
      <c r="C2252" s="35">
        <v>108.673647</v>
      </c>
      <c r="D2252" s="35">
        <v>81.233628049999993</v>
      </c>
      <c r="E2252" s="37">
        <v>204.22168669999999</v>
      </c>
      <c r="F2252" s="37">
        <v>35.919455159999998</v>
      </c>
      <c r="G2252" s="37">
        <v>228.627385</v>
      </c>
      <c r="H2252" s="37">
        <v>253.2650912</v>
      </c>
      <c r="I2252" s="17" t="s">
        <v>243</v>
      </c>
      <c r="J2252" s="17" t="s">
        <v>249</v>
      </c>
      <c r="K2252" s="17" t="s">
        <v>392</v>
      </c>
      <c r="L2252" s="17" t="s">
        <v>357</v>
      </c>
      <c r="M2252" s="17" t="s">
        <v>333</v>
      </c>
      <c r="N2252" s="36">
        <v>5.6855452230640102</v>
      </c>
      <c r="O2252" s="35">
        <v>27.440018949999999</v>
      </c>
      <c r="P2252" s="37">
        <v>1104.6574969400001</v>
      </c>
      <c r="Q2252" t="str">
        <f t="shared" si="140"/>
        <v>Borderline High</v>
      </c>
      <c r="R2252" t="str">
        <f t="shared" si="141"/>
        <v>Normal</v>
      </c>
      <c r="S2252">
        <f t="shared" si="142"/>
        <v>3</v>
      </c>
      <c r="T2252" t="str">
        <f t="shared" si="143"/>
        <v>Moderate</v>
      </c>
    </row>
    <row r="2253" spans="1:20" ht="15" customHeight="1" x14ac:dyDescent="0.35">
      <c r="A2253" s="35">
        <v>81</v>
      </c>
      <c r="B2253" s="36">
        <v>20.76964718</v>
      </c>
      <c r="C2253" s="35">
        <v>100.44455429999999</v>
      </c>
      <c r="D2253" s="35">
        <v>59.780160670000001</v>
      </c>
      <c r="E2253" s="37">
        <v>181.11828259999999</v>
      </c>
      <c r="F2253" s="37">
        <v>37.76752785</v>
      </c>
      <c r="G2253" s="37">
        <v>213.8221345</v>
      </c>
      <c r="H2253" s="37">
        <v>233.83883359999999</v>
      </c>
      <c r="I2253" s="17" t="s">
        <v>243</v>
      </c>
      <c r="J2253" s="17" t="s">
        <v>354</v>
      </c>
      <c r="K2253" s="17" t="s">
        <v>255</v>
      </c>
      <c r="L2253" s="17" t="s">
        <v>366</v>
      </c>
      <c r="M2253" s="17" t="s">
        <v>255</v>
      </c>
      <c r="N2253" s="36">
        <v>4.7956086328801097</v>
      </c>
      <c r="O2253" s="35">
        <v>40.664393629999999</v>
      </c>
      <c r="P2253" s="37">
        <v>1682.3414215800001</v>
      </c>
      <c r="Q2253" t="str">
        <f t="shared" si="140"/>
        <v>Desirable</v>
      </c>
      <c r="R2253" t="str">
        <f t="shared" si="141"/>
        <v>Normal</v>
      </c>
      <c r="S2253">
        <f t="shared" si="142"/>
        <v>1</v>
      </c>
      <c r="T2253" t="str">
        <f t="shared" si="143"/>
        <v>Low</v>
      </c>
    </row>
    <row r="2254" spans="1:20" ht="15" customHeight="1" x14ac:dyDescent="0.35">
      <c r="A2254" s="35">
        <v>22</v>
      </c>
      <c r="B2254" s="36">
        <v>24.4122916</v>
      </c>
      <c r="C2254" s="35">
        <v>107.7549059</v>
      </c>
      <c r="D2254" s="35">
        <v>88.548387610000006</v>
      </c>
      <c r="E2254" s="37">
        <v>218.19238709999999</v>
      </c>
      <c r="F2254" s="37">
        <v>34.161329109999997</v>
      </c>
      <c r="G2254" s="37">
        <v>221.32732920000001</v>
      </c>
      <c r="H2254" s="37">
        <v>256.48053759999999</v>
      </c>
      <c r="I2254" s="17" t="s">
        <v>243</v>
      </c>
      <c r="J2254" s="17" t="s">
        <v>249</v>
      </c>
      <c r="K2254" s="17" t="s">
        <v>392</v>
      </c>
      <c r="L2254" s="17" t="s">
        <v>355</v>
      </c>
      <c r="M2254" s="17" t="s">
        <v>255</v>
      </c>
      <c r="N2254" s="36">
        <v>6.3871164496386301</v>
      </c>
      <c r="O2254" s="35">
        <v>19.206518290000002</v>
      </c>
      <c r="P2254" s="37">
        <v>537.07041519999996</v>
      </c>
      <c r="Q2254" t="str">
        <f t="shared" si="140"/>
        <v>Borderline High</v>
      </c>
      <c r="R2254" t="str">
        <f t="shared" si="141"/>
        <v>Normal</v>
      </c>
      <c r="S2254">
        <f t="shared" si="142"/>
        <v>1</v>
      </c>
      <c r="T2254" t="str">
        <f t="shared" si="143"/>
        <v>Low</v>
      </c>
    </row>
    <row r="2255" spans="1:20" ht="15" customHeight="1" x14ac:dyDescent="0.35">
      <c r="A2255" s="35">
        <v>87</v>
      </c>
      <c r="B2255" s="36">
        <v>24.539044919999998</v>
      </c>
      <c r="C2255" s="35">
        <v>98.377334880000006</v>
      </c>
      <c r="D2255" s="35">
        <v>76.922556380000003</v>
      </c>
      <c r="E2255" s="37">
        <v>206.7814898</v>
      </c>
      <c r="F2255" s="37">
        <v>41.242506130000002</v>
      </c>
      <c r="G2255" s="37">
        <v>226.0223934</v>
      </c>
      <c r="H2255" s="37">
        <v>260.08038149999999</v>
      </c>
      <c r="I2255" s="17" t="s">
        <v>243</v>
      </c>
      <c r="J2255" s="17" t="s">
        <v>359</v>
      </c>
      <c r="K2255" s="17" t="s">
        <v>255</v>
      </c>
      <c r="L2255" s="17" t="s">
        <v>366</v>
      </c>
      <c r="M2255" s="17" t="s">
        <v>255</v>
      </c>
      <c r="N2255" s="36">
        <v>5.01379545530542</v>
      </c>
      <c r="O2255" s="35">
        <v>21.4547785</v>
      </c>
      <c r="P2255" s="37">
        <v>2134.8969080400002</v>
      </c>
      <c r="Q2255" t="str">
        <f t="shared" si="140"/>
        <v>Borderline High</v>
      </c>
      <c r="R2255" t="str">
        <f t="shared" si="141"/>
        <v>Normal</v>
      </c>
      <c r="S2255">
        <f t="shared" si="142"/>
        <v>0</v>
      </c>
      <c r="T2255" t="str">
        <f t="shared" si="143"/>
        <v>Low</v>
      </c>
    </row>
    <row r="2256" spans="1:20" ht="15" customHeight="1" x14ac:dyDescent="0.35">
      <c r="A2256" s="35">
        <v>21</v>
      </c>
      <c r="B2256" s="36">
        <v>31.467724449999999</v>
      </c>
      <c r="C2256" s="35">
        <v>113.1593388</v>
      </c>
      <c r="D2256" s="35">
        <v>79.59796901</v>
      </c>
      <c r="E2256" s="37">
        <v>207.25771320000001</v>
      </c>
      <c r="F2256" s="37">
        <v>38.87640348</v>
      </c>
      <c r="G2256" s="37">
        <v>227.85225600000001</v>
      </c>
      <c r="H2256" s="37">
        <v>256.1084616</v>
      </c>
      <c r="I2256" s="17" t="s">
        <v>243</v>
      </c>
      <c r="J2256" s="17" t="s">
        <v>249</v>
      </c>
      <c r="K2256" s="17" t="s">
        <v>255</v>
      </c>
      <c r="L2256" s="17" t="s">
        <v>355</v>
      </c>
      <c r="M2256" s="17" t="s">
        <v>334</v>
      </c>
      <c r="N2256" s="36">
        <v>5.33119565205212</v>
      </c>
      <c r="O2256" s="35">
        <v>33.561369790000001</v>
      </c>
      <c r="P2256" s="37">
        <v>660.82221345000005</v>
      </c>
      <c r="Q2256" t="str">
        <f t="shared" si="140"/>
        <v>Borderline High</v>
      </c>
      <c r="R2256" t="str">
        <f t="shared" si="141"/>
        <v>Normal</v>
      </c>
      <c r="S2256">
        <f t="shared" si="142"/>
        <v>4</v>
      </c>
      <c r="T2256" t="str">
        <f t="shared" si="143"/>
        <v>Moderate</v>
      </c>
    </row>
    <row r="2257" spans="1:20" ht="15" customHeight="1" x14ac:dyDescent="0.35">
      <c r="A2257" s="35">
        <v>56</v>
      </c>
      <c r="B2257" s="36">
        <v>27.583223010000001</v>
      </c>
      <c r="C2257" s="35">
        <v>113.7624584</v>
      </c>
      <c r="D2257" s="35">
        <v>88.428823890000004</v>
      </c>
      <c r="E2257" s="37">
        <v>169.33897440000001</v>
      </c>
      <c r="F2257" s="37">
        <v>45.895405889999999</v>
      </c>
      <c r="G2257" s="37">
        <v>196.0558972</v>
      </c>
      <c r="H2257" s="37">
        <v>240.92249179999999</v>
      </c>
      <c r="I2257" s="17" t="s">
        <v>243</v>
      </c>
      <c r="J2257" s="17" t="s">
        <v>249</v>
      </c>
      <c r="K2257" s="17" t="s">
        <v>392</v>
      </c>
      <c r="L2257" s="17" t="s">
        <v>363</v>
      </c>
      <c r="M2257" s="17" t="s">
        <v>333</v>
      </c>
      <c r="N2257" s="36">
        <v>3.6896715720493698</v>
      </c>
      <c r="O2257" s="35">
        <v>25.33363451</v>
      </c>
      <c r="P2257" s="37">
        <v>1544.66048856</v>
      </c>
      <c r="Q2257" t="str">
        <f t="shared" si="140"/>
        <v>Desirable</v>
      </c>
      <c r="R2257" t="str">
        <f t="shared" si="141"/>
        <v>Normal</v>
      </c>
      <c r="S2257">
        <f t="shared" si="142"/>
        <v>2</v>
      </c>
      <c r="T2257" t="str">
        <f t="shared" si="143"/>
        <v>Low</v>
      </c>
    </row>
    <row r="2258" spans="1:20" ht="15" customHeight="1" x14ac:dyDescent="0.35">
      <c r="A2258" s="35">
        <v>52</v>
      </c>
      <c r="B2258" s="36">
        <v>27.5841207</v>
      </c>
      <c r="C2258" s="35">
        <v>121.7884415</v>
      </c>
      <c r="D2258" s="35">
        <v>82.412089260000002</v>
      </c>
      <c r="E2258" s="37">
        <v>173.34867639999999</v>
      </c>
      <c r="F2258" s="37">
        <v>33.976102580000003</v>
      </c>
      <c r="G2258" s="37">
        <v>211.1483983</v>
      </c>
      <c r="H2258" s="37">
        <v>223.8094164</v>
      </c>
      <c r="I2258" s="17" t="s">
        <v>243</v>
      </c>
      <c r="J2258" s="17" t="s">
        <v>359</v>
      </c>
      <c r="K2258" s="17" t="s">
        <v>392</v>
      </c>
      <c r="L2258" s="17" t="s">
        <v>363</v>
      </c>
      <c r="M2258" s="17" t="s">
        <v>333</v>
      </c>
      <c r="N2258" s="36">
        <v>5.1020765548913101</v>
      </c>
      <c r="O2258" s="35">
        <v>39.376352240000003</v>
      </c>
      <c r="P2258" s="37">
        <v>1434.3742764000001</v>
      </c>
      <c r="Q2258" t="str">
        <f t="shared" si="140"/>
        <v>Desirable</v>
      </c>
      <c r="R2258" t="str">
        <f t="shared" si="141"/>
        <v>Elevated</v>
      </c>
      <c r="S2258">
        <f t="shared" si="142"/>
        <v>4</v>
      </c>
      <c r="T2258" t="str">
        <f t="shared" si="143"/>
        <v>Moderate</v>
      </c>
    </row>
    <row r="2259" spans="1:20" ht="15" customHeight="1" x14ac:dyDescent="0.35">
      <c r="A2259" s="35">
        <v>18</v>
      </c>
      <c r="B2259" s="36">
        <v>27.4162824</v>
      </c>
      <c r="C2259" s="35">
        <v>115.659046</v>
      </c>
      <c r="D2259" s="35">
        <v>76.085846669999995</v>
      </c>
      <c r="E2259" s="37">
        <v>173.87875159999999</v>
      </c>
      <c r="F2259" s="37">
        <v>39.21805415</v>
      </c>
      <c r="G2259" s="37">
        <v>203.94572719999999</v>
      </c>
      <c r="H2259" s="37">
        <v>222.47924399999999</v>
      </c>
      <c r="I2259" s="17" t="s">
        <v>353</v>
      </c>
      <c r="J2259" s="17" t="s">
        <v>359</v>
      </c>
      <c r="K2259" s="17" t="s">
        <v>255</v>
      </c>
      <c r="L2259" s="17" t="s">
        <v>355</v>
      </c>
      <c r="M2259" s="17" t="s">
        <v>333</v>
      </c>
      <c r="N2259" s="36">
        <v>4.4336404589313396</v>
      </c>
      <c r="O2259" s="35">
        <v>39.573199330000001</v>
      </c>
      <c r="P2259" s="37">
        <v>493.4930832</v>
      </c>
      <c r="Q2259" t="str">
        <f t="shared" si="140"/>
        <v>Desirable</v>
      </c>
      <c r="R2259" t="str">
        <f t="shared" si="141"/>
        <v>Normal</v>
      </c>
      <c r="S2259">
        <f t="shared" si="142"/>
        <v>5</v>
      </c>
      <c r="T2259" t="str">
        <f t="shared" si="143"/>
        <v>Moderate</v>
      </c>
    </row>
    <row r="2260" spans="1:20" ht="15" customHeight="1" x14ac:dyDescent="0.35">
      <c r="A2260" s="35">
        <v>53</v>
      </c>
      <c r="B2260" s="36">
        <v>18.276923960000001</v>
      </c>
      <c r="C2260" s="35">
        <v>109.1064495</v>
      </c>
      <c r="D2260" s="35">
        <v>73.796386010000006</v>
      </c>
      <c r="E2260" s="37">
        <v>189.42754650000001</v>
      </c>
      <c r="F2260" s="37">
        <v>41.970409529999998</v>
      </c>
      <c r="G2260" s="37">
        <v>242.27562879999999</v>
      </c>
      <c r="H2260" s="37">
        <v>221.3616916</v>
      </c>
      <c r="I2260" s="17" t="s">
        <v>243</v>
      </c>
      <c r="J2260" s="17" t="s">
        <v>359</v>
      </c>
      <c r="K2260" s="17" t="s">
        <v>255</v>
      </c>
      <c r="L2260" s="17" t="s">
        <v>363</v>
      </c>
      <c r="M2260" s="17" t="s">
        <v>332</v>
      </c>
      <c r="N2260" s="36">
        <v>4.5133594983055696</v>
      </c>
      <c r="O2260" s="35">
        <v>35.310063489999997</v>
      </c>
      <c r="P2260" s="37">
        <v>968.67696988</v>
      </c>
      <c r="Q2260" t="str">
        <f t="shared" si="140"/>
        <v>Desirable</v>
      </c>
      <c r="R2260" t="str">
        <f t="shared" si="141"/>
        <v>Normal</v>
      </c>
      <c r="S2260">
        <f t="shared" si="142"/>
        <v>1</v>
      </c>
      <c r="T2260" t="str">
        <f t="shared" si="143"/>
        <v>Low</v>
      </c>
    </row>
    <row r="2261" spans="1:20" ht="15" customHeight="1" x14ac:dyDescent="0.35">
      <c r="A2261" s="35">
        <v>74</v>
      </c>
      <c r="B2261" s="36">
        <v>35.036405930000001</v>
      </c>
      <c r="C2261" s="35">
        <v>98.136382330000004</v>
      </c>
      <c r="D2261" s="35">
        <v>73.526205450000006</v>
      </c>
      <c r="E2261" s="37">
        <v>203.71589230000001</v>
      </c>
      <c r="F2261" s="37">
        <v>30.936637940000001</v>
      </c>
      <c r="G2261" s="37">
        <v>243.3568808</v>
      </c>
      <c r="H2261" s="37">
        <v>255.90892890000001</v>
      </c>
      <c r="I2261" s="17" t="s">
        <v>353</v>
      </c>
      <c r="J2261" s="17" t="s">
        <v>359</v>
      </c>
      <c r="K2261" s="17" t="s">
        <v>255</v>
      </c>
      <c r="L2261" s="17" t="s">
        <v>366</v>
      </c>
      <c r="M2261" s="17" t="s">
        <v>334</v>
      </c>
      <c r="N2261" s="36">
        <v>6.5849396012293404</v>
      </c>
      <c r="O2261" s="35">
        <v>24.610176880000001</v>
      </c>
      <c r="P2261" s="37">
        <v>2592.6940388200001</v>
      </c>
      <c r="Q2261" t="str">
        <f t="shared" si="140"/>
        <v>Borderline High</v>
      </c>
      <c r="R2261" t="str">
        <f t="shared" si="141"/>
        <v>Normal</v>
      </c>
      <c r="S2261">
        <f t="shared" si="142"/>
        <v>6</v>
      </c>
      <c r="T2261" t="str">
        <f t="shared" si="143"/>
        <v>High</v>
      </c>
    </row>
    <row r="2262" spans="1:20" ht="15" customHeight="1" x14ac:dyDescent="0.35">
      <c r="A2262" s="35">
        <v>87</v>
      </c>
      <c r="B2262" s="36">
        <v>22.375307939999999</v>
      </c>
      <c r="C2262" s="35">
        <v>105.9990487</v>
      </c>
      <c r="D2262" s="35">
        <v>80.811781589999995</v>
      </c>
      <c r="E2262" s="37">
        <v>170.60298520000001</v>
      </c>
      <c r="F2262" s="37">
        <v>39.58852838</v>
      </c>
      <c r="G2262" s="37">
        <v>209.94348579999999</v>
      </c>
      <c r="H2262" s="37">
        <v>270.9308954</v>
      </c>
      <c r="I2262" s="17" t="s">
        <v>353</v>
      </c>
      <c r="J2262" s="17" t="s">
        <v>359</v>
      </c>
      <c r="K2262" s="17" t="s">
        <v>392</v>
      </c>
      <c r="L2262" s="17" t="s">
        <v>366</v>
      </c>
      <c r="M2262" s="17" t="s">
        <v>255</v>
      </c>
      <c r="N2262" s="36">
        <v>4.3094045720120304</v>
      </c>
      <c r="O2262" s="35">
        <v>25.187267110000001</v>
      </c>
      <c r="P2262" s="37">
        <v>1946.6517907800001</v>
      </c>
      <c r="Q2262" t="str">
        <f t="shared" si="140"/>
        <v>Desirable</v>
      </c>
      <c r="R2262" t="str">
        <f t="shared" si="141"/>
        <v>Normal</v>
      </c>
      <c r="S2262">
        <f t="shared" si="142"/>
        <v>3</v>
      </c>
      <c r="T2262" t="str">
        <f t="shared" si="143"/>
        <v>Moderate</v>
      </c>
    </row>
    <row r="2263" spans="1:20" ht="15" customHeight="1" x14ac:dyDescent="0.35">
      <c r="A2263" s="35">
        <v>58</v>
      </c>
      <c r="B2263" s="36">
        <v>31.450379349999999</v>
      </c>
      <c r="C2263" s="35">
        <v>118.3935383</v>
      </c>
      <c r="D2263" s="35">
        <v>90.634415840000003</v>
      </c>
      <c r="E2263" s="37">
        <v>228.57172439999999</v>
      </c>
      <c r="F2263" s="37">
        <v>43.779204380000003</v>
      </c>
      <c r="G2263" s="37">
        <v>255.14400019999999</v>
      </c>
      <c r="H2263" s="37">
        <v>259.48018539999998</v>
      </c>
      <c r="I2263" s="17" t="s">
        <v>243</v>
      </c>
      <c r="J2263" s="17" t="s">
        <v>354</v>
      </c>
      <c r="K2263" s="17" t="s">
        <v>392</v>
      </c>
      <c r="L2263" s="17" t="s">
        <v>363</v>
      </c>
      <c r="M2263" s="17" t="s">
        <v>334</v>
      </c>
      <c r="N2263" s="36">
        <v>5.2210113828477898</v>
      </c>
      <c r="O2263" s="35">
        <v>27.75912246</v>
      </c>
      <c r="P2263" s="37">
        <v>1824.1220023000001</v>
      </c>
      <c r="Q2263" t="str">
        <f t="shared" si="140"/>
        <v>Borderline High</v>
      </c>
      <c r="R2263" t="str">
        <f t="shared" si="141"/>
        <v>Normal</v>
      </c>
      <c r="S2263">
        <f t="shared" si="142"/>
        <v>3</v>
      </c>
      <c r="T2263" t="str">
        <f t="shared" si="143"/>
        <v>Moderate</v>
      </c>
    </row>
    <row r="2264" spans="1:20" ht="15" customHeight="1" x14ac:dyDescent="0.35">
      <c r="A2264" s="35">
        <v>71</v>
      </c>
      <c r="B2264" s="36">
        <v>25.87413943</v>
      </c>
      <c r="C2264" s="35">
        <v>125.2657672</v>
      </c>
      <c r="D2264" s="35">
        <v>97.518122480000002</v>
      </c>
      <c r="E2264" s="37">
        <v>190.73150960000001</v>
      </c>
      <c r="F2264" s="37">
        <v>36.229244770000001</v>
      </c>
      <c r="G2264" s="37">
        <v>207.14130180000001</v>
      </c>
      <c r="H2264" s="37">
        <v>253.5505469</v>
      </c>
      <c r="I2264" s="17" t="s">
        <v>243</v>
      </c>
      <c r="J2264" s="17" t="s">
        <v>359</v>
      </c>
      <c r="K2264" s="17" t="s">
        <v>392</v>
      </c>
      <c r="L2264" s="17" t="s">
        <v>366</v>
      </c>
      <c r="M2264" s="17" t="s">
        <v>333</v>
      </c>
      <c r="N2264" s="36">
        <v>5.2645731593592897</v>
      </c>
      <c r="O2264" s="35">
        <v>27.74764472</v>
      </c>
      <c r="P2264" s="37">
        <v>1837.0638995300001</v>
      </c>
      <c r="Q2264" t="str">
        <f t="shared" si="140"/>
        <v>Desirable</v>
      </c>
      <c r="R2264" t="str">
        <f t="shared" si="141"/>
        <v>Elevated</v>
      </c>
      <c r="S2264">
        <f t="shared" si="142"/>
        <v>4</v>
      </c>
      <c r="T2264" t="str">
        <f t="shared" si="143"/>
        <v>Moderate</v>
      </c>
    </row>
    <row r="2265" spans="1:20" ht="15" customHeight="1" x14ac:dyDescent="0.35">
      <c r="A2265" s="35">
        <v>63</v>
      </c>
      <c r="B2265" s="36">
        <v>23.942743660000001</v>
      </c>
      <c r="C2265" s="35">
        <v>115.6433224</v>
      </c>
      <c r="D2265" s="35">
        <v>68.992257480000006</v>
      </c>
      <c r="E2265" s="37">
        <v>194.5413652</v>
      </c>
      <c r="F2265" s="37">
        <v>37.511866929999997</v>
      </c>
      <c r="G2265" s="37">
        <v>212.6516317</v>
      </c>
      <c r="H2265" s="37">
        <v>277.08672910000001</v>
      </c>
      <c r="I2265" s="17" t="s">
        <v>353</v>
      </c>
      <c r="J2265" s="17" t="s">
        <v>249</v>
      </c>
      <c r="K2265" s="17" t="s">
        <v>255</v>
      </c>
      <c r="L2265" s="17" t="s">
        <v>261</v>
      </c>
      <c r="M2265" s="17" t="s">
        <v>255</v>
      </c>
      <c r="N2265" s="36">
        <v>5.1861285806709896</v>
      </c>
      <c r="O2265" s="35">
        <v>46.651064920000003</v>
      </c>
      <c r="P2265" s="37">
        <v>1508.39285058</v>
      </c>
      <c r="Q2265" t="str">
        <f t="shared" si="140"/>
        <v>Desirable</v>
      </c>
      <c r="R2265" t="str">
        <f t="shared" si="141"/>
        <v>Normal</v>
      </c>
      <c r="S2265">
        <f t="shared" si="142"/>
        <v>3</v>
      </c>
      <c r="T2265" t="str">
        <f t="shared" si="143"/>
        <v>Moderate</v>
      </c>
    </row>
    <row r="2266" spans="1:20" ht="15" customHeight="1" x14ac:dyDescent="0.35">
      <c r="A2266" s="35">
        <v>77</v>
      </c>
      <c r="B2266" s="36">
        <v>32.218517579999997</v>
      </c>
      <c r="C2266" s="35">
        <v>101.0091548</v>
      </c>
      <c r="D2266" s="35">
        <v>85.04051896</v>
      </c>
      <c r="E2266" s="37">
        <v>177.10589640000001</v>
      </c>
      <c r="F2266" s="37">
        <v>35.732537000000001</v>
      </c>
      <c r="G2266" s="37">
        <v>196.32291040000001</v>
      </c>
      <c r="H2266" s="37">
        <v>243.38957959999999</v>
      </c>
      <c r="I2266" s="17" t="s">
        <v>243</v>
      </c>
      <c r="J2266" s="17" t="s">
        <v>359</v>
      </c>
      <c r="K2266" s="17" t="s">
        <v>392</v>
      </c>
      <c r="L2266" s="17" t="s">
        <v>366</v>
      </c>
      <c r="M2266" s="17" t="s">
        <v>334</v>
      </c>
      <c r="N2266" s="36">
        <v>4.9564321839224599</v>
      </c>
      <c r="O2266" s="35">
        <v>15.968635839999999</v>
      </c>
      <c r="P2266" s="37">
        <v>2480.8258536600001</v>
      </c>
      <c r="Q2266" t="str">
        <f t="shared" si="140"/>
        <v>Desirable</v>
      </c>
      <c r="R2266" t="str">
        <f t="shared" si="141"/>
        <v>Normal</v>
      </c>
      <c r="S2266">
        <f t="shared" si="142"/>
        <v>4</v>
      </c>
      <c r="T2266" t="str">
        <f t="shared" si="143"/>
        <v>Moderate</v>
      </c>
    </row>
    <row r="2267" spans="1:20" ht="15" customHeight="1" x14ac:dyDescent="0.35">
      <c r="A2267" s="35">
        <v>77</v>
      </c>
      <c r="B2267" s="36">
        <v>21.031598370000001</v>
      </c>
      <c r="C2267" s="35">
        <v>125.4637142</v>
      </c>
      <c r="D2267" s="35">
        <v>77.84180877</v>
      </c>
      <c r="E2267" s="37">
        <v>198.52983069999999</v>
      </c>
      <c r="F2267" s="37">
        <v>37.254504099999998</v>
      </c>
      <c r="G2267" s="37">
        <v>207.2637852</v>
      </c>
      <c r="H2267" s="37">
        <v>229.94257999999999</v>
      </c>
      <c r="I2267" s="17" t="s">
        <v>243</v>
      </c>
      <c r="J2267" s="17" t="s">
        <v>249</v>
      </c>
      <c r="K2267" s="17" t="s">
        <v>255</v>
      </c>
      <c r="L2267" s="17" t="s">
        <v>366</v>
      </c>
      <c r="M2267" s="17" t="s">
        <v>255</v>
      </c>
      <c r="N2267" s="36">
        <v>5.3290155243269002</v>
      </c>
      <c r="O2267" s="35">
        <v>47.621905429999998</v>
      </c>
      <c r="P2267" s="37">
        <v>1619.4330744900001</v>
      </c>
      <c r="Q2267" t="str">
        <f t="shared" si="140"/>
        <v>Desirable</v>
      </c>
      <c r="R2267" t="str">
        <f t="shared" si="141"/>
        <v>Elevated</v>
      </c>
      <c r="S2267">
        <f t="shared" si="142"/>
        <v>2</v>
      </c>
      <c r="T2267" t="str">
        <f t="shared" si="143"/>
        <v>Low</v>
      </c>
    </row>
    <row r="2268" spans="1:20" ht="15" customHeight="1" x14ac:dyDescent="0.35">
      <c r="A2268" s="35">
        <v>74</v>
      </c>
      <c r="B2268" s="36">
        <v>21.454634639999998</v>
      </c>
      <c r="C2268" s="35">
        <v>109.56478850000001</v>
      </c>
      <c r="D2268" s="35">
        <v>83.153052270000003</v>
      </c>
      <c r="E2268" s="37">
        <v>200.0821081</v>
      </c>
      <c r="F2268" s="37">
        <v>38.981643830000003</v>
      </c>
      <c r="G2268" s="37">
        <v>220.56187460000001</v>
      </c>
      <c r="H2268" s="37">
        <v>242.0804115</v>
      </c>
      <c r="I2268" s="17" t="s">
        <v>243</v>
      </c>
      <c r="J2268" s="17" t="s">
        <v>249</v>
      </c>
      <c r="K2268" s="17" t="s">
        <v>392</v>
      </c>
      <c r="L2268" s="17" t="s">
        <v>366</v>
      </c>
      <c r="M2268" s="17" t="s">
        <v>255</v>
      </c>
      <c r="N2268" s="36">
        <v>5.1327262896496499</v>
      </c>
      <c r="O2268" s="35">
        <v>26.411736229999999</v>
      </c>
      <c r="P2268" s="37">
        <v>1587.6429633600001</v>
      </c>
      <c r="Q2268" t="str">
        <f t="shared" si="140"/>
        <v>Borderline High</v>
      </c>
      <c r="R2268" t="str">
        <f t="shared" si="141"/>
        <v>Normal</v>
      </c>
      <c r="S2268">
        <f t="shared" si="142"/>
        <v>1</v>
      </c>
      <c r="T2268" t="str">
        <f t="shared" si="143"/>
        <v>Low</v>
      </c>
    </row>
    <row r="2269" spans="1:20" ht="15" customHeight="1" x14ac:dyDescent="0.35">
      <c r="A2269" s="35">
        <v>48</v>
      </c>
      <c r="B2269" s="36">
        <v>27.78738091</v>
      </c>
      <c r="C2269" s="35">
        <v>114.3861716</v>
      </c>
      <c r="D2269" s="35">
        <v>83.063304479999999</v>
      </c>
      <c r="E2269" s="37">
        <v>161.83743999999999</v>
      </c>
      <c r="F2269" s="37">
        <v>40.830102050000001</v>
      </c>
      <c r="G2269" s="37">
        <v>190.49320130000001</v>
      </c>
      <c r="H2269" s="37">
        <v>222.88511449999999</v>
      </c>
      <c r="I2269" s="17" t="s">
        <v>353</v>
      </c>
      <c r="J2269" s="17" t="s">
        <v>354</v>
      </c>
      <c r="K2269" s="17" t="s">
        <v>392</v>
      </c>
      <c r="L2269" s="17" t="s">
        <v>360</v>
      </c>
      <c r="M2269" s="17" t="s">
        <v>333</v>
      </c>
      <c r="N2269" s="36">
        <v>3.9636795372643499</v>
      </c>
      <c r="O2269" s="35">
        <v>31.322867120000002</v>
      </c>
      <c r="P2269" s="37">
        <v>1333.79428368</v>
      </c>
      <c r="Q2269" t="str">
        <f t="shared" si="140"/>
        <v>Desirable</v>
      </c>
      <c r="R2269" t="str">
        <f t="shared" si="141"/>
        <v>Normal</v>
      </c>
      <c r="S2269">
        <f t="shared" si="142"/>
        <v>4</v>
      </c>
      <c r="T2269" t="str">
        <f t="shared" si="143"/>
        <v>Moderate</v>
      </c>
    </row>
    <row r="2270" spans="1:20" ht="15" customHeight="1" x14ac:dyDescent="0.35">
      <c r="A2270" s="35">
        <v>41</v>
      </c>
      <c r="B2270" s="36">
        <v>27.936236910000002</v>
      </c>
      <c r="C2270" s="35">
        <v>114.6101058</v>
      </c>
      <c r="D2270" s="35">
        <v>72.877549340000002</v>
      </c>
      <c r="E2270" s="37">
        <v>202.5309441</v>
      </c>
      <c r="F2270" s="37">
        <v>27.476040229999999</v>
      </c>
      <c r="G2270" s="37">
        <v>237.01191360000001</v>
      </c>
      <c r="H2270" s="37">
        <v>270.5781763</v>
      </c>
      <c r="I2270" s="17" t="s">
        <v>353</v>
      </c>
      <c r="J2270" s="17" t="s">
        <v>249</v>
      </c>
      <c r="K2270" s="17" t="s">
        <v>255</v>
      </c>
      <c r="L2270" s="17" t="s">
        <v>360</v>
      </c>
      <c r="M2270" s="17" t="s">
        <v>333</v>
      </c>
      <c r="N2270" s="36">
        <v>7.3711838534456797</v>
      </c>
      <c r="O2270" s="35">
        <v>41.732556459999998</v>
      </c>
      <c r="P2270" s="37">
        <v>1145.38571331</v>
      </c>
      <c r="Q2270" t="str">
        <f t="shared" si="140"/>
        <v>Borderline High</v>
      </c>
      <c r="R2270" t="str">
        <f t="shared" si="141"/>
        <v>Normal</v>
      </c>
      <c r="S2270">
        <f t="shared" si="142"/>
        <v>5</v>
      </c>
      <c r="T2270" t="str">
        <f t="shared" si="143"/>
        <v>Moderate</v>
      </c>
    </row>
    <row r="2271" spans="1:20" ht="15" customHeight="1" x14ac:dyDescent="0.35">
      <c r="A2271" s="35">
        <v>53</v>
      </c>
      <c r="B2271" s="36">
        <v>31.097504090000001</v>
      </c>
      <c r="C2271" s="35">
        <v>104.9583257</v>
      </c>
      <c r="D2271" s="35">
        <v>79.639372219999998</v>
      </c>
      <c r="E2271" s="37">
        <v>204.55139120000001</v>
      </c>
      <c r="F2271" s="37">
        <v>38.510785900000002</v>
      </c>
      <c r="G2271" s="37">
        <v>236.51782710000001</v>
      </c>
      <c r="H2271" s="37">
        <v>250.01978299999999</v>
      </c>
      <c r="I2271" s="17" t="s">
        <v>243</v>
      </c>
      <c r="J2271" s="17" t="s">
        <v>249</v>
      </c>
      <c r="K2271" s="17" t="s">
        <v>255</v>
      </c>
      <c r="L2271" s="17" t="s">
        <v>363</v>
      </c>
      <c r="M2271" s="17" t="s">
        <v>334</v>
      </c>
      <c r="N2271" s="36">
        <v>5.3115351042472501</v>
      </c>
      <c r="O2271" s="35">
        <v>25.318953480000001</v>
      </c>
      <c r="P2271" s="37">
        <v>1648.16771677</v>
      </c>
      <c r="Q2271" t="str">
        <f t="shared" si="140"/>
        <v>Borderline High</v>
      </c>
      <c r="R2271" t="str">
        <f t="shared" si="141"/>
        <v>Normal</v>
      </c>
      <c r="S2271">
        <f t="shared" si="142"/>
        <v>4</v>
      </c>
      <c r="T2271" t="str">
        <f t="shared" si="143"/>
        <v>Moderate</v>
      </c>
    </row>
    <row r="2272" spans="1:20" ht="15" customHeight="1" x14ac:dyDescent="0.35">
      <c r="A2272" s="35">
        <v>47</v>
      </c>
      <c r="B2272" s="36">
        <v>30.582794069999998</v>
      </c>
      <c r="C2272" s="35">
        <v>102.2591529</v>
      </c>
      <c r="D2272" s="35">
        <v>84.860367819999993</v>
      </c>
      <c r="E2272" s="37">
        <v>215.69632379999999</v>
      </c>
      <c r="F2272" s="37">
        <v>40.750517889999998</v>
      </c>
      <c r="G2272" s="37">
        <v>217.1514999</v>
      </c>
      <c r="H2272" s="37">
        <v>267.50172179999998</v>
      </c>
      <c r="I2272" s="17" t="s">
        <v>243</v>
      </c>
      <c r="J2272" s="17" t="s">
        <v>354</v>
      </c>
      <c r="K2272" s="17" t="s">
        <v>392</v>
      </c>
      <c r="L2272" s="17" t="s">
        <v>360</v>
      </c>
      <c r="M2272" s="17" t="s">
        <v>334</v>
      </c>
      <c r="N2272" s="36">
        <v>5.2930940505404198</v>
      </c>
      <c r="O2272" s="35">
        <v>17.39878508</v>
      </c>
      <c r="P2272" s="37">
        <v>1437.39132129</v>
      </c>
      <c r="Q2272" t="str">
        <f t="shared" si="140"/>
        <v>Borderline High</v>
      </c>
      <c r="R2272" t="str">
        <f t="shared" si="141"/>
        <v>Normal</v>
      </c>
      <c r="S2272">
        <f t="shared" si="142"/>
        <v>3</v>
      </c>
      <c r="T2272" t="str">
        <f t="shared" si="143"/>
        <v>Moderate</v>
      </c>
    </row>
    <row r="2273" spans="1:20" ht="15" customHeight="1" x14ac:dyDescent="0.35">
      <c r="A2273" s="35">
        <v>41</v>
      </c>
      <c r="B2273" s="36">
        <v>26.653224000000002</v>
      </c>
      <c r="C2273" s="35">
        <v>110.5132612</v>
      </c>
      <c r="D2273" s="35">
        <v>79.558560540000002</v>
      </c>
      <c r="E2273" s="37">
        <v>156.49923570000001</v>
      </c>
      <c r="F2273" s="37">
        <v>33.354775029999999</v>
      </c>
      <c r="G2273" s="37">
        <v>169.41404610000001</v>
      </c>
      <c r="H2273" s="37">
        <v>239.0950441</v>
      </c>
      <c r="I2273" s="17" t="s">
        <v>243</v>
      </c>
      <c r="J2273" s="17" t="s">
        <v>249</v>
      </c>
      <c r="K2273" s="17" t="s">
        <v>255</v>
      </c>
      <c r="L2273" s="17" t="s">
        <v>360</v>
      </c>
      <c r="M2273" s="17" t="s">
        <v>333</v>
      </c>
      <c r="N2273" s="36">
        <v>4.69195896417353</v>
      </c>
      <c r="O2273" s="35">
        <v>30.95470066</v>
      </c>
      <c r="P2273" s="37">
        <v>1092.7821839999999</v>
      </c>
      <c r="Q2273" t="str">
        <f t="shared" si="140"/>
        <v>Desirable</v>
      </c>
      <c r="R2273" t="str">
        <f t="shared" si="141"/>
        <v>Normal</v>
      </c>
      <c r="S2273">
        <f t="shared" si="142"/>
        <v>3</v>
      </c>
      <c r="T2273" t="str">
        <f t="shared" si="143"/>
        <v>Moderate</v>
      </c>
    </row>
    <row r="2274" spans="1:20" ht="15" customHeight="1" x14ac:dyDescent="0.35">
      <c r="A2274" s="35">
        <v>47</v>
      </c>
      <c r="B2274" s="36">
        <v>27.522332550000002</v>
      </c>
      <c r="C2274" s="35">
        <v>100.8750995</v>
      </c>
      <c r="D2274" s="35">
        <v>66.526741470000005</v>
      </c>
      <c r="E2274" s="37">
        <v>206.46289920000001</v>
      </c>
      <c r="F2274" s="37">
        <v>40.95713928</v>
      </c>
      <c r="G2274" s="37">
        <v>209.73475579999999</v>
      </c>
      <c r="H2274" s="37">
        <v>234.6982806</v>
      </c>
      <c r="I2274" s="17" t="s">
        <v>243</v>
      </c>
      <c r="J2274" s="17" t="s">
        <v>249</v>
      </c>
      <c r="K2274" s="17" t="s">
        <v>255</v>
      </c>
      <c r="L2274" s="17" t="s">
        <v>360</v>
      </c>
      <c r="M2274" s="17" t="s">
        <v>333</v>
      </c>
      <c r="N2274" s="36">
        <v>5.0409501940195103</v>
      </c>
      <c r="O2274" s="35">
        <v>34.34835803</v>
      </c>
      <c r="P2274" s="37">
        <v>1293.54962985</v>
      </c>
      <c r="Q2274" t="str">
        <f t="shared" si="140"/>
        <v>Borderline High</v>
      </c>
      <c r="R2274" t="str">
        <f t="shared" si="141"/>
        <v>Normal</v>
      </c>
      <c r="S2274">
        <f t="shared" si="142"/>
        <v>2</v>
      </c>
      <c r="T2274" t="str">
        <f t="shared" si="143"/>
        <v>Low</v>
      </c>
    </row>
    <row r="2275" spans="1:20" ht="15" customHeight="1" x14ac:dyDescent="0.35">
      <c r="A2275" s="35">
        <v>24</v>
      </c>
      <c r="B2275" s="36">
        <v>26.273662009999999</v>
      </c>
      <c r="C2275" s="35">
        <v>100.6137081</v>
      </c>
      <c r="D2275" s="35">
        <v>77.827332190000007</v>
      </c>
      <c r="E2275" s="37">
        <v>195.2207234</v>
      </c>
      <c r="F2275" s="37">
        <v>30.527708090000001</v>
      </c>
      <c r="G2275" s="37">
        <v>217.12030859999999</v>
      </c>
      <c r="H2275" s="37">
        <v>251.52433139999999</v>
      </c>
      <c r="I2275" s="17" t="s">
        <v>353</v>
      </c>
      <c r="J2275" s="17" t="s">
        <v>249</v>
      </c>
      <c r="K2275" s="17" t="s">
        <v>255</v>
      </c>
      <c r="L2275" s="17" t="s">
        <v>355</v>
      </c>
      <c r="M2275" s="17" t="s">
        <v>333</v>
      </c>
      <c r="N2275" s="36">
        <v>6.3948699595941401</v>
      </c>
      <c r="O2275" s="35">
        <v>22.78637591</v>
      </c>
      <c r="P2275" s="37">
        <v>630.56788824</v>
      </c>
      <c r="Q2275" t="str">
        <f t="shared" si="140"/>
        <v>Desirable</v>
      </c>
      <c r="R2275" t="str">
        <f t="shared" si="141"/>
        <v>Normal</v>
      </c>
      <c r="S2275">
        <f t="shared" si="142"/>
        <v>5</v>
      </c>
      <c r="T2275" t="str">
        <f t="shared" si="143"/>
        <v>Moderate</v>
      </c>
    </row>
    <row r="2276" spans="1:20" ht="15" customHeight="1" x14ac:dyDescent="0.35">
      <c r="A2276" s="35">
        <v>52</v>
      </c>
      <c r="B2276" s="36">
        <v>34.089210970000003</v>
      </c>
      <c r="C2276" s="35">
        <v>109.5735962</v>
      </c>
      <c r="D2276" s="35">
        <v>90.080746180000006</v>
      </c>
      <c r="E2276" s="37">
        <v>177.1333822</v>
      </c>
      <c r="F2276" s="37">
        <v>45.633683720000001</v>
      </c>
      <c r="G2276" s="37">
        <v>205.8879034</v>
      </c>
      <c r="H2276" s="37">
        <v>242.45822949999999</v>
      </c>
      <c r="I2276" s="17" t="s">
        <v>243</v>
      </c>
      <c r="J2276" s="17" t="s">
        <v>249</v>
      </c>
      <c r="K2276" s="17" t="s">
        <v>392</v>
      </c>
      <c r="L2276" s="17" t="s">
        <v>363</v>
      </c>
      <c r="M2276" s="17" t="s">
        <v>334</v>
      </c>
      <c r="N2276" s="36">
        <v>3.8816367156957599</v>
      </c>
      <c r="O2276" s="35">
        <v>19.492850019999999</v>
      </c>
      <c r="P2276" s="37">
        <v>1772.6389704400001</v>
      </c>
      <c r="Q2276" t="str">
        <f t="shared" si="140"/>
        <v>Desirable</v>
      </c>
      <c r="R2276" t="str">
        <f t="shared" si="141"/>
        <v>Normal</v>
      </c>
      <c r="S2276">
        <f t="shared" si="142"/>
        <v>3</v>
      </c>
      <c r="T2276" t="str">
        <f t="shared" si="143"/>
        <v>Moderate</v>
      </c>
    </row>
    <row r="2277" spans="1:20" ht="15" customHeight="1" x14ac:dyDescent="0.35">
      <c r="A2277" s="35">
        <v>72</v>
      </c>
      <c r="B2277" s="36">
        <v>22.089738449999999</v>
      </c>
      <c r="C2277" s="35">
        <v>90.542177929999994</v>
      </c>
      <c r="D2277" s="35">
        <v>84.566564639999996</v>
      </c>
      <c r="E2277" s="37">
        <v>195.70824150000001</v>
      </c>
      <c r="F2277" s="37">
        <v>30.877090240000001</v>
      </c>
      <c r="G2277" s="37">
        <v>223.18068109999999</v>
      </c>
      <c r="H2277" s="37">
        <v>250.44236050000001</v>
      </c>
      <c r="I2277" s="17" t="s">
        <v>353</v>
      </c>
      <c r="J2277" s="17" t="s">
        <v>359</v>
      </c>
      <c r="K2277" s="17" t="s">
        <v>392</v>
      </c>
      <c r="L2277" s="17" t="s">
        <v>366</v>
      </c>
      <c r="M2277" s="17" t="s">
        <v>255</v>
      </c>
      <c r="N2277" s="36">
        <v>6.3382993662553098</v>
      </c>
      <c r="O2277" s="35">
        <v>5.9756132900000001</v>
      </c>
      <c r="P2277" s="37">
        <v>1590.4611683999999</v>
      </c>
      <c r="Q2277" t="str">
        <f t="shared" si="140"/>
        <v>Desirable</v>
      </c>
      <c r="R2277" t="str">
        <f t="shared" si="141"/>
        <v>Normal</v>
      </c>
      <c r="S2277">
        <f t="shared" si="142"/>
        <v>3</v>
      </c>
      <c r="T2277" t="str">
        <f t="shared" si="143"/>
        <v>Moderate</v>
      </c>
    </row>
    <row r="2278" spans="1:20" ht="15" customHeight="1" x14ac:dyDescent="0.35">
      <c r="A2278" s="35">
        <v>31</v>
      </c>
      <c r="B2278" s="36">
        <v>27.158229009999999</v>
      </c>
      <c r="C2278" s="35">
        <v>113.99252269999999</v>
      </c>
      <c r="D2278" s="35">
        <v>89.92191219</v>
      </c>
      <c r="E2278" s="37">
        <v>192.7156967</v>
      </c>
      <c r="F2278" s="37">
        <v>30.082384359999999</v>
      </c>
      <c r="G2278" s="37">
        <v>209.65767310000001</v>
      </c>
      <c r="H2278" s="37">
        <v>241.3954736</v>
      </c>
      <c r="I2278" s="17" t="s">
        <v>243</v>
      </c>
      <c r="J2278" s="17" t="s">
        <v>359</v>
      </c>
      <c r="K2278" s="17" t="s">
        <v>392</v>
      </c>
      <c r="L2278" s="17" t="s">
        <v>357</v>
      </c>
      <c r="M2278" s="17" t="s">
        <v>333</v>
      </c>
      <c r="N2278" s="36">
        <v>6.4062640246113798</v>
      </c>
      <c r="O2278" s="35">
        <v>24.070610510000002</v>
      </c>
      <c r="P2278" s="37">
        <v>841.90509930999997</v>
      </c>
      <c r="Q2278" t="str">
        <f t="shared" si="140"/>
        <v>Desirable</v>
      </c>
      <c r="R2278" t="str">
        <f t="shared" si="141"/>
        <v>Normal</v>
      </c>
      <c r="S2278">
        <f t="shared" si="142"/>
        <v>3</v>
      </c>
      <c r="T2278" t="str">
        <f t="shared" si="143"/>
        <v>Moderate</v>
      </c>
    </row>
    <row r="2279" spans="1:20" ht="15" customHeight="1" x14ac:dyDescent="0.35">
      <c r="A2279" s="35">
        <v>27</v>
      </c>
      <c r="B2279" s="36">
        <v>30.8476231</v>
      </c>
      <c r="C2279" s="35">
        <v>120.7869097</v>
      </c>
      <c r="D2279" s="35">
        <v>83.654928690000006</v>
      </c>
      <c r="E2279" s="37">
        <v>186.8888518</v>
      </c>
      <c r="F2279" s="37">
        <v>36.621545830000002</v>
      </c>
      <c r="G2279" s="37">
        <v>209.2333941</v>
      </c>
      <c r="H2279" s="37">
        <v>256.09888139999998</v>
      </c>
      <c r="I2279" s="17" t="s">
        <v>353</v>
      </c>
      <c r="J2279" s="17" t="s">
        <v>359</v>
      </c>
      <c r="K2279" s="17" t="s">
        <v>392</v>
      </c>
      <c r="L2279" s="17" t="s">
        <v>355</v>
      </c>
      <c r="M2279" s="17" t="s">
        <v>334</v>
      </c>
      <c r="N2279" s="36">
        <v>5.1032485812464703</v>
      </c>
      <c r="O2279" s="35">
        <v>37.131981009999997</v>
      </c>
      <c r="P2279" s="37">
        <v>832.88582369999995</v>
      </c>
      <c r="Q2279" t="str">
        <f t="shared" si="140"/>
        <v>Desirable</v>
      </c>
      <c r="R2279" t="str">
        <f t="shared" si="141"/>
        <v>Elevated</v>
      </c>
      <c r="S2279">
        <f t="shared" si="142"/>
        <v>7</v>
      </c>
      <c r="T2279" t="str">
        <f t="shared" si="143"/>
        <v>High</v>
      </c>
    </row>
    <row r="2280" spans="1:20" ht="15" customHeight="1" x14ac:dyDescent="0.35">
      <c r="A2280" s="35">
        <v>33</v>
      </c>
      <c r="B2280" s="36">
        <v>32.549850159999998</v>
      </c>
      <c r="C2280" s="35">
        <v>115.67178490000001</v>
      </c>
      <c r="D2280" s="35">
        <v>80.008736249999998</v>
      </c>
      <c r="E2280" s="37">
        <v>200.74217440000001</v>
      </c>
      <c r="F2280" s="37">
        <v>38.943300389999997</v>
      </c>
      <c r="G2280" s="37">
        <v>217.39870819999999</v>
      </c>
      <c r="H2280" s="37">
        <v>241.39319470000001</v>
      </c>
      <c r="I2280" s="17" t="s">
        <v>243</v>
      </c>
      <c r="J2280" s="17" t="s">
        <v>359</v>
      </c>
      <c r="K2280" s="17" t="s">
        <v>392</v>
      </c>
      <c r="L2280" s="17" t="s">
        <v>357</v>
      </c>
      <c r="M2280" s="17" t="s">
        <v>334</v>
      </c>
      <c r="N2280" s="36">
        <v>5.1547293729513299</v>
      </c>
      <c r="O2280" s="35">
        <v>35.66304865</v>
      </c>
      <c r="P2280" s="37">
        <v>1074.14505528</v>
      </c>
      <c r="Q2280" t="str">
        <f t="shared" si="140"/>
        <v>Borderline High</v>
      </c>
      <c r="R2280" t="str">
        <f t="shared" si="141"/>
        <v>Normal</v>
      </c>
      <c r="S2280">
        <f t="shared" si="142"/>
        <v>4</v>
      </c>
      <c r="T2280" t="str">
        <f t="shared" si="143"/>
        <v>Moderate</v>
      </c>
    </row>
    <row r="2281" spans="1:20" ht="15" customHeight="1" x14ac:dyDescent="0.35">
      <c r="A2281" s="35">
        <v>71</v>
      </c>
      <c r="B2281" s="36">
        <v>23.661336330000001</v>
      </c>
      <c r="C2281" s="35">
        <v>89.532480960000001</v>
      </c>
      <c r="D2281" s="35">
        <v>81.466558800000001</v>
      </c>
      <c r="E2281" s="37">
        <v>198.31234140000001</v>
      </c>
      <c r="F2281" s="37">
        <v>36.326673890000002</v>
      </c>
      <c r="G2281" s="37">
        <v>216.7034017</v>
      </c>
      <c r="H2281" s="37">
        <v>238.1701793</v>
      </c>
      <c r="I2281" s="17" t="s">
        <v>243</v>
      </c>
      <c r="J2281" s="17" t="s">
        <v>249</v>
      </c>
      <c r="K2281" s="17" t="s">
        <v>392</v>
      </c>
      <c r="L2281" s="17" t="s">
        <v>366</v>
      </c>
      <c r="M2281" s="17" t="s">
        <v>255</v>
      </c>
      <c r="N2281" s="36">
        <v>5.4591384281562698</v>
      </c>
      <c r="O2281" s="35">
        <v>8.0659221599999995</v>
      </c>
      <c r="P2281" s="37">
        <v>1679.9548794299999</v>
      </c>
      <c r="Q2281" t="str">
        <f t="shared" si="140"/>
        <v>Desirable</v>
      </c>
      <c r="R2281" t="str">
        <f t="shared" si="141"/>
        <v>Normal</v>
      </c>
      <c r="S2281">
        <f t="shared" si="142"/>
        <v>1</v>
      </c>
      <c r="T2281" t="str">
        <f t="shared" si="143"/>
        <v>Low</v>
      </c>
    </row>
    <row r="2282" spans="1:20" ht="15" customHeight="1" x14ac:dyDescent="0.35">
      <c r="A2282" s="35">
        <v>87</v>
      </c>
      <c r="B2282" s="36">
        <v>22.147369749999999</v>
      </c>
      <c r="C2282" s="35">
        <v>114.373846</v>
      </c>
      <c r="D2282" s="35">
        <v>79.036026300000003</v>
      </c>
      <c r="E2282" s="37">
        <v>206.93965750000001</v>
      </c>
      <c r="F2282" s="37">
        <v>31.732768780000001</v>
      </c>
      <c r="G2282" s="37">
        <v>230.14718959999999</v>
      </c>
      <c r="H2282" s="37">
        <v>270.35448639999998</v>
      </c>
      <c r="I2282" s="17" t="s">
        <v>243</v>
      </c>
      <c r="J2282" s="17" t="s">
        <v>249</v>
      </c>
      <c r="K2282" s="17" t="s">
        <v>255</v>
      </c>
      <c r="L2282" s="17" t="s">
        <v>366</v>
      </c>
      <c r="M2282" s="17" t="s">
        <v>255</v>
      </c>
      <c r="N2282" s="36">
        <v>6.5213237122386403</v>
      </c>
      <c r="O2282" s="35">
        <v>35.337819699999997</v>
      </c>
      <c r="P2282" s="37">
        <v>1926.82116825</v>
      </c>
      <c r="Q2282" t="str">
        <f t="shared" si="140"/>
        <v>Borderline High</v>
      </c>
      <c r="R2282" t="str">
        <f t="shared" si="141"/>
        <v>Normal</v>
      </c>
      <c r="S2282">
        <f t="shared" si="142"/>
        <v>1</v>
      </c>
      <c r="T2282" t="str">
        <f t="shared" si="143"/>
        <v>Low</v>
      </c>
    </row>
    <row r="2283" spans="1:20" ht="15" customHeight="1" x14ac:dyDescent="0.35">
      <c r="A2283" s="35">
        <v>61</v>
      </c>
      <c r="B2283" s="36">
        <v>20.792782410000001</v>
      </c>
      <c r="C2283" s="35">
        <v>118.16281840000001</v>
      </c>
      <c r="D2283" s="35">
        <v>69.232079560000003</v>
      </c>
      <c r="E2283" s="37">
        <v>176.7893162</v>
      </c>
      <c r="F2283" s="37">
        <v>23.518724500000001</v>
      </c>
      <c r="G2283" s="37">
        <v>187.03454579999999</v>
      </c>
      <c r="H2283" s="37">
        <v>261.73207639999998</v>
      </c>
      <c r="I2283" s="17" t="s">
        <v>243</v>
      </c>
      <c r="J2283" s="17" t="s">
        <v>359</v>
      </c>
      <c r="K2283" s="17" t="s">
        <v>255</v>
      </c>
      <c r="L2283" s="17" t="s">
        <v>261</v>
      </c>
      <c r="M2283" s="17" t="s">
        <v>255</v>
      </c>
      <c r="N2283" s="36">
        <v>7.5169602075996904</v>
      </c>
      <c r="O2283" s="35">
        <v>48.930738839999997</v>
      </c>
      <c r="P2283" s="37">
        <v>1268.3597270099999</v>
      </c>
      <c r="Q2283" t="str">
        <f t="shared" si="140"/>
        <v>Desirable</v>
      </c>
      <c r="R2283" t="str">
        <f t="shared" si="141"/>
        <v>Normal</v>
      </c>
      <c r="S2283">
        <f t="shared" si="142"/>
        <v>1</v>
      </c>
      <c r="T2283" t="str">
        <f t="shared" si="143"/>
        <v>Low</v>
      </c>
    </row>
    <row r="2284" spans="1:20" ht="15" customHeight="1" x14ac:dyDescent="0.35">
      <c r="A2284" s="35">
        <v>62</v>
      </c>
      <c r="B2284" s="36">
        <v>25.285224769999999</v>
      </c>
      <c r="C2284" s="35">
        <v>104.78864059999999</v>
      </c>
      <c r="D2284" s="35">
        <v>72.732741180000005</v>
      </c>
      <c r="E2284" s="37">
        <v>181.8835378</v>
      </c>
      <c r="F2284" s="37">
        <v>35.80331837</v>
      </c>
      <c r="G2284" s="37">
        <v>215.72863810000001</v>
      </c>
      <c r="H2284" s="37">
        <v>246.20075320000001</v>
      </c>
      <c r="I2284" s="17" t="s">
        <v>243</v>
      </c>
      <c r="J2284" s="17" t="s">
        <v>249</v>
      </c>
      <c r="K2284" s="17" t="s">
        <v>255</v>
      </c>
      <c r="L2284" s="17" t="s">
        <v>261</v>
      </c>
      <c r="M2284" s="17" t="s">
        <v>333</v>
      </c>
      <c r="N2284" s="36">
        <v>5.0800748668146403</v>
      </c>
      <c r="O2284" s="35">
        <v>32.055899420000003</v>
      </c>
      <c r="P2284" s="37">
        <v>1567.6839357399999</v>
      </c>
      <c r="Q2284" t="str">
        <f t="shared" si="140"/>
        <v>Desirable</v>
      </c>
      <c r="R2284" t="str">
        <f t="shared" si="141"/>
        <v>Normal</v>
      </c>
      <c r="S2284">
        <f t="shared" si="142"/>
        <v>3</v>
      </c>
      <c r="T2284" t="str">
        <f t="shared" si="143"/>
        <v>Moderate</v>
      </c>
    </row>
    <row r="2285" spans="1:20" ht="15" customHeight="1" x14ac:dyDescent="0.35">
      <c r="A2285" s="35">
        <v>73</v>
      </c>
      <c r="B2285" s="36">
        <v>28.270902620000001</v>
      </c>
      <c r="C2285" s="35">
        <v>115.0447247</v>
      </c>
      <c r="D2285" s="35">
        <v>87.674383210000002</v>
      </c>
      <c r="E2285" s="37">
        <v>195.24781659999999</v>
      </c>
      <c r="F2285" s="37">
        <v>28.431061150000001</v>
      </c>
      <c r="G2285" s="37">
        <v>223.74070209999999</v>
      </c>
      <c r="H2285" s="37">
        <v>214.43254820000001</v>
      </c>
      <c r="I2285" s="17" t="s">
        <v>243</v>
      </c>
      <c r="J2285" s="17" t="s">
        <v>249</v>
      </c>
      <c r="K2285" s="17" t="s">
        <v>392</v>
      </c>
      <c r="L2285" s="17" t="s">
        <v>366</v>
      </c>
      <c r="M2285" s="17" t="s">
        <v>333</v>
      </c>
      <c r="N2285" s="36">
        <v>6.86741221405308</v>
      </c>
      <c r="O2285" s="35">
        <v>27.370341490000001</v>
      </c>
      <c r="P2285" s="37">
        <v>2063.7758912600002</v>
      </c>
      <c r="Q2285" t="str">
        <f t="shared" si="140"/>
        <v>Desirable</v>
      </c>
      <c r="R2285" t="str">
        <f t="shared" si="141"/>
        <v>Normal</v>
      </c>
      <c r="S2285">
        <f t="shared" si="142"/>
        <v>3</v>
      </c>
      <c r="T2285" t="str">
        <f t="shared" si="143"/>
        <v>Moderate</v>
      </c>
    </row>
    <row r="2286" spans="1:20" ht="15" customHeight="1" x14ac:dyDescent="0.35">
      <c r="A2286" s="35">
        <v>74</v>
      </c>
      <c r="B2286" s="36">
        <v>24.639097719999999</v>
      </c>
      <c r="C2286" s="35">
        <v>115.8577105</v>
      </c>
      <c r="D2286" s="35">
        <v>79.458140850000007</v>
      </c>
      <c r="E2286" s="37">
        <v>168.0443215</v>
      </c>
      <c r="F2286" s="37">
        <v>33.625514780000003</v>
      </c>
      <c r="G2286" s="37">
        <v>212.8658203</v>
      </c>
      <c r="H2286" s="37">
        <v>242.8665469</v>
      </c>
      <c r="I2286" s="17" t="s">
        <v>243</v>
      </c>
      <c r="J2286" s="17" t="s">
        <v>359</v>
      </c>
      <c r="K2286" s="17" t="s">
        <v>255</v>
      </c>
      <c r="L2286" s="17" t="s">
        <v>366</v>
      </c>
      <c r="M2286" s="17" t="s">
        <v>255</v>
      </c>
      <c r="N2286" s="36">
        <v>4.9975241300975002</v>
      </c>
      <c r="O2286" s="35">
        <v>36.399569649999997</v>
      </c>
      <c r="P2286" s="37">
        <v>1823.2932312800001</v>
      </c>
      <c r="Q2286" t="str">
        <f t="shared" si="140"/>
        <v>Desirable</v>
      </c>
      <c r="R2286" t="str">
        <f t="shared" si="141"/>
        <v>Normal</v>
      </c>
      <c r="S2286">
        <f t="shared" si="142"/>
        <v>1</v>
      </c>
      <c r="T2286" t="str">
        <f t="shared" si="143"/>
        <v>Low</v>
      </c>
    </row>
    <row r="2287" spans="1:20" ht="15" customHeight="1" x14ac:dyDescent="0.35">
      <c r="A2287" s="35">
        <v>38</v>
      </c>
      <c r="B2287" s="36">
        <v>30.496009170000001</v>
      </c>
      <c r="C2287" s="35">
        <v>101.20795560000001</v>
      </c>
      <c r="D2287" s="35">
        <v>74.185308399999997</v>
      </c>
      <c r="E2287" s="37">
        <v>195.89685990000001</v>
      </c>
      <c r="F2287" s="37">
        <v>38.075665649999998</v>
      </c>
      <c r="G2287" s="37">
        <v>206.05558959999999</v>
      </c>
      <c r="H2287" s="37">
        <v>241.9743675</v>
      </c>
      <c r="I2287" s="17" t="s">
        <v>243</v>
      </c>
      <c r="J2287" s="17" t="s">
        <v>249</v>
      </c>
      <c r="K2287" s="17" t="s">
        <v>255</v>
      </c>
      <c r="L2287" s="17" t="s">
        <v>357</v>
      </c>
      <c r="M2287" s="17" t="s">
        <v>334</v>
      </c>
      <c r="N2287" s="36">
        <v>5.1449359205096403</v>
      </c>
      <c r="O2287" s="35">
        <v>27.022647200000002</v>
      </c>
      <c r="P2287" s="37">
        <v>1158.8483484599999</v>
      </c>
      <c r="Q2287" t="str">
        <f t="shared" si="140"/>
        <v>Desirable</v>
      </c>
      <c r="R2287" t="str">
        <f t="shared" si="141"/>
        <v>Normal</v>
      </c>
      <c r="S2287">
        <f t="shared" si="142"/>
        <v>4</v>
      </c>
      <c r="T2287" t="str">
        <f t="shared" si="143"/>
        <v>Moderate</v>
      </c>
    </row>
    <row r="2288" spans="1:20" ht="15" customHeight="1" x14ac:dyDescent="0.35">
      <c r="A2288" s="35">
        <v>85</v>
      </c>
      <c r="B2288" s="36">
        <v>26.672214499999999</v>
      </c>
      <c r="C2288" s="35">
        <v>103.6509683</v>
      </c>
      <c r="D2288" s="35">
        <v>74.549343969999995</v>
      </c>
      <c r="E2288" s="37">
        <v>195.199433</v>
      </c>
      <c r="F2288" s="37">
        <v>29.386266020000001</v>
      </c>
      <c r="G2288" s="37">
        <v>211.74842889999999</v>
      </c>
      <c r="H2288" s="37">
        <v>241.03777629999999</v>
      </c>
      <c r="I2288" s="17" t="s">
        <v>243</v>
      </c>
      <c r="J2288" s="17" t="s">
        <v>359</v>
      </c>
      <c r="K2288" s="17" t="s">
        <v>255</v>
      </c>
      <c r="L2288" s="17" t="s">
        <v>366</v>
      </c>
      <c r="M2288" s="17" t="s">
        <v>333</v>
      </c>
      <c r="N2288" s="36">
        <v>6.6425395069638702</v>
      </c>
      <c r="O2288" s="35">
        <v>29.10162433</v>
      </c>
      <c r="P2288" s="37">
        <v>2267.1382325</v>
      </c>
      <c r="Q2288" t="str">
        <f t="shared" si="140"/>
        <v>Desirable</v>
      </c>
      <c r="R2288" t="str">
        <f t="shared" si="141"/>
        <v>Normal</v>
      </c>
      <c r="S2288">
        <f t="shared" si="142"/>
        <v>3</v>
      </c>
      <c r="T2288" t="str">
        <f t="shared" si="143"/>
        <v>Moderate</v>
      </c>
    </row>
    <row r="2289" spans="1:20" ht="15" customHeight="1" x14ac:dyDescent="0.35">
      <c r="A2289" s="35">
        <v>67</v>
      </c>
      <c r="B2289" s="36">
        <v>30.047514060000001</v>
      </c>
      <c r="C2289" s="35">
        <v>92.295755029999995</v>
      </c>
      <c r="D2289" s="35">
        <v>84.433130230000003</v>
      </c>
      <c r="E2289" s="37">
        <v>193.5480245</v>
      </c>
      <c r="F2289" s="37">
        <v>35.40026615</v>
      </c>
      <c r="G2289" s="37">
        <v>213.19460050000001</v>
      </c>
      <c r="H2289" s="37">
        <v>243.58886709999999</v>
      </c>
      <c r="I2289" s="17" t="s">
        <v>353</v>
      </c>
      <c r="J2289" s="17" t="s">
        <v>359</v>
      </c>
      <c r="K2289" s="17" t="s">
        <v>392</v>
      </c>
      <c r="L2289" s="17" t="s">
        <v>261</v>
      </c>
      <c r="M2289" s="17" t="s">
        <v>334</v>
      </c>
      <c r="N2289" s="36">
        <v>5.4674172131895098</v>
      </c>
      <c r="O2289" s="35">
        <v>7.8626247999999901</v>
      </c>
      <c r="P2289" s="37">
        <v>2013.18344202</v>
      </c>
      <c r="Q2289" t="str">
        <f t="shared" si="140"/>
        <v>Desirable</v>
      </c>
      <c r="R2289" t="str">
        <f t="shared" si="141"/>
        <v>Normal</v>
      </c>
      <c r="S2289">
        <f t="shared" si="142"/>
        <v>6</v>
      </c>
      <c r="T2289" t="str">
        <f t="shared" si="143"/>
        <v>High</v>
      </c>
    </row>
    <row r="2290" spans="1:20" ht="15" customHeight="1" x14ac:dyDescent="0.35">
      <c r="A2290" s="35">
        <v>50</v>
      </c>
      <c r="B2290" s="36">
        <v>27.735891240000001</v>
      </c>
      <c r="C2290" s="35">
        <v>103.6397128</v>
      </c>
      <c r="D2290" s="35">
        <v>66.679074139999997</v>
      </c>
      <c r="E2290" s="37">
        <v>199.46198029999999</v>
      </c>
      <c r="F2290" s="37">
        <v>41.742821040000003</v>
      </c>
      <c r="G2290" s="37">
        <v>236.0428355</v>
      </c>
      <c r="H2290" s="37">
        <v>273.77813029999999</v>
      </c>
      <c r="I2290" s="17" t="s">
        <v>243</v>
      </c>
      <c r="J2290" s="17" t="s">
        <v>249</v>
      </c>
      <c r="K2290" s="17" t="s">
        <v>255</v>
      </c>
      <c r="L2290" s="17" t="s">
        <v>363</v>
      </c>
      <c r="M2290" s="17" t="s">
        <v>333</v>
      </c>
      <c r="N2290" s="36">
        <v>4.7783541057003802</v>
      </c>
      <c r="O2290" s="35">
        <v>36.960638660000001</v>
      </c>
      <c r="P2290" s="37">
        <v>1386.794562</v>
      </c>
      <c r="Q2290" t="str">
        <f t="shared" si="140"/>
        <v>Desirable</v>
      </c>
      <c r="R2290" t="str">
        <f t="shared" si="141"/>
        <v>Normal</v>
      </c>
      <c r="S2290">
        <f t="shared" si="142"/>
        <v>2</v>
      </c>
      <c r="T2290" t="str">
        <f t="shared" si="143"/>
        <v>Low</v>
      </c>
    </row>
    <row r="2291" spans="1:20" ht="15" customHeight="1" x14ac:dyDescent="0.35">
      <c r="A2291" s="35">
        <v>24</v>
      </c>
      <c r="B2291" s="36">
        <v>18.573716109999999</v>
      </c>
      <c r="C2291" s="35">
        <v>93.185523950000004</v>
      </c>
      <c r="D2291" s="35">
        <v>76.164844020000004</v>
      </c>
      <c r="E2291" s="37">
        <v>152.24877620000001</v>
      </c>
      <c r="F2291" s="37">
        <v>39.668425329999998</v>
      </c>
      <c r="G2291" s="37">
        <v>225.95082819999999</v>
      </c>
      <c r="H2291" s="37">
        <v>217.3699206</v>
      </c>
      <c r="I2291" s="17" t="s">
        <v>243</v>
      </c>
      <c r="J2291" s="17" t="s">
        <v>359</v>
      </c>
      <c r="K2291" s="17" t="s">
        <v>255</v>
      </c>
      <c r="L2291" s="17" t="s">
        <v>355</v>
      </c>
      <c r="M2291" s="17" t="s">
        <v>255</v>
      </c>
      <c r="N2291" s="36">
        <v>3.8380342787355102</v>
      </c>
      <c r="O2291" s="35">
        <v>17.02067993</v>
      </c>
      <c r="P2291" s="37">
        <v>445.76918663999999</v>
      </c>
      <c r="Q2291" t="str">
        <f t="shared" si="140"/>
        <v>Desirable</v>
      </c>
      <c r="R2291" t="str">
        <f t="shared" si="141"/>
        <v>Normal</v>
      </c>
      <c r="S2291">
        <f t="shared" si="142"/>
        <v>1</v>
      </c>
      <c r="T2291" t="str">
        <f t="shared" si="143"/>
        <v>Low</v>
      </c>
    </row>
    <row r="2292" spans="1:20" ht="15" customHeight="1" x14ac:dyDescent="0.35">
      <c r="A2292" s="35">
        <v>87</v>
      </c>
      <c r="B2292" s="36">
        <v>21.250765210000001</v>
      </c>
      <c r="C2292" s="35">
        <v>106.98917950000001</v>
      </c>
      <c r="D2292" s="35">
        <v>82.923438000000004</v>
      </c>
      <c r="E2292" s="37">
        <v>176.9719474</v>
      </c>
      <c r="F2292" s="37">
        <v>37.443460180000002</v>
      </c>
      <c r="G2292" s="37">
        <v>187.8220465</v>
      </c>
      <c r="H2292" s="37">
        <v>226.2874324</v>
      </c>
      <c r="I2292" s="17" t="s">
        <v>353</v>
      </c>
      <c r="J2292" s="17" t="s">
        <v>249</v>
      </c>
      <c r="K2292" s="17" t="s">
        <v>392</v>
      </c>
      <c r="L2292" s="17" t="s">
        <v>366</v>
      </c>
      <c r="M2292" s="17" t="s">
        <v>255</v>
      </c>
      <c r="N2292" s="36">
        <v>4.7263780256752996</v>
      </c>
      <c r="O2292" s="35">
        <v>24.065741500000001</v>
      </c>
      <c r="P2292" s="37">
        <v>1848.8165732699999</v>
      </c>
      <c r="Q2292" t="str">
        <f t="shared" si="140"/>
        <v>Desirable</v>
      </c>
      <c r="R2292" t="str">
        <f t="shared" si="141"/>
        <v>Normal</v>
      </c>
      <c r="S2292">
        <f t="shared" si="142"/>
        <v>3</v>
      </c>
      <c r="T2292" t="str">
        <f t="shared" si="143"/>
        <v>Moderate</v>
      </c>
    </row>
    <row r="2293" spans="1:20" ht="15" customHeight="1" x14ac:dyDescent="0.35">
      <c r="A2293" s="35">
        <v>53</v>
      </c>
      <c r="B2293" s="36">
        <v>32.785565740000003</v>
      </c>
      <c r="C2293" s="35">
        <v>119.0116945</v>
      </c>
      <c r="D2293" s="35">
        <v>92.692225100000002</v>
      </c>
      <c r="E2293" s="37">
        <v>200.6564971</v>
      </c>
      <c r="F2293" s="37">
        <v>43.565631660000001</v>
      </c>
      <c r="G2293" s="37">
        <v>216.8032771</v>
      </c>
      <c r="H2293" s="37">
        <v>228.4595736</v>
      </c>
      <c r="I2293" s="17" t="s">
        <v>243</v>
      </c>
      <c r="J2293" s="17" t="s">
        <v>249</v>
      </c>
      <c r="K2293" s="17" t="s">
        <v>392</v>
      </c>
      <c r="L2293" s="17" t="s">
        <v>363</v>
      </c>
      <c r="M2293" s="17" t="s">
        <v>334</v>
      </c>
      <c r="N2293" s="36">
        <v>4.6058438602701104</v>
      </c>
      <c r="O2293" s="35">
        <v>26.319469399999999</v>
      </c>
      <c r="P2293" s="37">
        <v>1737.63498422</v>
      </c>
      <c r="Q2293" t="str">
        <f t="shared" si="140"/>
        <v>Borderline High</v>
      </c>
      <c r="R2293" t="str">
        <f t="shared" si="141"/>
        <v>Normal</v>
      </c>
      <c r="S2293">
        <f t="shared" si="142"/>
        <v>3</v>
      </c>
      <c r="T2293" t="str">
        <f t="shared" si="143"/>
        <v>Moderate</v>
      </c>
    </row>
    <row r="2294" spans="1:20" ht="15" customHeight="1" x14ac:dyDescent="0.35">
      <c r="A2294" s="35">
        <v>49</v>
      </c>
      <c r="B2294" s="36">
        <v>22.315271419999998</v>
      </c>
      <c r="C2294" s="35">
        <v>114.2603766</v>
      </c>
      <c r="D2294" s="35">
        <v>80.593527989999998</v>
      </c>
      <c r="E2294" s="37">
        <v>194.3220512</v>
      </c>
      <c r="F2294" s="37">
        <v>38.68791409</v>
      </c>
      <c r="G2294" s="37">
        <v>200.8422056</v>
      </c>
      <c r="H2294" s="37">
        <v>269.33498950000001</v>
      </c>
      <c r="I2294" s="17" t="s">
        <v>243</v>
      </c>
      <c r="J2294" s="17" t="s">
        <v>249</v>
      </c>
      <c r="K2294" s="17" t="s">
        <v>392</v>
      </c>
      <c r="L2294" s="17" t="s">
        <v>360</v>
      </c>
      <c r="M2294" s="17" t="s">
        <v>255</v>
      </c>
      <c r="N2294" s="36">
        <v>5.0228102437352202</v>
      </c>
      <c r="O2294" s="35">
        <v>33.666848610000002</v>
      </c>
      <c r="P2294" s="37">
        <v>1093.4482995799999</v>
      </c>
      <c r="Q2294" t="str">
        <f t="shared" si="140"/>
        <v>Desirable</v>
      </c>
      <c r="R2294" t="str">
        <f t="shared" si="141"/>
        <v>Normal</v>
      </c>
      <c r="S2294">
        <f t="shared" si="142"/>
        <v>1</v>
      </c>
      <c r="T2294" t="str">
        <f t="shared" si="143"/>
        <v>Low</v>
      </c>
    </row>
    <row r="2295" spans="1:20" ht="15" customHeight="1" x14ac:dyDescent="0.35">
      <c r="A2295" s="35">
        <v>37</v>
      </c>
      <c r="B2295" s="36">
        <v>31.25971011</v>
      </c>
      <c r="C2295" s="35">
        <v>97.933694770000002</v>
      </c>
      <c r="D2295" s="35">
        <v>67.115608570000006</v>
      </c>
      <c r="E2295" s="37">
        <v>205.877151</v>
      </c>
      <c r="F2295" s="37">
        <v>34.227881709999998</v>
      </c>
      <c r="G2295" s="37">
        <v>223.59307179999999</v>
      </c>
      <c r="H2295" s="37">
        <v>257.95144429999999</v>
      </c>
      <c r="I2295" s="17" t="s">
        <v>243</v>
      </c>
      <c r="J2295" s="17" t="s">
        <v>249</v>
      </c>
      <c r="K2295" s="17" t="s">
        <v>255</v>
      </c>
      <c r="L2295" s="17" t="s">
        <v>357</v>
      </c>
      <c r="M2295" s="17" t="s">
        <v>334</v>
      </c>
      <c r="N2295" s="36">
        <v>6.0148960646855096</v>
      </c>
      <c r="O2295" s="35">
        <v>30.8180862</v>
      </c>
      <c r="P2295" s="37">
        <v>1156.6092740700001</v>
      </c>
      <c r="Q2295" t="str">
        <f t="shared" si="140"/>
        <v>Borderline High</v>
      </c>
      <c r="R2295" t="str">
        <f t="shared" si="141"/>
        <v>Normal</v>
      </c>
      <c r="S2295">
        <f t="shared" si="142"/>
        <v>4</v>
      </c>
      <c r="T2295" t="str">
        <f t="shared" si="143"/>
        <v>Moderate</v>
      </c>
    </row>
    <row r="2296" spans="1:20" ht="15" customHeight="1" x14ac:dyDescent="0.35">
      <c r="A2296" s="35">
        <v>32</v>
      </c>
      <c r="B2296" s="36">
        <v>27.631220620000001</v>
      </c>
      <c r="C2296" s="35">
        <v>104.0428938</v>
      </c>
      <c r="D2296" s="35">
        <v>85.809631809999999</v>
      </c>
      <c r="E2296" s="37">
        <v>191.348129</v>
      </c>
      <c r="F2296" s="37">
        <v>43.463648659999997</v>
      </c>
      <c r="G2296" s="37">
        <v>208.524562</v>
      </c>
      <c r="H2296" s="37">
        <v>245.09641490000001</v>
      </c>
      <c r="I2296" s="17" t="s">
        <v>243</v>
      </c>
      <c r="J2296" s="17" t="s">
        <v>249</v>
      </c>
      <c r="K2296" s="17" t="s">
        <v>392</v>
      </c>
      <c r="L2296" s="17" t="s">
        <v>357</v>
      </c>
      <c r="M2296" s="17" t="s">
        <v>333</v>
      </c>
      <c r="N2296" s="36">
        <v>4.4024865582925496</v>
      </c>
      <c r="O2296" s="35">
        <v>18.233261989999999</v>
      </c>
      <c r="P2296" s="37">
        <v>884.19905984000002</v>
      </c>
      <c r="Q2296" t="str">
        <f t="shared" si="140"/>
        <v>Desirable</v>
      </c>
      <c r="R2296" t="str">
        <f t="shared" si="141"/>
        <v>Normal</v>
      </c>
      <c r="S2296">
        <f t="shared" si="142"/>
        <v>2</v>
      </c>
      <c r="T2296" t="str">
        <f t="shared" si="143"/>
        <v>Low</v>
      </c>
    </row>
    <row r="2297" spans="1:20" ht="15" customHeight="1" x14ac:dyDescent="0.35">
      <c r="A2297" s="35">
        <v>65</v>
      </c>
      <c r="B2297" s="36">
        <v>22.077258189999998</v>
      </c>
      <c r="C2297" s="35">
        <v>108.8608517</v>
      </c>
      <c r="D2297" s="35">
        <v>82.761793030000007</v>
      </c>
      <c r="E2297" s="37">
        <v>162.21263830000001</v>
      </c>
      <c r="F2297" s="37">
        <v>34.172868790000003</v>
      </c>
      <c r="G2297" s="37">
        <v>192.93905359999999</v>
      </c>
      <c r="H2297" s="37">
        <v>237.26134049999999</v>
      </c>
      <c r="I2297" s="17" t="s">
        <v>243</v>
      </c>
      <c r="J2297" s="17" t="s">
        <v>354</v>
      </c>
      <c r="K2297" s="17" t="s">
        <v>392</v>
      </c>
      <c r="L2297" s="17" t="s">
        <v>261</v>
      </c>
      <c r="M2297" s="17" t="s">
        <v>255</v>
      </c>
      <c r="N2297" s="36">
        <v>4.7468253045078903</v>
      </c>
      <c r="O2297" s="35">
        <v>26.099058670000002</v>
      </c>
      <c r="P2297" s="37">
        <v>1435.02178235</v>
      </c>
      <c r="Q2297" t="str">
        <f t="shared" si="140"/>
        <v>Desirable</v>
      </c>
      <c r="R2297" t="str">
        <f t="shared" si="141"/>
        <v>Normal</v>
      </c>
      <c r="S2297">
        <f t="shared" si="142"/>
        <v>1</v>
      </c>
      <c r="T2297" t="str">
        <f t="shared" si="143"/>
        <v>Low</v>
      </c>
    </row>
    <row r="2298" spans="1:20" ht="15" customHeight="1" x14ac:dyDescent="0.35">
      <c r="A2298" s="35">
        <v>88</v>
      </c>
      <c r="B2298" s="36">
        <v>30.748225120000001</v>
      </c>
      <c r="C2298" s="35">
        <v>92.782049189999995</v>
      </c>
      <c r="D2298" s="35">
        <v>88.476499140000001</v>
      </c>
      <c r="E2298" s="37">
        <v>190.71326199999999</v>
      </c>
      <c r="F2298" s="37">
        <v>25.55865215</v>
      </c>
      <c r="G2298" s="37">
        <v>215.68060589999999</v>
      </c>
      <c r="H2298" s="37">
        <v>286.99911559999998</v>
      </c>
      <c r="I2298" s="17" t="s">
        <v>353</v>
      </c>
      <c r="J2298" s="17" t="s">
        <v>249</v>
      </c>
      <c r="K2298" s="17" t="s">
        <v>392</v>
      </c>
      <c r="L2298" s="17" t="s">
        <v>366</v>
      </c>
      <c r="M2298" s="17" t="s">
        <v>334</v>
      </c>
      <c r="N2298" s="36">
        <v>7.4617887078212002</v>
      </c>
      <c r="O2298" s="35">
        <v>4.3055500499999901</v>
      </c>
      <c r="P2298" s="37">
        <v>2705.8438105599998</v>
      </c>
      <c r="Q2298" t="str">
        <f t="shared" si="140"/>
        <v>Desirable</v>
      </c>
      <c r="R2298" t="str">
        <f t="shared" si="141"/>
        <v>Normal</v>
      </c>
      <c r="S2298">
        <f t="shared" si="142"/>
        <v>6</v>
      </c>
      <c r="T2298" t="str">
        <f t="shared" si="143"/>
        <v>High</v>
      </c>
    </row>
    <row r="2299" spans="1:20" ht="15" customHeight="1" x14ac:dyDescent="0.35">
      <c r="A2299" s="35">
        <v>38</v>
      </c>
      <c r="B2299" s="36">
        <v>24.611628270000001</v>
      </c>
      <c r="C2299" s="35">
        <v>105.5773411</v>
      </c>
      <c r="D2299" s="35">
        <v>92.546775389999993</v>
      </c>
      <c r="E2299" s="37">
        <v>197.76451220000001</v>
      </c>
      <c r="F2299" s="37">
        <v>40.667423290000002</v>
      </c>
      <c r="G2299" s="37">
        <v>228.25570519999999</v>
      </c>
      <c r="H2299" s="37">
        <v>251.47853699999999</v>
      </c>
      <c r="I2299" s="17" t="s">
        <v>243</v>
      </c>
      <c r="J2299" s="17" t="s">
        <v>249</v>
      </c>
      <c r="K2299" s="17" t="s">
        <v>392</v>
      </c>
      <c r="L2299" s="17" t="s">
        <v>357</v>
      </c>
      <c r="M2299" s="17" t="s">
        <v>255</v>
      </c>
      <c r="N2299" s="36">
        <v>4.8629712974372197</v>
      </c>
      <c r="O2299" s="35">
        <v>13.030565709999999</v>
      </c>
      <c r="P2299" s="37">
        <v>935.24187426000003</v>
      </c>
      <c r="Q2299" t="str">
        <f t="shared" si="140"/>
        <v>Desirable</v>
      </c>
      <c r="R2299" t="str">
        <f t="shared" si="141"/>
        <v>Normal</v>
      </c>
      <c r="S2299">
        <f t="shared" si="142"/>
        <v>0</v>
      </c>
      <c r="T2299" t="str">
        <f t="shared" si="143"/>
        <v>Low</v>
      </c>
    </row>
    <row r="2300" spans="1:20" ht="15" customHeight="1" x14ac:dyDescent="0.35">
      <c r="A2300" s="35">
        <v>59</v>
      </c>
      <c r="B2300" s="36">
        <v>27.757811109999999</v>
      </c>
      <c r="C2300" s="35">
        <v>107.4136712</v>
      </c>
      <c r="D2300" s="35">
        <v>82.254697899999996</v>
      </c>
      <c r="E2300" s="37">
        <v>208.81173870000001</v>
      </c>
      <c r="F2300" s="37">
        <v>32.946457350000003</v>
      </c>
      <c r="G2300" s="37">
        <v>211.0852888</v>
      </c>
      <c r="H2300" s="37">
        <v>283.03888669999998</v>
      </c>
      <c r="I2300" s="17" t="s">
        <v>353</v>
      </c>
      <c r="J2300" s="17" t="s">
        <v>354</v>
      </c>
      <c r="K2300" s="17" t="s">
        <v>392</v>
      </c>
      <c r="L2300" s="17" t="s">
        <v>363</v>
      </c>
      <c r="M2300" s="17" t="s">
        <v>333</v>
      </c>
      <c r="N2300" s="36">
        <v>6.3379117360549797</v>
      </c>
      <c r="O2300" s="35">
        <v>25.1589733</v>
      </c>
      <c r="P2300" s="37">
        <v>1637.7108554900001</v>
      </c>
      <c r="Q2300" t="str">
        <f t="shared" si="140"/>
        <v>Borderline High</v>
      </c>
      <c r="R2300" t="str">
        <f t="shared" si="141"/>
        <v>Normal</v>
      </c>
      <c r="S2300">
        <f t="shared" si="142"/>
        <v>5</v>
      </c>
      <c r="T2300" t="str">
        <f t="shared" si="143"/>
        <v>Moderate</v>
      </c>
    </row>
    <row r="2301" spans="1:20" ht="15" customHeight="1" x14ac:dyDescent="0.35">
      <c r="A2301" s="35">
        <v>43</v>
      </c>
      <c r="B2301" s="36">
        <v>25.950727749999999</v>
      </c>
      <c r="C2301" s="35">
        <v>104.9381226</v>
      </c>
      <c r="D2301" s="35">
        <v>73.225997609999993</v>
      </c>
      <c r="E2301" s="37">
        <v>170.5102875</v>
      </c>
      <c r="F2301" s="37">
        <v>31.963880629999998</v>
      </c>
      <c r="G2301" s="37">
        <v>200.39500720000001</v>
      </c>
      <c r="H2301" s="37">
        <v>242.59154229999999</v>
      </c>
      <c r="I2301" s="17" t="s">
        <v>243</v>
      </c>
      <c r="J2301" s="17" t="s">
        <v>359</v>
      </c>
      <c r="K2301" s="17" t="s">
        <v>255</v>
      </c>
      <c r="L2301" s="17" t="s">
        <v>360</v>
      </c>
      <c r="M2301" s="17" t="s">
        <v>333</v>
      </c>
      <c r="N2301" s="36">
        <v>5.3344676597235798</v>
      </c>
      <c r="O2301" s="35">
        <v>31.71212499</v>
      </c>
      <c r="P2301" s="37">
        <v>1115.88129325</v>
      </c>
      <c r="Q2301" t="str">
        <f t="shared" si="140"/>
        <v>Desirable</v>
      </c>
      <c r="R2301" t="str">
        <f t="shared" si="141"/>
        <v>Normal</v>
      </c>
      <c r="S2301">
        <f t="shared" si="142"/>
        <v>3</v>
      </c>
      <c r="T2301" t="str">
        <f t="shared" si="143"/>
        <v>Moderate</v>
      </c>
    </row>
    <row r="2302" spans="1:20" ht="15" customHeight="1" x14ac:dyDescent="0.35">
      <c r="A2302" s="35">
        <v>31</v>
      </c>
      <c r="B2302" s="36">
        <v>13.479016769999999</v>
      </c>
      <c r="C2302" s="35">
        <v>103.1456098</v>
      </c>
      <c r="D2302" s="35">
        <v>80.216672259999996</v>
      </c>
      <c r="E2302" s="37">
        <v>161.62136670000001</v>
      </c>
      <c r="F2302" s="37">
        <v>39.882748390000003</v>
      </c>
      <c r="G2302" s="37">
        <v>223.48640610000001</v>
      </c>
      <c r="H2302" s="37">
        <v>205.6333913</v>
      </c>
      <c r="I2302" s="17" t="s">
        <v>243</v>
      </c>
      <c r="J2302" s="17" t="s">
        <v>354</v>
      </c>
      <c r="K2302" s="17" t="s">
        <v>392</v>
      </c>
      <c r="L2302" s="17" t="s">
        <v>357</v>
      </c>
      <c r="M2302" s="17" t="s">
        <v>332</v>
      </c>
      <c r="N2302" s="36">
        <v>4.0524129661165498</v>
      </c>
      <c r="O2302" s="35">
        <v>22.92893754</v>
      </c>
      <c r="P2302" s="37">
        <v>417.84951986999999</v>
      </c>
      <c r="Q2302" t="str">
        <f t="shared" si="140"/>
        <v>Desirable</v>
      </c>
      <c r="R2302" t="str">
        <f t="shared" si="141"/>
        <v>Normal</v>
      </c>
      <c r="S2302">
        <f t="shared" si="142"/>
        <v>2</v>
      </c>
      <c r="T2302" t="str">
        <f t="shared" si="143"/>
        <v>Low</v>
      </c>
    </row>
    <row r="2303" spans="1:20" ht="15" customHeight="1" x14ac:dyDescent="0.35">
      <c r="A2303" s="35">
        <v>53</v>
      </c>
      <c r="B2303" s="36">
        <v>30.368767739999999</v>
      </c>
      <c r="C2303" s="35">
        <v>101.31213529999999</v>
      </c>
      <c r="D2303" s="35">
        <v>90.072969630000003</v>
      </c>
      <c r="E2303" s="37">
        <v>199.83398349999999</v>
      </c>
      <c r="F2303" s="37">
        <v>40.288441290000002</v>
      </c>
      <c r="G2303" s="37">
        <v>218.75878220000001</v>
      </c>
      <c r="H2303" s="37">
        <v>218.44886009999999</v>
      </c>
      <c r="I2303" s="17" t="s">
        <v>243</v>
      </c>
      <c r="J2303" s="17" t="s">
        <v>354</v>
      </c>
      <c r="K2303" s="17" t="s">
        <v>392</v>
      </c>
      <c r="L2303" s="17" t="s">
        <v>363</v>
      </c>
      <c r="M2303" s="17" t="s">
        <v>334</v>
      </c>
      <c r="N2303" s="36">
        <v>4.9600822742576698</v>
      </c>
      <c r="O2303" s="35">
        <v>11.23916567</v>
      </c>
      <c r="P2303" s="37">
        <v>1609.5446902199999</v>
      </c>
      <c r="Q2303" t="str">
        <f t="shared" si="140"/>
        <v>Desirable</v>
      </c>
      <c r="R2303" t="str">
        <f t="shared" si="141"/>
        <v>Normal</v>
      </c>
      <c r="S2303">
        <f t="shared" si="142"/>
        <v>3</v>
      </c>
      <c r="T2303" t="str">
        <f t="shared" si="143"/>
        <v>Moderate</v>
      </c>
    </row>
    <row r="2304" spans="1:20" ht="15" customHeight="1" x14ac:dyDescent="0.35">
      <c r="A2304" s="35">
        <v>54</v>
      </c>
      <c r="B2304" s="36">
        <v>30.83590701</v>
      </c>
      <c r="C2304" s="35">
        <v>115.79977390000001</v>
      </c>
      <c r="D2304" s="35">
        <v>84.593341050000006</v>
      </c>
      <c r="E2304" s="37">
        <v>214.41487380000001</v>
      </c>
      <c r="F2304" s="37">
        <v>37.86318945</v>
      </c>
      <c r="G2304" s="37">
        <v>224.09969889999999</v>
      </c>
      <c r="H2304" s="37">
        <v>275.22587240000001</v>
      </c>
      <c r="I2304" s="17" t="s">
        <v>243</v>
      </c>
      <c r="J2304" s="17" t="s">
        <v>249</v>
      </c>
      <c r="K2304" s="17" t="s">
        <v>392</v>
      </c>
      <c r="L2304" s="17" t="s">
        <v>363</v>
      </c>
      <c r="M2304" s="17" t="s">
        <v>334</v>
      </c>
      <c r="N2304" s="36">
        <v>5.6628846358319702</v>
      </c>
      <c r="O2304" s="35">
        <v>31.206432849999999</v>
      </c>
      <c r="P2304" s="37">
        <v>1665.1389785399999</v>
      </c>
      <c r="Q2304" t="str">
        <f t="shared" si="140"/>
        <v>Borderline High</v>
      </c>
      <c r="R2304" t="str">
        <f t="shared" si="141"/>
        <v>Normal</v>
      </c>
      <c r="S2304">
        <f t="shared" si="142"/>
        <v>4</v>
      </c>
      <c r="T2304" t="str">
        <f t="shared" si="143"/>
        <v>Moderate</v>
      </c>
    </row>
    <row r="2305" spans="1:20" ht="15" customHeight="1" x14ac:dyDescent="0.35">
      <c r="A2305" s="35">
        <v>75</v>
      </c>
      <c r="B2305" s="36">
        <v>24.529650790000002</v>
      </c>
      <c r="C2305" s="35">
        <v>111.63739200000001</v>
      </c>
      <c r="D2305" s="35">
        <v>79.436249950000004</v>
      </c>
      <c r="E2305" s="37">
        <v>196.0375573</v>
      </c>
      <c r="F2305" s="37">
        <v>27.556184290000001</v>
      </c>
      <c r="G2305" s="37">
        <v>230.78522359999999</v>
      </c>
      <c r="H2305" s="37">
        <v>255.8886741</v>
      </c>
      <c r="I2305" s="17" t="s">
        <v>243</v>
      </c>
      <c r="J2305" s="17" t="s">
        <v>249</v>
      </c>
      <c r="K2305" s="17" t="s">
        <v>255</v>
      </c>
      <c r="L2305" s="17" t="s">
        <v>366</v>
      </c>
      <c r="M2305" s="17" t="s">
        <v>255</v>
      </c>
      <c r="N2305" s="36">
        <v>7.1141038700028201</v>
      </c>
      <c r="O2305" s="35">
        <v>32.201142050000001</v>
      </c>
      <c r="P2305" s="37">
        <v>1839.7238092499999</v>
      </c>
      <c r="Q2305" t="str">
        <f t="shared" si="140"/>
        <v>Desirable</v>
      </c>
      <c r="R2305" t="str">
        <f t="shared" si="141"/>
        <v>Normal</v>
      </c>
      <c r="S2305">
        <f t="shared" si="142"/>
        <v>1</v>
      </c>
      <c r="T2305" t="str">
        <f t="shared" si="143"/>
        <v>Low</v>
      </c>
    </row>
    <row r="2306" spans="1:20" ht="15" customHeight="1" x14ac:dyDescent="0.35">
      <c r="A2306" s="35">
        <v>38</v>
      </c>
      <c r="B2306" s="36">
        <v>30.211800830000001</v>
      </c>
      <c r="C2306" s="35">
        <v>123.8958768</v>
      </c>
      <c r="D2306" s="35">
        <v>97.712955109999996</v>
      </c>
      <c r="E2306" s="37">
        <v>174.62633600000001</v>
      </c>
      <c r="F2306" s="37">
        <v>32.747094320000002</v>
      </c>
      <c r="G2306" s="37">
        <v>199.33957899999999</v>
      </c>
      <c r="H2306" s="37">
        <v>228.59593670000001</v>
      </c>
      <c r="I2306" s="17" t="s">
        <v>353</v>
      </c>
      <c r="J2306" s="17" t="s">
        <v>354</v>
      </c>
      <c r="K2306" s="17" t="s">
        <v>392</v>
      </c>
      <c r="L2306" s="17" t="s">
        <v>357</v>
      </c>
      <c r="M2306" s="17" t="s">
        <v>334</v>
      </c>
      <c r="N2306" s="36">
        <v>5.3325749849307602</v>
      </c>
      <c r="O2306" s="35">
        <v>26.182921690000001</v>
      </c>
      <c r="P2306" s="37">
        <v>1148.0484315399999</v>
      </c>
      <c r="Q2306" t="str">
        <f t="shared" ref="Q2306:Q2369" si="144">IF(E2306&lt;200,"Desirable",IF(E2306&lt;240,"Borderline High","High"))</f>
        <v>Desirable</v>
      </c>
      <c r="R2306" t="str">
        <f t="shared" ref="R2306:R2369" si="145">IF(C2306&lt;120,"Normal",IF(C2306&lt;130,"Elevated",IF(C2306&lt;140,"High / Stage 1","High / Stage 2")))</f>
        <v>Elevated</v>
      </c>
      <c r="S2306">
        <f t="shared" ref="S2306:S2369" si="146">(IF(M2306="Obese",3,IF(M2306="Overweight",2,IF(M2306="Underweight",1,0))))+(IF(R2306="High / Stage 2",3,IF(R2306="High / Stage 1",2,IF(R2306="Elevated",1,0))))+IF(I2306="smoker",2,0)+IF(F2306&lt;40,1,0)</f>
        <v>7</v>
      </c>
      <c r="T2306" t="str">
        <f t="shared" ref="T2306:T2369" si="147">IF(S2306&lt;=2,"Low",IF(S2306&lt;=5,"Moderate","High"))</f>
        <v>High</v>
      </c>
    </row>
    <row r="2307" spans="1:20" ht="15" customHeight="1" x14ac:dyDescent="0.35">
      <c r="A2307" s="35">
        <v>53</v>
      </c>
      <c r="B2307" s="36">
        <v>22.64123507</v>
      </c>
      <c r="C2307" s="35">
        <v>110.04360939999999</v>
      </c>
      <c r="D2307" s="35">
        <v>73.054239820000006</v>
      </c>
      <c r="E2307" s="37">
        <v>177.88795690000001</v>
      </c>
      <c r="F2307" s="37">
        <v>46.947957240000001</v>
      </c>
      <c r="G2307" s="37">
        <v>202.4255268</v>
      </c>
      <c r="H2307" s="37">
        <v>259.29820030000002</v>
      </c>
      <c r="I2307" s="17" t="s">
        <v>243</v>
      </c>
      <c r="J2307" s="17" t="s">
        <v>249</v>
      </c>
      <c r="K2307" s="17" t="s">
        <v>255</v>
      </c>
      <c r="L2307" s="17" t="s">
        <v>363</v>
      </c>
      <c r="M2307" s="17" t="s">
        <v>255</v>
      </c>
      <c r="N2307" s="36">
        <v>3.78904572973493</v>
      </c>
      <c r="O2307" s="35">
        <v>36.989369580000002</v>
      </c>
      <c r="P2307" s="37">
        <v>1199.9854587100001</v>
      </c>
      <c r="Q2307" t="str">
        <f t="shared" si="144"/>
        <v>Desirable</v>
      </c>
      <c r="R2307" t="str">
        <f t="shared" si="145"/>
        <v>Normal</v>
      </c>
      <c r="S2307">
        <f t="shared" si="146"/>
        <v>0</v>
      </c>
      <c r="T2307" t="str">
        <f t="shared" si="147"/>
        <v>Low</v>
      </c>
    </row>
    <row r="2308" spans="1:20" ht="15" customHeight="1" x14ac:dyDescent="0.35">
      <c r="A2308" s="35">
        <v>20</v>
      </c>
      <c r="B2308" s="36">
        <v>22.74319363</v>
      </c>
      <c r="C2308" s="35">
        <v>117.50359520000001</v>
      </c>
      <c r="D2308" s="35">
        <v>77.108994179999996</v>
      </c>
      <c r="E2308" s="37">
        <v>183.10016899999999</v>
      </c>
      <c r="F2308" s="37">
        <v>39.164381329999998</v>
      </c>
      <c r="G2308" s="37">
        <v>204.42555110000001</v>
      </c>
      <c r="H2308" s="37">
        <v>240.0771082</v>
      </c>
      <c r="I2308" s="17" t="s">
        <v>353</v>
      </c>
      <c r="J2308" s="17" t="s">
        <v>359</v>
      </c>
      <c r="K2308" s="17" t="s">
        <v>255</v>
      </c>
      <c r="L2308" s="17" t="s">
        <v>355</v>
      </c>
      <c r="M2308" s="17" t="s">
        <v>255</v>
      </c>
      <c r="N2308" s="36">
        <v>4.6751707235509103</v>
      </c>
      <c r="O2308" s="35">
        <v>40.394601020000003</v>
      </c>
      <c r="P2308" s="37">
        <v>454.86387259999998</v>
      </c>
      <c r="Q2308" t="str">
        <f t="shared" si="144"/>
        <v>Desirable</v>
      </c>
      <c r="R2308" t="str">
        <f t="shared" si="145"/>
        <v>Normal</v>
      </c>
      <c r="S2308">
        <f t="shared" si="146"/>
        <v>3</v>
      </c>
      <c r="T2308" t="str">
        <f t="shared" si="147"/>
        <v>Moderate</v>
      </c>
    </row>
    <row r="2309" spans="1:20" ht="15" customHeight="1" x14ac:dyDescent="0.35">
      <c r="A2309" s="35">
        <v>54</v>
      </c>
      <c r="B2309" s="36">
        <v>28.198058620000001</v>
      </c>
      <c r="C2309" s="35">
        <v>124.6318361</v>
      </c>
      <c r="D2309" s="35">
        <v>87.316568270000005</v>
      </c>
      <c r="E2309" s="37">
        <v>181.30487160000001</v>
      </c>
      <c r="F2309" s="37">
        <v>33.646199340000003</v>
      </c>
      <c r="G2309" s="37">
        <v>224.67492809999999</v>
      </c>
      <c r="H2309" s="37">
        <v>225.09763330000001</v>
      </c>
      <c r="I2309" s="17" t="s">
        <v>353</v>
      </c>
      <c r="J2309" s="17" t="s">
        <v>249</v>
      </c>
      <c r="K2309" s="17" t="s">
        <v>392</v>
      </c>
      <c r="L2309" s="17" t="s">
        <v>363</v>
      </c>
      <c r="M2309" s="17" t="s">
        <v>333</v>
      </c>
      <c r="N2309" s="36">
        <v>5.3885691447015001</v>
      </c>
      <c r="O2309" s="35">
        <v>37.315267830000003</v>
      </c>
      <c r="P2309" s="37">
        <v>1522.69516548</v>
      </c>
      <c r="Q2309" t="str">
        <f t="shared" si="144"/>
        <v>Desirable</v>
      </c>
      <c r="R2309" t="str">
        <f t="shared" si="145"/>
        <v>Elevated</v>
      </c>
      <c r="S2309">
        <f t="shared" si="146"/>
        <v>6</v>
      </c>
      <c r="T2309" t="str">
        <f t="shared" si="147"/>
        <v>High</v>
      </c>
    </row>
    <row r="2310" spans="1:20" ht="15" customHeight="1" x14ac:dyDescent="0.35">
      <c r="A2310" s="35">
        <v>66</v>
      </c>
      <c r="B2310" s="36">
        <v>23.519282749999999</v>
      </c>
      <c r="C2310" s="35">
        <v>112.1197337</v>
      </c>
      <c r="D2310" s="35">
        <v>78.577097249999994</v>
      </c>
      <c r="E2310" s="37">
        <v>181.37488239999999</v>
      </c>
      <c r="F2310" s="37">
        <v>41.494953049999999</v>
      </c>
      <c r="G2310" s="37">
        <v>210.6822004</v>
      </c>
      <c r="H2310" s="37">
        <v>243.29878110000001</v>
      </c>
      <c r="I2310" s="17" t="s">
        <v>353</v>
      </c>
      <c r="J2310" s="17" t="s">
        <v>359</v>
      </c>
      <c r="K2310" s="17" t="s">
        <v>255</v>
      </c>
      <c r="L2310" s="17" t="s">
        <v>261</v>
      </c>
      <c r="M2310" s="17" t="s">
        <v>255</v>
      </c>
      <c r="N2310" s="36">
        <v>4.3710106668020403</v>
      </c>
      <c r="O2310" s="35">
        <v>33.542636450000003</v>
      </c>
      <c r="P2310" s="37">
        <v>1552.2726614999999</v>
      </c>
      <c r="Q2310" t="str">
        <f t="shared" si="144"/>
        <v>Desirable</v>
      </c>
      <c r="R2310" t="str">
        <f t="shared" si="145"/>
        <v>Normal</v>
      </c>
      <c r="S2310">
        <f t="shared" si="146"/>
        <v>2</v>
      </c>
      <c r="T2310" t="str">
        <f t="shared" si="147"/>
        <v>Low</v>
      </c>
    </row>
    <row r="2311" spans="1:20" ht="15" customHeight="1" x14ac:dyDescent="0.35">
      <c r="A2311" s="35">
        <v>36</v>
      </c>
      <c r="B2311" s="36">
        <v>26.35410808</v>
      </c>
      <c r="C2311" s="35">
        <v>105.9153601</v>
      </c>
      <c r="D2311" s="35">
        <v>83.611914889999994</v>
      </c>
      <c r="E2311" s="37">
        <v>155.31418819999999</v>
      </c>
      <c r="F2311" s="37">
        <v>34.950650150000001</v>
      </c>
      <c r="G2311" s="37">
        <v>193.63542000000001</v>
      </c>
      <c r="H2311" s="37">
        <v>257.31273970000001</v>
      </c>
      <c r="I2311" s="17" t="s">
        <v>243</v>
      </c>
      <c r="J2311" s="17" t="s">
        <v>354</v>
      </c>
      <c r="K2311" s="17" t="s">
        <v>392</v>
      </c>
      <c r="L2311" s="17" t="s">
        <v>357</v>
      </c>
      <c r="M2311" s="17" t="s">
        <v>333</v>
      </c>
      <c r="N2311" s="36">
        <v>4.44381399297089</v>
      </c>
      <c r="O2311" s="35">
        <v>22.30344521</v>
      </c>
      <c r="P2311" s="37">
        <v>948.74789088</v>
      </c>
      <c r="Q2311" t="str">
        <f t="shared" si="144"/>
        <v>Desirable</v>
      </c>
      <c r="R2311" t="str">
        <f t="shared" si="145"/>
        <v>Normal</v>
      </c>
      <c r="S2311">
        <f t="shared" si="146"/>
        <v>3</v>
      </c>
      <c r="T2311" t="str">
        <f t="shared" si="147"/>
        <v>Moderate</v>
      </c>
    </row>
    <row r="2312" spans="1:20" ht="15" customHeight="1" x14ac:dyDescent="0.35">
      <c r="A2312" s="35">
        <v>29</v>
      </c>
      <c r="B2312" s="36">
        <v>22.304935499999999</v>
      </c>
      <c r="C2312" s="35">
        <v>97.200841120000007</v>
      </c>
      <c r="D2312" s="35">
        <v>86.548285809999996</v>
      </c>
      <c r="E2312" s="37">
        <v>169.63611130000001</v>
      </c>
      <c r="F2312" s="37">
        <v>41.895212800000003</v>
      </c>
      <c r="G2312" s="37">
        <v>193.32504520000001</v>
      </c>
      <c r="H2312" s="37">
        <v>242.1700079</v>
      </c>
      <c r="I2312" s="17" t="s">
        <v>243</v>
      </c>
      <c r="J2312" s="17" t="s">
        <v>359</v>
      </c>
      <c r="K2312" s="17" t="s">
        <v>392</v>
      </c>
      <c r="L2312" s="17" t="s">
        <v>355</v>
      </c>
      <c r="M2312" s="17" t="s">
        <v>255</v>
      </c>
      <c r="N2312" s="36">
        <v>4.0490571586260096</v>
      </c>
      <c r="O2312" s="35">
        <v>10.65255531</v>
      </c>
      <c r="P2312" s="37">
        <v>646.84312950000003</v>
      </c>
      <c r="Q2312" t="str">
        <f t="shared" si="144"/>
        <v>Desirable</v>
      </c>
      <c r="R2312" t="str">
        <f t="shared" si="145"/>
        <v>Normal</v>
      </c>
      <c r="S2312">
        <f t="shared" si="146"/>
        <v>0</v>
      </c>
      <c r="T2312" t="str">
        <f t="shared" si="147"/>
        <v>Low</v>
      </c>
    </row>
    <row r="2313" spans="1:20" ht="15" customHeight="1" x14ac:dyDescent="0.35">
      <c r="A2313" s="35">
        <v>78</v>
      </c>
      <c r="B2313" s="36">
        <v>20.5770996</v>
      </c>
      <c r="C2313" s="35">
        <v>111.03979510000001</v>
      </c>
      <c r="D2313" s="35">
        <v>70.016772009999997</v>
      </c>
      <c r="E2313" s="37">
        <v>216.06688800000001</v>
      </c>
      <c r="F2313" s="37">
        <v>44.914203659999998</v>
      </c>
      <c r="G2313" s="37">
        <v>235.5609359</v>
      </c>
      <c r="H2313" s="37">
        <v>218.41937150000001</v>
      </c>
      <c r="I2313" s="17" t="s">
        <v>243</v>
      </c>
      <c r="J2313" s="17" t="s">
        <v>249</v>
      </c>
      <c r="K2313" s="17" t="s">
        <v>255</v>
      </c>
      <c r="L2313" s="17" t="s">
        <v>366</v>
      </c>
      <c r="M2313" s="17" t="s">
        <v>255</v>
      </c>
      <c r="N2313" s="36">
        <v>4.81065833061683</v>
      </c>
      <c r="O2313" s="35">
        <v>41.023023090000002</v>
      </c>
      <c r="P2313" s="37">
        <v>1605.0137688</v>
      </c>
      <c r="Q2313" t="str">
        <f t="shared" si="144"/>
        <v>Borderline High</v>
      </c>
      <c r="R2313" t="str">
        <f t="shared" si="145"/>
        <v>Normal</v>
      </c>
      <c r="S2313">
        <f t="shared" si="146"/>
        <v>0</v>
      </c>
      <c r="T2313" t="str">
        <f t="shared" si="147"/>
        <v>Low</v>
      </c>
    </row>
    <row r="2314" spans="1:20" ht="15" customHeight="1" x14ac:dyDescent="0.35">
      <c r="A2314" s="35">
        <v>58</v>
      </c>
      <c r="B2314" s="36">
        <v>28.038551810000001</v>
      </c>
      <c r="C2314" s="35">
        <v>127.8526203</v>
      </c>
      <c r="D2314" s="35">
        <v>79.736752319999994</v>
      </c>
      <c r="E2314" s="37">
        <v>196.81405570000001</v>
      </c>
      <c r="F2314" s="37">
        <v>37.539916890000001</v>
      </c>
      <c r="G2314" s="37">
        <v>233.62461440000001</v>
      </c>
      <c r="H2314" s="37">
        <v>259.41023849999999</v>
      </c>
      <c r="I2314" s="17" t="s">
        <v>353</v>
      </c>
      <c r="J2314" s="17" t="s">
        <v>354</v>
      </c>
      <c r="K2314" s="17" t="s">
        <v>255</v>
      </c>
      <c r="L2314" s="17" t="s">
        <v>363</v>
      </c>
      <c r="M2314" s="17" t="s">
        <v>333</v>
      </c>
      <c r="N2314" s="36">
        <v>5.2427941243638703</v>
      </c>
      <c r="O2314" s="35">
        <v>48.115867979999997</v>
      </c>
      <c r="P2314" s="37">
        <v>1626.23600498</v>
      </c>
      <c r="Q2314" t="str">
        <f t="shared" si="144"/>
        <v>Desirable</v>
      </c>
      <c r="R2314" t="str">
        <f t="shared" si="145"/>
        <v>Elevated</v>
      </c>
      <c r="S2314">
        <f t="shared" si="146"/>
        <v>6</v>
      </c>
      <c r="T2314" t="str">
        <f t="shared" si="147"/>
        <v>High</v>
      </c>
    </row>
    <row r="2315" spans="1:20" ht="15" customHeight="1" x14ac:dyDescent="0.35">
      <c r="A2315" s="35">
        <v>50</v>
      </c>
      <c r="B2315" s="36">
        <v>28.08522425</v>
      </c>
      <c r="C2315" s="35">
        <v>112.14213789999999</v>
      </c>
      <c r="D2315" s="35">
        <v>95.512039880000003</v>
      </c>
      <c r="E2315" s="37">
        <v>182.2420798</v>
      </c>
      <c r="F2315" s="37">
        <v>41.338492799999997</v>
      </c>
      <c r="G2315" s="37">
        <v>200.10888499999999</v>
      </c>
      <c r="H2315" s="37">
        <v>276.22935649999999</v>
      </c>
      <c r="I2315" s="17" t="s">
        <v>243</v>
      </c>
      <c r="J2315" s="17" t="s">
        <v>359</v>
      </c>
      <c r="K2315" s="17" t="s">
        <v>392</v>
      </c>
      <c r="L2315" s="17" t="s">
        <v>363</v>
      </c>
      <c r="M2315" s="17" t="s">
        <v>333</v>
      </c>
      <c r="N2315" s="36">
        <v>4.4085322772096802</v>
      </c>
      <c r="O2315" s="35">
        <v>16.630098019999998</v>
      </c>
      <c r="P2315" s="37">
        <v>1404.2612125000001</v>
      </c>
      <c r="Q2315" t="str">
        <f t="shared" si="144"/>
        <v>Desirable</v>
      </c>
      <c r="R2315" t="str">
        <f t="shared" si="145"/>
        <v>Normal</v>
      </c>
      <c r="S2315">
        <f t="shared" si="146"/>
        <v>2</v>
      </c>
      <c r="T2315" t="str">
        <f t="shared" si="147"/>
        <v>Low</v>
      </c>
    </row>
    <row r="2316" spans="1:20" ht="15" customHeight="1" x14ac:dyDescent="0.35">
      <c r="A2316" s="35">
        <v>67</v>
      </c>
      <c r="B2316" s="36">
        <v>27.096027100000001</v>
      </c>
      <c r="C2316" s="35">
        <v>113.9377872</v>
      </c>
      <c r="D2316" s="35">
        <v>84.193013239999999</v>
      </c>
      <c r="E2316" s="37">
        <v>205.02707559999999</v>
      </c>
      <c r="F2316" s="37">
        <v>37.222889070000001</v>
      </c>
      <c r="G2316" s="37">
        <v>220.54053630000001</v>
      </c>
      <c r="H2316" s="37">
        <v>259.74350980000003</v>
      </c>
      <c r="I2316" s="17" t="s">
        <v>353</v>
      </c>
      <c r="J2316" s="17" t="s">
        <v>359</v>
      </c>
      <c r="K2316" s="17" t="s">
        <v>392</v>
      </c>
      <c r="L2316" s="17" t="s">
        <v>261</v>
      </c>
      <c r="M2316" s="17" t="s">
        <v>333</v>
      </c>
      <c r="N2316" s="36">
        <v>5.5080914115622104</v>
      </c>
      <c r="O2316" s="35">
        <v>29.74477396</v>
      </c>
      <c r="P2316" s="37">
        <v>1815.4338157</v>
      </c>
      <c r="Q2316" t="str">
        <f t="shared" si="144"/>
        <v>Borderline High</v>
      </c>
      <c r="R2316" t="str">
        <f t="shared" si="145"/>
        <v>Normal</v>
      </c>
      <c r="S2316">
        <f t="shared" si="146"/>
        <v>5</v>
      </c>
      <c r="T2316" t="str">
        <f t="shared" si="147"/>
        <v>Moderate</v>
      </c>
    </row>
    <row r="2317" spans="1:20" ht="15" customHeight="1" x14ac:dyDescent="0.35">
      <c r="A2317" s="35">
        <v>85</v>
      </c>
      <c r="B2317" s="36">
        <v>25.546909719999999</v>
      </c>
      <c r="C2317" s="35">
        <v>126.796077</v>
      </c>
      <c r="D2317" s="35">
        <v>82.254953189999995</v>
      </c>
      <c r="E2317" s="37">
        <v>168.7920704</v>
      </c>
      <c r="F2317" s="37">
        <v>32.751528749999999</v>
      </c>
      <c r="G2317" s="37">
        <v>185.3791568</v>
      </c>
      <c r="H2317" s="37">
        <v>276.0161056</v>
      </c>
      <c r="I2317" s="17" t="s">
        <v>353</v>
      </c>
      <c r="J2317" s="17" t="s">
        <v>249</v>
      </c>
      <c r="K2317" s="17" t="s">
        <v>392</v>
      </c>
      <c r="L2317" s="17" t="s">
        <v>366</v>
      </c>
      <c r="M2317" s="17" t="s">
        <v>333</v>
      </c>
      <c r="N2317" s="36">
        <v>5.1537157757865</v>
      </c>
      <c r="O2317" s="35">
        <v>44.541123810000002</v>
      </c>
      <c r="P2317" s="37">
        <v>2171.4873262000001</v>
      </c>
      <c r="Q2317" t="str">
        <f t="shared" si="144"/>
        <v>Desirable</v>
      </c>
      <c r="R2317" t="str">
        <f t="shared" si="145"/>
        <v>Elevated</v>
      </c>
      <c r="S2317">
        <f t="shared" si="146"/>
        <v>6</v>
      </c>
      <c r="T2317" t="str">
        <f t="shared" si="147"/>
        <v>High</v>
      </c>
    </row>
    <row r="2318" spans="1:20" ht="15" customHeight="1" x14ac:dyDescent="0.35">
      <c r="A2318" s="35">
        <v>88</v>
      </c>
      <c r="B2318" s="36">
        <v>23.482040439999999</v>
      </c>
      <c r="C2318" s="35">
        <v>128.9707837</v>
      </c>
      <c r="D2318" s="35">
        <v>78.570709390000005</v>
      </c>
      <c r="E2318" s="37">
        <v>168.11994319999999</v>
      </c>
      <c r="F2318" s="37">
        <v>35.929097990000002</v>
      </c>
      <c r="G2318" s="37">
        <v>191.1224527</v>
      </c>
      <c r="H2318" s="37">
        <v>236.16851539999999</v>
      </c>
      <c r="I2318" s="17" t="s">
        <v>353</v>
      </c>
      <c r="J2318" s="17" t="s">
        <v>359</v>
      </c>
      <c r="K2318" s="17" t="s">
        <v>255</v>
      </c>
      <c r="L2318" s="17" t="s">
        <v>366</v>
      </c>
      <c r="M2318" s="17" t="s">
        <v>255</v>
      </c>
      <c r="N2318" s="36">
        <v>4.6792141357623898</v>
      </c>
      <c r="O2318" s="35">
        <v>50.400074310000001</v>
      </c>
      <c r="P2318" s="37">
        <v>2066.4195587200002</v>
      </c>
      <c r="Q2318" t="str">
        <f t="shared" si="144"/>
        <v>Desirable</v>
      </c>
      <c r="R2318" t="str">
        <f t="shared" si="145"/>
        <v>Elevated</v>
      </c>
      <c r="S2318">
        <f t="shared" si="146"/>
        <v>4</v>
      </c>
      <c r="T2318" t="str">
        <f t="shared" si="147"/>
        <v>Moderate</v>
      </c>
    </row>
    <row r="2319" spans="1:20" ht="15" customHeight="1" x14ac:dyDescent="0.35">
      <c r="A2319" s="35">
        <v>50</v>
      </c>
      <c r="B2319" s="36">
        <v>21.594082400000001</v>
      </c>
      <c r="C2319" s="35">
        <v>105.8513519</v>
      </c>
      <c r="D2319" s="35">
        <v>85.570732800000002</v>
      </c>
      <c r="E2319" s="37">
        <v>181.49334099999999</v>
      </c>
      <c r="F2319" s="37">
        <v>44.37574893</v>
      </c>
      <c r="G2319" s="37">
        <v>201.4090966</v>
      </c>
      <c r="H2319" s="37">
        <v>263.21570129999998</v>
      </c>
      <c r="I2319" s="17" t="s">
        <v>243</v>
      </c>
      <c r="J2319" s="17" t="s">
        <v>359</v>
      </c>
      <c r="K2319" s="17" t="s">
        <v>392</v>
      </c>
      <c r="L2319" s="17" t="s">
        <v>363</v>
      </c>
      <c r="M2319" s="17" t="s">
        <v>255</v>
      </c>
      <c r="N2319" s="36">
        <v>4.0899217562794199</v>
      </c>
      <c r="O2319" s="35">
        <v>20.280619099999999</v>
      </c>
      <c r="P2319" s="37">
        <v>1079.7041200000001</v>
      </c>
      <c r="Q2319" t="str">
        <f t="shared" si="144"/>
        <v>Desirable</v>
      </c>
      <c r="R2319" t="str">
        <f t="shared" si="145"/>
        <v>Normal</v>
      </c>
      <c r="S2319">
        <f t="shared" si="146"/>
        <v>0</v>
      </c>
      <c r="T2319" t="str">
        <f t="shared" si="147"/>
        <v>Low</v>
      </c>
    </row>
    <row r="2320" spans="1:20" ht="15" customHeight="1" x14ac:dyDescent="0.35">
      <c r="A2320" s="35">
        <v>41</v>
      </c>
      <c r="B2320" s="36">
        <v>21.398008269999998</v>
      </c>
      <c r="C2320" s="35">
        <v>109.1247348</v>
      </c>
      <c r="D2320" s="35">
        <v>72.664824800000005</v>
      </c>
      <c r="E2320" s="37">
        <v>201.0351551</v>
      </c>
      <c r="F2320" s="37">
        <v>39.625540399999998</v>
      </c>
      <c r="G2320" s="37">
        <v>216.8313417</v>
      </c>
      <c r="H2320" s="37">
        <v>262.66484830000002</v>
      </c>
      <c r="I2320" s="17" t="s">
        <v>243</v>
      </c>
      <c r="J2320" s="17" t="s">
        <v>249</v>
      </c>
      <c r="K2320" s="17" t="s">
        <v>255</v>
      </c>
      <c r="L2320" s="17" t="s">
        <v>360</v>
      </c>
      <c r="M2320" s="17" t="s">
        <v>255</v>
      </c>
      <c r="N2320" s="36">
        <v>5.0733732100723596</v>
      </c>
      <c r="O2320" s="35">
        <v>36.459910000000001</v>
      </c>
      <c r="P2320" s="37">
        <v>877.31833906999998</v>
      </c>
      <c r="Q2320" t="str">
        <f t="shared" si="144"/>
        <v>Borderline High</v>
      </c>
      <c r="R2320" t="str">
        <f t="shared" si="145"/>
        <v>Normal</v>
      </c>
      <c r="S2320">
        <f t="shared" si="146"/>
        <v>1</v>
      </c>
      <c r="T2320" t="str">
        <f t="shared" si="147"/>
        <v>Low</v>
      </c>
    </row>
    <row r="2321" spans="1:20" ht="15" customHeight="1" x14ac:dyDescent="0.35">
      <c r="A2321" s="35">
        <v>78</v>
      </c>
      <c r="B2321" s="36">
        <v>23.980620800000001</v>
      </c>
      <c r="C2321" s="35">
        <v>101.2849137</v>
      </c>
      <c r="D2321" s="35">
        <v>87.166734259999998</v>
      </c>
      <c r="E2321" s="37">
        <v>187.77525600000001</v>
      </c>
      <c r="F2321" s="37">
        <v>36.439479159999998</v>
      </c>
      <c r="G2321" s="37">
        <v>215.34337400000001</v>
      </c>
      <c r="H2321" s="37">
        <v>255.49943809999999</v>
      </c>
      <c r="I2321" s="17" t="s">
        <v>243</v>
      </c>
      <c r="J2321" s="17" t="s">
        <v>249</v>
      </c>
      <c r="K2321" s="17" t="s">
        <v>392</v>
      </c>
      <c r="L2321" s="17" t="s">
        <v>366</v>
      </c>
      <c r="M2321" s="17" t="s">
        <v>255</v>
      </c>
      <c r="N2321" s="36">
        <v>5.1530718969804301</v>
      </c>
      <c r="O2321" s="35">
        <v>14.11817944</v>
      </c>
      <c r="P2321" s="37">
        <v>1870.4884224</v>
      </c>
      <c r="Q2321" t="str">
        <f t="shared" si="144"/>
        <v>Desirable</v>
      </c>
      <c r="R2321" t="str">
        <f t="shared" si="145"/>
        <v>Normal</v>
      </c>
      <c r="S2321">
        <f t="shared" si="146"/>
        <v>1</v>
      </c>
      <c r="T2321" t="str">
        <f t="shared" si="147"/>
        <v>Low</v>
      </c>
    </row>
    <row r="2322" spans="1:20" ht="15" customHeight="1" x14ac:dyDescent="0.35">
      <c r="A2322" s="35">
        <v>78</v>
      </c>
      <c r="B2322" s="36">
        <v>32.106411970000003</v>
      </c>
      <c r="C2322" s="35">
        <v>116.2396665</v>
      </c>
      <c r="D2322" s="35">
        <v>80.549912129999996</v>
      </c>
      <c r="E2322" s="37">
        <v>198.714617</v>
      </c>
      <c r="F2322" s="37">
        <v>33.066546160000001</v>
      </c>
      <c r="G2322" s="37">
        <v>226.1746861</v>
      </c>
      <c r="H2322" s="37">
        <v>290.58711649999998</v>
      </c>
      <c r="I2322" s="17" t="s">
        <v>243</v>
      </c>
      <c r="J2322" s="17" t="s">
        <v>249</v>
      </c>
      <c r="K2322" s="17" t="s">
        <v>392</v>
      </c>
      <c r="L2322" s="17" t="s">
        <v>366</v>
      </c>
      <c r="M2322" s="17" t="s">
        <v>334</v>
      </c>
      <c r="N2322" s="36">
        <v>6.00953652789965</v>
      </c>
      <c r="O2322" s="35">
        <v>35.689754370000003</v>
      </c>
      <c r="P2322" s="37">
        <v>2504.30013366</v>
      </c>
      <c r="Q2322" t="str">
        <f t="shared" si="144"/>
        <v>Desirable</v>
      </c>
      <c r="R2322" t="str">
        <f t="shared" si="145"/>
        <v>Normal</v>
      </c>
      <c r="S2322">
        <f t="shared" si="146"/>
        <v>4</v>
      </c>
      <c r="T2322" t="str">
        <f t="shared" si="147"/>
        <v>Moderate</v>
      </c>
    </row>
    <row r="2323" spans="1:20" ht="15" customHeight="1" x14ac:dyDescent="0.35">
      <c r="A2323" s="35">
        <v>45</v>
      </c>
      <c r="B2323" s="36">
        <v>28.155008039999998</v>
      </c>
      <c r="C2323" s="35">
        <v>114.0521722</v>
      </c>
      <c r="D2323" s="35">
        <v>75.740024869999999</v>
      </c>
      <c r="E2323" s="37">
        <v>203.57530850000001</v>
      </c>
      <c r="F2323" s="37">
        <v>33.36496597</v>
      </c>
      <c r="G2323" s="37">
        <v>228.09577340000001</v>
      </c>
      <c r="H2323" s="37">
        <v>245.28609739999999</v>
      </c>
      <c r="I2323" s="17" t="s">
        <v>243</v>
      </c>
      <c r="J2323" s="17" t="s">
        <v>249</v>
      </c>
      <c r="K2323" s="17" t="s">
        <v>255</v>
      </c>
      <c r="L2323" s="17" t="s">
        <v>360</v>
      </c>
      <c r="M2323" s="17" t="s">
        <v>333</v>
      </c>
      <c r="N2323" s="36">
        <v>6.1014690883558496</v>
      </c>
      <c r="O2323" s="35">
        <v>38.312147330000002</v>
      </c>
      <c r="P2323" s="37">
        <v>1266.9753618</v>
      </c>
      <c r="Q2323" t="str">
        <f t="shared" si="144"/>
        <v>Borderline High</v>
      </c>
      <c r="R2323" t="str">
        <f t="shared" si="145"/>
        <v>Normal</v>
      </c>
      <c r="S2323">
        <f t="shared" si="146"/>
        <v>3</v>
      </c>
      <c r="T2323" t="str">
        <f t="shared" si="147"/>
        <v>Moderate</v>
      </c>
    </row>
    <row r="2324" spans="1:20" ht="15" customHeight="1" x14ac:dyDescent="0.35">
      <c r="A2324" s="35">
        <v>75</v>
      </c>
      <c r="B2324" s="36">
        <v>28.80125228</v>
      </c>
      <c r="C2324" s="35">
        <v>111.9830676</v>
      </c>
      <c r="D2324" s="35">
        <v>73.18927893</v>
      </c>
      <c r="E2324" s="37">
        <v>214.99204119999999</v>
      </c>
      <c r="F2324" s="37">
        <v>34.81175502</v>
      </c>
      <c r="G2324" s="37">
        <v>216.6391606</v>
      </c>
      <c r="H2324" s="37">
        <v>250.09349760000001</v>
      </c>
      <c r="I2324" s="17" t="s">
        <v>243</v>
      </c>
      <c r="J2324" s="17" t="s">
        <v>354</v>
      </c>
      <c r="K2324" s="17" t="s">
        <v>255</v>
      </c>
      <c r="L2324" s="17" t="s">
        <v>366</v>
      </c>
      <c r="M2324" s="17" t="s">
        <v>333</v>
      </c>
      <c r="N2324" s="36">
        <v>6.1758460921169602</v>
      </c>
      <c r="O2324" s="35">
        <v>38.793788669999998</v>
      </c>
      <c r="P2324" s="37">
        <v>2160.0939210000001</v>
      </c>
      <c r="Q2324" t="str">
        <f t="shared" si="144"/>
        <v>Borderline High</v>
      </c>
      <c r="R2324" t="str">
        <f t="shared" si="145"/>
        <v>Normal</v>
      </c>
      <c r="S2324">
        <f t="shared" si="146"/>
        <v>3</v>
      </c>
      <c r="T2324" t="str">
        <f t="shared" si="147"/>
        <v>Moderate</v>
      </c>
    </row>
    <row r="2325" spans="1:20" ht="15" customHeight="1" x14ac:dyDescent="0.35">
      <c r="A2325" s="35">
        <v>60</v>
      </c>
      <c r="B2325" s="36">
        <v>20.7214502</v>
      </c>
      <c r="C2325" s="35">
        <v>100.115191</v>
      </c>
      <c r="D2325" s="35">
        <v>77.695965049999998</v>
      </c>
      <c r="E2325" s="37">
        <v>192.13355179999999</v>
      </c>
      <c r="F2325" s="37">
        <v>40.618517349999998</v>
      </c>
      <c r="G2325" s="37">
        <v>219.10609299999999</v>
      </c>
      <c r="H2325" s="37">
        <v>190.46201780000001</v>
      </c>
      <c r="I2325" s="17" t="s">
        <v>353</v>
      </c>
      <c r="J2325" s="17" t="s">
        <v>359</v>
      </c>
      <c r="K2325" s="17" t="s">
        <v>255</v>
      </c>
      <c r="L2325" s="17" t="s">
        <v>261</v>
      </c>
      <c r="M2325" s="17" t="s">
        <v>255</v>
      </c>
      <c r="N2325" s="36">
        <v>4.73019608629314</v>
      </c>
      <c r="O2325" s="35">
        <v>22.419225950000001</v>
      </c>
      <c r="P2325" s="37">
        <v>1243.287012</v>
      </c>
      <c r="Q2325" t="str">
        <f t="shared" si="144"/>
        <v>Desirable</v>
      </c>
      <c r="R2325" t="str">
        <f t="shared" si="145"/>
        <v>Normal</v>
      </c>
      <c r="S2325">
        <f t="shared" si="146"/>
        <v>2</v>
      </c>
      <c r="T2325" t="str">
        <f t="shared" si="147"/>
        <v>Low</v>
      </c>
    </row>
    <row r="2326" spans="1:20" ht="15" customHeight="1" x14ac:dyDescent="0.35">
      <c r="A2326" s="35">
        <v>58</v>
      </c>
      <c r="B2326" s="36">
        <v>27.92857527</v>
      </c>
      <c r="C2326" s="35">
        <v>101.8527836</v>
      </c>
      <c r="D2326" s="35">
        <v>81.515427160000002</v>
      </c>
      <c r="E2326" s="37">
        <v>185.57534989999999</v>
      </c>
      <c r="F2326" s="37">
        <v>40.858319729999998</v>
      </c>
      <c r="G2326" s="37">
        <v>228.43110010000001</v>
      </c>
      <c r="H2326" s="37">
        <v>219.74838740000001</v>
      </c>
      <c r="I2326" s="17" t="s">
        <v>353</v>
      </c>
      <c r="J2326" s="17" t="s">
        <v>249</v>
      </c>
      <c r="K2326" s="17" t="s">
        <v>392</v>
      </c>
      <c r="L2326" s="17" t="s">
        <v>363</v>
      </c>
      <c r="M2326" s="17" t="s">
        <v>333</v>
      </c>
      <c r="N2326" s="36">
        <v>4.54192319033967</v>
      </c>
      <c r="O2326" s="35">
        <v>20.337356440000001</v>
      </c>
      <c r="P2326" s="37">
        <v>1619.8573656599999</v>
      </c>
      <c r="Q2326" t="str">
        <f t="shared" si="144"/>
        <v>Desirable</v>
      </c>
      <c r="R2326" t="str">
        <f t="shared" si="145"/>
        <v>Normal</v>
      </c>
      <c r="S2326">
        <f t="shared" si="146"/>
        <v>4</v>
      </c>
      <c r="T2326" t="str">
        <f t="shared" si="147"/>
        <v>Moderate</v>
      </c>
    </row>
    <row r="2327" spans="1:20" ht="15" customHeight="1" x14ac:dyDescent="0.35">
      <c r="A2327" s="35">
        <v>56</v>
      </c>
      <c r="B2327" s="36">
        <v>28.685336700000001</v>
      </c>
      <c r="C2327" s="35">
        <v>119.4408796</v>
      </c>
      <c r="D2327" s="35">
        <v>76.001397679999997</v>
      </c>
      <c r="E2327" s="37">
        <v>211.881586</v>
      </c>
      <c r="F2327" s="37">
        <v>27.15986599</v>
      </c>
      <c r="G2327" s="37">
        <v>226.28273390000001</v>
      </c>
      <c r="H2327" s="37">
        <v>272.42474440000001</v>
      </c>
      <c r="I2327" s="17" t="s">
        <v>243</v>
      </c>
      <c r="J2327" s="17" t="s">
        <v>249</v>
      </c>
      <c r="K2327" s="17" t="s">
        <v>255</v>
      </c>
      <c r="L2327" s="17" t="s">
        <v>363</v>
      </c>
      <c r="M2327" s="17" t="s">
        <v>333</v>
      </c>
      <c r="N2327" s="36">
        <v>7.8012750901647596</v>
      </c>
      <c r="O2327" s="35">
        <v>43.439481919999999</v>
      </c>
      <c r="P2327" s="37">
        <v>1606.3788552000001</v>
      </c>
      <c r="Q2327" t="str">
        <f t="shared" si="144"/>
        <v>Borderline High</v>
      </c>
      <c r="R2327" t="str">
        <f t="shared" si="145"/>
        <v>Normal</v>
      </c>
      <c r="S2327">
        <f t="shared" si="146"/>
        <v>3</v>
      </c>
      <c r="T2327" t="str">
        <f t="shared" si="147"/>
        <v>Moderate</v>
      </c>
    </row>
    <row r="2328" spans="1:20" ht="15" customHeight="1" x14ac:dyDescent="0.35">
      <c r="A2328" s="35">
        <v>66</v>
      </c>
      <c r="B2328" s="36">
        <v>34.929320330000003</v>
      </c>
      <c r="C2328" s="35">
        <v>118.5400645</v>
      </c>
      <c r="D2328" s="35">
        <v>80.218076749999994</v>
      </c>
      <c r="E2328" s="37">
        <v>210.08184220000001</v>
      </c>
      <c r="F2328" s="37">
        <v>32.42886326</v>
      </c>
      <c r="G2328" s="37">
        <v>238.49883070000001</v>
      </c>
      <c r="H2328" s="37">
        <v>255.6253959</v>
      </c>
      <c r="I2328" s="17" t="s">
        <v>243</v>
      </c>
      <c r="J2328" s="17" t="s">
        <v>249</v>
      </c>
      <c r="K2328" s="17" t="s">
        <v>392</v>
      </c>
      <c r="L2328" s="17" t="s">
        <v>261</v>
      </c>
      <c r="M2328" s="17" t="s">
        <v>334</v>
      </c>
      <c r="N2328" s="36">
        <v>6.47823639440145</v>
      </c>
      <c r="O2328" s="35">
        <v>38.321987749999998</v>
      </c>
      <c r="P2328" s="37">
        <v>2305.33514178</v>
      </c>
      <c r="Q2328" t="str">
        <f t="shared" si="144"/>
        <v>Borderline High</v>
      </c>
      <c r="R2328" t="str">
        <f t="shared" si="145"/>
        <v>Normal</v>
      </c>
      <c r="S2328">
        <f t="shared" si="146"/>
        <v>4</v>
      </c>
      <c r="T2328" t="str">
        <f t="shared" si="147"/>
        <v>Moderate</v>
      </c>
    </row>
    <row r="2329" spans="1:20" ht="15" customHeight="1" x14ac:dyDescent="0.35">
      <c r="A2329" s="35">
        <v>34</v>
      </c>
      <c r="B2329" s="36">
        <v>26.906088780000001</v>
      </c>
      <c r="C2329" s="35">
        <v>107.7049827</v>
      </c>
      <c r="D2329" s="35">
        <v>65.467361299999993</v>
      </c>
      <c r="E2329" s="37">
        <v>174.28858779999999</v>
      </c>
      <c r="F2329" s="37">
        <v>39.542295340000003</v>
      </c>
      <c r="G2329" s="37">
        <v>196.3806755</v>
      </c>
      <c r="H2329" s="37">
        <v>230.5521301</v>
      </c>
      <c r="I2329" s="17" t="s">
        <v>243</v>
      </c>
      <c r="J2329" s="17" t="s">
        <v>249</v>
      </c>
      <c r="K2329" s="17" t="s">
        <v>255</v>
      </c>
      <c r="L2329" s="17" t="s">
        <v>357</v>
      </c>
      <c r="M2329" s="17" t="s">
        <v>333</v>
      </c>
      <c r="N2329" s="36">
        <v>4.4076497406485702</v>
      </c>
      <c r="O2329" s="35">
        <v>42.237621400000002</v>
      </c>
      <c r="P2329" s="37">
        <v>914.80701852000004</v>
      </c>
      <c r="Q2329" t="str">
        <f t="shared" si="144"/>
        <v>Desirable</v>
      </c>
      <c r="R2329" t="str">
        <f t="shared" si="145"/>
        <v>Normal</v>
      </c>
      <c r="S2329">
        <f t="shared" si="146"/>
        <v>3</v>
      </c>
      <c r="T2329" t="str">
        <f t="shared" si="147"/>
        <v>Moderate</v>
      </c>
    </row>
    <row r="2330" spans="1:20" ht="15" customHeight="1" x14ac:dyDescent="0.35">
      <c r="A2330" s="35">
        <v>87</v>
      </c>
      <c r="B2330" s="36">
        <v>25.031056199999998</v>
      </c>
      <c r="C2330" s="35">
        <v>97.972471549999995</v>
      </c>
      <c r="D2330" s="35">
        <v>76.727717810000001</v>
      </c>
      <c r="E2330" s="37">
        <v>224.06190760000001</v>
      </c>
      <c r="F2330" s="37">
        <v>36.035958370000003</v>
      </c>
      <c r="G2330" s="37">
        <v>233.4931722</v>
      </c>
      <c r="H2330" s="37">
        <v>251.1804468</v>
      </c>
      <c r="I2330" s="17" t="s">
        <v>353</v>
      </c>
      <c r="J2330" s="17" t="s">
        <v>249</v>
      </c>
      <c r="K2330" s="17" t="s">
        <v>255</v>
      </c>
      <c r="L2330" s="17" t="s">
        <v>366</v>
      </c>
      <c r="M2330" s="17" t="s">
        <v>333</v>
      </c>
      <c r="N2330" s="36">
        <v>6.2177313365566498</v>
      </c>
      <c r="O2330" s="35">
        <v>21.24475374</v>
      </c>
      <c r="P2330" s="37">
        <v>2177.7018893999998</v>
      </c>
      <c r="Q2330" t="str">
        <f t="shared" si="144"/>
        <v>Borderline High</v>
      </c>
      <c r="R2330" t="str">
        <f t="shared" si="145"/>
        <v>Normal</v>
      </c>
      <c r="S2330">
        <f t="shared" si="146"/>
        <v>5</v>
      </c>
      <c r="T2330" t="str">
        <f t="shared" si="147"/>
        <v>Moderate</v>
      </c>
    </row>
    <row r="2331" spans="1:20" ht="15" customHeight="1" x14ac:dyDescent="0.35">
      <c r="A2331" s="35">
        <v>87</v>
      </c>
      <c r="B2331" s="36">
        <v>23.16802611</v>
      </c>
      <c r="C2331" s="35">
        <v>109.9340943</v>
      </c>
      <c r="D2331" s="35">
        <v>100.0303732</v>
      </c>
      <c r="E2331" s="37">
        <v>190.66087949999999</v>
      </c>
      <c r="F2331" s="37">
        <v>45.311486539999997</v>
      </c>
      <c r="G2331" s="37">
        <v>197.5837721</v>
      </c>
      <c r="H2331" s="37">
        <v>277.52426109999999</v>
      </c>
      <c r="I2331" s="17" t="s">
        <v>243</v>
      </c>
      <c r="J2331" s="17" t="s">
        <v>359</v>
      </c>
      <c r="K2331" s="17" t="s">
        <v>392</v>
      </c>
      <c r="L2331" s="17" t="s">
        <v>366</v>
      </c>
      <c r="M2331" s="17" t="s">
        <v>255</v>
      </c>
      <c r="N2331" s="36">
        <v>4.2077824864935502</v>
      </c>
      <c r="O2331" s="35">
        <v>9.9037211000000003</v>
      </c>
      <c r="P2331" s="37">
        <v>2015.6182715699999</v>
      </c>
      <c r="Q2331" t="str">
        <f t="shared" si="144"/>
        <v>Desirable</v>
      </c>
      <c r="R2331" t="str">
        <f t="shared" si="145"/>
        <v>Normal</v>
      </c>
      <c r="S2331">
        <f t="shared" si="146"/>
        <v>0</v>
      </c>
      <c r="T2331" t="str">
        <f t="shared" si="147"/>
        <v>Low</v>
      </c>
    </row>
    <row r="2332" spans="1:20" ht="15" customHeight="1" x14ac:dyDescent="0.35">
      <c r="A2332" s="35">
        <v>82</v>
      </c>
      <c r="B2332" s="36">
        <v>27.2987219</v>
      </c>
      <c r="C2332" s="35">
        <v>108.47891319999999</v>
      </c>
      <c r="D2332" s="35">
        <v>64.488587069999994</v>
      </c>
      <c r="E2332" s="37">
        <v>193.1681184</v>
      </c>
      <c r="F2332" s="37">
        <v>38.748960410000002</v>
      </c>
      <c r="G2332" s="37">
        <v>212.05803850000001</v>
      </c>
      <c r="H2332" s="37">
        <v>207.19602760000001</v>
      </c>
      <c r="I2332" s="17" t="s">
        <v>243</v>
      </c>
      <c r="J2332" s="17" t="s">
        <v>249</v>
      </c>
      <c r="K2332" s="17" t="s">
        <v>255</v>
      </c>
      <c r="L2332" s="17" t="s">
        <v>366</v>
      </c>
      <c r="M2332" s="17" t="s">
        <v>333</v>
      </c>
      <c r="N2332" s="36">
        <v>4.9851174420191402</v>
      </c>
      <c r="O2332" s="35">
        <v>43.99032613</v>
      </c>
      <c r="P2332" s="37">
        <v>2238.4951958000001</v>
      </c>
      <c r="Q2332" t="str">
        <f t="shared" si="144"/>
        <v>Desirable</v>
      </c>
      <c r="R2332" t="str">
        <f t="shared" si="145"/>
        <v>Normal</v>
      </c>
      <c r="S2332">
        <f t="shared" si="146"/>
        <v>3</v>
      </c>
      <c r="T2332" t="str">
        <f t="shared" si="147"/>
        <v>Moderate</v>
      </c>
    </row>
    <row r="2333" spans="1:20" ht="15" customHeight="1" x14ac:dyDescent="0.35">
      <c r="A2333" s="35">
        <v>22</v>
      </c>
      <c r="B2333" s="36">
        <v>26.025500699999998</v>
      </c>
      <c r="C2333" s="35">
        <v>91.327919030000004</v>
      </c>
      <c r="D2333" s="35">
        <v>82.24739108</v>
      </c>
      <c r="E2333" s="37">
        <v>179.8074398</v>
      </c>
      <c r="F2333" s="37">
        <v>41.153636509999998</v>
      </c>
      <c r="G2333" s="37">
        <v>195.74284739999999</v>
      </c>
      <c r="H2333" s="37">
        <v>229.90203009999999</v>
      </c>
      <c r="I2333" s="17" t="s">
        <v>243</v>
      </c>
      <c r="J2333" s="17" t="s">
        <v>249</v>
      </c>
      <c r="K2333" s="17" t="s">
        <v>392</v>
      </c>
      <c r="L2333" s="17" t="s">
        <v>355</v>
      </c>
      <c r="M2333" s="17" t="s">
        <v>333</v>
      </c>
      <c r="N2333" s="36">
        <v>4.3691750000345202</v>
      </c>
      <c r="O2333" s="35">
        <v>9.0805279500000005</v>
      </c>
      <c r="P2333" s="37">
        <v>572.56101539999997</v>
      </c>
      <c r="Q2333" t="str">
        <f t="shared" si="144"/>
        <v>Desirable</v>
      </c>
      <c r="R2333" t="str">
        <f t="shared" si="145"/>
        <v>Normal</v>
      </c>
      <c r="S2333">
        <f t="shared" si="146"/>
        <v>2</v>
      </c>
      <c r="T2333" t="str">
        <f t="shared" si="147"/>
        <v>Low</v>
      </c>
    </row>
    <row r="2334" spans="1:20" ht="15" customHeight="1" x14ac:dyDescent="0.35">
      <c r="A2334" s="35">
        <v>19</v>
      </c>
      <c r="B2334" s="36">
        <v>32.612267869999997</v>
      </c>
      <c r="C2334" s="35">
        <v>118.2574082</v>
      </c>
      <c r="D2334" s="35">
        <v>88.01416562</v>
      </c>
      <c r="E2334" s="37">
        <v>202.62609789999999</v>
      </c>
      <c r="F2334" s="37">
        <v>33.424034949999999</v>
      </c>
      <c r="G2334" s="37">
        <v>224.35169289999999</v>
      </c>
      <c r="H2334" s="37">
        <v>232.64430970000001</v>
      </c>
      <c r="I2334" s="17" t="s">
        <v>243</v>
      </c>
      <c r="J2334" s="17" t="s">
        <v>354</v>
      </c>
      <c r="K2334" s="17" t="s">
        <v>392</v>
      </c>
      <c r="L2334" s="17" t="s">
        <v>355</v>
      </c>
      <c r="M2334" s="17" t="s">
        <v>334</v>
      </c>
      <c r="N2334" s="36">
        <v>6.0622871596177497</v>
      </c>
      <c r="O2334" s="35">
        <v>30.24324258</v>
      </c>
      <c r="P2334" s="37">
        <v>619.63308953000001</v>
      </c>
      <c r="Q2334" t="str">
        <f t="shared" si="144"/>
        <v>Borderline High</v>
      </c>
      <c r="R2334" t="str">
        <f t="shared" si="145"/>
        <v>Normal</v>
      </c>
      <c r="S2334">
        <f t="shared" si="146"/>
        <v>4</v>
      </c>
      <c r="T2334" t="str">
        <f t="shared" si="147"/>
        <v>Moderate</v>
      </c>
    </row>
    <row r="2335" spans="1:20" ht="15" customHeight="1" x14ac:dyDescent="0.35">
      <c r="A2335" s="35">
        <v>39</v>
      </c>
      <c r="B2335" s="36">
        <v>31.50998616</v>
      </c>
      <c r="C2335" s="35">
        <v>117.2049816</v>
      </c>
      <c r="D2335" s="35">
        <v>80.927946509999998</v>
      </c>
      <c r="E2335" s="37">
        <v>185.2411161</v>
      </c>
      <c r="F2335" s="37">
        <v>30.66238731</v>
      </c>
      <c r="G2335" s="37">
        <v>196.6285522</v>
      </c>
      <c r="H2335" s="37">
        <v>237.82171980000001</v>
      </c>
      <c r="I2335" s="17" t="s">
        <v>243</v>
      </c>
      <c r="J2335" s="17" t="s">
        <v>359</v>
      </c>
      <c r="K2335" s="17" t="s">
        <v>392</v>
      </c>
      <c r="L2335" s="17" t="s">
        <v>357</v>
      </c>
      <c r="M2335" s="17" t="s">
        <v>334</v>
      </c>
      <c r="N2335" s="36">
        <v>6.0413142077683801</v>
      </c>
      <c r="O2335" s="35">
        <v>36.277035089999998</v>
      </c>
      <c r="P2335" s="37">
        <v>1228.8894602400001</v>
      </c>
      <c r="Q2335" t="str">
        <f t="shared" si="144"/>
        <v>Desirable</v>
      </c>
      <c r="R2335" t="str">
        <f t="shared" si="145"/>
        <v>Normal</v>
      </c>
      <c r="S2335">
        <f t="shared" si="146"/>
        <v>4</v>
      </c>
      <c r="T2335" t="str">
        <f t="shared" si="147"/>
        <v>Moderate</v>
      </c>
    </row>
    <row r="2336" spans="1:20" ht="15" customHeight="1" x14ac:dyDescent="0.35">
      <c r="A2336" s="35">
        <v>74</v>
      </c>
      <c r="B2336" s="36">
        <v>22.024614509999999</v>
      </c>
      <c r="C2336" s="35">
        <v>110.3342979</v>
      </c>
      <c r="D2336" s="35">
        <v>80.97034146</v>
      </c>
      <c r="E2336" s="37">
        <v>192.3116358</v>
      </c>
      <c r="F2336" s="37">
        <v>34.739476359999998</v>
      </c>
      <c r="G2336" s="37">
        <v>216.50920600000001</v>
      </c>
      <c r="H2336" s="37">
        <v>245.99459479999999</v>
      </c>
      <c r="I2336" s="17" t="s">
        <v>243</v>
      </c>
      <c r="J2336" s="17" t="s">
        <v>249</v>
      </c>
      <c r="K2336" s="17" t="s">
        <v>392</v>
      </c>
      <c r="L2336" s="17" t="s">
        <v>366</v>
      </c>
      <c r="M2336" s="17" t="s">
        <v>255</v>
      </c>
      <c r="N2336" s="36">
        <v>5.5358242538575801</v>
      </c>
      <c r="O2336" s="35">
        <v>29.363956439999999</v>
      </c>
      <c r="P2336" s="37">
        <v>1629.8214737400001</v>
      </c>
      <c r="Q2336" t="str">
        <f t="shared" si="144"/>
        <v>Desirable</v>
      </c>
      <c r="R2336" t="str">
        <f t="shared" si="145"/>
        <v>Normal</v>
      </c>
      <c r="S2336">
        <f t="shared" si="146"/>
        <v>1</v>
      </c>
      <c r="T2336" t="str">
        <f t="shared" si="147"/>
        <v>Low</v>
      </c>
    </row>
    <row r="2337" spans="1:20" ht="15" customHeight="1" x14ac:dyDescent="0.35">
      <c r="A2337" s="35">
        <v>83</v>
      </c>
      <c r="B2337" s="36">
        <v>26.88903986</v>
      </c>
      <c r="C2337" s="35">
        <v>96.653097560000006</v>
      </c>
      <c r="D2337" s="35">
        <v>74.516301179999999</v>
      </c>
      <c r="E2337" s="37">
        <v>198.32030259999999</v>
      </c>
      <c r="F2337" s="37">
        <v>42.664953179999998</v>
      </c>
      <c r="G2337" s="37">
        <v>213.5075674</v>
      </c>
      <c r="H2337" s="37">
        <v>227.1916927</v>
      </c>
      <c r="I2337" s="17" t="s">
        <v>353</v>
      </c>
      <c r="J2337" s="17" t="s">
        <v>249</v>
      </c>
      <c r="K2337" s="17" t="s">
        <v>255</v>
      </c>
      <c r="L2337" s="17" t="s">
        <v>366</v>
      </c>
      <c r="M2337" s="17" t="s">
        <v>333</v>
      </c>
      <c r="N2337" s="36">
        <v>4.6483187679429196</v>
      </c>
      <c r="O2337" s="35">
        <v>22.13679638</v>
      </c>
      <c r="P2337" s="37">
        <v>2231.7903083800002</v>
      </c>
      <c r="Q2337" t="str">
        <f t="shared" si="144"/>
        <v>Desirable</v>
      </c>
      <c r="R2337" t="str">
        <f t="shared" si="145"/>
        <v>Normal</v>
      </c>
      <c r="S2337">
        <f t="shared" si="146"/>
        <v>4</v>
      </c>
      <c r="T2337" t="str">
        <f t="shared" si="147"/>
        <v>Moderate</v>
      </c>
    </row>
    <row r="2338" spans="1:20" ht="15" customHeight="1" x14ac:dyDescent="0.35">
      <c r="A2338" s="35">
        <v>33</v>
      </c>
      <c r="B2338" s="36">
        <v>39.237399979999999</v>
      </c>
      <c r="C2338" s="35">
        <v>121.9325753</v>
      </c>
      <c r="D2338" s="35">
        <v>82.332813669999993</v>
      </c>
      <c r="E2338" s="37">
        <v>206.66162679999999</v>
      </c>
      <c r="F2338" s="37">
        <v>35.385311889999997</v>
      </c>
      <c r="G2338" s="37">
        <v>225.15679069999999</v>
      </c>
      <c r="H2338" s="37">
        <v>249.1631452</v>
      </c>
      <c r="I2338" s="17" t="s">
        <v>243</v>
      </c>
      <c r="J2338" s="17" t="s">
        <v>354</v>
      </c>
      <c r="K2338" s="17" t="s">
        <v>392</v>
      </c>
      <c r="L2338" s="17" t="s">
        <v>357</v>
      </c>
      <c r="M2338" s="17" t="s">
        <v>334</v>
      </c>
      <c r="N2338" s="36">
        <v>5.8403223191146498</v>
      </c>
      <c r="O2338" s="35">
        <v>39.599761630000003</v>
      </c>
      <c r="P2338" s="37">
        <v>1294.8341993399999</v>
      </c>
      <c r="Q2338" t="str">
        <f t="shared" si="144"/>
        <v>Borderline High</v>
      </c>
      <c r="R2338" t="str">
        <f t="shared" si="145"/>
        <v>Elevated</v>
      </c>
      <c r="S2338">
        <f t="shared" si="146"/>
        <v>5</v>
      </c>
      <c r="T2338" t="str">
        <f t="shared" si="147"/>
        <v>Moderate</v>
      </c>
    </row>
    <row r="2339" spans="1:20" ht="15" customHeight="1" x14ac:dyDescent="0.35">
      <c r="A2339" s="35">
        <v>68</v>
      </c>
      <c r="B2339" s="36">
        <v>19.671009439999999</v>
      </c>
      <c r="C2339" s="35">
        <v>108.7361478</v>
      </c>
      <c r="D2339" s="35">
        <v>83.500908420000002</v>
      </c>
      <c r="E2339" s="37">
        <v>178.0424251</v>
      </c>
      <c r="F2339" s="37">
        <v>39.466638449999998</v>
      </c>
      <c r="G2339" s="37">
        <v>216.0813819</v>
      </c>
      <c r="H2339" s="37">
        <v>233.93281110000001</v>
      </c>
      <c r="I2339" s="17" t="s">
        <v>243</v>
      </c>
      <c r="J2339" s="17" t="s">
        <v>249</v>
      </c>
      <c r="K2339" s="17" t="s">
        <v>392</v>
      </c>
      <c r="L2339" s="17" t="s">
        <v>261</v>
      </c>
      <c r="M2339" s="17" t="s">
        <v>255</v>
      </c>
      <c r="N2339" s="36">
        <v>4.5112133207281104</v>
      </c>
      <c r="O2339" s="35">
        <v>25.235239379999999</v>
      </c>
      <c r="P2339" s="37">
        <v>1337.6286419200001</v>
      </c>
      <c r="Q2339" t="str">
        <f t="shared" si="144"/>
        <v>Desirable</v>
      </c>
      <c r="R2339" t="str">
        <f t="shared" si="145"/>
        <v>Normal</v>
      </c>
      <c r="S2339">
        <f t="shared" si="146"/>
        <v>1</v>
      </c>
      <c r="T2339" t="str">
        <f t="shared" si="147"/>
        <v>Low</v>
      </c>
    </row>
    <row r="2340" spans="1:20" ht="15" customHeight="1" x14ac:dyDescent="0.35">
      <c r="A2340" s="35">
        <v>56</v>
      </c>
      <c r="B2340" s="36">
        <v>26.066179229999999</v>
      </c>
      <c r="C2340" s="35">
        <v>110.2319834</v>
      </c>
      <c r="D2340" s="35">
        <v>61.792604169999997</v>
      </c>
      <c r="E2340" s="37">
        <v>196.02248850000001</v>
      </c>
      <c r="F2340" s="37">
        <v>41.9773791</v>
      </c>
      <c r="G2340" s="37">
        <v>196.3923365</v>
      </c>
      <c r="H2340" s="37">
        <v>229.75267410000001</v>
      </c>
      <c r="I2340" s="17" t="s">
        <v>243</v>
      </c>
      <c r="J2340" s="17" t="s">
        <v>249</v>
      </c>
      <c r="K2340" s="17" t="s">
        <v>255</v>
      </c>
      <c r="L2340" s="17" t="s">
        <v>363</v>
      </c>
      <c r="M2340" s="17" t="s">
        <v>333</v>
      </c>
      <c r="N2340" s="36">
        <v>4.6697171834627502</v>
      </c>
      <c r="O2340" s="35">
        <v>48.43937923</v>
      </c>
      <c r="P2340" s="37">
        <v>1459.7060368800001</v>
      </c>
      <c r="Q2340" t="str">
        <f t="shared" si="144"/>
        <v>Desirable</v>
      </c>
      <c r="R2340" t="str">
        <f t="shared" si="145"/>
        <v>Normal</v>
      </c>
      <c r="S2340">
        <f t="shared" si="146"/>
        <v>2</v>
      </c>
      <c r="T2340" t="str">
        <f t="shared" si="147"/>
        <v>Low</v>
      </c>
    </row>
    <row r="2341" spans="1:20" ht="15" customHeight="1" x14ac:dyDescent="0.35">
      <c r="A2341" s="35">
        <v>57</v>
      </c>
      <c r="B2341" s="36">
        <v>30.76249533</v>
      </c>
      <c r="C2341" s="35">
        <v>112.97754930000001</v>
      </c>
      <c r="D2341" s="35">
        <v>79.930475369999996</v>
      </c>
      <c r="E2341" s="37">
        <v>219.3649145</v>
      </c>
      <c r="F2341" s="37">
        <v>35.259787029999998</v>
      </c>
      <c r="G2341" s="37">
        <v>231.58444890000001</v>
      </c>
      <c r="H2341" s="37">
        <v>240.4564939</v>
      </c>
      <c r="I2341" s="17" t="s">
        <v>353</v>
      </c>
      <c r="J2341" s="17" t="s">
        <v>354</v>
      </c>
      <c r="K2341" s="17" t="s">
        <v>255</v>
      </c>
      <c r="L2341" s="17" t="s">
        <v>363</v>
      </c>
      <c r="M2341" s="17" t="s">
        <v>334</v>
      </c>
      <c r="N2341" s="36">
        <v>6.22139079607481</v>
      </c>
      <c r="O2341" s="35">
        <v>33.047073930000003</v>
      </c>
      <c r="P2341" s="37">
        <v>1753.46223381</v>
      </c>
      <c r="Q2341" t="str">
        <f t="shared" si="144"/>
        <v>Borderline High</v>
      </c>
      <c r="R2341" t="str">
        <f t="shared" si="145"/>
        <v>Normal</v>
      </c>
      <c r="S2341">
        <f t="shared" si="146"/>
        <v>6</v>
      </c>
      <c r="T2341" t="str">
        <f t="shared" si="147"/>
        <v>High</v>
      </c>
    </row>
    <row r="2342" spans="1:20" ht="15" customHeight="1" x14ac:dyDescent="0.35">
      <c r="A2342" s="35">
        <v>55</v>
      </c>
      <c r="B2342" s="36">
        <v>25.812010770000001</v>
      </c>
      <c r="C2342" s="35">
        <v>100.9624396</v>
      </c>
      <c r="D2342" s="35">
        <v>83.037707080000004</v>
      </c>
      <c r="E2342" s="37">
        <v>197.53963160000001</v>
      </c>
      <c r="F2342" s="37">
        <v>38.734952</v>
      </c>
      <c r="G2342" s="37">
        <v>233.0363845</v>
      </c>
      <c r="H2342" s="37">
        <v>269.53704740000001</v>
      </c>
      <c r="I2342" s="17" t="s">
        <v>243</v>
      </c>
      <c r="J2342" s="17" t="s">
        <v>359</v>
      </c>
      <c r="K2342" s="17" t="s">
        <v>392</v>
      </c>
      <c r="L2342" s="17" t="s">
        <v>363</v>
      </c>
      <c r="M2342" s="17" t="s">
        <v>333</v>
      </c>
      <c r="N2342" s="36">
        <v>5.0997773690283701</v>
      </c>
      <c r="O2342" s="35">
        <v>17.924732519999999</v>
      </c>
      <c r="P2342" s="37">
        <v>1419.6605923499999</v>
      </c>
      <c r="Q2342" t="str">
        <f t="shared" si="144"/>
        <v>Desirable</v>
      </c>
      <c r="R2342" t="str">
        <f t="shared" si="145"/>
        <v>Normal</v>
      </c>
      <c r="S2342">
        <f t="shared" si="146"/>
        <v>3</v>
      </c>
      <c r="T2342" t="str">
        <f t="shared" si="147"/>
        <v>Moderate</v>
      </c>
    </row>
    <row r="2343" spans="1:20" ht="15" customHeight="1" x14ac:dyDescent="0.35">
      <c r="A2343" s="35">
        <v>77</v>
      </c>
      <c r="B2343" s="36">
        <v>25.389904179999998</v>
      </c>
      <c r="C2343" s="35">
        <v>110.6801121</v>
      </c>
      <c r="D2343" s="35">
        <v>79.240255770000005</v>
      </c>
      <c r="E2343" s="37">
        <v>197.3260933</v>
      </c>
      <c r="F2343" s="37">
        <v>37.390431390000003</v>
      </c>
      <c r="G2343" s="37">
        <v>223.0002949</v>
      </c>
      <c r="H2343" s="37">
        <v>249.20237890000001</v>
      </c>
      <c r="I2343" s="17" t="s">
        <v>243</v>
      </c>
      <c r="J2343" s="17" t="s">
        <v>359</v>
      </c>
      <c r="K2343" s="17" t="s">
        <v>255</v>
      </c>
      <c r="L2343" s="17" t="s">
        <v>366</v>
      </c>
      <c r="M2343" s="17" t="s">
        <v>333</v>
      </c>
      <c r="N2343" s="36">
        <v>5.2774489612541498</v>
      </c>
      <c r="O2343" s="35">
        <v>31.439856330000001</v>
      </c>
      <c r="P2343" s="37">
        <v>1955.0226218600001</v>
      </c>
      <c r="Q2343" t="str">
        <f t="shared" si="144"/>
        <v>Desirable</v>
      </c>
      <c r="R2343" t="str">
        <f t="shared" si="145"/>
        <v>Normal</v>
      </c>
      <c r="S2343">
        <f t="shared" si="146"/>
        <v>3</v>
      </c>
      <c r="T2343" t="str">
        <f t="shared" si="147"/>
        <v>Moderate</v>
      </c>
    </row>
    <row r="2344" spans="1:20" ht="15" customHeight="1" x14ac:dyDescent="0.35">
      <c r="A2344" s="35">
        <v>76</v>
      </c>
      <c r="B2344" s="36">
        <v>24.651985539999998</v>
      </c>
      <c r="C2344" s="35">
        <v>121.09965649999999</v>
      </c>
      <c r="D2344" s="35">
        <v>91.189958770000004</v>
      </c>
      <c r="E2344" s="37">
        <v>188.59660339999999</v>
      </c>
      <c r="F2344" s="37">
        <v>34.605088930000001</v>
      </c>
      <c r="G2344" s="37">
        <v>202.4860879</v>
      </c>
      <c r="H2344" s="37">
        <v>229.69368750000001</v>
      </c>
      <c r="I2344" s="17" t="s">
        <v>243</v>
      </c>
      <c r="J2344" s="17" t="s">
        <v>249</v>
      </c>
      <c r="K2344" s="17" t="s">
        <v>392</v>
      </c>
      <c r="L2344" s="17" t="s">
        <v>366</v>
      </c>
      <c r="M2344" s="17" t="s">
        <v>255</v>
      </c>
      <c r="N2344" s="36">
        <v>5.4499673091867402</v>
      </c>
      <c r="O2344" s="35">
        <v>29.909697730000001</v>
      </c>
      <c r="P2344" s="37">
        <v>1873.5509010400001</v>
      </c>
      <c r="Q2344" t="str">
        <f t="shared" si="144"/>
        <v>Desirable</v>
      </c>
      <c r="R2344" t="str">
        <f t="shared" si="145"/>
        <v>Elevated</v>
      </c>
      <c r="S2344">
        <f t="shared" si="146"/>
        <v>2</v>
      </c>
      <c r="T2344" t="str">
        <f t="shared" si="147"/>
        <v>Low</v>
      </c>
    </row>
    <row r="2345" spans="1:20" ht="15" customHeight="1" x14ac:dyDescent="0.35">
      <c r="A2345" s="35">
        <v>27</v>
      </c>
      <c r="B2345" s="36">
        <v>21.68061874</v>
      </c>
      <c r="C2345" s="35">
        <v>88.345351039999997</v>
      </c>
      <c r="D2345" s="35">
        <v>78.342832290000004</v>
      </c>
      <c r="E2345" s="37">
        <v>158.60478269999999</v>
      </c>
      <c r="F2345" s="37">
        <v>32.58440719</v>
      </c>
      <c r="G2345" s="37">
        <v>200.40538269999999</v>
      </c>
      <c r="H2345" s="37">
        <v>261.1042635</v>
      </c>
      <c r="I2345" s="17" t="s">
        <v>353</v>
      </c>
      <c r="J2345" s="17" t="s">
        <v>249</v>
      </c>
      <c r="K2345" s="17" t="s">
        <v>255</v>
      </c>
      <c r="L2345" s="17" t="s">
        <v>355</v>
      </c>
      <c r="M2345" s="17" t="s">
        <v>255</v>
      </c>
      <c r="N2345" s="36">
        <v>4.8675055456793803</v>
      </c>
      <c r="O2345" s="35">
        <v>10.00251875</v>
      </c>
      <c r="P2345" s="37">
        <v>585.37670598</v>
      </c>
      <c r="Q2345" t="str">
        <f t="shared" si="144"/>
        <v>Desirable</v>
      </c>
      <c r="R2345" t="str">
        <f t="shared" si="145"/>
        <v>Normal</v>
      </c>
      <c r="S2345">
        <f t="shared" si="146"/>
        <v>3</v>
      </c>
      <c r="T2345" t="str">
        <f t="shared" si="147"/>
        <v>Moderate</v>
      </c>
    </row>
    <row r="2346" spans="1:20" ht="15" customHeight="1" x14ac:dyDescent="0.35">
      <c r="A2346" s="35">
        <v>81</v>
      </c>
      <c r="B2346" s="36">
        <v>26.15474584</v>
      </c>
      <c r="C2346" s="35">
        <v>121.14710479999999</v>
      </c>
      <c r="D2346" s="35">
        <v>84.156326590000006</v>
      </c>
      <c r="E2346" s="37">
        <v>215.96091039999999</v>
      </c>
      <c r="F2346" s="37">
        <v>35.420052239999997</v>
      </c>
      <c r="G2346" s="37">
        <v>237.39008440000001</v>
      </c>
      <c r="H2346" s="37">
        <v>275.04859069999998</v>
      </c>
      <c r="I2346" s="17" t="s">
        <v>353</v>
      </c>
      <c r="J2346" s="17" t="s">
        <v>249</v>
      </c>
      <c r="K2346" s="17" t="s">
        <v>392</v>
      </c>
      <c r="L2346" s="17" t="s">
        <v>366</v>
      </c>
      <c r="M2346" s="17" t="s">
        <v>333</v>
      </c>
      <c r="N2346" s="36">
        <v>6.0971369815235503</v>
      </c>
      <c r="O2346" s="35">
        <v>36.990778210000002</v>
      </c>
      <c r="P2346" s="37">
        <v>2118.5344130399999</v>
      </c>
      <c r="Q2346" t="str">
        <f t="shared" si="144"/>
        <v>Borderline High</v>
      </c>
      <c r="R2346" t="str">
        <f t="shared" si="145"/>
        <v>Elevated</v>
      </c>
      <c r="S2346">
        <f t="shared" si="146"/>
        <v>6</v>
      </c>
      <c r="T2346" t="str">
        <f t="shared" si="147"/>
        <v>High</v>
      </c>
    </row>
    <row r="2347" spans="1:20" ht="15" customHeight="1" x14ac:dyDescent="0.35">
      <c r="A2347" s="35">
        <v>80</v>
      </c>
      <c r="B2347" s="36">
        <v>32.130122020000002</v>
      </c>
      <c r="C2347" s="35">
        <v>117.9952043</v>
      </c>
      <c r="D2347" s="35">
        <v>87.501827489999997</v>
      </c>
      <c r="E2347" s="37">
        <v>194.7506655</v>
      </c>
      <c r="F2347" s="37">
        <v>42.535172449999997</v>
      </c>
      <c r="G2347" s="37">
        <v>225.32781220000001</v>
      </c>
      <c r="H2347" s="37">
        <v>269.26590659999999</v>
      </c>
      <c r="I2347" s="17" t="s">
        <v>353</v>
      </c>
      <c r="J2347" s="17" t="s">
        <v>354</v>
      </c>
      <c r="K2347" s="17" t="s">
        <v>392</v>
      </c>
      <c r="L2347" s="17" t="s">
        <v>366</v>
      </c>
      <c r="M2347" s="17" t="s">
        <v>334</v>
      </c>
      <c r="N2347" s="36">
        <v>4.5785794269184903</v>
      </c>
      <c r="O2347" s="35">
        <v>30.493376810000001</v>
      </c>
      <c r="P2347" s="37">
        <v>2570.4097615999999</v>
      </c>
      <c r="Q2347" t="str">
        <f t="shared" si="144"/>
        <v>Desirable</v>
      </c>
      <c r="R2347" t="str">
        <f t="shared" si="145"/>
        <v>Normal</v>
      </c>
      <c r="S2347">
        <f t="shared" si="146"/>
        <v>5</v>
      </c>
      <c r="T2347" t="str">
        <f t="shared" si="147"/>
        <v>Moderate</v>
      </c>
    </row>
    <row r="2348" spans="1:20" ht="15" customHeight="1" x14ac:dyDescent="0.35">
      <c r="A2348" s="35">
        <v>66</v>
      </c>
      <c r="B2348" s="36">
        <v>20.640844730000001</v>
      </c>
      <c r="C2348" s="35">
        <v>112.9792298</v>
      </c>
      <c r="D2348" s="35">
        <v>72.088594639999997</v>
      </c>
      <c r="E2348" s="37">
        <v>158.31210340000001</v>
      </c>
      <c r="F2348" s="37">
        <v>37.130348619999999</v>
      </c>
      <c r="G2348" s="37">
        <v>202.1898502</v>
      </c>
      <c r="H2348" s="37">
        <v>234.8454863</v>
      </c>
      <c r="I2348" s="17" t="s">
        <v>243</v>
      </c>
      <c r="J2348" s="17" t="s">
        <v>359</v>
      </c>
      <c r="K2348" s="17" t="s">
        <v>255</v>
      </c>
      <c r="L2348" s="17" t="s">
        <v>261</v>
      </c>
      <c r="M2348" s="17" t="s">
        <v>255</v>
      </c>
      <c r="N2348" s="36">
        <v>4.2636848099704201</v>
      </c>
      <c r="O2348" s="35">
        <v>40.890635160000002</v>
      </c>
      <c r="P2348" s="37">
        <v>1362.2957521799999</v>
      </c>
      <c r="Q2348" t="str">
        <f t="shared" si="144"/>
        <v>Desirable</v>
      </c>
      <c r="R2348" t="str">
        <f t="shared" si="145"/>
        <v>Normal</v>
      </c>
      <c r="S2348">
        <f t="shared" si="146"/>
        <v>1</v>
      </c>
      <c r="T2348" t="str">
        <f t="shared" si="147"/>
        <v>Low</v>
      </c>
    </row>
    <row r="2349" spans="1:20" ht="15" customHeight="1" x14ac:dyDescent="0.35">
      <c r="A2349" s="35">
        <v>81</v>
      </c>
      <c r="B2349" s="36">
        <v>28.3334884</v>
      </c>
      <c r="C2349" s="35">
        <v>110.5931489</v>
      </c>
      <c r="D2349" s="35">
        <v>86.290733959999997</v>
      </c>
      <c r="E2349" s="37">
        <v>198.18922370000001</v>
      </c>
      <c r="F2349" s="37">
        <v>31.841825669999999</v>
      </c>
      <c r="G2349" s="37">
        <v>214.8608246</v>
      </c>
      <c r="H2349" s="37">
        <v>250.79941969999999</v>
      </c>
      <c r="I2349" s="17" t="s">
        <v>353</v>
      </c>
      <c r="J2349" s="17" t="s">
        <v>249</v>
      </c>
      <c r="K2349" s="17" t="s">
        <v>392</v>
      </c>
      <c r="L2349" s="17" t="s">
        <v>366</v>
      </c>
      <c r="M2349" s="17" t="s">
        <v>333</v>
      </c>
      <c r="N2349" s="36">
        <v>6.2241790327595901</v>
      </c>
      <c r="O2349" s="35">
        <v>24.302414939999998</v>
      </c>
      <c r="P2349" s="37">
        <v>2295.0125604</v>
      </c>
      <c r="Q2349" t="str">
        <f t="shared" si="144"/>
        <v>Desirable</v>
      </c>
      <c r="R2349" t="str">
        <f t="shared" si="145"/>
        <v>Normal</v>
      </c>
      <c r="S2349">
        <f t="shared" si="146"/>
        <v>5</v>
      </c>
      <c r="T2349" t="str">
        <f t="shared" si="147"/>
        <v>Moderate</v>
      </c>
    </row>
    <row r="2350" spans="1:20" ht="15" customHeight="1" x14ac:dyDescent="0.35">
      <c r="A2350" s="35">
        <v>49</v>
      </c>
      <c r="B2350" s="36">
        <v>32.394982779999999</v>
      </c>
      <c r="C2350" s="35">
        <v>109.5807355</v>
      </c>
      <c r="D2350" s="35">
        <v>97.714476989999994</v>
      </c>
      <c r="E2350" s="37">
        <v>196.7259214</v>
      </c>
      <c r="F2350" s="37">
        <v>29.70774522</v>
      </c>
      <c r="G2350" s="37">
        <v>219.4248541</v>
      </c>
      <c r="H2350" s="37">
        <v>291.9833994</v>
      </c>
      <c r="I2350" s="17" t="s">
        <v>353</v>
      </c>
      <c r="J2350" s="17" t="s">
        <v>354</v>
      </c>
      <c r="K2350" s="17" t="s">
        <v>392</v>
      </c>
      <c r="L2350" s="17" t="s">
        <v>360</v>
      </c>
      <c r="M2350" s="17" t="s">
        <v>334</v>
      </c>
      <c r="N2350" s="36">
        <v>6.6220414892867501</v>
      </c>
      <c r="O2350" s="35">
        <v>11.86625851</v>
      </c>
      <c r="P2350" s="37">
        <v>1587.35415622</v>
      </c>
      <c r="Q2350" t="str">
        <f t="shared" si="144"/>
        <v>Desirable</v>
      </c>
      <c r="R2350" t="str">
        <f t="shared" si="145"/>
        <v>Normal</v>
      </c>
      <c r="S2350">
        <f t="shared" si="146"/>
        <v>6</v>
      </c>
      <c r="T2350" t="str">
        <f t="shared" si="147"/>
        <v>High</v>
      </c>
    </row>
    <row r="2351" spans="1:20" ht="15" customHeight="1" x14ac:dyDescent="0.35">
      <c r="A2351" s="35">
        <v>24</v>
      </c>
      <c r="B2351" s="36">
        <v>26.89673303</v>
      </c>
      <c r="C2351" s="35">
        <v>92.832929140000005</v>
      </c>
      <c r="D2351" s="35">
        <v>64.719295439999996</v>
      </c>
      <c r="E2351" s="37">
        <v>169.08603740000001</v>
      </c>
      <c r="F2351" s="37">
        <v>37.959938299999997</v>
      </c>
      <c r="G2351" s="37">
        <v>216.40792200000001</v>
      </c>
      <c r="H2351" s="37">
        <v>250.6323026</v>
      </c>
      <c r="I2351" s="17" t="s">
        <v>243</v>
      </c>
      <c r="J2351" s="17" t="s">
        <v>249</v>
      </c>
      <c r="K2351" s="17" t="s">
        <v>255</v>
      </c>
      <c r="L2351" s="17" t="s">
        <v>355</v>
      </c>
      <c r="M2351" s="17" t="s">
        <v>333</v>
      </c>
      <c r="N2351" s="36">
        <v>4.4543285624887297</v>
      </c>
      <c r="O2351" s="35">
        <v>28.113633700000001</v>
      </c>
      <c r="P2351" s="37">
        <v>645.52159271999994</v>
      </c>
      <c r="Q2351" t="str">
        <f t="shared" si="144"/>
        <v>Desirable</v>
      </c>
      <c r="R2351" t="str">
        <f t="shared" si="145"/>
        <v>Normal</v>
      </c>
      <c r="S2351">
        <f t="shared" si="146"/>
        <v>3</v>
      </c>
      <c r="T2351" t="str">
        <f t="shared" si="147"/>
        <v>Moderate</v>
      </c>
    </row>
    <row r="2352" spans="1:20" ht="15" customHeight="1" x14ac:dyDescent="0.35">
      <c r="A2352" s="35">
        <v>38</v>
      </c>
      <c r="B2352" s="36">
        <v>24.893850610000001</v>
      </c>
      <c r="C2352" s="35">
        <v>102.8268953</v>
      </c>
      <c r="D2352" s="35">
        <v>72.454070999999999</v>
      </c>
      <c r="E2352" s="37">
        <v>188.2759767</v>
      </c>
      <c r="F2352" s="37">
        <v>32.3479174</v>
      </c>
      <c r="G2352" s="37">
        <v>217.322643</v>
      </c>
      <c r="H2352" s="37">
        <v>223.78147609999999</v>
      </c>
      <c r="I2352" s="17" t="s">
        <v>243</v>
      </c>
      <c r="J2352" s="17" t="s">
        <v>359</v>
      </c>
      <c r="K2352" s="17" t="s">
        <v>255</v>
      </c>
      <c r="L2352" s="17" t="s">
        <v>357</v>
      </c>
      <c r="M2352" s="17" t="s">
        <v>255</v>
      </c>
      <c r="N2352" s="36">
        <v>5.8203430648057699</v>
      </c>
      <c r="O2352" s="35">
        <v>30.372824300000001</v>
      </c>
      <c r="P2352" s="37">
        <v>945.96632318000002</v>
      </c>
      <c r="Q2352" t="str">
        <f t="shared" si="144"/>
        <v>Desirable</v>
      </c>
      <c r="R2352" t="str">
        <f t="shared" si="145"/>
        <v>Normal</v>
      </c>
      <c r="S2352">
        <f t="shared" si="146"/>
        <v>1</v>
      </c>
      <c r="T2352" t="str">
        <f t="shared" si="147"/>
        <v>Low</v>
      </c>
    </row>
    <row r="2353" spans="1:20" ht="15" customHeight="1" x14ac:dyDescent="0.35">
      <c r="A2353" s="35">
        <v>37</v>
      </c>
      <c r="B2353" s="36">
        <v>30.37167561</v>
      </c>
      <c r="C2353" s="35">
        <v>112.0761112</v>
      </c>
      <c r="D2353" s="35">
        <v>86.461376670000007</v>
      </c>
      <c r="E2353" s="37">
        <v>205.80648400000001</v>
      </c>
      <c r="F2353" s="37">
        <v>40.815661550000002</v>
      </c>
      <c r="G2353" s="37">
        <v>219.6234709</v>
      </c>
      <c r="H2353" s="37">
        <v>232.8429227</v>
      </c>
      <c r="I2353" s="17" t="s">
        <v>243</v>
      </c>
      <c r="J2353" s="17" t="s">
        <v>249</v>
      </c>
      <c r="K2353" s="17" t="s">
        <v>392</v>
      </c>
      <c r="L2353" s="17" t="s">
        <v>357</v>
      </c>
      <c r="M2353" s="17" t="s">
        <v>334</v>
      </c>
      <c r="N2353" s="36">
        <v>5.04234100794576</v>
      </c>
      <c r="O2353" s="35">
        <v>25.61473453</v>
      </c>
      <c r="P2353" s="37">
        <v>1123.75199757</v>
      </c>
      <c r="Q2353" t="str">
        <f t="shared" si="144"/>
        <v>Borderline High</v>
      </c>
      <c r="R2353" t="str">
        <f t="shared" si="145"/>
        <v>Normal</v>
      </c>
      <c r="S2353">
        <f t="shared" si="146"/>
        <v>3</v>
      </c>
      <c r="T2353" t="str">
        <f t="shared" si="147"/>
        <v>Moderate</v>
      </c>
    </row>
    <row r="2354" spans="1:20" ht="15" customHeight="1" x14ac:dyDescent="0.35">
      <c r="A2354" s="35">
        <v>43</v>
      </c>
      <c r="B2354" s="36">
        <v>22.498604090000001</v>
      </c>
      <c r="C2354" s="35">
        <v>120.51749359999999</v>
      </c>
      <c r="D2354" s="35">
        <v>78.917588480000006</v>
      </c>
      <c r="E2354" s="37">
        <v>187.48197400000001</v>
      </c>
      <c r="F2354" s="37">
        <v>40.923729219999998</v>
      </c>
      <c r="G2354" s="37">
        <v>215.39451639999999</v>
      </c>
      <c r="H2354" s="37">
        <v>230.7824976</v>
      </c>
      <c r="I2354" s="17" t="s">
        <v>243</v>
      </c>
      <c r="J2354" s="17" t="s">
        <v>249</v>
      </c>
      <c r="K2354" s="17" t="s">
        <v>255</v>
      </c>
      <c r="L2354" s="17" t="s">
        <v>360</v>
      </c>
      <c r="M2354" s="17" t="s">
        <v>255</v>
      </c>
      <c r="N2354" s="36">
        <v>4.5812534090459902</v>
      </c>
      <c r="O2354" s="35">
        <v>41.599905120000003</v>
      </c>
      <c r="P2354" s="37">
        <v>967.43997587000001</v>
      </c>
      <c r="Q2354" t="str">
        <f t="shared" si="144"/>
        <v>Desirable</v>
      </c>
      <c r="R2354" t="str">
        <f t="shared" si="145"/>
        <v>Elevated</v>
      </c>
      <c r="S2354">
        <f t="shared" si="146"/>
        <v>1</v>
      </c>
      <c r="T2354" t="str">
        <f t="shared" si="147"/>
        <v>Low</v>
      </c>
    </row>
    <row r="2355" spans="1:20" ht="15" customHeight="1" x14ac:dyDescent="0.35">
      <c r="A2355" s="35">
        <v>85</v>
      </c>
      <c r="B2355" s="36">
        <v>29.109497690000001</v>
      </c>
      <c r="C2355" s="35">
        <v>115.66243710000001</v>
      </c>
      <c r="D2355" s="35">
        <v>82.464940600000006</v>
      </c>
      <c r="E2355" s="37">
        <v>198.5637815</v>
      </c>
      <c r="F2355" s="37">
        <v>38.097733439999999</v>
      </c>
      <c r="G2355" s="37">
        <v>231.76384379999999</v>
      </c>
      <c r="H2355" s="37">
        <v>277.29483090000002</v>
      </c>
      <c r="I2355" s="17" t="s">
        <v>243</v>
      </c>
      <c r="J2355" s="17" t="s">
        <v>354</v>
      </c>
      <c r="K2355" s="17" t="s">
        <v>392</v>
      </c>
      <c r="L2355" s="17" t="s">
        <v>366</v>
      </c>
      <c r="M2355" s="17" t="s">
        <v>333</v>
      </c>
      <c r="N2355" s="36">
        <v>5.21195786654126</v>
      </c>
      <c r="O2355" s="35">
        <v>33.1974965</v>
      </c>
      <c r="P2355" s="37">
        <v>2474.30730365</v>
      </c>
      <c r="Q2355" t="str">
        <f t="shared" si="144"/>
        <v>Desirable</v>
      </c>
      <c r="R2355" t="str">
        <f t="shared" si="145"/>
        <v>Normal</v>
      </c>
      <c r="S2355">
        <f t="shared" si="146"/>
        <v>3</v>
      </c>
      <c r="T2355" t="str">
        <f t="shared" si="147"/>
        <v>Moderate</v>
      </c>
    </row>
    <row r="2356" spans="1:20" ht="15" customHeight="1" x14ac:dyDescent="0.35">
      <c r="A2356" s="35">
        <v>32</v>
      </c>
      <c r="B2356" s="36">
        <v>26.167314170000001</v>
      </c>
      <c r="C2356" s="35">
        <v>92.811419479999998</v>
      </c>
      <c r="D2356" s="35">
        <v>81.397809379999998</v>
      </c>
      <c r="E2356" s="37">
        <v>196.6233494</v>
      </c>
      <c r="F2356" s="37">
        <v>41.144063449999997</v>
      </c>
      <c r="G2356" s="37">
        <v>213.57774570000001</v>
      </c>
      <c r="H2356" s="37">
        <v>250.217973</v>
      </c>
      <c r="I2356" s="17" t="s">
        <v>243</v>
      </c>
      <c r="J2356" s="17" t="s">
        <v>354</v>
      </c>
      <c r="K2356" s="17" t="s">
        <v>392</v>
      </c>
      <c r="L2356" s="17" t="s">
        <v>357</v>
      </c>
      <c r="M2356" s="17" t="s">
        <v>333</v>
      </c>
      <c r="N2356" s="36">
        <v>4.7788996251900402</v>
      </c>
      <c r="O2356" s="35">
        <v>11.4136101</v>
      </c>
      <c r="P2356" s="37">
        <v>837.35405344000003</v>
      </c>
      <c r="Q2356" t="str">
        <f t="shared" si="144"/>
        <v>Desirable</v>
      </c>
      <c r="R2356" t="str">
        <f t="shared" si="145"/>
        <v>Normal</v>
      </c>
      <c r="S2356">
        <f t="shared" si="146"/>
        <v>2</v>
      </c>
      <c r="T2356" t="str">
        <f t="shared" si="147"/>
        <v>Low</v>
      </c>
    </row>
    <row r="2357" spans="1:20" ht="15" customHeight="1" x14ac:dyDescent="0.35">
      <c r="A2357" s="35">
        <v>31</v>
      </c>
      <c r="B2357" s="36">
        <v>27.313212020000002</v>
      </c>
      <c r="C2357" s="35">
        <v>106.357185</v>
      </c>
      <c r="D2357" s="35">
        <v>71.560323310000001</v>
      </c>
      <c r="E2357" s="37">
        <v>191.3914825</v>
      </c>
      <c r="F2357" s="37">
        <v>38.135017650000002</v>
      </c>
      <c r="G2357" s="37">
        <v>211.74413469999999</v>
      </c>
      <c r="H2357" s="37">
        <v>248.3808611</v>
      </c>
      <c r="I2357" s="17" t="s">
        <v>353</v>
      </c>
      <c r="J2357" s="17" t="s">
        <v>359</v>
      </c>
      <c r="K2357" s="17" t="s">
        <v>255</v>
      </c>
      <c r="L2357" s="17" t="s">
        <v>357</v>
      </c>
      <c r="M2357" s="17" t="s">
        <v>333</v>
      </c>
      <c r="N2357" s="36">
        <v>5.0187857327502803</v>
      </c>
      <c r="O2357" s="35">
        <v>34.79686169</v>
      </c>
      <c r="P2357" s="37">
        <v>846.70957262000002</v>
      </c>
      <c r="Q2357" t="str">
        <f t="shared" si="144"/>
        <v>Desirable</v>
      </c>
      <c r="R2357" t="str">
        <f t="shared" si="145"/>
        <v>Normal</v>
      </c>
      <c r="S2357">
        <f t="shared" si="146"/>
        <v>5</v>
      </c>
      <c r="T2357" t="str">
        <f t="shared" si="147"/>
        <v>Moderate</v>
      </c>
    </row>
    <row r="2358" spans="1:20" ht="15" customHeight="1" x14ac:dyDescent="0.35">
      <c r="A2358" s="35">
        <v>44</v>
      </c>
      <c r="B2358" s="36">
        <v>35.382663610000002</v>
      </c>
      <c r="C2358" s="35">
        <v>106.25577920000001</v>
      </c>
      <c r="D2358" s="35">
        <v>78.560948879999998</v>
      </c>
      <c r="E2358" s="37">
        <v>197.31489070000001</v>
      </c>
      <c r="F2358" s="37">
        <v>42.409656769999998</v>
      </c>
      <c r="G2358" s="37">
        <v>224.69050340000001</v>
      </c>
      <c r="H2358" s="37">
        <v>253.0446733</v>
      </c>
      <c r="I2358" s="17" t="s">
        <v>353</v>
      </c>
      <c r="J2358" s="17" t="s">
        <v>359</v>
      </c>
      <c r="K2358" s="17" t="s">
        <v>255</v>
      </c>
      <c r="L2358" s="17" t="s">
        <v>360</v>
      </c>
      <c r="M2358" s="17" t="s">
        <v>334</v>
      </c>
      <c r="N2358" s="36">
        <v>4.6525934357379199</v>
      </c>
      <c r="O2358" s="35">
        <v>27.694830320000001</v>
      </c>
      <c r="P2358" s="37">
        <v>1556.8371988399999</v>
      </c>
      <c r="Q2358" t="str">
        <f t="shared" si="144"/>
        <v>Desirable</v>
      </c>
      <c r="R2358" t="str">
        <f t="shared" si="145"/>
        <v>Normal</v>
      </c>
      <c r="S2358">
        <f t="shared" si="146"/>
        <v>5</v>
      </c>
      <c r="T2358" t="str">
        <f t="shared" si="147"/>
        <v>Moderate</v>
      </c>
    </row>
    <row r="2359" spans="1:20" ht="15" customHeight="1" x14ac:dyDescent="0.35">
      <c r="A2359" s="35">
        <v>57</v>
      </c>
      <c r="B2359" s="36">
        <v>32.780935220000003</v>
      </c>
      <c r="C2359" s="35">
        <v>111.4579755</v>
      </c>
      <c r="D2359" s="35">
        <v>86.481856739999998</v>
      </c>
      <c r="E2359" s="37">
        <v>195.5593399</v>
      </c>
      <c r="F2359" s="37">
        <v>39.698333120000001</v>
      </c>
      <c r="G2359" s="37">
        <v>194.3643893</v>
      </c>
      <c r="H2359" s="37">
        <v>276.1015956</v>
      </c>
      <c r="I2359" s="17" t="s">
        <v>243</v>
      </c>
      <c r="J2359" s="17" t="s">
        <v>249</v>
      </c>
      <c r="K2359" s="17" t="s">
        <v>392</v>
      </c>
      <c r="L2359" s="17" t="s">
        <v>363</v>
      </c>
      <c r="M2359" s="17" t="s">
        <v>334</v>
      </c>
      <c r="N2359" s="36">
        <v>4.9261347903163601</v>
      </c>
      <c r="O2359" s="35">
        <v>24.976118759999999</v>
      </c>
      <c r="P2359" s="37">
        <v>1868.5133075399999</v>
      </c>
      <c r="Q2359" t="str">
        <f t="shared" si="144"/>
        <v>Desirable</v>
      </c>
      <c r="R2359" t="str">
        <f t="shared" si="145"/>
        <v>Normal</v>
      </c>
      <c r="S2359">
        <f t="shared" si="146"/>
        <v>4</v>
      </c>
      <c r="T2359" t="str">
        <f t="shared" si="147"/>
        <v>Moderate</v>
      </c>
    </row>
    <row r="2360" spans="1:20" ht="15" customHeight="1" x14ac:dyDescent="0.35">
      <c r="A2360" s="35">
        <v>75</v>
      </c>
      <c r="B2360" s="36">
        <v>34.407674989999997</v>
      </c>
      <c r="C2360" s="35">
        <v>115.7361418</v>
      </c>
      <c r="D2360" s="35">
        <v>80.761375380000004</v>
      </c>
      <c r="E2360" s="37">
        <v>190.10630040000001</v>
      </c>
      <c r="F2360" s="37">
        <v>47.271663889999999</v>
      </c>
      <c r="G2360" s="37">
        <v>206.56240690000001</v>
      </c>
      <c r="H2360" s="37">
        <v>252.81976510000001</v>
      </c>
      <c r="I2360" s="17" t="s">
        <v>353</v>
      </c>
      <c r="J2360" s="17" t="s">
        <v>359</v>
      </c>
      <c r="K2360" s="17" t="s">
        <v>392</v>
      </c>
      <c r="L2360" s="17" t="s">
        <v>366</v>
      </c>
      <c r="M2360" s="17" t="s">
        <v>334</v>
      </c>
      <c r="N2360" s="36">
        <v>4.0215698952838403</v>
      </c>
      <c r="O2360" s="35">
        <v>34.974766420000002</v>
      </c>
      <c r="P2360" s="37">
        <v>2580.5756242500001</v>
      </c>
      <c r="Q2360" t="str">
        <f t="shared" si="144"/>
        <v>Desirable</v>
      </c>
      <c r="R2360" t="str">
        <f t="shared" si="145"/>
        <v>Normal</v>
      </c>
      <c r="S2360">
        <f t="shared" si="146"/>
        <v>5</v>
      </c>
      <c r="T2360" t="str">
        <f t="shared" si="147"/>
        <v>Moderate</v>
      </c>
    </row>
    <row r="2361" spans="1:20" ht="15" customHeight="1" x14ac:dyDescent="0.35">
      <c r="A2361" s="35">
        <v>45</v>
      </c>
      <c r="B2361" s="36">
        <v>22.910216290000001</v>
      </c>
      <c r="C2361" s="35">
        <v>125.7652719</v>
      </c>
      <c r="D2361" s="35">
        <v>70.402646070000003</v>
      </c>
      <c r="E2361" s="37">
        <v>161.39988249999999</v>
      </c>
      <c r="F2361" s="37">
        <v>33.741460689999997</v>
      </c>
      <c r="G2361" s="37">
        <v>187.87951290000001</v>
      </c>
      <c r="H2361" s="37">
        <v>244.47476900000001</v>
      </c>
      <c r="I2361" s="17" t="s">
        <v>243</v>
      </c>
      <c r="J2361" s="17" t="s">
        <v>359</v>
      </c>
      <c r="K2361" s="17" t="s">
        <v>255</v>
      </c>
      <c r="L2361" s="17" t="s">
        <v>360</v>
      </c>
      <c r="M2361" s="17" t="s">
        <v>255</v>
      </c>
      <c r="N2361" s="36">
        <v>4.7834290276542299</v>
      </c>
      <c r="O2361" s="35">
        <v>55.362625829999999</v>
      </c>
      <c r="P2361" s="37">
        <v>1030.9597330500001</v>
      </c>
      <c r="Q2361" t="str">
        <f t="shared" si="144"/>
        <v>Desirable</v>
      </c>
      <c r="R2361" t="str">
        <f t="shared" si="145"/>
        <v>Elevated</v>
      </c>
      <c r="S2361">
        <f t="shared" si="146"/>
        <v>2</v>
      </c>
      <c r="T2361" t="str">
        <f t="shared" si="147"/>
        <v>Low</v>
      </c>
    </row>
    <row r="2362" spans="1:20" ht="15" customHeight="1" x14ac:dyDescent="0.35">
      <c r="A2362" s="35">
        <v>43</v>
      </c>
      <c r="B2362" s="36">
        <v>21.891279099999998</v>
      </c>
      <c r="C2362" s="35">
        <v>109.0732647</v>
      </c>
      <c r="D2362" s="35">
        <v>75.557144820000005</v>
      </c>
      <c r="E2362" s="37">
        <v>189.7009118</v>
      </c>
      <c r="F2362" s="37">
        <v>38.16653737</v>
      </c>
      <c r="G2362" s="37">
        <v>218.29244439999999</v>
      </c>
      <c r="H2362" s="37">
        <v>239.28375610000001</v>
      </c>
      <c r="I2362" s="17" t="s">
        <v>243</v>
      </c>
      <c r="J2362" s="17" t="s">
        <v>249</v>
      </c>
      <c r="K2362" s="17" t="s">
        <v>255</v>
      </c>
      <c r="L2362" s="17" t="s">
        <v>360</v>
      </c>
      <c r="M2362" s="17" t="s">
        <v>255</v>
      </c>
      <c r="N2362" s="36">
        <v>4.9703464047831201</v>
      </c>
      <c r="O2362" s="35">
        <v>33.516119879999998</v>
      </c>
      <c r="P2362" s="37">
        <v>941.32500130000005</v>
      </c>
      <c r="Q2362" t="str">
        <f t="shared" si="144"/>
        <v>Desirable</v>
      </c>
      <c r="R2362" t="str">
        <f t="shared" si="145"/>
        <v>Normal</v>
      </c>
      <c r="S2362">
        <f t="shared" si="146"/>
        <v>1</v>
      </c>
      <c r="T2362" t="str">
        <f t="shared" si="147"/>
        <v>Low</v>
      </c>
    </row>
    <row r="2363" spans="1:20" ht="15" customHeight="1" x14ac:dyDescent="0.35">
      <c r="A2363" s="35">
        <v>80</v>
      </c>
      <c r="B2363" s="36">
        <v>29.333714499999999</v>
      </c>
      <c r="C2363" s="35">
        <v>116.3969273</v>
      </c>
      <c r="D2363" s="35">
        <v>85.135832039999997</v>
      </c>
      <c r="E2363" s="37">
        <v>214.9433094</v>
      </c>
      <c r="F2363" s="37">
        <v>31.503318419999999</v>
      </c>
      <c r="G2363" s="37">
        <v>232.33792120000001</v>
      </c>
      <c r="H2363" s="37">
        <v>270.14333690000001</v>
      </c>
      <c r="I2363" s="17" t="s">
        <v>243</v>
      </c>
      <c r="J2363" s="17" t="s">
        <v>249</v>
      </c>
      <c r="K2363" s="17" t="s">
        <v>392</v>
      </c>
      <c r="L2363" s="17" t="s">
        <v>366</v>
      </c>
      <c r="M2363" s="17" t="s">
        <v>333</v>
      </c>
      <c r="N2363" s="36">
        <v>6.8228783563176103</v>
      </c>
      <c r="O2363" s="35">
        <v>31.261095260000001</v>
      </c>
      <c r="P2363" s="37">
        <v>2346.6971600000002</v>
      </c>
      <c r="Q2363" t="str">
        <f t="shared" si="144"/>
        <v>Borderline High</v>
      </c>
      <c r="R2363" t="str">
        <f t="shared" si="145"/>
        <v>Normal</v>
      </c>
      <c r="S2363">
        <f t="shared" si="146"/>
        <v>3</v>
      </c>
      <c r="T2363" t="str">
        <f t="shared" si="147"/>
        <v>Moderate</v>
      </c>
    </row>
    <row r="2364" spans="1:20" ht="15" customHeight="1" x14ac:dyDescent="0.35">
      <c r="A2364" s="35">
        <v>83</v>
      </c>
      <c r="B2364" s="36">
        <v>28.620116240000002</v>
      </c>
      <c r="C2364" s="35">
        <v>117.2693209</v>
      </c>
      <c r="D2364" s="35">
        <v>96.489028579999996</v>
      </c>
      <c r="E2364" s="37">
        <v>190.58757800000001</v>
      </c>
      <c r="F2364" s="37">
        <v>39.480330330000001</v>
      </c>
      <c r="G2364" s="37">
        <v>230.46332670000001</v>
      </c>
      <c r="H2364" s="37">
        <v>245.51643079999999</v>
      </c>
      <c r="I2364" s="17" t="s">
        <v>243</v>
      </c>
      <c r="J2364" s="17" t="s">
        <v>359</v>
      </c>
      <c r="K2364" s="17" t="s">
        <v>392</v>
      </c>
      <c r="L2364" s="17" t="s">
        <v>366</v>
      </c>
      <c r="M2364" s="17" t="s">
        <v>333</v>
      </c>
      <c r="N2364" s="36">
        <v>4.8274058602589198</v>
      </c>
      <c r="O2364" s="35">
        <v>20.780292320000001</v>
      </c>
      <c r="P2364" s="37">
        <v>2375.4696479200002</v>
      </c>
      <c r="Q2364" t="str">
        <f t="shared" si="144"/>
        <v>Desirable</v>
      </c>
      <c r="R2364" t="str">
        <f t="shared" si="145"/>
        <v>Normal</v>
      </c>
      <c r="S2364">
        <f t="shared" si="146"/>
        <v>3</v>
      </c>
      <c r="T2364" t="str">
        <f t="shared" si="147"/>
        <v>Moderate</v>
      </c>
    </row>
    <row r="2365" spans="1:20" ht="15" customHeight="1" x14ac:dyDescent="0.35">
      <c r="A2365" s="35">
        <v>42</v>
      </c>
      <c r="B2365" s="36">
        <v>17.11770091</v>
      </c>
      <c r="C2365" s="35">
        <v>96.840767080000006</v>
      </c>
      <c r="D2365" s="35">
        <v>73.656551820000004</v>
      </c>
      <c r="E2365" s="37">
        <v>176.33103249999999</v>
      </c>
      <c r="F2365" s="37">
        <v>40.439149759999999</v>
      </c>
      <c r="G2365" s="37">
        <v>198.97504129999999</v>
      </c>
      <c r="H2365" s="37">
        <v>270.07687670000001</v>
      </c>
      <c r="I2365" s="17" t="s">
        <v>243</v>
      </c>
      <c r="J2365" s="17" t="s">
        <v>249</v>
      </c>
      <c r="K2365" s="17" t="s">
        <v>255</v>
      </c>
      <c r="L2365" s="17" t="s">
        <v>360</v>
      </c>
      <c r="M2365" s="17" t="s">
        <v>332</v>
      </c>
      <c r="N2365" s="36">
        <v>4.3604040526691801</v>
      </c>
      <c r="O2365" s="35">
        <v>23.184215259999998</v>
      </c>
      <c r="P2365" s="37">
        <v>718.94343821999996</v>
      </c>
      <c r="Q2365" t="str">
        <f t="shared" si="144"/>
        <v>Desirable</v>
      </c>
      <c r="R2365" t="str">
        <f t="shared" si="145"/>
        <v>Normal</v>
      </c>
      <c r="S2365">
        <f t="shared" si="146"/>
        <v>1</v>
      </c>
      <c r="T2365" t="str">
        <f t="shared" si="147"/>
        <v>Low</v>
      </c>
    </row>
    <row r="2366" spans="1:20" ht="15" customHeight="1" x14ac:dyDescent="0.35">
      <c r="A2366" s="35">
        <v>20</v>
      </c>
      <c r="B2366" s="36">
        <v>28.68816133</v>
      </c>
      <c r="C2366" s="35">
        <v>121.5269096</v>
      </c>
      <c r="D2366" s="35">
        <v>84.771419620000003</v>
      </c>
      <c r="E2366" s="37">
        <v>187.51579849999999</v>
      </c>
      <c r="F2366" s="37">
        <v>36.67269932</v>
      </c>
      <c r="G2366" s="37">
        <v>216.0659699</v>
      </c>
      <c r="H2366" s="37">
        <v>238.6913638</v>
      </c>
      <c r="I2366" s="17" t="s">
        <v>353</v>
      </c>
      <c r="J2366" s="17" t="s">
        <v>249</v>
      </c>
      <c r="K2366" s="17" t="s">
        <v>392</v>
      </c>
      <c r="L2366" s="17" t="s">
        <v>355</v>
      </c>
      <c r="M2366" s="17" t="s">
        <v>333</v>
      </c>
      <c r="N2366" s="36">
        <v>5.1132259685540902</v>
      </c>
      <c r="O2366" s="35">
        <v>36.75548998</v>
      </c>
      <c r="P2366" s="37">
        <v>573.76322660000005</v>
      </c>
      <c r="Q2366" t="str">
        <f t="shared" si="144"/>
        <v>Desirable</v>
      </c>
      <c r="R2366" t="str">
        <f t="shared" si="145"/>
        <v>Elevated</v>
      </c>
      <c r="S2366">
        <f t="shared" si="146"/>
        <v>6</v>
      </c>
      <c r="T2366" t="str">
        <f t="shared" si="147"/>
        <v>High</v>
      </c>
    </row>
    <row r="2367" spans="1:20" ht="15" customHeight="1" x14ac:dyDescent="0.35">
      <c r="A2367" s="35">
        <v>89</v>
      </c>
      <c r="B2367" s="36">
        <v>37.236562309999997</v>
      </c>
      <c r="C2367" s="35">
        <v>121.3763991</v>
      </c>
      <c r="D2367" s="35">
        <v>78.026631320000007</v>
      </c>
      <c r="E2367" s="37">
        <v>210.2541909</v>
      </c>
      <c r="F2367" s="37">
        <v>37.236546189999999</v>
      </c>
      <c r="G2367" s="37">
        <v>208.50869230000001</v>
      </c>
      <c r="H2367" s="37">
        <v>254.79172969999999</v>
      </c>
      <c r="I2367" s="17" t="s">
        <v>353</v>
      </c>
      <c r="J2367" s="17" t="s">
        <v>359</v>
      </c>
      <c r="K2367" s="17" t="s">
        <v>255</v>
      </c>
      <c r="L2367" s="17" t="s">
        <v>366</v>
      </c>
      <c r="M2367" s="17" t="s">
        <v>334</v>
      </c>
      <c r="N2367" s="36">
        <v>5.6464471712058097</v>
      </c>
      <c r="O2367" s="35">
        <v>43.349767780000001</v>
      </c>
      <c r="P2367" s="37">
        <v>3314.05404559</v>
      </c>
      <c r="Q2367" t="str">
        <f t="shared" si="144"/>
        <v>Borderline High</v>
      </c>
      <c r="R2367" t="str">
        <f t="shared" si="145"/>
        <v>Elevated</v>
      </c>
      <c r="S2367">
        <f t="shared" si="146"/>
        <v>7</v>
      </c>
      <c r="T2367" t="str">
        <f t="shared" si="147"/>
        <v>High</v>
      </c>
    </row>
    <row r="2368" spans="1:20" ht="15" customHeight="1" x14ac:dyDescent="0.35">
      <c r="A2368" s="35">
        <v>61</v>
      </c>
      <c r="B2368" s="36">
        <v>36.485266719999998</v>
      </c>
      <c r="C2368" s="35">
        <v>111.96376050000001</v>
      </c>
      <c r="D2368" s="35">
        <v>69.191642540000004</v>
      </c>
      <c r="E2368" s="37">
        <v>220.83201629999999</v>
      </c>
      <c r="F2368" s="37">
        <v>28.358108600000001</v>
      </c>
      <c r="G2368" s="37">
        <v>223.35857859999999</v>
      </c>
      <c r="H2368" s="37">
        <v>257.32843789999998</v>
      </c>
      <c r="I2368" s="17" t="s">
        <v>243</v>
      </c>
      <c r="J2368" s="17" t="s">
        <v>249</v>
      </c>
      <c r="K2368" s="17" t="s">
        <v>255</v>
      </c>
      <c r="L2368" s="17" t="s">
        <v>261</v>
      </c>
      <c r="M2368" s="17" t="s">
        <v>334</v>
      </c>
      <c r="N2368" s="36">
        <v>7.7872618168900001</v>
      </c>
      <c r="O2368" s="35">
        <v>42.772117960000003</v>
      </c>
      <c r="P2368" s="37">
        <v>2225.60126992</v>
      </c>
      <c r="Q2368" t="str">
        <f t="shared" si="144"/>
        <v>Borderline High</v>
      </c>
      <c r="R2368" t="str">
        <f t="shared" si="145"/>
        <v>Normal</v>
      </c>
      <c r="S2368">
        <f t="shared" si="146"/>
        <v>4</v>
      </c>
      <c r="T2368" t="str">
        <f t="shared" si="147"/>
        <v>Moderate</v>
      </c>
    </row>
    <row r="2369" spans="1:20" ht="15" customHeight="1" x14ac:dyDescent="0.35">
      <c r="A2369" s="35">
        <v>59</v>
      </c>
      <c r="B2369" s="36">
        <v>23.501510969999998</v>
      </c>
      <c r="C2369" s="35">
        <v>113.6908396</v>
      </c>
      <c r="D2369" s="35">
        <v>71.768011999999999</v>
      </c>
      <c r="E2369" s="37">
        <v>171.05298329999999</v>
      </c>
      <c r="F2369" s="37">
        <v>29.770582050000002</v>
      </c>
      <c r="G2369" s="37">
        <v>189.7571428</v>
      </c>
      <c r="H2369" s="37">
        <v>231.93011849999999</v>
      </c>
      <c r="I2369" s="17" t="s">
        <v>243</v>
      </c>
      <c r="J2369" s="17" t="s">
        <v>359</v>
      </c>
      <c r="K2369" s="17" t="s">
        <v>255</v>
      </c>
      <c r="L2369" s="17" t="s">
        <v>363</v>
      </c>
      <c r="M2369" s="17" t="s">
        <v>255</v>
      </c>
      <c r="N2369" s="36">
        <v>5.7457050390454203</v>
      </c>
      <c r="O2369" s="35">
        <v>41.922827599999998</v>
      </c>
      <c r="P2369" s="37">
        <v>1386.58914723</v>
      </c>
      <c r="Q2369" t="str">
        <f t="shared" si="144"/>
        <v>Desirable</v>
      </c>
      <c r="R2369" t="str">
        <f t="shared" si="145"/>
        <v>Normal</v>
      </c>
      <c r="S2369">
        <f t="shared" si="146"/>
        <v>1</v>
      </c>
      <c r="T2369" t="str">
        <f t="shared" si="147"/>
        <v>Low</v>
      </c>
    </row>
    <row r="2370" spans="1:20" ht="15" customHeight="1" x14ac:dyDescent="0.35">
      <c r="A2370" s="35">
        <v>23</v>
      </c>
      <c r="B2370" s="36">
        <v>30.555148599999999</v>
      </c>
      <c r="C2370" s="35">
        <v>121.6326751</v>
      </c>
      <c r="D2370" s="35">
        <v>83.122813870000002</v>
      </c>
      <c r="E2370" s="37">
        <v>219.57436060000001</v>
      </c>
      <c r="F2370" s="37">
        <v>39.244258690000002</v>
      </c>
      <c r="G2370" s="37">
        <v>227.6666444</v>
      </c>
      <c r="H2370" s="37">
        <v>263.21472540000002</v>
      </c>
      <c r="I2370" s="17" t="s">
        <v>243</v>
      </c>
      <c r="J2370" s="17" t="s">
        <v>249</v>
      </c>
      <c r="K2370" s="17" t="s">
        <v>392</v>
      </c>
      <c r="L2370" s="17" t="s">
        <v>355</v>
      </c>
      <c r="M2370" s="17" t="s">
        <v>334</v>
      </c>
      <c r="N2370" s="36">
        <v>5.5950696466066896</v>
      </c>
      <c r="O2370" s="35">
        <v>38.509861229999998</v>
      </c>
      <c r="P2370" s="37">
        <v>702.76841779999995</v>
      </c>
      <c r="Q2370" t="str">
        <f t="shared" ref="Q2370:Q2433" si="148">IF(E2370&lt;200,"Desirable",IF(E2370&lt;240,"Borderline High","High"))</f>
        <v>Borderline High</v>
      </c>
      <c r="R2370" t="str">
        <f t="shared" ref="R2370:R2433" si="149">IF(C2370&lt;120,"Normal",IF(C2370&lt;130,"Elevated",IF(C2370&lt;140,"High / Stage 1","High / Stage 2")))</f>
        <v>Elevated</v>
      </c>
      <c r="S2370">
        <f t="shared" ref="S2370:S2433" si="150">(IF(M2370="Obese",3,IF(M2370="Overweight",2,IF(M2370="Underweight",1,0))))+(IF(R2370="High / Stage 2",3,IF(R2370="High / Stage 1",2,IF(R2370="Elevated",1,0))))+IF(I2370="smoker",2,0)+IF(F2370&lt;40,1,0)</f>
        <v>5</v>
      </c>
      <c r="T2370" t="str">
        <f t="shared" ref="T2370:T2433" si="151">IF(S2370&lt;=2,"Low",IF(S2370&lt;=5,"Moderate","High"))</f>
        <v>Moderate</v>
      </c>
    </row>
    <row r="2371" spans="1:20" ht="15" customHeight="1" x14ac:dyDescent="0.35">
      <c r="A2371" s="35">
        <v>56</v>
      </c>
      <c r="B2371" s="36">
        <v>22.554851450000001</v>
      </c>
      <c r="C2371" s="35">
        <v>110.3443061</v>
      </c>
      <c r="D2371" s="35">
        <v>85.301224809999994</v>
      </c>
      <c r="E2371" s="37">
        <v>179.9403739</v>
      </c>
      <c r="F2371" s="37">
        <v>44.494362430000002</v>
      </c>
      <c r="G2371" s="37">
        <v>221.47187030000001</v>
      </c>
      <c r="H2371" s="37">
        <v>236.25290390000001</v>
      </c>
      <c r="I2371" s="17" t="s">
        <v>353</v>
      </c>
      <c r="J2371" s="17" t="s">
        <v>249</v>
      </c>
      <c r="K2371" s="17" t="s">
        <v>392</v>
      </c>
      <c r="L2371" s="17" t="s">
        <v>363</v>
      </c>
      <c r="M2371" s="17" t="s">
        <v>255</v>
      </c>
      <c r="N2371" s="36">
        <v>4.0441162446835399</v>
      </c>
      <c r="O2371" s="35">
        <v>25.04308129</v>
      </c>
      <c r="P2371" s="37">
        <v>1263.0716812000001</v>
      </c>
      <c r="Q2371" t="str">
        <f t="shared" si="148"/>
        <v>Desirable</v>
      </c>
      <c r="R2371" t="str">
        <f t="shared" si="149"/>
        <v>Normal</v>
      </c>
      <c r="S2371">
        <f t="shared" si="150"/>
        <v>2</v>
      </c>
      <c r="T2371" t="str">
        <f t="shared" si="151"/>
        <v>Low</v>
      </c>
    </row>
    <row r="2372" spans="1:20" ht="15" customHeight="1" x14ac:dyDescent="0.35">
      <c r="A2372" s="35">
        <v>69</v>
      </c>
      <c r="B2372" s="36">
        <v>26.52050461</v>
      </c>
      <c r="C2372" s="35">
        <v>110.2850122</v>
      </c>
      <c r="D2372" s="35">
        <v>76.006362229999993</v>
      </c>
      <c r="E2372" s="37">
        <v>204.7092074</v>
      </c>
      <c r="F2372" s="37">
        <v>29.628783210000002</v>
      </c>
      <c r="G2372" s="37">
        <v>201.8649346</v>
      </c>
      <c r="H2372" s="37">
        <v>262.85271139999998</v>
      </c>
      <c r="I2372" s="17" t="s">
        <v>243</v>
      </c>
      <c r="J2372" s="17" t="s">
        <v>359</v>
      </c>
      <c r="K2372" s="17" t="s">
        <v>255</v>
      </c>
      <c r="L2372" s="17" t="s">
        <v>261</v>
      </c>
      <c r="M2372" s="17" t="s">
        <v>333</v>
      </c>
      <c r="N2372" s="36">
        <v>6.9091331206240199</v>
      </c>
      <c r="O2372" s="35">
        <v>34.278649969999996</v>
      </c>
      <c r="P2372" s="37">
        <v>1829.9148180899999</v>
      </c>
      <c r="Q2372" t="str">
        <f t="shared" si="148"/>
        <v>Borderline High</v>
      </c>
      <c r="R2372" t="str">
        <f t="shared" si="149"/>
        <v>Normal</v>
      </c>
      <c r="S2372">
        <f t="shared" si="150"/>
        <v>3</v>
      </c>
      <c r="T2372" t="str">
        <f t="shared" si="151"/>
        <v>Moderate</v>
      </c>
    </row>
    <row r="2373" spans="1:20" ht="15" customHeight="1" x14ac:dyDescent="0.35">
      <c r="A2373" s="35">
        <v>40</v>
      </c>
      <c r="B2373" s="36">
        <v>22.898837629999999</v>
      </c>
      <c r="C2373" s="35">
        <v>105.98886829999999</v>
      </c>
      <c r="D2373" s="35">
        <v>79.073907860000006</v>
      </c>
      <c r="E2373" s="37">
        <v>181.81893600000001</v>
      </c>
      <c r="F2373" s="37">
        <v>41.605291219999998</v>
      </c>
      <c r="G2373" s="37">
        <v>214.2049671</v>
      </c>
      <c r="H2373" s="37">
        <v>215.2847175</v>
      </c>
      <c r="I2373" s="17" t="s">
        <v>243</v>
      </c>
      <c r="J2373" s="17" t="s">
        <v>249</v>
      </c>
      <c r="K2373" s="17" t="s">
        <v>255</v>
      </c>
      <c r="L2373" s="17" t="s">
        <v>360</v>
      </c>
      <c r="M2373" s="17" t="s">
        <v>255</v>
      </c>
      <c r="N2373" s="36">
        <v>4.3700916558564602</v>
      </c>
      <c r="O2373" s="35">
        <v>26.914960440000002</v>
      </c>
      <c r="P2373" s="37">
        <v>915.9535052</v>
      </c>
      <c r="Q2373" t="str">
        <f t="shared" si="148"/>
        <v>Desirable</v>
      </c>
      <c r="R2373" t="str">
        <f t="shared" si="149"/>
        <v>Normal</v>
      </c>
      <c r="S2373">
        <f t="shared" si="150"/>
        <v>0</v>
      </c>
      <c r="T2373" t="str">
        <f t="shared" si="151"/>
        <v>Low</v>
      </c>
    </row>
    <row r="2374" spans="1:20" ht="15" customHeight="1" x14ac:dyDescent="0.35">
      <c r="A2374" s="35">
        <v>67</v>
      </c>
      <c r="B2374" s="36">
        <v>21.154921259999998</v>
      </c>
      <c r="C2374" s="35">
        <v>114.7411311</v>
      </c>
      <c r="D2374" s="35">
        <v>83.084143569999995</v>
      </c>
      <c r="E2374" s="37">
        <v>188.7651568</v>
      </c>
      <c r="F2374" s="37">
        <v>40.931581370000004</v>
      </c>
      <c r="G2374" s="37">
        <v>200.58828220000001</v>
      </c>
      <c r="H2374" s="37">
        <v>252.55420770000001</v>
      </c>
      <c r="I2374" s="17" t="s">
        <v>243</v>
      </c>
      <c r="J2374" s="17" t="s">
        <v>359</v>
      </c>
      <c r="K2374" s="17" t="s">
        <v>392</v>
      </c>
      <c r="L2374" s="17" t="s">
        <v>261</v>
      </c>
      <c r="M2374" s="17" t="s">
        <v>255</v>
      </c>
      <c r="N2374" s="36">
        <v>4.6117240155874297</v>
      </c>
      <c r="O2374" s="35">
        <v>31.656987529999999</v>
      </c>
      <c r="P2374" s="37">
        <v>1417.37972442</v>
      </c>
      <c r="Q2374" t="str">
        <f t="shared" si="148"/>
        <v>Desirable</v>
      </c>
      <c r="R2374" t="str">
        <f t="shared" si="149"/>
        <v>Normal</v>
      </c>
      <c r="S2374">
        <f t="shared" si="150"/>
        <v>0</v>
      </c>
      <c r="T2374" t="str">
        <f t="shared" si="151"/>
        <v>Low</v>
      </c>
    </row>
    <row r="2375" spans="1:20" ht="15" customHeight="1" x14ac:dyDescent="0.35">
      <c r="A2375" s="35">
        <v>60</v>
      </c>
      <c r="B2375" s="36">
        <v>31.416457350000002</v>
      </c>
      <c r="C2375" s="35">
        <v>116.4756505</v>
      </c>
      <c r="D2375" s="35">
        <v>66.281413549999996</v>
      </c>
      <c r="E2375" s="37">
        <v>185.9133152</v>
      </c>
      <c r="F2375" s="37">
        <v>42.184037859999997</v>
      </c>
      <c r="G2375" s="37">
        <v>215.5184433</v>
      </c>
      <c r="H2375" s="37">
        <v>251.8755214</v>
      </c>
      <c r="I2375" s="17" t="s">
        <v>243</v>
      </c>
      <c r="J2375" s="17" t="s">
        <v>249</v>
      </c>
      <c r="K2375" s="17" t="s">
        <v>255</v>
      </c>
      <c r="L2375" s="17" t="s">
        <v>261</v>
      </c>
      <c r="M2375" s="17" t="s">
        <v>334</v>
      </c>
      <c r="N2375" s="36">
        <v>4.4071958169819503</v>
      </c>
      <c r="O2375" s="35">
        <v>50.194236949999997</v>
      </c>
      <c r="P2375" s="37">
        <v>1884.987441</v>
      </c>
      <c r="Q2375" t="str">
        <f t="shared" si="148"/>
        <v>Desirable</v>
      </c>
      <c r="R2375" t="str">
        <f t="shared" si="149"/>
        <v>Normal</v>
      </c>
      <c r="S2375">
        <f t="shared" si="150"/>
        <v>3</v>
      </c>
      <c r="T2375" t="str">
        <f t="shared" si="151"/>
        <v>Moderate</v>
      </c>
    </row>
    <row r="2376" spans="1:20" ht="15" customHeight="1" x14ac:dyDescent="0.35">
      <c r="A2376" s="35">
        <v>36</v>
      </c>
      <c r="B2376" s="36">
        <v>28.432469730000001</v>
      </c>
      <c r="C2376" s="35">
        <v>110.2752342</v>
      </c>
      <c r="D2376" s="35">
        <v>88.742245530000005</v>
      </c>
      <c r="E2376" s="37">
        <v>195.2401567</v>
      </c>
      <c r="F2376" s="37">
        <v>36.398747800000002</v>
      </c>
      <c r="G2376" s="37">
        <v>222.50331180000001</v>
      </c>
      <c r="H2376" s="37">
        <v>260.90499460000001</v>
      </c>
      <c r="I2376" s="17" t="s">
        <v>353</v>
      </c>
      <c r="J2376" s="17" t="s">
        <v>359</v>
      </c>
      <c r="K2376" s="17" t="s">
        <v>392</v>
      </c>
      <c r="L2376" s="17" t="s">
        <v>357</v>
      </c>
      <c r="M2376" s="17" t="s">
        <v>333</v>
      </c>
      <c r="N2376" s="36">
        <v>5.3639250935989597</v>
      </c>
      <c r="O2376" s="35">
        <v>21.532988670000002</v>
      </c>
      <c r="P2376" s="37">
        <v>1023.56891028</v>
      </c>
      <c r="Q2376" t="str">
        <f t="shared" si="148"/>
        <v>Desirable</v>
      </c>
      <c r="R2376" t="str">
        <f t="shared" si="149"/>
        <v>Normal</v>
      </c>
      <c r="S2376">
        <f t="shared" si="150"/>
        <v>5</v>
      </c>
      <c r="T2376" t="str">
        <f t="shared" si="151"/>
        <v>Moderate</v>
      </c>
    </row>
    <row r="2377" spans="1:20" ht="15" customHeight="1" x14ac:dyDescent="0.35">
      <c r="A2377" s="35">
        <v>86</v>
      </c>
      <c r="B2377" s="36">
        <v>29.220556949999999</v>
      </c>
      <c r="C2377" s="35">
        <v>111.58043170000001</v>
      </c>
      <c r="D2377" s="35">
        <v>76.016290650000002</v>
      </c>
      <c r="E2377" s="37">
        <v>211.06219809999999</v>
      </c>
      <c r="F2377" s="37">
        <v>31.417310220000001</v>
      </c>
      <c r="G2377" s="37">
        <v>237.80196979999999</v>
      </c>
      <c r="H2377" s="37">
        <v>243.4311428</v>
      </c>
      <c r="I2377" s="17" t="s">
        <v>353</v>
      </c>
      <c r="J2377" s="17" t="s">
        <v>359</v>
      </c>
      <c r="K2377" s="17" t="s">
        <v>255</v>
      </c>
      <c r="L2377" s="17" t="s">
        <v>366</v>
      </c>
      <c r="M2377" s="17" t="s">
        <v>333</v>
      </c>
      <c r="N2377" s="36">
        <v>6.7180225366855097</v>
      </c>
      <c r="O2377" s="35">
        <v>35.564141050000003</v>
      </c>
      <c r="P2377" s="37">
        <v>2512.9678976999999</v>
      </c>
      <c r="Q2377" t="str">
        <f t="shared" si="148"/>
        <v>Borderline High</v>
      </c>
      <c r="R2377" t="str">
        <f t="shared" si="149"/>
        <v>Normal</v>
      </c>
      <c r="S2377">
        <f t="shared" si="150"/>
        <v>5</v>
      </c>
      <c r="T2377" t="str">
        <f t="shared" si="151"/>
        <v>Moderate</v>
      </c>
    </row>
    <row r="2378" spans="1:20" ht="15" customHeight="1" x14ac:dyDescent="0.35">
      <c r="A2378" s="35">
        <v>68</v>
      </c>
      <c r="B2378" s="36">
        <v>30.165171449999999</v>
      </c>
      <c r="C2378" s="35">
        <v>114.98482730000001</v>
      </c>
      <c r="D2378" s="35">
        <v>88.637048429999993</v>
      </c>
      <c r="E2378" s="37">
        <v>200.96093519999999</v>
      </c>
      <c r="F2378" s="37">
        <v>40.038440629999997</v>
      </c>
      <c r="G2378" s="37">
        <v>229.0910648</v>
      </c>
      <c r="H2378" s="37">
        <v>260.92448400000001</v>
      </c>
      <c r="I2378" s="17" t="s">
        <v>243</v>
      </c>
      <c r="J2378" s="17" t="s">
        <v>359</v>
      </c>
      <c r="K2378" s="17" t="s">
        <v>392</v>
      </c>
      <c r="L2378" s="17" t="s">
        <v>261</v>
      </c>
      <c r="M2378" s="17" t="s">
        <v>334</v>
      </c>
      <c r="N2378" s="36">
        <v>5.0191998498918604</v>
      </c>
      <c r="O2378" s="35">
        <v>26.347778869999999</v>
      </c>
      <c r="P2378" s="37">
        <v>2051.2316586000002</v>
      </c>
      <c r="Q2378" t="str">
        <f t="shared" si="148"/>
        <v>Borderline High</v>
      </c>
      <c r="R2378" t="str">
        <f t="shared" si="149"/>
        <v>Normal</v>
      </c>
      <c r="S2378">
        <f t="shared" si="150"/>
        <v>3</v>
      </c>
      <c r="T2378" t="str">
        <f t="shared" si="151"/>
        <v>Moderate</v>
      </c>
    </row>
    <row r="2379" spans="1:20" ht="15" customHeight="1" x14ac:dyDescent="0.35">
      <c r="A2379" s="35">
        <v>28</v>
      </c>
      <c r="B2379" s="36">
        <v>27.986256470000001</v>
      </c>
      <c r="C2379" s="35">
        <v>92.841691470000001</v>
      </c>
      <c r="D2379" s="35">
        <v>85.244570519999996</v>
      </c>
      <c r="E2379" s="37">
        <v>165.35998280000001</v>
      </c>
      <c r="F2379" s="37">
        <v>36.408459110000003</v>
      </c>
      <c r="G2379" s="37">
        <v>205.50911300000001</v>
      </c>
      <c r="H2379" s="37">
        <v>310.82192750000002</v>
      </c>
      <c r="I2379" s="17" t="s">
        <v>243</v>
      </c>
      <c r="J2379" s="17" t="s">
        <v>249</v>
      </c>
      <c r="K2379" s="17" t="s">
        <v>392</v>
      </c>
      <c r="L2379" s="17" t="s">
        <v>355</v>
      </c>
      <c r="M2379" s="17" t="s">
        <v>333</v>
      </c>
      <c r="N2379" s="36">
        <v>4.5418011869275201</v>
      </c>
      <c r="O2379" s="35">
        <v>7.5971209499999999</v>
      </c>
      <c r="P2379" s="37">
        <v>783.61518116000002</v>
      </c>
      <c r="Q2379" t="str">
        <f t="shared" si="148"/>
        <v>Desirable</v>
      </c>
      <c r="R2379" t="str">
        <f t="shared" si="149"/>
        <v>Normal</v>
      </c>
      <c r="S2379">
        <f t="shared" si="150"/>
        <v>3</v>
      </c>
      <c r="T2379" t="str">
        <f t="shared" si="151"/>
        <v>Moderate</v>
      </c>
    </row>
    <row r="2380" spans="1:20" ht="15" customHeight="1" x14ac:dyDescent="0.35">
      <c r="A2380" s="35">
        <v>29</v>
      </c>
      <c r="B2380" s="36">
        <v>21.811873070000001</v>
      </c>
      <c r="C2380" s="35">
        <v>116.5677812</v>
      </c>
      <c r="D2380" s="35">
        <v>89.961612279999997</v>
      </c>
      <c r="E2380" s="37">
        <v>171.24979110000001</v>
      </c>
      <c r="F2380" s="37">
        <v>31.943856</v>
      </c>
      <c r="G2380" s="37">
        <v>209.83071570000001</v>
      </c>
      <c r="H2380" s="37">
        <v>219.3439467</v>
      </c>
      <c r="I2380" s="17" t="s">
        <v>353</v>
      </c>
      <c r="J2380" s="17" t="s">
        <v>249</v>
      </c>
      <c r="K2380" s="17" t="s">
        <v>392</v>
      </c>
      <c r="L2380" s="17" t="s">
        <v>355</v>
      </c>
      <c r="M2380" s="17" t="s">
        <v>255</v>
      </c>
      <c r="N2380" s="36">
        <v>5.3609617793168098</v>
      </c>
      <c r="O2380" s="35">
        <v>26.606168920000002</v>
      </c>
      <c r="P2380" s="37">
        <v>632.54431903</v>
      </c>
      <c r="Q2380" t="str">
        <f t="shared" si="148"/>
        <v>Desirable</v>
      </c>
      <c r="R2380" t="str">
        <f t="shared" si="149"/>
        <v>Normal</v>
      </c>
      <c r="S2380">
        <f t="shared" si="150"/>
        <v>3</v>
      </c>
      <c r="T2380" t="str">
        <f t="shared" si="151"/>
        <v>Moderate</v>
      </c>
    </row>
    <row r="2381" spans="1:20" ht="15" customHeight="1" x14ac:dyDescent="0.35">
      <c r="A2381" s="35">
        <v>25</v>
      </c>
      <c r="B2381" s="36">
        <v>28.051956130000001</v>
      </c>
      <c r="C2381" s="35">
        <v>107.4078777</v>
      </c>
      <c r="D2381" s="35">
        <v>84.052589370000007</v>
      </c>
      <c r="E2381" s="37">
        <v>163.39443779999999</v>
      </c>
      <c r="F2381" s="37">
        <v>37.577956690000001</v>
      </c>
      <c r="G2381" s="37">
        <v>215.34074150000001</v>
      </c>
      <c r="H2381" s="37">
        <v>246.22675649999999</v>
      </c>
      <c r="I2381" s="17" t="s">
        <v>243</v>
      </c>
      <c r="J2381" s="17" t="s">
        <v>359</v>
      </c>
      <c r="K2381" s="17" t="s">
        <v>392</v>
      </c>
      <c r="L2381" s="17" t="s">
        <v>355</v>
      </c>
      <c r="M2381" s="17" t="s">
        <v>333</v>
      </c>
      <c r="N2381" s="36">
        <v>4.3481458863749598</v>
      </c>
      <c r="O2381" s="35">
        <v>23.35528833</v>
      </c>
      <c r="P2381" s="37">
        <v>701.29890324999997</v>
      </c>
      <c r="Q2381" t="str">
        <f t="shared" si="148"/>
        <v>Desirable</v>
      </c>
      <c r="R2381" t="str">
        <f t="shared" si="149"/>
        <v>Normal</v>
      </c>
      <c r="S2381">
        <f t="shared" si="150"/>
        <v>3</v>
      </c>
      <c r="T2381" t="str">
        <f t="shared" si="151"/>
        <v>Moderate</v>
      </c>
    </row>
    <row r="2382" spans="1:20" ht="15" customHeight="1" x14ac:dyDescent="0.35">
      <c r="A2382" s="35">
        <v>41</v>
      </c>
      <c r="B2382" s="36">
        <v>25.91065631</v>
      </c>
      <c r="C2382" s="35">
        <v>96.544627939999998</v>
      </c>
      <c r="D2382" s="35">
        <v>83.299265879999993</v>
      </c>
      <c r="E2382" s="37">
        <v>177.3469182</v>
      </c>
      <c r="F2382" s="37">
        <v>30.191574280000001</v>
      </c>
      <c r="G2382" s="37">
        <v>194.81743560000001</v>
      </c>
      <c r="H2382" s="37">
        <v>239.6649304</v>
      </c>
      <c r="I2382" s="17" t="s">
        <v>353</v>
      </c>
      <c r="J2382" s="17" t="s">
        <v>249</v>
      </c>
      <c r="K2382" s="17" t="s">
        <v>392</v>
      </c>
      <c r="L2382" s="17" t="s">
        <v>360</v>
      </c>
      <c r="M2382" s="17" t="s">
        <v>333</v>
      </c>
      <c r="N2382" s="36">
        <v>5.8740533552594902</v>
      </c>
      <c r="O2382" s="35">
        <v>13.24536206</v>
      </c>
      <c r="P2382" s="37">
        <v>1062.33690871</v>
      </c>
      <c r="Q2382" t="str">
        <f t="shared" si="148"/>
        <v>Desirable</v>
      </c>
      <c r="R2382" t="str">
        <f t="shared" si="149"/>
        <v>Normal</v>
      </c>
      <c r="S2382">
        <f t="shared" si="150"/>
        <v>5</v>
      </c>
      <c r="T2382" t="str">
        <f t="shared" si="151"/>
        <v>Moderate</v>
      </c>
    </row>
    <row r="2383" spans="1:20" ht="15" customHeight="1" x14ac:dyDescent="0.35">
      <c r="A2383" s="35">
        <v>58</v>
      </c>
      <c r="B2383" s="36">
        <v>26.04298459</v>
      </c>
      <c r="C2383" s="35">
        <v>105.8330156</v>
      </c>
      <c r="D2383" s="35">
        <v>91.092722749999993</v>
      </c>
      <c r="E2383" s="37">
        <v>174.96793829999999</v>
      </c>
      <c r="F2383" s="37">
        <v>45.855810900000002</v>
      </c>
      <c r="G2383" s="37">
        <v>203.7743912</v>
      </c>
      <c r="H2383" s="37">
        <v>215.48766079999999</v>
      </c>
      <c r="I2383" s="17" t="s">
        <v>243</v>
      </c>
      <c r="J2383" s="17" t="s">
        <v>354</v>
      </c>
      <c r="K2383" s="17" t="s">
        <v>392</v>
      </c>
      <c r="L2383" s="17" t="s">
        <v>363</v>
      </c>
      <c r="M2383" s="17" t="s">
        <v>333</v>
      </c>
      <c r="N2383" s="36">
        <v>3.8156110396032701</v>
      </c>
      <c r="O2383" s="35">
        <v>14.740292849999999</v>
      </c>
      <c r="P2383" s="37">
        <v>1510.4931062200001</v>
      </c>
      <c r="Q2383" t="str">
        <f t="shared" si="148"/>
        <v>Desirable</v>
      </c>
      <c r="R2383" t="str">
        <f t="shared" si="149"/>
        <v>Normal</v>
      </c>
      <c r="S2383">
        <f t="shared" si="150"/>
        <v>2</v>
      </c>
      <c r="T2383" t="str">
        <f t="shared" si="151"/>
        <v>Low</v>
      </c>
    </row>
    <row r="2384" spans="1:20" ht="15" customHeight="1" x14ac:dyDescent="0.35">
      <c r="A2384" s="35">
        <v>53</v>
      </c>
      <c r="B2384" s="36">
        <v>22.28177655</v>
      </c>
      <c r="C2384" s="35">
        <v>114.45780600000001</v>
      </c>
      <c r="D2384" s="35">
        <v>72.826106089999996</v>
      </c>
      <c r="E2384" s="37">
        <v>204.86436670000001</v>
      </c>
      <c r="F2384" s="37">
        <v>35.960729870000002</v>
      </c>
      <c r="G2384" s="37">
        <v>227.89320670000001</v>
      </c>
      <c r="H2384" s="37">
        <v>277.79327910000001</v>
      </c>
      <c r="I2384" s="17" t="s">
        <v>353</v>
      </c>
      <c r="J2384" s="17" t="s">
        <v>249</v>
      </c>
      <c r="K2384" s="17" t="s">
        <v>255</v>
      </c>
      <c r="L2384" s="17" t="s">
        <v>363</v>
      </c>
      <c r="M2384" s="17" t="s">
        <v>255</v>
      </c>
      <c r="N2384" s="36">
        <v>5.6968912322023497</v>
      </c>
      <c r="O2384" s="35">
        <v>41.631699910000002</v>
      </c>
      <c r="P2384" s="37">
        <v>1180.9341571499999</v>
      </c>
      <c r="Q2384" t="str">
        <f t="shared" si="148"/>
        <v>Borderline High</v>
      </c>
      <c r="R2384" t="str">
        <f t="shared" si="149"/>
        <v>Normal</v>
      </c>
      <c r="S2384">
        <f t="shared" si="150"/>
        <v>3</v>
      </c>
      <c r="T2384" t="str">
        <f t="shared" si="151"/>
        <v>Moderate</v>
      </c>
    </row>
    <row r="2385" spans="1:20" ht="15" customHeight="1" x14ac:dyDescent="0.35">
      <c r="A2385" s="35">
        <v>89</v>
      </c>
      <c r="B2385" s="36">
        <v>19.468974070000002</v>
      </c>
      <c r="C2385" s="35">
        <v>124.18201500000001</v>
      </c>
      <c r="D2385" s="35">
        <v>81.775702409999994</v>
      </c>
      <c r="E2385" s="37">
        <v>202.07191879999999</v>
      </c>
      <c r="F2385" s="37">
        <v>33.195518540000002</v>
      </c>
      <c r="G2385" s="37">
        <v>220.25672800000001</v>
      </c>
      <c r="H2385" s="37">
        <v>251.56231589999999</v>
      </c>
      <c r="I2385" s="17" t="s">
        <v>353</v>
      </c>
      <c r="J2385" s="17" t="s">
        <v>249</v>
      </c>
      <c r="K2385" s="17" t="s">
        <v>392</v>
      </c>
      <c r="L2385" s="17" t="s">
        <v>366</v>
      </c>
      <c r="M2385" s="17" t="s">
        <v>255</v>
      </c>
      <c r="N2385" s="36">
        <v>6.0873252682137498</v>
      </c>
      <c r="O2385" s="35">
        <v>42.406312589999999</v>
      </c>
      <c r="P2385" s="37">
        <v>1732.73869223</v>
      </c>
      <c r="Q2385" t="str">
        <f t="shared" si="148"/>
        <v>Borderline High</v>
      </c>
      <c r="R2385" t="str">
        <f t="shared" si="149"/>
        <v>Elevated</v>
      </c>
      <c r="S2385">
        <f t="shared" si="150"/>
        <v>4</v>
      </c>
      <c r="T2385" t="str">
        <f t="shared" si="151"/>
        <v>Moderate</v>
      </c>
    </row>
    <row r="2386" spans="1:20" ht="15" customHeight="1" x14ac:dyDescent="0.35">
      <c r="A2386" s="35">
        <v>72</v>
      </c>
      <c r="B2386" s="36">
        <v>24.163823140000002</v>
      </c>
      <c r="C2386" s="35">
        <v>114.56828830000001</v>
      </c>
      <c r="D2386" s="35">
        <v>81.05596783</v>
      </c>
      <c r="E2386" s="37">
        <v>228.0911601</v>
      </c>
      <c r="F2386" s="37">
        <v>37.989794719999999</v>
      </c>
      <c r="G2386" s="37">
        <v>247.19994070000001</v>
      </c>
      <c r="H2386" s="37">
        <v>226.5441965</v>
      </c>
      <c r="I2386" s="17" t="s">
        <v>243</v>
      </c>
      <c r="J2386" s="17" t="s">
        <v>354</v>
      </c>
      <c r="K2386" s="17" t="s">
        <v>392</v>
      </c>
      <c r="L2386" s="17" t="s">
        <v>366</v>
      </c>
      <c r="M2386" s="17" t="s">
        <v>255</v>
      </c>
      <c r="N2386" s="36">
        <v>6.0040113872981697</v>
      </c>
      <c r="O2386" s="35">
        <v>33.512320469999999</v>
      </c>
      <c r="P2386" s="37">
        <v>1739.7952660799999</v>
      </c>
      <c r="Q2386" t="str">
        <f t="shared" si="148"/>
        <v>Borderline High</v>
      </c>
      <c r="R2386" t="str">
        <f t="shared" si="149"/>
        <v>Normal</v>
      </c>
      <c r="S2386">
        <f t="shared" si="150"/>
        <v>1</v>
      </c>
      <c r="T2386" t="str">
        <f t="shared" si="151"/>
        <v>Low</v>
      </c>
    </row>
    <row r="2387" spans="1:20" ht="15" customHeight="1" x14ac:dyDescent="0.35">
      <c r="A2387" s="35">
        <v>26</v>
      </c>
      <c r="B2387" s="36">
        <v>29.726797579999999</v>
      </c>
      <c r="C2387" s="35">
        <v>114.1486283</v>
      </c>
      <c r="D2387" s="35">
        <v>94.703194569999994</v>
      </c>
      <c r="E2387" s="37">
        <v>205.3761197</v>
      </c>
      <c r="F2387" s="37">
        <v>32.363975979999999</v>
      </c>
      <c r="G2387" s="37">
        <v>237.31893249999999</v>
      </c>
      <c r="H2387" s="37">
        <v>283.6992869</v>
      </c>
      <c r="I2387" s="17" t="s">
        <v>243</v>
      </c>
      <c r="J2387" s="17" t="s">
        <v>249</v>
      </c>
      <c r="K2387" s="17" t="s">
        <v>392</v>
      </c>
      <c r="L2387" s="17" t="s">
        <v>355</v>
      </c>
      <c r="M2387" s="17" t="s">
        <v>333</v>
      </c>
      <c r="N2387" s="36">
        <v>6.3458247474573701</v>
      </c>
      <c r="O2387" s="35">
        <v>19.445433730000001</v>
      </c>
      <c r="P2387" s="37">
        <v>772.89673707999998</v>
      </c>
      <c r="Q2387" t="str">
        <f t="shared" si="148"/>
        <v>Borderline High</v>
      </c>
      <c r="R2387" t="str">
        <f t="shared" si="149"/>
        <v>Normal</v>
      </c>
      <c r="S2387">
        <f t="shared" si="150"/>
        <v>3</v>
      </c>
      <c r="T2387" t="str">
        <f t="shared" si="151"/>
        <v>Moderate</v>
      </c>
    </row>
    <row r="2388" spans="1:20" ht="15" customHeight="1" x14ac:dyDescent="0.35">
      <c r="A2388" s="35">
        <v>64</v>
      </c>
      <c r="B2388" s="36">
        <v>26.65298353</v>
      </c>
      <c r="C2388" s="35">
        <v>106.1521044</v>
      </c>
      <c r="D2388" s="35">
        <v>76.920210589999996</v>
      </c>
      <c r="E2388" s="37">
        <v>167.00132669999999</v>
      </c>
      <c r="F2388" s="37">
        <v>39.554665030000002</v>
      </c>
      <c r="G2388" s="37">
        <v>192.67034530000001</v>
      </c>
      <c r="H2388" s="37">
        <v>236.97404839999999</v>
      </c>
      <c r="I2388" s="17" t="s">
        <v>243</v>
      </c>
      <c r="J2388" s="17" t="s">
        <v>249</v>
      </c>
      <c r="K2388" s="17" t="s">
        <v>255</v>
      </c>
      <c r="L2388" s="17" t="s">
        <v>261</v>
      </c>
      <c r="M2388" s="17" t="s">
        <v>333</v>
      </c>
      <c r="N2388" s="36">
        <v>4.2220387044951302</v>
      </c>
      <c r="O2388" s="35">
        <v>29.231893809999999</v>
      </c>
      <c r="P2388" s="37">
        <v>1705.79094592</v>
      </c>
      <c r="Q2388" t="str">
        <f t="shared" si="148"/>
        <v>Desirable</v>
      </c>
      <c r="R2388" t="str">
        <f t="shared" si="149"/>
        <v>Normal</v>
      </c>
      <c r="S2388">
        <f t="shared" si="150"/>
        <v>3</v>
      </c>
      <c r="T2388" t="str">
        <f t="shared" si="151"/>
        <v>Moderate</v>
      </c>
    </row>
    <row r="2389" spans="1:20" ht="15" customHeight="1" x14ac:dyDescent="0.35">
      <c r="A2389" s="35">
        <v>32</v>
      </c>
      <c r="B2389" s="36">
        <v>35.915856920000003</v>
      </c>
      <c r="C2389" s="35">
        <v>130.54883910000001</v>
      </c>
      <c r="D2389" s="35">
        <v>95.015519310000002</v>
      </c>
      <c r="E2389" s="37">
        <v>195.1250469</v>
      </c>
      <c r="F2389" s="37">
        <v>42.853409679999999</v>
      </c>
      <c r="G2389" s="37">
        <v>231.40706489999999</v>
      </c>
      <c r="H2389" s="37">
        <v>231.4609615</v>
      </c>
      <c r="I2389" s="17" t="s">
        <v>243</v>
      </c>
      <c r="J2389" s="17" t="s">
        <v>249</v>
      </c>
      <c r="K2389" s="17" t="s">
        <v>392</v>
      </c>
      <c r="L2389" s="17" t="s">
        <v>357</v>
      </c>
      <c r="M2389" s="17" t="s">
        <v>334</v>
      </c>
      <c r="N2389" s="36">
        <v>4.5533143886813399</v>
      </c>
      <c r="O2389" s="35">
        <v>35.53331979</v>
      </c>
      <c r="P2389" s="37">
        <v>1149.3074214400001</v>
      </c>
      <c r="Q2389" t="str">
        <f t="shared" si="148"/>
        <v>Desirable</v>
      </c>
      <c r="R2389" t="str">
        <f t="shared" si="149"/>
        <v>High / Stage 1</v>
      </c>
      <c r="S2389">
        <f t="shared" si="150"/>
        <v>5</v>
      </c>
      <c r="T2389" t="str">
        <f t="shared" si="151"/>
        <v>Moderate</v>
      </c>
    </row>
    <row r="2390" spans="1:20" ht="15" customHeight="1" x14ac:dyDescent="0.35">
      <c r="A2390" s="35">
        <v>65</v>
      </c>
      <c r="B2390" s="36">
        <v>26.672380350000001</v>
      </c>
      <c r="C2390" s="35">
        <v>108.20145840000001</v>
      </c>
      <c r="D2390" s="35">
        <v>81.55399783</v>
      </c>
      <c r="E2390" s="37">
        <v>168.59607170000001</v>
      </c>
      <c r="F2390" s="37">
        <v>36.574708180000002</v>
      </c>
      <c r="G2390" s="37">
        <v>203.95193330000001</v>
      </c>
      <c r="H2390" s="37">
        <v>202.8797888</v>
      </c>
      <c r="I2390" s="17" t="s">
        <v>243</v>
      </c>
      <c r="J2390" s="17" t="s">
        <v>354</v>
      </c>
      <c r="K2390" s="17" t="s">
        <v>392</v>
      </c>
      <c r="L2390" s="17" t="s">
        <v>261</v>
      </c>
      <c r="M2390" s="17" t="s">
        <v>333</v>
      </c>
      <c r="N2390" s="36">
        <v>4.6096354582042203</v>
      </c>
      <c r="O2390" s="35">
        <v>26.64746057</v>
      </c>
      <c r="P2390" s="37">
        <v>1733.70472275</v>
      </c>
      <c r="Q2390" t="str">
        <f t="shared" si="148"/>
        <v>Desirable</v>
      </c>
      <c r="R2390" t="str">
        <f t="shared" si="149"/>
        <v>Normal</v>
      </c>
      <c r="S2390">
        <f t="shared" si="150"/>
        <v>3</v>
      </c>
      <c r="T2390" t="str">
        <f t="shared" si="151"/>
        <v>Moderate</v>
      </c>
    </row>
    <row r="2391" spans="1:20" ht="15" customHeight="1" x14ac:dyDescent="0.35">
      <c r="A2391" s="35">
        <v>59</v>
      </c>
      <c r="B2391" s="36">
        <v>27.974561860000001</v>
      </c>
      <c r="C2391" s="35">
        <v>110.7316409</v>
      </c>
      <c r="D2391" s="35">
        <v>77.019762330000006</v>
      </c>
      <c r="E2391" s="37">
        <v>207.75972350000001</v>
      </c>
      <c r="F2391" s="37">
        <v>48.927949529999999</v>
      </c>
      <c r="G2391" s="37">
        <v>217.86508610000001</v>
      </c>
      <c r="H2391" s="37">
        <v>242.29473859999999</v>
      </c>
      <c r="I2391" s="17" t="s">
        <v>353</v>
      </c>
      <c r="J2391" s="17" t="s">
        <v>354</v>
      </c>
      <c r="K2391" s="17" t="s">
        <v>255</v>
      </c>
      <c r="L2391" s="17" t="s">
        <v>363</v>
      </c>
      <c r="M2391" s="17" t="s">
        <v>333</v>
      </c>
      <c r="N2391" s="36">
        <v>4.2462381010390198</v>
      </c>
      <c r="O2391" s="35">
        <v>33.711878570000003</v>
      </c>
      <c r="P2391" s="37">
        <v>1650.4991497399999</v>
      </c>
      <c r="Q2391" t="str">
        <f t="shared" si="148"/>
        <v>Borderline High</v>
      </c>
      <c r="R2391" t="str">
        <f t="shared" si="149"/>
        <v>Normal</v>
      </c>
      <c r="S2391">
        <f t="shared" si="150"/>
        <v>4</v>
      </c>
      <c r="T2391" t="str">
        <f t="shared" si="151"/>
        <v>Moderate</v>
      </c>
    </row>
    <row r="2392" spans="1:20" ht="15" customHeight="1" x14ac:dyDescent="0.35">
      <c r="A2392" s="35">
        <v>77</v>
      </c>
      <c r="B2392" s="36">
        <v>27.08310337</v>
      </c>
      <c r="C2392" s="35">
        <v>112.2808557</v>
      </c>
      <c r="D2392" s="35">
        <v>91.462399489999996</v>
      </c>
      <c r="E2392" s="37">
        <v>211.96124560000001</v>
      </c>
      <c r="F2392" s="37">
        <v>39.317474930000003</v>
      </c>
      <c r="G2392" s="37">
        <v>241.20985200000001</v>
      </c>
      <c r="H2392" s="37">
        <v>261.26459449999999</v>
      </c>
      <c r="I2392" s="17" t="s">
        <v>243</v>
      </c>
      <c r="J2392" s="17" t="s">
        <v>354</v>
      </c>
      <c r="K2392" s="17" t="s">
        <v>392</v>
      </c>
      <c r="L2392" s="17" t="s">
        <v>366</v>
      </c>
      <c r="M2392" s="17" t="s">
        <v>333</v>
      </c>
      <c r="N2392" s="36">
        <v>5.3910187766984397</v>
      </c>
      <c r="O2392" s="35">
        <v>20.818456210000001</v>
      </c>
      <c r="P2392" s="37">
        <v>2085.3989594899999</v>
      </c>
      <c r="Q2392" t="str">
        <f t="shared" si="148"/>
        <v>Borderline High</v>
      </c>
      <c r="R2392" t="str">
        <f t="shared" si="149"/>
        <v>Normal</v>
      </c>
      <c r="S2392">
        <f t="shared" si="150"/>
        <v>3</v>
      </c>
      <c r="T2392" t="str">
        <f t="shared" si="151"/>
        <v>Moderate</v>
      </c>
    </row>
    <row r="2393" spans="1:20" ht="15" customHeight="1" x14ac:dyDescent="0.35">
      <c r="A2393" s="35">
        <v>87</v>
      </c>
      <c r="B2393" s="36">
        <v>21.686764700000001</v>
      </c>
      <c r="C2393" s="35">
        <v>125.82067720000001</v>
      </c>
      <c r="D2393" s="35">
        <v>78.769782710000001</v>
      </c>
      <c r="E2393" s="37">
        <v>191.2982839</v>
      </c>
      <c r="F2393" s="37">
        <v>35.2179115</v>
      </c>
      <c r="G2393" s="37">
        <v>221.07472490000001</v>
      </c>
      <c r="H2393" s="37">
        <v>214.03103160000001</v>
      </c>
      <c r="I2393" s="17" t="s">
        <v>243</v>
      </c>
      <c r="J2393" s="17" t="s">
        <v>249</v>
      </c>
      <c r="K2393" s="17" t="s">
        <v>255</v>
      </c>
      <c r="L2393" s="17" t="s">
        <v>366</v>
      </c>
      <c r="M2393" s="17" t="s">
        <v>255</v>
      </c>
      <c r="N2393" s="36">
        <v>5.4318463461412199</v>
      </c>
      <c r="O2393" s="35">
        <v>47.050894489999997</v>
      </c>
      <c r="P2393" s="37">
        <v>1886.7485289000001</v>
      </c>
      <c r="Q2393" t="str">
        <f t="shared" si="148"/>
        <v>Desirable</v>
      </c>
      <c r="R2393" t="str">
        <f t="shared" si="149"/>
        <v>Elevated</v>
      </c>
      <c r="S2393">
        <f t="shared" si="150"/>
        <v>2</v>
      </c>
      <c r="T2393" t="str">
        <f t="shared" si="151"/>
        <v>Low</v>
      </c>
    </row>
    <row r="2394" spans="1:20" ht="15" customHeight="1" x14ac:dyDescent="0.35">
      <c r="A2394" s="35">
        <v>29</v>
      </c>
      <c r="B2394" s="36">
        <v>26.892695379999999</v>
      </c>
      <c r="C2394" s="35">
        <v>110.09026040000001</v>
      </c>
      <c r="D2394" s="35">
        <v>75.744372780000006</v>
      </c>
      <c r="E2394" s="37">
        <v>184.5068775</v>
      </c>
      <c r="F2394" s="37">
        <v>43.62468621</v>
      </c>
      <c r="G2394" s="37">
        <v>194.3235081</v>
      </c>
      <c r="H2394" s="37">
        <v>249.0787732</v>
      </c>
      <c r="I2394" s="17" t="s">
        <v>243</v>
      </c>
      <c r="J2394" s="17" t="s">
        <v>249</v>
      </c>
      <c r="K2394" s="17" t="s">
        <v>255</v>
      </c>
      <c r="L2394" s="17" t="s">
        <v>355</v>
      </c>
      <c r="M2394" s="17" t="s">
        <v>333</v>
      </c>
      <c r="N2394" s="36">
        <v>4.22941443319095</v>
      </c>
      <c r="O2394" s="35">
        <v>34.345887619999999</v>
      </c>
      <c r="P2394" s="37">
        <v>779.88816601999997</v>
      </c>
      <c r="Q2394" t="str">
        <f t="shared" si="148"/>
        <v>Desirable</v>
      </c>
      <c r="R2394" t="str">
        <f t="shared" si="149"/>
        <v>Normal</v>
      </c>
      <c r="S2394">
        <f t="shared" si="150"/>
        <v>2</v>
      </c>
      <c r="T2394" t="str">
        <f t="shared" si="151"/>
        <v>Low</v>
      </c>
    </row>
    <row r="2395" spans="1:20" ht="15" customHeight="1" x14ac:dyDescent="0.35">
      <c r="A2395" s="35">
        <v>19</v>
      </c>
      <c r="B2395" s="36">
        <v>21.658285020000001</v>
      </c>
      <c r="C2395" s="35">
        <v>111.3450349</v>
      </c>
      <c r="D2395" s="35">
        <v>72.921778979999999</v>
      </c>
      <c r="E2395" s="37">
        <v>186.9823207</v>
      </c>
      <c r="F2395" s="37">
        <v>33.450626479999997</v>
      </c>
      <c r="G2395" s="37">
        <v>194.89140750000001</v>
      </c>
      <c r="H2395" s="37">
        <v>227.43187520000001</v>
      </c>
      <c r="I2395" s="17" t="s">
        <v>243</v>
      </c>
      <c r="J2395" s="17" t="s">
        <v>359</v>
      </c>
      <c r="K2395" s="17" t="s">
        <v>255</v>
      </c>
      <c r="L2395" s="17" t="s">
        <v>355</v>
      </c>
      <c r="M2395" s="17" t="s">
        <v>255</v>
      </c>
      <c r="N2395" s="36">
        <v>5.5898002631369597</v>
      </c>
      <c r="O2395" s="35">
        <v>38.423255920000003</v>
      </c>
      <c r="P2395" s="37">
        <v>411.50741538</v>
      </c>
      <c r="Q2395" t="str">
        <f t="shared" si="148"/>
        <v>Desirable</v>
      </c>
      <c r="R2395" t="str">
        <f t="shared" si="149"/>
        <v>Normal</v>
      </c>
      <c r="S2395">
        <f t="shared" si="150"/>
        <v>1</v>
      </c>
      <c r="T2395" t="str">
        <f t="shared" si="151"/>
        <v>Low</v>
      </c>
    </row>
    <row r="2396" spans="1:20" ht="15" customHeight="1" x14ac:dyDescent="0.35">
      <c r="A2396" s="35">
        <v>53</v>
      </c>
      <c r="B2396" s="36">
        <v>26.657558940000001</v>
      </c>
      <c r="C2396" s="35">
        <v>100.6182278</v>
      </c>
      <c r="D2396" s="35">
        <v>88.513139839999994</v>
      </c>
      <c r="E2396" s="37">
        <v>202.94711119999999</v>
      </c>
      <c r="F2396" s="37">
        <v>39.786240110000001</v>
      </c>
      <c r="G2396" s="37">
        <v>222.25602850000001</v>
      </c>
      <c r="H2396" s="37">
        <v>241.3378463</v>
      </c>
      <c r="I2396" s="17" t="s">
        <v>243</v>
      </c>
      <c r="J2396" s="17" t="s">
        <v>359</v>
      </c>
      <c r="K2396" s="17" t="s">
        <v>392</v>
      </c>
      <c r="L2396" s="17" t="s">
        <v>363</v>
      </c>
      <c r="M2396" s="17" t="s">
        <v>333</v>
      </c>
      <c r="N2396" s="36">
        <v>5.1009371742315199</v>
      </c>
      <c r="O2396" s="35">
        <v>12.105087960000001</v>
      </c>
      <c r="P2396" s="37">
        <v>1412.85062382</v>
      </c>
      <c r="Q2396" t="str">
        <f t="shared" si="148"/>
        <v>Borderline High</v>
      </c>
      <c r="R2396" t="str">
        <f t="shared" si="149"/>
        <v>Normal</v>
      </c>
      <c r="S2396">
        <f t="shared" si="150"/>
        <v>3</v>
      </c>
      <c r="T2396" t="str">
        <f t="shared" si="151"/>
        <v>Moderate</v>
      </c>
    </row>
    <row r="2397" spans="1:20" ht="15" customHeight="1" x14ac:dyDescent="0.35">
      <c r="A2397" s="35">
        <v>20</v>
      </c>
      <c r="B2397" s="36">
        <v>18.20032312</v>
      </c>
      <c r="C2397" s="35">
        <v>105.7431598</v>
      </c>
      <c r="D2397" s="35">
        <v>80.446730000000002</v>
      </c>
      <c r="E2397" s="37">
        <v>171.99835970000001</v>
      </c>
      <c r="F2397" s="37">
        <v>39.939272979999998</v>
      </c>
      <c r="G2397" s="37">
        <v>202.765142</v>
      </c>
      <c r="H2397" s="37">
        <v>232.40585279999999</v>
      </c>
      <c r="I2397" s="17" t="s">
        <v>353</v>
      </c>
      <c r="J2397" s="17" t="s">
        <v>249</v>
      </c>
      <c r="K2397" s="17" t="s">
        <v>392</v>
      </c>
      <c r="L2397" s="17" t="s">
        <v>355</v>
      </c>
      <c r="M2397" s="17" t="s">
        <v>332</v>
      </c>
      <c r="N2397" s="36">
        <v>4.3064970107525502</v>
      </c>
      <c r="O2397" s="35">
        <v>25.296429799999999</v>
      </c>
      <c r="P2397" s="37">
        <v>364.00646239999998</v>
      </c>
      <c r="Q2397" t="str">
        <f t="shared" si="148"/>
        <v>Desirable</v>
      </c>
      <c r="R2397" t="str">
        <f t="shared" si="149"/>
        <v>Normal</v>
      </c>
      <c r="S2397">
        <f t="shared" si="150"/>
        <v>4</v>
      </c>
      <c r="T2397" t="str">
        <f t="shared" si="151"/>
        <v>Moderate</v>
      </c>
    </row>
    <row r="2398" spans="1:20" ht="15" customHeight="1" x14ac:dyDescent="0.35">
      <c r="A2398" s="35">
        <v>20</v>
      </c>
      <c r="B2398" s="36">
        <v>26.652685250000001</v>
      </c>
      <c r="C2398" s="35">
        <v>100.4431019</v>
      </c>
      <c r="D2398" s="35">
        <v>73.515490479999997</v>
      </c>
      <c r="E2398" s="37">
        <v>162.1108156</v>
      </c>
      <c r="F2398" s="37">
        <v>35.933714360000003</v>
      </c>
      <c r="G2398" s="37">
        <v>214.58197079999999</v>
      </c>
      <c r="H2398" s="37">
        <v>229.7649582</v>
      </c>
      <c r="I2398" s="17" t="s">
        <v>243</v>
      </c>
      <c r="J2398" s="17" t="s">
        <v>359</v>
      </c>
      <c r="K2398" s="17" t="s">
        <v>255</v>
      </c>
      <c r="L2398" s="17" t="s">
        <v>355</v>
      </c>
      <c r="M2398" s="17" t="s">
        <v>333</v>
      </c>
      <c r="N2398" s="36">
        <v>4.5113848787214499</v>
      </c>
      <c r="O2398" s="35">
        <v>26.927611420000002</v>
      </c>
      <c r="P2398" s="37">
        <v>533.05370500000004</v>
      </c>
      <c r="Q2398" t="str">
        <f t="shared" si="148"/>
        <v>Desirable</v>
      </c>
      <c r="R2398" t="str">
        <f t="shared" si="149"/>
        <v>Normal</v>
      </c>
      <c r="S2398">
        <f t="shared" si="150"/>
        <v>3</v>
      </c>
      <c r="T2398" t="str">
        <f t="shared" si="151"/>
        <v>Moderate</v>
      </c>
    </row>
    <row r="2399" spans="1:20" ht="15" customHeight="1" x14ac:dyDescent="0.35">
      <c r="A2399" s="35">
        <v>44</v>
      </c>
      <c r="B2399" s="36">
        <v>27.74023935</v>
      </c>
      <c r="C2399" s="35">
        <v>102.7415984</v>
      </c>
      <c r="D2399" s="35">
        <v>82.761476180000003</v>
      </c>
      <c r="E2399" s="37">
        <v>165.97096400000001</v>
      </c>
      <c r="F2399" s="37">
        <v>44.704186919999998</v>
      </c>
      <c r="G2399" s="37">
        <v>210.1737474</v>
      </c>
      <c r="H2399" s="37">
        <v>207.56419289999999</v>
      </c>
      <c r="I2399" s="17" t="s">
        <v>243</v>
      </c>
      <c r="J2399" s="17" t="s">
        <v>249</v>
      </c>
      <c r="K2399" s="17" t="s">
        <v>392</v>
      </c>
      <c r="L2399" s="17" t="s">
        <v>360</v>
      </c>
      <c r="M2399" s="17" t="s">
        <v>333</v>
      </c>
      <c r="N2399" s="36">
        <v>3.7126492043577901</v>
      </c>
      <c r="O2399" s="35">
        <v>19.980122219999998</v>
      </c>
      <c r="P2399" s="37">
        <v>1220.5705313999999</v>
      </c>
      <c r="Q2399" t="str">
        <f t="shared" si="148"/>
        <v>Desirable</v>
      </c>
      <c r="R2399" t="str">
        <f t="shared" si="149"/>
        <v>Normal</v>
      </c>
      <c r="S2399">
        <f t="shared" si="150"/>
        <v>2</v>
      </c>
      <c r="T2399" t="str">
        <f t="shared" si="151"/>
        <v>Low</v>
      </c>
    </row>
    <row r="2400" spans="1:20" ht="15" customHeight="1" x14ac:dyDescent="0.35">
      <c r="A2400" s="35">
        <v>57</v>
      </c>
      <c r="B2400" s="36">
        <v>28.100595980000001</v>
      </c>
      <c r="C2400" s="35">
        <v>116.51120659999999</v>
      </c>
      <c r="D2400" s="35">
        <v>83.397633729999995</v>
      </c>
      <c r="E2400" s="37">
        <v>177.0421436</v>
      </c>
      <c r="F2400" s="37">
        <v>35.849351939999998</v>
      </c>
      <c r="G2400" s="37">
        <v>218.07427279999999</v>
      </c>
      <c r="H2400" s="37">
        <v>207.8745495</v>
      </c>
      <c r="I2400" s="17" t="s">
        <v>243</v>
      </c>
      <c r="J2400" s="17" t="s">
        <v>359</v>
      </c>
      <c r="K2400" s="17" t="s">
        <v>392</v>
      </c>
      <c r="L2400" s="17" t="s">
        <v>363</v>
      </c>
      <c r="M2400" s="17" t="s">
        <v>333</v>
      </c>
      <c r="N2400" s="36">
        <v>4.9385033206823401</v>
      </c>
      <c r="O2400" s="35">
        <v>33.113572869999999</v>
      </c>
      <c r="P2400" s="37">
        <v>1601.73397086</v>
      </c>
      <c r="Q2400" t="str">
        <f t="shared" si="148"/>
        <v>Desirable</v>
      </c>
      <c r="R2400" t="str">
        <f t="shared" si="149"/>
        <v>Normal</v>
      </c>
      <c r="S2400">
        <f t="shared" si="150"/>
        <v>3</v>
      </c>
      <c r="T2400" t="str">
        <f t="shared" si="151"/>
        <v>Moderate</v>
      </c>
    </row>
    <row r="2401" spans="1:20" ht="15" customHeight="1" x14ac:dyDescent="0.35">
      <c r="A2401" s="35">
        <v>50</v>
      </c>
      <c r="B2401" s="36">
        <v>19.827297659999999</v>
      </c>
      <c r="C2401" s="35">
        <v>102.12708360000001</v>
      </c>
      <c r="D2401" s="35">
        <v>84.296742019999996</v>
      </c>
      <c r="E2401" s="37">
        <v>186.9515371</v>
      </c>
      <c r="F2401" s="37">
        <v>37.858786389999999</v>
      </c>
      <c r="G2401" s="37">
        <v>219.26852049999999</v>
      </c>
      <c r="H2401" s="37">
        <v>227.01054070000001</v>
      </c>
      <c r="I2401" s="17" t="s">
        <v>243</v>
      </c>
      <c r="J2401" s="17" t="s">
        <v>359</v>
      </c>
      <c r="K2401" s="17" t="s">
        <v>392</v>
      </c>
      <c r="L2401" s="17" t="s">
        <v>363</v>
      </c>
      <c r="M2401" s="17" t="s">
        <v>255</v>
      </c>
      <c r="N2401" s="36">
        <v>4.9381281051677197</v>
      </c>
      <c r="O2401" s="35">
        <v>17.830341579999999</v>
      </c>
      <c r="P2401" s="37">
        <v>991.36488299999996</v>
      </c>
      <c r="Q2401" t="str">
        <f t="shared" si="148"/>
        <v>Desirable</v>
      </c>
      <c r="R2401" t="str">
        <f t="shared" si="149"/>
        <v>Normal</v>
      </c>
      <c r="S2401">
        <f t="shared" si="150"/>
        <v>1</v>
      </c>
      <c r="T2401" t="str">
        <f t="shared" si="151"/>
        <v>Low</v>
      </c>
    </row>
    <row r="2402" spans="1:20" ht="15" customHeight="1" x14ac:dyDescent="0.35">
      <c r="A2402" s="35">
        <v>18</v>
      </c>
      <c r="B2402" s="36">
        <v>29.40359265</v>
      </c>
      <c r="C2402" s="35">
        <v>100.2978592</v>
      </c>
      <c r="D2402" s="35">
        <v>91.559668680000001</v>
      </c>
      <c r="E2402" s="37">
        <v>203.26603270000001</v>
      </c>
      <c r="F2402" s="37">
        <v>37.246489089999997</v>
      </c>
      <c r="G2402" s="37">
        <v>235.4947239</v>
      </c>
      <c r="H2402" s="37">
        <v>254.52843910000001</v>
      </c>
      <c r="I2402" s="17" t="s">
        <v>243</v>
      </c>
      <c r="J2402" s="17" t="s">
        <v>359</v>
      </c>
      <c r="K2402" s="17" t="s">
        <v>392</v>
      </c>
      <c r="L2402" s="17" t="s">
        <v>355</v>
      </c>
      <c r="M2402" s="17" t="s">
        <v>333</v>
      </c>
      <c r="N2402" s="36">
        <v>5.4573206137319703</v>
      </c>
      <c r="O2402" s="35">
        <v>8.7381905199999999</v>
      </c>
      <c r="P2402" s="37">
        <v>529.26466770000002</v>
      </c>
      <c r="Q2402" t="str">
        <f t="shared" si="148"/>
        <v>Borderline High</v>
      </c>
      <c r="R2402" t="str">
        <f t="shared" si="149"/>
        <v>Normal</v>
      </c>
      <c r="S2402">
        <f t="shared" si="150"/>
        <v>3</v>
      </c>
      <c r="T2402" t="str">
        <f t="shared" si="151"/>
        <v>Moderate</v>
      </c>
    </row>
    <row r="2403" spans="1:20" ht="15" customHeight="1" x14ac:dyDescent="0.35">
      <c r="A2403" s="35">
        <v>25</v>
      </c>
      <c r="B2403" s="36">
        <v>30.295090590000001</v>
      </c>
      <c r="C2403" s="35">
        <v>120.220123</v>
      </c>
      <c r="D2403" s="35">
        <v>78.078463560000003</v>
      </c>
      <c r="E2403" s="37">
        <v>200.85545239999999</v>
      </c>
      <c r="F2403" s="37">
        <v>38.766630599999999</v>
      </c>
      <c r="G2403" s="37">
        <v>228.59064770000001</v>
      </c>
      <c r="H2403" s="37">
        <v>271.25049810000002</v>
      </c>
      <c r="I2403" s="17" t="s">
        <v>243</v>
      </c>
      <c r="J2403" s="17" t="s">
        <v>249</v>
      </c>
      <c r="K2403" s="17" t="s">
        <v>255</v>
      </c>
      <c r="L2403" s="17" t="s">
        <v>355</v>
      </c>
      <c r="M2403" s="17" t="s">
        <v>334</v>
      </c>
      <c r="N2403" s="36">
        <v>5.1811428873573604</v>
      </c>
      <c r="O2403" s="35">
        <v>42.141659439999998</v>
      </c>
      <c r="P2403" s="37">
        <v>757.37726474999999</v>
      </c>
      <c r="Q2403" t="str">
        <f t="shared" si="148"/>
        <v>Borderline High</v>
      </c>
      <c r="R2403" t="str">
        <f t="shared" si="149"/>
        <v>Elevated</v>
      </c>
      <c r="S2403">
        <f t="shared" si="150"/>
        <v>5</v>
      </c>
      <c r="T2403" t="str">
        <f t="shared" si="151"/>
        <v>Moderate</v>
      </c>
    </row>
    <row r="2404" spans="1:20" ht="15" customHeight="1" x14ac:dyDescent="0.35">
      <c r="A2404" s="35">
        <v>49</v>
      </c>
      <c r="B2404" s="36">
        <v>22.209165039999998</v>
      </c>
      <c r="C2404" s="35">
        <v>98.149358570000004</v>
      </c>
      <c r="D2404" s="35">
        <v>69.818778499999993</v>
      </c>
      <c r="E2404" s="37">
        <v>187.30077919999999</v>
      </c>
      <c r="F2404" s="37">
        <v>33.384270030000003</v>
      </c>
      <c r="G2404" s="37">
        <v>205.30978519999999</v>
      </c>
      <c r="H2404" s="37">
        <v>276.96063129999999</v>
      </c>
      <c r="I2404" s="17" t="s">
        <v>243</v>
      </c>
      <c r="J2404" s="17" t="s">
        <v>249</v>
      </c>
      <c r="K2404" s="17" t="s">
        <v>255</v>
      </c>
      <c r="L2404" s="17" t="s">
        <v>360</v>
      </c>
      <c r="M2404" s="17" t="s">
        <v>255</v>
      </c>
      <c r="N2404" s="36">
        <v>5.6104500422410499</v>
      </c>
      <c r="O2404" s="35">
        <v>28.33058007</v>
      </c>
      <c r="P2404" s="37">
        <v>1088.2490869600001</v>
      </c>
      <c r="Q2404" t="str">
        <f t="shared" si="148"/>
        <v>Desirable</v>
      </c>
      <c r="R2404" t="str">
        <f t="shared" si="149"/>
        <v>Normal</v>
      </c>
      <c r="S2404">
        <f t="shared" si="150"/>
        <v>1</v>
      </c>
      <c r="T2404" t="str">
        <f t="shared" si="151"/>
        <v>Low</v>
      </c>
    </row>
    <row r="2405" spans="1:20" ht="15" customHeight="1" x14ac:dyDescent="0.35">
      <c r="A2405" s="35">
        <v>65</v>
      </c>
      <c r="B2405" s="36">
        <v>31.926820880000001</v>
      </c>
      <c r="C2405" s="35">
        <v>131.78870269999999</v>
      </c>
      <c r="D2405" s="35">
        <v>94.718526429999997</v>
      </c>
      <c r="E2405" s="37">
        <v>206.07243790000001</v>
      </c>
      <c r="F2405" s="37">
        <v>40.371391799999998</v>
      </c>
      <c r="G2405" s="37">
        <v>221.3954152</v>
      </c>
      <c r="H2405" s="37">
        <v>276.42440370000003</v>
      </c>
      <c r="I2405" s="17" t="s">
        <v>243</v>
      </c>
      <c r="J2405" s="17" t="s">
        <v>359</v>
      </c>
      <c r="K2405" s="17" t="s">
        <v>392</v>
      </c>
      <c r="L2405" s="17" t="s">
        <v>261</v>
      </c>
      <c r="M2405" s="17" t="s">
        <v>334</v>
      </c>
      <c r="N2405" s="36">
        <v>5.1044174776258302</v>
      </c>
      <c r="O2405" s="35">
        <v>37.070176269999997</v>
      </c>
      <c r="P2405" s="37">
        <v>2075.2433572</v>
      </c>
      <c r="Q2405" t="str">
        <f t="shared" si="148"/>
        <v>Borderline High</v>
      </c>
      <c r="R2405" t="str">
        <f t="shared" si="149"/>
        <v>High / Stage 1</v>
      </c>
      <c r="S2405">
        <f t="shared" si="150"/>
        <v>5</v>
      </c>
      <c r="T2405" t="str">
        <f t="shared" si="151"/>
        <v>Moderate</v>
      </c>
    </row>
    <row r="2406" spans="1:20" ht="15" customHeight="1" x14ac:dyDescent="0.35">
      <c r="A2406" s="35">
        <v>21</v>
      </c>
      <c r="B2406" s="36">
        <v>27.943469440000001</v>
      </c>
      <c r="C2406" s="35">
        <v>116.71535350000001</v>
      </c>
      <c r="D2406" s="35">
        <v>83.468794360000004</v>
      </c>
      <c r="E2406" s="37">
        <v>172.71111329999999</v>
      </c>
      <c r="F2406" s="37">
        <v>42.059815690000001</v>
      </c>
      <c r="G2406" s="37">
        <v>201.21661159999999</v>
      </c>
      <c r="H2406" s="37">
        <v>226.74547939999999</v>
      </c>
      <c r="I2406" s="17" t="s">
        <v>243</v>
      </c>
      <c r="J2406" s="17" t="s">
        <v>249</v>
      </c>
      <c r="K2406" s="17" t="s">
        <v>392</v>
      </c>
      <c r="L2406" s="17" t="s">
        <v>355</v>
      </c>
      <c r="M2406" s="17" t="s">
        <v>333</v>
      </c>
      <c r="N2406" s="36">
        <v>4.1063212110333396</v>
      </c>
      <c r="O2406" s="35">
        <v>33.246559140000002</v>
      </c>
      <c r="P2406" s="37">
        <v>586.81285823999997</v>
      </c>
      <c r="Q2406" t="str">
        <f t="shared" si="148"/>
        <v>Desirable</v>
      </c>
      <c r="R2406" t="str">
        <f t="shared" si="149"/>
        <v>Normal</v>
      </c>
      <c r="S2406">
        <f t="shared" si="150"/>
        <v>2</v>
      </c>
      <c r="T2406" t="str">
        <f t="shared" si="151"/>
        <v>Low</v>
      </c>
    </row>
    <row r="2407" spans="1:20" ht="15" customHeight="1" x14ac:dyDescent="0.35">
      <c r="A2407" s="35">
        <v>87</v>
      </c>
      <c r="B2407" s="36">
        <v>26.698914070000001</v>
      </c>
      <c r="C2407" s="35">
        <v>129.36391</v>
      </c>
      <c r="D2407" s="35">
        <v>87.566230219999994</v>
      </c>
      <c r="E2407" s="37">
        <v>188.36278609999999</v>
      </c>
      <c r="F2407" s="37">
        <v>38.802147740000002</v>
      </c>
      <c r="G2407" s="37">
        <v>211.9415979</v>
      </c>
      <c r="H2407" s="37">
        <v>287.74429199999997</v>
      </c>
      <c r="I2407" s="17" t="s">
        <v>353</v>
      </c>
      <c r="J2407" s="17" t="s">
        <v>359</v>
      </c>
      <c r="K2407" s="17" t="s">
        <v>392</v>
      </c>
      <c r="L2407" s="17" t="s">
        <v>366</v>
      </c>
      <c r="M2407" s="17" t="s">
        <v>333</v>
      </c>
      <c r="N2407" s="36">
        <v>4.8544422685608799</v>
      </c>
      <c r="O2407" s="35">
        <v>41.797679780000003</v>
      </c>
      <c r="P2407" s="37">
        <v>2322.8055240899998</v>
      </c>
      <c r="Q2407" t="str">
        <f t="shared" si="148"/>
        <v>Desirable</v>
      </c>
      <c r="R2407" t="str">
        <f t="shared" si="149"/>
        <v>Elevated</v>
      </c>
      <c r="S2407">
        <f t="shared" si="150"/>
        <v>6</v>
      </c>
      <c r="T2407" t="str">
        <f t="shared" si="151"/>
        <v>High</v>
      </c>
    </row>
    <row r="2408" spans="1:20" ht="15" customHeight="1" x14ac:dyDescent="0.35">
      <c r="A2408" s="35">
        <v>36</v>
      </c>
      <c r="B2408" s="36">
        <v>29.839311129999999</v>
      </c>
      <c r="C2408" s="35">
        <v>101.6875149</v>
      </c>
      <c r="D2408" s="35">
        <v>79.414397699999995</v>
      </c>
      <c r="E2408" s="37">
        <v>184.65907490000001</v>
      </c>
      <c r="F2408" s="37">
        <v>38.457512379999997</v>
      </c>
      <c r="G2408" s="37">
        <v>204.9624627</v>
      </c>
      <c r="H2408" s="37">
        <v>250.05042739999999</v>
      </c>
      <c r="I2408" s="17" t="s">
        <v>353</v>
      </c>
      <c r="J2408" s="17" t="s">
        <v>354</v>
      </c>
      <c r="K2408" s="17" t="s">
        <v>255</v>
      </c>
      <c r="L2408" s="17" t="s">
        <v>357</v>
      </c>
      <c r="M2408" s="17" t="s">
        <v>333</v>
      </c>
      <c r="N2408" s="36">
        <v>4.8016385738988401</v>
      </c>
      <c r="O2408" s="35">
        <v>22.273117200000002</v>
      </c>
      <c r="P2408" s="37">
        <v>1074.21520068</v>
      </c>
      <c r="Q2408" t="str">
        <f t="shared" si="148"/>
        <v>Desirable</v>
      </c>
      <c r="R2408" t="str">
        <f t="shared" si="149"/>
        <v>Normal</v>
      </c>
      <c r="S2408">
        <f t="shared" si="150"/>
        <v>5</v>
      </c>
      <c r="T2408" t="str">
        <f t="shared" si="151"/>
        <v>Moderate</v>
      </c>
    </row>
    <row r="2409" spans="1:20" ht="15" customHeight="1" x14ac:dyDescent="0.35">
      <c r="A2409" s="35">
        <v>49</v>
      </c>
      <c r="B2409" s="36">
        <v>35.107287960000001</v>
      </c>
      <c r="C2409" s="35">
        <v>119.4711511</v>
      </c>
      <c r="D2409" s="35">
        <v>83.359329299999999</v>
      </c>
      <c r="E2409" s="37">
        <v>168.942982</v>
      </c>
      <c r="F2409" s="37">
        <v>31.001938859999999</v>
      </c>
      <c r="G2409" s="37">
        <v>202.18595769999999</v>
      </c>
      <c r="H2409" s="37">
        <v>243.87744480000001</v>
      </c>
      <c r="I2409" s="17" t="s">
        <v>243</v>
      </c>
      <c r="J2409" s="17" t="s">
        <v>359</v>
      </c>
      <c r="K2409" s="17" t="s">
        <v>392</v>
      </c>
      <c r="L2409" s="17" t="s">
        <v>360</v>
      </c>
      <c r="M2409" s="17" t="s">
        <v>334</v>
      </c>
      <c r="N2409" s="36">
        <v>5.4494327842823198</v>
      </c>
      <c r="O2409" s="35">
        <v>36.111821800000001</v>
      </c>
      <c r="P2409" s="37">
        <v>1720.25711004</v>
      </c>
      <c r="Q2409" t="str">
        <f t="shared" si="148"/>
        <v>Desirable</v>
      </c>
      <c r="R2409" t="str">
        <f t="shared" si="149"/>
        <v>Normal</v>
      </c>
      <c r="S2409">
        <f t="shared" si="150"/>
        <v>4</v>
      </c>
      <c r="T2409" t="str">
        <f t="shared" si="151"/>
        <v>Moderate</v>
      </c>
    </row>
    <row r="2410" spans="1:20" ht="15" customHeight="1" x14ac:dyDescent="0.35">
      <c r="A2410" s="35">
        <v>26</v>
      </c>
      <c r="B2410" s="36">
        <v>26.296055559999999</v>
      </c>
      <c r="C2410" s="35">
        <v>107.9820375</v>
      </c>
      <c r="D2410" s="35">
        <v>72.211468019999998</v>
      </c>
      <c r="E2410" s="37">
        <v>184.47425530000001</v>
      </c>
      <c r="F2410" s="37">
        <v>40.799754149999998</v>
      </c>
      <c r="G2410" s="37">
        <v>212.3648589</v>
      </c>
      <c r="H2410" s="37">
        <v>257.41535270000003</v>
      </c>
      <c r="I2410" s="17" t="s">
        <v>243</v>
      </c>
      <c r="J2410" s="17" t="s">
        <v>354</v>
      </c>
      <c r="K2410" s="17" t="s">
        <v>255</v>
      </c>
      <c r="L2410" s="17" t="s">
        <v>355</v>
      </c>
      <c r="M2410" s="17" t="s">
        <v>333</v>
      </c>
      <c r="N2410" s="36">
        <v>4.5214550710717996</v>
      </c>
      <c r="O2410" s="35">
        <v>35.770569479999999</v>
      </c>
      <c r="P2410" s="37">
        <v>683.69744456000001</v>
      </c>
      <c r="Q2410" t="str">
        <f t="shared" si="148"/>
        <v>Desirable</v>
      </c>
      <c r="R2410" t="str">
        <f t="shared" si="149"/>
        <v>Normal</v>
      </c>
      <c r="S2410">
        <f t="shared" si="150"/>
        <v>2</v>
      </c>
      <c r="T2410" t="str">
        <f t="shared" si="151"/>
        <v>Low</v>
      </c>
    </row>
    <row r="2411" spans="1:20" ht="15" customHeight="1" x14ac:dyDescent="0.35">
      <c r="A2411" s="35">
        <v>29</v>
      </c>
      <c r="B2411" s="36">
        <v>24.530010709999999</v>
      </c>
      <c r="C2411" s="35">
        <v>114.5411321</v>
      </c>
      <c r="D2411" s="35">
        <v>89.257621490000005</v>
      </c>
      <c r="E2411" s="37">
        <v>185.90464040000001</v>
      </c>
      <c r="F2411" s="37">
        <v>30.650676369999999</v>
      </c>
      <c r="G2411" s="37">
        <v>204.66830300000001</v>
      </c>
      <c r="H2411" s="37">
        <v>218.96363719999999</v>
      </c>
      <c r="I2411" s="17" t="s">
        <v>353</v>
      </c>
      <c r="J2411" s="17" t="s">
        <v>354</v>
      </c>
      <c r="K2411" s="17" t="s">
        <v>392</v>
      </c>
      <c r="L2411" s="17" t="s">
        <v>355</v>
      </c>
      <c r="M2411" s="17" t="s">
        <v>255</v>
      </c>
      <c r="N2411" s="36">
        <v>6.0652704089087601</v>
      </c>
      <c r="O2411" s="35">
        <v>25.28351061</v>
      </c>
      <c r="P2411" s="37">
        <v>711.37031059000003</v>
      </c>
      <c r="Q2411" t="str">
        <f t="shared" si="148"/>
        <v>Desirable</v>
      </c>
      <c r="R2411" t="str">
        <f t="shared" si="149"/>
        <v>Normal</v>
      </c>
      <c r="S2411">
        <f t="shared" si="150"/>
        <v>3</v>
      </c>
      <c r="T2411" t="str">
        <f t="shared" si="151"/>
        <v>Moderate</v>
      </c>
    </row>
    <row r="2412" spans="1:20" ht="15" customHeight="1" x14ac:dyDescent="0.35">
      <c r="A2412" s="35">
        <v>28</v>
      </c>
      <c r="B2412" s="36">
        <v>37.403203060000003</v>
      </c>
      <c r="C2412" s="35">
        <v>106.0230889</v>
      </c>
      <c r="D2412" s="35">
        <v>86.342168540000003</v>
      </c>
      <c r="E2412" s="37">
        <v>188.50597329999999</v>
      </c>
      <c r="F2412" s="37">
        <v>40.821118939999998</v>
      </c>
      <c r="G2412" s="37">
        <v>200.1793734</v>
      </c>
      <c r="H2412" s="37">
        <v>240.91132300000001</v>
      </c>
      <c r="I2412" s="17" t="s">
        <v>243</v>
      </c>
      <c r="J2412" s="17" t="s">
        <v>249</v>
      </c>
      <c r="K2412" s="17" t="s">
        <v>392</v>
      </c>
      <c r="L2412" s="17" t="s">
        <v>355</v>
      </c>
      <c r="M2412" s="17" t="s">
        <v>334</v>
      </c>
      <c r="N2412" s="36">
        <v>4.6178541449848902</v>
      </c>
      <c r="O2412" s="35">
        <v>19.680920359999998</v>
      </c>
      <c r="P2412" s="37">
        <v>1047.28968568</v>
      </c>
      <c r="Q2412" t="str">
        <f t="shared" si="148"/>
        <v>Desirable</v>
      </c>
      <c r="R2412" t="str">
        <f t="shared" si="149"/>
        <v>Normal</v>
      </c>
      <c r="S2412">
        <f t="shared" si="150"/>
        <v>3</v>
      </c>
      <c r="T2412" t="str">
        <f t="shared" si="151"/>
        <v>Moderate</v>
      </c>
    </row>
    <row r="2413" spans="1:20" ht="15" customHeight="1" x14ac:dyDescent="0.35">
      <c r="A2413" s="35">
        <v>63</v>
      </c>
      <c r="B2413" s="36">
        <v>26.135441060000002</v>
      </c>
      <c r="C2413" s="35">
        <v>120.3736873</v>
      </c>
      <c r="D2413" s="35">
        <v>88.654540280000006</v>
      </c>
      <c r="E2413" s="37">
        <v>198.73953119999999</v>
      </c>
      <c r="F2413" s="37">
        <v>35.20864357</v>
      </c>
      <c r="G2413" s="37">
        <v>236.10704989999999</v>
      </c>
      <c r="H2413" s="37">
        <v>282.79036300000001</v>
      </c>
      <c r="I2413" s="17" t="s">
        <v>243</v>
      </c>
      <c r="J2413" s="17" t="s">
        <v>249</v>
      </c>
      <c r="K2413" s="17" t="s">
        <v>392</v>
      </c>
      <c r="L2413" s="17" t="s">
        <v>261</v>
      </c>
      <c r="M2413" s="17" t="s">
        <v>333</v>
      </c>
      <c r="N2413" s="36">
        <v>5.6446233381549202</v>
      </c>
      <c r="O2413" s="35">
        <v>31.719147020000001</v>
      </c>
      <c r="P2413" s="37">
        <v>1646.5327867799999</v>
      </c>
      <c r="Q2413" t="str">
        <f t="shared" si="148"/>
        <v>Desirable</v>
      </c>
      <c r="R2413" t="str">
        <f t="shared" si="149"/>
        <v>Elevated</v>
      </c>
      <c r="S2413">
        <f t="shared" si="150"/>
        <v>4</v>
      </c>
      <c r="T2413" t="str">
        <f t="shared" si="151"/>
        <v>Moderate</v>
      </c>
    </row>
    <row r="2414" spans="1:20" ht="15" customHeight="1" x14ac:dyDescent="0.35">
      <c r="A2414" s="35">
        <v>33</v>
      </c>
      <c r="B2414" s="36">
        <v>28.833266009999999</v>
      </c>
      <c r="C2414" s="35">
        <v>113.9889948</v>
      </c>
      <c r="D2414" s="35">
        <v>87.231395280000001</v>
      </c>
      <c r="E2414" s="37">
        <v>184.28027729999999</v>
      </c>
      <c r="F2414" s="37">
        <v>31.638036719999999</v>
      </c>
      <c r="G2414" s="37">
        <v>202.18534629999999</v>
      </c>
      <c r="H2414" s="37">
        <v>261.93206659999998</v>
      </c>
      <c r="I2414" s="17" t="s">
        <v>243</v>
      </c>
      <c r="J2414" s="17" t="s">
        <v>354</v>
      </c>
      <c r="K2414" s="17" t="s">
        <v>392</v>
      </c>
      <c r="L2414" s="17" t="s">
        <v>357</v>
      </c>
      <c r="M2414" s="17" t="s">
        <v>333</v>
      </c>
      <c r="N2414" s="36">
        <v>5.8246432587110304</v>
      </c>
      <c r="O2414" s="35">
        <v>26.757599519999999</v>
      </c>
      <c r="P2414" s="37">
        <v>951.49777832999996</v>
      </c>
      <c r="Q2414" t="str">
        <f t="shared" si="148"/>
        <v>Desirable</v>
      </c>
      <c r="R2414" t="str">
        <f t="shared" si="149"/>
        <v>Normal</v>
      </c>
      <c r="S2414">
        <f t="shared" si="150"/>
        <v>3</v>
      </c>
      <c r="T2414" t="str">
        <f t="shared" si="151"/>
        <v>Moderate</v>
      </c>
    </row>
    <row r="2415" spans="1:20" ht="15" customHeight="1" x14ac:dyDescent="0.35">
      <c r="A2415" s="35">
        <v>18</v>
      </c>
      <c r="B2415" s="36">
        <v>26.133293370000001</v>
      </c>
      <c r="C2415" s="35">
        <v>103.3162892</v>
      </c>
      <c r="D2415" s="35">
        <v>77.341399699999997</v>
      </c>
      <c r="E2415" s="37">
        <v>164.4420859</v>
      </c>
      <c r="F2415" s="37">
        <v>41.414759160000003</v>
      </c>
      <c r="G2415" s="37">
        <v>195.55766249999999</v>
      </c>
      <c r="H2415" s="37">
        <v>240.97935390000001</v>
      </c>
      <c r="I2415" s="17" t="s">
        <v>353</v>
      </c>
      <c r="J2415" s="17" t="s">
        <v>354</v>
      </c>
      <c r="K2415" s="17" t="s">
        <v>255</v>
      </c>
      <c r="L2415" s="17" t="s">
        <v>355</v>
      </c>
      <c r="M2415" s="17" t="s">
        <v>333</v>
      </c>
      <c r="N2415" s="36">
        <v>3.97061553019544</v>
      </c>
      <c r="O2415" s="35">
        <v>25.9748895</v>
      </c>
      <c r="P2415" s="37">
        <v>470.39928065999999</v>
      </c>
      <c r="Q2415" t="str">
        <f t="shared" si="148"/>
        <v>Desirable</v>
      </c>
      <c r="R2415" t="str">
        <f t="shared" si="149"/>
        <v>Normal</v>
      </c>
      <c r="S2415">
        <f t="shared" si="150"/>
        <v>4</v>
      </c>
      <c r="T2415" t="str">
        <f t="shared" si="151"/>
        <v>Moderate</v>
      </c>
    </row>
    <row r="2416" spans="1:20" ht="15" customHeight="1" x14ac:dyDescent="0.35">
      <c r="A2416" s="35">
        <v>80</v>
      </c>
      <c r="B2416" s="36">
        <v>18.96471257</v>
      </c>
      <c r="C2416" s="35">
        <v>92.392153260000001</v>
      </c>
      <c r="D2416" s="35">
        <v>83.129835150000005</v>
      </c>
      <c r="E2416" s="37">
        <v>186.8521978</v>
      </c>
      <c r="F2416" s="37">
        <v>37.452078880000002</v>
      </c>
      <c r="G2416" s="37">
        <v>228.7622666</v>
      </c>
      <c r="H2416" s="37">
        <v>236.4614977</v>
      </c>
      <c r="I2416" s="17" t="s">
        <v>243</v>
      </c>
      <c r="J2416" s="17" t="s">
        <v>354</v>
      </c>
      <c r="K2416" s="17" t="s">
        <v>392</v>
      </c>
      <c r="L2416" s="17" t="s">
        <v>366</v>
      </c>
      <c r="M2416" s="17" t="s">
        <v>255</v>
      </c>
      <c r="N2416" s="36">
        <v>4.9891008293209103</v>
      </c>
      <c r="O2416" s="35">
        <v>9.2623181100000007</v>
      </c>
      <c r="P2416" s="37">
        <v>1517.1770056</v>
      </c>
      <c r="Q2416" t="str">
        <f t="shared" si="148"/>
        <v>Desirable</v>
      </c>
      <c r="R2416" t="str">
        <f t="shared" si="149"/>
        <v>Normal</v>
      </c>
      <c r="S2416">
        <f t="shared" si="150"/>
        <v>1</v>
      </c>
      <c r="T2416" t="str">
        <f t="shared" si="151"/>
        <v>Low</v>
      </c>
    </row>
    <row r="2417" spans="1:20" ht="15" customHeight="1" x14ac:dyDescent="0.35">
      <c r="A2417" s="35">
        <v>38</v>
      </c>
      <c r="B2417" s="36">
        <v>25.462381069999999</v>
      </c>
      <c r="C2417" s="35">
        <v>116.62829929999999</v>
      </c>
      <c r="D2417" s="35">
        <v>85.342881460000001</v>
      </c>
      <c r="E2417" s="37">
        <v>203.40015880000001</v>
      </c>
      <c r="F2417" s="37">
        <v>33.710978920000002</v>
      </c>
      <c r="G2417" s="37">
        <v>227.22430650000001</v>
      </c>
      <c r="H2417" s="37">
        <v>253.35852550000001</v>
      </c>
      <c r="I2417" s="17" t="s">
        <v>243</v>
      </c>
      <c r="J2417" s="17" t="s">
        <v>249</v>
      </c>
      <c r="K2417" s="17" t="s">
        <v>392</v>
      </c>
      <c r="L2417" s="17" t="s">
        <v>357</v>
      </c>
      <c r="M2417" s="17" t="s">
        <v>333</v>
      </c>
      <c r="N2417" s="36">
        <v>6.0336473551448</v>
      </c>
      <c r="O2417" s="35">
        <v>31.285417840000001</v>
      </c>
      <c r="P2417" s="37">
        <v>967.57048066000004</v>
      </c>
      <c r="Q2417" t="str">
        <f t="shared" si="148"/>
        <v>Borderline High</v>
      </c>
      <c r="R2417" t="str">
        <f t="shared" si="149"/>
        <v>Normal</v>
      </c>
      <c r="S2417">
        <f t="shared" si="150"/>
        <v>3</v>
      </c>
      <c r="T2417" t="str">
        <f t="shared" si="151"/>
        <v>Moderate</v>
      </c>
    </row>
    <row r="2418" spans="1:20" ht="15" customHeight="1" x14ac:dyDescent="0.35">
      <c r="A2418" s="35">
        <v>47</v>
      </c>
      <c r="B2418" s="36">
        <v>32.555881509999999</v>
      </c>
      <c r="C2418" s="35">
        <v>109.7082383</v>
      </c>
      <c r="D2418" s="35">
        <v>88.314938459999993</v>
      </c>
      <c r="E2418" s="37">
        <v>179.31829909999999</v>
      </c>
      <c r="F2418" s="37">
        <v>35.52709685</v>
      </c>
      <c r="G2418" s="37">
        <v>213.25042210000001</v>
      </c>
      <c r="H2418" s="37">
        <v>222.03136040000001</v>
      </c>
      <c r="I2418" s="17" t="s">
        <v>243</v>
      </c>
      <c r="J2418" s="17" t="s">
        <v>359</v>
      </c>
      <c r="K2418" s="17" t="s">
        <v>392</v>
      </c>
      <c r="L2418" s="17" t="s">
        <v>360</v>
      </c>
      <c r="M2418" s="17" t="s">
        <v>334</v>
      </c>
      <c r="N2418" s="36">
        <v>5.0473670803191499</v>
      </c>
      <c r="O2418" s="35">
        <v>21.393299840000001</v>
      </c>
      <c r="P2418" s="37">
        <v>1530.12643097</v>
      </c>
      <c r="Q2418" t="str">
        <f t="shared" si="148"/>
        <v>Desirable</v>
      </c>
      <c r="R2418" t="str">
        <f t="shared" si="149"/>
        <v>Normal</v>
      </c>
      <c r="S2418">
        <f t="shared" si="150"/>
        <v>4</v>
      </c>
      <c r="T2418" t="str">
        <f t="shared" si="151"/>
        <v>Moderate</v>
      </c>
    </row>
    <row r="2419" spans="1:20" ht="15" customHeight="1" x14ac:dyDescent="0.35">
      <c r="A2419" s="35">
        <v>30</v>
      </c>
      <c r="B2419" s="36">
        <v>22.950921810000001</v>
      </c>
      <c r="C2419" s="35">
        <v>96.393840670000003</v>
      </c>
      <c r="D2419" s="35">
        <v>66.869558429999998</v>
      </c>
      <c r="E2419" s="37">
        <v>176.32693259999999</v>
      </c>
      <c r="F2419" s="37">
        <v>44.166374470000001</v>
      </c>
      <c r="G2419" s="37">
        <v>208.75646750000001</v>
      </c>
      <c r="H2419" s="37">
        <v>232.0419483</v>
      </c>
      <c r="I2419" s="17" t="s">
        <v>353</v>
      </c>
      <c r="J2419" s="17" t="s">
        <v>354</v>
      </c>
      <c r="K2419" s="17" t="s">
        <v>255</v>
      </c>
      <c r="L2419" s="17" t="s">
        <v>357</v>
      </c>
      <c r="M2419" s="17" t="s">
        <v>255</v>
      </c>
      <c r="N2419" s="36">
        <v>3.9923343203044701</v>
      </c>
      <c r="O2419" s="35">
        <v>29.524282240000002</v>
      </c>
      <c r="P2419" s="37">
        <v>688.52765429999999</v>
      </c>
      <c r="Q2419" t="str">
        <f t="shared" si="148"/>
        <v>Desirable</v>
      </c>
      <c r="R2419" t="str">
        <f t="shared" si="149"/>
        <v>Normal</v>
      </c>
      <c r="S2419">
        <f t="shared" si="150"/>
        <v>2</v>
      </c>
      <c r="T2419" t="str">
        <f t="shared" si="151"/>
        <v>Low</v>
      </c>
    </row>
    <row r="2420" spans="1:20" ht="15" customHeight="1" x14ac:dyDescent="0.35">
      <c r="A2420" s="35">
        <v>51</v>
      </c>
      <c r="B2420" s="36">
        <v>33.591480580000002</v>
      </c>
      <c r="C2420" s="35">
        <v>107.3399046</v>
      </c>
      <c r="D2420" s="35">
        <v>67.476135839999998</v>
      </c>
      <c r="E2420" s="37">
        <v>171.50135180000001</v>
      </c>
      <c r="F2420" s="37">
        <v>28.949714650000001</v>
      </c>
      <c r="G2420" s="37">
        <v>199.4899451</v>
      </c>
      <c r="H2420" s="37">
        <v>251.30704489999999</v>
      </c>
      <c r="I2420" s="17" t="s">
        <v>243</v>
      </c>
      <c r="J2420" s="17" t="s">
        <v>249</v>
      </c>
      <c r="K2420" s="17" t="s">
        <v>255</v>
      </c>
      <c r="L2420" s="17" t="s">
        <v>363</v>
      </c>
      <c r="M2420" s="17" t="s">
        <v>334</v>
      </c>
      <c r="N2420" s="36">
        <v>5.9241119946582996</v>
      </c>
      <c r="O2420" s="35">
        <v>39.863768759999999</v>
      </c>
      <c r="P2420" s="37">
        <v>1713.1655095799999</v>
      </c>
      <c r="Q2420" t="str">
        <f t="shared" si="148"/>
        <v>Desirable</v>
      </c>
      <c r="R2420" t="str">
        <f t="shared" si="149"/>
        <v>Normal</v>
      </c>
      <c r="S2420">
        <f t="shared" si="150"/>
        <v>4</v>
      </c>
      <c r="T2420" t="str">
        <f t="shared" si="151"/>
        <v>Moderate</v>
      </c>
    </row>
    <row r="2421" spans="1:20" ht="15" customHeight="1" x14ac:dyDescent="0.35">
      <c r="A2421" s="35">
        <v>21</v>
      </c>
      <c r="B2421" s="36">
        <v>30.818217149999999</v>
      </c>
      <c r="C2421" s="35">
        <v>113.9072079</v>
      </c>
      <c r="D2421" s="35">
        <v>70.484604840000003</v>
      </c>
      <c r="E2421" s="37">
        <v>183.41730580000001</v>
      </c>
      <c r="F2421" s="37">
        <v>40.372636669999999</v>
      </c>
      <c r="G2421" s="37">
        <v>215.94365429999999</v>
      </c>
      <c r="H2421" s="37">
        <v>264.59366199999999</v>
      </c>
      <c r="I2421" s="17" t="s">
        <v>243</v>
      </c>
      <c r="J2421" s="17" t="s">
        <v>249</v>
      </c>
      <c r="K2421" s="17" t="s">
        <v>255</v>
      </c>
      <c r="L2421" s="17" t="s">
        <v>355</v>
      </c>
      <c r="M2421" s="17" t="s">
        <v>334</v>
      </c>
      <c r="N2421" s="36">
        <v>4.5431094158953798</v>
      </c>
      <c r="O2421" s="35">
        <v>43.42260306</v>
      </c>
      <c r="P2421" s="37">
        <v>647.18256014999997</v>
      </c>
      <c r="Q2421" t="str">
        <f t="shared" si="148"/>
        <v>Desirable</v>
      </c>
      <c r="R2421" t="str">
        <f t="shared" si="149"/>
        <v>Normal</v>
      </c>
      <c r="S2421">
        <f t="shared" si="150"/>
        <v>3</v>
      </c>
      <c r="T2421" t="str">
        <f t="shared" si="151"/>
        <v>Moderate</v>
      </c>
    </row>
    <row r="2422" spans="1:20" ht="15" customHeight="1" x14ac:dyDescent="0.35">
      <c r="A2422" s="35">
        <v>45</v>
      </c>
      <c r="B2422" s="36">
        <v>21.978631700000001</v>
      </c>
      <c r="C2422" s="35">
        <v>104.0176737</v>
      </c>
      <c r="D2422" s="35">
        <v>94.372483459999998</v>
      </c>
      <c r="E2422" s="37">
        <v>209.75004469999999</v>
      </c>
      <c r="F2422" s="37">
        <v>42.83771058</v>
      </c>
      <c r="G2422" s="37">
        <v>223.50378040000001</v>
      </c>
      <c r="H2422" s="37">
        <v>224.5403153</v>
      </c>
      <c r="I2422" s="17" t="s">
        <v>353</v>
      </c>
      <c r="J2422" s="17" t="s">
        <v>354</v>
      </c>
      <c r="K2422" s="17" t="s">
        <v>392</v>
      </c>
      <c r="L2422" s="17" t="s">
        <v>360</v>
      </c>
      <c r="M2422" s="17" t="s">
        <v>255</v>
      </c>
      <c r="N2422" s="36">
        <v>4.8963878288567502</v>
      </c>
      <c r="O2422" s="35">
        <v>9.6451902399999998</v>
      </c>
      <c r="P2422" s="37">
        <v>989.03842650000001</v>
      </c>
      <c r="Q2422" t="str">
        <f t="shared" si="148"/>
        <v>Borderline High</v>
      </c>
      <c r="R2422" t="str">
        <f t="shared" si="149"/>
        <v>Normal</v>
      </c>
      <c r="S2422">
        <f t="shared" si="150"/>
        <v>2</v>
      </c>
      <c r="T2422" t="str">
        <f t="shared" si="151"/>
        <v>Low</v>
      </c>
    </row>
    <row r="2423" spans="1:20" ht="15" customHeight="1" x14ac:dyDescent="0.35">
      <c r="A2423" s="35">
        <v>76</v>
      </c>
      <c r="B2423" s="36">
        <v>20.977939039999999</v>
      </c>
      <c r="C2423" s="35">
        <v>109.6560119</v>
      </c>
      <c r="D2423" s="35">
        <v>75.257511500000007</v>
      </c>
      <c r="E2423" s="37">
        <v>187.92400810000001</v>
      </c>
      <c r="F2423" s="37">
        <v>38.038929539999998</v>
      </c>
      <c r="G2423" s="37">
        <v>212.50735330000001</v>
      </c>
      <c r="H2423" s="37">
        <v>258.72176580000001</v>
      </c>
      <c r="I2423" s="17" t="s">
        <v>353</v>
      </c>
      <c r="J2423" s="17" t="s">
        <v>249</v>
      </c>
      <c r="K2423" s="17" t="s">
        <v>255</v>
      </c>
      <c r="L2423" s="17" t="s">
        <v>366</v>
      </c>
      <c r="M2423" s="17" t="s">
        <v>255</v>
      </c>
      <c r="N2423" s="36">
        <v>4.9403074790100998</v>
      </c>
      <c r="O2423" s="35">
        <v>34.398500400000003</v>
      </c>
      <c r="P2423" s="37">
        <v>1594.32336704</v>
      </c>
      <c r="Q2423" t="str">
        <f t="shared" si="148"/>
        <v>Desirable</v>
      </c>
      <c r="R2423" t="str">
        <f t="shared" si="149"/>
        <v>Normal</v>
      </c>
      <c r="S2423">
        <f t="shared" si="150"/>
        <v>3</v>
      </c>
      <c r="T2423" t="str">
        <f t="shared" si="151"/>
        <v>Moderate</v>
      </c>
    </row>
    <row r="2424" spans="1:20" ht="15" customHeight="1" x14ac:dyDescent="0.35">
      <c r="A2424" s="35">
        <v>44</v>
      </c>
      <c r="B2424" s="36">
        <v>20.839026100000002</v>
      </c>
      <c r="C2424" s="35">
        <v>107.6293424</v>
      </c>
      <c r="D2424" s="35">
        <v>70.636573960000007</v>
      </c>
      <c r="E2424" s="37">
        <v>166.06405570000001</v>
      </c>
      <c r="F2424" s="37">
        <v>42.531023189999999</v>
      </c>
      <c r="G2424" s="37">
        <v>206.81376119999999</v>
      </c>
      <c r="H2424" s="37">
        <v>230.15226509999999</v>
      </c>
      <c r="I2424" s="17" t="s">
        <v>353</v>
      </c>
      <c r="J2424" s="17" t="s">
        <v>249</v>
      </c>
      <c r="K2424" s="17" t="s">
        <v>255</v>
      </c>
      <c r="L2424" s="17" t="s">
        <v>360</v>
      </c>
      <c r="M2424" s="17" t="s">
        <v>255</v>
      </c>
      <c r="N2424" s="36">
        <v>3.9045393984089598</v>
      </c>
      <c r="O2424" s="35">
        <v>36.992768439999999</v>
      </c>
      <c r="P2424" s="37">
        <v>916.91714839999997</v>
      </c>
      <c r="Q2424" t="str">
        <f t="shared" si="148"/>
        <v>Desirable</v>
      </c>
      <c r="R2424" t="str">
        <f t="shared" si="149"/>
        <v>Normal</v>
      </c>
      <c r="S2424">
        <f t="shared" si="150"/>
        <v>2</v>
      </c>
      <c r="T2424" t="str">
        <f t="shared" si="151"/>
        <v>Low</v>
      </c>
    </row>
    <row r="2425" spans="1:20" ht="15" customHeight="1" x14ac:dyDescent="0.35">
      <c r="A2425" s="35">
        <v>86</v>
      </c>
      <c r="B2425" s="36">
        <v>24.956658569999998</v>
      </c>
      <c r="C2425" s="35">
        <v>101.24006559999999</v>
      </c>
      <c r="D2425" s="35">
        <v>92.107235680000002</v>
      </c>
      <c r="E2425" s="37">
        <v>183.37327819999999</v>
      </c>
      <c r="F2425" s="37">
        <v>37.595979139999997</v>
      </c>
      <c r="G2425" s="37">
        <v>212.62135499999999</v>
      </c>
      <c r="H2425" s="37">
        <v>205.47575760000001</v>
      </c>
      <c r="I2425" s="17" t="s">
        <v>353</v>
      </c>
      <c r="J2425" s="17" t="s">
        <v>359</v>
      </c>
      <c r="K2425" s="17" t="s">
        <v>392</v>
      </c>
      <c r="L2425" s="17" t="s">
        <v>366</v>
      </c>
      <c r="M2425" s="17" t="s">
        <v>255</v>
      </c>
      <c r="N2425" s="36">
        <v>4.8774704740938999</v>
      </c>
      <c r="O2425" s="35">
        <v>9.1328299199999901</v>
      </c>
      <c r="P2425" s="37">
        <v>2146.2726370199998</v>
      </c>
      <c r="Q2425" t="str">
        <f t="shared" si="148"/>
        <v>Desirable</v>
      </c>
      <c r="R2425" t="str">
        <f t="shared" si="149"/>
        <v>Normal</v>
      </c>
      <c r="S2425">
        <f t="shared" si="150"/>
        <v>3</v>
      </c>
      <c r="T2425" t="str">
        <f t="shared" si="151"/>
        <v>Moderate</v>
      </c>
    </row>
    <row r="2426" spans="1:20" ht="15" customHeight="1" x14ac:dyDescent="0.35">
      <c r="A2426" s="35">
        <v>42</v>
      </c>
      <c r="B2426" s="36">
        <v>21.552005749999999</v>
      </c>
      <c r="C2426" s="35">
        <v>110.8638059</v>
      </c>
      <c r="D2426" s="35">
        <v>83.522584469999998</v>
      </c>
      <c r="E2426" s="37">
        <v>175.66502689999999</v>
      </c>
      <c r="F2426" s="37">
        <v>42.597615750000003</v>
      </c>
      <c r="G2426" s="37">
        <v>238.23168620000001</v>
      </c>
      <c r="H2426" s="37">
        <v>253.8344448</v>
      </c>
      <c r="I2426" s="17" t="s">
        <v>243</v>
      </c>
      <c r="J2426" s="17" t="s">
        <v>249</v>
      </c>
      <c r="K2426" s="17" t="s">
        <v>392</v>
      </c>
      <c r="L2426" s="17" t="s">
        <v>360</v>
      </c>
      <c r="M2426" s="17" t="s">
        <v>255</v>
      </c>
      <c r="N2426" s="36">
        <v>4.1238229841537599</v>
      </c>
      <c r="O2426" s="35">
        <v>27.341221430000001</v>
      </c>
      <c r="P2426" s="37">
        <v>905.18424149999998</v>
      </c>
      <c r="Q2426" t="str">
        <f t="shared" si="148"/>
        <v>Desirable</v>
      </c>
      <c r="R2426" t="str">
        <f t="shared" si="149"/>
        <v>Normal</v>
      </c>
      <c r="S2426">
        <f t="shared" si="150"/>
        <v>0</v>
      </c>
      <c r="T2426" t="str">
        <f t="shared" si="151"/>
        <v>Low</v>
      </c>
    </row>
    <row r="2427" spans="1:20" ht="15" customHeight="1" x14ac:dyDescent="0.35">
      <c r="A2427" s="35">
        <v>20</v>
      </c>
      <c r="B2427" s="36">
        <v>33.099071899999998</v>
      </c>
      <c r="C2427" s="35">
        <v>114.9542113</v>
      </c>
      <c r="D2427" s="35">
        <v>77.772396459999996</v>
      </c>
      <c r="E2427" s="37">
        <v>174.0828257</v>
      </c>
      <c r="F2427" s="37">
        <v>42.685604580000003</v>
      </c>
      <c r="G2427" s="37">
        <v>200.07557209999999</v>
      </c>
      <c r="H2427" s="37">
        <v>243.36098089999999</v>
      </c>
      <c r="I2427" s="17" t="s">
        <v>243</v>
      </c>
      <c r="J2427" s="17" t="s">
        <v>354</v>
      </c>
      <c r="K2427" s="17" t="s">
        <v>255</v>
      </c>
      <c r="L2427" s="17" t="s">
        <v>355</v>
      </c>
      <c r="M2427" s="17" t="s">
        <v>334</v>
      </c>
      <c r="N2427" s="36">
        <v>4.0782560634402998</v>
      </c>
      <c r="O2427" s="35">
        <v>37.181814840000001</v>
      </c>
      <c r="P2427" s="37">
        <v>661.98143800000003</v>
      </c>
      <c r="Q2427" t="str">
        <f t="shared" si="148"/>
        <v>Desirable</v>
      </c>
      <c r="R2427" t="str">
        <f t="shared" si="149"/>
        <v>Normal</v>
      </c>
      <c r="S2427">
        <f t="shared" si="150"/>
        <v>3</v>
      </c>
      <c r="T2427" t="str">
        <f t="shared" si="151"/>
        <v>Moderate</v>
      </c>
    </row>
    <row r="2428" spans="1:20" ht="15" customHeight="1" x14ac:dyDescent="0.35">
      <c r="A2428" s="35">
        <v>85</v>
      </c>
      <c r="B2428" s="36">
        <v>21.082214929999999</v>
      </c>
      <c r="C2428" s="35">
        <v>130.2456578</v>
      </c>
      <c r="D2428" s="35">
        <v>67.353861260000002</v>
      </c>
      <c r="E2428" s="37">
        <v>203.74316759999999</v>
      </c>
      <c r="F2428" s="37">
        <v>36.848271009999998</v>
      </c>
      <c r="G2428" s="37">
        <v>222.63459420000001</v>
      </c>
      <c r="H2428" s="37">
        <v>246.88832540000001</v>
      </c>
      <c r="I2428" s="17" t="s">
        <v>353</v>
      </c>
      <c r="J2428" s="17" t="s">
        <v>359</v>
      </c>
      <c r="K2428" s="17" t="s">
        <v>392</v>
      </c>
      <c r="L2428" s="17" t="s">
        <v>366</v>
      </c>
      <c r="M2428" s="17" t="s">
        <v>255</v>
      </c>
      <c r="N2428" s="36">
        <v>5.5292463395285898</v>
      </c>
      <c r="O2428" s="35">
        <v>62.891796540000001</v>
      </c>
      <c r="P2428" s="37">
        <v>1791.9882690500001</v>
      </c>
      <c r="Q2428" t="str">
        <f t="shared" si="148"/>
        <v>Borderline High</v>
      </c>
      <c r="R2428" t="str">
        <f t="shared" si="149"/>
        <v>High / Stage 1</v>
      </c>
      <c r="S2428">
        <f t="shared" si="150"/>
        <v>5</v>
      </c>
      <c r="T2428" t="str">
        <f t="shared" si="151"/>
        <v>Moderate</v>
      </c>
    </row>
    <row r="2429" spans="1:20" ht="15" customHeight="1" x14ac:dyDescent="0.35">
      <c r="A2429" s="35">
        <v>42</v>
      </c>
      <c r="B2429" s="36">
        <v>22.54145492</v>
      </c>
      <c r="C2429" s="35">
        <v>112.1380473</v>
      </c>
      <c r="D2429" s="35">
        <v>80.956732079999995</v>
      </c>
      <c r="E2429" s="37">
        <v>200.8856017</v>
      </c>
      <c r="F2429" s="37">
        <v>39.141623989999999</v>
      </c>
      <c r="G2429" s="37">
        <v>226.6970694</v>
      </c>
      <c r="H2429" s="37">
        <v>222.9480504</v>
      </c>
      <c r="I2429" s="17" t="s">
        <v>353</v>
      </c>
      <c r="J2429" s="17" t="s">
        <v>354</v>
      </c>
      <c r="K2429" s="17" t="s">
        <v>392</v>
      </c>
      <c r="L2429" s="17" t="s">
        <v>360</v>
      </c>
      <c r="M2429" s="17" t="s">
        <v>255</v>
      </c>
      <c r="N2429" s="36">
        <v>5.1322755987672597</v>
      </c>
      <c r="O2429" s="35">
        <v>31.181315219999998</v>
      </c>
      <c r="P2429" s="37">
        <v>946.74110664</v>
      </c>
      <c r="Q2429" t="str">
        <f t="shared" si="148"/>
        <v>Borderline High</v>
      </c>
      <c r="R2429" t="str">
        <f t="shared" si="149"/>
        <v>Normal</v>
      </c>
      <c r="S2429">
        <f t="shared" si="150"/>
        <v>3</v>
      </c>
      <c r="T2429" t="str">
        <f t="shared" si="151"/>
        <v>Moderate</v>
      </c>
    </row>
    <row r="2430" spans="1:20" ht="15" customHeight="1" x14ac:dyDescent="0.35">
      <c r="A2430" s="35">
        <v>37</v>
      </c>
      <c r="B2430" s="36">
        <v>34.594244019999998</v>
      </c>
      <c r="C2430" s="35">
        <v>114.4760306</v>
      </c>
      <c r="D2430" s="35">
        <v>81.841356399999995</v>
      </c>
      <c r="E2430" s="37">
        <v>189.37928890000001</v>
      </c>
      <c r="F2430" s="37">
        <v>34.531385030000003</v>
      </c>
      <c r="G2430" s="37">
        <v>215.69579899999999</v>
      </c>
      <c r="H2430" s="37">
        <v>207.4655745</v>
      </c>
      <c r="I2430" s="17" t="s">
        <v>243</v>
      </c>
      <c r="J2430" s="17" t="s">
        <v>359</v>
      </c>
      <c r="K2430" s="17" t="s">
        <v>392</v>
      </c>
      <c r="L2430" s="17" t="s">
        <v>357</v>
      </c>
      <c r="M2430" s="17" t="s">
        <v>334</v>
      </c>
      <c r="N2430" s="36">
        <v>5.48426565385292</v>
      </c>
      <c r="O2430" s="35">
        <v>32.634674199999999</v>
      </c>
      <c r="P2430" s="37">
        <v>1279.9870287399999</v>
      </c>
      <c r="Q2430" t="str">
        <f t="shared" si="148"/>
        <v>Desirable</v>
      </c>
      <c r="R2430" t="str">
        <f t="shared" si="149"/>
        <v>Normal</v>
      </c>
      <c r="S2430">
        <f t="shared" si="150"/>
        <v>4</v>
      </c>
      <c r="T2430" t="str">
        <f t="shared" si="151"/>
        <v>Moderate</v>
      </c>
    </row>
    <row r="2431" spans="1:20" ht="15" customHeight="1" x14ac:dyDescent="0.35">
      <c r="A2431" s="35">
        <v>51</v>
      </c>
      <c r="B2431" s="36">
        <v>25.682835770000001</v>
      </c>
      <c r="C2431" s="35">
        <v>91.518387469999993</v>
      </c>
      <c r="D2431" s="35">
        <v>84.627349879999997</v>
      </c>
      <c r="E2431" s="37">
        <v>186.13173810000001</v>
      </c>
      <c r="F2431" s="37">
        <v>39.957629480000001</v>
      </c>
      <c r="G2431" s="37">
        <v>206.51250099999999</v>
      </c>
      <c r="H2431" s="37">
        <v>247.44777060000001</v>
      </c>
      <c r="I2431" s="17" t="s">
        <v>243</v>
      </c>
      <c r="J2431" s="17" t="s">
        <v>249</v>
      </c>
      <c r="K2431" s="17" t="s">
        <v>392</v>
      </c>
      <c r="L2431" s="17" t="s">
        <v>363</v>
      </c>
      <c r="M2431" s="17" t="s">
        <v>333</v>
      </c>
      <c r="N2431" s="36">
        <v>4.6582277407913901</v>
      </c>
      <c r="O2431" s="35">
        <v>6.8910375899999998</v>
      </c>
      <c r="P2431" s="37">
        <v>1309.82462427</v>
      </c>
      <c r="Q2431" t="str">
        <f t="shared" si="148"/>
        <v>Desirable</v>
      </c>
      <c r="R2431" t="str">
        <f t="shared" si="149"/>
        <v>Normal</v>
      </c>
      <c r="S2431">
        <f t="shared" si="150"/>
        <v>3</v>
      </c>
      <c r="T2431" t="str">
        <f t="shared" si="151"/>
        <v>Moderate</v>
      </c>
    </row>
    <row r="2432" spans="1:20" ht="15" customHeight="1" x14ac:dyDescent="0.35">
      <c r="A2432" s="35">
        <v>43</v>
      </c>
      <c r="B2432" s="36">
        <v>29.107342110000001</v>
      </c>
      <c r="C2432" s="35">
        <v>115.57775820000001</v>
      </c>
      <c r="D2432" s="35">
        <v>92.745445840000002</v>
      </c>
      <c r="E2432" s="37">
        <v>211.29926280000001</v>
      </c>
      <c r="F2432" s="37">
        <v>34.108928730000002</v>
      </c>
      <c r="G2432" s="37">
        <v>222.9652025</v>
      </c>
      <c r="H2432" s="37">
        <v>263.62803179999997</v>
      </c>
      <c r="I2432" s="17" t="s">
        <v>243</v>
      </c>
      <c r="J2432" s="17" t="s">
        <v>249</v>
      </c>
      <c r="K2432" s="17" t="s">
        <v>392</v>
      </c>
      <c r="L2432" s="17" t="s">
        <v>360</v>
      </c>
      <c r="M2432" s="17" t="s">
        <v>333</v>
      </c>
      <c r="N2432" s="36">
        <v>6.1948372660017004</v>
      </c>
      <c r="O2432" s="35">
        <v>22.83231236</v>
      </c>
      <c r="P2432" s="37">
        <v>1251.61571073</v>
      </c>
      <c r="Q2432" t="str">
        <f t="shared" si="148"/>
        <v>Borderline High</v>
      </c>
      <c r="R2432" t="str">
        <f t="shared" si="149"/>
        <v>Normal</v>
      </c>
      <c r="S2432">
        <f t="shared" si="150"/>
        <v>3</v>
      </c>
      <c r="T2432" t="str">
        <f t="shared" si="151"/>
        <v>Moderate</v>
      </c>
    </row>
    <row r="2433" spans="1:20" ht="15" customHeight="1" x14ac:dyDescent="0.35">
      <c r="A2433" s="35">
        <v>22</v>
      </c>
      <c r="B2433" s="36">
        <v>29.32257491</v>
      </c>
      <c r="C2433" s="35">
        <v>125.38224390000001</v>
      </c>
      <c r="D2433" s="35">
        <v>91.156682160000003</v>
      </c>
      <c r="E2433" s="37">
        <v>186.60736270000001</v>
      </c>
      <c r="F2433" s="37">
        <v>41.579895039999997</v>
      </c>
      <c r="G2433" s="37">
        <v>209.94507870000001</v>
      </c>
      <c r="H2433" s="37">
        <v>262.80217299999998</v>
      </c>
      <c r="I2433" s="17" t="s">
        <v>243</v>
      </c>
      <c r="J2433" s="17" t="s">
        <v>249</v>
      </c>
      <c r="K2433" s="17" t="s">
        <v>392</v>
      </c>
      <c r="L2433" s="17" t="s">
        <v>355</v>
      </c>
      <c r="M2433" s="17" t="s">
        <v>333</v>
      </c>
      <c r="N2433" s="36">
        <v>4.4879228896677903</v>
      </c>
      <c r="O2433" s="35">
        <v>34.225561740000003</v>
      </c>
      <c r="P2433" s="37">
        <v>645.09664801999998</v>
      </c>
      <c r="Q2433" t="str">
        <f t="shared" si="148"/>
        <v>Desirable</v>
      </c>
      <c r="R2433" t="str">
        <f t="shared" si="149"/>
        <v>Elevated</v>
      </c>
      <c r="S2433">
        <f t="shared" si="150"/>
        <v>3</v>
      </c>
      <c r="T2433" t="str">
        <f t="shared" si="151"/>
        <v>Moderate</v>
      </c>
    </row>
    <row r="2434" spans="1:20" ht="15" customHeight="1" x14ac:dyDescent="0.35">
      <c r="A2434" s="35">
        <v>78</v>
      </c>
      <c r="B2434" s="36">
        <v>19.72783072</v>
      </c>
      <c r="C2434" s="35">
        <v>102.326427</v>
      </c>
      <c r="D2434" s="35">
        <v>74.38681158</v>
      </c>
      <c r="E2434" s="37">
        <v>216.27073559999999</v>
      </c>
      <c r="F2434" s="37">
        <v>38.004314460000003</v>
      </c>
      <c r="G2434" s="37">
        <v>231.00468889999999</v>
      </c>
      <c r="H2434" s="37">
        <v>242.26440059999999</v>
      </c>
      <c r="I2434" s="17" t="s">
        <v>243</v>
      </c>
      <c r="J2434" s="17" t="s">
        <v>359</v>
      </c>
      <c r="K2434" s="17" t="s">
        <v>255</v>
      </c>
      <c r="L2434" s="17" t="s">
        <v>366</v>
      </c>
      <c r="M2434" s="17" t="s">
        <v>255</v>
      </c>
      <c r="N2434" s="36">
        <v>5.6906890355206299</v>
      </c>
      <c r="O2434" s="35">
        <v>27.939615419999999</v>
      </c>
      <c r="P2434" s="37">
        <v>1538.7707961599999</v>
      </c>
      <c r="Q2434" t="str">
        <f t="shared" ref="Q2434:Q2497" si="152">IF(E2434&lt;200,"Desirable",IF(E2434&lt;240,"Borderline High","High"))</f>
        <v>Borderline High</v>
      </c>
      <c r="R2434" t="str">
        <f t="shared" ref="R2434:R2497" si="153">IF(C2434&lt;120,"Normal",IF(C2434&lt;130,"Elevated",IF(C2434&lt;140,"High / Stage 1","High / Stage 2")))</f>
        <v>Normal</v>
      </c>
      <c r="S2434">
        <f t="shared" ref="S2434:S2497" si="154">(IF(M2434="Obese",3,IF(M2434="Overweight",2,IF(M2434="Underweight",1,0))))+(IF(R2434="High / Stage 2",3,IF(R2434="High / Stage 1",2,IF(R2434="Elevated",1,0))))+IF(I2434="smoker",2,0)+IF(F2434&lt;40,1,0)</f>
        <v>1</v>
      </c>
      <c r="T2434" t="str">
        <f t="shared" ref="T2434:T2497" si="155">IF(S2434&lt;=2,"Low",IF(S2434&lt;=5,"Moderate","High"))</f>
        <v>Low</v>
      </c>
    </row>
    <row r="2435" spans="1:20" ht="15" customHeight="1" x14ac:dyDescent="0.35">
      <c r="A2435" s="35">
        <v>26</v>
      </c>
      <c r="B2435" s="36">
        <v>31.013892240000001</v>
      </c>
      <c r="C2435" s="35">
        <v>93.279455459999994</v>
      </c>
      <c r="D2435" s="35">
        <v>80.946625220000001</v>
      </c>
      <c r="E2435" s="37">
        <v>197.78775469999999</v>
      </c>
      <c r="F2435" s="37">
        <v>42.089377339999999</v>
      </c>
      <c r="G2435" s="37">
        <v>235.84946339999999</v>
      </c>
      <c r="H2435" s="37">
        <v>235.54855409999999</v>
      </c>
      <c r="I2435" s="17" t="s">
        <v>243</v>
      </c>
      <c r="J2435" s="17" t="s">
        <v>359</v>
      </c>
      <c r="K2435" s="17" t="s">
        <v>392</v>
      </c>
      <c r="L2435" s="17" t="s">
        <v>355</v>
      </c>
      <c r="M2435" s="17" t="s">
        <v>334</v>
      </c>
      <c r="N2435" s="36">
        <v>4.6992321388425697</v>
      </c>
      <c r="O2435" s="35">
        <v>12.33283024</v>
      </c>
      <c r="P2435" s="37">
        <v>806.36119824000002</v>
      </c>
      <c r="Q2435" t="str">
        <f t="shared" si="152"/>
        <v>Desirable</v>
      </c>
      <c r="R2435" t="str">
        <f t="shared" si="153"/>
        <v>Normal</v>
      </c>
      <c r="S2435">
        <f t="shared" si="154"/>
        <v>3</v>
      </c>
      <c r="T2435" t="str">
        <f t="shared" si="155"/>
        <v>Moderate</v>
      </c>
    </row>
    <row r="2436" spans="1:20" ht="15" customHeight="1" x14ac:dyDescent="0.35">
      <c r="A2436" s="35">
        <v>67</v>
      </c>
      <c r="B2436" s="36">
        <v>30.066405110000002</v>
      </c>
      <c r="C2436" s="35">
        <v>104.6894413</v>
      </c>
      <c r="D2436" s="35">
        <v>90.497327260000006</v>
      </c>
      <c r="E2436" s="37">
        <v>203.0268787</v>
      </c>
      <c r="F2436" s="37">
        <v>38.388358189999998</v>
      </c>
      <c r="G2436" s="37">
        <v>220.94990240000001</v>
      </c>
      <c r="H2436" s="37">
        <v>251.22486000000001</v>
      </c>
      <c r="I2436" s="17" t="s">
        <v>243</v>
      </c>
      <c r="J2436" s="17" t="s">
        <v>249</v>
      </c>
      <c r="K2436" s="17" t="s">
        <v>392</v>
      </c>
      <c r="L2436" s="17" t="s">
        <v>261</v>
      </c>
      <c r="M2436" s="17" t="s">
        <v>334</v>
      </c>
      <c r="N2436" s="36">
        <v>5.2887617046588797</v>
      </c>
      <c r="O2436" s="35">
        <v>14.19211404</v>
      </c>
      <c r="P2436" s="37">
        <v>2014.4491423699999</v>
      </c>
      <c r="Q2436" t="str">
        <f t="shared" si="152"/>
        <v>Borderline High</v>
      </c>
      <c r="R2436" t="str">
        <f t="shared" si="153"/>
        <v>Normal</v>
      </c>
      <c r="S2436">
        <f t="shared" si="154"/>
        <v>4</v>
      </c>
      <c r="T2436" t="str">
        <f t="shared" si="155"/>
        <v>Moderate</v>
      </c>
    </row>
    <row r="2437" spans="1:20" ht="15" customHeight="1" x14ac:dyDescent="0.35">
      <c r="A2437" s="35">
        <v>23</v>
      </c>
      <c r="B2437" s="36">
        <v>30.262548670000001</v>
      </c>
      <c r="C2437" s="35">
        <v>115.0054993</v>
      </c>
      <c r="D2437" s="35">
        <v>78.945004670000003</v>
      </c>
      <c r="E2437" s="37">
        <v>199.141548</v>
      </c>
      <c r="F2437" s="37">
        <v>34.312537769999999</v>
      </c>
      <c r="G2437" s="37">
        <v>226.58746489999999</v>
      </c>
      <c r="H2437" s="37">
        <v>253.70687190000001</v>
      </c>
      <c r="I2437" s="17" t="s">
        <v>353</v>
      </c>
      <c r="J2437" s="17" t="s">
        <v>354</v>
      </c>
      <c r="K2437" s="17" t="s">
        <v>255</v>
      </c>
      <c r="L2437" s="17" t="s">
        <v>355</v>
      </c>
      <c r="M2437" s="17" t="s">
        <v>334</v>
      </c>
      <c r="N2437" s="36">
        <v>5.80375457317857</v>
      </c>
      <c r="O2437" s="35">
        <v>36.060494630000001</v>
      </c>
      <c r="P2437" s="37">
        <v>696.03861941000002</v>
      </c>
      <c r="Q2437" t="str">
        <f t="shared" si="152"/>
        <v>Desirable</v>
      </c>
      <c r="R2437" t="str">
        <f t="shared" si="153"/>
        <v>Normal</v>
      </c>
      <c r="S2437">
        <f t="shared" si="154"/>
        <v>6</v>
      </c>
      <c r="T2437" t="str">
        <f t="shared" si="155"/>
        <v>High</v>
      </c>
    </row>
    <row r="2438" spans="1:20" ht="15" customHeight="1" x14ac:dyDescent="0.35">
      <c r="A2438" s="35">
        <v>77</v>
      </c>
      <c r="B2438" s="36">
        <v>23.606619070000001</v>
      </c>
      <c r="C2438" s="35">
        <v>105.60787910000001</v>
      </c>
      <c r="D2438" s="35">
        <v>78.591310160000006</v>
      </c>
      <c r="E2438" s="37">
        <v>190.35541480000001</v>
      </c>
      <c r="F2438" s="37">
        <v>45.288615419999999</v>
      </c>
      <c r="G2438" s="37">
        <v>225.93210160000001</v>
      </c>
      <c r="H2438" s="37">
        <v>222.8247197</v>
      </c>
      <c r="I2438" s="17" t="s">
        <v>243</v>
      </c>
      <c r="J2438" s="17" t="s">
        <v>249</v>
      </c>
      <c r="K2438" s="17" t="s">
        <v>255</v>
      </c>
      <c r="L2438" s="17" t="s">
        <v>366</v>
      </c>
      <c r="M2438" s="17" t="s">
        <v>255</v>
      </c>
      <c r="N2438" s="36">
        <v>4.2031626057602303</v>
      </c>
      <c r="O2438" s="35">
        <v>27.016568939999999</v>
      </c>
      <c r="P2438" s="37">
        <v>1817.7096683899999</v>
      </c>
      <c r="Q2438" t="str">
        <f t="shared" si="152"/>
        <v>Desirable</v>
      </c>
      <c r="R2438" t="str">
        <f t="shared" si="153"/>
        <v>Normal</v>
      </c>
      <c r="S2438">
        <f t="shared" si="154"/>
        <v>0</v>
      </c>
      <c r="T2438" t="str">
        <f t="shared" si="155"/>
        <v>Low</v>
      </c>
    </row>
    <row r="2439" spans="1:20" ht="15" customHeight="1" x14ac:dyDescent="0.35">
      <c r="A2439" s="35">
        <v>61</v>
      </c>
      <c r="B2439" s="36">
        <v>28.434755160000002</v>
      </c>
      <c r="C2439" s="35">
        <v>102.8126369</v>
      </c>
      <c r="D2439" s="35">
        <v>98.050733190000003</v>
      </c>
      <c r="E2439" s="37">
        <v>186.39127690000001</v>
      </c>
      <c r="F2439" s="37">
        <v>36.441275220000001</v>
      </c>
      <c r="G2439" s="37">
        <v>215.11187960000001</v>
      </c>
      <c r="H2439" s="37">
        <v>263.56664380000001</v>
      </c>
      <c r="I2439" s="17" t="s">
        <v>243</v>
      </c>
      <c r="J2439" s="17" t="s">
        <v>249</v>
      </c>
      <c r="K2439" s="17" t="s">
        <v>392</v>
      </c>
      <c r="L2439" s="17" t="s">
        <v>261</v>
      </c>
      <c r="M2439" s="17" t="s">
        <v>333</v>
      </c>
      <c r="N2439" s="36">
        <v>5.1148395816209904</v>
      </c>
      <c r="O2439" s="35">
        <v>4.7619037100000003</v>
      </c>
      <c r="P2439" s="37">
        <v>1734.52006476</v>
      </c>
      <c r="Q2439" t="str">
        <f t="shared" si="152"/>
        <v>Desirable</v>
      </c>
      <c r="R2439" t="str">
        <f t="shared" si="153"/>
        <v>Normal</v>
      </c>
      <c r="S2439">
        <f t="shared" si="154"/>
        <v>3</v>
      </c>
      <c r="T2439" t="str">
        <f t="shared" si="155"/>
        <v>Moderate</v>
      </c>
    </row>
    <row r="2440" spans="1:20" ht="15" customHeight="1" x14ac:dyDescent="0.35">
      <c r="A2440" s="35">
        <v>28</v>
      </c>
      <c r="B2440" s="36">
        <v>26.135304340000001</v>
      </c>
      <c r="C2440" s="35">
        <v>108.7983296</v>
      </c>
      <c r="D2440" s="35">
        <v>73.805579640000005</v>
      </c>
      <c r="E2440" s="37">
        <v>177.9116478</v>
      </c>
      <c r="F2440" s="37">
        <v>39.7136426</v>
      </c>
      <c r="G2440" s="37">
        <v>215.58280959999999</v>
      </c>
      <c r="H2440" s="37">
        <v>253.14418850000001</v>
      </c>
      <c r="I2440" s="17" t="s">
        <v>243</v>
      </c>
      <c r="J2440" s="17" t="s">
        <v>359</v>
      </c>
      <c r="K2440" s="17" t="s">
        <v>255</v>
      </c>
      <c r="L2440" s="17" t="s">
        <v>355</v>
      </c>
      <c r="M2440" s="17" t="s">
        <v>333</v>
      </c>
      <c r="N2440" s="36">
        <v>4.4798622375677004</v>
      </c>
      <c r="O2440" s="35">
        <v>34.992749959999998</v>
      </c>
      <c r="P2440" s="37">
        <v>731.78852152000002</v>
      </c>
      <c r="Q2440" t="str">
        <f t="shared" si="152"/>
        <v>Desirable</v>
      </c>
      <c r="R2440" t="str">
        <f t="shared" si="153"/>
        <v>Normal</v>
      </c>
      <c r="S2440">
        <f t="shared" si="154"/>
        <v>3</v>
      </c>
      <c r="T2440" t="str">
        <f t="shared" si="155"/>
        <v>Moderate</v>
      </c>
    </row>
    <row r="2441" spans="1:20" ht="15" customHeight="1" x14ac:dyDescent="0.35">
      <c r="A2441" s="35">
        <v>83</v>
      </c>
      <c r="B2441" s="36">
        <v>27.465688310000001</v>
      </c>
      <c r="C2441" s="35">
        <v>114.2854296</v>
      </c>
      <c r="D2441" s="35">
        <v>88.028775809999999</v>
      </c>
      <c r="E2441" s="37">
        <v>194.63420060000001</v>
      </c>
      <c r="F2441" s="37">
        <v>33.057187859999999</v>
      </c>
      <c r="G2441" s="37">
        <v>213.30393309999999</v>
      </c>
      <c r="H2441" s="37">
        <v>282.46450010000001</v>
      </c>
      <c r="I2441" s="17" t="s">
        <v>243</v>
      </c>
      <c r="J2441" s="17" t="s">
        <v>249</v>
      </c>
      <c r="K2441" s="17" t="s">
        <v>392</v>
      </c>
      <c r="L2441" s="17" t="s">
        <v>366</v>
      </c>
      <c r="M2441" s="17" t="s">
        <v>333</v>
      </c>
      <c r="N2441" s="36">
        <v>5.8878027200708196</v>
      </c>
      <c r="O2441" s="35">
        <v>26.256653790000001</v>
      </c>
      <c r="P2441" s="37">
        <v>2279.6521297300001</v>
      </c>
      <c r="Q2441" t="str">
        <f t="shared" si="152"/>
        <v>Desirable</v>
      </c>
      <c r="R2441" t="str">
        <f t="shared" si="153"/>
        <v>Normal</v>
      </c>
      <c r="S2441">
        <f t="shared" si="154"/>
        <v>3</v>
      </c>
      <c r="T2441" t="str">
        <f t="shared" si="155"/>
        <v>Moderate</v>
      </c>
    </row>
    <row r="2442" spans="1:20" ht="15" customHeight="1" x14ac:dyDescent="0.35">
      <c r="A2442" s="35">
        <v>64</v>
      </c>
      <c r="B2442" s="36">
        <v>23.113904609999999</v>
      </c>
      <c r="C2442" s="35">
        <v>121.8990685</v>
      </c>
      <c r="D2442" s="35">
        <v>81.823415870000005</v>
      </c>
      <c r="E2442" s="37">
        <v>171.96355840000001</v>
      </c>
      <c r="F2442" s="37">
        <v>33.238688639999999</v>
      </c>
      <c r="G2442" s="37">
        <v>204.0900962</v>
      </c>
      <c r="H2442" s="37">
        <v>269.23221039999999</v>
      </c>
      <c r="I2442" s="17" t="s">
        <v>243</v>
      </c>
      <c r="J2442" s="17" t="s">
        <v>354</v>
      </c>
      <c r="K2442" s="17" t="s">
        <v>392</v>
      </c>
      <c r="L2442" s="17" t="s">
        <v>261</v>
      </c>
      <c r="M2442" s="17" t="s">
        <v>255</v>
      </c>
      <c r="N2442" s="36">
        <v>5.17359635521409</v>
      </c>
      <c r="O2442" s="35">
        <v>40.07565263</v>
      </c>
      <c r="P2442" s="37">
        <v>1479.2898950399999</v>
      </c>
      <c r="Q2442" t="str">
        <f t="shared" si="152"/>
        <v>Desirable</v>
      </c>
      <c r="R2442" t="str">
        <f t="shared" si="153"/>
        <v>Elevated</v>
      </c>
      <c r="S2442">
        <f t="shared" si="154"/>
        <v>2</v>
      </c>
      <c r="T2442" t="str">
        <f t="shared" si="155"/>
        <v>Low</v>
      </c>
    </row>
    <row r="2443" spans="1:20" ht="15" customHeight="1" x14ac:dyDescent="0.35">
      <c r="A2443" s="35">
        <v>20</v>
      </c>
      <c r="B2443" s="36">
        <v>26.048777529999999</v>
      </c>
      <c r="C2443" s="35">
        <v>100.77932680000001</v>
      </c>
      <c r="D2443" s="35">
        <v>79.428093039999993</v>
      </c>
      <c r="E2443" s="37">
        <v>178.6956122</v>
      </c>
      <c r="F2443" s="37">
        <v>44.471727850000001</v>
      </c>
      <c r="G2443" s="37">
        <v>201.91759870000001</v>
      </c>
      <c r="H2443" s="37">
        <v>228.83375430000001</v>
      </c>
      <c r="I2443" s="17" t="s">
        <v>243</v>
      </c>
      <c r="J2443" s="17" t="s">
        <v>249</v>
      </c>
      <c r="K2443" s="17" t="s">
        <v>255</v>
      </c>
      <c r="L2443" s="17" t="s">
        <v>355</v>
      </c>
      <c r="M2443" s="17" t="s">
        <v>333</v>
      </c>
      <c r="N2443" s="36">
        <v>4.0181846048961196</v>
      </c>
      <c r="O2443" s="35">
        <v>21.35123376</v>
      </c>
      <c r="P2443" s="37">
        <v>520.97555060000002</v>
      </c>
      <c r="Q2443" t="str">
        <f t="shared" si="152"/>
        <v>Desirable</v>
      </c>
      <c r="R2443" t="str">
        <f t="shared" si="153"/>
        <v>Normal</v>
      </c>
      <c r="S2443">
        <f t="shared" si="154"/>
        <v>2</v>
      </c>
      <c r="T2443" t="str">
        <f t="shared" si="155"/>
        <v>Low</v>
      </c>
    </row>
    <row r="2444" spans="1:20" ht="15" customHeight="1" x14ac:dyDescent="0.35">
      <c r="A2444" s="35">
        <v>47</v>
      </c>
      <c r="B2444" s="36">
        <v>31.884508660000002</v>
      </c>
      <c r="C2444" s="35">
        <v>111.7350947</v>
      </c>
      <c r="D2444" s="35">
        <v>83.650658590000006</v>
      </c>
      <c r="E2444" s="37">
        <v>182.2875703</v>
      </c>
      <c r="F2444" s="37">
        <v>35.871092730000001</v>
      </c>
      <c r="G2444" s="37">
        <v>194.73693059999999</v>
      </c>
      <c r="H2444" s="37">
        <v>234.70441059999999</v>
      </c>
      <c r="I2444" s="17" t="s">
        <v>353</v>
      </c>
      <c r="J2444" s="17" t="s">
        <v>359</v>
      </c>
      <c r="K2444" s="17" t="s">
        <v>392</v>
      </c>
      <c r="L2444" s="17" t="s">
        <v>360</v>
      </c>
      <c r="M2444" s="17" t="s">
        <v>334</v>
      </c>
      <c r="N2444" s="36">
        <v>5.0817400984148904</v>
      </c>
      <c r="O2444" s="35">
        <v>28.084436109999999</v>
      </c>
      <c r="P2444" s="37">
        <v>1498.57190702</v>
      </c>
      <c r="Q2444" t="str">
        <f t="shared" si="152"/>
        <v>Desirable</v>
      </c>
      <c r="R2444" t="str">
        <f t="shared" si="153"/>
        <v>Normal</v>
      </c>
      <c r="S2444">
        <f t="shared" si="154"/>
        <v>6</v>
      </c>
      <c r="T2444" t="str">
        <f t="shared" si="155"/>
        <v>High</v>
      </c>
    </row>
    <row r="2445" spans="1:20" ht="15" customHeight="1" x14ac:dyDescent="0.35">
      <c r="A2445" s="35">
        <v>38</v>
      </c>
      <c r="B2445" s="36">
        <v>17.370141090000001</v>
      </c>
      <c r="C2445" s="35">
        <v>81.627246549999995</v>
      </c>
      <c r="D2445" s="35">
        <v>60.72144866</v>
      </c>
      <c r="E2445" s="37">
        <v>146.8783277</v>
      </c>
      <c r="F2445" s="37">
        <v>33.249604840000003</v>
      </c>
      <c r="G2445" s="37">
        <v>189.12452039999999</v>
      </c>
      <c r="H2445" s="37">
        <v>213.95796200000001</v>
      </c>
      <c r="I2445" s="17" t="s">
        <v>243</v>
      </c>
      <c r="J2445" s="17" t="s">
        <v>359</v>
      </c>
      <c r="K2445" s="17" t="s">
        <v>255</v>
      </c>
      <c r="L2445" s="17" t="s">
        <v>357</v>
      </c>
      <c r="M2445" s="17" t="s">
        <v>332</v>
      </c>
      <c r="N2445" s="36">
        <v>4.4174458134703096</v>
      </c>
      <c r="O2445" s="35">
        <v>20.905797889999999</v>
      </c>
      <c r="P2445" s="37">
        <v>660.06536142000004</v>
      </c>
      <c r="Q2445" t="str">
        <f t="shared" si="152"/>
        <v>Desirable</v>
      </c>
      <c r="R2445" t="str">
        <f t="shared" si="153"/>
        <v>Normal</v>
      </c>
      <c r="S2445">
        <f t="shared" si="154"/>
        <v>2</v>
      </c>
      <c r="T2445" t="str">
        <f t="shared" si="155"/>
        <v>Low</v>
      </c>
    </row>
    <row r="2446" spans="1:20" ht="15" customHeight="1" x14ac:dyDescent="0.35">
      <c r="A2446" s="35">
        <v>45</v>
      </c>
      <c r="B2446" s="36">
        <v>25.17022107</v>
      </c>
      <c r="C2446" s="35">
        <v>101.7414236</v>
      </c>
      <c r="D2446" s="35">
        <v>85.300048759999996</v>
      </c>
      <c r="E2446" s="37">
        <v>208.3148904</v>
      </c>
      <c r="F2446" s="37">
        <v>44.61497722</v>
      </c>
      <c r="G2446" s="37">
        <v>214.93031450000001</v>
      </c>
      <c r="H2446" s="37">
        <v>236.3862652</v>
      </c>
      <c r="I2446" s="17" t="s">
        <v>243</v>
      </c>
      <c r="J2446" s="17" t="s">
        <v>249</v>
      </c>
      <c r="K2446" s="17" t="s">
        <v>392</v>
      </c>
      <c r="L2446" s="17" t="s">
        <v>360</v>
      </c>
      <c r="M2446" s="17" t="s">
        <v>333</v>
      </c>
      <c r="N2446" s="36">
        <v>4.6691694892677598</v>
      </c>
      <c r="O2446" s="35">
        <v>16.441374840000002</v>
      </c>
      <c r="P2446" s="37">
        <v>1132.65994815</v>
      </c>
      <c r="Q2446" t="str">
        <f t="shared" si="152"/>
        <v>Borderline High</v>
      </c>
      <c r="R2446" t="str">
        <f t="shared" si="153"/>
        <v>Normal</v>
      </c>
      <c r="S2446">
        <f t="shared" si="154"/>
        <v>2</v>
      </c>
      <c r="T2446" t="str">
        <f t="shared" si="155"/>
        <v>Low</v>
      </c>
    </row>
    <row r="2447" spans="1:20" ht="15" customHeight="1" x14ac:dyDescent="0.35">
      <c r="A2447" s="35">
        <v>79</v>
      </c>
      <c r="B2447" s="36">
        <v>30.193794830000002</v>
      </c>
      <c r="C2447" s="35">
        <v>115.92019329999999</v>
      </c>
      <c r="D2447" s="35">
        <v>77.121479089999994</v>
      </c>
      <c r="E2447" s="37">
        <v>193.19128570000001</v>
      </c>
      <c r="F2447" s="37">
        <v>41.91978082</v>
      </c>
      <c r="G2447" s="37">
        <v>226.06742370000001</v>
      </c>
      <c r="H2447" s="37">
        <v>262.7237619</v>
      </c>
      <c r="I2447" s="17" t="s">
        <v>243</v>
      </c>
      <c r="J2447" s="17" t="s">
        <v>359</v>
      </c>
      <c r="K2447" s="17" t="s">
        <v>255</v>
      </c>
      <c r="L2447" s="17" t="s">
        <v>366</v>
      </c>
      <c r="M2447" s="17" t="s">
        <v>334</v>
      </c>
      <c r="N2447" s="36">
        <v>4.6085948428391603</v>
      </c>
      <c r="O2447" s="35">
        <v>38.79871421</v>
      </c>
      <c r="P2447" s="37">
        <v>2385.30979157</v>
      </c>
      <c r="Q2447" t="str">
        <f t="shared" si="152"/>
        <v>Desirable</v>
      </c>
      <c r="R2447" t="str">
        <f t="shared" si="153"/>
        <v>Normal</v>
      </c>
      <c r="S2447">
        <f t="shared" si="154"/>
        <v>3</v>
      </c>
      <c r="T2447" t="str">
        <f t="shared" si="155"/>
        <v>Moderate</v>
      </c>
    </row>
    <row r="2448" spans="1:20" ht="15" customHeight="1" x14ac:dyDescent="0.35">
      <c r="A2448" s="35">
        <v>50</v>
      </c>
      <c r="B2448" s="36">
        <v>21.56070789</v>
      </c>
      <c r="C2448" s="35">
        <v>103.1842116</v>
      </c>
      <c r="D2448" s="35">
        <v>79.494838790000003</v>
      </c>
      <c r="E2448" s="37">
        <v>180.6904341</v>
      </c>
      <c r="F2448" s="37">
        <v>27.398541949999998</v>
      </c>
      <c r="G2448" s="37">
        <v>216.1250551</v>
      </c>
      <c r="H2448" s="37">
        <v>212.24663129999999</v>
      </c>
      <c r="I2448" s="17" t="s">
        <v>243</v>
      </c>
      <c r="J2448" s="17" t="s">
        <v>354</v>
      </c>
      <c r="K2448" s="17" t="s">
        <v>255</v>
      </c>
      <c r="L2448" s="17" t="s">
        <v>363</v>
      </c>
      <c r="M2448" s="17" t="s">
        <v>255</v>
      </c>
      <c r="N2448" s="36">
        <v>6.5948923278379104</v>
      </c>
      <c r="O2448" s="35">
        <v>23.689372809999998</v>
      </c>
      <c r="P2448" s="37">
        <v>1078.0353944999999</v>
      </c>
      <c r="Q2448" t="str">
        <f t="shared" si="152"/>
        <v>Desirable</v>
      </c>
      <c r="R2448" t="str">
        <f t="shared" si="153"/>
        <v>Normal</v>
      </c>
      <c r="S2448">
        <f t="shared" si="154"/>
        <v>1</v>
      </c>
      <c r="T2448" t="str">
        <f t="shared" si="155"/>
        <v>Low</v>
      </c>
    </row>
    <row r="2449" spans="1:20" ht="15" customHeight="1" x14ac:dyDescent="0.35">
      <c r="A2449" s="35">
        <v>52</v>
      </c>
      <c r="B2449" s="36">
        <v>29.001765899999999</v>
      </c>
      <c r="C2449" s="35">
        <v>87.421982900000003</v>
      </c>
      <c r="D2449" s="35">
        <v>75.650962669999998</v>
      </c>
      <c r="E2449" s="37">
        <v>185.66528020000001</v>
      </c>
      <c r="F2449" s="37">
        <v>38.649157899999999</v>
      </c>
      <c r="G2449" s="37">
        <v>207.17204939999999</v>
      </c>
      <c r="H2449" s="37">
        <v>200.41204479999999</v>
      </c>
      <c r="I2449" s="17" t="s">
        <v>243</v>
      </c>
      <c r="J2449" s="17" t="s">
        <v>249</v>
      </c>
      <c r="K2449" s="17" t="s">
        <v>255</v>
      </c>
      <c r="L2449" s="17" t="s">
        <v>363</v>
      </c>
      <c r="M2449" s="17" t="s">
        <v>333</v>
      </c>
      <c r="N2449" s="36">
        <v>4.8038635325609498</v>
      </c>
      <c r="O2449" s="35">
        <v>11.77102023</v>
      </c>
      <c r="P2449" s="37">
        <v>1508.0918268</v>
      </c>
      <c r="Q2449" t="str">
        <f t="shared" si="152"/>
        <v>Desirable</v>
      </c>
      <c r="R2449" t="str">
        <f t="shared" si="153"/>
        <v>Normal</v>
      </c>
      <c r="S2449">
        <f t="shared" si="154"/>
        <v>3</v>
      </c>
      <c r="T2449" t="str">
        <f t="shared" si="155"/>
        <v>Moderate</v>
      </c>
    </row>
    <row r="2450" spans="1:20" ht="15" customHeight="1" x14ac:dyDescent="0.35">
      <c r="A2450" s="35">
        <v>69</v>
      </c>
      <c r="B2450" s="36">
        <v>29.345177329999999</v>
      </c>
      <c r="C2450" s="35">
        <v>117.76515759999999</v>
      </c>
      <c r="D2450" s="35">
        <v>80.867370269999995</v>
      </c>
      <c r="E2450" s="37">
        <v>207.194603</v>
      </c>
      <c r="F2450" s="37">
        <v>34.155310030000003</v>
      </c>
      <c r="G2450" s="37">
        <v>222.84937070000001</v>
      </c>
      <c r="H2450" s="37">
        <v>228.97574520000001</v>
      </c>
      <c r="I2450" s="17" t="s">
        <v>243</v>
      </c>
      <c r="J2450" s="17" t="s">
        <v>249</v>
      </c>
      <c r="K2450" s="17" t="s">
        <v>392</v>
      </c>
      <c r="L2450" s="17" t="s">
        <v>261</v>
      </c>
      <c r="M2450" s="17" t="s">
        <v>333</v>
      </c>
      <c r="N2450" s="36">
        <v>6.0662486394652104</v>
      </c>
      <c r="O2450" s="35">
        <v>36.89778733</v>
      </c>
      <c r="P2450" s="37">
        <v>2024.81723577</v>
      </c>
      <c r="Q2450" t="str">
        <f t="shared" si="152"/>
        <v>Borderline High</v>
      </c>
      <c r="R2450" t="str">
        <f t="shared" si="153"/>
        <v>Normal</v>
      </c>
      <c r="S2450">
        <f t="shared" si="154"/>
        <v>3</v>
      </c>
      <c r="T2450" t="str">
        <f t="shared" si="155"/>
        <v>Moderate</v>
      </c>
    </row>
    <row r="2451" spans="1:20" ht="15" customHeight="1" x14ac:dyDescent="0.35">
      <c r="A2451" s="35">
        <v>51</v>
      </c>
      <c r="B2451" s="36">
        <v>26.234230870000001</v>
      </c>
      <c r="C2451" s="35">
        <v>113.4624455</v>
      </c>
      <c r="D2451" s="35">
        <v>76.482276429999999</v>
      </c>
      <c r="E2451" s="37">
        <v>191.32121430000001</v>
      </c>
      <c r="F2451" s="37">
        <v>33.931252100000002</v>
      </c>
      <c r="G2451" s="37">
        <v>221.9243548</v>
      </c>
      <c r="H2451" s="37">
        <v>268.09009930000002</v>
      </c>
      <c r="I2451" s="17" t="s">
        <v>353</v>
      </c>
      <c r="J2451" s="17" t="s">
        <v>359</v>
      </c>
      <c r="K2451" s="17" t="s">
        <v>255</v>
      </c>
      <c r="L2451" s="17" t="s">
        <v>363</v>
      </c>
      <c r="M2451" s="17" t="s">
        <v>333</v>
      </c>
      <c r="N2451" s="36">
        <v>5.6384955596731396</v>
      </c>
      <c r="O2451" s="35">
        <v>36.980169070000002</v>
      </c>
      <c r="P2451" s="37">
        <v>1337.94577437</v>
      </c>
      <c r="Q2451" t="str">
        <f t="shared" si="152"/>
        <v>Desirable</v>
      </c>
      <c r="R2451" t="str">
        <f t="shared" si="153"/>
        <v>Normal</v>
      </c>
      <c r="S2451">
        <f t="shared" si="154"/>
        <v>5</v>
      </c>
      <c r="T2451" t="str">
        <f t="shared" si="155"/>
        <v>Moderate</v>
      </c>
    </row>
    <row r="2452" spans="1:20" ht="15" customHeight="1" x14ac:dyDescent="0.35">
      <c r="A2452" s="35">
        <v>58</v>
      </c>
      <c r="B2452" s="36">
        <v>28.506238929999999</v>
      </c>
      <c r="C2452" s="35">
        <v>100.9320925</v>
      </c>
      <c r="D2452" s="35">
        <v>79.188349250000002</v>
      </c>
      <c r="E2452" s="37">
        <v>201.1985224</v>
      </c>
      <c r="F2452" s="37">
        <v>39.610846479999999</v>
      </c>
      <c r="G2452" s="37">
        <v>209.90001380000001</v>
      </c>
      <c r="H2452" s="37">
        <v>249.9686165</v>
      </c>
      <c r="I2452" s="17" t="s">
        <v>353</v>
      </c>
      <c r="J2452" s="17" t="s">
        <v>354</v>
      </c>
      <c r="K2452" s="17" t="s">
        <v>255</v>
      </c>
      <c r="L2452" s="17" t="s">
        <v>363</v>
      </c>
      <c r="M2452" s="17" t="s">
        <v>333</v>
      </c>
      <c r="N2452" s="36">
        <v>5.0793795204954204</v>
      </c>
      <c r="O2452" s="35">
        <v>21.743743250000001</v>
      </c>
      <c r="P2452" s="37">
        <v>1653.3618579399999</v>
      </c>
      <c r="Q2452" t="str">
        <f t="shared" si="152"/>
        <v>Borderline High</v>
      </c>
      <c r="R2452" t="str">
        <f t="shared" si="153"/>
        <v>Normal</v>
      </c>
      <c r="S2452">
        <f t="shared" si="154"/>
        <v>5</v>
      </c>
      <c r="T2452" t="str">
        <f t="shared" si="155"/>
        <v>Moderate</v>
      </c>
    </row>
    <row r="2453" spans="1:20" ht="15" customHeight="1" x14ac:dyDescent="0.35">
      <c r="A2453" s="35">
        <v>68</v>
      </c>
      <c r="B2453" s="36">
        <v>35.143219420000001</v>
      </c>
      <c r="C2453" s="35">
        <v>121.40638389999999</v>
      </c>
      <c r="D2453" s="35">
        <v>75.521831669999997</v>
      </c>
      <c r="E2453" s="37">
        <v>212.3418795</v>
      </c>
      <c r="F2453" s="37">
        <v>39.164480089999998</v>
      </c>
      <c r="G2453" s="37">
        <v>242.0227428</v>
      </c>
      <c r="H2453" s="37">
        <v>249.76909710000001</v>
      </c>
      <c r="I2453" s="17" t="s">
        <v>243</v>
      </c>
      <c r="J2453" s="17" t="s">
        <v>249</v>
      </c>
      <c r="K2453" s="17" t="s">
        <v>255</v>
      </c>
      <c r="L2453" s="17" t="s">
        <v>261</v>
      </c>
      <c r="M2453" s="17" t="s">
        <v>334</v>
      </c>
      <c r="N2453" s="36">
        <v>5.4217974810858802</v>
      </c>
      <c r="O2453" s="35">
        <v>45.884552229999997</v>
      </c>
      <c r="P2453" s="37">
        <v>2389.7389205600002</v>
      </c>
      <c r="Q2453" t="str">
        <f t="shared" si="152"/>
        <v>Borderline High</v>
      </c>
      <c r="R2453" t="str">
        <f t="shared" si="153"/>
        <v>Elevated</v>
      </c>
      <c r="S2453">
        <f t="shared" si="154"/>
        <v>5</v>
      </c>
      <c r="T2453" t="str">
        <f t="shared" si="155"/>
        <v>Moderate</v>
      </c>
    </row>
    <row r="2454" spans="1:20" ht="15" customHeight="1" x14ac:dyDescent="0.35">
      <c r="A2454" s="35">
        <v>64</v>
      </c>
      <c r="B2454" s="36">
        <v>23.638192969999999</v>
      </c>
      <c r="C2454" s="35">
        <v>95.950697899999994</v>
      </c>
      <c r="D2454" s="35">
        <v>95.414256839999993</v>
      </c>
      <c r="E2454" s="37">
        <v>178.54073589999999</v>
      </c>
      <c r="F2454" s="37">
        <v>44.388450509999998</v>
      </c>
      <c r="G2454" s="37">
        <v>208.9781984</v>
      </c>
      <c r="H2454" s="37">
        <v>247.87821640000001</v>
      </c>
      <c r="I2454" s="17" t="s">
        <v>353</v>
      </c>
      <c r="J2454" s="17" t="s">
        <v>354</v>
      </c>
      <c r="K2454" s="17" t="s">
        <v>392</v>
      </c>
      <c r="L2454" s="17" t="s">
        <v>261</v>
      </c>
      <c r="M2454" s="17" t="s">
        <v>255</v>
      </c>
      <c r="N2454" s="36">
        <v>4.0222340236854599</v>
      </c>
      <c r="O2454" s="35">
        <v>0.53644106000000102</v>
      </c>
      <c r="P2454" s="37">
        <v>1512.8443500799999</v>
      </c>
      <c r="Q2454" t="str">
        <f t="shared" si="152"/>
        <v>Desirable</v>
      </c>
      <c r="R2454" t="str">
        <f t="shared" si="153"/>
        <v>Normal</v>
      </c>
      <c r="S2454">
        <f t="shared" si="154"/>
        <v>2</v>
      </c>
      <c r="T2454" t="str">
        <f t="shared" si="155"/>
        <v>Low</v>
      </c>
    </row>
    <row r="2455" spans="1:20" ht="15" customHeight="1" x14ac:dyDescent="0.35">
      <c r="A2455" s="35">
        <v>75</v>
      </c>
      <c r="B2455" s="36">
        <v>20.060817230000001</v>
      </c>
      <c r="C2455" s="35">
        <v>100.2508089</v>
      </c>
      <c r="D2455" s="35">
        <v>76.061720190000003</v>
      </c>
      <c r="E2455" s="37">
        <v>180.81389709999999</v>
      </c>
      <c r="F2455" s="37">
        <v>38.147411159999997</v>
      </c>
      <c r="G2455" s="37">
        <v>215.72863810000001</v>
      </c>
      <c r="H2455" s="37">
        <v>255.82310559999999</v>
      </c>
      <c r="I2455" s="17" t="s">
        <v>243</v>
      </c>
      <c r="J2455" s="17" t="s">
        <v>249</v>
      </c>
      <c r="K2455" s="17" t="s">
        <v>255</v>
      </c>
      <c r="L2455" s="17" t="s">
        <v>366</v>
      </c>
      <c r="M2455" s="17" t="s">
        <v>255</v>
      </c>
      <c r="N2455" s="36">
        <v>4.7398733387600096</v>
      </c>
      <c r="O2455" s="35">
        <v>24.18908871</v>
      </c>
      <c r="P2455" s="37">
        <v>1504.56129225</v>
      </c>
      <c r="Q2455" t="str">
        <f t="shared" si="152"/>
        <v>Desirable</v>
      </c>
      <c r="R2455" t="str">
        <f t="shared" si="153"/>
        <v>Normal</v>
      </c>
      <c r="S2455">
        <f t="shared" si="154"/>
        <v>1</v>
      </c>
      <c r="T2455" t="str">
        <f t="shared" si="155"/>
        <v>Low</v>
      </c>
    </row>
    <row r="2456" spans="1:20" ht="15" customHeight="1" x14ac:dyDescent="0.35">
      <c r="A2456" s="35">
        <v>74</v>
      </c>
      <c r="B2456" s="36">
        <v>24.877600340000001</v>
      </c>
      <c r="C2456" s="35">
        <v>123.80016000000001</v>
      </c>
      <c r="D2456" s="35">
        <v>96.080176120000004</v>
      </c>
      <c r="E2456" s="37">
        <v>185.3097526</v>
      </c>
      <c r="F2456" s="37">
        <v>42.581805520000003</v>
      </c>
      <c r="G2456" s="37">
        <v>221.05596449999999</v>
      </c>
      <c r="H2456" s="37">
        <v>255.060303</v>
      </c>
      <c r="I2456" s="17" t="s">
        <v>243</v>
      </c>
      <c r="J2456" s="17" t="s">
        <v>359</v>
      </c>
      <c r="K2456" s="17" t="s">
        <v>392</v>
      </c>
      <c r="L2456" s="17" t="s">
        <v>366</v>
      </c>
      <c r="M2456" s="17" t="s">
        <v>255</v>
      </c>
      <c r="N2456" s="36">
        <v>4.3518528708925404</v>
      </c>
      <c r="O2456" s="35">
        <v>27.719983880000001</v>
      </c>
      <c r="P2456" s="37">
        <v>1840.9424251600001</v>
      </c>
      <c r="Q2456" t="str">
        <f t="shared" si="152"/>
        <v>Desirable</v>
      </c>
      <c r="R2456" t="str">
        <f t="shared" si="153"/>
        <v>Elevated</v>
      </c>
      <c r="S2456">
        <f t="shared" si="154"/>
        <v>1</v>
      </c>
      <c r="T2456" t="str">
        <f t="shared" si="155"/>
        <v>Low</v>
      </c>
    </row>
    <row r="2457" spans="1:20" ht="15" customHeight="1" x14ac:dyDescent="0.35">
      <c r="A2457" s="35">
        <v>40</v>
      </c>
      <c r="B2457" s="36">
        <v>22.027502930000001</v>
      </c>
      <c r="C2457" s="35">
        <v>118.0120476</v>
      </c>
      <c r="D2457" s="35">
        <v>77.533334550000006</v>
      </c>
      <c r="E2457" s="37">
        <v>167.0473341</v>
      </c>
      <c r="F2457" s="37">
        <v>33.650993819999997</v>
      </c>
      <c r="G2457" s="37">
        <v>211.29422260000001</v>
      </c>
      <c r="H2457" s="37">
        <v>240.5145996</v>
      </c>
      <c r="I2457" s="17" t="s">
        <v>353</v>
      </c>
      <c r="J2457" s="17" t="s">
        <v>249</v>
      </c>
      <c r="K2457" s="17" t="s">
        <v>255</v>
      </c>
      <c r="L2457" s="17" t="s">
        <v>360</v>
      </c>
      <c r="M2457" s="17" t="s">
        <v>255</v>
      </c>
      <c r="N2457" s="36">
        <v>4.9641129469619898</v>
      </c>
      <c r="O2457" s="35">
        <v>40.478713050000003</v>
      </c>
      <c r="P2457" s="37">
        <v>881.1001172</v>
      </c>
      <c r="Q2457" t="str">
        <f t="shared" si="152"/>
        <v>Desirable</v>
      </c>
      <c r="R2457" t="str">
        <f t="shared" si="153"/>
        <v>Normal</v>
      </c>
      <c r="S2457">
        <f t="shared" si="154"/>
        <v>3</v>
      </c>
      <c r="T2457" t="str">
        <f t="shared" si="155"/>
        <v>Moderate</v>
      </c>
    </row>
    <row r="2458" spans="1:20" ht="15" customHeight="1" x14ac:dyDescent="0.35">
      <c r="A2458" s="35">
        <v>65</v>
      </c>
      <c r="B2458" s="36">
        <v>28.925121870000002</v>
      </c>
      <c r="C2458" s="35">
        <v>117.7967147</v>
      </c>
      <c r="D2458" s="35">
        <v>81.447991009999996</v>
      </c>
      <c r="E2458" s="37">
        <v>193.24328700000001</v>
      </c>
      <c r="F2458" s="37">
        <v>33.563913540000001</v>
      </c>
      <c r="G2458" s="37">
        <v>216.3533448</v>
      </c>
      <c r="H2458" s="37">
        <v>264.73761259999998</v>
      </c>
      <c r="I2458" s="17" t="s">
        <v>243</v>
      </c>
      <c r="J2458" s="17" t="s">
        <v>359</v>
      </c>
      <c r="K2458" s="17" t="s">
        <v>392</v>
      </c>
      <c r="L2458" s="17" t="s">
        <v>261</v>
      </c>
      <c r="M2458" s="17" t="s">
        <v>333</v>
      </c>
      <c r="N2458" s="36">
        <v>5.7574718386072901</v>
      </c>
      <c r="O2458" s="35">
        <v>36.34872369</v>
      </c>
      <c r="P2458" s="37">
        <v>1880.13292155</v>
      </c>
      <c r="Q2458" t="str">
        <f t="shared" si="152"/>
        <v>Desirable</v>
      </c>
      <c r="R2458" t="str">
        <f t="shared" si="153"/>
        <v>Normal</v>
      </c>
      <c r="S2458">
        <f t="shared" si="154"/>
        <v>3</v>
      </c>
      <c r="T2458" t="str">
        <f t="shared" si="155"/>
        <v>Moderate</v>
      </c>
    </row>
    <row r="2459" spans="1:20" ht="15" customHeight="1" x14ac:dyDescent="0.35">
      <c r="A2459" s="35">
        <v>39</v>
      </c>
      <c r="B2459" s="36">
        <v>24.72245727</v>
      </c>
      <c r="C2459" s="35">
        <v>100.12747</v>
      </c>
      <c r="D2459" s="35">
        <v>72.037147450000006</v>
      </c>
      <c r="E2459" s="37">
        <v>179.65222890000001</v>
      </c>
      <c r="F2459" s="37">
        <v>44.016166470000002</v>
      </c>
      <c r="G2459" s="37">
        <v>198.49028440000001</v>
      </c>
      <c r="H2459" s="37">
        <v>218.88378080000001</v>
      </c>
      <c r="I2459" s="17" t="s">
        <v>353</v>
      </c>
      <c r="J2459" s="17" t="s">
        <v>354</v>
      </c>
      <c r="K2459" s="17" t="s">
        <v>255</v>
      </c>
      <c r="L2459" s="17" t="s">
        <v>357</v>
      </c>
      <c r="M2459" s="17" t="s">
        <v>255</v>
      </c>
      <c r="N2459" s="36">
        <v>4.0815055764214501</v>
      </c>
      <c r="O2459" s="35">
        <v>28.09032255</v>
      </c>
      <c r="P2459" s="37">
        <v>964.17583352999998</v>
      </c>
      <c r="Q2459" t="str">
        <f t="shared" si="152"/>
        <v>Desirable</v>
      </c>
      <c r="R2459" t="str">
        <f t="shared" si="153"/>
        <v>Normal</v>
      </c>
      <c r="S2459">
        <f t="shared" si="154"/>
        <v>2</v>
      </c>
      <c r="T2459" t="str">
        <f t="shared" si="155"/>
        <v>Low</v>
      </c>
    </row>
    <row r="2460" spans="1:20" ht="15" customHeight="1" x14ac:dyDescent="0.35">
      <c r="A2460" s="35">
        <v>34</v>
      </c>
      <c r="B2460" s="36">
        <v>30.065559759999999</v>
      </c>
      <c r="C2460" s="35">
        <v>112.932225</v>
      </c>
      <c r="D2460" s="35">
        <v>90.200970229999996</v>
      </c>
      <c r="E2460" s="37">
        <v>209.4387849</v>
      </c>
      <c r="F2460" s="37">
        <v>34.65936507</v>
      </c>
      <c r="G2460" s="37">
        <v>223.86971650000001</v>
      </c>
      <c r="H2460" s="37">
        <v>283.37377420000001</v>
      </c>
      <c r="I2460" s="17" t="s">
        <v>243</v>
      </c>
      <c r="J2460" s="17" t="s">
        <v>249</v>
      </c>
      <c r="K2460" s="17" t="s">
        <v>392</v>
      </c>
      <c r="L2460" s="17" t="s">
        <v>357</v>
      </c>
      <c r="M2460" s="17" t="s">
        <v>334</v>
      </c>
      <c r="N2460" s="36">
        <v>6.04277615810346</v>
      </c>
      <c r="O2460" s="35">
        <v>22.73125477</v>
      </c>
      <c r="P2460" s="37">
        <v>1022.2290318399999</v>
      </c>
      <c r="Q2460" t="str">
        <f t="shared" si="152"/>
        <v>Borderline High</v>
      </c>
      <c r="R2460" t="str">
        <f t="shared" si="153"/>
        <v>Normal</v>
      </c>
      <c r="S2460">
        <f t="shared" si="154"/>
        <v>4</v>
      </c>
      <c r="T2460" t="str">
        <f t="shared" si="155"/>
        <v>Moderate</v>
      </c>
    </row>
    <row r="2461" spans="1:20" ht="15" customHeight="1" x14ac:dyDescent="0.35">
      <c r="A2461" s="35">
        <v>86</v>
      </c>
      <c r="B2461" s="36">
        <v>28.45592224</v>
      </c>
      <c r="C2461" s="35">
        <v>117.870391</v>
      </c>
      <c r="D2461" s="35">
        <v>75.642808900000006</v>
      </c>
      <c r="E2461" s="37">
        <v>223.62460050000001</v>
      </c>
      <c r="F2461" s="37">
        <v>35.837277929999999</v>
      </c>
      <c r="G2461" s="37">
        <v>225.97021799999999</v>
      </c>
      <c r="H2461" s="37">
        <v>236.5843773</v>
      </c>
      <c r="I2461" s="17" t="s">
        <v>353</v>
      </c>
      <c r="J2461" s="17" t="s">
        <v>249</v>
      </c>
      <c r="K2461" s="17" t="s">
        <v>255</v>
      </c>
      <c r="L2461" s="17" t="s">
        <v>366</v>
      </c>
      <c r="M2461" s="17" t="s">
        <v>333</v>
      </c>
      <c r="N2461" s="36">
        <v>6.2399996153948996</v>
      </c>
      <c r="O2461" s="35">
        <v>42.227582099999999</v>
      </c>
      <c r="P2461" s="37">
        <v>2447.20931264</v>
      </c>
      <c r="Q2461" t="str">
        <f t="shared" si="152"/>
        <v>Borderline High</v>
      </c>
      <c r="R2461" t="str">
        <f t="shared" si="153"/>
        <v>Normal</v>
      </c>
      <c r="S2461">
        <f t="shared" si="154"/>
        <v>5</v>
      </c>
      <c r="T2461" t="str">
        <f t="shared" si="155"/>
        <v>Moderate</v>
      </c>
    </row>
    <row r="2462" spans="1:20" ht="15" customHeight="1" x14ac:dyDescent="0.35">
      <c r="A2462" s="35">
        <v>28</v>
      </c>
      <c r="B2462" s="36">
        <v>23.57396219</v>
      </c>
      <c r="C2462" s="35">
        <v>87.171541809999994</v>
      </c>
      <c r="D2462" s="35">
        <v>70.136023929999993</v>
      </c>
      <c r="E2462" s="37">
        <v>165.618571</v>
      </c>
      <c r="F2462" s="37">
        <v>38.137276749999998</v>
      </c>
      <c r="G2462" s="37">
        <v>213.46615689999999</v>
      </c>
      <c r="H2462" s="37">
        <v>221.2773637</v>
      </c>
      <c r="I2462" s="17" t="s">
        <v>243</v>
      </c>
      <c r="J2462" s="17" t="s">
        <v>359</v>
      </c>
      <c r="K2462" s="17" t="s">
        <v>255</v>
      </c>
      <c r="L2462" s="17" t="s">
        <v>355</v>
      </c>
      <c r="M2462" s="17" t="s">
        <v>255</v>
      </c>
      <c r="N2462" s="36">
        <v>4.3426952607464298</v>
      </c>
      <c r="O2462" s="35">
        <v>17.03551788</v>
      </c>
      <c r="P2462" s="37">
        <v>660.07094131999997</v>
      </c>
      <c r="Q2462" t="str">
        <f t="shared" si="152"/>
        <v>Desirable</v>
      </c>
      <c r="R2462" t="str">
        <f t="shared" si="153"/>
        <v>Normal</v>
      </c>
      <c r="S2462">
        <f t="shared" si="154"/>
        <v>1</v>
      </c>
      <c r="T2462" t="str">
        <f t="shared" si="155"/>
        <v>Low</v>
      </c>
    </row>
    <row r="2463" spans="1:20" ht="15" customHeight="1" x14ac:dyDescent="0.35">
      <c r="A2463" s="35">
        <v>32</v>
      </c>
      <c r="B2463" s="36">
        <v>22.38702443</v>
      </c>
      <c r="C2463" s="35">
        <v>93.844561040000002</v>
      </c>
      <c r="D2463" s="35">
        <v>78.662970650000005</v>
      </c>
      <c r="E2463" s="37">
        <v>159.81033869999999</v>
      </c>
      <c r="F2463" s="37">
        <v>37.339362309999999</v>
      </c>
      <c r="G2463" s="37">
        <v>191.7581079</v>
      </c>
      <c r="H2463" s="37">
        <v>276.96412880000003</v>
      </c>
      <c r="I2463" s="17" t="s">
        <v>353</v>
      </c>
      <c r="J2463" s="17" t="s">
        <v>354</v>
      </c>
      <c r="K2463" s="17" t="s">
        <v>255</v>
      </c>
      <c r="L2463" s="17" t="s">
        <v>357</v>
      </c>
      <c r="M2463" s="17" t="s">
        <v>255</v>
      </c>
      <c r="N2463" s="36">
        <v>4.2799429024314302</v>
      </c>
      <c r="O2463" s="35">
        <v>15.18159039</v>
      </c>
      <c r="P2463" s="37">
        <v>716.38478176000001</v>
      </c>
      <c r="Q2463" t="str">
        <f t="shared" si="152"/>
        <v>Desirable</v>
      </c>
      <c r="R2463" t="str">
        <f t="shared" si="153"/>
        <v>Normal</v>
      </c>
      <c r="S2463">
        <f t="shared" si="154"/>
        <v>3</v>
      </c>
      <c r="T2463" t="str">
        <f t="shared" si="155"/>
        <v>Moderate</v>
      </c>
    </row>
    <row r="2464" spans="1:20" ht="15" customHeight="1" x14ac:dyDescent="0.35">
      <c r="A2464" s="35">
        <v>52</v>
      </c>
      <c r="B2464" s="36">
        <v>20.034721940000001</v>
      </c>
      <c r="C2464" s="35">
        <v>116.0582062</v>
      </c>
      <c r="D2464" s="35">
        <v>79.630683930000004</v>
      </c>
      <c r="E2464" s="37">
        <v>199.29789740000001</v>
      </c>
      <c r="F2464" s="37">
        <v>44.73204338</v>
      </c>
      <c r="G2464" s="37">
        <v>228.12636420000001</v>
      </c>
      <c r="H2464" s="37">
        <v>226.11102450000001</v>
      </c>
      <c r="I2464" s="17" t="s">
        <v>243</v>
      </c>
      <c r="J2464" s="17" t="s">
        <v>359</v>
      </c>
      <c r="K2464" s="17" t="s">
        <v>255</v>
      </c>
      <c r="L2464" s="17" t="s">
        <v>363</v>
      </c>
      <c r="M2464" s="17" t="s">
        <v>255</v>
      </c>
      <c r="N2464" s="36">
        <v>4.4553720854412697</v>
      </c>
      <c r="O2464" s="35">
        <v>36.427522269999997</v>
      </c>
      <c r="P2464" s="37">
        <v>1041.8055408800001</v>
      </c>
      <c r="Q2464" t="str">
        <f t="shared" si="152"/>
        <v>Desirable</v>
      </c>
      <c r="R2464" t="str">
        <f t="shared" si="153"/>
        <v>Normal</v>
      </c>
      <c r="S2464">
        <f t="shared" si="154"/>
        <v>0</v>
      </c>
      <c r="T2464" t="str">
        <f t="shared" si="155"/>
        <v>Low</v>
      </c>
    </row>
    <row r="2465" spans="1:20" ht="15" customHeight="1" x14ac:dyDescent="0.35">
      <c r="A2465" s="35">
        <v>50</v>
      </c>
      <c r="B2465" s="36">
        <v>32.25699822</v>
      </c>
      <c r="C2465" s="35">
        <v>85.305139319999995</v>
      </c>
      <c r="D2465" s="35">
        <v>75.571983099999997</v>
      </c>
      <c r="E2465" s="37">
        <v>219.18136390000001</v>
      </c>
      <c r="F2465" s="37">
        <v>41.222128429999998</v>
      </c>
      <c r="G2465" s="37">
        <v>215.10616920000001</v>
      </c>
      <c r="H2465" s="37">
        <v>270.44877910000002</v>
      </c>
      <c r="I2465" s="17" t="s">
        <v>243</v>
      </c>
      <c r="J2465" s="17" t="s">
        <v>249</v>
      </c>
      <c r="K2465" s="17" t="s">
        <v>255</v>
      </c>
      <c r="L2465" s="17" t="s">
        <v>363</v>
      </c>
      <c r="M2465" s="17" t="s">
        <v>334</v>
      </c>
      <c r="N2465" s="36">
        <v>5.3170802248165199</v>
      </c>
      <c r="O2465" s="35">
        <v>9.7331562199999997</v>
      </c>
      <c r="P2465" s="37">
        <v>1612.849911</v>
      </c>
      <c r="Q2465" t="str">
        <f t="shared" si="152"/>
        <v>Borderline High</v>
      </c>
      <c r="R2465" t="str">
        <f t="shared" si="153"/>
        <v>Normal</v>
      </c>
      <c r="S2465">
        <f t="shared" si="154"/>
        <v>3</v>
      </c>
      <c r="T2465" t="str">
        <f t="shared" si="155"/>
        <v>Moderate</v>
      </c>
    </row>
    <row r="2466" spans="1:20" ht="15" customHeight="1" x14ac:dyDescent="0.35">
      <c r="A2466" s="35">
        <v>33</v>
      </c>
      <c r="B2466" s="36">
        <v>29.622262379999999</v>
      </c>
      <c r="C2466" s="35">
        <v>108.942014</v>
      </c>
      <c r="D2466" s="35">
        <v>85.827898230000002</v>
      </c>
      <c r="E2466" s="37">
        <v>178.3951285</v>
      </c>
      <c r="F2466" s="37">
        <v>38.242454879999997</v>
      </c>
      <c r="G2466" s="37">
        <v>221.95908410000001</v>
      </c>
      <c r="H2466" s="37">
        <v>214.70733100000001</v>
      </c>
      <c r="I2466" s="17" t="s">
        <v>243</v>
      </c>
      <c r="J2466" s="17" t="s">
        <v>249</v>
      </c>
      <c r="K2466" s="17" t="s">
        <v>392</v>
      </c>
      <c r="L2466" s="17" t="s">
        <v>357</v>
      </c>
      <c r="M2466" s="17" t="s">
        <v>333</v>
      </c>
      <c r="N2466" s="36">
        <v>4.6648451063034901</v>
      </c>
      <c r="O2466" s="35">
        <v>23.114115770000002</v>
      </c>
      <c r="P2466" s="37">
        <v>977.53465854000001</v>
      </c>
      <c r="Q2466" t="str">
        <f t="shared" si="152"/>
        <v>Desirable</v>
      </c>
      <c r="R2466" t="str">
        <f t="shared" si="153"/>
        <v>Normal</v>
      </c>
      <c r="S2466">
        <f t="shared" si="154"/>
        <v>3</v>
      </c>
      <c r="T2466" t="str">
        <f t="shared" si="155"/>
        <v>Moderate</v>
      </c>
    </row>
    <row r="2467" spans="1:20" ht="15" customHeight="1" x14ac:dyDescent="0.35">
      <c r="A2467" s="35">
        <v>51</v>
      </c>
      <c r="B2467" s="36">
        <v>24.945979650000002</v>
      </c>
      <c r="C2467" s="35">
        <v>107.0915957</v>
      </c>
      <c r="D2467" s="35">
        <v>63.486487359999998</v>
      </c>
      <c r="E2467" s="37">
        <v>179.7121325</v>
      </c>
      <c r="F2467" s="37">
        <v>33.223112929999999</v>
      </c>
      <c r="G2467" s="37">
        <v>202.95932930000001</v>
      </c>
      <c r="H2467" s="37">
        <v>206.18218830000001</v>
      </c>
      <c r="I2467" s="17" t="s">
        <v>353</v>
      </c>
      <c r="J2467" s="17" t="s">
        <v>249</v>
      </c>
      <c r="K2467" s="17" t="s">
        <v>255</v>
      </c>
      <c r="L2467" s="17" t="s">
        <v>363</v>
      </c>
      <c r="M2467" s="17" t="s">
        <v>255</v>
      </c>
      <c r="N2467" s="36">
        <v>5.4092502673860698</v>
      </c>
      <c r="O2467" s="35">
        <v>43.605108340000001</v>
      </c>
      <c r="P2467" s="37">
        <v>1272.24496215</v>
      </c>
      <c r="Q2467" t="str">
        <f t="shared" si="152"/>
        <v>Desirable</v>
      </c>
      <c r="R2467" t="str">
        <f t="shared" si="153"/>
        <v>Normal</v>
      </c>
      <c r="S2467">
        <f t="shared" si="154"/>
        <v>3</v>
      </c>
      <c r="T2467" t="str">
        <f t="shared" si="155"/>
        <v>Moderate</v>
      </c>
    </row>
    <row r="2468" spans="1:20" ht="15" customHeight="1" x14ac:dyDescent="0.35">
      <c r="A2468" s="35">
        <v>83</v>
      </c>
      <c r="B2468" s="36">
        <v>30.031281700000001</v>
      </c>
      <c r="C2468" s="35">
        <v>105.36011809999999</v>
      </c>
      <c r="D2468" s="35">
        <v>77.502205869999997</v>
      </c>
      <c r="E2468" s="37">
        <v>190.62538470000001</v>
      </c>
      <c r="F2468" s="37">
        <v>34.927513359999999</v>
      </c>
      <c r="G2468" s="37">
        <v>213.91268400000001</v>
      </c>
      <c r="H2468" s="37">
        <v>262.87908119999997</v>
      </c>
      <c r="I2468" s="17" t="s">
        <v>353</v>
      </c>
      <c r="J2468" s="17" t="s">
        <v>354</v>
      </c>
      <c r="K2468" s="17" t="s">
        <v>255</v>
      </c>
      <c r="L2468" s="17" t="s">
        <v>366</v>
      </c>
      <c r="M2468" s="17" t="s">
        <v>334</v>
      </c>
      <c r="N2468" s="36">
        <v>5.4577428039383298</v>
      </c>
      <c r="O2468" s="35">
        <v>27.85791223</v>
      </c>
      <c r="P2468" s="37">
        <v>2492.5963811000001</v>
      </c>
      <c r="Q2468" t="str">
        <f t="shared" si="152"/>
        <v>Desirable</v>
      </c>
      <c r="R2468" t="str">
        <f t="shared" si="153"/>
        <v>Normal</v>
      </c>
      <c r="S2468">
        <f t="shared" si="154"/>
        <v>6</v>
      </c>
      <c r="T2468" t="str">
        <f t="shared" si="155"/>
        <v>High</v>
      </c>
    </row>
    <row r="2469" spans="1:20" ht="15" customHeight="1" x14ac:dyDescent="0.35">
      <c r="A2469" s="35">
        <v>57</v>
      </c>
      <c r="B2469" s="36">
        <v>21.478176099999999</v>
      </c>
      <c r="C2469" s="35">
        <v>106.5148581</v>
      </c>
      <c r="D2469" s="35">
        <v>67.957827960000003</v>
      </c>
      <c r="E2469" s="37">
        <v>191.00653940000001</v>
      </c>
      <c r="F2469" s="37">
        <v>39.647828519999997</v>
      </c>
      <c r="G2469" s="37">
        <v>204.63096239999999</v>
      </c>
      <c r="H2469" s="37">
        <v>240.51287490000001</v>
      </c>
      <c r="I2469" s="17" t="s">
        <v>243</v>
      </c>
      <c r="J2469" s="17" t="s">
        <v>249</v>
      </c>
      <c r="K2469" s="17" t="s">
        <v>255</v>
      </c>
      <c r="L2469" s="17" t="s">
        <v>363</v>
      </c>
      <c r="M2469" s="17" t="s">
        <v>255</v>
      </c>
      <c r="N2469" s="36">
        <v>4.8175788316792296</v>
      </c>
      <c r="O2469" s="35">
        <v>38.557030140000002</v>
      </c>
      <c r="P2469" s="37">
        <v>1224.2560377</v>
      </c>
      <c r="Q2469" t="str">
        <f t="shared" si="152"/>
        <v>Desirable</v>
      </c>
      <c r="R2469" t="str">
        <f t="shared" si="153"/>
        <v>Normal</v>
      </c>
      <c r="S2469">
        <f t="shared" si="154"/>
        <v>1</v>
      </c>
      <c r="T2469" t="str">
        <f t="shared" si="155"/>
        <v>Low</v>
      </c>
    </row>
    <row r="2470" spans="1:20" ht="15" customHeight="1" x14ac:dyDescent="0.35">
      <c r="A2470" s="35">
        <v>45</v>
      </c>
      <c r="B2470" s="36">
        <v>22.625712249999999</v>
      </c>
      <c r="C2470" s="35">
        <v>105.7672127</v>
      </c>
      <c r="D2470" s="35">
        <v>77.968853069999994</v>
      </c>
      <c r="E2470" s="37">
        <v>198.47855150000001</v>
      </c>
      <c r="F2470" s="37">
        <v>42.224595000000001</v>
      </c>
      <c r="G2470" s="37">
        <v>217.8651988</v>
      </c>
      <c r="H2470" s="37">
        <v>240.5346921</v>
      </c>
      <c r="I2470" s="17" t="s">
        <v>243</v>
      </c>
      <c r="J2470" s="17" t="s">
        <v>249</v>
      </c>
      <c r="K2470" s="17" t="s">
        <v>255</v>
      </c>
      <c r="L2470" s="17" t="s">
        <v>360</v>
      </c>
      <c r="M2470" s="17" t="s">
        <v>255</v>
      </c>
      <c r="N2470" s="36">
        <v>4.7005436405014702</v>
      </c>
      <c r="O2470" s="35">
        <v>27.79835963</v>
      </c>
      <c r="P2470" s="37">
        <v>1018.15705125</v>
      </c>
      <c r="Q2470" t="str">
        <f t="shared" si="152"/>
        <v>Desirable</v>
      </c>
      <c r="R2470" t="str">
        <f t="shared" si="153"/>
        <v>Normal</v>
      </c>
      <c r="S2470">
        <f t="shared" si="154"/>
        <v>0</v>
      </c>
      <c r="T2470" t="str">
        <f t="shared" si="155"/>
        <v>Low</v>
      </c>
    </row>
    <row r="2471" spans="1:20" ht="15" customHeight="1" x14ac:dyDescent="0.35">
      <c r="A2471" s="35">
        <v>64</v>
      </c>
      <c r="B2471" s="36">
        <v>22.1262136</v>
      </c>
      <c r="C2471" s="35">
        <v>108.890765</v>
      </c>
      <c r="D2471" s="35">
        <v>90.794787439999993</v>
      </c>
      <c r="E2471" s="37">
        <v>168.84701440000001</v>
      </c>
      <c r="F2471" s="37">
        <v>36.947717730000001</v>
      </c>
      <c r="G2471" s="37">
        <v>191.56008410000001</v>
      </c>
      <c r="H2471" s="37">
        <v>234.78281910000001</v>
      </c>
      <c r="I2471" s="17" t="s">
        <v>353</v>
      </c>
      <c r="J2471" s="17" t="s">
        <v>359</v>
      </c>
      <c r="K2471" s="17" t="s">
        <v>392</v>
      </c>
      <c r="L2471" s="17" t="s">
        <v>261</v>
      </c>
      <c r="M2471" s="17" t="s">
        <v>255</v>
      </c>
      <c r="N2471" s="36">
        <v>4.5698902333797804</v>
      </c>
      <c r="O2471" s="35">
        <v>18.095977560000001</v>
      </c>
      <c r="P2471" s="37">
        <v>1416.0776704</v>
      </c>
      <c r="Q2471" t="str">
        <f t="shared" si="152"/>
        <v>Desirable</v>
      </c>
      <c r="R2471" t="str">
        <f t="shared" si="153"/>
        <v>Normal</v>
      </c>
      <c r="S2471">
        <f t="shared" si="154"/>
        <v>3</v>
      </c>
      <c r="T2471" t="str">
        <f t="shared" si="155"/>
        <v>Moderate</v>
      </c>
    </row>
    <row r="2472" spans="1:20" ht="15" customHeight="1" x14ac:dyDescent="0.35">
      <c r="A2472" s="35">
        <v>56</v>
      </c>
      <c r="B2472" s="36">
        <v>28.383019350000001</v>
      </c>
      <c r="C2472" s="35">
        <v>108.4194442</v>
      </c>
      <c r="D2472" s="35">
        <v>65.792438590000003</v>
      </c>
      <c r="E2472" s="37">
        <v>183.48395070000001</v>
      </c>
      <c r="F2472" s="37">
        <v>33.876364950000003</v>
      </c>
      <c r="G2472" s="37">
        <v>207.6429114</v>
      </c>
      <c r="H2472" s="37">
        <v>282.10412530000002</v>
      </c>
      <c r="I2472" s="17" t="s">
        <v>353</v>
      </c>
      <c r="J2472" s="17" t="s">
        <v>354</v>
      </c>
      <c r="K2472" s="17" t="s">
        <v>255</v>
      </c>
      <c r="L2472" s="17" t="s">
        <v>363</v>
      </c>
      <c r="M2472" s="17" t="s">
        <v>333</v>
      </c>
      <c r="N2472" s="36">
        <v>5.4162821474740301</v>
      </c>
      <c r="O2472" s="35">
        <v>42.627005609999998</v>
      </c>
      <c r="P2472" s="37">
        <v>1589.4490836</v>
      </c>
      <c r="Q2472" t="str">
        <f t="shared" si="152"/>
        <v>Desirable</v>
      </c>
      <c r="R2472" t="str">
        <f t="shared" si="153"/>
        <v>Normal</v>
      </c>
      <c r="S2472">
        <f t="shared" si="154"/>
        <v>5</v>
      </c>
      <c r="T2472" t="str">
        <f t="shared" si="155"/>
        <v>Moderate</v>
      </c>
    </row>
    <row r="2473" spans="1:20" ht="15" customHeight="1" x14ac:dyDescent="0.35">
      <c r="A2473" s="35">
        <v>87</v>
      </c>
      <c r="B2473" s="36">
        <v>23.97679342</v>
      </c>
      <c r="C2473" s="35">
        <v>116.2782509</v>
      </c>
      <c r="D2473" s="35">
        <v>84.453785150000002</v>
      </c>
      <c r="E2473" s="37">
        <v>181.23069939999999</v>
      </c>
      <c r="F2473" s="37">
        <v>31.371811260000001</v>
      </c>
      <c r="G2473" s="37">
        <v>215.60866730000001</v>
      </c>
      <c r="H2473" s="37">
        <v>250.59704919999999</v>
      </c>
      <c r="I2473" s="17" t="s">
        <v>243</v>
      </c>
      <c r="J2473" s="17" t="s">
        <v>249</v>
      </c>
      <c r="K2473" s="17" t="s">
        <v>392</v>
      </c>
      <c r="L2473" s="17" t="s">
        <v>366</v>
      </c>
      <c r="M2473" s="17" t="s">
        <v>255</v>
      </c>
      <c r="N2473" s="36">
        <v>5.7768643926235299</v>
      </c>
      <c r="O2473" s="35">
        <v>31.824465750000002</v>
      </c>
      <c r="P2473" s="37">
        <v>2085.98102754</v>
      </c>
      <c r="Q2473" t="str">
        <f t="shared" si="152"/>
        <v>Desirable</v>
      </c>
      <c r="R2473" t="str">
        <f t="shared" si="153"/>
        <v>Normal</v>
      </c>
      <c r="S2473">
        <f t="shared" si="154"/>
        <v>1</v>
      </c>
      <c r="T2473" t="str">
        <f t="shared" si="155"/>
        <v>Low</v>
      </c>
    </row>
    <row r="2474" spans="1:20" ht="15" customHeight="1" x14ac:dyDescent="0.35">
      <c r="A2474" s="35">
        <v>37</v>
      </c>
      <c r="B2474" s="36">
        <v>19.729646249999998</v>
      </c>
      <c r="C2474" s="35">
        <v>110.94292969999999</v>
      </c>
      <c r="D2474" s="35">
        <v>75.487534769999996</v>
      </c>
      <c r="E2474" s="37">
        <v>156.51084739999999</v>
      </c>
      <c r="F2474" s="37">
        <v>37.691625950000002</v>
      </c>
      <c r="G2474" s="37">
        <v>196.8160594</v>
      </c>
      <c r="H2474" s="37">
        <v>231.2291985</v>
      </c>
      <c r="I2474" s="17" t="s">
        <v>353</v>
      </c>
      <c r="J2474" s="17" t="s">
        <v>354</v>
      </c>
      <c r="K2474" s="17" t="s">
        <v>255</v>
      </c>
      <c r="L2474" s="17" t="s">
        <v>357</v>
      </c>
      <c r="M2474" s="17" t="s">
        <v>255</v>
      </c>
      <c r="N2474" s="36">
        <v>4.1524037091851698</v>
      </c>
      <c r="O2474" s="35">
        <v>35.455394929999997</v>
      </c>
      <c r="P2474" s="37">
        <v>729.99691125000004</v>
      </c>
      <c r="Q2474" t="str">
        <f t="shared" si="152"/>
        <v>Desirable</v>
      </c>
      <c r="R2474" t="str">
        <f t="shared" si="153"/>
        <v>Normal</v>
      </c>
      <c r="S2474">
        <f t="shared" si="154"/>
        <v>3</v>
      </c>
      <c r="T2474" t="str">
        <f t="shared" si="155"/>
        <v>Moderate</v>
      </c>
    </row>
    <row r="2475" spans="1:20" ht="15" customHeight="1" x14ac:dyDescent="0.35">
      <c r="A2475" s="35">
        <v>18</v>
      </c>
      <c r="B2475" s="36">
        <v>27.456630329999999</v>
      </c>
      <c r="C2475" s="35">
        <v>96.955437829999994</v>
      </c>
      <c r="D2475" s="35">
        <v>75.295757949999995</v>
      </c>
      <c r="E2475" s="37">
        <v>160.6458777</v>
      </c>
      <c r="F2475" s="37">
        <v>29.321234560000001</v>
      </c>
      <c r="G2475" s="37">
        <v>195.6610134</v>
      </c>
      <c r="H2475" s="37">
        <v>222.89667420000001</v>
      </c>
      <c r="I2475" s="17" t="s">
        <v>243</v>
      </c>
      <c r="J2475" s="17" t="s">
        <v>354</v>
      </c>
      <c r="K2475" s="17" t="s">
        <v>255</v>
      </c>
      <c r="L2475" s="17" t="s">
        <v>355</v>
      </c>
      <c r="M2475" s="17" t="s">
        <v>333</v>
      </c>
      <c r="N2475" s="36">
        <v>5.4788237982023098</v>
      </c>
      <c r="O2475" s="35">
        <v>21.659679879999999</v>
      </c>
      <c r="P2475" s="37">
        <v>494.21934593999998</v>
      </c>
      <c r="Q2475" t="str">
        <f t="shared" si="152"/>
        <v>Desirable</v>
      </c>
      <c r="R2475" t="str">
        <f t="shared" si="153"/>
        <v>Normal</v>
      </c>
      <c r="S2475">
        <f t="shared" si="154"/>
        <v>3</v>
      </c>
      <c r="T2475" t="str">
        <f t="shared" si="155"/>
        <v>Moderate</v>
      </c>
    </row>
    <row r="2476" spans="1:20" ht="15" customHeight="1" x14ac:dyDescent="0.35">
      <c r="A2476" s="35">
        <v>89</v>
      </c>
      <c r="B2476" s="36">
        <v>29.86512943</v>
      </c>
      <c r="C2476" s="35">
        <v>123.78119460000001</v>
      </c>
      <c r="D2476" s="35">
        <v>90.666349269999998</v>
      </c>
      <c r="E2476" s="37">
        <v>221.3098104</v>
      </c>
      <c r="F2476" s="37">
        <v>31.955610669999999</v>
      </c>
      <c r="G2476" s="37">
        <v>238.35664969999999</v>
      </c>
      <c r="H2476" s="37">
        <v>280.78585120000002</v>
      </c>
      <c r="I2476" s="17" t="s">
        <v>243</v>
      </c>
      <c r="J2476" s="17" t="s">
        <v>359</v>
      </c>
      <c r="K2476" s="17" t="s">
        <v>392</v>
      </c>
      <c r="L2476" s="17" t="s">
        <v>366</v>
      </c>
      <c r="M2476" s="17" t="s">
        <v>333</v>
      </c>
      <c r="N2476" s="36">
        <v>6.9255384503656598</v>
      </c>
      <c r="O2476" s="35">
        <v>33.114845330000001</v>
      </c>
      <c r="P2476" s="37">
        <v>2657.9965192700001</v>
      </c>
      <c r="Q2476" t="str">
        <f t="shared" si="152"/>
        <v>Borderline High</v>
      </c>
      <c r="R2476" t="str">
        <f t="shared" si="153"/>
        <v>Elevated</v>
      </c>
      <c r="S2476">
        <f t="shared" si="154"/>
        <v>4</v>
      </c>
      <c r="T2476" t="str">
        <f t="shared" si="155"/>
        <v>Moderate</v>
      </c>
    </row>
    <row r="2477" spans="1:20" ht="15" customHeight="1" x14ac:dyDescent="0.35">
      <c r="A2477" s="35">
        <v>80</v>
      </c>
      <c r="B2477" s="36">
        <v>26.32027866</v>
      </c>
      <c r="C2477" s="35">
        <v>109.39955759999999</v>
      </c>
      <c r="D2477" s="35">
        <v>65.230066530000002</v>
      </c>
      <c r="E2477" s="37">
        <v>191.68326759999999</v>
      </c>
      <c r="F2477" s="37">
        <v>37.640515980000004</v>
      </c>
      <c r="G2477" s="37">
        <v>211.61192370000001</v>
      </c>
      <c r="H2477" s="37">
        <v>259.22776279999999</v>
      </c>
      <c r="I2477" s="17" t="s">
        <v>243</v>
      </c>
      <c r="J2477" s="17" t="s">
        <v>249</v>
      </c>
      <c r="K2477" s="17" t="s">
        <v>255</v>
      </c>
      <c r="L2477" s="17" t="s">
        <v>366</v>
      </c>
      <c r="M2477" s="17" t="s">
        <v>333</v>
      </c>
      <c r="N2477" s="36">
        <v>5.0924718381078904</v>
      </c>
      <c r="O2477" s="35">
        <v>44.169491069999999</v>
      </c>
      <c r="P2477" s="37">
        <v>2105.6222928000002</v>
      </c>
      <c r="Q2477" t="str">
        <f t="shared" si="152"/>
        <v>Desirable</v>
      </c>
      <c r="R2477" t="str">
        <f t="shared" si="153"/>
        <v>Normal</v>
      </c>
      <c r="S2477">
        <f t="shared" si="154"/>
        <v>3</v>
      </c>
      <c r="T2477" t="str">
        <f t="shared" si="155"/>
        <v>Moderate</v>
      </c>
    </row>
    <row r="2478" spans="1:20" ht="15" customHeight="1" x14ac:dyDescent="0.35">
      <c r="A2478" s="35">
        <v>84</v>
      </c>
      <c r="B2478" s="36">
        <v>32.698744869999999</v>
      </c>
      <c r="C2478" s="35">
        <v>94.209927620000002</v>
      </c>
      <c r="D2478" s="35">
        <v>74.827442509999997</v>
      </c>
      <c r="E2478" s="37">
        <v>203.68209289999999</v>
      </c>
      <c r="F2478" s="37">
        <v>43.979656200000001</v>
      </c>
      <c r="G2478" s="37">
        <v>227.9890431</v>
      </c>
      <c r="H2478" s="37">
        <v>255.20860239999999</v>
      </c>
      <c r="I2478" s="17" t="s">
        <v>353</v>
      </c>
      <c r="J2478" s="17" t="s">
        <v>249</v>
      </c>
      <c r="K2478" s="17" t="s">
        <v>255</v>
      </c>
      <c r="L2478" s="17" t="s">
        <v>366</v>
      </c>
      <c r="M2478" s="17" t="s">
        <v>334</v>
      </c>
      <c r="N2478" s="36">
        <v>4.6312797893131297</v>
      </c>
      <c r="O2478" s="35">
        <v>19.382485110000001</v>
      </c>
      <c r="P2478" s="37">
        <v>2746.6945690799998</v>
      </c>
      <c r="Q2478" t="str">
        <f t="shared" si="152"/>
        <v>Borderline High</v>
      </c>
      <c r="R2478" t="str">
        <f t="shared" si="153"/>
        <v>Normal</v>
      </c>
      <c r="S2478">
        <f t="shared" si="154"/>
        <v>5</v>
      </c>
      <c r="T2478" t="str">
        <f t="shared" si="155"/>
        <v>Moderate</v>
      </c>
    </row>
    <row r="2479" spans="1:20" ht="15" customHeight="1" x14ac:dyDescent="0.35">
      <c r="A2479" s="35">
        <v>21</v>
      </c>
      <c r="B2479" s="36">
        <v>31.01396312</v>
      </c>
      <c r="C2479" s="35">
        <v>103.0954376</v>
      </c>
      <c r="D2479" s="35">
        <v>73.277828799999995</v>
      </c>
      <c r="E2479" s="37">
        <v>185.4653175</v>
      </c>
      <c r="F2479" s="37">
        <v>33.094732020000002</v>
      </c>
      <c r="G2479" s="37">
        <v>208.85288120000001</v>
      </c>
      <c r="H2479" s="37">
        <v>251.47716349999999</v>
      </c>
      <c r="I2479" s="17" t="s">
        <v>243</v>
      </c>
      <c r="J2479" s="17" t="s">
        <v>249</v>
      </c>
      <c r="K2479" s="17" t="s">
        <v>255</v>
      </c>
      <c r="L2479" s="17" t="s">
        <v>355</v>
      </c>
      <c r="M2479" s="17" t="s">
        <v>334</v>
      </c>
      <c r="N2479" s="36">
        <v>5.60407370538364</v>
      </c>
      <c r="O2479" s="35">
        <v>29.817608799999999</v>
      </c>
      <c r="P2479" s="37">
        <v>651.29322551999996</v>
      </c>
      <c r="Q2479" t="str">
        <f t="shared" si="152"/>
        <v>Desirable</v>
      </c>
      <c r="R2479" t="str">
        <f t="shared" si="153"/>
        <v>Normal</v>
      </c>
      <c r="S2479">
        <f t="shared" si="154"/>
        <v>4</v>
      </c>
      <c r="T2479" t="str">
        <f t="shared" si="155"/>
        <v>Moderate</v>
      </c>
    </row>
    <row r="2480" spans="1:20" ht="15" customHeight="1" x14ac:dyDescent="0.35">
      <c r="A2480" s="35">
        <v>75</v>
      </c>
      <c r="B2480" s="36">
        <v>32.593392569999999</v>
      </c>
      <c r="C2480" s="35">
        <v>113.2464476</v>
      </c>
      <c r="D2480" s="35">
        <v>70.316127679999994</v>
      </c>
      <c r="E2480" s="37">
        <v>196.31803239999999</v>
      </c>
      <c r="F2480" s="37">
        <v>38.804926459999997</v>
      </c>
      <c r="G2480" s="37">
        <v>225.82662690000001</v>
      </c>
      <c r="H2480" s="37">
        <v>234.36149359999999</v>
      </c>
      <c r="I2480" s="17" t="s">
        <v>243</v>
      </c>
      <c r="J2480" s="17" t="s">
        <v>249</v>
      </c>
      <c r="K2480" s="17" t="s">
        <v>255</v>
      </c>
      <c r="L2480" s="17" t="s">
        <v>366</v>
      </c>
      <c r="M2480" s="17" t="s">
        <v>334</v>
      </c>
      <c r="N2480" s="36">
        <v>5.0591007459417296</v>
      </c>
      <c r="O2480" s="35">
        <v>42.930319920000002</v>
      </c>
      <c r="P2480" s="37">
        <v>2444.5044427500002</v>
      </c>
      <c r="Q2480" t="str">
        <f t="shared" si="152"/>
        <v>Desirable</v>
      </c>
      <c r="R2480" t="str">
        <f t="shared" si="153"/>
        <v>Normal</v>
      </c>
      <c r="S2480">
        <f t="shared" si="154"/>
        <v>4</v>
      </c>
      <c r="T2480" t="str">
        <f t="shared" si="155"/>
        <v>Moderate</v>
      </c>
    </row>
    <row r="2481" spans="1:20" ht="15" customHeight="1" x14ac:dyDescent="0.35">
      <c r="A2481" s="35">
        <v>42</v>
      </c>
      <c r="B2481" s="36">
        <v>30.9188878</v>
      </c>
      <c r="C2481" s="35">
        <v>95.12406077</v>
      </c>
      <c r="D2481" s="35">
        <v>84.985856819999995</v>
      </c>
      <c r="E2481" s="37">
        <v>202.28876210000001</v>
      </c>
      <c r="F2481" s="37">
        <v>38.471407769999999</v>
      </c>
      <c r="G2481" s="37">
        <v>235.9465333</v>
      </c>
      <c r="H2481" s="37">
        <v>252.87390350000001</v>
      </c>
      <c r="I2481" s="17" t="s">
        <v>353</v>
      </c>
      <c r="J2481" s="17" t="s">
        <v>249</v>
      </c>
      <c r="K2481" s="17" t="s">
        <v>392</v>
      </c>
      <c r="L2481" s="17" t="s">
        <v>360</v>
      </c>
      <c r="M2481" s="17" t="s">
        <v>334</v>
      </c>
      <c r="N2481" s="36">
        <v>5.2581585604918999</v>
      </c>
      <c r="O2481" s="35">
        <v>10.138203949999999</v>
      </c>
      <c r="P2481" s="37">
        <v>1298.5932875999999</v>
      </c>
      <c r="Q2481" t="str">
        <f t="shared" si="152"/>
        <v>Borderline High</v>
      </c>
      <c r="R2481" t="str">
        <f t="shared" si="153"/>
        <v>Normal</v>
      </c>
      <c r="S2481">
        <f t="shared" si="154"/>
        <v>6</v>
      </c>
      <c r="T2481" t="str">
        <f t="shared" si="155"/>
        <v>High</v>
      </c>
    </row>
    <row r="2482" spans="1:20" ht="15" customHeight="1" x14ac:dyDescent="0.35">
      <c r="A2482" s="35">
        <v>64</v>
      </c>
      <c r="B2482" s="36">
        <v>28.179325810000002</v>
      </c>
      <c r="C2482" s="35">
        <v>109.27415000000001</v>
      </c>
      <c r="D2482" s="35">
        <v>81.789644659999993</v>
      </c>
      <c r="E2482" s="37">
        <v>211.63945749999999</v>
      </c>
      <c r="F2482" s="37">
        <v>39.956424830000003</v>
      </c>
      <c r="G2482" s="37">
        <v>225.32189940000001</v>
      </c>
      <c r="H2482" s="37">
        <v>285.7125522</v>
      </c>
      <c r="I2482" s="17" t="s">
        <v>243</v>
      </c>
      <c r="J2482" s="17" t="s">
        <v>354</v>
      </c>
      <c r="K2482" s="17" t="s">
        <v>392</v>
      </c>
      <c r="L2482" s="17" t="s">
        <v>261</v>
      </c>
      <c r="M2482" s="17" t="s">
        <v>333</v>
      </c>
      <c r="N2482" s="36">
        <v>5.2967566142478599</v>
      </c>
      <c r="O2482" s="35">
        <v>27.484505339999998</v>
      </c>
      <c r="P2482" s="37">
        <v>1803.4768518400001</v>
      </c>
      <c r="Q2482" t="str">
        <f t="shared" si="152"/>
        <v>Borderline High</v>
      </c>
      <c r="R2482" t="str">
        <f t="shared" si="153"/>
        <v>Normal</v>
      </c>
      <c r="S2482">
        <f t="shared" si="154"/>
        <v>3</v>
      </c>
      <c r="T2482" t="str">
        <f t="shared" si="155"/>
        <v>Moderate</v>
      </c>
    </row>
    <row r="2483" spans="1:20" ht="15" customHeight="1" x14ac:dyDescent="0.35">
      <c r="A2483" s="35">
        <v>55</v>
      </c>
      <c r="B2483" s="36">
        <v>20.780726479999998</v>
      </c>
      <c r="C2483" s="35">
        <v>102.60994599999999</v>
      </c>
      <c r="D2483" s="35">
        <v>82.176228820000006</v>
      </c>
      <c r="E2483" s="37">
        <v>179.0760038</v>
      </c>
      <c r="F2483" s="37">
        <v>36.973993610000001</v>
      </c>
      <c r="G2483" s="37">
        <v>209.98021779999999</v>
      </c>
      <c r="H2483" s="37">
        <v>236.37319650000001</v>
      </c>
      <c r="I2483" s="17" t="s">
        <v>353</v>
      </c>
      <c r="J2483" s="17" t="s">
        <v>359</v>
      </c>
      <c r="K2483" s="17" t="s">
        <v>392</v>
      </c>
      <c r="L2483" s="17" t="s">
        <v>363</v>
      </c>
      <c r="M2483" s="17" t="s">
        <v>255</v>
      </c>
      <c r="N2483" s="36">
        <v>4.8432962283946299</v>
      </c>
      <c r="O2483" s="35">
        <v>20.433717179999999</v>
      </c>
      <c r="P2483" s="37">
        <v>1142.9399564</v>
      </c>
      <c r="Q2483" t="str">
        <f t="shared" si="152"/>
        <v>Desirable</v>
      </c>
      <c r="R2483" t="str">
        <f t="shared" si="153"/>
        <v>Normal</v>
      </c>
      <c r="S2483">
        <f t="shared" si="154"/>
        <v>3</v>
      </c>
      <c r="T2483" t="str">
        <f t="shared" si="155"/>
        <v>Moderate</v>
      </c>
    </row>
    <row r="2484" spans="1:20" ht="15" customHeight="1" x14ac:dyDescent="0.35">
      <c r="A2484" s="35">
        <v>32</v>
      </c>
      <c r="B2484" s="36">
        <v>25.269345229999999</v>
      </c>
      <c r="C2484" s="35">
        <v>109.18302199999999</v>
      </c>
      <c r="D2484" s="35">
        <v>85.723253769999999</v>
      </c>
      <c r="E2484" s="37">
        <v>172.61648109999999</v>
      </c>
      <c r="F2484" s="37">
        <v>33.838939770000003</v>
      </c>
      <c r="G2484" s="37">
        <v>199.34842470000001</v>
      </c>
      <c r="H2484" s="37">
        <v>220.32163929999999</v>
      </c>
      <c r="I2484" s="17" t="s">
        <v>243</v>
      </c>
      <c r="J2484" s="17" t="s">
        <v>249</v>
      </c>
      <c r="K2484" s="17" t="s">
        <v>392</v>
      </c>
      <c r="L2484" s="17" t="s">
        <v>357</v>
      </c>
      <c r="M2484" s="17" t="s">
        <v>333</v>
      </c>
      <c r="N2484" s="36">
        <v>5.1011196648966397</v>
      </c>
      <c r="O2484" s="35">
        <v>23.459768230000002</v>
      </c>
      <c r="P2484" s="37">
        <v>808.61904735999997</v>
      </c>
      <c r="Q2484" t="str">
        <f t="shared" si="152"/>
        <v>Desirable</v>
      </c>
      <c r="R2484" t="str">
        <f t="shared" si="153"/>
        <v>Normal</v>
      </c>
      <c r="S2484">
        <f t="shared" si="154"/>
        <v>3</v>
      </c>
      <c r="T2484" t="str">
        <f t="shared" si="155"/>
        <v>Moderate</v>
      </c>
    </row>
    <row r="2485" spans="1:20" ht="15" customHeight="1" x14ac:dyDescent="0.35">
      <c r="A2485" s="35">
        <v>80</v>
      </c>
      <c r="B2485" s="36">
        <v>24.437923560000002</v>
      </c>
      <c r="C2485" s="35">
        <v>105.85124709999999</v>
      </c>
      <c r="D2485" s="35">
        <v>88.372867249999999</v>
      </c>
      <c r="E2485" s="37">
        <v>204.98743450000001</v>
      </c>
      <c r="F2485" s="37">
        <v>36.137784699999997</v>
      </c>
      <c r="G2485" s="37">
        <v>225.76803760000001</v>
      </c>
      <c r="H2485" s="37">
        <v>290.8408316</v>
      </c>
      <c r="I2485" s="17" t="s">
        <v>243</v>
      </c>
      <c r="J2485" s="17" t="s">
        <v>359</v>
      </c>
      <c r="K2485" s="17" t="s">
        <v>392</v>
      </c>
      <c r="L2485" s="17" t="s">
        <v>366</v>
      </c>
      <c r="M2485" s="17" t="s">
        <v>255</v>
      </c>
      <c r="N2485" s="36">
        <v>5.67238518358874</v>
      </c>
      <c r="O2485" s="35">
        <v>17.47837985</v>
      </c>
      <c r="P2485" s="37">
        <v>1955.0338847999999</v>
      </c>
      <c r="Q2485" t="str">
        <f t="shared" si="152"/>
        <v>Borderline High</v>
      </c>
      <c r="R2485" t="str">
        <f t="shared" si="153"/>
        <v>Normal</v>
      </c>
      <c r="S2485">
        <f t="shared" si="154"/>
        <v>1</v>
      </c>
      <c r="T2485" t="str">
        <f t="shared" si="155"/>
        <v>Low</v>
      </c>
    </row>
    <row r="2486" spans="1:20" ht="15" customHeight="1" x14ac:dyDescent="0.35">
      <c r="A2486" s="35">
        <v>38</v>
      </c>
      <c r="B2486" s="36">
        <v>22.557507659999999</v>
      </c>
      <c r="C2486" s="35">
        <v>103.7682604</v>
      </c>
      <c r="D2486" s="35">
        <v>82.189249840000002</v>
      </c>
      <c r="E2486" s="37">
        <v>198.52847080000001</v>
      </c>
      <c r="F2486" s="37">
        <v>39.186940839999998</v>
      </c>
      <c r="G2486" s="37">
        <v>228.17769079999999</v>
      </c>
      <c r="H2486" s="37">
        <v>256.58362349999999</v>
      </c>
      <c r="I2486" s="17" t="s">
        <v>243</v>
      </c>
      <c r="J2486" s="17" t="s">
        <v>354</v>
      </c>
      <c r="K2486" s="17" t="s">
        <v>392</v>
      </c>
      <c r="L2486" s="17" t="s">
        <v>357</v>
      </c>
      <c r="M2486" s="17" t="s">
        <v>255</v>
      </c>
      <c r="N2486" s="36">
        <v>5.0661895658196503</v>
      </c>
      <c r="O2486" s="35">
        <v>21.57901056</v>
      </c>
      <c r="P2486" s="37">
        <v>857.18529107999996</v>
      </c>
      <c r="Q2486" t="str">
        <f t="shared" si="152"/>
        <v>Desirable</v>
      </c>
      <c r="R2486" t="str">
        <f t="shared" si="153"/>
        <v>Normal</v>
      </c>
      <c r="S2486">
        <f t="shared" si="154"/>
        <v>1</v>
      </c>
      <c r="T2486" t="str">
        <f t="shared" si="155"/>
        <v>Low</v>
      </c>
    </row>
    <row r="2487" spans="1:20" ht="15" customHeight="1" x14ac:dyDescent="0.35">
      <c r="A2487" s="35">
        <v>74</v>
      </c>
      <c r="B2487" s="36">
        <v>24.125949609999999</v>
      </c>
      <c r="C2487" s="35">
        <v>119.1380805</v>
      </c>
      <c r="D2487" s="35">
        <v>77.954705189999999</v>
      </c>
      <c r="E2487" s="37">
        <v>174.12561070000001</v>
      </c>
      <c r="F2487" s="37">
        <v>35.125073409999999</v>
      </c>
      <c r="G2487" s="37">
        <v>221.5174705</v>
      </c>
      <c r="H2487" s="37">
        <v>240.13535350000001</v>
      </c>
      <c r="I2487" s="17" t="s">
        <v>353</v>
      </c>
      <c r="J2487" s="17" t="s">
        <v>354</v>
      </c>
      <c r="K2487" s="17" t="s">
        <v>255</v>
      </c>
      <c r="L2487" s="17" t="s">
        <v>366</v>
      </c>
      <c r="M2487" s="17" t="s">
        <v>255</v>
      </c>
      <c r="N2487" s="36">
        <v>4.9573023995567498</v>
      </c>
      <c r="O2487" s="35">
        <v>41.183375310000002</v>
      </c>
      <c r="P2487" s="37">
        <v>1785.3202711399999</v>
      </c>
      <c r="Q2487" t="str">
        <f t="shared" si="152"/>
        <v>Desirable</v>
      </c>
      <c r="R2487" t="str">
        <f t="shared" si="153"/>
        <v>Normal</v>
      </c>
      <c r="S2487">
        <f t="shared" si="154"/>
        <v>3</v>
      </c>
      <c r="T2487" t="str">
        <f t="shared" si="155"/>
        <v>Moderate</v>
      </c>
    </row>
    <row r="2488" spans="1:20" ht="15" customHeight="1" x14ac:dyDescent="0.35">
      <c r="A2488" s="35">
        <v>70</v>
      </c>
      <c r="B2488" s="36">
        <v>19.67775863</v>
      </c>
      <c r="C2488" s="35">
        <v>109.8639976</v>
      </c>
      <c r="D2488" s="35">
        <v>82.464123479999998</v>
      </c>
      <c r="E2488" s="37">
        <v>197.51917169999999</v>
      </c>
      <c r="F2488" s="37">
        <v>35.537415690000003</v>
      </c>
      <c r="G2488" s="37">
        <v>226.4636524</v>
      </c>
      <c r="H2488" s="37">
        <v>213.4175353</v>
      </c>
      <c r="I2488" s="17" t="s">
        <v>243</v>
      </c>
      <c r="J2488" s="17" t="s">
        <v>249</v>
      </c>
      <c r="K2488" s="17" t="s">
        <v>392</v>
      </c>
      <c r="L2488" s="17" t="s">
        <v>366</v>
      </c>
      <c r="M2488" s="17" t="s">
        <v>255</v>
      </c>
      <c r="N2488" s="36">
        <v>5.5580623369746203</v>
      </c>
      <c r="O2488" s="35">
        <v>27.39987412</v>
      </c>
      <c r="P2488" s="37">
        <v>1377.4431041</v>
      </c>
      <c r="Q2488" t="str">
        <f t="shared" si="152"/>
        <v>Desirable</v>
      </c>
      <c r="R2488" t="str">
        <f t="shared" si="153"/>
        <v>Normal</v>
      </c>
      <c r="S2488">
        <f t="shared" si="154"/>
        <v>1</v>
      </c>
      <c r="T2488" t="str">
        <f t="shared" si="155"/>
        <v>Low</v>
      </c>
    </row>
    <row r="2489" spans="1:20" ht="15" customHeight="1" x14ac:dyDescent="0.35">
      <c r="A2489" s="35">
        <v>63</v>
      </c>
      <c r="B2489" s="36">
        <v>31.4197156</v>
      </c>
      <c r="C2489" s="35">
        <v>114.874707</v>
      </c>
      <c r="D2489" s="35">
        <v>81.730410520000007</v>
      </c>
      <c r="E2489" s="37">
        <v>225.00747089999999</v>
      </c>
      <c r="F2489" s="37">
        <v>35.560472570000002</v>
      </c>
      <c r="G2489" s="37">
        <v>229.89823870000001</v>
      </c>
      <c r="H2489" s="37">
        <v>284.69666949999998</v>
      </c>
      <c r="I2489" s="17" t="s">
        <v>243</v>
      </c>
      <c r="J2489" s="17" t="s">
        <v>359</v>
      </c>
      <c r="K2489" s="17" t="s">
        <v>392</v>
      </c>
      <c r="L2489" s="17" t="s">
        <v>261</v>
      </c>
      <c r="M2489" s="17" t="s">
        <v>334</v>
      </c>
      <c r="N2489" s="36">
        <v>6.3274600880817298</v>
      </c>
      <c r="O2489" s="35">
        <v>33.144296480000001</v>
      </c>
      <c r="P2489" s="37">
        <v>1979.4420828</v>
      </c>
      <c r="Q2489" t="str">
        <f t="shared" si="152"/>
        <v>Borderline High</v>
      </c>
      <c r="R2489" t="str">
        <f t="shared" si="153"/>
        <v>Normal</v>
      </c>
      <c r="S2489">
        <f t="shared" si="154"/>
        <v>4</v>
      </c>
      <c r="T2489" t="str">
        <f t="shared" si="155"/>
        <v>Moderate</v>
      </c>
    </row>
    <row r="2490" spans="1:20" ht="15" customHeight="1" x14ac:dyDescent="0.35">
      <c r="A2490" s="35">
        <v>31</v>
      </c>
      <c r="B2490" s="36">
        <v>21.705435909999999</v>
      </c>
      <c r="C2490" s="35">
        <v>100.5793374</v>
      </c>
      <c r="D2490" s="35">
        <v>86.466367410000004</v>
      </c>
      <c r="E2490" s="37">
        <v>179.33459479999999</v>
      </c>
      <c r="F2490" s="37">
        <v>38.042374799999997</v>
      </c>
      <c r="G2490" s="37">
        <v>208.16983070000001</v>
      </c>
      <c r="H2490" s="37">
        <v>195.67976279999999</v>
      </c>
      <c r="I2490" s="17" t="s">
        <v>353</v>
      </c>
      <c r="J2490" s="17" t="s">
        <v>249</v>
      </c>
      <c r="K2490" s="17" t="s">
        <v>392</v>
      </c>
      <c r="L2490" s="17" t="s">
        <v>357</v>
      </c>
      <c r="M2490" s="17" t="s">
        <v>255</v>
      </c>
      <c r="N2490" s="36">
        <v>4.7140746534046603</v>
      </c>
      <c r="O2490" s="35">
        <v>14.11296999</v>
      </c>
      <c r="P2490" s="37">
        <v>672.86851320999995</v>
      </c>
      <c r="Q2490" t="str">
        <f t="shared" si="152"/>
        <v>Desirable</v>
      </c>
      <c r="R2490" t="str">
        <f t="shared" si="153"/>
        <v>Normal</v>
      </c>
      <c r="S2490">
        <f t="shared" si="154"/>
        <v>3</v>
      </c>
      <c r="T2490" t="str">
        <f t="shared" si="155"/>
        <v>Moderate</v>
      </c>
    </row>
    <row r="2491" spans="1:20" ht="15" customHeight="1" x14ac:dyDescent="0.35">
      <c r="A2491" s="35">
        <v>34</v>
      </c>
      <c r="B2491" s="36">
        <v>31.0663847</v>
      </c>
      <c r="C2491" s="35">
        <v>99.052548180000002</v>
      </c>
      <c r="D2491" s="35">
        <v>90.224050309999996</v>
      </c>
      <c r="E2491" s="37">
        <v>202.37106439999999</v>
      </c>
      <c r="F2491" s="37">
        <v>30.309179960000002</v>
      </c>
      <c r="G2491" s="37">
        <v>226.3274705</v>
      </c>
      <c r="H2491" s="37">
        <v>275.68339859999998</v>
      </c>
      <c r="I2491" s="17" t="s">
        <v>243</v>
      </c>
      <c r="J2491" s="17" t="s">
        <v>359</v>
      </c>
      <c r="K2491" s="17" t="s">
        <v>392</v>
      </c>
      <c r="L2491" s="17" t="s">
        <v>357</v>
      </c>
      <c r="M2491" s="17" t="s">
        <v>334</v>
      </c>
      <c r="N2491" s="36">
        <v>6.6768901259313402</v>
      </c>
      <c r="O2491" s="35">
        <v>8.8284978700000103</v>
      </c>
      <c r="P2491" s="37">
        <v>1056.2570797999999</v>
      </c>
      <c r="Q2491" t="str">
        <f t="shared" si="152"/>
        <v>Borderline High</v>
      </c>
      <c r="R2491" t="str">
        <f t="shared" si="153"/>
        <v>Normal</v>
      </c>
      <c r="S2491">
        <f t="shared" si="154"/>
        <v>4</v>
      </c>
      <c r="T2491" t="str">
        <f t="shared" si="155"/>
        <v>Moderate</v>
      </c>
    </row>
    <row r="2492" spans="1:20" ht="15" customHeight="1" x14ac:dyDescent="0.35">
      <c r="A2492" s="35">
        <v>56</v>
      </c>
      <c r="B2492" s="36">
        <v>33.633708769999998</v>
      </c>
      <c r="C2492" s="35">
        <v>118.01156930000001</v>
      </c>
      <c r="D2492" s="35">
        <v>78.282254850000001</v>
      </c>
      <c r="E2492" s="37">
        <v>197.26970969999999</v>
      </c>
      <c r="F2492" s="37">
        <v>37.305263490000002</v>
      </c>
      <c r="G2492" s="37">
        <v>213.67665310000001</v>
      </c>
      <c r="H2492" s="37">
        <v>246.93646390000001</v>
      </c>
      <c r="I2492" s="17" t="s">
        <v>243</v>
      </c>
      <c r="J2492" s="17" t="s">
        <v>249</v>
      </c>
      <c r="K2492" s="17" t="s">
        <v>255</v>
      </c>
      <c r="L2492" s="17" t="s">
        <v>363</v>
      </c>
      <c r="M2492" s="17" t="s">
        <v>334</v>
      </c>
      <c r="N2492" s="36">
        <v>5.2879859635056601</v>
      </c>
      <c r="O2492" s="35">
        <v>39.729314449999997</v>
      </c>
      <c r="P2492" s="37">
        <v>1883.4876911199999</v>
      </c>
      <c r="Q2492" t="str">
        <f t="shared" si="152"/>
        <v>Desirable</v>
      </c>
      <c r="R2492" t="str">
        <f t="shared" si="153"/>
        <v>Normal</v>
      </c>
      <c r="S2492">
        <f t="shared" si="154"/>
        <v>4</v>
      </c>
      <c r="T2492" t="str">
        <f t="shared" si="155"/>
        <v>Moderate</v>
      </c>
    </row>
    <row r="2493" spans="1:20" ht="15" customHeight="1" x14ac:dyDescent="0.35">
      <c r="A2493" s="35">
        <v>26</v>
      </c>
      <c r="B2493" s="36">
        <v>23.169234190000001</v>
      </c>
      <c r="C2493" s="35">
        <v>93.920675660000001</v>
      </c>
      <c r="D2493" s="35">
        <v>66.027627050000007</v>
      </c>
      <c r="E2493" s="37">
        <v>187.55621590000001</v>
      </c>
      <c r="F2493" s="37">
        <v>40.157792129999997</v>
      </c>
      <c r="G2493" s="37">
        <v>211.16441019999999</v>
      </c>
      <c r="H2493" s="37">
        <v>232.63020850000001</v>
      </c>
      <c r="I2493" s="17" t="s">
        <v>243</v>
      </c>
      <c r="J2493" s="17" t="s">
        <v>354</v>
      </c>
      <c r="K2493" s="17" t="s">
        <v>255</v>
      </c>
      <c r="L2493" s="17" t="s">
        <v>355</v>
      </c>
      <c r="M2493" s="17" t="s">
        <v>255</v>
      </c>
      <c r="N2493" s="36">
        <v>4.67048126781566</v>
      </c>
      <c r="O2493" s="35">
        <v>27.893048610000001</v>
      </c>
      <c r="P2493" s="37">
        <v>602.40008894000005</v>
      </c>
      <c r="Q2493" t="str">
        <f t="shared" si="152"/>
        <v>Desirable</v>
      </c>
      <c r="R2493" t="str">
        <f t="shared" si="153"/>
        <v>Normal</v>
      </c>
      <c r="S2493">
        <f t="shared" si="154"/>
        <v>0</v>
      </c>
      <c r="T2493" t="str">
        <f t="shared" si="155"/>
        <v>Low</v>
      </c>
    </row>
    <row r="2494" spans="1:20" ht="15" customHeight="1" x14ac:dyDescent="0.35">
      <c r="A2494" s="35">
        <v>23</v>
      </c>
      <c r="B2494" s="36">
        <v>24.227479670000001</v>
      </c>
      <c r="C2494" s="35">
        <v>120.2164604</v>
      </c>
      <c r="D2494" s="35">
        <v>75.309276819999994</v>
      </c>
      <c r="E2494" s="37">
        <v>199.5566212</v>
      </c>
      <c r="F2494" s="37">
        <v>35.005492330000003</v>
      </c>
      <c r="G2494" s="37">
        <v>209.0748906</v>
      </c>
      <c r="H2494" s="37">
        <v>260.51108140000002</v>
      </c>
      <c r="I2494" s="17" t="s">
        <v>353</v>
      </c>
      <c r="J2494" s="17" t="s">
        <v>354</v>
      </c>
      <c r="K2494" s="17" t="s">
        <v>255</v>
      </c>
      <c r="L2494" s="17" t="s">
        <v>355</v>
      </c>
      <c r="M2494" s="17" t="s">
        <v>255</v>
      </c>
      <c r="N2494" s="36">
        <v>5.7007231699174898</v>
      </c>
      <c r="O2494" s="35">
        <v>44.907183580000002</v>
      </c>
      <c r="P2494" s="37">
        <v>557.23203240999999</v>
      </c>
      <c r="Q2494" t="str">
        <f t="shared" si="152"/>
        <v>Desirable</v>
      </c>
      <c r="R2494" t="str">
        <f t="shared" si="153"/>
        <v>Elevated</v>
      </c>
      <c r="S2494">
        <f t="shared" si="154"/>
        <v>4</v>
      </c>
      <c r="T2494" t="str">
        <f t="shared" si="155"/>
        <v>Moderate</v>
      </c>
    </row>
    <row r="2495" spans="1:20" ht="15" customHeight="1" x14ac:dyDescent="0.35">
      <c r="A2495" s="35">
        <v>40</v>
      </c>
      <c r="B2495" s="36">
        <v>29.492720160000001</v>
      </c>
      <c r="C2495" s="35">
        <v>98.134068650000003</v>
      </c>
      <c r="D2495" s="35">
        <v>92.468978039999996</v>
      </c>
      <c r="E2495" s="37">
        <v>193.66594670000001</v>
      </c>
      <c r="F2495" s="37">
        <v>40.759492369999997</v>
      </c>
      <c r="G2495" s="37">
        <v>214.2199214</v>
      </c>
      <c r="H2495" s="37">
        <v>282.14715030000002</v>
      </c>
      <c r="I2495" s="17" t="s">
        <v>243</v>
      </c>
      <c r="J2495" s="17" t="s">
        <v>359</v>
      </c>
      <c r="K2495" s="17" t="s">
        <v>392</v>
      </c>
      <c r="L2495" s="17" t="s">
        <v>360</v>
      </c>
      <c r="M2495" s="17" t="s">
        <v>333</v>
      </c>
      <c r="N2495" s="36">
        <v>4.7514317632312597</v>
      </c>
      <c r="O2495" s="35">
        <v>5.6650906100000098</v>
      </c>
      <c r="P2495" s="37">
        <v>1179.7088064</v>
      </c>
      <c r="Q2495" t="str">
        <f t="shared" si="152"/>
        <v>Desirable</v>
      </c>
      <c r="R2495" t="str">
        <f t="shared" si="153"/>
        <v>Normal</v>
      </c>
      <c r="S2495">
        <f t="shared" si="154"/>
        <v>2</v>
      </c>
      <c r="T2495" t="str">
        <f t="shared" si="155"/>
        <v>Low</v>
      </c>
    </row>
    <row r="2496" spans="1:20" ht="15" customHeight="1" x14ac:dyDescent="0.35">
      <c r="A2496" s="35">
        <v>76</v>
      </c>
      <c r="B2496" s="36">
        <v>24.817557369999999</v>
      </c>
      <c r="C2496" s="35">
        <v>107.70688610000001</v>
      </c>
      <c r="D2496" s="35">
        <v>97.886357369999999</v>
      </c>
      <c r="E2496" s="37">
        <v>193.04154439999999</v>
      </c>
      <c r="F2496" s="37">
        <v>29.564392000000002</v>
      </c>
      <c r="G2496" s="37">
        <v>211.54972129999999</v>
      </c>
      <c r="H2496" s="37">
        <v>287.58004219999998</v>
      </c>
      <c r="I2496" s="17" t="s">
        <v>353</v>
      </c>
      <c r="J2496" s="17" t="s">
        <v>249</v>
      </c>
      <c r="K2496" s="17" t="s">
        <v>392</v>
      </c>
      <c r="L2496" s="17" t="s">
        <v>366</v>
      </c>
      <c r="M2496" s="17" t="s">
        <v>255</v>
      </c>
      <c r="N2496" s="36">
        <v>6.5295286437820197</v>
      </c>
      <c r="O2496" s="35">
        <v>9.8205287300000101</v>
      </c>
      <c r="P2496" s="37">
        <v>1886.1343601200001</v>
      </c>
      <c r="Q2496" t="str">
        <f t="shared" si="152"/>
        <v>Desirable</v>
      </c>
      <c r="R2496" t="str">
        <f t="shared" si="153"/>
        <v>Normal</v>
      </c>
      <c r="S2496">
        <f t="shared" si="154"/>
        <v>3</v>
      </c>
      <c r="T2496" t="str">
        <f t="shared" si="155"/>
        <v>Moderate</v>
      </c>
    </row>
    <row r="2497" spans="1:20" ht="15" customHeight="1" x14ac:dyDescent="0.35">
      <c r="A2497" s="35">
        <v>63</v>
      </c>
      <c r="B2497" s="36">
        <v>23.00099621</v>
      </c>
      <c r="C2497" s="35">
        <v>117.7174043</v>
      </c>
      <c r="D2497" s="35">
        <v>67.234157909999993</v>
      </c>
      <c r="E2497" s="37">
        <v>189.72908200000001</v>
      </c>
      <c r="F2497" s="37">
        <v>34.291451680000002</v>
      </c>
      <c r="G2497" s="37">
        <v>233.95648679999999</v>
      </c>
      <c r="H2497" s="37">
        <v>230.12899669999999</v>
      </c>
      <c r="I2497" s="17" t="s">
        <v>353</v>
      </c>
      <c r="J2497" s="17" t="s">
        <v>354</v>
      </c>
      <c r="K2497" s="17" t="s">
        <v>255</v>
      </c>
      <c r="L2497" s="17" t="s">
        <v>261</v>
      </c>
      <c r="M2497" s="17" t="s">
        <v>255</v>
      </c>
      <c r="N2497" s="36">
        <v>5.5328390226960504</v>
      </c>
      <c r="O2497" s="35">
        <v>50.483246389999998</v>
      </c>
      <c r="P2497" s="37">
        <v>1449.06276123</v>
      </c>
      <c r="Q2497" t="str">
        <f t="shared" si="152"/>
        <v>Desirable</v>
      </c>
      <c r="R2497" t="str">
        <f t="shared" si="153"/>
        <v>Normal</v>
      </c>
      <c r="S2497">
        <f t="shared" si="154"/>
        <v>3</v>
      </c>
      <c r="T2497" t="str">
        <f t="shared" si="155"/>
        <v>Moderate</v>
      </c>
    </row>
    <row r="2498" spans="1:20" ht="15" customHeight="1" x14ac:dyDescent="0.35">
      <c r="A2498" s="35">
        <v>55</v>
      </c>
      <c r="B2498" s="36">
        <v>29.2047889</v>
      </c>
      <c r="C2498" s="35">
        <v>109.347814</v>
      </c>
      <c r="D2498" s="35">
        <v>90.754962379999995</v>
      </c>
      <c r="E2498" s="37">
        <v>198.4398314</v>
      </c>
      <c r="F2498" s="37">
        <v>34.369936010000004</v>
      </c>
      <c r="G2498" s="37">
        <v>218.49025700000001</v>
      </c>
      <c r="H2498" s="37">
        <v>221.28471099999999</v>
      </c>
      <c r="I2498" s="17" t="s">
        <v>243</v>
      </c>
      <c r="J2498" s="17" t="s">
        <v>354</v>
      </c>
      <c r="K2498" s="17" t="s">
        <v>392</v>
      </c>
      <c r="L2498" s="17" t="s">
        <v>363</v>
      </c>
      <c r="M2498" s="17" t="s">
        <v>333</v>
      </c>
      <c r="N2498" s="36">
        <v>5.7736456460746304</v>
      </c>
      <c r="O2498" s="35">
        <v>18.592851620000001</v>
      </c>
      <c r="P2498" s="37">
        <v>1606.2633894999999</v>
      </c>
      <c r="Q2498" t="str">
        <f t="shared" ref="Q2498:Q2561" si="156">IF(E2498&lt;200,"Desirable",IF(E2498&lt;240,"Borderline High","High"))</f>
        <v>Desirable</v>
      </c>
      <c r="R2498" t="str">
        <f t="shared" ref="R2498:R2561" si="157">IF(C2498&lt;120,"Normal",IF(C2498&lt;130,"Elevated",IF(C2498&lt;140,"High / Stage 1","High / Stage 2")))</f>
        <v>Normal</v>
      </c>
      <c r="S2498">
        <f t="shared" ref="S2498:S2561" si="158">(IF(M2498="Obese",3,IF(M2498="Overweight",2,IF(M2498="Underweight",1,0))))+(IF(R2498="High / Stage 2",3,IF(R2498="High / Stage 1",2,IF(R2498="Elevated",1,0))))+IF(I2498="smoker",2,0)+IF(F2498&lt;40,1,0)</f>
        <v>3</v>
      </c>
      <c r="T2498" t="str">
        <f t="shared" ref="T2498:T2561" si="159">IF(S2498&lt;=2,"Low",IF(S2498&lt;=5,"Moderate","High"))</f>
        <v>Moderate</v>
      </c>
    </row>
    <row r="2499" spans="1:20" ht="15" customHeight="1" x14ac:dyDescent="0.35">
      <c r="A2499" s="35">
        <v>31</v>
      </c>
      <c r="B2499" s="36">
        <v>23.296879480000001</v>
      </c>
      <c r="C2499" s="35">
        <v>108.6451495</v>
      </c>
      <c r="D2499" s="35">
        <v>73.949745519999993</v>
      </c>
      <c r="E2499" s="37">
        <v>192.02126050000001</v>
      </c>
      <c r="F2499" s="37">
        <v>31.286587740000002</v>
      </c>
      <c r="G2499" s="37">
        <v>215.9780074</v>
      </c>
      <c r="H2499" s="37">
        <v>240.3752356</v>
      </c>
      <c r="I2499" s="17" t="s">
        <v>243</v>
      </c>
      <c r="J2499" s="17" t="s">
        <v>354</v>
      </c>
      <c r="K2499" s="17" t="s">
        <v>255</v>
      </c>
      <c r="L2499" s="17" t="s">
        <v>357</v>
      </c>
      <c r="M2499" s="17" t="s">
        <v>255</v>
      </c>
      <c r="N2499" s="36">
        <v>6.1374945102913898</v>
      </c>
      <c r="O2499" s="35">
        <v>34.695403980000002</v>
      </c>
      <c r="P2499" s="37">
        <v>722.20326388000001</v>
      </c>
      <c r="Q2499" t="str">
        <f t="shared" si="156"/>
        <v>Desirable</v>
      </c>
      <c r="R2499" t="str">
        <f t="shared" si="157"/>
        <v>Normal</v>
      </c>
      <c r="S2499">
        <f t="shared" si="158"/>
        <v>1</v>
      </c>
      <c r="T2499" t="str">
        <f t="shared" si="159"/>
        <v>Low</v>
      </c>
    </row>
    <row r="2500" spans="1:20" ht="15" customHeight="1" x14ac:dyDescent="0.35">
      <c r="A2500" s="35">
        <v>89</v>
      </c>
      <c r="B2500" s="36">
        <v>37.688736710000001</v>
      </c>
      <c r="C2500" s="35">
        <v>119.2566353</v>
      </c>
      <c r="D2500" s="35">
        <v>82.537422179999993</v>
      </c>
      <c r="E2500" s="37">
        <v>223.4917355</v>
      </c>
      <c r="F2500" s="37">
        <v>37.071856750000002</v>
      </c>
      <c r="G2500" s="37">
        <v>239.54831390000001</v>
      </c>
      <c r="H2500" s="37">
        <v>270.8958179</v>
      </c>
      <c r="I2500" s="17" t="s">
        <v>243</v>
      </c>
      <c r="J2500" s="17" t="s">
        <v>359</v>
      </c>
      <c r="K2500" s="17" t="s">
        <v>392</v>
      </c>
      <c r="L2500" s="17" t="s">
        <v>366</v>
      </c>
      <c r="M2500" s="17" t="s">
        <v>334</v>
      </c>
      <c r="N2500" s="36">
        <v>6.0286091685979599</v>
      </c>
      <c r="O2500" s="35">
        <v>36.719213119999999</v>
      </c>
      <c r="P2500" s="37">
        <v>3354.2975671899999</v>
      </c>
      <c r="Q2500" t="str">
        <f t="shared" si="156"/>
        <v>Borderline High</v>
      </c>
      <c r="R2500" t="str">
        <f t="shared" si="157"/>
        <v>Normal</v>
      </c>
      <c r="S2500">
        <f t="shared" si="158"/>
        <v>4</v>
      </c>
      <c r="T2500" t="str">
        <f t="shared" si="159"/>
        <v>Moderate</v>
      </c>
    </row>
    <row r="2501" spans="1:20" ht="15" customHeight="1" x14ac:dyDescent="0.35">
      <c r="A2501" s="35">
        <v>79</v>
      </c>
      <c r="B2501" s="36">
        <v>29.808560329999999</v>
      </c>
      <c r="C2501" s="35">
        <v>98.015495369999996</v>
      </c>
      <c r="D2501" s="35">
        <v>91.669062589999996</v>
      </c>
      <c r="E2501" s="37">
        <v>190.16551269999999</v>
      </c>
      <c r="F2501" s="37">
        <v>36.41122464</v>
      </c>
      <c r="G2501" s="37">
        <v>206.3783904</v>
      </c>
      <c r="H2501" s="37">
        <v>218.79325170000001</v>
      </c>
      <c r="I2501" s="17" t="s">
        <v>353</v>
      </c>
      <c r="J2501" s="17" t="s">
        <v>354</v>
      </c>
      <c r="K2501" s="17" t="s">
        <v>392</v>
      </c>
      <c r="L2501" s="17" t="s">
        <v>366</v>
      </c>
      <c r="M2501" s="17" t="s">
        <v>333</v>
      </c>
      <c r="N2501" s="36">
        <v>5.2227167468322797</v>
      </c>
      <c r="O2501" s="35">
        <v>6.3464327799999998</v>
      </c>
      <c r="P2501" s="37">
        <v>2354.8762660699999</v>
      </c>
      <c r="Q2501" t="str">
        <f t="shared" si="156"/>
        <v>Desirable</v>
      </c>
      <c r="R2501" t="str">
        <f t="shared" si="157"/>
        <v>Normal</v>
      </c>
      <c r="S2501">
        <f t="shared" si="158"/>
        <v>5</v>
      </c>
      <c r="T2501" t="str">
        <f t="shared" si="159"/>
        <v>Moderate</v>
      </c>
    </row>
    <row r="2502" spans="1:20" ht="15" customHeight="1" x14ac:dyDescent="0.35">
      <c r="A2502" s="35">
        <v>52</v>
      </c>
      <c r="B2502" s="36">
        <v>30.346538649999999</v>
      </c>
      <c r="C2502" s="35">
        <v>100.66517640000001</v>
      </c>
      <c r="D2502" s="35">
        <v>85.196515250000004</v>
      </c>
      <c r="E2502" s="37">
        <v>194.799206</v>
      </c>
      <c r="F2502" s="37">
        <v>35.820158190000001</v>
      </c>
      <c r="G2502" s="37">
        <v>213.673529</v>
      </c>
      <c r="H2502" s="37">
        <v>248.9525787</v>
      </c>
      <c r="I2502" s="17" t="s">
        <v>243</v>
      </c>
      <c r="J2502" s="17" t="s">
        <v>359</v>
      </c>
      <c r="K2502" s="17" t="s">
        <v>392</v>
      </c>
      <c r="L2502" s="17" t="s">
        <v>363</v>
      </c>
      <c r="M2502" s="17" t="s">
        <v>334</v>
      </c>
      <c r="N2502" s="36">
        <v>5.4382564411561596</v>
      </c>
      <c r="O2502" s="35">
        <v>15.468661150000001</v>
      </c>
      <c r="P2502" s="37">
        <v>1578.0200098</v>
      </c>
      <c r="Q2502" t="str">
        <f t="shared" si="156"/>
        <v>Desirable</v>
      </c>
      <c r="R2502" t="str">
        <f t="shared" si="157"/>
        <v>Normal</v>
      </c>
      <c r="S2502">
        <f t="shared" si="158"/>
        <v>4</v>
      </c>
      <c r="T2502" t="str">
        <f t="shared" si="159"/>
        <v>Moderate</v>
      </c>
    </row>
    <row r="2503" spans="1:20" ht="15" customHeight="1" x14ac:dyDescent="0.35">
      <c r="A2503" s="35">
        <v>36</v>
      </c>
      <c r="B2503" s="36">
        <v>26.55105485</v>
      </c>
      <c r="C2503" s="35">
        <v>104.2618014</v>
      </c>
      <c r="D2503" s="35">
        <v>89.412031670000005</v>
      </c>
      <c r="E2503" s="37">
        <v>187.85376170000001</v>
      </c>
      <c r="F2503" s="37">
        <v>24.251884969999999</v>
      </c>
      <c r="G2503" s="37">
        <v>208.61940340000001</v>
      </c>
      <c r="H2503" s="37">
        <v>231.58999130000001</v>
      </c>
      <c r="I2503" s="17" t="s">
        <v>243</v>
      </c>
      <c r="J2503" s="17" t="s">
        <v>249</v>
      </c>
      <c r="K2503" s="17" t="s">
        <v>392</v>
      </c>
      <c r="L2503" s="17" t="s">
        <v>357</v>
      </c>
      <c r="M2503" s="17" t="s">
        <v>333</v>
      </c>
      <c r="N2503" s="36">
        <v>7.7459447763494804</v>
      </c>
      <c r="O2503" s="35">
        <v>14.84976973</v>
      </c>
      <c r="P2503" s="37">
        <v>955.83797460000005</v>
      </c>
      <c r="Q2503" t="str">
        <f t="shared" si="156"/>
        <v>Desirable</v>
      </c>
      <c r="R2503" t="str">
        <f t="shared" si="157"/>
        <v>Normal</v>
      </c>
      <c r="S2503">
        <f t="shared" si="158"/>
        <v>3</v>
      </c>
      <c r="T2503" t="str">
        <f t="shared" si="159"/>
        <v>Moderate</v>
      </c>
    </row>
    <row r="2504" spans="1:20" ht="15" customHeight="1" x14ac:dyDescent="0.35">
      <c r="A2504" s="35">
        <v>47</v>
      </c>
      <c r="B2504" s="36">
        <v>36.314905449999998</v>
      </c>
      <c r="C2504" s="35">
        <v>111.85697469999999</v>
      </c>
      <c r="D2504" s="35">
        <v>82.511397610000003</v>
      </c>
      <c r="E2504" s="37">
        <v>201.06092749999999</v>
      </c>
      <c r="F2504" s="37">
        <v>39.92930862</v>
      </c>
      <c r="G2504" s="37">
        <v>210.8658977</v>
      </c>
      <c r="H2504" s="37">
        <v>255.4697334</v>
      </c>
      <c r="I2504" s="17" t="s">
        <v>243</v>
      </c>
      <c r="J2504" s="17" t="s">
        <v>249</v>
      </c>
      <c r="K2504" s="17" t="s">
        <v>392</v>
      </c>
      <c r="L2504" s="17" t="s">
        <v>360</v>
      </c>
      <c r="M2504" s="17" t="s">
        <v>334</v>
      </c>
      <c r="N2504" s="36">
        <v>5.03542221112468</v>
      </c>
      <c r="O2504" s="35">
        <v>29.345577089999999</v>
      </c>
      <c r="P2504" s="37">
        <v>1706.8005561499999</v>
      </c>
      <c r="Q2504" t="str">
        <f t="shared" si="156"/>
        <v>Borderline High</v>
      </c>
      <c r="R2504" t="str">
        <f t="shared" si="157"/>
        <v>Normal</v>
      </c>
      <c r="S2504">
        <f t="shared" si="158"/>
        <v>4</v>
      </c>
      <c r="T2504" t="str">
        <f t="shared" si="159"/>
        <v>Moderate</v>
      </c>
    </row>
    <row r="2505" spans="1:20" ht="15" customHeight="1" x14ac:dyDescent="0.35">
      <c r="A2505" s="35">
        <v>42</v>
      </c>
      <c r="B2505" s="36">
        <v>23.28683062</v>
      </c>
      <c r="C2505" s="35">
        <v>113.1187268</v>
      </c>
      <c r="D2505" s="35">
        <v>89.565685979999998</v>
      </c>
      <c r="E2505" s="37">
        <v>172.07385110000001</v>
      </c>
      <c r="F2505" s="37">
        <v>40.045053959999997</v>
      </c>
      <c r="G2505" s="37">
        <v>192.3714459</v>
      </c>
      <c r="H2505" s="37">
        <v>230.00006870000001</v>
      </c>
      <c r="I2505" s="17" t="s">
        <v>243</v>
      </c>
      <c r="J2505" s="17" t="s">
        <v>359</v>
      </c>
      <c r="K2505" s="17" t="s">
        <v>392</v>
      </c>
      <c r="L2505" s="17" t="s">
        <v>360</v>
      </c>
      <c r="M2505" s="17" t="s">
        <v>255</v>
      </c>
      <c r="N2505" s="36">
        <v>4.2970063486961498</v>
      </c>
      <c r="O2505" s="35">
        <v>23.55304082</v>
      </c>
      <c r="P2505" s="37">
        <v>978.04688604</v>
      </c>
      <c r="Q2505" t="str">
        <f t="shared" si="156"/>
        <v>Desirable</v>
      </c>
      <c r="R2505" t="str">
        <f t="shared" si="157"/>
        <v>Normal</v>
      </c>
      <c r="S2505">
        <f t="shared" si="158"/>
        <v>0</v>
      </c>
      <c r="T2505" t="str">
        <f t="shared" si="159"/>
        <v>Low</v>
      </c>
    </row>
    <row r="2506" spans="1:20" ht="15" customHeight="1" x14ac:dyDescent="0.35">
      <c r="A2506" s="35">
        <v>57</v>
      </c>
      <c r="B2506" s="36">
        <v>30.803321230000002</v>
      </c>
      <c r="C2506" s="35">
        <v>111.8816514</v>
      </c>
      <c r="D2506" s="35">
        <v>81.363891899999999</v>
      </c>
      <c r="E2506" s="37">
        <v>198.470292</v>
      </c>
      <c r="F2506" s="37">
        <v>39.749798259999999</v>
      </c>
      <c r="G2506" s="37">
        <v>210.8433742</v>
      </c>
      <c r="H2506" s="37">
        <v>251.2766651</v>
      </c>
      <c r="I2506" s="17" t="s">
        <v>353</v>
      </c>
      <c r="J2506" s="17" t="s">
        <v>359</v>
      </c>
      <c r="K2506" s="17" t="s">
        <v>392</v>
      </c>
      <c r="L2506" s="17" t="s">
        <v>363</v>
      </c>
      <c r="M2506" s="17" t="s">
        <v>334</v>
      </c>
      <c r="N2506" s="36">
        <v>4.9929886612712604</v>
      </c>
      <c r="O2506" s="35">
        <v>30.5177595</v>
      </c>
      <c r="P2506" s="37">
        <v>1755.7893101100001</v>
      </c>
      <c r="Q2506" t="str">
        <f t="shared" si="156"/>
        <v>Desirable</v>
      </c>
      <c r="R2506" t="str">
        <f t="shared" si="157"/>
        <v>Normal</v>
      </c>
      <c r="S2506">
        <f t="shared" si="158"/>
        <v>6</v>
      </c>
      <c r="T2506" t="str">
        <f t="shared" si="159"/>
        <v>High</v>
      </c>
    </row>
    <row r="2507" spans="1:20" ht="15" customHeight="1" x14ac:dyDescent="0.35">
      <c r="A2507" s="35">
        <v>31</v>
      </c>
      <c r="B2507" s="36">
        <v>20.309005819999999</v>
      </c>
      <c r="C2507" s="35">
        <v>101.84586710000001</v>
      </c>
      <c r="D2507" s="35">
        <v>81.841356399999995</v>
      </c>
      <c r="E2507" s="37">
        <v>187.96391800000001</v>
      </c>
      <c r="F2507" s="37">
        <v>44.552929730000002</v>
      </c>
      <c r="G2507" s="37">
        <v>200.3105296</v>
      </c>
      <c r="H2507" s="37">
        <v>241.8434364</v>
      </c>
      <c r="I2507" s="17" t="s">
        <v>243</v>
      </c>
      <c r="J2507" s="17" t="s">
        <v>354</v>
      </c>
      <c r="K2507" s="17" t="s">
        <v>392</v>
      </c>
      <c r="L2507" s="17" t="s">
        <v>357</v>
      </c>
      <c r="M2507" s="17" t="s">
        <v>255</v>
      </c>
      <c r="N2507" s="36">
        <v>4.2188901861022501</v>
      </c>
      <c r="O2507" s="35">
        <v>20.004510700000001</v>
      </c>
      <c r="P2507" s="37">
        <v>629.57918041999994</v>
      </c>
      <c r="Q2507" t="str">
        <f t="shared" si="156"/>
        <v>Desirable</v>
      </c>
      <c r="R2507" t="str">
        <f t="shared" si="157"/>
        <v>Normal</v>
      </c>
      <c r="S2507">
        <f t="shared" si="158"/>
        <v>0</v>
      </c>
      <c r="T2507" t="str">
        <f t="shared" si="159"/>
        <v>Low</v>
      </c>
    </row>
    <row r="2508" spans="1:20" ht="15" customHeight="1" x14ac:dyDescent="0.35">
      <c r="A2508" s="35">
        <v>43</v>
      </c>
      <c r="B2508" s="36">
        <v>38.468095929999997</v>
      </c>
      <c r="C2508" s="35">
        <v>109.6106585</v>
      </c>
      <c r="D2508" s="35">
        <v>90.867496579999994</v>
      </c>
      <c r="E2508" s="37">
        <v>215.59404459999999</v>
      </c>
      <c r="F2508" s="37">
        <v>27.645915899999999</v>
      </c>
      <c r="G2508" s="37">
        <v>237.49716549999999</v>
      </c>
      <c r="H2508" s="37">
        <v>298.43645980000002</v>
      </c>
      <c r="I2508" s="17" t="s">
        <v>353</v>
      </c>
      <c r="J2508" s="17" t="s">
        <v>359</v>
      </c>
      <c r="K2508" s="17" t="s">
        <v>392</v>
      </c>
      <c r="L2508" s="17" t="s">
        <v>360</v>
      </c>
      <c r="M2508" s="17" t="s">
        <v>334</v>
      </c>
      <c r="N2508" s="36">
        <v>7.7984048486525301</v>
      </c>
      <c r="O2508" s="35">
        <v>18.743161919999999</v>
      </c>
      <c r="P2508" s="37">
        <v>1654.1281249900001</v>
      </c>
      <c r="Q2508" t="str">
        <f t="shared" si="156"/>
        <v>Borderline High</v>
      </c>
      <c r="R2508" t="str">
        <f t="shared" si="157"/>
        <v>Normal</v>
      </c>
      <c r="S2508">
        <f t="shared" si="158"/>
        <v>6</v>
      </c>
      <c r="T2508" t="str">
        <f t="shared" si="159"/>
        <v>High</v>
      </c>
    </row>
    <row r="2509" spans="1:20" ht="15" customHeight="1" x14ac:dyDescent="0.35">
      <c r="A2509" s="35">
        <v>39</v>
      </c>
      <c r="B2509" s="36">
        <v>31.09950581</v>
      </c>
      <c r="C2509" s="35">
        <v>117.6164187</v>
      </c>
      <c r="D2509" s="35">
        <v>81.269971830000003</v>
      </c>
      <c r="E2509" s="37">
        <v>185.00031200000001</v>
      </c>
      <c r="F2509" s="37">
        <v>28.941974210000001</v>
      </c>
      <c r="G2509" s="37">
        <v>196.85589150000001</v>
      </c>
      <c r="H2509" s="37">
        <v>248.66881900000001</v>
      </c>
      <c r="I2509" s="17" t="s">
        <v>243</v>
      </c>
      <c r="J2509" s="17" t="s">
        <v>359</v>
      </c>
      <c r="K2509" s="17" t="s">
        <v>392</v>
      </c>
      <c r="L2509" s="17" t="s">
        <v>357</v>
      </c>
      <c r="M2509" s="17" t="s">
        <v>334</v>
      </c>
      <c r="N2509" s="36">
        <v>6.3921110100387999</v>
      </c>
      <c r="O2509" s="35">
        <v>36.346446870000001</v>
      </c>
      <c r="P2509" s="37">
        <v>1212.88072659</v>
      </c>
      <c r="Q2509" t="str">
        <f t="shared" si="156"/>
        <v>Desirable</v>
      </c>
      <c r="R2509" t="str">
        <f t="shared" si="157"/>
        <v>Normal</v>
      </c>
      <c r="S2509">
        <f t="shared" si="158"/>
        <v>4</v>
      </c>
      <c r="T2509" t="str">
        <f t="shared" si="159"/>
        <v>Moderate</v>
      </c>
    </row>
    <row r="2510" spans="1:20" ht="15" customHeight="1" x14ac:dyDescent="0.35">
      <c r="A2510" s="35">
        <v>65</v>
      </c>
      <c r="B2510" s="36">
        <v>22.300629879999999</v>
      </c>
      <c r="C2510" s="35">
        <v>100.9463806</v>
      </c>
      <c r="D2510" s="35">
        <v>95.190135040000001</v>
      </c>
      <c r="E2510" s="37">
        <v>195.45315859999999</v>
      </c>
      <c r="F2510" s="37">
        <v>41.344536689999998</v>
      </c>
      <c r="G2510" s="37">
        <v>214.29233719999999</v>
      </c>
      <c r="H2510" s="37">
        <v>257.43849540000002</v>
      </c>
      <c r="I2510" s="17" t="s">
        <v>243</v>
      </c>
      <c r="J2510" s="17" t="s">
        <v>249</v>
      </c>
      <c r="K2510" s="17" t="s">
        <v>392</v>
      </c>
      <c r="L2510" s="17" t="s">
        <v>261</v>
      </c>
      <c r="M2510" s="17" t="s">
        <v>255</v>
      </c>
      <c r="N2510" s="36">
        <v>4.7274240866574804</v>
      </c>
      <c r="O2510" s="35">
        <v>5.75624556</v>
      </c>
      <c r="P2510" s="37">
        <v>1449.5409422</v>
      </c>
      <c r="Q2510" t="str">
        <f t="shared" si="156"/>
        <v>Desirable</v>
      </c>
      <c r="R2510" t="str">
        <f t="shared" si="157"/>
        <v>Normal</v>
      </c>
      <c r="S2510">
        <f t="shared" si="158"/>
        <v>0</v>
      </c>
      <c r="T2510" t="str">
        <f t="shared" si="159"/>
        <v>Low</v>
      </c>
    </row>
    <row r="2511" spans="1:20" ht="15" customHeight="1" x14ac:dyDescent="0.35">
      <c r="A2511" s="35">
        <v>68</v>
      </c>
      <c r="B2511" s="36">
        <v>29.628569989999999</v>
      </c>
      <c r="C2511" s="35">
        <v>100.1772378</v>
      </c>
      <c r="D2511" s="35">
        <v>74.823497790000005</v>
      </c>
      <c r="E2511" s="37">
        <v>216.79000930000001</v>
      </c>
      <c r="F2511" s="37">
        <v>51.879935979999999</v>
      </c>
      <c r="G2511" s="37">
        <v>253.24790179999999</v>
      </c>
      <c r="H2511" s="37">
        <v>269.07657189999998</v>
      </c>
      <c r="I2511" s="17" t="s">
        <v>353</v>
      </c>
      <c r="J2511" s="17" t="s">
        <v>354</v>
      </c>
      <c r="K2511" s="17" t="s">
        <v>255</v>
      </c>
      <c r="L2511" s="17" t="s">
        <v>261</v>
      </c>
      <c r="M2511" s="17" t="s">
        <v>333</v>
      </c>
      <c r="N2511" s="36">
        <v>4.1786869086263696</v>
      </c>
      <c r="O2511" s="35">
        <v>25.353740009999999</v>
      </c>
      <c r="P2511" s="37">
        <v>2014.74275932</v>
      </c>
      <c r="Q2511" t="str">
        <f t="shared" si="156"/>
        <v>Borderline High</v>
      </c>
      <c r="R2511" t="str">
        <f t="shared" si="157"/>
        <v>Normal</v>
      </c>
      <c r="S2511">
        <f t="shared" si="158"/>
        <v>4</v>
      </c>
      <c r="T2511" t="str">
        <f t="shared" si="159"/>
        <v>Moderate</v>
      </c>
    </row>
    <row r="2512" spans="1:20" ht="15" customHeight="1" x14ac:dyDescent="0.35">
      <c r="A2512" s="35">
        <v>20</v>
      </c>
      <c r="B2512" s="36">
        <v>32.313737860000003</v>
      </c>
      <c r="C2512" s="35">
        <v>106.47254479999999</v>
      </c>
      <c r="D2512" s="35">
        <v>89.407388190000006</v>
      </c>
      <c r="E2512" s="37">
        <v>176.20030510000001</v>
      </c>
      <c r="F2512" s="37">
        <v>36.491695569999997</v>
      </c>
      <c r="G2512" s="37">
        <v>181.013576</v>
      </c>
      <c r="H2512" s="37">
        <v>248.01717239999999</v>
      </c>
      <c r="I2512" s="17" t="s">
        <v>243</v>
      </c>
      <c r="J2512" s="17" t="s">
        <v>359</v>
      </c>
      <c r="K2512" s="17" t="s">
        <v>392</v>
      </c>
      <c r="L2512" s="17" t="s">
        <v>355</v>
      </c>
      <c r="M2512" s="17" t="s">
        <v>334</v>
      </c>
      <c r="N2512" s="36">
        <v>4.8285041938378797</v>
      </c>
      <c r="O2512" s="35">
        <v>17.065156609999999</v>
      </c>
      <c r="P2512" s="37">
        <v>646.27475719999995</v>
      </c>
      <c r="Q2512" t="str">
        <f t="shared" si="156"/>
        <v>Desirable</v>
      </c>
      <c r="R2512" t="str">
        <f t="shared" si="157"/>
        <v>Normal</v>
      </c>
      <c r="S2512">
        <f t="shared" si="158"/>
        <v>4</v>
      </c>
      <c r="T2512" t="str">
        <f t="shared" si="159"/>
        <v>Moderate</v>
      </c>
    </row>
    <row r="2513" spans="1:20" ht="15" customHeight="1" x14ac:dyDescent="0.35">
      <c r="A2513" s="35">
        <v>59</v>
      </c>
      <c r="B2513" s="36">
        <v>22.529837539999999</v>
      </c>
      <c r="C2513" s="35">
        <v>115.5479598</v>
      </c>
      <c r="D2513" s="35">
        <v>76.924214419999998</v>
      </c>
      <c r="E2513" s="37">
        <v>162.90529670000001</v>
      </c>
      <c r="F2513" s="37">
        <v>51.153614779999998</v>
      </c>
      <c r="G2513" s="37">
        <v>211.03571210000001</v>
      </c>
      <c r="H2513" s="37">
        <v>231.8893697</v>
      </c>
      <c r="I2513" s="17" t="s">
        <v>243</v>
      </c>
      <c r="J2513" s="17" t="s">
        <v>359</v>
      </c>
      <c r="K2513" s="17" t="s">
        <v>255</v>
      </c>
      <c r="L2513" s="17" t="s">
        <v>363</v>
      </c>
      <c r="M2513" s="17" t="s">
        <v>255</v>
      </c>
      <c r="N2513" s="36">
        <v>3.1846292270960399</v>
      </c>
      <c r="O2513" s="35">
        <v>38.623745380000003</v>
      </c>
      <c r="P2513" s="37">
        <v>1329.2604148600001</v>
      </c>
      <c r="Q2513" t="str">
        <f t="shared" si="156"/>
        <v>Desirable</v>
      </c>
      <c r="R2513" t="str">
        <f t="shared" si="157"/>
        <v>Normal</v>
      </c>
      <c r="S2513">
        <f t="shared" si="158"/>
        <v>0</v>
      </c>
      <c r="T2513" t="str">
        <f t="shared" si="159"/>
        <v>Low</v>
      </c>
    </row>
    <row r="2514" spans="1:20" ht="15" customHeight="1" x14ac:dyDescent="0.35">
      <c r="A2514" s="35">
        <v>36</v>
      </c>
      <c r="B2514" s="36">
        <v>24.69840782</v>
      </c>
      <c r="C2514" s="35">
        <v>100.0212217</v>
      </c>
      <c r="D2514" s="35">
        <v>86.457960040000003</v>
      </c>
      <c r="E2514" s="37">
        <v>173.7070435</v>
      </c>
      <c r="F2514" s="37">
        <v>35.397487380000001</v>
      </c>
      <c r="G2514" s="37">
        <v>206.0854654</v>
      </c>
      <c r="H2514" s="37">
        <v>219.18608259999999</v>
      </c>
      <c r="I2514" s="17" t="s">
        <v>243</v>
      </c>
      <c r="J2514" s="17" t="s">
        <v>249</v>
      </c>
      <c r="K2514" s="17" t="s">
        <v>392</v>
      </c>
      <c r="L2514" s="17" t="s">
        <v>357</v>
      </c>
      <c r="M2514" s="17" t="s">
        <v>255</v>
      </c>
      <c r="N2514" s="36">
        <v>4.9073269420288401</v>
      </c>
      <c r="O2514" s="35">
        <v>13.56326166</v>
      </c>
      <c r="P2514" s="37">
        <v>889.14268152</v>
      </c>
      <c r="Q2514" t="str">
        <f t="shared" si="156"/>
        <v>Desirable</v>
      </c>
      <c r="R2514" t="str">
        <f t="shared" si="157"/>
        <v>Normal</v>
      </c>
      <c r="S2514">
        <f t="shared" si="158"/>
        <v>1</v>
      </c>
      <c r="T2514" t="str">
        <f t="shared" si="159"/>
        <v>Low</v>
      </c>
    </row>
    <row r="2515" spans="1:20" ht="15" customHeight="1" x14ac:dyDescent="0.35">
      <c r="A2515" s="35">
        <v>45</v>
      </c>
      <c r="B2515" s="36">
        <v>22.032480899999999</v>
      </c>
      <c r="C2515" s="35">
        <v>107.6632073</v>
      </c>
      <c r="D2515" s="35">
        <v>81.08706626</v>
      </c>
      <c r="E2515" s="37">
        <v>192.49364560000001</v>
      </c>
      <c r="F2515" s="37">
        <v>36.77159829</v>
      </c>
      <c r="G2515" s="37">
        <v>207.6929423</v>
      </c>
      <c r="H2515" s="37">
        <v>237.6514129</v>
      </c>
      <c r="I2515" s="17" t="s">
        <v>243</v>
      </c>
      <c r="J2515" s="17" t="s">
        <v>249</v>
      </c>
      <c r="K2515" s="17" t="s">
        <v>392</v>
      </c>
      <c r="L2515" s="17" t="s">
        <v>360</v>
      </c>
      <c r="M2515" s="17" t="s">
        <v>255</v>
      </c>
      <c r="N2515" s="36">
        <v>5.2348457655251996</v>
      </c>
      <c r="O2515" s="35">
        <v>26.57614104</v>
      </c>
      <c r="P2515" s="37">
        <v>991.46164050000004</v>
      </c>
      <c r="Q2515" t="str">
        <f t="shared" si="156"/>
        <v>Desirable</v>
      </c>
      <c r="R2515" t="str">
        <f t="shared" si="157"/>
        <v>Normal</v>
      </c>
      <c r="S2515">
        <f t="shared" si="158"/>
        <v>1</v>
      </c>
      <c r="T2515" t="str">
        <f t="shared" si="159"/>
        <v>Low</v>
      </c>
    </row>
    <row r="2516" spans="1:20" ht="15" customHeight="1" x14ac:dyDescent="0.35">
      <c r="A2516" s="35">
        <v>62</v>
      </c>
      <c r="B2516" s="36">
        <v>29.394196090000001</v>
      </c>
      <c r="C2516" s="35">
        <v>101.5418665</v>
      </c>
      <c r="D2516" s="35">
        <v>88.436062269999994</v>
      </c>
      <c r="E2516" s="37">
        <v>193.19330719999999</v>
      </c>
      <c r="F2516" s="37">
        <v>31.030364970000001</v>
      </c>
      <c r="G2516" s="37">
        <v>213.79170780000001</v>
      </c>
      <c r="H2516" s="37">
        <v>271.70224059999998</v>
      </c>
      <c r="I2516" s="17" t="s">
        <v>353</v>
      </c>
      <c r="J2516" s="17" t="s">
        <v>249</v>
      </c>
      <c r="K2516" s="17" t="s">
        <v>392</v>
      </c>
      <c r="L2516" s="17" t="s">
        <v>261</v>
      </c>
      <c r="M2516" s="17" t="s">
        <v>333</v>
      </c>
      <c r="N2516" s="36">
        <v>6.2259437614342703</v>
      </c>
      <c r="O2516" s="35">
        <v>13.10580423</v>
      </c>
      <c r="P2516" s="37">
        <v>1822.44015758</v>
      </c>
      <c r="Q2516" t="str">
        <f t="shared" si="156"/>
        <v>Desirable</v>
      </c>
      <c r="R2516" t="str">
        <f t="shared" si="157"/>
        <v>Normal</v>
      </c>
      <c r="S2516">
        <f t="shared" si="158"/>
        <v>5</v>
      </c>
      <c r="T2516" t="str">
        <f t="shared" si="159"/>
        <v>Moderate</v>
      </c>
    </row>
    <row r="2517" spans="1:20" ht="15" customHeight="1" x14ac:dyDescent="0.35">
      <c r="A2517" s="35">
        <v>88</v>
      </c>
      <c r="B2517" s="36">
        <v>27.91073171</v>
      </c>
      <c r="C2517" s="35">
        <v>105.24084910000001</v>
      </c>
      <c r="D2517" s="35">
        <v>74.330721420000003</v>
      </c>
      <c r="E2517" s="37">
        <v>193.4281211</v>
      </c>
      <c r="F2517" s="37">
        <v>39.825808850000001</v>
      </c>
      <c r="G2517" s="37">
        <v>202.06971390000001</v>
      </c>
      <c r="H2517" s="37">
        <v>258.72887809999997</v>
      </c>
      <c r="I2517" s="17" t="s">
        <v>243</v>
      </c>
      <c r="J2517" s="17" t="s">
        <v>359</v>
      </c>
      <c r="K2517" s="17" t="s">
        <v>255</v>
      </c>
      <c r="L2517" s="17" t="s">
        <v>366</v>
      </c>
      <c r="M2517" s="17" t="s">
        <v>333</v>
      </c>
      <c r="N2517" s="36">
        <v>4.8568535501319801</v>
      </c>
      <c r="O2517" s="35">
        <v>30.910127679999999</v>
      </c>
      <c r="P2517" s="37">
        <v>2456.1443904799999</v>
      </c>
      <c r="Q2517" t="str">
        <f t="shared" si="156"/>
        <v>Desirable</v>
      </c>
      <c r="R2517" t="str">
        <f t="shared" si="157"/>
        <v>Normal</v>
      </c>
      <c r="S2517">
        <f t="shared" si="158"/>
        <v>3</v>
      </c>
      <c r="T2517" t="str">
        <f t="shared" si="159"/>
        <v>Moderate</v>
      </c>
    </row>
    <row r="2518" spans="1:20" ht="15" customHeight="1" x14ac:dyDescent="0.35">
      <c r="A2518" s="35">
        <v>80</v>
      </c>
      <c r="B2518" s="36">
        <v>27.15705449</v>
      </c>
      <c r="C2518" s="35">
        <v>125.9954578</v>
      </c>
      <c r="D2518" s="35">
        <v>83.930871420000003</v>
      </c>
      <c r="E2518" s="37">
        <v>179.0634451</v>
      </c>
      <c r="F2518" s="37">
        <v>45.457019189999997</v>
      </c>
      <c r="G2518" s="37">
        <v>194.50289359999999</v>
      </c>
      <c r="H2518" s="37">
        <v>215.6580859</v>
      </c>
      <c r="I2518" s="17" t="s">
        <v>243</v>
      </c>
      <c r="J2518" s="17" t="s">
        <v>249</v>
      </c>
      <c r="K2518" s="17" t="s">
        <v>392</v>
      </c>
      <c r="L2518" s="17" t="s">
        <v>366</v>
      </c>
      <c r="M2518" s="17" t="s">
        <v>333</v>
      </c>
      <c r="N2518" s="36">
        <v>3.9391814133600702</v>
      </c>
      <c r="O2518" s="35">
        <v>42.064586380000001</v>
      </c>
      <c r="P2518" s="37">
        <v>2172.5643592000001</v>
      </c>
      <c r="Q2518" t="str">
        <f t="shared" si="156"/>
        <v>Desirable</v>
      </c>
      <c r="R2518" t="str">
        <f t="shared" si="157"/>
        <v>Elevated</v>
      </c>
      <c r="S2518">
        <f t="shared" si="158"/>
        <v>3</v>
      </c>
      <c r="T2518" t="str">
        <f t="shared" si="159"/>
        <v>Moderate</v>
      </c>
    </row>
    <row r="2519" spans="1:20" ht="15" customHeight="1" x14ac:dyDescent="0.35">
      <c r="A2519" s="35">
        <v>36</v>
      </c>
      <c r="B2519" s="36">
        <v>22.972355610000001</v>
      </c>
      <c r="C2519" s="35">
        <v>84.358437910000006</v>
      </c>
      <c r="D2519" s="35">
        <v>75.327534580000005</v>
      </c>
      <c r="E2519" s="37">
        <v>205.8701432</v>
      </c>
      <c r="F2519" s="37">
        <v>42.367908200000002</v>
      </c>
      <c r="G2519" s="37">
        <v>233.71124159999999</v>
      </c>
      <c r="H2519" s="37">
        <v>245.7190822</v>
      </c>
      <c r="I2519" s="17" t="s">
        <v>243</v>
      </c>
      <c r="J2519" s="17" t="s">
        <v>359</v>
      </c>
      <c r="K2519" s="17" t="s">
        <v>255</v>
      </c>
      <c r="L2519" s="17" t="s">
        <v>357</v>
      </c>
      <c r="M2519" s="17" t="s">
        <v>255</v>
      </c>
      <c r="N2519" s="36">
        <v>4.8591056756490998</v>
      </c>
      <c r="O2519" s="35">
        <v>9.0309033299999992</v>
      </c>
      <c r="P2519" s="37">
        <v>827.00480196000001</v>
      </c>
      <c r="Q2519" t="str">
        <f t="shared" si="156"/>
        <v>Borderline High</v>
      </c>
      <c r="R2519" t="str">
        <f t="shared" si="157"/>
        <v>Normal</v>
      </c>
      <c r="S2519">
        <f t="shared" si="158"/>
        <v>0</v>
      </c>
      <c r="T2519" t="str">
        <f t="shared" si="159"/>
        <v>Low</v>
      </c>
    </row>
    <row r="2520" spans="1:20" ht="15" customHeight="1" x14ac:dyDescent="0.35">
      <c r="A2520" s="35">
        <v>64</v>
      </c>
      <c r="B2520" s="36">
        <v>25.965449929999998</v>
      </c>
      <c r="C2520" s="35">
        <v>101.9435493</v>
      </c>
      <c r="D2520" s="35">
        <v>74.911883680000003</v>
      </c>
      <c r="E2520" s="37">
        <v>198.6380451</v>
      </c>
      <c r="F2520" s="37">
        <v>43.366298909999998</v>
      </c>
      <c r="G2520" s="37">
        <v>222.07983719999999</v>
      </c>
      <c r="H2520" s="37">
        <v>271.5082496</v>
      </c>
      <c r="I2520" s="17" t="s">
        <v>243</v>
      </c>
      <c r="J2520" s="17" t="s">
        <v>249</v>
      </c>
      <c r="K2520" s="17" t="s">
        <v>255</v>
      </c>
      <c r="L2520" s="17" t="s">
        <v>261</v>
      </c>
      <c r="M2520" s="17" t="s">
        <v>333</v>
      </c>
      <c r="N2520" s="36">
        <v>4.5804703212566604</v>
      </c>
      <c r="O2520" s="35">
        <v>27.031665619999998</v>
      </c>
      <c r="P2520" s="37">
        <v>1661.7887955199999</v>
      </c>
      <c r="Q2520" t="str">
        <f t="shared" si="156"/>
        <v>Desirable</v>
      </c>
      <c r="R2520" t="str">
        <f t="shared" si="157"/>
        <v>Normal</v>
      </c>
      <c r="S2520">
        <f t="shared" si="158"/>
        <v>2</v>
      </c>
      <c r="T2520" t="str">
        <f t="shared" si="159"/>
        <v>Low</v>
      </c>
    </row>
    <row r="2521" spans="1:20" ht="15" customHeight="1" x14ac:dyDescent="0.35">
      <c r="A2521" s="35">
        <v>31</v>
      </c>
      <c r="B2521" s="36">
        <v>23.421387930000002</v>
      </c>
      <c r="C2521" s="35">
        <v>87.429354029999999</v>
      </c>
      <c r="D2521" s="35">
        <v>75.124593750000003</v>
      </c>
      <c r="E2521" s="37">
        <v>166.94459040000001</v>
      </c>
      <c r="F2521" s="37">
        <v>28.816614650000002</v>
      </c>
      <c r="G2521" s="37">
        <v>199.75460570000001</v>
      </c>
      <c r="H2521" s="37">
        <v>256.40630060000001</v>
      </c>
      <c r="I2521" s="17" t="s">
        <v>353</v>
      </c>
      <c r="J2521" s="17" t="s">
        <v>359</v>
      </c>
      <c r="K2521" s="17" t="s">
        <v>255</v>
      </c>
      <c r="L2521" s="17" t="s">
        <v>357</v>
      </c>
      <c r="M2521" s="17" t="s">
        <v>255</v>
      </c>
      <c r="N2521" s="36">
        <v>5.7933450000172</v>
      </c>
      <c r="O2521" s="35">
        <v>12.30476028</v>
      </c>
      <c r="P2521" s="37">
        <v>726.06302583000002</v>
      </c>
      <c r="Q2521" t="str">
        <f t="shared" si="156"/>
        <v>Desirable</v>
      </c>
      <c r="R2521" t="str">
        <f t="shared" si="157"/>
        <v>Normal</v>
      </c>
      <c r="S2521">
        <f t="shared" si="158"/>
        <v>3</v>
      </c>
      <c r="T2521" t="str">
        <f t="shared" si="159"/>
        <v>Moderate</v>
      </c>
    </row>
    <row r="2522" spans="1:20" ht="15" customHeight="1" x14ac:dyDescent="0.35">
      <c r="A2522" s="35">
        <v>55</v>
      </c>
      <c r="B2522" s="36">
        <v>29.42348342</v>
      </c>
      <c r="C2522" s="35">
        <v>102.2899299</v>
      </c>
      <c r="D2522" s="35">
        <v>79.555105400000002</v>
      </c>
      <c r="E2522" s="37">
        <v>221.64267950000001</v>
      </c>
      <c r="F2522" s="37">
        <v>35.214770659999999</v>
      </c>
      <c r="G2522" s="37">
        <v>253.32300889999999</v>
      </c>
      <c r="H2522" s="37">
        <v>256.80604090000003</v>
      </c>
      <c r="I2522" s="17" t="s">
        <v>243</v>
      </c>
      <c r="J2522" s="17" t="s">
        <v>359</v>
      </c>
      <c r="K2522" s="17" t="s">
        <v>255</v>
      </c>
      <c r="L2522" s="17" t="s">
        <v>363</v>
      </c>
      <c r="M2522" s="17" t="s">
        <v>333</v>
      </c>
      <c r="N2522" s="36">
        <v>6.2940259256540099</v>
      </c>
      <c r="O2522" s="35">
        <v>22.734824499999998</v>
      </c>
      <c r="P2522" s="37">
        <v>1618.2915880999999</v>
      </c>
      <c r="Q2522" t="str">
        <f t="shared" si="156"/>
        <v>Borderline High</v>
      </c>
      <c r="R2522" t="str">
        <f t="shared" si="157"/>
        <v>Normal</v>
      </c>
      <c r="S2522">
        <f t="shared" si="158"/>
        <v>3</v>
      </c>
      <c r="T2522" t="str">
        <f t="shared" si="159"/>
        <v>Moderate</v>
      </c>
    </row>
    <row r="2523" spans="1:20" ht="15" customHeight="1" x14ac:dyDescent="0.35">
      <c r="A2523" s="35">
        <v>70</v>
      </c>
      <c r="B2523" s="36">
        <v>21.735654920000002</v>
      </c>
      <c r="C2523" s="35">
        <v>115.9989363</v>
      </c>
      <c r="D2523" s="35">
        <v>80.951796920000007</v>
      </c>
      <c r="E2523" s="37">
        <v>183.9007886</v>
      </c>
      <c r="F2523" s="37">
        <v>36.136587859999999</v>
      </c>
      <c r="G2523" s="37">
        <v>212.62962049999999</v>
      </c>
      <c r="H2523" s="37">
        <v>250.53183490000001</v>
      </c>
      <c r="I2523" s="17" t="s">
        <v>243</v>
      </c>
      <c r="J2523" s="17" t="s">
        <v>249</v>
      </c>
      <c r="K2523" s="17" t="s">
        <v>392</v>
      </c>
      <c r="L2523" s="17" t="s">
        <v>366</v>
      </c>
      <c r="M2523" s="17" t="s">
        <v>255</v>
      </c>
      <c r="N2523" s="36">
        <v>5.0890468494830401</v>
      </c>
      <c r="O2523" s="35">
        <v>35.047139379999997</v>
      </c>
      <c r="P2523" s="37">
        <v>1521.4958443999999</v>
      </c>
      <c r="Q2523" t="str">
        <f t="shared" si="156"/>
        <v>Desirable</v>
      </c>
      <c r="R2523" t="str">
        <f t="shared" si="157"/>
        <v>Normal</v>
      </c>
      <c r="S2523">
        <f t="shared" si="158"/>
        <v>1</v>
      </c>
      <c r="T2523" t="str">
        <f t="shared" si="159"/>
        <v>Low</v>
      </c>
    </row>
    <row r="2524" spans="1:20" ht="15" customHeight="1" x14ac:dyDescent="0.35">
      <c r="A2524" s="35">
        <v>78</v>
      </c>
      <c r="B2524" s="36">
        <v>23.005281279999998</v>
      </c>
      <c r="C2524" s="35">
        <v>124.32453700000001</v>
      </c>
      <c r="D2524" s="35">
        <v>78.505726809999999</v>
      </c>
      <c r="E2524" s="37">
        <v>197.23579620000001</v>
      </c>
      <c r="F2524" s="37">
        <v>30.894111989999999</v>
      </c>
      <c r="G2524" s="37">
        <v>217.36373449999999</v>
      </c>
      <c r="H2524" s="37">
        <v>242.92289030000001</v>
      </c>
      <c r="I2524" s="17" t="s">
        <v>243</v>
      </c>
      <c r="J2524" s="17" t="s">
        <v>249</v>
      </c>
      <c r="K2524" s="17" t="s">
        <v>255</v>
      </c>
      <c r="L2524" s="17" t="s">
        <v>366</v>
      </c>
      <c r="M2524" s="17" t="s">
        <v>255</v>
      </c>
      <c r="N2524" s="36">
        <v>6.3842519980455403</v>
      </c>
      <c r="O2524" s="35">
        <v>45.818810190000001</v>
      </c>
      <c r="P2524" s="37">
        <v>1794.4119398400001</v>
      </c>
      <c r="Q2524" t="str">
        <f t="shared" si="156"/>
        <v>Desirable</v>
      </c>
      <c r="R2524" t="str">
        <f t="shared" si="157"/>
        <v>Elevated</v>
      </c>
      <c r="S2524">
        <f t="shared" si="158"/>
        <v>2</v>
      </c>
      <c r="T2524" t="str">
        <f t="shared" si="159"/>
        <v>Low</v>
      </c>
    </row>
    <row r="2525" spans="1:20" ht="15" customHeight="1" x14ac:dyDescent="0.35">
      <c r="A2525" s="35">
        <v>53</v>
      </c>
      <c r="B2525" s="36">
        <v>31.076551859999999</v>
      </c>
      <c r="C2525" s="35">
        <v>98.325131220000003</v>
      </c>
      <c r="D2525" s="35">
        <v>73.942998739999993</v>
      </c>
      <c r="E2525" s="37">
        <v>199.82318330000001</v>
      </c>
      <c r="F2525" s="37">
        <v>39.26386866</v>
      </c>
      <c r="G2525" s="37">
        <v>215.4994853</v>
      </c>
      <c r="H2525" s="37">
        <v>244.0740323</v>
      </c>
      <c r="I2525" s="17" t="s">
        <v>353</v>
      </c>
      <c r="J2525" s="17" t="s">
        <v>354</v>
      </c>
      <c r="K2525" s="17" t="s">
        <v>255</v>
      </c>
      <c r="L2525" s="17" t="s">
        <v>363</v>
      </c>
      <c r="M2525" s="17" t="s">
        <v>334</v>
      </c>
      <c r="N2525" s="36">
        <v>5.0892382773165101</v>
      </c>
      <c r="O2525" s="35">
        <v>24.382132479999999</v>
      </c>
      <c r="P2525" s="37">
        <v>1647.0572485800001</v>
      </c>
      <c r="Q2525" t="str">
        <f t="shared" si="156"/>
        <v>Desirable</v>
      </c>
      <c r="R2525" t="str">
        <f t="shared" si="157"/>
        <v>Normal</v>
      </c>
      <c r="S2525">
        <f t="shared" si="158"/>
        <v>6</v>
      </c>
      <c r="T2525" t="str">
        <f t="shared" si="159"/>
        <v>High</v>
      </c>
    </row>
    <row r="2526" spans="1:20" ht="15" customHeight="1" x14ac:dyDescent="0.35">
      <c r="A2526" s="35">
        <v>57</v>
      </c>
      <c r="B2526" s="36">
        <v>24.800544630000001</v>
      </c>
      <c r="C2526" s="35">
        <v>115.26924099999999</v>
      </c>
      <c r="D2526" s="35">
        <v>88.440398169999995</v>
      </c>
      <c r="E2526" s="37">
        <v>208.3113165</v>
      </c>
      <c r="F2526" s="37">
        <v>38.46544694</v>
      </c>
      <c r="G2526" s="37">
        <v>231.89541800000001</v>
      </c>
      <c r="H2526" s="37">
        <v>236.6325775</v>
      </c>
      <c r="I2526" s="17" t="s">
        <v>243</v>
      </c>
      <c r="J2526" s="17" t="s">
        <v>354</v>
      </c>
      <c r="K2526" s="17" t="s">
        <v>392</v>
      </c>
      <c r="L2526" s="17" t="s">
        <v>363</v>
      </c>
      <c r="M2526" s="17" t="s">
        <v>255</v>
      </c>
      <c r="N2526" s="36">
        <v>5.4155438990461402</v>
      </c>
      <c r="O2526" s="35">
        <v>26.828842829999999</v>
      </c>
      <c r="P2526" s="37">
        <v>1413.63104391</v>
      </c>
      <c r="Q2526" t="str">
        <f t="shared" si="156"/>
        <v>Borderline High</v>
      </c>
      <c r="R2526" t="str">
        <f t="shared" si="157"/>
        <v>Normal</v>
      </c>
      <c r="S2526">
        <f t="shared" si="158"/>
        <v>1</v>
      </c>
      <c r="T2526" t="str">
        <f t="shared" si="159"/>
        <v>Low</v>
      </c>
    </row>
    <row r="2527" spans="1:20" ht="15" customHeight="1" x14ac:dyDescent="0.35">
      <c r="A2527" s="35">
        <v>47</v>
      </c>
      <c r="B2527" s="36">
        <v>35.80455868</v>
      </c>
      <c r="C2527" s="35">
        <v>99.348183590000005</v>
      </c>
      <c r="D2527" s="35">
        <v>83.345704549999994</v>
      </c>
      <c r="E2527" s="37">
        <v>218.03612649999999</v>
      </c>
      <c r="F2527" s="37">
        <v>34.374792300000003</v>
      </c>
      <c r="G2527" s="37">
        <v>234.36006549999999</v>
      </c>
      <c r="H2527" s="37">
        <v>264.3380027</v>
      </c>
      <c r="I2527" s="17" t="s">
        <v>353</v>
      </c>
      <c r="J2527" s="17" t="s">
        <v>354</v>
      </c>
      <c r="K2527" s="17" t="s">
        <v>392</v>
      </c>
      <c r="L2527" s="17" t="s">
        <v>360</v>
      </c>
      <c r="M2527" s="17" t="s">
        <v>334</v>
      </c>
      <c r="N2527" s="36">
        <v>6.3429074595455797</v>
      </c>
      <c r="O2527" s="35">
        <v>16.002479040000001</v>
      </c>
      <c r="P2527" s="37">
        <v>1682.8142579600001</v>
      </c>
      <c r="Q2527" t="str">
        <f t="shared" si="156"/>
        <v>Borderline High</v>
      </c>
      <c r="R2527" t="str">
        <f t="shared" si="157"/>
        <v>Normal</v>
      </c>
      <c r="S2527">
        <f t="shared" si="158"/>
        <v>6</v>
      </c>
      <c r="T2527" t="str">
        <f t="shared" si="159"/>
        <v>High</v>
      </c>
    </row>
    <row r="2528" spans="1:20" ht="15" customHeight="1" x14ac:dyDescent="0.35">
      <c r="A2528" s="35">
        <v>26</v>
      </c>
      <c r="B2528" s="36">
        <v>27.980338379999999</v>
      </c>
      <c r="C2528" s="35">
        <v>100.0133189</v>
      </c>
      <c r="D2528" s="35">
        <v>78.022144600000004</v>
      </c>
      <c r="E2528" s="37">
        <v>200.7434729</v>
      </c>
      <c r="F2528" s="37">
        <v>38.738919850000002</v>
      </c>
      <c r="G2528" s="37">
        <v>219.5127975</v>
      </c>
      <c r="H2528" s="37">
        <v>280.06898899999999</v>
      </c>
      <c r="I2528" s="17" t="s">
        <v>353</v>
      </c>
      <c r="J2528" s="17" t="s">
        <v>359</v>
      </c>
      <c r="K2528" s="17" t="s">
        <v>255</v>
      </c>
      <c r="L2528" s="17" t="s">
        <v>355</v>
      </c>
      <c r="M2528" s="17" t="s">
        <v>333</v>
      </c>
      <c r="N2528" s="36">
        <v>5.1819584458548098</v>
      </c>
      <c r="O2528" s="35">
        <v>21.991174300000001</v>
      </c>
      <c r="P2528" s="37">
        <v>727.48879787999999</v>
      </c>
      <c r="Q2528" t="str">
        <f t="shared" si="156"/>
        <v>Borderline High</v>
      </c>
      <c r="R2528" t="str">
        <f t="shared" si="157"/>
        <v>Normal</v>
      </c>
      <c r="S2528">
        <f t="shared" si="158"/>
        <v>5</v>
      </c>
      <c r="T2528" t="str">
        <f t="shared" si="159"/>
        <v>Moderate</v>
      </c>
    </row>
    <row r="2529" spans="1:20" ht="15" customHeight="1" x14ac:dyDescent="0.35">
      <c r="A2529" s="35">
        <v>81</v>
      </c>
      <c r="B2529" s="36">
        <v>17.933774669999998</v>
      </c>
      <c r="C2529" s="35">
        <v>109.6984243</v>
      </c>
      <c r="D2529" s="35">
        <v>76.978061980000007</v>
      </c>
      <c r="E2529" s="37">
        <v>202.71851459999999</v>
      </c>
      <c r="F2529" s="37">
        <v>32.924332300000003</v>
      </c>
      <c r="G2529" s="37">
        <v>213.84818820000001</v>
      </c>
      <c r="H2529" s="37">
        <v>266.43379970000001</v>
      </c>
      <c r="I2529" s="17" t="s">
        <v>243</v>
      </c>
      <c r="J2529" s="17" t="s">
        <v>249</v>
      </c>
      <c r="K2529" s="17" t="s">
        <v>255</v>
      </c>
      <c r="L2529" s="17" t="s">
        <v>366</v>
      </c>
      <c r="M2529" s="17" t="s">
        <v>332</v>
      </c>
      <c r="N2529" s="36">
        <v>6.1571032861917798</v>
      </c>
      <c r="O2529" s="35">
        <v>32.72036232</v>
      </c>
      <c r="P2529" s="37">
        <v>1452.63574827</v>
      </c>
      <c r="Q2529" t="str">
        <f t="shared" si="156"/>
        <v>Borderline High</v>
      </c>
      <c r="R2529" t="str">
        <f t="shared" si="157"/>
        <v>Normal</v>
      </c>
      <c r="S2529">
        <f t="shared" si="158"/>
        <v>2</v>
      </c>
      <c r="T2529" t="str">
        <f t="shared" si="159"/>
        <v>Low</v>
      </c>
    </row>
    <row r="2530" spans="1:20" ht="15" customHeight="1" x14ac:dyDescent="0.35">
      <c r="A2530" s="35">
        <v>50</v>
      </c>
      <c r="B2530" s="36">
        <v>20.378434500000001</v>
      </c>
      <c r="C2530" s="35">
        <v>87.442305750000003</v>
      </c>
      <c r="D2530" s="35">
        <v>77.598824570000005</v>
      </c>
      <c r="E2530" s="37">
        <v>174.23049499999999</v>
      </c>
      <c r="F2530" s="37">
        <v>45.924611509999998</v>
      </c>
      <c r="G2530" s="37">
        <v>208.6991252</v>
      </c>
      <c r="H2530" s="37">
        <v>265.84064380000001</v>
      </c>
      <c r="I2530" s="17" t="s">
        <v>243</v>
      </c>
      <c r="J2530" s="17" t="s">
        <v>249</v>
      </c>
      <c r="K2530" s="17" t="s">
        <v>255</v>
      </c>
      <c r="L2530" s="17" t="s">
        <v>363</v>
      </c>
      <c r="M2530" s="17" t="s">
        <v>255</v>
      </c>
      <c r="N2530" s="36">
        <v>3.7938371010947298</v>
      </c>
      <c r="O2530" s="35">
        <v>9.8434811799999995</v>
      </c>
      <c r="P2530" s="37">
        <v>1018.921725</v>
      </c>
      <c r="Q2530" t="str">
        <f t="shared" si="156"/>
        <v>Desirable</v>
      </c>
      <c r="R2530" t="str">
        <f t="shared" si="157"/>
        <v>Normal</v>
      </c>
      <c r="S2530">
        <f t="shared" si="158"/>
        <v>0</v>
      </c>
      <c r="T2530" t="str">
        <f t="shared" si="159"/>
        <v>Low</v>
      </c>
    </row>
    <row r="2531" spans="1:20" ht="15" customHeight="1" x14ac:dyDescent="0.35">
      <c r="A2531" s="35">
        <v>69</v>
      </c>
      <c r="B2531" s="36">
        <v>24.048542959999999</v>
      </c>
      <c r="C2531" s="35">
        <v>102.07318979999999</v>
      </c>
      <c r="D2531" s="35">
        <v>67.400203970000007</v>
      </c>
      <c r="E2531" s="37">
        <v>183.03975080000001</v>
      </c>
      <c r="F2531" s="37">
        <v>39.32648073</v>
      </c>
      <c r="G2531" s="37">
        <v>213.2675366</v>
      </c>
      <c r="H2531" s="37">
        <v>257.83035210000003</v>
      </c>
      <c r="I2531" s="17" t="s">
        <v>243</v>
      </c>
      <c r="J2531" s="17" t="s">
        <v>249</v>
      </c>
      <c r="K2531" s="17" t="s">
        <v>255</v>
      </c>
      <c r="L2531" s="17" t="s">
        <v>261</v>
      </c>
      <c r="M2531" s="17" t="s">
        <v>255</v>
      </c>
      <c r="N2531" s="36">
        <v>4.6543638637964699</v>
      </c>
      <c r="O2531" s="35">
        <v>34.672985830000002</v>
      </c>
      <c r="P2531" s="37">
        <v>1659.3494642400001</v>
      </c>
      <c r="Q2531" t="str">
        <f t="shared" si="156"/>
        <v>Desirable</v>
      </c>
      <c r="R2531" t="str">
        <f t="shared" si="157"/>
        <v>Normal</v>
      </c>
      <c r="S2531">
        <f t="shared" si="158"/>
        <v>1</v>
      </c>
      <c r="T2531" t="str">
        <f t="shared" si="159"/>
        <v>Low</v>
      </c>
    </row>
    <row r="2532" spans="1:20" ht="15" customHeight="1" x14ac:dyDescent="0.35">
      <c r="A2532" s="35">
        <v>31</v>
      </c>
      <c r="B2532" s="36">
        <v>30.713468720000002</v>
      </c>
      <c r="C2532" s="35">
        <v>107.6067728</v>
      </c>
      <c r="D2532" s="35">
        <v>60.11318533</v>
      </c>
      <c r="E2532" s="37">
        <v>185.1973227</v>
      </c>
      <c r="F2532" s="37">
        <v>35.21710985</v>
      </c>
      <c r="G2532" s="37">
        <v>203.7587906</v>
      </c>
      <c r="H2532" s="37">
        <v>258.39194830000002</v>
      </c>
      <c r="I2532" s="17" t="s">
        <v>243</v>
      </c>
      <c r="J2532" s="17" t="s">
        <v>249</v>
      </c>
      <c r="K2532" s="17" t="s">
        <v>255</v>
      </c>
      <c r="L2532" s="17" t="s">
        <v>357</v>
      </c>
      <c r="M2532" s="17" t="s">
        <v>334</v>
      </c>
      <c r="N2532" s="36">
        <v>5.2587314373271896</v>
      </c>
      <c r="O2532" s="35">
        <v>47.493587470000001</v>
      </c>
      <c r="P2532" s="37">
        <v>952.11753032000001</v>
      </c>
      <c r="Q2532" t="str">
        <f t="shared" si="156"/>
        <v>Desirable</v>
      </c>
      <c r="R2532" t="str">
        <f t="shared" si="157"/>
        <v>Normal</v>
      </c>
      <c r="S2532">
        <f t="shared" si="158"/>
        <v>4</v>
      </c>
      <c r="T2532" t="str">
        <f t="shared" si="159"/>
        <v>Moderate</v>
      </c>
    </row>
    <row r="2533" spans="1:20" ht="15" customHeight="1" x14ac:dyDescent="0.35">
      <c r="A2533" s="35">
        <v>70</v>
      </c>
      <c r="B2533" s="36">
        <v>30.205740169999999</v>
      </c>
      <c r="C2533" s="35">
        <v>94.359049490000004</v>
      </c>
      <c r="D2533" s="35">
        <v>91.318699379999998</v>
      </c>
      <c r="E2533" s="37">
        <v>192.4149985</v>
      </c>
      <c r="F2533" s="37">
        <v>44.077824300000003</v>
      </c>
      <c r="G2533" s="37">
        <v>226.3079496</v>
      </c>
      <c r="H2533" s="37">
        <v>272.83948149999998</v>
      </c>
      <c r="I2533" s="17" t="s">
        <v>353</v>
      </c>
      <c r="J2533" s="17" t="s">
        <v>249</v>
      </c>
      <c r="K2533" s="17" t="s">
        <v>392</v>
      </c>
      <c r="L2533" s="17" t="s">
        <v>366</v>
      </c>
      <c r="M2533" s="17" t="s">
        <v>334</v>
      </c>
      <c r="N2533" s="36">
        <v>4.3653470096526501</v>
      </c>
      <c r="O2533" s="35">
        <v>3.0403501100000101</v>
      </c>
      <c r="P2533" s="37">
        <v>2114.4018119000002</v>
      </c>
      <c r="Q2533" t="str">
        <f t="shared" si="156"/>
        <v>Desirable</v>
      </c>
      <c r="R2533" t="str">
        <f t="shared" si="157"/>
        <v>Normal</v>
      </c>
      <c r="S2533">
        <f t="shared" si="158"/>
        <v>5</v>
      </c>
      <c r="T2533" t="str">
        <f t="shared" si="159"/>
        <v>Moderate</v>
      </c>
    </row>
    <row r="2534" spans="1:20" ht="15" customHeight="1" x14ac:dyDescent="0.35">
      <c r="A2534" s="35">
        <v>76</v>
      </c>
      <c r="B2534" s="36">
        <v>24.58178916</v>
      </c>
      <c r="C2534" s="35">
        <v>101.5978774</v>
      </c>
      <c r="D2534" s="35">
        <v>78.890379850000002</v>
      </c>
      <c r="E2534" s="37">
        <v>196.23439049999999</v>
      </c>
      <c r="F2534" s="37">
        <v>27.627788949999999</v>
      </c>
      <c r="G2534" s="37">
        <v>203.25093630000001</v>
      </c>
      <c r="H2534" s="37">
        <v>181.35317449999999</v>
      </c>
      <c r="I2534" s="17" t="s">
        <v>353</v>
      </c>
      <c r="J2534" s="17" t="s">
        <v>359</v>
      </c>
      <c r="K2534" s="17" t="s">
        <v>255</v>
      </c>
      <c r="L2534" s="17" t="s">
        <v>366</v>
      </c>
      <c r="M2534" s="17" t="s">
        <v>255</v>
      </c>
      <c r="N2534" s="36">
        <v>7.1027902687087803</v>
      </c>
      <c r="O2534" s="35">
        <v>22.707497549999999</v>
      </c>
      <c r="P2534" s="37">
        <v>1868.2159761600001</v>
      </c>
      <c r="Q2534" t="str">
        <f t="shared" si="156"/>
        <v>Desirable</v>
      </c>
      <c r="R2534" t="str">
        <f t="shared" si="157"/>
        <v>Normal</v>
      </c>
      <c r="S2534">
        <f t="shared" si="158"/>
        <v>3</v>
      </c>
      <c r="T2534" t="str">
        <f t="shared" si="159"/>
        <v>Moderate</v>
      </c>
    </row>
    <row r="2535" spans="1:20" ht="15" customHeight="1" x14ac:dyDescent="0.35">
      <c r="A2535" s="35">
        <v>58</v>
      </c>
      <c r="B2535" s="36">
        <v>33.161849189999998</v>
      </c>
      <c r="C2535" s="35">
        <v>107.209513</v>
      </c>
      <c r="D2535" s="35">
        <v>84.962596849999997</v>
      </c>
      <c r="E2535" s="37">
        <v>197.82580010000001</v>
      </c>
      <c r="F2535" s="37">
        <v>38.509931309999999</v>
      </c>
      <c r="G2535" s="37">
        <v>235.9438844</v>
      </c>
      <c r="H2535" s="37">
        <v>264.26089889999997</v>
      </c>
      <c r="I2535" s="17" t="s">
        <v>243</v>
      </c>
      <c r="J2535" s="17" t="s">
        <v>354</v>
      </c>
      <c r="K2535" s="17" t="s">
        <v>392</v>
      </c>
      <c r="L2535" s="17" t="s">
        <v>363</v>
      </c>
      <c r="M2535" s="17" t="s">
        <v>334</v>
      </c>
      <c r="N2535" s="36">
        <v>5.1370073477287699</v>
      </c>
      <c r="O2535" s="35">
        <v>22.246916150000001</v>
      </c>
      <c r="P2535" s="37">
        <v>1923.3872530199999</v>
      </c>
      <c r="Q2535" t="str">
        <f t="shared" si="156"/>
        <v>Desirable</v>
      </c>
      <c r="R2535" t="str">
        <f t="shared" si="157"/>
        <v>Normal</v>
      </c>
      <c r="S2535">
        <f t="shared" si="158"/>
        <v>4</v>
      </c>
      <c r="T2535" t="str">
        <f t="shared" si="159"/>
        <v>Moderate</v>
      </c>
    </row>
    <row r="2536" spans="1:20" ht="15" customHeight="1" x14ac:dyDescent="0.35">
      <c r="A2536" s="35">
        <v>85</v>
      </c>
      <c r="B2536" s="36">
        <v>28.64365604</v>
      </c>
      <c r="C2536" s="35">
        <v>105.4831827</v>
      </c>
      <c r="D2536" s="35">
        <v>89.221092569999996</v>
      </c>
      <c r="E2536" s="37">
        <v>191.20824289999999</v>
      </c>
      <c r="F2536" s="37">
        <v>35.296260500000002</v>
      </c>
      <c r="G2536" s="37">
        <v>221.75258149999999</v>
      </c>
      <c r="H2536" s="37">
        <v>298.9294127</v>
      </c>
      <c r="I2536" s="17" t="s">
        <v>243</v>
      </c>
      <c r="J2536" s="17" t="s">
        <v>249</v>
      </c>
      <c r="K2536" s="17" t="s">
        <v>392</v>
      </c>
      <c r="L2536" s="17" t="s">
        <v>366</v>
      </c>
      <c r="M2536" s="17" t="s">
        <v>333</v>
      </c>
      <c r="N2536" s="36">
        <v>5.4172379790771297</v>
      </c>
      <c r="O2536" s="35">
        <v>16.262090130000001</v>
      </c>
      <c r="P2536" s="37">
        <v>2434.7107633999999</v>
      </c>
      <c r="Q2536" t="str">
        <f t="shared" si="156"/>
        <v>Desirable</v>
      </c>
      <c r="R2536" t="str">
        <f t="shared" si="157"/>
        <v>Normal</v>
      </c>
      <c r="S2536">
        <f t="shared" si="158"/>
        <v>3</v>
      </c>
      <c r="T2536" t="str">
        <f t="shared" si="159"/>
        <v>Moderate</v>
      </c>
    </row>
    <row r="2537" spans="1:20" ht="15" customHeight="1" x14ac:dyDescent="0.35">
      <c r="A2537" s="35">
        <v>85</v>
      </c>
      <c r="B2537" s="36">
        <v>25.404337389999998</v>
      </c>
      <c r="C2537" s="35">
        <v>105.894113</v>
      </c>
      <c r="D2537" s="35">
        <v>73.442561699999999</v>
      </c>
      <c r="E2537" s="37">
        <v>196.89933719999999</v>
      </c>
      <c r="F2537" s="37">
        <v>38.957142879999999</v>
      </c>
      <c r="G2537" s="37">
        <v>217.03181509999999</v>
      </c>
      <c r="H2537" s="37">
        <v>249.86075980000001</v>
      </c>
      <c r="I2537" s="17" t="s">
        <v>243</v>
      </c>
      <c r="J2537" s="17" t="s">
        <v>354</v>
      </c>
      <c r="K2537" s="17" t="s">
        <v>255</v>
      </c>
      <c r="L2537" s="17" t="s">
        <v>366</v>
      </c>
      <c r="M2537" s="17" t="s">
        <v>333</v>
      </c>
      <c r="N2537" s="36">
        <v>5.0542550773425701</v>
      </c>
      <c r="O2537" s="35">
        <v>32.451551299999998</v>
      </c>
      <c r="P2537" s="37">
        <v>2159.3686781500001</v>
      </c>
      <c r="Q2537" t="str">
        <f t="shared" si="156"/>
        <v>Desirable</v>
      </c>
      <c r="R2537" t="str">
        <f t="shared" si="157"/>
        <v>Normal</v>
      </c>
      <c r="S2537">
        <f t="shared" si="158"/>
        <v>3</v>
      </c>
      <c r="T2537" t="str">
        <f t="shared" si="159"/>
        <v>Moderate</v>
      </c>
    </row>
    <row r="2538" spans="1:20" ht="15" customHeight="1" x14ac:dyDescent="0.35">
      <c r="A2538" s="35">
        <v>25</v>
      </c>
      <c r="B2538" s="36">
        <v>32.865507270000002</v>
      </c>
      <c r="C2538" s="35">
        <v>112.14554560000001</v>
      </c>
      <c r="D2538" s="35">
        <v>75.645340739999995</v>
      </c>
      <c r="E2538" s="37">
        <v>185.28777239999999</v>
      </c>
      <c r="F2538" s="37">
        <v>29.32689955</v>
      </c>
      <c r="G2538" s="37">
        <v>203.36658180000001</v>
      </c>
      <c r="H2538" s="37">
        <v>280.07086959999998</v>
      </c>
      <c r="I2538" s="17" t="s">
        <v>243</v>
      </c>
      <c r="J2538" s="17" t="s">
        <v>354</v>
      </c>
      <c r="K2538" s="17" t="s">
        <v>255</v>
      </c>
      <c r="L2538" s="17" t="s">
        <v>355</v>
      </c>
      <c r="M2538" s="17" t="s">
        <v>334</v>
      </c>
      <c r="N2538" s="36">
        <v>6.3180143568909903</v>
      </c>
      <c r="O2538" s="35">
        <v>36.500204859999997</v>
      </c>
      <c r="P2538" s="37">
        <v>821.63768174999996</v>
      </c>
      <c r="Q2538" t="str">
        <f t="shared" si="156"/>
        <v>Desirable</v>
      </c>
      <c r="R2538" t="str">
        <f t="shared" si="157"/>
        <v>Normal</v>
      </c>
      <c r="S2538">
        <f t="shared" si="158"/>
        <v>4</v>
      </c>
      <c r="T2538" t="str">
        <f t="shared" si="159"/>
        <v>Moderate</v>
      </c>
    </row>
    <row r="2539" spans="1:20" ht="15" customHeight="1" x14ac:dyDescent="0.35">
      <c r="A2539" s="35">
        <v>19</v>
      </c>
      <c r="B2539" s="36">
        <v>22.962966569999999</v>
      </c>
      <c r="C2539" s="35">
        <v>105.4145606</v>
      </c>
      <c r="D2539" s="35">
        <v>82.639601240000005</v>
      </c>
      <c r="E2539" s="37">
        <v>182.1281396</v>
      </c>
      <c r="F2539" s="37">
        <v>42.826013680000003</v>
      </c>
      <c r="G2539" s="37">
        <v>207.02041299999999</v>
      </c>
      <c r="H2539" s="37">
        <v>241.29363480000001</v>
      </c>
      <c r="I2539" s="17" t="s">
        <v>243</v>
      </c>
      <c r="J2539" s="17" t="s">
        <v>359</v>
      </c>
      <c r="K2539" s="17" t="s">
        <v>392</v>
      </c>
      <c r="L2539" s="17" t="s">
        <v>355</v>
      </c>
      <c r="M2539" s="17" t="s">
        <v>255</v>
      </c>
      <c r="N2539" s="36">
        <v>4.2527455616317402</v>
      </c>
      <c r="O2539" s="35">
        <v>22.77495936</v>
      </c>
      <c r="P2539" s="37">
        <v>436.29636483000002</v>
      </c>
      <c r="Q2539" t="str">
        <f t="shared" si="156"/>
        <v>Desirable</v>
      </c>
      <c r="R2539" t="str">
        <f t="shared" si="157"/>
        <v>Normal</v>
      </c>
      <c r="S2539">
        <f t="shared" si="158"/>
        <v>0</v>
      </c>
      <c r="T2539" t="str">
        <f t="shared" si="159"/>
        <v>Low</v>
      </c>
    </row>
    <row r="2540" spans="1:20" ht="15" customHeight="1" x14ac:dyDescent="0.35">
      <c r="A2540" s="35">
        <v>58</v>
      </c>
      <c r="B2540" s="36">
        <v>29.775594229999999</v>
      </c>
      <c r="C2540" s="35">
        <v>123.34565790000001</v>
      </c>
      <c r="D2540" s="35">
        <v>86.976729739999996</v>
      </c>
      <c r="E2540" s="37">
        <v>218.2926056</v>
      </c>
      <c r="F2540" s="37">
        <v>31.915715649999999</v>
      </c>
      <c r="G2540" s="37">
        <v>219.75544970000001</v>
      </c>
      <c r="H2540" s="37">
        <v>256.183583</v>
      </c>
      <c r="I2540" s="17" t="s">
        <v>353</v>
      </c>
      <c r="J2540" s="17" t="s">
        <v>359</v>
      </c>
      <c r="K2540" s="17" t="s">
        <v>392</v>
      </c>
      <c r="L2540" s="17" t="s">
        <v>363</v>
      </c>
      <c r="M2540" s="17" t="s">
        <v>333</v>
      </c>
      <c r="N2540" s="36">
        <v>6.8396588061468098</v>
      </c>
      <c r="O2540" s="35">
        <v>36.368928160000003</v>
      </c>
      <c r="P2540" s="37">
        <v>1726.98446534</v>
      </c>
      <c r="Q2540" t="str">
        <f t="shared" si="156"/>
        <v>Borderline High</v>
      </c>
      <c r="R2540" t="str">
        <f t="shared" si="157"/>
        <v>Elevated</v>
      </c>
      <c r="S2540">
        <f t="shared" si="158"/>
        <v>6</v>
      </c>
      <c r="T2540" t="str">
        <f t="shared" si="159"/>
        <v>High</v>
      </c>
    </row>
    <row r="2541" spans="1:20" ht="15" customHeight="1" x14ac:dyDescent="0.35">
      <c r="A2541" s="35">
        <v>72</v>
      </c>
      <c r="B2541" s="36">
        <v>30.285868879999999</v>
      </c>
      <c r="C2541" s="35">
        <v>109.7755554</v>
      </c>
      <c r="D2541" s="35">
        <v>81.01101079</v>
      </c>
      <c r="E2541" s="37">
        <v>215.84263670000001</v>
      </c>
      <c r="F2541" s="37">
        <v>38.045966749999998</v>
      </c>
      <c r="G2541" s="37">
        <v>221.73838420000001</v>
      </c>
      <c r="H2541" s="37">
        <v>255.49602429999999</v>
      </c>
      <c r="I2541" s="17" t="s">
        <v>243</v>
      </c>
      <c r="J2541" s="17" t="s">
        <v>359</v>
      </c>
      <c r="K2541" s="17" t="s">
        <v>392</v>
      </c>
      <c r="L2541" s="17" t="s">
        <v>366</v>
      </c>
      <c r="M2541" s="17" t="s">
        <v>334</v>
      </c>
      <c r="N2541" s="36">
        <v>5.67320678479014</v>
      </c>
      <c r="O2541" s="35">
        <v>28.764544610000002</v>
      </c>
      <c r="P2541" s="37">
        <v>2180.5825593599998</v>
      </c>
      <c r="Q2541" t="str">
        <f t="shared" si="156"/>
        <v>Borderline High</v>
      </c>
      <c r="R2541" t="str">
        <f t="shared" si="157"/>
        <v>Normal</v>
      </c>
      <c r="S2541">
        <f t="shared" si="158"/>
        <v>4</v>
      </c>
      <c r="T2541" t="str">
        <f t="shared" si="159"/>
        <v>Moderate</v>
      </c>
    </row>
    <row r="2542" spans="1:20" ht="15" customHeight="1" x14ac:dyDescent="0.35">
      <c r="A2542" s="35">
        <v>33</v>
      </c>
      <c r="B2542" s="36">
        <v>30.092177530000001</v>
      </c>
      <c r="C2542" s="35">
        <v>93.148835120000001</v>
      </c>
      <c r="D2542" s="35">
        <v>82.186579089999995</v>
      </c>
      <c r="E2542" s="37">
        <v>193.8728472</v>
      </c>
      <c r="F2542" s="37">
        <v>34.701874519999997</v>
      </c>
      <c r="G2542" s="37">
        <v>211.6406877</v>
      </c>
      <c r="H2542" s="37">
        <v>277.87797310000002</v>
      </c>
      <c r="I2542" s="17" t="s">
        <v>243</v>
      </c>
      <c r="J2542" s="17" t="s">
        <v>249</v>
      </c>
      <c r="K2542" s="17" t="s">
        <v>392</v>
      </c>
      <c r="L2542" s="17" t="s">
        <v>357</v>
      </c>
      <c r="M2542" s="17" t="s">
        <v>334</v>
      </c>
      <c r="N2542" s="36">
        <v>5.5868119483938496</v>
      </c>
      <c r="O2542" s="35">
        <v>10.962256030000001</v>
      </c>
      <c r="P2542" s="37">
        <v>993.04185848999998</v>
      </c>
      <c r="Q2542" t="str">
        <f t="shared" si="156"/>
        <v>Desirable</v>
      </c>
      <c r="R2542" t="str">
        <f t="shared" si="157"/>
        <v>Normal</v>
      </c>
      <c r="S2542">
        <f t="shared" si="158"/>
        <v>4</v>
      </c>
      <c r="T2542" t="str">
        <f t="shared" si="159"/>
        <v>Moderate</v>
      </c>
    </row>
    <row r="2543" spans="1:20" ht="15" customHeight="1" x14ac:dyDescent="0.35">
      <c r="A2543" s="35">
        <v>79</v>
      </c>
      <c r="B2543" s="36">
        <v>26.222086059999999</v>
      </c>
      <c r="C2543" s="35">
        <v>89.818384190000003</v>
      </c>
      <c r="D2543" s="35">
        <v>84.085731060000001</v>
      </c>
      <c r="E2543" s="37">
        <v>222.49998650000001</v>
      </c>
      <c r="F2543" s="37">
        <v>37.642192209999997</v>
      </c>
      <c r="G2543" s="37">
        <v>235.06404889999999</v>
      </c>
      <c r="H2543" s="37">
        <v>265.53443920000001</v>
      </c>
      <c r="I2543" s="17" t="s">
        <v>353</v>
      </c>
      <c r="J2543" s="17" t="s">
        <v>359</v>
      </c>
      <c r="K2543" s="17" t="s">
        <v>392</v>
      </c>
      <c r="L2543" s="17" t="s">
        <v>366</v>
      </c>
      <c r="M2543" s="17" t="s">
        <v>333</v>
      </c>
      <c r="N2543" s="36">
        <v>5.9109199926164502</v>
      </c>
      <c r="O2543" s="35">
        <v>5.7326531300000001</v>
      </c>
      <c r="P2543" s="37">
        <v>2071.5447987399998</v>
      </c>
      <c r="Q2543" t="str">
        <f t="shared" si="156"/>
        <v>Borderline High</v>
      </c>
      <c r="R2543" t="str">
        <f t="shared" si="157"/>
        <v>Normal</v>
      </c>
      <c r="S2543">
        <f t="shared" si="158"/>
        <v>5</v>
      </c>
      <c r="T2543" t="str">
        <f t="shared" si="159"/>
        <v>Moderate</v>
      </c>
    </row>
    <row r="2544" spans="1:20" ht="15" customHeight="1" x14ac:dyDescent="0.35">
      <c r="A2544" s="35">
        <v>65</v>
      </c>
      <c r="B2544" s="36">
        <v>31.354736519999999</v>
      </c>
      <c r="C2544" s="35">
        <v>125.4967039</v>
      </c>
      <c r="D2544" s="35">
        <v>67.741763509999998</v>
      </c>
      <c r="E2544" s="37">
        <v>216.15265550000001</v>
      </c>
      <c r="F2544" s="37">
        <v>27.79366173</v>
      </c>
      <c r="G2544" s="37">
        <v>226.6018325</v>
      </c>
      <c r="H2544" s="37">
        <v>250.05563000000001</v>
      </c>
      <c r="I2544" s="17" t="s">
        <v>243</v>
      </c>
      <c r="J2544" s="17" t="s">
        <v>359</v>
      </c>
      <c r="K2544" s="17" t="s">
        <v>255</v>
      </c>
      <c r="L2544" s="17" t="s">
        <v>261</v>
      </c>
      <c r="M2544" s="17" t="s">
        <v>334</v>
      </c>
      <c r="N2544" s="36">
        <v>7.7770485083902603</v>
      </c>
      <c r="O2544" s="35">
        <v>57.754940390000002</v>
      </c>
      <c r="P2544" s="37">
        <v>2038.0578737999999</v>
      </c>
      <c r="Q2544" t="str">
        <f t="shared" si="156"/>
        <v>Borderline High</v>
      </c>
      <c r="R2544" t="str">
        <f t="shared" si="157"/>
        <v>Elevated</v>
      </c>
      <c r="S2544">
        <f t="shared" si="158"/>
        <v>5</v>
      </c>
      <c r="T2544" t="str">
        <f t="shared" si="159"/>
        <v>Moderate</v>
      </c>
    </row>
    <row r="2545" spans="1:20" ht="15" customHeight="1" x14ac:dyDescent="0.35">
      <c r="A2545" s="35">
        <v>47</v>
      </c>
      <c r="B2545" s="36">
        <v>36.207912069999999</v>
      </c>
      <c r="C2545" s="35">
        <v>112.184884</v>
      </c>
      <c r="D2545" s="35">
        <v>82.245777759999996</v>
      </c>
      <c r="E2545" s="37">
        <v>218.9917714</v>
      </c>
      <c r="F2545" s="37">
        <v>40.630121629999998</v>
      </c>
      <c r="G2545" s="37">
        <v>251.99282550000001</v>
      </c>
      <c r="H2545" s="37">
        <v>283.29678460000002</v>
      </c>
      <c r="I2545" s="17" t="s">
        <v>243</v>
      </c>
      <c r="J2545" s="17" t="s">
        <v>249</v>
      </c>
      <c r="K2545" s="17" t="s">
        <v>392</v>
      </c>
      <c r="L2545" s="17" t="s">
        <v>360</v>
      </c>
      <c r="M2545" s="17" t="s">
        <v>334</v>
      </c>
      <c r="N2545" s="36">
        <v>5.3898871727300799</v>
      </c>
      <c r="O2545" s="35">
        <v>29.939106240000001</v>
      </c>
      <c r="P2545" s="37">
        <v>1701.77186729</v>
      </c>
      <c r="Q2545" t="str">
        <f t="shared" si="156"/>
        <v>Borderline High</v>
      </c>
      <c r="R2545" t="str">
        <f t="shared" si="157"/>
        <v>Normal</v>
      </c>
      <c r="S2545">
        <f t="shared" si="158"/>
        <v>3</v>
      </c>
      <c r="T2545" t="str">
        <f t="shared" si="159"/>
        <v>Moderate</v>
      </c>
    </row>
    <row r="2546" spans="1:20" ht="15" customHeight="1" x14ac:dyDescent="0.35">
      <c r="A2546" s="35">
        <v>29</v>
      </c>
      <c r="B2546" s="36">
        <v>26.223531319999999</v>
      </c>
      <c r="C2546" s="35">
        <v>109.0116199</v>
      </c>
      <c r="D2546" s="35">
        <v>80.568969069999994</v>
      </c>
      <c r="E2546" s="37">
        <v>194.6148044</v>
      </c>
      <c r="F2546" s="37">
        <v>40.86402957</v>
      </c>
      <c r="G2546" s="37">
        <v>199.3089373</v>
      </c>
      <c r="H2546" s="37">
        <v>261.25268549999998</v>
      </c>
      <c r="I2546" s="17" t="s">
        <v>243</v>
      </c>
      <c r="J2546" s="17" t="s">
        <v>249</v>
      </c>
      <c r="K2546" s="17" t="s">
        <v>392</v>
      </c>
      <c r="L2546" s="17" t="s">
        <v>355</v>
      </c>
      <c r="M2546" s="17" t="s">
        <v>333</v>
      </c>
      <c r="N2546" s="36">
        <v>4.7624966614373001</v>
      </c>
      <c r="O2546" s="35">
        <v>28.442650830000002</v>
      </c>
      <c r="P2546" s="37">
        <v>760.48240827999996</v>
      </c>
      <c r="Q2546" t="str">
        <f t="shared" si="156"/>
        <v>Desirable</v>
      </c>
      <c r="R2546" t="str">
        <f t="shared" si="157"/>
        <v>Normal</v>
      </c>
      <c r="S2546">
        <f t="shared" si="158"/>
        <v>2</v>
      </c>
      <c r="T2546" t="str">
        <f t="shared" si="159"/>
        <v>Low</v>
      </c>
    </row>
    <row r="2547" spans="1:20" ht="15" customHeight="1" x14ac:dyDescent="0.35">
      <c r="A2547" s="35">
        <v>52</v>
      </c>
      <c r="B2547" s="36">
        <v>27.33753432</v>
      </c>
      <c r="C2547" s="35">
        <v>117.0331939</v>
      </c>
      <c r="D2547" s="35">
        <v>63.780275670000002</v>
      </c>
      <c r="E2547" s="37">
        <v>206.7005326</v>
      </c>
      <c r="F2547" s="37">
        <v>30.212727319999999</v>
      </c>
      <c r="G2547" s="37">
        <v>234.45047479999999</v>
      </c>
      <c r="H2547" s="37">
        <v>236.7252038</v>
      </c>
      <c r="I2547" s="17" t="s">
        <v>243</v>
      </c>
      <c r="J2547" s="17" t="s">
        <v>249</v>
      </c>
      <c r="K2547" s="17" t="s">
        <v>255</v>
      </c>
      <c r="L2547" s="17" t="s">
        <v>363</v>
      </c>
      <c r="M2547" s="17" t="s">
        <v>333</v>
      </c>
      <c r="N2547" s="36">
        <v>6.84150525077456</v>
      </c>
      <c r="O2547" s="35">
        <v>53.252918229999999</v>
      </c>
      <c r="P2547" s="37">
        <v>1421.5517846400001</v>
      </c>
      <c r="Q2547" t="str">
        <f t="shared" si="156"/>
        <v>Borderline High</v>
      </c>
      <c r="R2547" t="str">
        <f t="shared" si="157"/>
        <v>Normal</v>
      </c>
      <c r="S2547">
        <f t="shared" si="158"/>
        <v>3</v>
      </c>
      <c r="T2547" t="str">
        <f t="shared" si="159"/>
        <v>Moderate</v>
      </c>
    </row>
    <row r="2548" spans="1:20" ht="15" customHeight="1" x14ac:dyDescent="0.35">
      <c r="A2548" s="35">
        <v>28</v>
      </c>
      <c r="B2548" s="36">
        <v>31.625602099999998</v>
      </c>
      <c r="C2548" s="35">
        <v>110.6333368</v>
      </c>
      <c r="D2548" s="35">
        <v>80.508459090000002</v>
      </c>
      <c r="E2548" s="37">
        <v>177.12459809999999</v>
      </c>
      <c r="F2548" s="37">
        <v>40.886756030000001</v>
      </c>
      <c r="G2548" s="37">
        <v>221.90529979999999</v>
      </c>
      <c r="H2548" s="37">
        <v>221.7902038</v>
      </c>
      <c r="I2548" s="17" t="s">
        <v>353</v>
      </c>
      <c r="J2548" s="17" t="s">
        <v>249</v>
      </c>
      <c r="K2548" s="17" t="s">
        <v>392</v>
      </c>
      <c r="L2548" s="17" t="s">
        <v>355</v>
      </c>
      <c r="M2548" s="17" t="s">
        <v>334</v>
      </c>
      <c r="N2548" s="36">
        <v>4.33207755513883</v>
      </c>
      <c r="O2548" s="35">
        <v>30.12487771</v>
      </c>
      <c r="P2548" s="37">
        <v>885.51685880000002</v>
      </c>
      <c r="Q2548" t="str">
        <f t="shared" si="156"/>
        <v>Desirable</v>
      </c>
      <c r="R2548" t="str">
        <f t="shared" si="157"/>
        <v>Normal</v>
      </c>
      <c r="S2548">
        <f t="shared" si="158"/>
        <v>5</v>
      </c>
      <c r="T2548" t="str">
        <f t="shared" si="159"/>
        <v>Moderate</v>
      </c>
    </row>
    <row r="2549" spans="1:20" ht="15" customHeight="1" x14ac:dyDescent="0.35">
      <c r="A2549" s="35">
        <v>81</v>
      </c>
      <c r="B2549" s="36">
        <v>25.671533620000002</v>
      </c>
      <c r="C2549" s="35">
        <v>122.9990773</v>
      </c>
      <c r="D2549" s="35">
        <v>80.051300960000006</v>
      </c>
      <c r="E2549" s="37">
        <v>189.34379029999999</v>
      </c>
      <c r="F2549" s="37">
        <v>42.952233200000002</v>
      </c>
      <c r="G2549" s="37">
        <v>222.56497419999999</v>
      </c>
      <c r="H2549" s="37">
        <v>259.60817700000001</v>
      </c>
      <c r="I2549" s="17" t="s">
        <v>243</v>
      </c>
      <c r="J2549" s="17" t="s">
        <v>249</v>
      </c>
      <c r="K2549" s="17" t="s">
        <v>392</v>
      </c>
      <c r="L2549" s="17" t="s">
        <v>366</v>
      </c>
      <c r="M2549" s="17" t="s">
        <v>333</v>
      </c>
      <c r="N2549" s="36">
        <v>4.4082408804764999</v>
      </c>
      <c r="O2549" s="35">
        <v>42.947776339999997</v>
      </c>
      <c r="P2549" s="37">
        <v>2079.3942232200002</v>
      </c>
      <c r="Q2549" t="str">
        <f t="shared" si="156"/>
        <v>Desirable</v>
      </c>
      <c r="R2549" t="str">
        <f t="shared" si="157"/>
        <v>Elevated</v>
      </c>
      <c r="S2549">
        <f t="shared" si="158"/>
        <v>3</v>
      </c>
      <c r="T2549" t="str">
        <f t="shared" si="159"/>
        <v>Moderate</v>
      </c>
    </row>
    <row r="2550" spans="1:20" ht="15" customHeight="1" x14ac:dyDescent="0.35">
      <c r="A2550" s="35">
        <v>67</v>
      </c>
      <c r="B2550" s="36">
        <v>25.53498888</v>
      </c>
      <c r="C2550" s="35">
        <v>116.8990065</v>
      </c>
      <c r="D2550" s="35">
        <v>68.573293930000006</v>
      </c>
      <c r="E2550" s="37">
        <v>181.2427045</v>
      </c>
      <c r="F2550" s="37">
        <v>39.892656580000001</v>
      </c>
      <c r="G2550" s="37">
        <v>207.80104370000001</v>
      </c>
      <c r="H2550" s="37">
        <v>243.12496179999999</v>
      </c>
      <c r="I2550" s="17" t="s">
        <v>353</v>
      </c>
      <c r="J2550" s="17" t="s">
        <v>359</v>
      </c>
      <c r="K2550" s="17" t="s">
        <v>255</v>
      </c>
      <c r="L2550" s="17" t="s">
        <v>261</v>
      </c>
      <c r="M2550" s="17" t="s">
        <v>333</v>
      </c>
      <c r="N2550" s="36">
        <v>4.5432598387259402</v>
      </c>
      <c r="O2550" s="35">
        <v>48.32571257</v>
      </c>
      <c r="P2550" s="37">
        <v>1710.8442549599999</v>
      </c>
      <c r="Q2550" t="str">
        <f t="shared" si="156"/>
        <v>Desirable</v>
      </c>
      <c r="R2550" t="str">
        <f t="shared" si="157"/>
        <v>Normal</v>
      </c>
      <c r="S2550">
        <f t="shared" si="158"/>
        <v>5</v>
      </c>
      <c r="T2550" t="str">
        <f t="shared" si="159"/>
        <v>Moderate</v>
      </c>
    </row>
    <row r="2551" spans="1:20" ht="15" customHeight="1" x14ac:dyDescent="0.35">
      <c r="A2551" s="35">
        <v>38</v>
      </c>
      <c r="B2551" s="36">
        <v>21.199465379999999</v>
      </c>
      <c r="C2551" s="35">
        <v>114.27355230000001</v>
      </c>
      <c r="D2551" s="35">
        <v>97.271001679999998</v>
      </c>
      <c r="E2551" s="37">
        <v>197.14524549999999</v>
      </c>
      <c r="F2551" s="37">
        <v>37.08088712</v>
      </c>
      <c r="G2551" s="37">
        <v>219.1502074</v>
      </c>
      <c r="H2551" s="37">
        <v>235.4754949</v>
      </c>
      <c r="I2551" s="17" t="s">
        <v>243</v>
      </c>
      <c r="J2551" s="17" t="s">
        <v>354</v>
      </c>
      <c r="K2551" s="17" t="s">
        <v>392</v>
      </c>
      <c r="L2551" s="17" t="s">
        <v>357</v>
      </c>
      <c r="M2551" s="17" t="s">
        <v>255</v>
      </c>
      <c r="N2551" s="36">
        <v>5.31662699605877</v>
      </c>
      <c r="O2551" s="35">
        <v>17.002550620000001</v>
      </c>
      <c r="P2551" s="37">
        <v>805.57968444000005</v>
      </c>
      <c r="Q2551" t="str">
        <f t="shared" si="156"/>
        <v>Desirable</v>
      </c>
      <c r="R2551" t="str">
        <f t="shared" si="157"/>
        <v>Normal</v>
      </c>
      <c r="S2551">
        <f t="shared" si="158"/>
        <v>1</v>
      </c>
      <c r="T2551" t="str">
        <f t="shared" si="159"/>
        <v>Low</v>
      </c>
    </row>
    <row r="2552" spans="1:20" ht="15" customHeight="1" x14ac:dyDescent="0.35">
      <c r="A2552" s="35">
        <v>86</v>
      </c>
      <c r="B2552" s="36">
        <v>18.37926105</v>
      </c>
      <c r="C2552" s="35">
        <v>99.581807150000003</v>
      </c>
      <c r="D2552" s="35">
        <v>76.635989050000006</v>
      </c>
      <c r="E2552" s="37">
        <v>160.44770220000001</v>
      </c>
      <c r="F2552" s="37">
        <v>38.834924639999997</v>
      </c>
      <c r="G2552" s="37">
        <v>193.3439089</v>
      </c>
      <c r="H2552" s="37">
        <v>230.77913150000001</v>
      </c>
      <c r="I2552" s="17" t="s">
        <v>243</v>
      </c>
      <c r="J2552" s="17" t="s">
        <v>249</v>
      </c>
      <c r="K2552" s="17" t="s">
        <v>255</v>
      </c>
      <c r="L2552" s="17" t="s">
        <v>366</v>
      </c>
      <c r="M2552" s="17" t="s">
        <v>332</v>
      </c>
      <c r="N2552" s="36">
        <v>4.1315311845549099</v>
      </c>
      <c r="O2552" s="35">
        <v>22.9458181</v>
      </c>
      <c r="P2552" s="37">
        <v>1580.6164503</v>
      </c>
      <c r="Q2552" t="str">
        <f t="shared" si="156"/>
        <v>Desirable</v>
      </c>
      <c r="R2552" t="str">
        <f t="shared" si="157"/>
        <v>Normal</v>
      </c>
      <c r="S2552">
        <f t="shared" si="158"/>
        <v>2</v>
      </c>
      <c r="T2552" t="str">
        <f t="shared" si="159"/>
        <v>Low</v>
      </c>
    </row>
    <row r="2553" spans="1:20" ht="15" customHeight="1" x14ac:dyDescent="0.35">
      <c r="A2553" s="35">
        <v>65</v>
      </c>
      <c r="B2553" s="36">
        <v>21.3259097</v>
      </c>
      <c r="C2553" s="35">
        <v>114.86521</v>
      </c>
      <c r="D2553" s="35">
        <v>96.301802519999995</v>
      </c>
      <c r="E2553" s="37">
        <v>192.18093250000001</v>
      </c>
      <c r="F2553" s="37">
        <v>37.91763452</v>
      </c>
      <c r="G2553" s="37">
        <v>234.65674129999999</v>
      </c>
      <c r="H2553" s="37">
        <v>258.25611909999998</v>
      </c>
      <c r="I2553" s="17" t="s">
        <v>353</v>
      </c>
      <c r="J2553" s="17" t="s">
        <v>359</v>
      </c>
      <c r="K2553" s="17" t="s">
        <v>392</v>
      </c>
      <c r="L2553" s="17" t="s">
        <v>261</v>
      </c>
      <c r="M2553" s="17" t="s">
        <v>255</v>
      </c>
      <c r="N2553" s="36">
        <v>5.06837873545705</v>
      </c>
      <c r="O2553" s="35">
        <v>18.563407479999999</v>
      </c>
      <c r="P2553" s="37">
        <v>1386.1841305</v>
      </c>
      <c r="Q2553" t="str">
        <f t="shared" si="156"/>
        <v>Desirable</v>
      </c>
      <c r="R2553" t="str">
        <f t="shared" si="157"/>
        <v>Normal</v>
      </c>
      <c r="S2553">
        <f t="shared" si="158"/>
        <v>3</v>
      </c>
      <c r="T2553" t="str">
        <f t="shared" si="159"/>
        <v>Moderate</v>
      </c>
    </row>
    <row r="2554" spans="1:20" ht="15" customHeight="1" x14ac:dyDescent="0.35">
      <c r="A2554" s="35">
        <v>37</v>
      </c>
      <c r="B2554" s="36">
        <v>31.313655749999999</v>
      </c>
      <c r="C2554" s="35">
        <v>113.6214506</v>
      </c>
      <c r="D2554" s="35">
        <v>70.914517829999994</v>
      </c>
      <c r="E2554" s="37">
        <v>212.43100129999999</v>
      </c>
      <c r="F2554" s="37">
        <v>34.002693350000001</v>
      </c>
      <c r="G2554" s="37">
        <v>224.58509950000001</v>
      </c>
      <c r="H2554" s="37">
        <v>207.74946259999999</v>
      </c>
      <c r="I2554" s="17" t="s">
        <v>243</v>
      </c>
      <c r="J2554" s="17" t="s">
        <v>359</v>
      </c>
      <c r="K2554" s="17" t="s">
        <v>255</v>
      </c>
      <c r="L2554" s="17" t="s">
        <v>357</v>
      </c>
      <c r="M2554" s="17" t="s">
        <v>334</v>
      </c>
      <c r="N2554" s="36">
        <v>6.2474757253310296</v>
      </c>
      <c r="O2554" s="35">
        <v>42.706932770000002</v>
      </c>
      <c r="P2554" s="37">
        <v>1158.6052627500001</v>
      </c>
      <c r="Q2554" t="str">
        <f t="shared" si="156"/>
        <v>Borderline High</v>
      </c>
      <c r="R2554" t="str">
        <f t="shared" si="157"/>
        <v>Normal</v>
      </c>
      <c r="S2554">
        <f t="shared" si="158"/>
        <v>4</v>
      </c>
      <c r="T2554" t="str">
        <f t="shared" si="159"/>
        <v>Moderate</v>
      </c>
    </row>
    <row r="2555" spans="1:20" ht="15" customHeight="1" x14ac:dyDescent="0.35">
      <c r="A2555" s="35">
        <v>84</v>
      </c>
      <c r="B2555" s="36">
        <v>21.861442220000001</v>
      </c>
      <c r="C2555" s="35">
        <v>99.681463230000006</v>
      </c>
      <c r="D2555" s="35">
        <v>69.79175841</v>
      </c>
      <c r="E2555" s="37">
        <v>210.8261631</v>
      </c>
      <c r="F2555" s="37">
        <v>42.776777299999999</v>
      </c>
      <c r="G2555" s="37">
        <v>227.7539156</v>
      </c>
      <c r="H2555" s="37">
        <v>244.69713200000001</v>
      </c>
      <c r="I2555" s="17" t="s">
        <v>353</v>
      </c>
      <c r="J2555" s="17" t="s">
        <v>249</v>
      </c>
      <c r="K2555" s="17" t="s">
        <v>255</v>
      </c>
      <c r="L2555" s="17" t="s">
        <v>366</v>
      </c>
      <c r="M2555" s="17" t="s">
        <v>255</v>
      </c>
      <c r="N2555" s="36">
        <v>4.9285190799074101</v>
      </c>
      <c r="O2555" s="35">
        <v>29.889704819999999</v>
      </c>
      <c r="P2555" s="37">
        <v>1836.3611464799999</v>
      </c>
      <c r="Q2555" t="str">
        <f t="shared" si="156"/>
        <v>Borderline High</v>
      </c>
      <c r="R2555" t="str">
        <f t="shared" si="157"/>
        <v>Normal</v>
      </c>
      <c r="S2555">
        <f t="shared" si="158"/>
        <v>2</v>
      </c>
      <c r="T2555" t="str">
        <f t="shared" si="159"/>
        <v>Low</v>
      </c>
    </row>
    <row r="2556" spans="1:20" ht="15" customHeight="1" x14ac:dyDescent="0.35">
      <c r="A2556" s="35">
        <v>61</v>
      </c>
      <c r="B2556" s="36">
        <v>29.432382539999999</v>
      </c>
      <c r="C2556" s="35">
        <v>126.7087794</v>
      </c>
      <c r="D2556" s="35">
        <v>71.29853258</v>
      </c>
      <c r="E2556" s="37">
        <v>198.69690700000001</v>
      </c>
      <c r="F2556" s="37">
        <v>33.865160920000001</v>
      </c>
      <c r="G2556" s="37">
        <v>216.5251485</v>
      </c>
      <c r="H2556" s="37">
        <v>262.07075609999998</v>
      </c>
      <c r="I2556" s="17" t="s">
        <v>243</v>
      </c>
      <c r="J2556" s="17" t="s">
        <v>249</v>
      </c>
      <c r="K2556" s="17" t="s">
        <v>255</v>
      </c>
      <c r="L2556" s="17" t="s">
        <v>261</v>
      </c>
      <c r="M2556" s="17" t="s">
        <v>333</v>
      </c>
      <c r="N2556" s="36">
        <v>5.8672955214765903</v>
      </c>
      <c r="O2556" s="35">
        <v>55.410246819999998</v>
      </c>
      <c r="P2556" s="37">
        <v>1795.3753349399999</v>
      </c>
      <c r="Q2556" t="str">
        <f t="shared" si="156"/>
        <v>Desirable</v>
      </c>
      <c r="R2556" t="str">
        <f t="shared" si="157"/>
        <v>Elevated</v>
      </c>
      <c r="S2556">
        <f t="shared" si="158"/>
        <v>4</v>
      </c>
      <c r="T2556" t="str">
        <f t="shared" si="159"/>
        <v>Moderate</v>
      </c>
    </row>
    <row r="2557" spans="1:20" ht="15" customHeight="1" x14ac:dyDescent="0.35">
      <c r="A2557" s="35">
        <v>50</v>
      </c>
      <c r="B2557" s="36">
        <v>34.426672420000003</v>
      </c>
      <c r="C2557" s="35">
        <v>111.1857316</v>
      </c>
      <c r="D2557" s="35">
        <v>81.841356399999995</v>
      </c>
      <c r="E2557" s="37">
        <v>206.24457799999999</v>
      </c>
      <c r="F2557" s="37">
        <v>37.437839259999997</v>
      </c>
      <c r="G2557" s="37">
        <v>211.4754026</v>
      </c>
      <c r="H2557" s="37">
        <v>288.54668190000001</v>
      </c>
      <c r="I2557" s="17" t="s">
        <v>353</v>
      </c>
      <c r="J2557" s="17" t="s">
        <v>249</v>
      </c>
      <c r="K2557" s="17" t="s">
        <v>392</v>
      </c>
      <c r="L2557" s="17" t="s">
        <v>363</v>
      </c>
      <c r="M2557" s="17" t="s">
        <v>334</v>
      </c>
      <c r="N2557" s="36">
        <v>5.5089872192586604</v>
      </c>
      <c r="O2557" s="35">
        <v>29.344375200000002</v>
      </c>
      <c r="P2557" s="37">
        <v>1721.333621</v>
      </c>
      <c r="Q2557" t="str">
        <f t="shared" si="156"/>
        <v>Borderline High</v>
      </c>
      <c r="R2557" t="str">
        <f t="shared" si="157"/>
        <v>Normal</v>
      </c>
      <c r="S2557">
        <f t="shared" si="158"/>
        <v>6</v>
      </c>
      <c r="T2557" t="str">
        <f t="shared" si="159"/>
        <v>High</v>
      </c>
    </row>
    <row r="2558" spans="1:20" ht="15" customHeight="1" x14ac:dyDescent="0.35">
      <c r="A2558" s="35">
        <v>78</v>
      </c>
      <c r="B2558" s="36">
        <v>27.79326215</v>
      </c>
      <c r="C2558" s="35">
        <v>94.089453669999997</v>
      </c>
      <c r="D2558" s="35">
        <v>84.658602239999993</v>
      </c>
      <c r="E2558" s="37">
        <v>206.9586406</v>
      </c>
      <c r="F2558" s="37">
        <v>40.52291718</v>
      </c>
      <c r="G2558" s="37">
        <v>226.53420370000001</v>
      </c>
      <c r="H2558" s="37">
        <v>253.85234579999999</v>
      </c>
      <c r="I2558" s="17" t="s">
        <v>353</v>
      </c>
      <c r="J2558" s="17" t="s">
        <v>249</v>
      </c>
      <c r="K2558" s="17" t="s">
        <v>392</v>
      </c>
      <c r="L2558" s="17" t="s">
        <v>366</v>
      </c>
      <c r="M2558" s="17" t="s">
        <v>333</v>
      </c>
      <c r="N2558" s="36">
        <v>5.10719995010981</v>
      </c>
      <c r="O2558" s="35">
        <v>9.4308514300000006</v>
      </c>
      <c r="P2558" s="37">
        <v>2167.8744477</v>
      </c>
      <c r="Q2558" t="str">
        <f t="shared" si="156"/>
        <v>Borderline High</v>
      </c>
      <c r="R2558" t="str">
        <f t="shared" si="157"/>
        <v>Normal</v>
      </c>
      <c r="S2558">
        <f t="shared" si="158"/>
        <v>4</v>
      </c>
      <c r="T2558" t="str">
        <f t="shared" si="159"/>
        <v>Moderate</v>
      </c>
    </row>
    <row r="2559" spans="1:20" ht="15" customHeight="1" x14ac:dyDescent="0.35">
      <c r="A2559" s="35">
        <v>26</v>
      </c>
      <c r="B2559" s="36">
        <v>22.58806311</v>
      </c>
      <c r="C2559" s="35">
        <v>111.08554049999999</v>
      </c>
      <c r="D2559" s="35">
        <v>84.615293219999998</v>
      </c>
      <c r="E2559" s="37">
        <v>194.01076900000001</v>
      </c>
      <c r="F2559" s="37">
        <v>36.108359329999999</v>
      </c>
      <c r="G2559" s="37">
        <v>205.31741479999999</v>
      </c>
      <c r="H2559" s="37">
        <v>278.88481960000001</v>
      </c>
      <c r="I2559" s="17" t="s">
        <v>353</v>
      </c>
      <c r="J2559" s="17" t="s">
        <v>249</v>
      </c>
      <c r="K2559" s="17" t="s">
        <v>392</v>
      </c>
      <c r="L2559" s="17" t="s">
        <v>355</v>
      </c>
      <c r="M2559" s="17" t="s">
        <v>255</v>
      </c>
      <c r="N2559" s="36">
        <v>5.37301535156735</v>
      </c>
      <c r="O2559" s="35">
        <v>26.470247279999999</v>
      </c>
      <c r="P2559" s="37">
        <v>587.28964085999996</v>
      </c>
      <c r="Q2559" t="str">
        <f t="shared" si="156"/>
        <v>Desirable</v>
      </c>
      <c r="R2559" t="str">
        <f t="shared" si="157"/>
        <v>Normal</v>
      </c>
      <c r="S2559">
        <f t="shared" si="158"/>
        <v>3</v>
      </c>
      <c r="T2559" t="str">
        <f t="shared" si="159"/>
        <v>Moderate</v>
      </c>
    </row>
    <row r="2560" spans="1:20" ht="15" customHeight="1" x14ac:dyDescent="0.35">
      <c r="A2560" s="35">
        <v>85</v>
      </c>
      <c r="B2560" s="36">
        <v>26.338540080000001</v>
      </c>
      <c r="C2560" s="35">
        <v>116.6424956</v>
      </c>
      <c r="D2560" s="35">
        <v>72.245412759999994</v>
      </c>
      <c r="E2560" s="37">
        <v>179.58155529999999</v>
      </c>
      <c r="F2560" s="37">
        <v>40.32839792</v>
      </c>
      <c r="G2560" s="37">
        <v>198.68098879999999</v>
      </c>
      <c r="H2560" s="37">
        <v>280.19253090000001</v>
      </c>
      <c r="I2560" s="17" t="s">
        <v>243</v>
      </c>
      <c r="J2560" s="17" t="s">
        <v>359</v>
      </c>
      <c r="K2560" s="17" t="s">
        <v>255</v>
      </c>
      <c r="L2560" s="17" t="s">
        <v>366</v>
      </c>
      <c r="M2560" s="17" t="s">
        <v>333</v>
      </c>
      <c r="N2560" s="36">
        <v>4.4529801470477102</v>
      </c>
      <c r="O2560" s="35">
        <v>44.397082840000003</v>
      </c>
      <c r="P2560" s="37">
        <v>2238.7759068</v>
      </c>
      <c r="Q2560" t="str">
        <f t="shared" si="156"/>
        <v>Desirable</v>
      </c>
      <c r="R2560" t="str">
        <f t="shared" si="157"/>
        <v>Normal</v>
      </c>
      <c r="S2560">
        <f t="shared" si="158"/>
        <v>2</v>
      </c>
      <c r="T2560" t="str">
        <f t="shared" si="159"/>
        <v>Low</v>
      </c>
    </row>
    <row r="2561" spans="1:20" ht="15" customHeight="1" x14ac:dyDescent="0.35">
      <c r="A2561" s="35">
        <v>52</v>
      </c>
      <c r="B2561" s="36">
        <v>28.89913164</v>
      </c>
      <c r="C2561" s="35">
        <v>106.8631784</v>
      </c>
      <c r="D2561" s="35">
        <v>94.781939089999995</v>
      </c>
      <c r="E2561" s="37">
        <v>200.53213589999999</v>
      </c>
      <c r="F2561" s="37">
        <v>38.688232599999999</v>
      </c>
      <c r="G2561" s="37">
        <v>231.89024979999999</v>
      </c>
      <c r="H2561" s="37">
        <v>264.3566199</v>
      </c>
      <c r="I2561" s="17" t="s">
        <v>243</v>
      </c>
      <c r="J2561" s="17" t="s">
        <v>359</v>
      </c>
      <c r="K2561" s="17" t="s">
        <v>392</v>
      </c>
      <c r="L2561" s="17" t="s">
        <v>363</v>
      </c>
      <c r="M2561" s="17" t="s">
        <v>333</v>
      </c>
      <c r="N2561" s="36">
        <v>5.1832850048570096</v>
      </c>
      <c r="O2561" s="35">
        <v>12.081239310000001</v>
      </c>
      <c r="P2561" s="37">
        <v>1502.7548452799999</v>
      </c>
      <c r="Q2561" t="str">
        <f t="shared" si="156"/>
        <v>Borderline High</v>
      </c>
      <c r="R2561" t="str">
        <f t="shared" si="157"/>
        <v>Normal</v>
      </c>
      <c r="S2561">
        <f t="shared" si="158"/>
        <v>3</v>
      </c>
      <c r="T2561" t="str">
        <f t="shared" si="159"/>
        <v>Moderate</v>
      </c>
    </row>
    <row r="2562" spans="1:20" ht="15" customHeight="1" x14ac:dyDescent="0.35">
      <c r="A2562" s="35">
        <v>82</v>
      </c>
      <c r="B2562" s="36">
        <v>28.924871209999999</v>
      </c>
      <c r="C2562" s="35">
        <v>118.4185062</v>
      </c>
      <c r="D2562" s="35">
        <v>96.534568010000001</v>
      </c>
      <c r="E2562" s="37">
        <v>175.90588500000001</v>
      </c>
      <c r="F2562" s="37">
        <v>32.526847179999997</v>
      </c>
      <c r="G2562" s="37">
        <v>203.05538619999999</v>
      </c>
      <c r="H2562" s="37">
        <v>240.69767379999999</v>
      </c>
      <c r="I2562" s="17" t="s">
        <v>243</v>
      </c>
      <c r="J2562" s="17" t="s">
        <v>249</v>
      </c>
      <c r="K2562" s="17" t="s">
        <v>392</v>
      </c>
      <c r="L2562" s="17" t="s">
        <v>366</v>
      </c>
      <c r="M2562" s="17" t="s">
        <v>333</v>
      </c>
      <c r="N2562" s="36">
        <v>5.4080213808167796</v>
      </c>
      <c r="O2562" s="35">
        <v>21.883938189999999</v>
      </c>
      <c r="P2562" s="37">
        <v>2371.8394392199998</v>
      </c>
      <c r="Q2562" t="str">
        <f t="shared" ref="Q2562:Q2625" si="160">IF(E2562&lt;200,"Desirable",IF(E2562&lt;240,"Borderline High","High"))</f>
        <v>Desirable</v>
      </c>
      <c r="R2562" t="str">
        <f t="shared" ref="R2562:R2625" si="161">IF(C2562&lt;120,"Normal",IF(C2562&lt;130,"Elevated",IF(C2562&lt;140,"High / Stage 1","High / Stage 2")))</f>
        <v>Normal</v>
      </c>
      <c r="S2562">
        <f t="shared" ref="S2562:S2625" si="162">(IF(M2562="Obese",3,IF(M2562="Overweight",2,IF(M2562="Underweight",1,0))))+(IF(R2562="High / Stage 2",3,IF(R2562="High / Stage 1",2,IF(R2562="Elevated",1,0))))+IF(I2562="smoker",2,0)+IF(F2562&lt;40,1,0)</f>
        <v>3</v>
      </c>
      <c r="T2562" t="str">
        <f t="shared" ref="T2562:T2625" si="163">IF(S2562&lt;=2,"Low",IF(S2562&lt;=5,"Moderate","High"))</f>
        <v>Moderate</v>
      </c>
    </row>
    <row r="2563" spans="1:20" ht="15" customHeight="1" x14ac:dyDescent="0.35">
      <c r="A2563" s="35">
        <v>25</v>
      </c>
      <c r="B2563" s="36">
        <v>27.585291640000001</v>
      </c>
      <c r="C2563" s="35">
        <v>97.946148789999995</v>
      </c>
      <c r="D2563" s="35">
        <v>91.831425060000001</v>
      </c>
      <c r="E2563" s="37">
        <v>207.7629992</v>
      </c>
      <c r="F2563" s="37">
        <v>35.308025499999999</v>
      </c>
      <c r="G2563" s="37">
        <v>235.17309510000001</v>
      </c>
      <c r="H2563" s="37">
        <v>282.26145300000002</v>
      </c>
      <c r="I2563" s="17" t="s">
        <v>353</v>
      </c>
      <c r="J2563" s="17" t="s">
        <v>354</v>
      </c>
      <c r="K2563" s="17" t="s">
        <v>392</v>
      </c>
      <c r="L2563" s="17" t="s">
        <v>355</v>
      </c>
      <c r="M2563" s="17" t="s">
        <v>333</v>
      </c>
      <c r="N2563" s="36">
        <v>5.8842995680967798</v>
      </c>
      <c r="O2563" s="35">
        <v>6.1147237299999899</v>
      </c>
      <c r="P2563" s="37">
        <v>689.63229100000001</v>
      </c>
      <c r="Q2563" t="str">
        <f t="shared" si="160"/>
        <v>Borderline High</v>
      </c>
      <c r="R2563" t="str">
        <f t="shared" si="161"/>
        <v>Normal</v>
      </c>
      <c r="S2563">
        <f t="shared" si="162"/>
        <v>5</v>
      </c>
      <c r="T2563" t="str">
        <f t="shared" si="163"/>
        <v>Moderate</v>
      </c>
    </row>
    <row r="2564" spans="1:20" ht="15" customHeight="1" x14ac:dyDescent="0.35">
      <c r="A2564" s="35">
        <v>62</v>
      </c>
      <c r="B2564" s="36">
        <v>30.15835435</v>
      </c>
      <c r="C2564" s="35">
        <v>115.9837192</v>
      </c>
      <c r="D2564" s="35">
        <v>75.461430460000003</v>
      </c>
      <c r="E2564" s="37">
        <v>150.17415209999999</v>
      </c>
      <c r="F2564" s="37">
        <v>37.37509043</v>
      </c>
      <c r="G2564" s="37">
        <v>176.10071120000001</v>
      </c>
      <c r="H2564" s="37">
        <v>274.3949116</v>
      </c>
      <c r="I2564" s="17" t="s">
        <v>243</v>
      </c>
      <c r="J2564" s="17" t="s">
        <v>354</v>
      </c>
      <c r="K2564" s="17" t="s">
        <v>255</v>
      </c>
      <c r="L2564" s="17" t="s">
        <v>261</v>
      </c>
      <c r="M2564" s="17" t="s">
        <v>334</v>
      </c>
      <c r="N2564" s="36">
        <v>4.01802779263536</v>
      </c>
      <c r="O2564" s="35">
        <v>40.52228874</v>
      </c>
      <c r="P2564" s="37">
        <v>1869.8179697</v>
      </c>
      <c r="Q2564" t="str">
        <f t="shared" si="160"/>
        <v>Desirable</v>
      </c>
      <c r="R2564" t="str">
        <f t="shared" si="161"/>
        <v>Normal</v>
      </c>
      <c r="S2564">
        <f t="shared" si="162"/>
        <v>4</v>
      </c>
      <c r="T2564" t="str">
        <f t="shared" si="163"/>
        <v>Moderate</v>
      </c>
    </row>
    <row r="2565" spans="1:20" ht="15" customHeight="1" x14ac:dyDescent="0.35">
      <c r="A2565" s="35">
        <v>64</v>
      </c>
      <c r="B2565" s="36">
        <v>31.997983359999999</v>
      </c>
      <c r="C2565" s="35">
        <v>119.9267905</v>
      </c>
      <c r="D2565" s="35">
        <v>97.069114049999996</v>
      </c>
      <c r="E2565" s="37">
        <v>208.36846510000001</v>
      </c>
      <c r="F2565" s="37">
        <v>46.69622751</v>
      </c>
      <c r="G2565" s="37">
        <v>236.70522299999999</v>
      </c>
      <c r="H2565" s="37">
        <v>262.22856630000001</v>
      </c>
      <c r="I2565" s="17" t="s">
        <v>243</v>
      </c>
      <c r="J2565" s="17" t="s">
        <v>249</v>
      </c>
      <c r="K2565" s="17" t="s">
        <v>392</v>
      </c>
      <c r="L2565" s="17" t="s">
        <v>261</v>
      </c>
      <c r="M2565" s="17" t="s">
        <v>334</v>
      </c>
      <c r="N2565" s="36">
        <v>4.46221196466841</v>
      </c>
      <c r="O2565" s="35">
        <v>22.85767645</v>
      </c>
      <c r="P2565" s="37">
        <v>2047.8709350399999</v>
      </c>
      <c r="Q2565" t="str">
        <f t="shared" si="160"/>
        <v>Borderline High</v>
      </c>
      <c r="R2565" t="str">
        <f t="shared" si="161"/>
        <v>Normal</v>
      </c>
      <c r="S2565">
        <f t="shared" si="162"/>
        <v>3</v>
      </c>
      <c r="T2565" t="str">
        <f t="shared" si="163"/>
        <v>Moderate</v>
      </c>
    </row>
    <row r="2566" spans="1:20" ht="15" customHeight="1" x14ac:dyDescent="0.35">
      <c r="A2566" s="35">
        <v>57</v>
      </c>
      <c r="B2566" s="36">
        <v>24.600881730000001</v>
      </c>
      <c r="C2566" s="35">
        <v>111.4580907</v>
      </c>
      <c r="D2566" s="35">
        <v>87.586876250000003</v>
      </c>
      <c r="E2566" s="37">
        <v>179.2404693</v>
      </c>
      <c r="F2566" s="37">
        <v>35.71200211</v>
      </c>
      <c r="G2566" s="37">
        <v>207.94486119999999</v>
      </c>
      <c r="H2566" s="37">
        <v>251.98482670000001</v>
      </c>
      <c r="I2566" s="17" t="s">
        <v>243</v>
      </c>
      <c r="J2566" s="17" t="s">
        <v>354</v>
      </c>
      <c r="K2566" s="17" t="s">
        <v>392</v>
      </c>
      <c r="L2566" s="17" t="s">
        <v>363</v>
      </c>
      <c r="M2566" s="17" t="s">
        <v>255</v>
      </c>
      <c r="N2566" s="36">
        <v>5.0190540633343401</v>
      </c>
      <c r="O2566" s="35">
        <v>23.87121445</v>
      </c>
      <c r="P2566" s="37">
        <v>1402.2502586099999</v>
      </c>
      <c r="Q2566" t="str">
        <f t="shared" si="160"/>
        <v>Desirable</v>
      </c>
      <c r="R2566" t="str">
        <f t="shared" si="161"/>
        <v>Normal</v>
      </c>
      <c r="S2566">
        <f t="shared" si="162"/>
        <v>1</v>
      </c>
      <c r="T2566" t="str">
        <f t="shared" si="163"/>
        <v>Low</v>
      </c>
    </row>
    <row r="2567" spans="1:20" ht="15" customHeight="1" x14ac:dyDescent="0.35">
      <c r="A2567" s="35">
        <v>71</v>
      </c>
      <c r="B2567" s="36">
        <v>34.023689050000002</v>
      </c>
      <c r="C2567" s="35">
        <v>114.2923991</v>
      </c>
      <c r="D2567" s="35">
        <v>83.716813220000006</v>
      </c>
      <c r="E2567" s="37">
        <v>183.41362509999999</v>
      </c>
      <c r="F2567" s="37">
        <v>42.217444270000001</v>
      </c>
      <c r="G2567" s="37">
        <v>201.36244160000001</v>
      </c>
      <c r="H2567" s="37">
        <v>244.22802870000001</v>
      </c>
      <c r="I2567" s="17" t="s">
        <v>353</v>
      </c>
      <c r="J2567" s="17" t="s">
        <v>249</v>
      </c>
      <c r="K2567" s="17" t="s">
        <v>392</v>
      </c>
      <c r="L2567" s="17" t="s">
        <v>366</v>
      </c>
      <c r="M2567" s="17" t="s">
        <v>334</v>
      </c>
      <c r="N2567" s="36">
        <v>4.3444985425215599</v>
      </c>
      <c r="O2567" s="35">
        <v>30.575585879999998</v>
      </c>
      <c r="P2567" s="37">
        <v>2415.6819225499999</v>
      </c>
      <c r="Q2567" t="str">
        <f t="shared" si="160"/>
        <v>Desirable</v>
      </c>
      <c r="R2567" t="str">
        <f t="shared" si="161"/>
        <v>Normal</v>
      </c>
      <c r="S2567">
        <f t="shared" si="162"/>
        <v>5</v>
      </c>
      <c r="T2567" t="str">
        <f t="shared" si="163"/>
        <v>Moderate</v>
      </c>
    </row>
    <row r="2568" spans="1:20" ht="15" customHeight="1" x14ac:dyDescent="0.35">
      <c r="A2568" s="35">
        <v>63</v>
      </c>
      <c r="B2568" s="36">
        <v>28.64806432</v>
      </c>
      <c r="C2568" s="35">
        <v>109.0858126</v>
      </c>
      <c r="D2568" s="35">
        <v>74.124386740000006</v>
      </c>
      <c r="E2568" s="37">
        <v>199.73466980000001</v>
      </c>
      <c r="F2568" s="37">
        <v>34.129912619999999</v>
      </c>
      <c r="G2568" s="37">
        <v>217.31026689999999</v>
      </c>
      <c r="H2568" s="37">
        <v>268.0078168</v>
      </c>
      <c r="I2568" s="17" t="s">
        <v>353</v>
      </c>
      <c r="J2568" s="17" t="s">
        <v>249</v>
      </c>
      <c r="K2568" s="17" t="s">
        <v>255</v>
      </c>
      <c r="L2568" s="17" t="s">
        <v>261</v>
      </c>
      <c r="M2568" s="17" t="s">
        <v>333</v>
      </c>
      <c r="N2568" s="36">
        <v>5.8521881384177998</v>
      </c>
      <c r="O2568" s="35">
        <v>34.961425859999999</v>
      </c>
      <c r="P2568" s="37">
        <v>1804.82805216</v>
      </c>
      <c r="Q2568" t="str">
        <f t="shared" si="160"/>
        <v>Desirable</v>
      </c>
      <c r="R2568" t="str">
        <f t="shared" si="161"/>
        <v>Normal</v>
      </c>
      <c r="S2568">
        <f t="shared" si="162"/>
        <v>5</v>
      </c>
      <c r="T2568" t="str">
        <f t="shared" si="163"/>
        <v>Moderate</v>
      </c>
    </row>
    <row r="2569" spans="1:20" ht="15" customHeight="1" x14ac:dyDescent="0.35">
      <c r="A2569" s="35">
        <v>64</v>
      </c>
      <c r="B2569" s="36">
        <v>15.873266620000001</v>
      </c>
      <c r="C2569" s="35">
        <v>118.5947357</v>
      </c>
      <c r="D2569" s="35">
        <v>77.312353400000006</v>
      </c>
      <c r="E2569" s="37">
        <v>174.22455310000001</v>
      </c>
      <c r="F2569" s="37">
        <v>41.179399799999999</v>
      </c>
      <c r="G2569" s="37">
        <v>200.17526100000001</v>
      </c>
      <c r="H2569" s="37">
        <v>205.69444730000001</v>
      </c>
      <c r="I2569" s="17" t="s">
        <v>243</v>
      </c>
      <c r="J2569" s="17" t="s">
        <v>359</v>
      </c>
      <c r="K2569" s="17" t="s">
        <v>255</v>
      </c>
      <c r="L2569" s="17" t="s">
        <v>261</v>
      </c>
      <c r="M2569" s="17" t="s">
        <v>332</v>
      </c>
      <c r="N2569" s="36">
        <v>4.2308667427445101</v>
      </c>
      <c r="O2569" s="35">
        <v>41.282382300000002</v>
      </c>
      <c r="P2569" s="37">
        <v>1015.88906368</v>
      </c>
      <c r="Q2569" t="str">
        <f t="shared" si="160"/>
        <v>Desirable</v>
      </c>
      <c r="R2569" t="str">
        <f t="shared" si="161"/>
        <v>Normal</v>
      </c>
      <c r="S2569">
        <f t="shared" si="162"/>
        <v>1</v>
      </c>
      <c r="T2569" t="str">
        <f t="shared" si="163"/>
        <v>Low</v>
      </c>
    </row>
    <row r="2570" spans="1:20" ht="15" customHeight="1" x14ac:dyDescent="0.35">
      <c r="A2570" s="35">
        <v>32</v>
      </c>
      <c r="B2570" s="36">
        <v>26.06072516</v>
      </c>
      <c r="C2570" s="35">
        <v>100.75840839999999</v>
      </c>
      <c r="D2570" s="35">
        <v>90.275238430000002</v>
      </c>
      <c r="E2570" s="37">
        <v>184.54755259999999</v>
      </c>
      <c r="F2570" s="37">
        <v>34.254672489999997</v>
      </c>
      <c r="G2570" s="37">
        <v>217.2023494</v>
      </c>
      <c r="H2570" s="37">
        <v>261.02928809999997</v>
      </c>
      <c r="I2570" s="17" t="s">
        <v>243</v>
      </c>
      <c r="J2570" s="17" t="s">
        <v>249</v>
      </c>
      <c r="K2570" s="17" t="s">
        <v>392</v>
      </c>
      <c r="L2570" s="17" t="s">
        <v>357</v>
      </c>
      <c r="M2570" s="17" t="s">
        <v>333</v>
      </c>
      <c r="N2570" s="36">
        <v>5.3875147296730201</v>
      </c>
      <c r="O2570" s="35">
        <v>10.483169970000001</v>
      </c>
      <c r="P2570" s="37">
        <v>833.94320512000002</v>
      </c>
      <c r="Q2570" t="str">
        <f t="shared" si="160"/>
        <v>Desirable</v>
      </c>
      <c r="R2570" t="str">
        <f t="shared" si="161"/>
        <v>Normal</v>
      </c>
      <c r="S2570">
        <f t="shared" si="162"/>
        <v>3</v>
      </c>
      <c r="T2570" t="str">
        <f t="shared" si="163"/>
        <v>Moderate</v>
      </c>
    </row>
    <row r="2571" spans="1:20" ht="15" customHeight="1" x14ac:dyDescent="0.35">
      <c r="A2571" s="35">
        <v>36</v>
      </c>
      <c r="B2571" s="36">
        <v>26.13227929</v>
      </c>
      <c r="C2571" s="35">
        <v>107.6696515</v>
      </c>
      <c r="D2571" s="35">
        <v>86.324826130000005</v>
      </c>
      <c r="E2571" s="37">
        <v>174.9171948</v>
      </c>
      <c r="F2571" s="37">
        <v>38.166555549999998</v>
      </c>
      <c r="G2571" s="37">
        <v>223.0679446</v>
      </c>
      <c r="H2571" s="37">
        <v>234.76227349999999</v>
      </c>
      <c r="I2571" s="17" t="s">
        <v>243</v>
      </c>
      <c r="J2571" s="17" t="s">
        <v>359</v>
      </c>
      <c r="K2571" s="17" t="s">
        <v>392</v>
      </c>
      <c r="L2571" s="17" t="s">
        <v>357</v>
      </c>
      <c r="M2571" s="17" t="s">
        <v>333</v>
      </c>
      <c r="N2571" s="36">
        <v>4.5829966125931998</v>
      </c>
      <c r="O2571" s="35">
        <v>21.344825369999999</v>
      </c>
      <c r="P2571" s="37">
        <v>940.76205444000004</v>
      </c>
      <c r="Q2571" t="str">
        <f t="shared" si="160"/>
        <v>Desirable</v>
      </c>
      <c r="R2571" t="str">
        <f t="shared" si="161"/>
        <v>Normal</v>
      </c>
      <c r="S2571">
        <f t="shared" si="162"/>
        <v>3</v>
      </c>
      <c r="T2571" t="str">
        <f t="shared" si="163"/>
        <v>Moderate</v>
      </c>
    </row>
    <row r="2572" spans="1:20" ht="15" customHeight="1" x14ac:dyDescent="0.35">
      <c r="A2572" s="35">
        <v>43</v>
      </c>
      <c r="B2572" s="36">
        <v>32.400709849999998</v>
      </c>
      <c r="C2572" s="35">
        <v>109.4977416</v>
      </c>
      <c r="D2572" s="35">
        <v>78.827809400000007</v>
      </c>
      <c r="E2572" s="37">
        <v>152.9730745</v>
      </c>
      <c r="F2572" s="37">
        <v>36.290864599999999</v>
      </c>
      <c r="G2572" s="37">
        <v>172.8899112</v>
      </c>
      <c r="H2572" s="37">
        <v>265.24055729999998</v>
      </c>
      <c r="I2572" s="17" t="s">
        <v>243</v>
      </c>
      <c r="J2572" s="17" t="s">
        <v>249</v>
      </c>
      <c r="K2572" s="17" t="s">
        <v>255</v>
      </c>
      <c r="L2572" s="17" t="s">
        <v>360</v>
      </c>
      <c r="M2572" s="17" t="s">
        <v>334</v>
      </c>
      <c r="N2572" s="36">
        <v>4.2151950962336704</v>
      </c>
      <c r="O2572" s="35">
        <v>30.669932200000002</v>
      </c>
      <c r="P2572" s="37">
        <v>1393.23052355</v>
      </c>
      <c r="Q2572" t="str">
        <f t="shared" si="160"/>
        <v>Desirable</v>
      </c>
      <c r="R2572" t="str">
        <f t="shared" si="161"/>
        <v>Normal</v>
      </c>
      <c r="S2572">
        <f t="shared" si="162"/>
        <v>4</v>
      </c>
      <c r="T2572" t="str">
        <f t="shared" si="163"/>
        <v>Moderate</v>
      </c>
    </row>
    <row r="2573" spans="1:20" ht="15" customHeight="1" x14ac:dyDescent="0.35">
      <c r="A2573" s="35">
        <v>69</v>
      </c>
      <c r="B2573" s="36">
        <v>24.093680790000001</v>
      </c>
      <c r="C2573" s="35">
        <v>112.341461</v>
      </c>
      <c r="D2573" s="35">
        <v>81.223277949999996</v>
      </c>
      <c r="E2573" s="37">
        <v>178.75875139999999</v>
      </c>
      <c r="F2573" s="37">
        <v>28.23614409</v>
      </c>
      <c r="G2573" s="37">
        <v>191.81453830000001</v>
      </c>
      <c r="H2573" s="37">
        <v>209.92925320000001</v>
      </c>
      <c r="I2573" s="17" t="s">
        <v>243</v>
      </c>
      <c r="J2573" s="17" t="s">
        <v>354</v>
      </c>
      <c r="K2573" s="17" t="s">
        <v>392</v>
      </c>
      <c r="L2573" s="17" t="s">
        <v>261</v>
      </c>
      <c r="M2573" s="17" t="s">
        <v>255</v>
      </c>
      <c r="N2573" s="36">
        <v>6.3308485333629001</v>
      </c>
      <c r="O2573" s="35">
        <v>31.118183049999999</v>
      </c>
      <c r="P2573" s="37">
        <v>1662.4639745100001</v>
      </c>
      <c r="Q2573" t="str">
        <f t="shared" si="160"/>
        <v>Desirable</v>
      </c>
      <c r="R2573" t="str">
        <f t="shared" si="161"/>
        <v>Normal</v>
      </c>
      <c r="S2573">
        <f t="shared" si="162"/>
        <v>1</v>
      </c>
      <c r="T2573" t="str">
        <f t="shared" si="163"/>
        <v>Low</v>
      </c>
    </row>
    <row r="2574" spans="1:20" ht="15" customHeight="1" x14ac:dyDescent="0.35">
      <c r="A2574" s="35">
        <v>39</v>
      </c>
      <c r="B2574" s="36">
        <v>27.745811759999999</v>
      </c>
      <c r="C2574" s="35">
        <v>120.3581843</v>
      </c>
      <c r="D2574" s="35">
        <v>73.487448380000004</v>
      </c>
      <c r="E2574" s="37">
        <v>190.188627</v>
      </c>
      <c r="F2574" s="37">
        <v>35.57170696</v>
      </c>
      <c r="G2574" s="37">
        <v>232.50030000000001</v>
      </c>
      <c r="H2574" s="37">
        <v>243.57377210000001</v>
      </c>
      <c r="I2574" s="17" t="s">
        <v>353</v>
      </c>
      <c r="J2574" s="17" t="s">
        <v>249</v>
      </c>
      <c r="K2574" s="17" t="s">
        <v>255</v>
      </c>
      <c r="L2574" s="17" t="s">
        <v>357</v>
      </c>
      <c r="M2574" s="17" t="s">
        <v>333</v>
      </c>
      <c r="N2574" s="36">
        <v>5.3466263852298397</v>
      </c>
      <c r="O2574" s="35">
        <v>46.870735920000001</v>
      </c>
      <c r="P2574" s="37">
        <v>1082.08665864</v>
      </c>
      <c r="Q2574" t="str">
        <f t="shared" si="160"/>
        <v>Desirable</v>
      </c>
      <c r="R2574" t="str">
        <f t="shared" si="161"/>
        <v>Elevated</v>
      </c>
      <c r="S2574">
        <f t="shared" si="162"/>
        <v>6</v>
      </c>
      <c r="T2574" t="str">
        <f t="shared" si="163"/>
        <v>High</v>
      </c>
    </row>
    <row r="2575" spans="1:20" ht="15" customHeight="1" x14ac:dyDescent="0.35">
      <c r="A2575" s="35">
        <v>38</v>
      </c>
      <c r="B2575" s="36">
        <v>19.904366889999999</v>
      </c>
      <c r="C2575" s="35">
        <v>115.92803960000001</v>
      </c>
      <c r="D2575" s="35">
        <v>79.850275980000006</v>
      </c>
      <c r="E2575" s="37">
        <v>178.84278029999999</v>
      </c>
      <c r="F2575" s="37">
        <v>28.557504130000002</v>
      </c>
      <c r="G2575" s="37">
        <v>216.72398419999999</v>
      </c>
      <c r="H2575" s="37">
        <v>220.24947320000001</v>
      </c>
      <c r="I2575" s="17" t="s">
        <v>353</v>
      </c>
      <c r="J2575" s="17" t="s">
        <v>249</v>
      </c>
      <c r="K2575" s="17" t="s">
        <v>255</v>
      </c>
      <c r="L2575" s="17" t="s">
        <v>357</v>
      </c>
      <c r="M2575" s="17" t="s">
        <v>255</v>
      </c>
      <c r="N2575" s="36">
        <v>6.2625493980800497</v>
      </c>
      <c r="O2575" s="35">
        <v>36.077763619999999</v>
      </c>
      <c r="P2575" s="37">
        <v>756.36594181999999</v>
      </c>
      <c r="Q2575" t="str">
        <f t="shared" si="160"/>
        <v>Desirable</v>
      </c>
      <c r="R2575" t="str">
        <f t="shared" si="161"/>
        <v>Normal</v>
      </c>
      <c r="S2575">
        <f t="shared" si="162"/>
        <v>3</v>
      </c>
      <c r="T2575" t="str">
        <f t="shared" si="163"/>
        <v>Moderate</v>
      </c>
    </row>
    <row r="2576" spans="1:20" ht="15" customHeight="1" x14ac:dyDescent="0.35">
      <c r="A2576" s="35">
        <v>68</v>
      </c>
      <c r="B2576" s="36">
        <v>22.848876700000002</v>
      </c>
      <c r="C2576" s="35">
        <v>114.86583539999999</v>
      </c>
      <c r="D2576" s="35">
        <v>66.767585089999997</v>
      </c>
      <c r="E2576" s="37">
        <v>192.08389930000001</v>
      </c>
      <c r="F2576" s="37">
        <v>45.501307300000001</v>
      </c>
      <c r="G2576" s="37">
        <v>224.7509651</v>
      </c>
      <c r="H2576" s="37">
        <v>258.15703660000003</v>
      </c>
      <c r="I2576" s="17" t="s">
        <v>243</v>
      </c>
      <c r="J2576" s="17" t="s">
        <v>249</v>
      </c>
      <c r="K2576" s="17" t="s">
        <v>255</v>
      </c>
      <c r="L2576" s="17" t="s">
        <v>261</v>
      </c>
      <c r="M2576" s="17" t="s">
        <v>255</v>
      </c>
      <c r="N2576" s="36">
        <v>4.2215028687758203</v>
      </c>
      <c r="O2576" s="35">
        <v>48.098250309999997</v>
      </c>
      <c r="P2576" s="37">
        <v>1553.7236155999999</v>
      </c>
      <c r="Q2576" t="str">
        <f t="shared" si="160"/>
        <v>Desirable</v>
      </c>
      <c r="R2576" t="str">
        <f t="shared" si="161"/>
        <v>Normal</v>
      </c>
      <c r="S2576">
        <f t="shared" si="162"/>
        <v>0</v>
      </c>
      <c r="T2576" t="str">
        <f t="shared" si="163"/>
        <v>Low</v>
      </c>
    </row>
    <row r="2577" spans="1:20" ht="15" customHeight="1" x14ac:dyDescent="0.35">
      <c r="A2577" s="35">
        <v>55</v>
      </c>
      <c r="B2577" s="36">
        <v>30.98489996</v>
      </c>
      <c r="C2577" s="35">
        <v>113.50928740000001</v>
      </c>
      <c r="D2577" s="35">
        <v>79.231627799999998</v>
      </c>
      <c r="E2577" s="37">
        <v>205.14119350000001</v>
      </c>
      <c r="F2577" s="37">
        <v>38.329801099999997</v>
      </c>
      <c r="G2577" s="37">
        <v>213.10287030000001</v>
      </c>
      <c r="H2577" s="37">
        <v>223.1125274</v>
      </c>
      <c r="I2577" s="17" t="s">
        <v>243</v>
      </c>
      <c r="J2577" s="17" t="s">
        <v>249</v>
      </c>
      <c r="K2577" s="17" t="s">
        <v>255</v>
      </c>
      <c r="L2577" s="17" t="s">
        <v>363</v>
      </c>
      <c r="M2577" s="17" t="s">
        <v>334</v>
      </c>
      <c r="N2577" s="36">
        <v>5.3520025570912804</v>
      </c>
      <c r="O2577" s="35">
        <v>34.2776596</v>
      </c>
      <c r="P2577" s="37">
        <v>1704.1694978</v>
      </c>
      <c r="Q2577" t="str">
        <f t="shared" si="160"/>
        <v>Borderline High</v>
      </c>
      <c r="R2577" t="str">
        <f t="shared" si="161"/>
        <v>Normal</v>
      </c>
      <c r="S2577">
        <f t="shared" si="162"/>
        <v>4</v>
      </c>
      <c r="T2577" t="str">
        <f t="shared" si="163"/>
        <v>Moderate</v>
      </c>
    </row>
    <row r="2578" spans="1:20" ht="15" customHeight="1" x14ac:dyDescent="0.35">
      <c r="A2578" s="35">
        <v>37</v>
      </c>
      <c r="B2578" s="36">
        <v>20.89324736</v>
      </c>
      <c r="C2578" s="35">
        <v>108.2276339</v>
      </c>
      <c r="D2578" s="35">
        <v>90.420536409999997</v>
      </c>
      <c r="E2578" s="37">
        <v>203.85262119999999</v>
      </c>
      <c r="F2578" s="37">
        <v>45.377482059999998</v>
      </c>
      <c r="G2578" s="37">
        <v>235.2546317</v>
      </c>
      <c r="H2578" s="37">
        <v>251.5018322</v>
      </c>
      <c r="I2578" s="17" t="s">
        <v>243</v>
      </c>
      <c r="J2578" s="17" t="s">
        <v>354</v>
      </c>
      <c r="K2578" s="17" t="s">
        <v>392</v>
      </c>
      <c r="L2578" s="17" t="s">
        <v>357</v>
      </c>
      <c r="M2578" s="17" t="s">
        <v>255</v>
      </c>
      <c r="N2578" s="36">
        <v>4.4923740134028902</v>
      </c>
      <c r="O2578" s="35">
        <v>17.80709749</v>
      </c>
      <c r="P2578" s="37">
        <v>773.05015232000005</v>
      </c>
      <c r="Q2578" t="str">
        <f t="shared" si="160"/>
        <v>Borderline High</v>
      </c>
      <c r="R2578" t="str">
        <f t="shared" si="161"/>
        <v>Normal</v>
      </c>
      <c r="S2578">
        <f t="shared" si="162"/>
        <v>0</v>
      </c>
      <c r="T2578" t="str">
        <f t="shared" si="163"/>
        <v>Low</v>
      </c>
    </row>
    <row r="2579" spans="1:20" ht="15" customHeight="1" x14ac:dyDescent="0.35">
      <c r="A2579" s="35">
        <v>46</v>
      </c>
      <c r="B2579" s="36">
        <v>31.82976253</v>
      </c>
      <c r="C2579" s="35">
        <v>124.7041328</v>
      </c>
      <c r="D2579" s="35">
        <v>100.47483029999999</v>
      </c>
      <c r="E2579" s="37">
        <v>182.62477949999999</v>
      </c>
      <c r="F2579" s="37">
        <v>31.21154018</v>
      </c>
      <c r="G2579" s="37">
        <v>208.3078587</v>
      </c>
      <c r="H2579" s="37">
        <v>257.60633350000001</v>
      </c>
      <c r="I2579" s="17" t="s">
        <v>243</v>
      </c>
      <c r="J2579" s="17" t="s">
        <v>249</v>
      </c>
      <c r="K2579" s="17" t="s">
        <v>392</v>
      </c>
      <c r="L2579" s="17" t="s">
        <v>360</v>
      </c>
      <c r="M2579" s="17" t="s">
        <v>334</v>
      </c>
      <c r="N2579" s="36">
        <v>5.8511940918898899</v>
      </c>
      <c r="O2579" s="35">
        <v>24.229302499999999</v>
      </c>
      <c r="P2579" s="37">
        <v>1464.16907638</v>
      </c>
      <c r="Q2579" t="str">
        <f t="shared" si="160"/>
        <v>Desirable</v>
      </c>
      <c r="R2579" t="str">
        <f t="shared" si="161"/>
        <v>Elevated</v>
      </c>
      <c r="S2579">
        <f t="shared" si="162"/>
        <v>5</v>
      </c>
      <c r="T2579" t="str">
        <f t="shared" si="163"/>
        <v>Moderate</v>
      </c>
    </row>
    <row r="2580" spans="1:20" ht="15" customHeight="1" x14ac:dyDescent="0.35">
      <c r="A2580" s="35">
        <v>68</v>
      </c>
      <c r="B2580" s="36">
        <v>32.699805730000001</v>
      </c>
      <c r="C2580" s="35">
        <v>102.2431046</v>
      </c>
      <c r="D2580" s="35">
        <v>80.300209080000002</v>
      </c>
      <c r="E2580" s="37">
        <v>219.39903380000001</v>
      </c>
      <c r="F2580" s="37">
        <v>33.728163530000003</v>
      </c>
      <c r="G2580" s="37">
        <v>233.18649970000001</v>
      </c>
      <c r="H2580" s="37">
        <v>267.37957010000002</v>
      </c>
      <c r="I2580" s="17" t="s">
        <v>353</v>
      </c>
      <c r="J2580" s="17" t="s">
        <v>249</v>
      </c>
      <c r="K2580" s="17" t="s">
        <v>392</v>
      </c>
      <c r="L2580" s="17" t="s">
        <v>261</v>
      </c>
      <c r="M2580" s="17" t="s">
        <v>334</v>
      </c>
      <c r="N2580" s="36">
        <v>6.5049208387777302</v>
      </c>
      <c r="O2580" s="35">
        <v>21.94289552</v>
      </c>
      <c r="P2580" s="37">
        <v>2223.58678964</v>
      </c>
      <c r="Q2580" t="str">
        <f t="shared" si="160"/>
        <v>Borderline High</v>
      </c>
      <c r="R2580" t="str">
        <f t="shared" si="161"/>
        <v>Normal</v>
      </c>
      <c r="S2580">
        <f t="shared" si="162"/>
        <v>6</v>
      </c>
      <c r="T2580" t="str">
        <f t="shared" si="163"/>
        <v>High</v>
      </c>
    </row>
    <row r="2581" spans="1:20" ht="15" customHeight="1" x14ac:dyDescent="0.35">
      <c r="A2581" s="35">
        <v>21</v>
      </c>
      <c r="B2581" s="36">
        <v>33.206851489999998</v>
      </c>
      <c r="C2581" s="35">
        <v>105.70232729999999</v>
      </c>
      <c r="D2581" s="35">
        <v>88.724183949999997</v>
      </c>
      <c r="E2581" s="37">
        <v>183.28428109999999</v>
      </c>
      <c r="F2581" s="37">
        <v>33.363799649999997</v>
      </c>
      <c r="G2581" s="37">
        <v>207.88762869999999</v>
      </c>
      <c r="H2581" s="37">
        <v>259.4057459</v>
      </c>
      <c r="I2581" s="17" t="s">
        <v>243</v>
      </c>
      <c r="J2581" s="17" t="s">
        <v>354</v>
      </c>
      <c r="K2581" s="17" t="s">
        <v>392</v>
      </c>
      <c r="L2581" s="17" t="s">
        <v>355</v>
      </c>
      <c r="M2581" s="17" t="s">
        <v>334</v>
      </c>
      <c r="N2581" s="36">
        <v>5.4935074248954701</v>
      </c>
      <c r="O2581" s="35">
        <v>16.97814335</v>
      </c>
      <c r="P2581" s="37">
        <v>697.34388129000001</v>
      </c>
      <c r="Q2581" t="str">
        <f t="shared" si="160"/>
        <v>Desirable</v>
      </c>
      <c r="R2581" t="str">
        <f t="shared" si="161"/>
        <v>Normal</v>
      </c>
      <c r="S2581">
        <f t="shared" si="162"/>
        <v>4</v>
      </c>
      <c r="T2581" t="str">
        <f t="shared" si="163"/>
        <v>Moderate</v>
      </c>
    </row>
    <row r="2582" spans="1:20" ht="15" customHeight="1" x14ac:dyDescent="0.35">
      <c r="A2582" s="35">
        <v>72</v>
      </c>
      <c r="B2582" s="36">
        <v>34.726602319999998</v>
      </c>
      <c r="C2582" s="35">
        <v>112.2273763</v>
      </c>
      <c r="D2582" s="35">
        <v>107.7055814</v>
      </c>
      <c r="E2582" s="37">
        <v>228.11943199999999</v>
      </c>
      <c r="F2582" s="37">
        <v>31.171917050000001</v>
      </c>
      <c r="G2582" s="37">
        <v>228.0633875</v>
      </c>
      <c r="H2582" s="37">
        <v>277.2261772</v>
      </c>
      <c r="I2582" s="17" t="s">
        <v>243</v>
      </c>
      <c r="J2582" s="17" t="s">
        <v>249</v>
      </c>
      <c r="K2582" s="17" t="s">
        <v>392</v>
      </c>
      <c r="L2582" s="17" t="s">
        <v>366</v>
      </c>
      <c r="M2582" s="17" t="s">
        <v>334</v>
      </c>
      <c r="N2582" s="36">
        <v>7.3181072448670603</v>
      </c>
      <c r="O2582" s="35">
        <v>4.5217948999999997</v>
      </c>
      <c r="P2582" s="37">
        <v>2500.3153670400002</v>
      </c>
      <c r="Q2582" t="str">
        <f t="shared" si="160"/>
        <v>Borderline High</v>
      </c>
      <c r="R2582" t="str">
        <f t="shared" si="161"/>
        <v>Normal</v>
      </c>
      <c r="S2582">
        <f t="shared" si="162"/>
        <v>4</v>
      </c>
      <c r="T2582" t="str">
        <f t="shared" si="163"/>
        <v>Moderate</v>
      </c>
    </row>
    <row r="2583" spans="1:20" ht="15" customHeight="1" x14ac:dyDescent="0.35">
      <c r="A2583" s="35">
        <v>88</v>
      </c>
      <c r="B2583" s="36">
        <v>30.87591394</v>
      </c>
      <c r="C2583" s="35">
        <v>120.9578458</v>
      </c>
      <c r="D2583" s="35">
        <v>101.9243817</v>
      </c>
      <c r="E2583" s="37">
        <v>199.88689539999999</v>
      </c>
      <c r="F2583" s="37">
        <v>32.814931739999999</v>
      </c>
      <c r="G2583" s="37">
        <v>223.47358019999999</v>
      </c>
      <c r="H2583" s="37">
        <v>253.39333120000001</v>
      </c>
      <c r="I2583" s="17" t="s">
        <v>243</v>
      </c>
      <c r="J2583" s="17" t="s">
        <v>359</v>
      </c>
      <c r="K2583" s="17" t="s">
        <v>392</v>
      </c>
      <c r="L2583" s="17" t="s">
        <v>366</v>
      </c>
      <c r="M2583" s="17" t="s">
        <v>334</v>
      </c>
      <c r="N2583" s="36">
        <v>6.0913396676777598</v>
      </c>
      <c r="O2583" s="35">
        <v>19.0334641</v>
      </c>
      <c r="P2583" s="37">
        <v>2717.0804267200001</v>
      </c>
      <c r="Q2583" t="str">
        <f t="shared" si="160"/>
        <v>Desirable</v>
      </c>
      <c r="R2583" t="str">
        <f t="shared" si="161"/>
        <v>Elevated</v>
      </c>
      <c r="S2583">
        <f t="shared" si="162"/>
        <v>5</v>
      </c>
      <c r="T2583" t="str">
        <f t="shared" si="163"/>
        <v>Moderate</v>
      </c>
    </row>
    <row r="2584" spans="1:20" ht="15" customHeight="1" x14ac:dyDescent="0.35">
      <c r="A2584" s="35">
        <v>45</v>
      </c>
      <c r="B2584" s="36">
        <v>29.12728418</v>
      </c>
      <c r="C2584" s="35">
        <v>106.72764890000001</v>
      </c>
      <c r="D2584" s="35">
        <v>79.199882020000004</v>
      </c>
      <c r="E2584" s="37">
        <v>183.41129720000001</v>
      </c>
      <c r="F2584" s="37">
        <v>44.383104520000003</v>
      </c>
      <c r="G2584" s="37">
        <v>224.0185151</v>
      </c>
      <c r="H2584" s="37">
        <v>275.78167350000001</v>
      </c>
      <c r="I2584" s="17" t="s">
        <v>243</v>
      </c>
      <c r="J2584" s="17" t="s">
        <v>354</v>
      </c>
      <c r="K2584" s="17" t="s">
        <v>255</v>
      </c>
      <c r="L2584" s="17" t="s">
        <v>360</v>
      </c>
      <c r="M2584" s="17" t="s">
        <v>333</v>
      </c>
      <c r="N2584" s="36">
        <v>4.1324575913194801</v>
      </c>
      <c r="O2584" s="35">
        <v>27.527766880000001</v>
      </c>
      <c r="P2584" s="37">
        <v>1310.7277881</v>
      </c>
      <c r="Q2584" t="str">
        <f t="shared" si="160"/>
        <v>Desirable</v>
      </c>
      <c r="R2584" t="str">
        <f t="shared" si="161"/>
        <v>Normal</v>
      </c>
      <c r="S2584">
        <f t="shared" si="162"/>
        <v>2</v>
      </c>
      <c r="T2584" t="str">
        <f t="shared" si="163"/>
        <v>Low</v>
      </c>
    </row>
    <row r="2585" spans="1:20" ht="15" customHeight="1" x14ac:dyDescent="0.35">
      <c r="A2585" s="35">
        <v>21</v>
      </c>
      <c r="B2585" s="36">
        <v>30.098159809999999</v>
      </c>
      <c r="C2585" s="35">
        <v>91.241016299999998</v>
      </c>
      <c r="D2585" s="35">
        <v>71.585893530000007</v>
      </c>
      <c r="E2585" s="37">
        <v>207.52018699999999</v>
      </c>
      <c r="F2585" s="37">
        <v>44.097213109999998</v>
      </c>
      <c r="G2585" s="37">
        <v>224.73729779999999</v>
      </c>
      <c r="H2585" s="37">
        <v>248.44377779999999</v>
      </c>
      <c r="I2585" s="17" t="s">
        <v>353</v>
      </c>
      <c r="J2585" s="17" t="s">
        <v>249</v>
      </c>
      <c r="K2585" s="17" t="s">
        <v>255</v>
      </c>
      <c r="L2585" s="17" t="s">
        <v>355</v>
      </c>
      <c r="M2585" s="17" t="s">
        <v>334</v>
      </c>
      <c r="N2585" s="36">
        <v>4.7059705673994197</v>
      </c>
      <c r="O2585" s="35">
        <v>19.655122769999998</v>
      </c>
      <c r="P2585" s="37">
        <v>632.06135601000005</v>
      </c>
      <c r="Q2585" t="str">
        <f t="shared" si="160"/>
        <v>Borderline High</v>
      </c>
      <c r="R2585" t="str">
        <f t="shared" si="161"/>
        <v>Normal</v>
      </c>
      <c r="S2585">
        <f t="shared" si="162"/>
        <v>5</v>
      </c>
      <c r="T2585" t="str">
        <f t="shared" si="163"/>
        <v>Moderate</v>
      </c>
    </row>
    <row r="2586" spans="1:20" ht="15" customHeight="1" x14ac:dyDescent="0.35">
      <c r="A2586" s="35">
        <v>39</v>
      </c>
      <c r="B2586" s="36">
        <v>27.356427849999999</v>
      </c>
      <c r="C2586" s="35">
        <v>101.3813676</v>
      </c>
      <c r="D2586" s="35">
        <v>81.150940930000004</v>
      </c>
      <c r="E2586" s="37">
        <v>186.31353659999999</v>
      </c>
      <c r="F2586" s="37">
        <v>35.728663279999999</v>
      </c>
      <c r="G2586" s="37">
        <v>215.21724159999999</v>
      </c>
      <c r="H2586" s="37">
        <v>253.2925109</v>
      </c>
      <c r="I2586" s="17" t="s">
        <v>243</v>
      </c>
      <c r="J2586" s="17" t="s">
        <v>249</v>
      </c>
      <c r="K2586" s="17" t="s">
        <v>392</v>
      </c>
      <c r="L2586" s="17" t="s">
        <v>357</v>
      </c>
      <c r="M2586" s="17" t="s">
        <v>333</v>
      </c>
      <c r="N2586" s="36">
        <v>5.2146797415814197</v>
      </c>
      <c r="O2586" s="35">
        <v>20.23042667</v>
      </c>
      <c r="P2586" s="37">
        <v>1066.90068615</v>
      </c>
      <c r="Q2586" t="str">
        <f t="shared" si="160"/>
        <v>Desirable</v>
      </c>
      <c r="R2586" t="str">
        <f t="shared" si="161"/>
        <v>Normal</v>
      </c>
      <c r="S2586">
        <f t="shared" si="162"/>
        <v>3</v>
      </c>
      <c r="T2586" t="str">
        <f t="shared" si="163"/>
        <v>Moderate</v>
      </c>
    </row>
    <row r="2587" spans="1:20" ht="15" customHeight="1" x14ac:dyDescent="0.35">
      <c r="A2587" s="35">
        <v>62</v>
      </c>
      <c r="B2587" s="36">
        <v>25.132019759999999</v>
      </c>
      <c r="C2587" s="35">
        <v>110.33573459999999</v>
      </c>
      <c r="D2587" s="35">
        <v>99.253503210000005</v>
      </c>
      <c r="E2587" s="37">
        <v>158.0644064</v>
      </c>
      <c r="F2587" s="37">
        <v>39.761801589999997</v>
      </c>
      <c r="G2587" s="37">
        <v>205.19578859999999</v>
      </c>
      <c r="H2587" s="37">
        <v>216.3608227</v>
      </c>
      <c r="I2587" s="17" t="s">
        <v>243</v>
      </c>
      <c r="J2587" s="17" t="s">
        <v>354</v>
      </c>
      <c r="K2587" s="17" t="s">
        <v>392</v>
      </c>
      <c r="L2587" s="17" t="s">
        <v>261</v>
      </c>
      <c r="M2587" s="17" t="s">
        <v>333</v>
      </c>
      <c r="N2587" s="36">
        <v>3.9752828111227498</v>
      </c>
      <c r="O2587" s="35">
        <v>11.08223139</v>
      </c>
      <c r="P2587" s="37">
        <v>1558.18522512</v>
      </c>
      <c r="Q2587" t="str">
        <f t="shared" si="160"/>
        <v>Desirable</v>
      </c>
      <c r="R2587" t="str">
        <f t="shared" si="161"/>
        <v>Normal</v>
      </c>
      <c r="S2587">
        <f t="shared" si="162"/>
        <v>3</v>
      </c>
      <c r="T2587" t="str">
        <f t="shared" si="163"/>
        <v>Moderate</v>
      </c>
    </row>
    <row r="2588" spans="1:20" ht="15" customHeight="1" x14ac:dyDescent="0.35">
      <c r="A2588" s="35">
        <v>84</v>
      </c>
      <c r="B2588" s="36">
        <v>30.8505389</v>
      </c>
      <c r="C2588" s="35">
        <v>118.50984630000001</v>
      </c>
      <c r="D2588" s="35">
        <v>75.763848170000003</v>
      </c>
      <c r="E2588" s="37">
        <v>211.24025879999999</v>
      </c>
      <c r="F2588" s="37">
        <v>32.71233144</v>
      </c>
      <c r="G2588" s="37">
        <v>235.0570577</v>
      </c>
      <c r="H2588" s="37">
        <v>254.8973153</v>
      </c>
      <c r="I2588" s="17" t="s">
        <v>243</v>
      </c>
      <c r="J2588" s="17" t="s">
        <v>249</v>
      </c>
      <c r="K2588" s="17" t="s">
        <v>255</v>
      </c>
      <c r="L2588" s="17" t="s">
        <v>366</v>
      </c>
      <c r="M2588" s="17" t="s">
        <v>334</v>
      </c>
      <c r="N2588" s="36">
        <v>6.4575115713611098</v>
      </c>
      <c r="O2588" s="35">
        <v>42.745998129999997</v>
      </c>
      <c r="P2588" s="37">
        <v>2591.4452676000001</v>
      </c>
      <c r="Q2588" t="str">
        <f t="shared" si="160"/>
        <v>Borderline High</v>
      </c>
      <c r="R2588" t="str">
        <f t="shared" si="161"/>
        <v>Normal</v>
      </c>
      <c r="S2588">
        <f t="shared" si="162"/>
        <v>4</v>
      </c>
      <c r="T2588" t="str">
        <f t="shared" si="163"/>
        <v>Moderate</v>
      </c>
    </row>
    <row r="2589" spans="1:20" ht="15" customHeight="1" x14ac:dyDescent="0.35">
      <c r="A2589" s="35">
        <v>83</v>
      </c>
      <c r="B2589" s="36">
        <v>29.245340339999998</v>
      </c>
      <c r="C2589" s="35">
        <v>111.2799776</v>
      </c>
      <c r="D2589" s="35">
        <v>66.486070929999997</v>
      </c>
      <c r="E2589" s="37">
        <v>203.28977449999999</v>
      </c>
      <c r="F2589" s="37">
        <v>43.786019590000002</v>
      </c>
      <c r="G2589" s="37">
        <v>245.9921741</v>
      </c>
      <c r="H2589" s="37">
        <v>295.13267100000002</v>
      </c>
      <c r="I2589" s="17" t="s">
        <v>243</v>
      </c>
      <c r="J2589" s="17" t="s">
        <v>354</v>
      </c>
      <c r="K2589" s="17" t="s">
        <v>255</v>
      </c>
      <c r="L2589" s="17" t="s">
        <v>366</v>
      </c>
      <c r="M2589" s="17" t="s">
        <v>333</v>
      </c>
      <c r="N2589" s="36">
        <v>4.6428009762830298</v>
      </c>
      <c r="O2589" s="35">
        <v>44.793906669999998</v>
      </c>
      <c r="P2589" s="37">
        <v>2427.3632482200001</v>
      </c>
      <c r="Q2589" t="str">
        <f t="shared" si="160"/>
        <v>Borderline High</v>
      </c>
      <c r="R2589" t="str">
        <f t="shared" si="161"/>
        <v>Normal</v>
      </c>
      <c r="S2589">
        <f t="shared" si="162"/>
        <v>2</v>
      </c>
      <c r="T2589" t="str">
        <f t="shared" si="163"/>
        <v>Low</v>
      </c>
    </row>
    <row r="2590" spans="1:20" ht="15" customHeight="1" x14ac:dyDescent="0.35">
      <c r="A2590" s="35">
        <v>51</v>
      </c>
      <c r="B2590" s="36">
        <v>31.401540130000001</v>
      </c>
      <c r="C2590" s="35">
        <v>101.3642614</v>
      </c>
      <c r="D2590" s="35">
        <v>87.890393059999994</v>
      </c>
      <c r="E2590" s="37">
        <v>179.7129109</v>
      </c>
      <c r="F2590" s="37">
        <v>26.265251719999998</v>
      </c>
      <c r="G2590" s="37">
        <v>199.2468039</v>
      </c>
      <c r="H2590" s="37">
        <v>236.61748560000001</v>
      </c>
      <c r="I2590" s="17" t="s">
        <v>243</v>
      </c>
      <c r="J2590" s="17" t="s">
        <v>354</v>
      </c>
      <c r="K2590" s="17" t="s">
        <v>392</v>
      </c>
      <c r="L2590" s="17" t="s">
        <v>363</v>
      </c>
      <c r="M2590" s="17" t="s">
        <v>334</v>
      </c>
      <c r="N2590" s="36">
        <v>6.8422306709954501</v>
      </c>
      <c r="O2590" s="35">
        <v>13.473868339999999</v>
      </c>
      <c r="P2590" s="37">
        <v>1601.47854663</v>
      </c>
      <c r="Q2590" t="str">
        <f t="shared" si="160"/>
        <v>Desirable</v>
      </c>
      <c r="R2590" t="str">
        <f t="shared" si="161"/>
        <v>Normal</v>
      </c>
      <c r="S2590">
        <f t="shared" si="162"/>
        <v>4</v>
      </c>
      <c r="T2590" t="str">
        <f t="shared" si="163"/>
        <v>Moderate</v>
      </c>
    </row>
    <row r="2591" spans="1:20" ht="15" customHeight="1" x14ac:dyDescent="0.35">
      <c r="A2591" s="35">
        <v>72</v>
      </c>
      <c r="B2591" s="36">
        <v>25.957009429999999</v>
      </c>
      <c r="C2591" s="35">
        <v>124.47783320000001</v>
      </c>
      <c r="D2591" s="35">
        <v>84.597455289999999</v>
      </c>
      <c r="E2591" s="37">
        <v>211.98835070000001</v>
      </c>
      <c r="F2591" s="37">
        <v>40.596437969999997</v>
      </c>
      <c r="G2591" s="37">
        <v>225.49994319999999</v>
      </c>
      <c r="H2591" s="37">
        <v>247.9395925</v>
      </c>
      <c r="I2591" s="17" t="s">
        <v>243</v>
      </c>
      <c r="J2591" s="17" t="s">
        <v>249</v>
      </c>
      <c r="K2591" s="17" t="s">
        <v>392</v>
      </c>
      <c r="L2591" s="17" t="s">
        <v>366</v>
      </c>
      <c r="M2591" s="17" t="s">
        <v>333</v>
      </c>
      <c r="N2591" s="36">
        <v>5.2218460855273898</v>
      </c>
      <c r="O2591" s="35">
        <v>39.88037791</v>
      </c>
      <c r="P2591" s="37">
        <v>1868.90467896</v>
      </c>
      <c r="Q2591" t="str">
        <f t="shared" si="160"/>
        <v>Borderline High</v>
      </c>
      <c r="R2591" t="str">
        <f t="shared" si="161"/>
        <v>Elevated</v>
      </c>
      <c r="S2591">
        <f t="shared" si="162"/>
        <v>3</v>
      </c>
      <c r="T2591" t="str">
        <f t="shared" si="163"/>
        <v>Moderate</v>
      </c>
    </row>
    <row r="2592" spans="1:20" ht="15" customHeight="1" x14ac:dyDescent="0.35">
      <c r="A2592" s="35">
        <v>18</v>
      </c>
      <c r="B2592" s="36">
        <v>26.397144189999999</v>
      </c>
      <c r="C2592" s="35">
        <v>110.1182166</v>
      </c>
      <c r="D2592" s="35">
        <v>83.384757680000007</v>
      </c>
      <c r="E2592" s="37">
        <v>171.18142449999999</v>
      </c>
      <c r="F2592" s="37">
        <v>42.309986979999998</v>
      </c>
      <c r="G2592" s="37">
        <v>203.4677456</v>
      </c>
      <c r="H2592" s="37">
        <v>226.085206</v>
      </c>
      <c r="I2592" s="17" t="s">
        <v>243</v>
      </c>
      <c r="J2592" s="17" t="s">
        <v>249</v>
      </c>
      <c r="K2592" s="17" t="s">
        <v>392</v>
      </c>
      <c r="L2592" s="17" t="s">
        <v>355</v>
      </c>
      <c r="M2592" s="17" t="s">
        <v>333</v>
      </c>
      <c r="N2592" s="36">
        <v>4.0458869576329102</v>
      </c>
      <c r="O2592" s="35">
        <v>26.73345892</v>
      </c>
      <c r="P2592" s="37">
        <v>475.14859541999999</v>
      </c>
      <c r="Q2592" t="str">
        <f t="shared" si="160"/>
        <v>Desirable</v>
      </c>
      <c r="R2592" t="str">
        <f t="shared" si="161"/>
        <v>Normal</v>
      </c>
      <c r="S2592">
        <f t="shared" si="162"/>
        <v>2</v>
      </c>
      <c r="T2592" t="str">
        <f t="shared" si="163"/>
        <v>Low</v>
      </c>
    </row>
    <row r="2593" spans="1:20" ht="15" customHeight="1" x14ac:dyDescent="0.35">
      <c r="A2593" s="35">
        <v>89</v>
      </c>
      <c r="B2593" s="36">
        <v>28.057460169999999</v>
      </c>
      <c r="C2593" s="35">
        <v>117.35818829999999</v>
      </c>
      <c r="D2593" s="35">
        <v>82.770006249999994</v>
      </c>
      <c r="E2593" s="37">
        <v>209.60412740000001</v>
      </c>
      <c r="F2593" s="37">
        <v>42.690903710000001</v>
      </c>
      <c r="G2593" s="37">
        <v>214.08086539999999</v>
      </c>
      <c r="H2593" s="37">
        <v>250.0450184</v>
      </c>
      <c r="I2593" s="17" t="s">
        <v>353</v>
      </c>
      <c r="J2593" s="17" t="s">
        <v>249</v>
      </c>
      <c r="K2593" s="17" t="s">
        <v>392</v>
      </c>
      <c r="L2593" s="17" t="s">
        <v>366</v>
      </c>
      <c r="M2593" s="17" t="s">
        <v>333</v>
      </c>
      <c r="N2593" s="36">
        <v>4.9098076916769999</v>
      </c>
      <c r="O2593" s="35">
        <v>34.58818205</v>
      </c>
      <c r="P2593" s="37">
        <v>2497.1139551299998</v>
      </c>
      <c r="Q2593" t="str">
        <f t="shared" si="160"/>
        <v>Borderline High</v>
      </c>
      <c r="R2593" t="str">
        <f t="shared" si="161"/>
        <v>Normal</v>
      </c>
      <c r="S2593">
        <f t="shared" si="162"/>
        <v>4</v>
      </c>
      <c r="T2593" t="str">
        <f t="shared" si="163"/>
        <v>Moderate</v>
      </c>
    </row>
    <row r="2594" spans="1:20" ht="15" customHeight="1" x14ac:dyDescent="0.35">
      <c r="A2594" s="35">
        <v>55</v>
      </c>
      <c r="B2594" s="36">
        <v>26.366762420000001</v>
      </c>
      <c r="C2594" s="35">
        <v>111.463443</v>
      </c>
      <c r="D2594" s="35">
        <v>80.604358300000001</v>
      </c>
      <c r="E2594" s="37">
        <v>201.4514853</v>
      </c>
      <c r="F2594" s="37">
        <v>32.814086080000003</v>
      </c>
      <c r="G2594" s="37">
        <v>228.70806859999999</v>
      </c>
      <c r="H2594" s="37">
        <v>251.86237929999999</v>
      </c>
      <c r="I2594" s="17" t="s">
        <v>243</v>
      </c>
      <c r="J2594" s="17" t="s">
        <v>249</v>
      </c>
      <c r="K2594" s="17" t="s">
        <v>392</v>
      </c>
      <c r="L2594" s="17" t="s">
        <v>363</v>
      </c>
      <c r="M2594" s="17" t="s">
        <v>333</v>
      </c>
      <c r="N2594" s="36">
        <v>6.1391770841603197</v>
      </c>
      <c r="O2594" s="35">
        <v>30.8590847</v>
      </c>
      <c r="P2594" s="37">
        <v>1450.1719330999999</v>
      </c>
      <c r="Q2594" t="str">
        <f t="shared" si="160"/>
        <v>Borderline High</v>
      </c>
      <c r="R2594" t="str">
        <f t="shared" si="161"/>
        <v>Normal</v>
      </c>
      <c r="S2594">
        <f t="shared" si="162"/>
        <v>3</v>
      </c>
      <c r="T2594" t="str">
        <f t="shared" si="163"/>
        <v>Moderate</v>
      </c>
    </row>
    <row r="2595" spans="1:20" ht="15" customHeight="1" x14ac:dyDescent="0.35">
      <c r="A2595" s="35">
        <v>23</v>
      </c>
      <c r="B2595" s="36">
        <v>41.209117800000001</v>
      </c>
      <c r="C2595" s="35">
        <v>101.72514580000001</v>
      </c>
      <c r="D2595" s="35">
        <v>76.904622149999994</v>
      </c>
      <c r="E2595" s="37">
        <v>256.24217609999999</v>
      </c>
      <c r="F2595" s="37">
        <v>39.069278650000001</v>
      </c>
      <c r="G2595" s="37">
        <v>260.51939449999998</v>
      </c>
      <c r="H2595" s="37">
        <v>299.32384450000001</v>
      </c>
      <c r="I2595" s="17" t="s">
        <v>243</v>
      </c>
      <c r="J2595" s="17" t="s">
        <v>359</v>
      </c>
      <c r="K2595" s="17" t="s">
        <v>255</v>
      </c>
      <c r="L2595" s="17" t="s">
        <v>355</v>
      </c>
      <c r="M2595" s="17" t="s">
        <v>334</v>
      </c>
      <c r="N2595" s="36">
        <v>6.5586615610575096</v>
      </c>
      <c r="O2595" s="35">
        <v>24.820523649999998</v>
      </c>
      <c r="P2595" s="37">
        <v>947.80970939999997</v>
      </c>
      <c r="Q2595" t="str">
        <f t="shared" si="160"/>
        <v>High</v>
      </c>
      <c r="R2595" t="str">
        <f t="shared" si="161"/>
        <v>Normal</v>
      </c>
      <c r="S2595">
        <f t="shared" si="162"/>
        <v>4</v>
      </c>
      <c r="T2595" t="str">
        <f t="shared" si="163"/>
        <v>Moderate</v>
      </c>
    </row>
    <row r="2596" spans="1:20" ht="15" customHeight="1" x14ac:dyDescent="0.35">
      <c r="A2596" s="35">
        <v>42</v>
      </c>
      <c r="B2596" s="36">
        <v>36.67226308</v>
      </c>
      <c r="C2596" s="35">
        <v>113.7185942</v>
      </c>
      <c r="D2596" s="35">
        <v>89.638120380000004</v>
      </c>
      <c r="E2596" s="37">
        <v>203.06589980000001</v>
      </c>
      <c r="F2596" s="37">
        <v>40.778934360000001</v>
      </c>
      <c r="G2596" s="37">
        <v>247.7416436</v>
      </c>
      <c r="H2596" s="37">
        <v>261.44939870000002</v>
      </c>
      <c r="I2596" s="17" t="s">
        <v>243</v>
      </c>
      <c r="J2596" s="17" t="s">
        <v>359</v>
      </c>
      <c r="K2596" s="17" t="s">
        <v>392</v>
      </c>
      <c r="L2596" s="17" t="s">
        <v>360</v>
      </c>
      <c r="M2596" s="17" t="s">
        <v>334</v>
      </c>
      <c r="N2596" s="36">
        <v>4.9796764674455796</v>
      </c>
      <c r="O2596" s="35">
        <v>24.080473820000002</v>
      </c>
      <c r="P2596" s="37">
        <v>1540.2350493599999</v>
      </c>
      <c r="Q2596" t="str">
        <f t="shared" si="160"/>
        <v>Borderline High</v>
      </c>
      <c r="R2596" t="str">
        <f t="shared" si="161"/>
        <v>Normal</v>
      </c>
      <c r="S2596">
        <f t="shared" si="162"/>
        <v>3</v>
      </c>
      <c r="T2596" t="str">
        <f t="shared" si="163"/>
        <v>Moderate</v>
      </c>
    </row>
    <row r="2597" spans="1:20" ht="15" customHeight="1" x14ac:dyDescent="0.35">
      <c r="A2597" s="35">
        <v>34</v>
      </c>
      <c r="B2597" s="36">
        <v>27.021466870000001</v>
      </c>
      <c r="C2597" s="35">
        <v>83.953422739999993</v>
      </c>
      <c r="D2597" s="35">
        <v>79.509341950000007</v>
      </c>
      <c r="E2597" s="37">
        <v>172.59535</v>
      </c>
      <c r="F2597" s="37">
        <v>35.183389779999999</v>
      </c>
      <c r="G2597" s="37">
        <v>200.38533720000001</v>
      </c>
      <c r="H2597" s="37">
        <v>207.25545009999999</v>
      </c>
      <c r="I2597" s="17" t="s">
        <v>243</v>
      </c>
      <c r="J2597" s="17" t="s">
        <v>359</v>
      </c>
      <c r="K2597" s="17" t="s">
        <v>255</v>
      </c>
      <c r="L2597" s="17" t="s">
        <v>357</v>
      </c>
      <c r="M2597" s="17" t="s">
        <v>333</v>
      </c>
      <c r="N2597" s="36">
        <v>4.90559184544838</v>
      </c>
      <c r="O2597" s="35">
        <v>4.4440807899999903</v>
      </c>
      <c r="P2597" s="37">
        <v>918.72987358</v>
      </c>
      <c r="Q2597" t="str">
        <f t="shared" si="160"/>
        <v>Desirable</v>
      </c>
      <c r="R2597" t="str">
        <f t="shared" si="161"/>
        <v>Normal</v>
      </c>
      <c r="S2597">
        <f t="shared" si="162"/>
        <v>3</v>
      </c>
      <c r="T2597" t="str">
        <f t="shared" si="163"/>
        <v>Moderate</v>
      </c>
    </row>
    <row r="2598" spans="1:20" ht="15" customHeight="1" x14ac:dyDescent="0.35">
      <c r="A2598" s="35">
        <v>78</v>
      </c>
      <c r="B2598" s="36">
        <v>26.345604179999999</v>
      </c>
      <c r="C2598" s="35">
        <v>115.059918</v>
      </c>
      <c r="D2598" s="35">
        <v>99.282409209999997</v>
      </c>
      <c r="E2598" s="37">
        <v>196.3834397</v>
      </c>
      <c r="F2598" s="37">
        <v>41.843098220000002</v>
      </c>
      <c r="G2598" s="37">
        <v>219.53845129999999</v>
      </c>
      <c r="H2598" s="37">
        <v>231.29417000000001</v>
      </c>
      <c r="I2598" s="17" t="s">
        <v>353</v>
      </c>
      <c r="J2598" s="17" t="s">
        <v>359</v>
      </c>
      <c r="K2598" s="17" t="s">
        <v>392</v>
      </c>
      <c r="L2598" s="17" t="s">
        <v>366</v>
      </c>
      <c r="M2598" s="17" t="s">
        <v>333</v>
      </c>
      <c r="N2598" s="36">
        <v>4.6933293196279999</v>
      </c>
      <c r="O2598" s="35">
        <v>15.777508790000001</v>
      </c>
      <c r="P2598" s="37">
        <v>2054.9571260399998</v>
      </c>
      <c r="Q2598" t="str">
        <f t="shared" si="160"/>
        <v>Desirable</v>
      </c>
      <c r="R2598" t="str">
        <f t="shared" si="161"/>
        <v>Normal</v>
      </c>
      <c r="S2598">
        <f t="shared" si="162"/>
        <v>4</v>
      </c>
      <c r="T2598" t="str">
        <f t="shared" si="163"/>
        <v>Moderate</v>
      </c>
    </row>
    <row r="2599" spans="1:20" ht="15" customHeight="1" x14ac:dyDescent="0.35">
      <c r="A2599" s="35">
        <v>29</v>
      </c>
      <c r="B2599" s="36">
        <v>29.230143049999999</v>
      </c>
      <c r="C2599" s="35">
        <v>76.999118139999993</v>
      </c>
      <c r="D2599" s="35">
        <v>74.449612040000005</v>
      </c>
      <c r="E2599" s="37">
        <v>218.33977089999999</v>
      </c>
      <c r="F2599" s="37">
        <v>31.001821339999999</v>
      </c>
      <c r="G2599" s="37">
        <v>222.85726779999999</v>
      </c>
      <c r="H2599" s="37">
        <v>272.73767839999999</v>
      </c>
      <c r="I2599" s="17" t="s">
        <v>243</v>
      </c>
      <c r="J2599" s="17" t="s">
        <v>354</v>
      </c>
      <c r="K2599" s="17" t="s">
        <v>255</v>
      </c>
      <c r="L2599" s="17" t="s">
        <v>355</v>
      </c>
      <c r="M2599" s="17" t="s">
        <v>333</v>
      </c>
      <c r="N2599" s="36">
        <v>7.0428046309101102</v>
      </c>
      <c r="O2599" s="35">
        <v>2.5495060999999901</v>
      </c>
      <c r="P2599" s="37">
        <v>847.67414844999996</v>
      </c>
      <c r="Q2599" t="str">
        <f t="shared" si="160"/>
        <v>Borderline High</v>
      </c>
      <c r="R2599" t="str">
        <f t="shared" si="161"/>
        <v>Normal</v>
      </c>
      <c r="S2599">
        <f t="shared" si="162"/>
        <v>3</v>
      </c>
      <c r="T2599" t="str">
        <f t="shared" si="163"/>
        <v>Moderate</v>
      </c>
    </row>
    <row r="2600" spans="1:20" ht="15" customHeight="1" x14ac:dyDescent="0.35">
      <c r="A2600" s="35">
        <v>23</v>
      </c>
      <c r="B2600" s="36">
        <v>24.852813699999999</v>
      </c>
      <c r="C2600" s="35">
        <v>97.047450569999995</v>
      </c>
      <c r="D2600" s="35">
        <v>80.751086380000004</v>
      </c>
      <c r="E2600" s="37">
        <v>209.5820654</v>
      </c>
      <c r="F2600" s="37">
        <v>45.87293742</v>
      </c>
      <c r="G2600" s="37">
        <v>230.7350591</v>
      </c>
      <c r="H2600" s="37">
        <v>250.18017660000001</v>
      </c>
      <c r="I2600" s="17" t="s">
        <v>243</v>
      </c>
      <c r="J2600" s="17" t="s">
        <v>359</v>
      </c>
      <c r="K2600" s="17" t="s">
        <v>392</v>
      </c>
      <c r="L2600" s="17" t="s">
        <v>355</v>
      </c>
      <c r="M2600" s="17" t="s">
        <v>255</v>
      </c>
      <c r="N2600" s="36">
        <v>4.5687517998057201</v>
      </c>
      <c r="O2600" s="35">
        <v>16.296364189999998</v>
      </c>
      <c r="P2600" s="37">
        <v>571.61471510000001</v>
      </c>
      <c r="Q2600" t="str">
        <f t="shared" si="160"/>
        <v>Borderline High</v>
      </c>
      <c r="R2600" t="str">
        <f t="shared" si="161"/>
        <v>Normal</v>
      </c>
      <c r="S2600">
        <f t="shared" si="162"/>
        <v>0</v>
      </c>
      <c r="T2600" t="str">
        <f t="shared" si="163"/>
        <v>Low</v>
      </c>
    </row>
    <row r="2601" spans="1:20" ht="15" customHeight="1" x14ac:dyDescent="0.35">
      <c r="A2601" s="35">
        <v>44</v>
      </c>
      <c r="B2601" s="36">
        <v>24.768593209999999</v>
      </c>
      <c r="C2601" s="35">
        <v>107.1755689</v>
      </c>
      <c r="D2601" s="35">
        <v>67.985641729999998</v>
      </c>
      <c r="E2601" s="37">
        <v>172.89089799999999</v>
      </c>
      <c r="F2601" s="37">
        <v>43.438687010000002</v>
      </c>
      <c r="G2601" s="37">
        <v>216.15787159999999</v>
      </c>
      <c r="H2601" s="37">
        <v>201.2378496</v>
      </c>
      <c r="I2601" s="17" t="s">
        <v>243</v>
      </c>
      <c r="J2601" s="17" t="s">
        <v>359</v>
      </c>
      <c r="K2601" s="17" t="s">
        <v>255</v>
      </c>
      <c r="L2601" s="17" t="s">
        <v>360</v>
      </c>
      <c r="M2601" s="17" t="s">
        <v>255</v>
      </c>
      <c r="N2601" s="36">
        <v>3.98011334827406</v>
      </c>
      <c r="O2601" s="35">
        <v>39.189927169999997</v>
      </c>
      <c r="P2601" s="37">
        <v>1089.81810124</v>
      </c>
      <c r="Q2601" t="str">
        <f t="shared" si="160"/>
        <v>Desirable</v>
      </c>
      <c r="R2601" t="str">
        <f t="shared" si="161"/>
        <v>Normal</v>
      </c>
      <c r="S2601">
        <f t="shared" si="162"/>
        <v>0</v>
      </c>
      <c r="T2601" t="str">
        <f t="shared" si="163"/>
        <v>Low</v>
      </c>
    </row>
    <row r="2602" spans="1:20" ht="15" customHeight="1" x14ac:dyDescent="0.35">
      <c r="A2602" s="35">
        <v>25</v>
      </c>
      <c r="B2602" s="36">
        <v>27.214519630000002</v>
      </c>
      <c r="C2602" s="35">
        <v>108.7101325</v>
      </c>
      <c r="D2602" s="35">
        <v>72.317781920000002</v>
      </c>
      <c r="E2602" s="37">
        <v>155.946687</v>
      </c>
      <c r="F2602" s="37">
        <v>37.485916830000001</v>
      </c>
      <c r="G2602" s="37">
        <v>184.48387869999999</v>
      </c>
      <c r="H2602" s="37">
        <v>229.2365776</v>
      </c>
      <c r="I2602" s="17" t="s">
        <v>243</v>
      </c>
      <c r="J2602" s="17" t="s">
        <v>354</v>
      </c>
      <c r="K2602" s="17" t="s">
        <v>255</v>
      </c>
      <c r="L2602" s="17" t="s">
        <v>355</v>
      </c>
      <c r="M2602" s="17" t="s">
        <v>333</v>
      </c>
      <c r="N2602" s="36">
        <v>4.1601406658192204</v>
      </c>
      <c r="O2602" s="35">
        <v>36.392350579999999</v>
      </c>
      <c r="P2602" s="37">
        <v>680.36299074999999</v>
      </c>
      <c r="Q2602" t="str">
        <f t="shared" si="160"/>
        <v>Desirable</v>
      </c>
      <c r="R2602" t="str">
        <f t="shared" si="161"/>
        <v>Normal</v>
      </c>
      <c r="S2602">
        <f t="shared" si="162"/>
        <v>3</v>
      </c>
      <c r="T2602" t="str">
        <f t="shared" si="163"/>
        <v>Moderate</v>
      </c>
    </row>
    <row r="2603" spans="1:20" ht="15" customHeight="1" x14ac:dyDescent="0.35">
      <c r="A2603" s="35">
        <v>82</v>
      </c>
      <c r="B2603" s="36">
        <v>25.143088209999998</v>
      </c>
      <c r="C2603" s="35">
        <v>98.098563069999997</v>
      </c>
      <c r="D2603" s="35">
        <v>85.333117700000003</v>
      </c>
      <c r="E2603" s="37">
        <v>194.92087000000001</v>
      </c>
      <c r="F2603" s="37">
        <v>38.566825549999997</v>
      </c>
      <c r="G2603" s="37">
        <v>218.11771920000001</v>
      </c>
      <c r="H2603" s="37">
        <v>236.2859833</v>
      </c>
      <c r="I2603" s="17" t="s">
        <v>243</v>
      </c>
      <c r="J2603" s="17" t="s">
        <v>354</v>
      </c>
      <c r="K2603" s="17" t="s">
        <v>392</v>
      </c>
      <c r="L2603" s="17" t="s">
        <v>366</v>
      </c>
      <c r="M2603" s="17" t="s">
        <v>333</v>
      </c>
      <c r="N2603" s="36">
        <v>5.0541071820208501</v>
      </c>
      <c r="O2603" s="35">
        <v>12.76544537</v>
      </c>
      <c r="P2603" s="37">
        <v>2061.7332332199999</v>
      </c>
      <c r="Q2603" t="str">
        <f t="shared" si="160"/>
        <v>Desirable</v>
      </c>
      <c r="R2603" t="str">
        <f t="shared" si="161"/>
        <v>Normal</v>
      </c>
      <c r="S2603">
        <f t="shared" si="162"/>
        <v>3</v>
      </c>
      <c r="T2603" t="str">
        <f t="shared" si="163"/>
        <v>Moderate</v>
      </c>
    </row>
    <row r="2604" spans="1:20" ht="15" customHeight="1" x14ac:dyDescent="0.35">
      <c r="A2604" s="35">
        <v>74</v>
      </c>
      <c r="B2604" s="36">
        <v>27.918838399999999</v>
      </c>
      <c r="C2604" s="35">
        <v>104.5802424</v>
      </c>
      <c r="D2604" s="35">
        <v>98.568286270000002</v>
      </c>
      <c r="E2604" s="37">
        <v>186.345315</v>
      </c>
      <c r="F2604" s="37">
        <v>39.54047542</v>
      </c>
      <c r="G2604" s="37">
        <v>207.0266091</v>
      </c>
      <c r="H2604" s="37">
        <v>275.46586660000003</v>
      </c>
      <c r="I2604" s="17" t="s">
        <v>243</v>
      </c>
      <c r="J2604" s="17" t="s">
        <v>249</v>
      </c>
      <c r="K2604" s="17" t="s">
        <v>392</v>
      </c>
      <c r="L2604" s="17" t="s">
        <v>366</v>
      </c>
      <c r="M2604" s="17" t="s">
        <v>333</v>
      </c>
      <c r="N2604" s="36">
        <v>4.7127737595624497</v>
      </c>
      <c r="O2604" s="35">
        <v>6.0119561299999997</v>
      </c>
      <c r="P2604" s="37">
        <v>2065.9940415999999</v>
      </c>
      <c r="Q2604" t="str">
        <f t="shared" si="160"/>
        <v>Desirable</v>
      </c>
      <c r="R2604" t="str">
        <f t="shared" si="161"/>
        <v>Normal</v>
      </c>
      <c r="S2604">
        <f t="shared" si="162"/>
        <v>3</v>
      </c>
      <c r="T2604" t="str">
        <f t="shared" si="163"/>
        <v>Moderate</v>
      </c>
    </row>
    <row r="2605" spans="1:20" ht="15" customHeight="1" x14ac:dyDescent="0.35">
      <c r="A2605" s="35">
        <v>57</v>
      </c>
      <c r="B2605" s="36">
        <v>28.850455799999999</v>
      </c>
      <c r="C2605" s="35">
        <v>97.312387229999999</v>
      </c>
      <c r="D2605" s="35">
        <v>83.616871250000003</v>
      </c>
      <c r="E2605" s="37">
        <v>194.48932600000001</v>
      </c>
      <c r="F2605" s="37">
        <v>41.824991300000001</v>
      </c>
      <c r="G2605" s="37">
        <v>215.8202378</v>
      </c>
      <c r="H2605" s="37">
        <v>245.0923846</v>
      </c>
      <c r="I2605" s="17" t="s">
        <v>243</v>
      </c>
      <c r="J2605" s="17" t="s">
        <v>249</v>
      </c>
      <c r="K2605" s="17" t="s">
        <v>392</v>
      </c>
      <c r="L2605" s="17" t="s">
        <v>363</v>
      </c>
      <c r="M2605" s="17" t="s">
        <v>333</v>
      </c>
      <c r="N2605" s="36">
        <v>4.6500745117907503</v>
      </c>
      <c r="O2605" s="35">
        <v>13.69551598</v>
      </c>
      <c r="P2605" s="37">
        <v>1644.4759806</v>
      </c>
      <c r="Q2605" t="str">
        <f t="shared" si="160"/>
        <v>Desirable</v>
      </c>
      <c r="R2605" t="str">
        <f t="shared" si="161"/>
        <v>Normal</v>
      </c>
      <c r="S2605">
        <f t="shared" si="162"/>
        <v>2</v>
      </c>
      <c r="T2605" t="str">
        <f t="shared" si="163"/>
        <v>Low</v>
      </c>
    </row>
    <row r="2606" spans="1:20" ht="15" customHeight="1" x14ac:dyDescent="0.35">
      <c r="A2606" s="35">
        <v>31</v>
      </c>
      <c r="B2606" s="36">
        <v>11.08859376</v>
      </c>
      <c r="C2606" s="35">
        <v>110.21350080000001</v>
      </c>
      <c r="D2606" s="35">
        <v>73.279225980000007</v>
      </c>
      <c r="E2606" s="37">
        <v>161.44279370000001</v>
      </c>
      <c r="F2606" s="37">
        <v>35.640394980000003</v>
      </c>
      <c r="G2606" s="37">
        <v>197.56514100000001</v>
      </c>
      <c r="H2606" s="37">
        <v>201.01191489999999</v>
      </c>
      <c r="I2606" s="17" t="s">
        <v>243</v>
      </c>
      <c r="J2606" s="17" t="s">
        <v>359</v>
      </c>
      <c r="K2606" s="17" t="s">
        <v>255</v>
      </c>
      <c r="L2606" s="17" t="s">
        <v>357</v>
      </c>
      <c r="M2606" s="17" t="s">
        <v>332</v>
      </c>
      <c r="N2606" s="36">
        <v>4.5297700485809802</v>
      </c>
      <c r="O2606" s="35">
        <v>36.934274819999999</v>
      </c>
      <c r="P2606" s="37">
        <v>343.74640656000003</v>
      </c>
      <c r="Q2606" t="str">
        <f t="shared" si="160"/>
        <v>Desirable</v>
      </c>
      <c r="R2606" t="str">
        <f t="shared" si="161"/>
        <v>Normal</v>
      </c>
      <c r="S2606">
        <f t="shared" si="162"/>
        <v>2</v>
      </c>
      <c r="T2606" t="str">
        <f t="shared" si="163"/>
        <v>Low</v>
      </c>
    </row>
    <row r="2607" spans="1:20" ht="15" customHeight="1" x14ac:dyDescent="0.35">
      <c r="A2607" s="35">
        <v>52</v>
      </c>
      <c r="B2607" s="36">
        <v>17.368037149999999</v>
      </c>
      <c r="C2607" s="35">
        <v>96.817587059999994</v>
      </c>
      <c r="D2607" s="35">
        <v>62.519204240000001</v>
      </c>
      <c r="E2607" s="37">
        <v>197.2946925</v>
      </c>
      <c r="F2607" s="37">
        <v>36.47046821</v>
      </c>
      <c r="G2607" s="37">
        <v>225.49498689999999</v>
      </c>
      <c r="H2607" s="37">
        <v>254.64847570000001</v>
      </c>
      <c r="I2607" s="17" t="s">
        <v>243</v>
      </c>
      <c r="J2607" s="17" t="s">
        <v>359</v>
      </c>
      <c r="K2607" s="17" t="s">
        <v>255</v>
      </c>
      <c r="L2607" s="17" t="s">
        <v>363</v>
      </c>
      <c r="M2607" s="17" t="s">
        <v>332</v>
      </c>
      <c r="N2607" s="36">
        <v>5.4097109848977203</v>
      </c>
      <c r="O2607" s="35">
        <v>34.29838282</v>
      </c>
      <c r="P2607" s="37">
        <v>903.13793180000005</v>
      </c>
      <c r="Q2607" t="str">
        <f t="shared" si="160"/>
        <v>Desirable</v>
      </c>
      <c r="R2607" t="str">
        <f t="shared" si="161"/>
        <v>Normal</v>
      </c>
      <c r="S2607">
        <f t="shared" si="162"/>
        <v>2</v>
      </c>
      <c r="T2607" t="str">
        <f t="shared" si="163"/>
        <v>Low</v>
      </c>
    </row>
    <row r="2608" spans="1:20" ht="15" customHeight="1" x14ac:dyDescent="0.35">
      <c r="A2608" s="35">
        <v>65</v>
      </c>
      <c r="B2608" s="36">
        <v>22.761470729999999</v>
      </c>
      <c r="C2608" s="35">
        <v>107.2287063</v>
      </c>
      <c r="D2608" s="35">
        <v>81.132039750000004</v>
      </c>
      <c r="E2608" s="37">
        <v>205.2141464</v>
      </c>
      <c r="F2608" s="37">
        <v>35.626530610000003</v>
      </c>
      <c r="G2608" s="37">
        <v>217.06995259999999</v>
      </c>
      <c r="H2608" s="37">
        <v>278.87987029999999</v>
      </c>
      <c r="I2608" s="17" t="s">
        <v>243</v>
      </c>
      <c r="J2608" s="17" t="s">
        <v>249</v>
      </c>
      <c r="K2608" s="17" t="s">
        <v>392</v>
      </c>
      <c r="L2608" s="17" t="s">
        <v>261</v>
      </c>
      <c r="M2608" s="17" t="s">
        <v>255</v>
      </c>
      <c r="N2608" s="36">
        <v>5.7601496100324301</v>
      </c>
      <c r="O2608" s="35">
        <v>26.096666549999998</v>
      </c>
      <c r="P2608" s="37">
        <v>1479.4955974500001</v>
      </c>
      <c r="Q2608" t="str">
        <f t="shared" si="160"/>
        <v>Borderline High</v>
      </c>
      <c r="R2608" t="str">
        <f t="shared" si="161"/>
        <v>Normal</v>
      </c>
      <c r="S2608">
        <f t="shared" si="162"/>
        <v>1</v>
      </c>
      <c r="T2608" t="str">
        <f t="shared" si="163"/>
        <v>Low</v>
      </c>
    </row>
    <row r="2609" spans="1:20" ht="15" customHeight="1" x14ac:dyDescent="0.35">
      <c r="A2609" s="35">
        <v>73</v>
      </c>
      <c r="B2609" s="36">
        <v>28.398344009999999</v>
      </c>
      <c r="C2609" s="35">
        <v>113.62848320000001</v>
      </c>
      <c r="D2609" s="35">
        <v>93.459020190000004</v>
      </c>
      <c r="E2609" s="37">
        <v>229.9811923</v>
      </c>
      <c r="F2609" s="37">
        <v>38.304226579999998</v>
      </c>
      <c r="G2609" s="37">
        <v>235.71488579999999</v>
      </c>
      <c r="H2609" s="37">
        <v>243.62118960000001</v>
      </c>
      <c r="I2609" s="17" t="s">
        <v>353</v>
      </c>
      <c r="J2609" s="17" t="s">
        <v>249</v>
      </c>
      <c r="K2609" s="17" t="s">
        <v>392</v>
      </c>
      <c r="L2609" s="17" t="s">
        <v>366</v>
      </c>
      <c r="M2609" s="17" t="s">
        <v>333</v>
      </c>
      <c r="N2609" s="36">
        <v>6.0040682930818203</v>
      </c>
      <c r="O2609" s="35">
        <v>20.169463010000001</v>
      </c>
      <c r="P2609" s="37">
        <v>2073.0791127299999</v>
      </c>
      <c r="Q2609" t="str">
        <f t="shared" si="160"/>
        <v>Borderline High</v>
      </c>
      <c r="R2609" t="str">
        <f t="shared" si="161"/>
        <v>Normal</v>
      </c>
      <c r="S2609">
        <f t="shared" si="162"/>
        <v>5</v>
      </c>
      <c r="T2609" t="str">
        <f t="shared" si="163"/>
        <v>Moderate</v>
      </c>
    </row>
    <row r="2610" spans="1:20" ht="15" customHeight="1" x14ac:dyDescent="0.35">
      <c r="A2610" s="35">
        <v>66</v>
      </c>
      <c r="B2610" s="36">
        <v>23.146481690000002</v>
      </c>
      <c r="C2610" s="35">
        <v>114.85660180000001</v>
      </c>
      <c r="D2610" s="35">
        <v>75.49261602</v>
      </c>
      <c r="E2610" s="37">
        <v>183.20908259999999</v>
      </c>
      <c r="F2610" s="37">
        <v>42.025599219999997</v>
      </c>
      <c r="G2610" s="37">
        <v>207.9282556</v>
      </c>
      <c r="H2610" s="37">
        <v>265.9629195</v>
      </c>
      <c r="I2610" s="17" t="s">
        <v>353</v>
      </c>
      <c r="J2610" s="17" t="s">
        <v>354</v>
      </c>
      <c r="K2610" s="17" t="s">
        <v>255</v>
      </c>
      <c r="L2610" s="17" t="s">
        <v>261</v>
      </c>
      <c r="M2610" s="17" t="s">
        <v>255</v>
      </c>
      <c r="N2610" s="36">
        <v>4.3594638982044698</v>
      </c>
      <c r="O2610" s="35">
        <v>39.36398578</v>
      </c>
      <c r="P2610" s="37">
        <v>1527.6677915400001</v>
      </c>
      <c r="Q2610" t="str">
        <f t="shared" si="160"/>
        <v>Desirable</v>
      </c>
      <c r="R2610" t="str">
        <f t="shared" si="161"/>
        <v>Normal</v>
      </c>
      <c r="S2610">
        <f t="shared" si="162"/>
        <v>2</v>
      </c>
      <c r="T2610" t="str">
        <f t="shared" si="163"/>
        <v>Low</v>
      </c>
    </row>
    <row r="2611" spans="1:20" ht="15" customHeight="1" x14ac:dyDescent="0.35">
      <c r="A2611" s="35">
        <v>30</v>
      </c>
      <c r="B2611" s="36">
        <v>38.550504400000001</v>
      </c>
      <c r="C2611" s="35">
        <v>117.336973</v>
      </c>
      <c r="D2611" s="35">
        <v>81.921535359999993</v>
      </c>
      <c r="E2611" s="37">
        <v>185.7025233</v>
      </c>
      <c r="F2611" s="37">
        <v>41.282520239999997</v>
      </c>
      <c r="G2611" s="37">
        <v>206.937128</v>
      </c>
      <c r="H2611" s="37">
        <v>275.2011703</v>
      </c>
      <c r="I2611" s="17" t="s">
        <v>243</v>
      </c>
      <c r="J2611" s="17" t="s">
        <v>249</v>
      </c>
      <c r="K2611" s="17" t="s">
        <v>392</v>
      </c>
      <c r="L2611" s="17" t="s">
        <v>357</v>
      </c>
      <c r="M2611" s="17" t="s">
        <v>334</v>
      </c>
      <c r="N2611" s="36">
        <v>4.4983330043902399</v>
      </c>
      <c r="O2611" s="35">
        <v>35.41543764</v>
      </c>
      <c r="P2611" s="37">
        <v>1156.515132</v>
      </c>
      <c r="Q2611" t="str">
        <f t="shared" si="160"/>
        <v>Desirable</v>
      </c>
      <c r="R2611" t="str">
        <f t="shared" si="161"/>
        <v>Normal</v>
      </c>
      <c r="S2611">
        <f t="shared" si="162"/>
        <v>3</v>
      </c>
      <c r="T2611" t="str">
        <f t="shared" si="163"/>
        <v>Moderate</v>
      </c>
    </row>
    <row r="2612" spans="1:20" ht="15" customHeight="1" x14ac:dyDescent="0.35">
      <c r="A2612" s="35">
        <v>78</v>
      </c>
      <c r="B2612" s="36">
        <v>31.473134739999999</v>
      </c>
      <c r="C2612" s="35">
        <v>119.3922227</v>
      </c>
      <c r="D2612" s="35">
        <v>76.237861879999997</v>
      </c>
      <c r="E2612" s="37">
        <v>216.8806338</v>
      </c>
      <c r="F2612" s="37">
        <v>44.212737619999999</v>
      </c>
      <c r="G2612" s="37">
        <v>251.50078250000001</v>
      </c>
      <c r="H2612" s="37">
        <v>257.10186210000001</v>
      </c>
      <c r="I2612" s="17" t="s">
        <v>243</v>
      </c>
      <c r="J2612" s="17" t="s">
        <v>249</v>
      </c>
      <c r="K2612" s="17" t="s">
        <v>255</v>
      </c>
      <c r="L2612" s="17" t="s">
        <v>366</v>
      </c>
      <c r="M2612" s="17" t="s">
        <v>334</v>
      </c>
      <c r="N2612" s="36">
        <v>4.90538802785857</v>
      </c>
      <c r="O2612" s="35">
        <v>43.154360820000001</v>
      </c>
      <c r="P2612" s="37">
        <v>2454.9045097200001</v>
      </c>
      <c r="Q2612" t="str">
        <f t="shared" si="160"/>
        <v>Borderline High</v>
      </c>
      <c r="R2612" t="str">
        <f t="shared" si="161"/>
        <v>Normal</v>
      </c>
      <c r="S2612">
        <f t="shared" si="162"/>
        <v>3</v>
      </c>
      <c r="T2612" t="str">
        <f t="shared" si="163"/>
        <v>Moderate</v>
      </c>
    </row>
    <row r="2613" spans="1:20" ht="15" customHeight="1" x14ac:dyDescent="0.35">
      <c r="A2613" s="35">
        <v>66</v>
      </c>
      <c r="B2613" s="36">
        <v>36.791404270000001</v>
      </c>
      <c r="C2613" s="35">
        <v>103.2842021</v>
      </c>
      <c r="D2613" s="35">
        <v>92.916551069999997</v>
      </c>
      <c r="E2613" s="37">
        <v>204.3079985</v>
      </c>
      <c r="F2613" s="37">
        <v>36.554749600000001</v>
      </c>
      <c r="G2613" s="37">
        <v>246.62347869999999</v>
      </c>
      <c r="H2613" s="37">
        <v>288.00261280000001</v>
      </c>
      <c r="I2613" s="17" t="s">
        <v>243</v>
      </c>
      <c r="J2613" s="17" t="s">
        <v>249</v>
      </c>
      <c r="K2613" s="17" t="s">
        <v>392</v>
      </c>
      <c r="L2613" s="17" t="s">
        <v>261</v>
      </c>
      <c r="M2613" s="17" t="s">
        <v>334</v>
      </c>
      <c r="N2613" s="36">
        <v>5.5890958284665704</v>
      </c>
      <c r="O2613" s="35">
        <v>10.367651029999999</v>
      </c>
      <c r="P2613" s="37">
        <v>2428.2326818199999</v>
      </c>
      <c r="Q2613" t="str">
        <f t="shared" si="160"/>
        <v>Borderline High</v>
      </c>
      <c r="R2613" t="str">
        <f t="shared" si="161"/>
        <v>Normal</v>
      </c>
      <c r="S2613">
        <f t="shared" si="162"/>
        <v>4</v>
      </c>
      <c r="T2613" t="str">
        <f t="shared" si="163"/>
        <v>Moderate</v>
      </c>
    </row>
    <row r="2614" spans="1:20" ht="15" customHeight="1" x14ac:dyDescent="0.35">
      <c r="A2614" s="35">
        <v>63</v>
      </c>
      <c r="B2614" s="36">
        <v>31.500873729999999</v>
      </c>
      <c r="C2614" s="35">
        <v>116.1845738</v>
      </c>
      <c r="D2614" s="35">
        <v>84.513278409999998</v>
      </c>
      <c r="E2614" s="37">
        <v>217.29789769999999</v>
      </c>
      <c r="F2614" s="37">
        <v>34.980427089999999</v>
      </c>
      <c r="G2614" s="37">
        <v>242.76981259999999</v>
      </c>
      <c r="H2614" s="37">
        <v>269.77820960000003</v>
      </c>
      <c r="I2614" s="17" t="s">
        <v>353</v>
      </c>
      <c r="J2614" s="17" t="s">
        <v>249</v>
      </c>
      <c r="K2614" s="17" t="s">
        <v>392</v>
      </c>
      <c r="L2614" s="17" t="s">
        <v>261</v>
      </c>
      <c r="M2614" s="17" t="s">
        <v>334</v>
      </c>
      <c r="N2614" s="36">
        <v>6.2119852665298003</v>
      </c>
      <c r="O2614" s="35">
        <v>31.671295390000001</v>
      </c>
      <c r="P2614" s="37">
        <v>1984.5550449899999</v>
      </c>
      <c r="Q2614" t="str">
        <f t="shared" si="160"/>
        <v>Borderline High</v>
      </c>
      <c r="R2614" t="str">
        <f t="shared" si="161"/>
        <v>Normal</v>
      </c>
      <c r="S2614">
        <f t="shared" si="162"/>
        <v>6</v>
      </c>
      <c r="T2614" t="str">
        <f t="shared" si="163"/>
        <v>High</v>
      </c>
    </row>
    <row r="2615" spans="1:20" ht="15" customHeight="1" x14ac:dyDescent="0.35">
      <c r="A2615" s="35">
        <v>79</v>
      </c>
      <c r="B2615" s="36">
        <v>19.080840869999999</v>
      </c>
      <c r="C2615" s="35">
        <v>93.617571569999996</v>
      </c>
      <c r="D2615" s="35">
        <v>74.106603559999996</v>
      </c>
      <c r="E2615" s="37">
        <v>192.90338249999999</v>
      </c>
      <c r="F2615" s="37">
        <v>37.666068449999997</v>
      </c>
      <c r="G2615" s="37">
        <v>229.2295034</v>
      </c>
      <c r="H2615" s="37">
        <v>251.91974970000001</v>
      </c>
      <c r="I2615" s="17" t="s">
        <v>243</v>
      </c>
      <c r="J2615" s="17" t="s">
        <v>249</v>
      </c>
      <c r="K2615" s="17" t="s">
        <v>255</v>
      </c>
      <c r="L2615" s="17" t="s">
        <v>366</v>
      </c>
      <c r="M2615" s="17" t="s">
        <v>255</v>
      </c>
      <c r="N2615" s="36">
        <v>5.1214100764477299</v>
      </c>
      <c r="O2615" s="35">
        <v>19.510968009999999</v>
      </c>
      <c r="P2615" s="37">
        <v>1507.38642873</v>
      </c>
      <c r="Q2615" t="str">
        <f t="shared" si="160"/>
        <v>Desirable</v>
      </c>
      <c r="R2615" t="str">
        <f t="shared" si="161"/>
        <v>Normal</v>
      </c>
      <c r="S2615">
        <f t="shared" si="162"/>
        <v>1</v>
      </c>
      <c r="T2615" t="str">
        <f t="shared" si="163"/>
        <v>Low</v>
      </c>
    </row>
    <row r="2616" spans="1:20" ht="15" customHeight="1" x14ac:dyDescent="0.35">
      <c r="A2616" s="35">
        <v>25</v>
      </c>
      <c r="B2616" s="36">
        <v>21.172095559999999</v>
      </c>
      <c r="C2616" s="35">
        <v>107.0785341</v>
      </c>
      <c r="D2616" s="35">
        <v>84.757275809999996</v>
      </c>
      <c r="E2616" s="37">
        <v>191.8366183</v>
      </c>
      <c r="F2616" s="37">
        <v>41.041456150000002</v>
      </c>
      <c r="G2616" s="37">
        <v>214.31579149999999</v>
      </c>
      <c r="H2616" s="37">
        <v>224.91282670000001</v>
      </c>
      <c r="I2616" s="17" t="s">
        <v>243</v>
      </c>
      <c r="J2616" s="17" t="s">
        <v>249</v>
      </c>
      <c r="K2616" s="17" t="s">
        <v>392</v>
      </c>
      <c r="L2616" s="17" t="s">
        <v>355</v>
      </c>
      <c r="M2616" s="17" t="s">
        <v>255</v>
      </c>
      <c r="N2616" s="36">
        <v>4.6742156905658403</v>
      </c>
      <c r="O2616" s="35">
        <v>22.321258289999999</v>
      </c>
      <c r="P2616" s="37">
        <v>529.30238899999995</v>
      </c>
      <c r="Q2616" t="str">
        <f t="shared" si="160"/>
        <v>Desirable</v>
      </c>
      <c r="R2616" t="str">
        <f t="shared" si="161"/>
        <v>Normal</v>
      </c>
      <c r="S2616">
        <f t="shared" si="162"/>
        <v>0</v>
      </c>
      <c r="T2616" t="str">
        <f t="shared" si="163"/>
        <v>Low</v>
      </c>
    </row>
    <row r="2617" spans="1:20" ht="15" customHeight="1" x14ac:dyDescent="0.35">
      <c r="A2617" s="35">
        <v>60</v>
      </c>
      <c r="B2617" s="36">
        <v>24.442994089999999</v>
      </c>
      <c r="C2617" s="35">
        <v>120.82372789999999</v>
      </c>
      <c r="D2617" s="35">
        <v>76.276522689999993</v>
      </c>
      <c r="E2617" s="37">
        <v>192.01229219999999</v>
      </c>
      <c r="F2617" s="37">
        <v>37.205777070000003</v>
      </c>
      <c r="G2617" s="37">
        <v>232.79646489999999</v>
      </c>
      <c r="H2617" s="37">
        <v>256.8044731</v>
      </c>
      <c r="I2617" s="17" t="s">
        <v>243</v>
      </c>
      <c r="J2617" s="17" t="s">
        <v>249</v>
      </c>
      <c r="K2617" s="17" t="s">
        <v>255</v>
      </c>
      <c r="L2617" s="17" t="s">
        <v>261</v>
      </c>
      <c r="M2617" s="17" t="s">
        <v>255</v>
      </c>
      <c r="N2617" s="36">
        <v>5.1608192953138099</v>
      </c>
      <c r="O2617" s="35">
        <v>44.547205210000001</v>
      </c>
      <c r="P2617" s="37">
        <v>1466.5796453999999</v>
      </c>
      <c r="Q2617" t="str">
        <f t="shared" si="160"/>
        <v>Desirable</v>
      </c>
      <c r="R2617" t="str">
        <f t="shared" si="161"/>
        <v>Elevated</v>
      </c>
      <c r="S2617">
        <f t="shared" si="162"/>
        <v>2</v>
      </c>
      <c r="T2617" t="str">
        <f t="shared" si="163"/>
        <v>Low</v>
      </c>
    </row>
    <row r="2618" spans="1:20" ht="15" customHeight="1" x14ac:dyDescent="0.35">
      <c r="A2618" s="35">
        <v>37</v>
      </c>
      <c r="B2618" s="36">
        <v>21.020031199999998</v>
      </c>
      <c r="C2618" s="35">
        <v>93.249898799999997</v>
      </c>
      <c r="D2618" s="35">
        <v>67.953550500000006</v>
      </c>
      <c r="E2618" s="37">
        <v>174.24893280000001</v>
      </c>
      <c r="F2618" s="37">
        <v>43.417854310000003</v>
      </c>
      <c r="G2618" s="37">
        <v>208.09087969999999</v>
      </c>
      <c r="H2618" s="37">
        <v>237.18737669999999</v>
      </c>
      <c r="I2618" s="17" t="s">
        <v>243</v>
      </c>
      <c r="J2618" s="17" t="s">
        <v>249</v>
      </c>
      <c r="K2618" s="17" t="s">
        <v>255</v>
      </c>
      <c r="L2618" s="17" t="s">
        <v>357</v>
      </c>
      <c r="M2618" s="17" t="s">
        <v>255</v>
      </c>
      <c r="N2618" s="36">
        <v>4.0133013381056699</v>
      </c>
      <c r="O2618" s="35">
        <v>25.296348299999998</v>
      </c>
      <c r="P2618" s="37">
        <v>777.74115440000003</v>
      </c>
      <c r="Q2618" t="str">
        <f t="shared" si="160"/>
        <v>Desirable</v>
      </c>
      <c r="R2618" t="str">
        <f t="shared" si="161"/>
        <v>Normal</v>
      </c>
      <c r="S2618">
        <f t="shared" si="162"/>
        <v>0</v>
      </c>
      <c r="T2618" t="str">
        <f t="shared" si="163"/>
        <v>Low</v>
      </c>
    </row>
    <row r="2619" spans="1:20" ht="15" customHeight="1" x14ac:dyDescent="0.35">
      <c r="A2619" s="35">
        <v>56</v>
      </c>
      <c r="B2619" s="36">
        <v>32.406157970000002</v>
      </c>
      <c r="C2619" s="35">
        <v>97.544341650000007</v>
      </c>
      <c r="D2619" s="35">
        <v>84.804814309999998</v>
      </c>
      <c r="E2619" s="37">
        <v>228.31281440000001</v>
      </c>
      <c r="F2619" s="37">
        <v>36.864596480000003</v>
      </c>
      <c r="G2619" s="37">
        <v>240.599378</v>
      </c>
      <c r="H2619" s="37">
        <v>262.25397839999999</v>
      </c>
      <c r="I2619" s="17" t="s">
        <v>243</v>
      </c>
      <c r="J2619" s="17" t="s">
        <v>359</v>
      </c>
      <c r="K2619" s="17" t="s">
        <v>392</v>
      </c>
      <c r="L2619" s="17" t="s">
        <v>363</v>
      </c>
      <c r="M2619" s="17" t="s">
        <v>334</v>
      </c>
      <c r="N2619" s="36">
        <v>6.1932812562824502</v>
      </c>
      <c r="O2619" s="35">
        <v>12.73952734</v>
      </c>
      <c r="P2619" s="37">
        <v>1814.7448463200001</v>
      </c>
      <c r="Q2619" t="str">
        <f t="shared" si="160"/>
        <v>Borderline High</v>
      </c>
      <c r="R2619" t="str">
        <f t="shared" si="161"/>
        <v>Normal</v>
      </c>
      <c r="S2619">
        <f t="shared" si="162"/>
        <v>4</v>
      </c>
      <c r="T2619" t="str">
        <f t="shared" si="163"/>
        <v>Moderate</v>
      </c>
    </row>
    <row r="2620" spans="1:20" ht="15" customHeight="1" x14ac:dyDescent="0.35">
      <c r="A2620" s="35">
        <v>66</v>
      </c>
      <c r="B2620" s="36">
        <v>26.20746136</v>
      </c>
      <c r="C2620" s="35">
        <v>126.3202344</v>
      </c>
      <c r="D2620" s="35">
        <v>81.383622029999998</v>
      </c>
      <c r="E2620" s="37">
        <v>200.22668179999999</v>
      </c>
      <c r="F2620" s="37">
        <v>42.206021810000003</v>
      </c>
      <c r="G2620" s="37">
        <v>215.67530619999999</v>
      </c>
      <c r="H2620" s="37">
        <v>255.16812250000001</v>
      </c>
      <c r="I2620" s="17" t="s">
        <v>353</v>
      </c>
      <c r="J2620" s="17" t="s">
        <v>359</v>
      </c>
      <c r="K2620" s="17" t="s">
        <v>392</v>
      </c>
      <c r="L2620" s="17" t="s">
        <v>261</v>
      </c>
      <c r="M2620" s="17" t="s">
        <v>333</v>
      </c>
      <c r="N2620" s="36">
        <v>4.7440311408965696</v>
      </c>
      <c r="O2620" s="35">
        <v>44.936612369999999</v>
      </c>
      <c r="P2620" s="37">
        <v>1729.69244976</v>
      </c>
      <c r="Q2620" t="str">
        <f t="shared" si="160"/>
        <v>Borderline High</v>
      </c>
      <c r="R2620" t="str">
        <f t="shared" si="161"/>
        <v>Elevated</v>
      </c>
      <c r="S2620">
        <f t="shared" si="162"/>
        <v>5</v>
      </c>
      <c r="T2620" t="str">
        <f t="shared" si="163"/>
        <v>Moderate</v>
      </c>
    </row>
    <row r="2621" spans="1:20" ht="15" customHeight="1" x14ac:dyDescent="0.35">
      <c r="A2621" s="35">
        <v>81</v>
      </c>
      <c r="B2621" s="36">
        <v>28.02544215</v>
      </c>
      <c r="C2621" s="35">
        <v>106.2448764</v>
      </c>
      <c r="D2621" s="35">
        <v>82.381085970000001</v>
      </c>
      <c r="E2621" s="37">
        <v>193.35929150000001</v>
      </c>
      <c r="F2621" s="37">
        <v>34.730093009999997</v>
      </c>
      <c r="G2621" s="37">
        <v>212.00328339999999</v>
      </c>
      <c r="H2621" s="37">
        <v>237.77102170000001</v>
      </c>
      <c r="I2621" s="17" t="s">
        <v>353</v>
      </c>
      <c r="J2621" s="17" t="s">
        <v>249</v>
      </c>
      <c r="K2621" s="17" t="s">
        <v>392</v>
      </c>
      <c r="L2621" s="17" t="s">
        <v>366</v>
      </c>
      <c r="M2621" s="17" t="s">
        <v>333</v>
      </c>
      <c r="N2621" s="36">
        <v>5.5674855648766997</v>
      </c>
      <c r="O2621" s="35">
        <v>23.863790430000002</v>
      </c>
      <c r="P2621" s="37">
        <v>2270.0608141500002</v>
      </c>
      <c r="Q2621" t="str">
        <f t="shared" si="160"/>
        <v>Desirable</v>
      </c>
      <c r="R2621" t="str">
        <f t="shared" si="161"/>
        <v>Normal</v>
      </c>
      <c r="S2621">
        <f t="shared" si="162"/>
        <v>5</v>
      </c>
      <c r="T2621" t="str">
        <f t="shared" si="163"/>
        <v>Moderate</v>
      </c>
    </row>
    <row r="2622" spans="1:20" ht="15" customHeight="1" x14ac:dyDescent="0.35">
      <c r="A2622" s="35">
        <v>79</v>
      </c>
      <c r="B2622" s="36">
        <v>33.88281207</v>
      </c>
      <c r="C2622" s="35">
        <v>120.61082570000001</v>
      </c>
      <c r="D2622" s="35">
        <v>97.425280540000003</v>
      </c>
      <c r="E2622" s="37">
        <v>184.88990570000001</v>
      </c>
      <c r="F2622" s="37">
        <v>36.856459059999999</v>
      </c>
      <c r="G2622" s="37">
        <v>206.30670470000001</v>
      </c>
      <c r="H2622" s="37">
        <v>249.85793620000001</v>
      </c>
      <c r="I2622" s="17" t="s">
        <v>353</v>
      </c>
      <c r="J2622" s="17" t="s">
        <v>249</v>
      </c>
      <c r="K2622" s="17" t="s">
        <v>392</v>
      </c>
      <c r="L2622" s="17" t="s">
        <v>366</v>
      </c>
      <c r="M2622" s="17" t="s">
        <v>334</v>
      </c>
      <c r="N2622" s="36">
        <v>5.0164858593445203</v>
      </c>
      <c r="O2622" s="35">
        <v>23.18554516</v>
      </c>
      <c r="P2622" s="37">
        <v>2676.74215353</v>
      </c>
      <c r="Q2622" t="str">
        <f t="shared" si="160"/>
        <v>Desirable</v>
      </c>
      <c r="R2622" t="str">
        <f t="shared" si="161"/>
        <v>Elevated</v>
      </c>
      <c r="S2622">
        <f t="shared" si="162"/>
        <v>7</v>
      </c>
      <c r="T2622" t="str">
        <f t="shared" si="163"/>
        <v>High</v>
      </c>
    </row>
    <row r="2623" spans="1:20" ht="15" customHeight="1" x14ac:dyDescent="0.35">
      <c r="A2623" s="35">
        <v>71</v>
      </c>
      <c r="B2623" s="36">
        <v>36.633604460000001</v>
      </c>
      <c r="C2623" s="35">
        <v>99.237045789999996</v>
      </c>
      <c r="D2623" s="35">
        <v>89.420625380000004</v>
      </c>
      <c r="E2623" s="37">
        <v>207.45381520000001</v>
      </c>
      <c r="F2623" s="37">
        <v>39.580134940000001</v>
      </c>
      <c r="G2623" s="37">
        <v>217.00493489999999</v>
      </c>
      <c r="H2623" s="37">
        <v>246.68105890000001</v>
      </c>
      <c r="I2623" s="17" t="s">
        <v>243</v>
      </c>
      <c r="J2623" s="17" t="s">
        <v>249</v>
      </c>
      <c r="K2623" s="17" t="s">
        <v>392</v>
      </c>
      <c r="L2623" s="17" t="s">
        <v>366</v>
      </c>
      <c r="M2623" s="17" t="s">
        <v>334</v>
      </c>
      <c r="N2623" s="36">
        <v>5.2413619992575002</v>
      </c>
      <c r="O2623" s="35">
        <v>9.8164204099999903</v>
      </c>
      <c r="P2623" s="37">
        <v>2600.9859166599999</v>
      </c>
      <c r="Q2623" t="str">
        <f t="shared" si="160"/>
        <v>Borderline High</v>
      </c>
      <c r="R2623" t="str">
        <f t="shared" si="161"/>
        <v>Normal</v>
      </c>
      <c r="S2623">
        <f t="shared" si="162"/>
        <v>4</v>
      </c>
      <c r="T2623" t="str">
        <f t="shared" si="163"/>
        <v>Moderate</v>
      </c>
    </row>
    <row r="2624" spans="1:20" ht="15" customHeight="1" x14ac:dyDescent="0.35">
      <c r="A2624" s="35">
        <v>26</v>
      </c>
      <c r="B2624" s="36">
        <v>25.643062709999999</v>
      </c>
      <c r="C2624" s="35">
        <v>114.5674879</v>
      </c>
      <c r="D2624" s="35">
        <v>72.234696760000006</v>
      </c>
      <c r="E2624" s="37">
        <v>171.75786859999999</v>
      </c>
      <c r="F2624" s="37">
        <v>35.968289069999997</v>
      </c>
      <c r="G2624" s="37">
        <v>202.85115260000001</v>
      </c>
      <c r="H2624" s="37">
        <v>218.33522830000001</v>
      </c>
      <c r="I2624" s="17" t="s">
        <v>243</v>
      </c>
      <c r="J2624" s="17" t="s">
        <v>354</v>
      </c>
      <c r="K2624" s="17" t="s">
        <v>255</v>
      </c>
      <c r="L2624" s="17" t="s">
        <v>355</v>
      </c>
      <c r="M2624" s="17" t="s">
        <v>333</v>
      </c>
      <c r="N2624" s="36">
        <v>4.7752582355455404</v>
      </c>
      <c r="O2624" s="35">
        <v>42.332791139999998</v>
      </c>
      <c r="P2624" s="37">
        <v>666.71963045999996</v>
      </c>
      <c r="Q2624" t="str">
        <f t="shared" si="160"/>
        <v>Desirable</v>
      </c>
      <c r="R2624" t="str">
        <f t="shared" si="161"/>
        <v>Normal</v>
      </c>
      <c r="S2624">
        <f t="shared" si="162"/>
        <v>3</v>
      </c>
      <c r="T2624" t="str">
        <f t="shared" si="163"/>
        <v>Moderate</v>
      </c>
    </row>
    <row r="2625" spans="1:20" ht="15" customHeight="1" x14ac:dyDescent="0.35">
      <c r="A2625" s="35">
        <v>54</v>
      </c>
      <c r="B2625" s="36">
        <v>20.177111069999999</v>
      </c>
      <c r="C2625" s="35">
        <v>116.1619915</v>
      </c>
      <c r="D2625" s="35">
        <v>79.143286110000005</v>
      </c>
      <c r="E2625" s="37">
        <v>177.52054910000001</v>
      </c>
      <c r="F2625" s="37">
        <v>42.016643930000001</v>
      </c>
      <c r="G2625" s="37">
        <v>207.4200567</v>
      </c>
      <c r="H2625" s="37">
        <v>258.67981470000001</v>
      </c>
      <c r="I2625" s="17" t="s">
        <v>243</v>
      </c>
      <c r="J2625" s="17" t="s">
        <v>249</v>
      </c>
      <c r="K2625" s="17" t="s">
        <v>255</v>
      </c>
      <c r="L2625" s="17" t="s">
        <v>363</v>
      </c>
      <c r="M2625" s="17" t="s">
        <v>255</v>
      </c>
      <c r="N2625" s="36">
        <v>4.2250054382199203</v>
      </c>
      <c r="O2625" s="35">
        <v>37.018705390000001</v>
      </c>
      <c r="P2625" s="37">
        <v>1089.5639977799999</v>
      </c>
      <c r="Q2625" t="str">
        <f t="shared" si="160"/>
        <v>Desirable</v>
      </c>
      <c r="R2625" t="str">
        <f t="shared" si="161"/>
        <v>Normal</v>
      </c>
      <c r="S2625">
        <f t="shared" si="162"/>
        <v>0</v>
      </c>
      <c r="T2625" t="str">
        <f t="shared" si="163"/>
        <v>Low</v>
      </c>
    </row>
    <row r="2626" spans="1:20" ht="15" customHeight="1" x14ac:dyDescent="0.35">
      <c r="A2626" s="35">
        <v>66</v>
      </c>
      <c r="B2626" s="36">
        <v>21.058690909999999</v>
      </c>
      <c r="C2626" s="35">
        <v>122.9599202</v>
      </c>
      <c r="D2626" s="35">
        <v>77.467030579999999</v>
      </c>
      <c r="E2626" s="37">
        <v>211.9713606</v>
      </c>
      <c r="F2626" s="37">
        <v>35.841816680000001</v>
      </c>
      <c r="G2626" s="37">
        <v>220.16473830000001</v>
      </c>
      <c r="H2626" s="37">
        <v>241.1862485</v>
      </c>
      <c r="I2626" s="17" t="s">
        <v>243</v>
      </c>
      <c r="J2626" s="17" t="s">
        <v>249</v>
      </c>
      <c r="K2626" s="17" t="s">
        <v>255</v>
      </c>
      <c r="L2626" s="17" t="s">
        <v>261</v>
      </c>
      <c r="M2626" s="17" t="s">
        <v>255</v>
      </c>
      <c r="N2626" s="36">
        <v>5.9140797045112299</v>
      </c>
      <c r="O2626" s="35">
        <v>45.49288962</v>
      </c>
      <c r="P2626" s="37">
        <v>1389.8736000599999</v>
      </c>
      <c r="Q2626" t="str">
        <f t="shared" ref="Q2626:Q2689" si="164">IF(E2626&lt;200,"Desirable",IF(E2626&lt;240,"Borderline High","High"))</f>
        <v>Borderline High</v>
      </c>
      <c r="R2626" t="str">
        <f t="shared" ref="R2626:R2689" si="165">IF(C2626&lt;120,"Normal",IF(C2626&lt;130,"Elevated",IF(C2626&lt;140,"High / Stage 1","High / Stage 2")))</f>
        <v>Elevated</v>
      </c>
      <c r="S2626">
        <f t="shared" ref="S2626:S2689" si="166">(IF(M2626="Obese",3,IF(M2626="Overweight",2,IF(M2626="Underweight",1,0))))+(IF(R2626="High / Stage 2",3,IF(R2626="High / Stage 1",2,IF(R2626="Elevated",1,0))))+IF(I2626="smoker",2,0)+IF(F2626&lt;40,1,0)</f>
        <v>2</v>
      </c>
      <c r="T2626" t="str">
        <f t="shared" ref="T2626:T2689" si="167">IF(S2626&lt;=2,"Low",IF(S2626&lt;=5,"Moderate","High"))</f>
        <v>Low</v>
      </c>
    </row>
    <row r="2627" spans="1:20" ht="15" customHeight="1" x14ac:dyDescent="0.35">
      <c r="A2627" s="35">
        <v>58</v>
      </c>
      <c r="B2627" s="36">
        <v>32.747032750000002</v>
      </c>
      <c r="C2627" s="35">
        <v>129.997963</v>
      </c>
      <c r="D2627" s="35">
        <v>83.316564779999993</v>
      </c>
      <c r="E2627" s="37">
        <v>220.53318189999999</v>
      </c>
      <c r="F2627" s="37">
        <v>39.982505260000003</v>
      </c>
      <c r="G2627" s="37">
        <v>222.36698949999999</v>
      </c>
      <c r="H2627" s="37">
        <v>286.30775110000002</v>
      </c>
      <c r="I2627" s="17" t="s">
        <v>243</v>
      </c>
      <c r="J2627" s="17" t="s">
        <v>249</v>
      </c>
      <c r="K2627" s="17" t="s">
        <v>392</v>
      </c>
      <c r="L2627" s="17" t="s">
        <v>363</v>
      </c>
      <c r="M2627" s="17" t="s">
        <v>334</v>
      </c>
      <c r="N2627" s="36">
        <v>5.5157419592871202</v>
      </c>
      <c r="O2627" s="35">
        <v>46.681398219999998</v>
      </c>
      <c r="P2627" s="37">
        <v>1899.3278995000001</v>
      </c>
      <c r="Q2627" t="str">
        <f t="shared" si="164"/>
        <v>Borderline High</v>
      </c>
      <c r="R2627" t="str">
        <f t="shared" si="165"/>
        <v>Elevated</v>
      </c>
      <c r="S2627">
        <f t="shared" si="166"/>
        <v>5</v>
      </c>
      <c r="T2627" t="str">
        <f t="shared" si="167"/>
        <v>Moderate</v>
      </c>
    </row>
    <row r="2628" spans="1:20" ht="15" customHeight="1" x14ac:dyDescent="0.35">
      <c r="A2628" s="35">
        <v>34</v>
      </c>
      <c r="B2628" s="36">
        <v>28.328022319999999</v>
      </c>
      <c r="C2628" s="35">
        <v>98.355308840000006</v>
      </c>
      <c r="D2628" s="35">
        <v>71.52200388</v>
      </c>
      <c r="E2628" s="37">
        <v>175.1856243</v>
      </c>
      <c r="F2628" s="37">
        <v>31.42977496</v>
      </c>
      <c r="G2628" s="37">
        <v>204.20824709999999</v>
      </c>
      <c r="H2628" s="37">
        <v>235.73174209999999</v>
      </c>
      <c r="I2628" s="17" t="s">
        <v>243</v>
      </c>
      <c r="J2628" s="17" t="s">
        <v>359</v>
      </c>
      <c r="K2628" s="17" t="s">
        <v>255</v>
      </c>
      <c r="L2628" s="17" t="s">
        <v>357</v>
      </c>
      <c r="M2628" s="17" t="s">
        <v>333</v>
      </c>
      <c r="N2628" s="36">
        <v>5.57387459894177</v>
      </c>
      <c r="O2628" s="35">
        <v>26.83330496</v>
      </c>
      <c r="P2628" s="37">
        <v>963.15275887999996</v>
      </c>
      <c r="Q2628" t="str">
        <f t="shared" si="164"/>
        <v>Desirable</v>
      </c>
      <c r="R2628" t="str">
        <f t="shared" si="165"/>
        <v>Normal</v>
      </c>
      <c r="S2628">
        <f t="shared" si="166"/>
        <v>3</v>
      </c>
      <c r="T2628" t="str">
        <f t="shared" si="167"/>
        <v>Moderate</v>
      </c>
    </row>
    <row r="2629" spans="1:20" ht="15" customHeight="1" x14ac:dyDescent="0.35">
      <c r="A2629" s="35">
        <v>38</v>
      </c>
      <c r="B2629" s="36">
        <v>22.54982364</v>
      </c>
      <c r="C2629" s="35">
        <v>117.45917350000001</v>
      </c>
      <c r="D2629" s="35">
        <v>77.902068249999999</v>
      </c>
      <c r="E2629" s="37">
        <v>170.2416375</v>
      </c>
      <c r="F2629" s="37">
        <v>33.952872300000003</v>
      </c>
      <c r="G2629" s="37">
        <v>204.650228</v>
      </c>
      <c r="H2629" s="37">
        <v>254.91991580000001</v>
      </c>
      <c r="I2629" s="17" t="s">
        <v>243</v>
      </c>
      <c r="J2629" s="17" t="s">
        <v>359</v>
      </c>
      <c r="K2629" s="17" t="s">
        <v>255</v>
      </c>
      <c r="L2629" s="17" t="s">
        <v>357</v>
      </c>
      <c r="M2629" s="17" t="s">
        <v>255</v>
      </c>
      <c r="N2629" s="36">
        <v>5.0140570139628498</v>
      </c>
      <c r="O2629" s="35">
        <v>39.557105249999999</v>
      </c>
      <c r="P2629" s="37">
        <v>856.89329831999999</v>
      </c>
      <c r="Q2629" t="str">
        <f t="shared" si="164"/>
        <v>Desirable</v>
      </c>
      <c r="R2629" t="str">
        <f t="shared" si="165"/>
        <v>Normal</v>
      </c>
      <c r="S2629">
        <f t="shared" si="166"/>
        <v>1</v>
      </c>
      <c r="T2629" t="str">
        <f t="shared" si="167"/>
        <v>Low</v>
      </c>
    </row>
    <row r="2630" spans="1:20" ht="15" customHeight="1" x14ac:dyDescent="0.35">
      <c r="A2630" s="35">
        <v>68</v>
      </c>
      <c r="B2630" s="36">
        <v>30.53975449</v>
      </c>
      <c r="C2630" s="35">
        <v>117.116373</v>
      </c>
      <c r="D2630" s="35">
        <v>77.866764470000007</v>
      </c>
      <c r="E2630" s="37">
        <v>213.38153149999999</v>
      </c>
      <c r="F2630" s="37">
        <v>44.340009049999999</v>
      </c>
      <c r="G2630" s="37">
        <v>213.0823594</v>
      </c>
      <c r="H2630" s="37">
        <v>235.1054599</v>
      </c>
      <c r="I2630" s="17" t="s">
        <v>243</v>
      </c>
      <c r="J2630" s="17" t="s">
        <v>354</v>
      </c>
      <c r="K2630" s="17" t="s">
        <v>255</v>
      </c>
      <c r="L2630" s="17" t="s">
        <v>261</v>
      </c>
      <c r="M2630" s="17" t="s">
        <v>334</v>
      </c>
      <c r="N2630" s="36">
        <v>4.8123926014399396</v>
      </c>
      <c r="O2630" s="35">
        <v>39.249608530000003</v>
      </c>
      <c r="P2630" s="37">
        <v>2076.7033053199998</v>
      </c>
      <c r="Q2630" t="str">
        <f t="shared" si="164"/>
        <v>Borderline High</v>
      </c>
      <c r="R2630" t="str">
        <f t="shared" si="165"/>
        <v>Normal</v>
      </c>
      <c r="S2630">
        <f t="shared" si="166"/>
        <v>3</v>
      </c>
      <c r="T2630" t="str">
        <f t="shared" si="167"/>
        <v>Moderate</v>
      </c>
    </row>
    <row r="2631" spans="1:20" ht="15" customHeight="1" x14ac:dyDescent="0.35">
      <c r="A2631" s="35">
        <v>76</v>
      </c>
      <c r="B2631" s="36">
        <v>21.618868460000002</v>
      </c>
      <c r="C2631" s="35">
        <v>107.870485</v>
      </c>
      <c r="D2631" s="35">
        <v>76.090224419999998</v>
      </c>
      <c r="E2631" s="37">
        <v>166.51946960000001</v>
      </c>
      <c r="F2631" s="37">
        <v>41.797429569999998</v>
      </c>
      <c r="G2631" s="37">
        <v>183.97339020000001</v>
      </c>
      <c r="H2631" s="37">
        <v>223.92772819999999</v>
      </c>
      <c r="I2631" s="17" t="s">
        <v>243</v>
      </c>
      <c r="J2631" s="17" t="s">
        <v>354</v>
      </c>
      <c r="K2631" s="17" t="s">
        <v>255</v>
      </c>
      <c r="L2631" s="17" t="s">
        <v>366</v>
      </c>
      <c r="M2631" s="17" t="s">
        <v>255</v>
      </c>
      <c r="N2631" s="36">
        <v>3.9839643564952398</v>
      </c>
      <c r="O2631" s="35">
        <v>31.78026058</v>
      </c>
      <c r="P2631" s="37">
        <v>1643.03400296</v>
      </c>
      <c r="Q2631" t="str">
        <f t="shared" si="164"/>
        <v>Desirable</v>
      </c>
      <c r="R2631" t="str">
        <f t="shared" si="165"/>
        <v>Normal</v>
      </c>
      <c r="S2631">
        <f t="shared" si="166"/>
        <v>0</v>
      </c>
      <c r="T2631" t="str">
        <f t="shared" si="167"/>
        <v>Low</v>
      </c>
    </row>
    <row r="2632" spans="1:20" ht="15" customHeight="1" x14ac:dyDescent="0.35">
      <c r="A2632" s="35">
        <v>56</v>
      </c>
      <c r="B2632" s="36">
        <v>18.138066080000002</v>
      </c>
      <c r="C2632" s="35">
        <v>107.1045536</v>
      </c>
      <c r="D2632" s="35">
        <v>78.092434659999995</v>
      </c>
      <c r="E2632" s="37">
        <v>192.0011303</v>
      </c>
      <c r="F2632" s="37">
        <v>35.700375719999997</v>
      </c>
      <c r="G2632" s="37">
        <v>213.9578971</v>
      </c>
      <c r="H2632" s="37">
        <v>260.55701319999997</v>
      </c>
      <c r="I2632" s="17" t="s">
        <v>353</v>
      </c>
      <c r="J2632" s="17" t="s">
        <v>249</v>
      </c>
      <c r="K2632" s="17" t="s">
        <v>255</v>
      </c>
      <c r="L2632" s="17" t="s">
        <v>363</v>
      </c>
      <c r="M2632" s="17" t="s">
        <v>332</v>
      </c>
      <c r="N2632" s="36">
        <v>5.37812632017868</v>
      </c>
      <c r="O2632" s="35">
        <v>29.012118940000001</v>
      </c>
      <c r="P2632" s="37">
        <v>1015.73170048</v>
      </c>
      <c r="Q2632" t="str">
        <f t="shared" si="164"/>
        <v>Desirable</v>
      </c>
      <c r="R2632" t="str">
        <f t="shared" si="165"/>
        <v>Normal</v>
      </c>
      <c r="S2632">
        <f t="shared" si="166"/>
        <v>4</v>
      </c>
      <c r="T2632" t="str">
        <f t="shared" si="167"/>
        <v>Moderate</v>
      </c>
    </row>
    <row r="2633" spans="1:20" ht="15" customHeight="1" x14ac:dyDescent="0.35">
      <c r="A2633" s="35">
        <v>72</v>
      </c>
      <c r="B2633" s="36">
        <v>16.961387169999998</v>
      </c>
      <c r="C2633" s="35">
        <v>126.3236258</v>
      </c>
      <c r="D2633" s="35">
        <v>76.745253000000005</v>
      </c>
      <c r="E2633" s="37">
        <v>171.99997350000001</v>
      </c>
      <c r="F2633" s="37">
        <v>38.642826540000002</v>
      </c>
      <c r="G2633" s="37">
        <v>203.5871181</v>
      </c>
      <c r="H2633" s="37">
        <v>227.81699929999999</v>
      </c>
      <c r="I2633" s="17" t="s">
        <v>353</v>
      </c>
      <c r="J2633" s="17" t="s">
        <v>249</v>
      </c>
      <c r="K2633" s="17" t="s">
        <v>255</v>
      </c>
      <c r="L2633" s="17" t="s">
        <v>366</v>
      </c>
      <c r="M2633" s="17" t="s">
        <v>332</v>
      </c>
      <c r="N2633" s="36">
        <v>4.4510194750365697</v>
      </c>
      <c r="O2633" s="35">
        <v>49.578372799999997</v>
      </c>
      <c r="P2633" s="37">
        <v>1221.2198762400001</v>
      </c>
      <c r="Q2633" t="str">
        <f t="shared" si="164"/>
        <v>Desirable</v>
      </c>
      <c r="R2633" t="str">
        <f t="shared" si="165"/>
        <v>Elevated</v>
      </c>
      <c r="S2633">
        <f t="shared" si="166"/>
        <v>5</v>
      </c>
      <c r="T2633" t="str">
        <f t="shared" si="167"/>
        <v>Moderate</v>
      </c>
    </row>
    <row r="2634" spans="1:20" ht="15" customHeight="1" x14ac:dyDescent="0.35">
      <c r="A2634" s="35">
        <v>58</v>
      </c>
      <c r="B2634" s="36">
        <v>19.77017244</v>
      </c>
      <c r="C2634" s="35">
        <v>96.586860150000007</v>
      </c>
      <c r="D2634" s="35">
        <v>64.101506900000004</v>
      </c>
      <c r="E2634" s="37">
        <v>172.98616620000001</v>
      </c>
      <c r="F2634" s="37">
        <v>41.564179029999998</v>
      </c>
      <c r="G2634" s="37">
        <v>222.52923089999999</v>
      </c>
      <c r="H2634" s="37">
        <v>217.52126939999999</v>
      </c>
      <c r="I2634" s="17" t="s">
        <v>353</v>
      </c>
      <c r="J2634" s="17" t="s">
        <v>249</v>
      </c>
      <c r="K2634" s="17" t="s">
        <v>255</v>
      </c>
      <c r="L2634" s="17" t="s">
        <v>363</v>
      </c>
      <c r="M2634" s="17" t="s">
        <v>255</v>
      </c>
      <c r="N2634" s="36">
        <v>4.1619050402786204</v>
      </c>
      <c r="O2634" s="35">
        <v>32.485353250000003</v>
      </c>
      <c r="P2634" s="37">
        <v>1146.6700015199999</v>
      </c>
      <c r="Q2634" t="str">
        <f t="shared" si="164"/>
        <v>Desirable</v>
      </c>
      <c r="R2634" t="str">
        <f t="shared" si="165"/>
        <v>Normal</v>
      </c>
      <c r="S2634">
        <f t="shared" si="166"/>
        <v>2</v>
      </c>
      <c r="T2634" t="str">
        <f t="shared" si="167"/>
        <v>Low</v>
      </c>
    </row>
    <row r="2635" spans="1:20" ht="15" customHeight="1" x14ac:dyDescent="0.35">
      <c r="A2635" s="35">
        <v>56</v>
      </c>
      <c r="B2635" s="36">
        <v>32.78658042</v>
      </c>
      <c r="C2635" s="35">
        <v>113.7944856</v>
      </c>
      <c r="D2635" s="35">
        <v>80.242454620000004</v>
      </c>
      <c r="E2635" s="37">
        <v>205.79490010000001</v>
      </c>
      <c r="F2635" s="37">
        <v>23.91495523</v>
      </c>
      <c r="G2635" s="37">
        <v>206.54790919999999</v>
      </c>
      <c r="H2635" s="37">
        <v>239.94160489999999</v>
      </c>
      <c r="I2635" s="17" t="s">
        <v>243</v>
      </c>
      <c r="J2635" s="17" t="s">
        <v>249</v>
      </c>
      <c r="K2635" s="17" t="s">
        <v>392</v>
      </c>
      <c r="L2635" s="17" t="s">
        <v>363</v>
      </c>
      <c r="M2635" s="17" t="s">
        <v>334</v>
      </c>
      <c r="N2635" s="36">
        <v>8.6052805920306099</v>
      </c>
      <c r="O2635" s="35">
        <v>33.552030979999998</v>
      </c>
      <c r="P2635" s="37">
        <v>1836.0485035199999</v>
      </c>
      <c r="Q2635" t="str">
        <f t="shared" si="164"/>
        <v>Borderline High</v>
      </c>
      <c r="R2635" t="str">
        <f t="shared" si="165"/>
        <v>Normal</v>
      </c>
      <c r="S2635">
        <f t="shared" si="166"/>
        <v>4</v>
      </c>
      <c r="T2635" t="str">
        <f t="shared" si="167"/>
        <v>Moderate</v>
      </c>
    </row>
    <row r="2636" spans="1:20" ht="15" customHeight="1" x14ac:dyDescent="0.35">
      <c r="A2636" s="35">
        <v>30</v>
      </c>
      <c r="B2636" s="36">
        <v>25.98719608</v>
      </c>
      <c r="C2636" s="35">
        <v>117.5685148</v>
      </c>
      <c r="D2636" s="35">
        <v>77.247937519999994</v>
      </c>
      <c r="E2636" s="37">
        <v>176.89368590000001</v>
      </c>
      <c r="F2636" s="37">
        <v>36.372149409999999</v>
      </c>
      <c r="G2636" s="37">
        <v>203.66544200000001</v>
      </c>
      <c r="H2636" s="37">
        <v>255.80628239999999</v>
      </c>
      <c r="I2636" s="17" t="s">
        <v>243</v>
      </c>
      <c r="J2636" s="17" t="s">
        <v>249</v>
      </c>
      <c r="K2636" s="17" t="s">
        <v>255</v>
      </c>
      <c r="L2636" s="17" t="s">
        <v>357</v>
      </c>
      <c r="M2636" s="17" t="s">
        <v>333</v>
      </c>
      <c r="N2636" s="36">
        <v>4.86343778878698</v>
      </c>
      <c r="O2636" s="35">
        <v>40.320577280000002</v>
      </c>
      <c r="P2636" s="37">
        <v>779.61588240000003</v>
      </c>
      <c r="Q2636" t="str">
        <f t="shared" si="164"/>
        <v>Desirable</v>
      </c>
      <c r="R2636" t="str">
        <f t="shared" si="165"/>
        <v>Normal</v>
      </c>
      <c r="S2636">
        <f t="shared" si="166"/>
        <v>3</v>
      </c>
      <c r="T2636" t="str">
        <f t="shared" si="167"/>
        <v>Moderate</v>
      </c>
    </row>
    <row r="2637" spans="1:20" ht="15" customHeight="1" x14ac:dyDescent="0.35">
      <c r="A2637" s="35">
        <v>81</v>
      </c>
      <c r="B2637" s="36">
        <v>26.831</v>
      </c>
      <c r="C2637" s="35">
        <v>114.6797361</v>
      </c>
      <c r="D2637" s="35">
        <v>87.403811500000003</v>
      </c>
      <c r="E2637" s="37">
        <v>173.96400790000001</v>
      </c>
      <c r="F2637" s="37">
        <v>29.294022909999999</v>
      </c>
      <c r="G2637" s="37">
        <v>196.72023110000001</v>
      </c>
      <c r="H2637" s="37">
        <v>249.06469680000001</v>
      </c>
      <c r="I2637" s="17" t="s">
        <v>243</v>
      </c>
      <c r="J2637" s="17" t="s">
        <v>359</v>
      </c>
      <c r="K2637" s="17" t="s">
        <v>392</v>
      </c>
      <c r="L2637" s="17" t="s">
        <v>366</v>
      </c>
      <c r="M2637" s="17" t="s">
        <v>333</v>
      </c>
      <c r="N2637" s="36">
        <v>5.9385495954061902</v>
      </c>
      <c r="O2637" s="35">
        <v>27.2759246</v>
      </c>
      <c r="P2637" s="37">
        <v>2173.3110000000001</v>
      </c>
      <c r="Q2637" t="str">
        <f t="shared" si="164"/>
        <v>Desirable</v>
      </c>
      <c r="R2637" t="str">
        <f t="shared" si="165"/>
        <v>Normal</v>
      </c>
      <c r="S2637">
        <f t="shared" si="166"/>
        <v>3</v>
      </c>
      <c r="T2637" t="str">
        <f t="shared" si="167"/>
        <v>Moderate</v>
      </c>
    </row>
    <row r="2638" spans="1:20" ht="15" customHeight="1" x14ac:dyDescent="0.35">
      <c r="A2638" s="35">
        <v>28</v>
      </c>
      <c r="B2638" s="36">
        <v>27.934845500000002</v>
      </c>
      <c r="C2638" s="35">
        <v>93.627115140000001</v>
      </c>
      <c r="D2638" s="35">
        <v>83.114004210000004</v>
      </c>
      <c r="E2638" s="37">
        <v>195.77757869999999</v>
      </c>
      <c r="F2638" s="37">
        <v>41.257063680000002</v>
      </c>
      <c r="G2638" s="37">
        <v>215.06005619999999</v>
      </c>
      <c r="H2638" s="37">
        <v>256.09092909999998</v>
      </c>
      <c r="I2638" s="17" t="s">
        <v>243</v>
      </c>
      <c r="J2638" s="17" t="s">
        <v>354</v>
      </c>
      <c r="K2638" s="17" t="s">
        <v>392</v>
      </c>
      <c r="L2638" s="17" t="s">
        <v>355</v>
      </c>
      <c r="M2638" s="17" t="s">
        <v>333</v>
      </c>
      <c r="N2638" s="36">
        <v>4.7453105295737803</v>
      </c>
      <c r="O2638" s="35">
        <v>10.51311093</v>
      </c>
      <c r="P2638" s="37">
        <v>782.17567399999996</v>
      </c>
      <c r="Q2638" t="str">
        <f t="shared" si="164"/>
        <v>Desirable</v>
      </c>
      <c r="R2638" t="str">
        <f t="shared" si="165"/>
        <v>Normal</v>
      </c>
      <c r="S2638">
        <f t="shared" si="166"/>
        <v>2</v>
      </c>
      <c r="T2638" t="str">
        <f t="shared" si="167"/>
        <v>Low</v>
      </c>
    </row>
    <row r="2639" spans="1:20" ht="15" customHeight="1" x14ac:dyDescent="0.35">
      <c r="A2639" s="35">
        <v>36</v>
      </c>
      <c r="B2639" s="36">
        <v>21.94756902</v>
      </c>
      <c r="C2639" s="35">
        <v>105.5342155</v>
      </c>
      <c r="D2639" s="35">
        <v>84.862492709999998</v>
      </c>
      <c r="E2639" s="37">
        <v>168.95243009999999</v>
      </c>
      <c r="F2639" s="37">
        <v>46.196293879999999</v>
      </c>
      <c r="G2639" s="37">
        <v>207.04498050000001</v>
      </c>
      <c r="H2639" s="37">
        <v>246.18443389999999</v>
      </c>
      <c r="I2639" s="17" t="s">
        <v>353</v>
      </c>
      <c r="J2639" s="17" t="s">
        <v>249</v>
      </c>
      <c r="K2639" s="17" t="s">
        <v>392</v>
      </c>
      <c r="L2639" s="17" t="s">
        <v>357</v>
      </c>
      <c r="M2639" s="17" t="s">
        <v>255</v>
      </c>
      <c r="N2639" s="36">
        <v>3.65727238940147</v>
      </c>
      <c r="O2639" s="35">
        <v>20.67172279</v>
      </c>
      <c r="P2639" s="37">
        <v>790.11248472</v>
      </c>
      <c r="Q2639" t="str">
        <f t="shared" si="164"/>
        <v>Desirable</v>
      </c>
      <c r="R2639" t="str">
        <f t="shared" si="165"/>
        <v>Normal</v>
      </c>
      <c r="S2639">
        <f t="shared" si="166"/>
        <v>2</v>
      </c>
      <c r="T2639" t="str">
        <f t="shared" si="167"/>
        <v>Low</v>
      </c>
    </row>
    <row r="2640" spans="1:20" ht="15" customHeight="1" x14ac:dyDescent="0.35">
      <c r="A2640" s="35">
        <v>28</v>
      </c>
      <c r="B2640" s="36">
        <v>24.601662130000001</v>
      </c>
      <c r="C2640" s="35">
        <v>87.838364929999997</v>
      </c>
      <c r="D2640" s="35">
        <v>80.6778944</v>
      </c>
      <c r="E2640" s="37">
        <v>168.4568988</v>
      </c>
      <c r="F2640" s="37">
        <v>37.838059749999999</v>
      </c>
      <c r="G2640" s="37">
        <v>208.0195616</v>
      </c>
      <c r="H2640" s="37">
        <v>237.8903602</v>
      </c>
      <c r="I2640" s="17" t="s">
        <v>243</v>
      </c>
      <c r="J2640" s="17" t="s">
        <v>354</v>
      </c>
      <c r="K2640" s="17" t="s">
        <v>392</v>
      </c>
      <c r="L2640" s="17" t="s">
        <v>355</v>
      </c>
      <c r="M2640" s="17" t="s">
        <v>255</v>
      </c>
      <c r="N2640" s="36">
        <v>4.4520490720986299</v>
      </c>
      <c r="O2640" s="35">
        <v>7.1604705299999996</v>
      </c>
      <c r="P2640" s="37">
        <v>688.84653963999995</v>
      </c>
      <c r="Q2640" t="str">
        <f t="shared" si="164"/>
        <v>Desirable</v>
      </c>
      <c r="R2640" t="str">
        <f t="shared" si="165"/>
        <v>Normal</v>
      </c>
      <c r="S2640">
        <f t="shared" si="166"/>
        <v>1</v>
      </c>
      <c r="T2640" t="str">
        <f t="shared" si="167"/>
        <v>Low</v>
      </c>
    </row>
    <row r="2641" spans="1:20" ht="15" customHeight="1" x14ac:dyDescent="0.35">
      <c r="A2641" s="35">
        <v>63</v>
      </c>
      <c r="B2641" s="36">
        <v>25.082910649999999</v>
      </c>
      <c r="C2641" s="35">
        <v>104.8138861</v>
      </c>
      <c r="D2641" s="35">
        <v>81.242086319999999</v>
      </c>
      <c r="E2641" s="37">
        <v>199.6144141</v>
      </c>
      <c r="F2641" s="37">
        <v>39.207686600000002</v>
      </c>
      <c r="G2641" s="37">
        <v>204.0095973</v>
      </c>
      <c r="H2641" s="37">
        <v>286.73833880000001</v>
      </c>
      <c r="I2641" s="17" t="s">
        <v>243</v>
      </c>
      <c r="J2641" s="17" t="s">
        <v>354</v>
      </c>
      <c r="K2641" s="17" t="s">
        <v>392</v>
      </c>
      <c r="L2641" s="17" t="s">
        <v>261</v>
      </c>
      <c r="M2641" s="17" t="s">
        <v>333</v>
      </c>
      <c r="N2641" s="36">
        <v>5.0912061233421504</v>
      </c>
      <c r="O2641" s="35">
        <v>23.571799779999999</v>
      </c>
      <c r="P2641" s="37">
        <v>1580.2233709499999</v>
      </c>
      <c r="Q2641" t="str">
        <f t="shared" si="164"/>
        <v>Desirable</v>
      </c>
      <c r="R2641" t="str">
        <f t="shared" si="165"/>
        <v>Normal</v>
      </c>
      <c r="S2641">
        <f t="shared" si="166"/>
        <v>3</v>
      </c>
      <c r="T2641" t="str">
        <f t="shared" si="167"/>
        <v>Moderate</v>
      </c>
    </row>
    <row r="2642" spans="1:20" ht="15" customHeight="1" x14ac:dyDescent="0.35">
      <c r="A2642" s="35">
        <v>62</v>
      </c>
      <c r="B2642" s="36">
        <v>22.345127819999998</v>
      </c>
      <c r="C2642" s="35">
        <v>95.000088719999994</v>
      </c>
      <c r="D2642" s="35">
        <v>78.130117440000006</v>
      </c>
      <c r="E2642" s="37">
        <v>172.9943025</v>
      </c>
      <c r="F2642" s="37">
        <v>34.754173119999997</v>
      </c>
      <c r="G2642" s="37">
        <v>203.09516060000001</v>
      </c>
      <c r="H2642" s="37">
        <v>256.31450360000002</v>
      </c>
      <c r="I2642" s="17" t="s">
        <v>243</v>
      </c>
      <c r="J2642" s="17" t="s">
        <v>249</v>
      </c>
      <c r="K2642" s="17" t="s">
        <v>255</v>
      </c>
      <c r="L2642" s="17" t="s">
        <v>261</v>
      </c>
      <c r="M2642" s="17" t="s">
        <v>255</v>
      </c>
      <c r="N2642" s="36">
        <v>4.9776555437725802</v>
      </c>
      <c r="O2642" s="35">
        <v>16.869971280000001</v>
      </c>
      <c r="P2642" s="37">
        <v>1385.3979248400001</v>
      </c>
      <c r="Q2642" t="str">
        <f t="shared" si="164"/>
        <v>Desirable</v>
      </c>
      <c r="R2642" t="str">
        <f t="shared" si="165"/>
        <v>Normal</v>
      </c>
      <c r="S2642">
        <f t="shared" si="166"/>
        <v>1</v>
      </c>
      <c r="T2642" t="str">
        <f t="shared" si="167"/>
        <v>Low</v>
      </c>
    </row>
    <row r="2643" spans="1:20" ht="15" customHeight="1" x14ac:dyDescent="0.35">
      <c r="A2643" s="35">
        <v>18</v>
      </c>
      <c r="B2643" s="36">
        <v>24.57080882</v>
      </c>
      <c r="C2643" s="35">
        <v>97.774823269999999</v>
      </c>
      <c r="D2643" s="35">
        <v>88.548177530000004</v>
      </c>
      <c r="E2643" s="37">
        <v>170.9836651</v>
      </c>
      <c r="F2643" s="37">
        <v>36.529244519999999</v>
      </c>
      <c r="G2643" s="37">
        <v>210.58144329999999</v>
      </c>
      <c r="H2643" s="37">
        <v>242.2053482</v>
      </c>
      <c r="I2643" s="17" t="s">
        <v>243</v>
      </c>
      <c r="J2643" s="17" t="s">
        <v>354</v>
      </c>
      <c r="K2643" s="17" t="s">
        <v>392</v>
      </c>
      <c r="L2643" s="17" t="s">
        <v>355</v>
      </c>
      <c r="M2643" s="17" t="s">
        <v>255</v>
      </c>
      <c r="N2643" s="36">
        <v>4.68073367918642</v>
      </c>
      <c r="O2643" s="35">
        <v>9.2266457400000004</v>
      </c>
      <c r="P2643" s="37">
        <v>442.27455875999999</v>
      </c>
      <c r="Q2643" t="str">
        <f t="shared" si="164"/>
        <v>Desirable</v>
      </c>
      <c r="R2643" t="str">
        <f t="shared" si="165"/>
        <v>Normal</v>
      </c>
      <c r="S2643">
        <f t="shared" si="166"/>
        <v>1</v>
      </c>
      <c r="T2643" t="str">
        <f t="shared" si="167"/>
        <v>Low</v>
      </c>
    </row>
    <row r="2644" spans="1:20" ht="15" customHeight="1" x14ac:dyDescent="0.35">
      <c r="A2644" s="35">
        <v>57</v>
      </c>
      <c r="B2644" s="36">
        <v>26.39172439</v>
      </c>
      <c r="C2644" s="35">
        <v>118.99339310000001</v>
      </c>
      <c r="D2644" s="35">
        <v>93.957141559999997</v>
      </c>
      <c r="E2644" s="37">
        <v>181.77221979999999</v>
      </c>
      <c r="F2644" s="37">
        <v>45.634784179999997</v>
      </c>
      <c r="G2644" s="37">
        <v>197.7059108</v>
      </c>
      <c r="H2644" s="37">
        <v>210.49296559999999</v>
      </c>
      <c r="I2644" s="17" t="s">
        <v>243</v>
      </c>
      <c r="J2644" s="17" t="s">
        <v>249</v>
      </c>
      <c r="K2644" s="17" t="s">
        <v>392</v>
      </c>
      <c r="L2644" s="17" t="s">
        <v>363</v>
      </c>
      <c r="M2644" s="17" t="s">
        <v>333</v>
      </c>
      <c r="N2644" s="36">
        <v>3.9831944659368799</v>
      </c>
      <c r="O2644" s="35">
        <v>25.036251539999999</v>
      </c>
      <c r="P2644" s="37">
        <v>1504.32829023</v>
      </c>
      <c r="Q2644" t="str">
        <f t="shared" si="164"/>
        <v>Desirable</v>
      </c>
      <c r="R2644" t="str">
        <f t="shared" si="165"/>
        <v>Normal</v>
      </c>
      <c r="S2644">
        <f t="shared" si="166"/>
        <v>2</v>
      </c>
      <c r="T2644" t="str">
        <f t="shared" si="167"/>
        <v>Low</v>
      </c>
    </row>
    <row r="2645" spans="1:20" ht="15" customHeight="1" x14ac:dyDescent="0.35">
      <c r="A2645" s="35">
        <v>36</v>
      </c>
      <c r="B2645" s="36">
        <v>25.76067011</v>
      </c>
      <c r="C2645" s="35">
        <v>101.26711</v>
      </c>
      <c r="D2645" s="35">
        <v>83.647670980000001</v>
      </c>
      <c r="E2645" s="37">
        <v>200.70448350000001</v>
      </c>
      <c r="F2645" s="37">
        <v>37.962277819999997</v>
      </c>
      <c r="G2645" s="37">
        <v>212.03839289999999</v>
      </c>
      <c r="H2645" s="37">
        <v>222.49055849999999</v>
      </c>
      <c r="I2645" s="17" t="s">
        <v>243</v>
      </c>
      <c r="J2645" s="17" t="s">
        <v>359</v>
      </c>
      <c r="K2645" s="17" t="s">
        <v>392</v>
      </c>
      <c r="L2645" s="17" t="s">
        <v>357</v>
      </c>
      <c r="M2645" s="17" t="s">
        <v>333</v>
      </c>
      <c r="N2645" s="36">
        <v>5.28694522630202</v>
      </c>
      <c r="O2645" s="35">
        <v>17.619439020000002</v>
      </c>
      <c r="P2645" s="37">
        <v>927.38412396000001</v>
      </c>
      <c r="Q2645" t="str">
        <f t="shared" si="164"/>
        <v>Borderline High</v>
      </c>
      <c r="R2645" t="str">
        <f t="shared" si="165"/>
        <v>Normal</v>
      </c>
      <c r="S2645">
        <f t="shared" si="166"/>
        <v>3</v>
      </c>
      <c r="T2645" t="str">
        <f t="shared" si="167"/>
        <v>Moderate</v>
      </c>
    </row>
    <row r="2646" spans="1:20" ht="15" customHeight="1" x14ac:dyDescent="0.35">
      <c r="A2646" s="35">
        <v>89</v>
      </c>
      <c r="B2646" s="36">
        <v>29.16593348</v>
      </c>
      <c r="C2646" s="35">
        <v>112.88591630000001</v>
      </c>
      <c r="D2646" s="35">
        <v>87.552256029999995</v>
      </c>
      <c r="E2646" s="37">
        <v>203.90098259999999</v>
      </c>
      <c r="F2646" s="37">
        <v>37.608642039999999</v>
      </c>
      <c r="G2646" s="37">
        <v>210.638621</v>
      </c>
      <c r="H2646" s="37">
        <v>280.75281039999999</v>
      </c>
      <c r="I2646" s="17" t="s">
        <v>243</v>
      </c>
      <c r="J2646" s="17" t="s">
        <v>249</v>
      </c>
      <c r="K2646" s="17" t="s">
        <v>392</v>
      </c>
      <c r="L2646" s="17" t="s">
        <v>366</v>
      </c>
      <c r="M2646" s="17" t="s">
        <v>333</v>
      </c>
      <c r="N2646" s="36">
        <v>5.4216523527526999</v>
      </c>
      <c r="O2646" s="35">
        <v>25.333660269999999</v>
      </c>
      <c r="P2646" s="37">
        <v>2595.7680797200001</v>
      </c>
      <c r="Q2646" t="str">
        <f t="shared" si="164"/>
        <v>Borderline High</v>
      </c>
      <c r="R2646" t="str">
        <f t="shared" si="165"/>
        <v>Normal</v>
      </c>
      <c r="S2646">
        <f t="shared" si="166"/>
        <v>3</v>
      </c>
      <c r="T2646" t="str">
        <f t="shared" si="167"/>
        <v>Moderate</v>
      </c>
    </row>
    <row r="2647" spans="1:20" ht="15" customHeight="1" x14ac:dyDescent="0.35">
      <c r="A2647" s="35">
        <v>89</v>
      </c>
      <c r="B2647" s="36">
        <v>24.57185162</v>
      </c>
      <c r="C2647" s="35">
        <v>127.44905540000001</v>
      </c>
      <c r="D2647" s="35">
        <v>73.282453230000002</v>
      </c>
      <c r="E2647" s="37">
        <v>194.5851333</v>
      </c>
      <c r="F2647" s="37">
        <v>41.91035411</v>
      </c>
      <c r="G2647" s="37">
        <v>200.92240839999999</v>
      </c>
      <c r="H2647" s="37">
        <v>232.91180560000001</v>
      </c>
      <c r="I2647" s="17" t="s">
        <v>353</v>
      </c>
      <c r="J2647" s="17" t="s">
        <v>359</v>
      </c>
      <c r="K2647" s="17" t="s">
        <v>255</v>
      </c>
      <c r="L2647" s="17" t="s">
        <v>366</v>
      </c>
      <c r="M2647" s="17" t="s">
        <v>255</v>
      </c>
      <c r="N2647" s="36">
        <v>4.6428892676325804</v>
      </c>
      <c r="O2647" s="35">
        <v>54.166602169999997</v>
      </c>
      <c r="P2647" s="37">
        <v>2186.8947941800002</v>
      </c>
      <c r="Q2647" t="str">
        <f t="shared" si="164"/>
        <v>Desirable</v>
      </c>
      <c r="R2647" t="str">
        <f t="shared" si="165"/>
        <v>Elevated</v>
      </c>
      <c r="S2647">
        <f t="shared" si="166"/>
        <v>3</v>
      </c>
      <c r="T2647" t="str">
        <f t="shared" si="167"/>
        <v>Moderate</v>
      </c>
    </row>
    <row r="2648" spans="1:20" ht="15" customHeight="1" x14ac:dyDescent="0.35">
      <c r="A2648" s="35">
        <v>78</v>
      </c>
      <c r="B2648" s="36">
        <v>34.72422615</v>
      </c>
      <c r="C2648" s="35">
        <v>118.0792505</v>
      </c>
      <c r="D2648" s="35">
        <v>83.3805488</v>
      </c>
      <c r="E2648" s="37">
        <v>205.0363893</v>
      </c>
      <c r="F2648" s="37">
        <v>32.866126010000002</v>
      </c>
      <c r="G2648" s="37">
        <v>222.15791580000001</v>
      </c>
      <c r="H2648" s="37">
        <v>258.5084976</v>
      </c>
      <c r="I2648" s="17" t="s">
        <v>243</v>
      </c>
      <c r="J2648" s="17" t="s">
        <v>359</v>
      </c>
      <c r="K2648" s="17" t="s">
        <v>392</v>
      </c>
      <c r="L2648" s="17" t="s">
        <v>366</v>
      </c>
      <c r="M2648" s="17" t="s">
        <v>334</v>
      </c>
      <c r="N2648" s="36">
        <v>6.2385323185828101</v>
      </c>
      <c r="O2648" s="35">
        <v>34.698701700000001</v>
      </c>
      <c r="P2648" s="37">
        <v>2708.4896397000002</v>
      </c>
      <c r="Q2648" t="str">
        <f t="shared" si="164"/>
        <v>Borderline High</v>
      </c>
      <c r="R2648" t="str">
        <f t="shared" si="165"/>
        <v>Normal</v>
      </c>
      <c r="S2648">
        <f t="shared" si="166"/>
        <v>4</v>
      </c>
      <c r="T2648" t="str">
        <f t="shared" si="167"/>
        <v>Moderate</v>
      </c>
    </row>
    <row r="2649" spans="1:20" ht="15" customHeight="1" x14ac:dyDescent="0.35">
      <c r="A2649" s="35">
        <v>29</v>
      </c>
      <c r="B2649" s="36">
        <v>21.836295020000001</v>
      </c>
      <c r="C2649" s="35">
        <v>103.2477378</v>
      </c>
      <c r="D2649" s="35">
        <v>81.841356399999995</v>
      </c>
      <c r="E2649" s="37">
        <v>168.1570126</v>
      </c>
      <c r="F2649" s="37">
        <v>37.314318870000001</v>
      </c>
      <c r="G2649" s="37">
        <v>191.65836139999999</v>
      </c>
      <c r="H2649" s="37">
        <v>237.8969883</v>
      </c>
      <c r="I2649" s="17" t="s">
        <v>243</v>
      </c>
      <c r="J2649" s="17" t="s">
        <v>249</v>
      </c>
      <c r="K2649" s="17" t="s">
        <v>392</v>
      </c>
      <c r="L2649" s="17" t="s">
        <v>355</v>
      </c>
      <c r="M2649" s="17" t="s">
        <v>255</v>
      </c>
      <c r="N2649" s="36">
        <v>4.5065009275888199</v>
      </c>
      <c r="O2649" s="35">
        <v>21.406381400000001</v>
      </c>
      <c r="P2649" s="37">
        <v>633.25255558000003</v>
      </c>
      <c r="Q2649" t="str">
        <f t="shared" si="164"/>
        <v>Desirable</v>
      </c>
      <c r="R2649" t="str">
        <f t="shared" si="165"/>
        <v>Normal</v>
      </c>
      <c r="S2649">
        <f t="shared" si="166"/>
        <v>1</v>
      </c>
      <c r="T2649" t="str">
        <f t="shared" si="167"/>
        <v>Low</v>
      </c>
    </row>
    <row r="2650" spans="1:20" ht="15" customHeight="1" x14ac:dyDescent="0.35">
      <c r="A2650" s="35">
        <v>78</v>
      </c>
      <c r="B2650" s="36">
        <v>24.348569659999999</v>
      </c>
      <c r="C2650" s="35">
        <v>106.950481</v>
      </c>
      <c r="D2650" s="35">
        <v>76.285997129999998</v>
      </c>
      <c r="E2650" s="37">
        <v>186.07724820000001</v>
      </c>
      <c r="F2650" s="37">
        <v>41.524662630000002</v>
      </c>
      <c r="G2650" s="37">
        <v>202.10785129999999</v>
      </c>
      <c r="H2650" s="37">
        <v>244.58302749999999</v>
      </c>
      <c r="I2650" s="17" t="s">
        <v>353</v>
      </c>
      <c r="J2650" s="17" t="s">
        <v>354</v>
      </c>
      <c r="K2650" s="17" t="s">
        <v>255</v>
      </c>
      <c r="L2650" s="17" t="s">
        <v>366</v>
      </c>
      <c r="M2650" s="17" t="s">
        <v>255</v>
      </c>
      <c r="N2650" s="36">
        <v>4.4811260685731904</v>
      </c>
      <c r="O2650" s="35">
        <v>30.664483870000002</v>
      </c>
      <c r="P2650" s="37">
        <v>1899.18843348</v>
      </c>
      <c r="Q2650" t="str">
        <f t="shared" si="164"/>
        <v>Desirable</v>
      </c>
      <c r="R2650" t="str">
        <f t="shared" si="165"/>
        <v>Normal</v>
      </c>
      <c r="S2650">
        <f t="shared" si="166"/>
        <v>2</v>
      </c>
      <c r="T2650" t="str">
        <f t="shared" si="167"/>
        <v>Low</v>
      </c>
    </row>
    <row r="2651" spans="1:20" ht="15" customHeight="1" x14ac:dyDescent="0.35">
      <c r="A2651" s="35">
        <v>50</v>
      </c>
      <c r="B2651" s="36">
        <v>28.970027479999999</v>
      </c>
      <c r="C2651" s="35">
        <v>113.1476581</v>
      </c>
      <c r="D2651" s="35">
        <v>97.066682650000004</v>
      </c>
      <c r="E2651" s="37">
        <v>194.0835414</v>
      </c>
      <c r="F2651" s="37">
        <v>43.340866269999999</v>
      </c>
      <c r="G2651" s="37">
        <v>221.4442531</v>
      </c>
      <c r="H2651" s="37">
        <v>225.7859751</v>
      </c>
      <c r="I2651" s="17" t="s">
        <v>353</v>
      </c>
      <c r="J2651" s="17" t="s">
        <v>359</v>
      </c>
      <c r="K2651" s="17" t="s">
        <v>392</v>
      </c>
      <c r="L2651" s="17" t="s">
        <v>363</v>
      </c>
      <c r="M2651" s="17" t="s">
        <v>333</v>
      </c>
      <c r="N2651" s="36">
        <v>4.4780725006953102</v>
      </c>
      <c r="O2651" s="35">
        <v>16.08097545</v>
      </c>
      <c r="P2651" s="37">
        <v>1448.5013739999999</v>
      </c>
      <c r="Q2651" t="str">
        <f t="shared" si="164"/>
        <v>Desirable</v>
      </c>
      <c r="R2651" t="str">
        <f t="shared" si="165"/>
        <v>Normal</v>
      </c>
      <c r="S2651">
        <f t="shared" si="166"/>
        <v>4</v>
      </c>
      <c r="T2651" t="str">
        <f t="shared" si="167"/>
        <v>Moderate</v>
      </c>
    </row>
    <row r="2652" spans="1:20" ht="15" customHeight="1" x14ac:dyDescent="0.35">
      <c r="A2652" s="35">
        <v>62</v>
      </c>
      <c r="B2652" s="36">
        <v>30.08804422</v>
      </c>
      <c r="C2652" s="35">
        <v>124.4917531</v>
      </c>
      <c r="D2652" s="35">
        <v>86.300414459999999</v>
      </c>
      <c r="E2652" s="37">
        <v>175.92317259999999</v>
      </c>
      <c r="F2652" s="37">
        <v>41.117504269999998</v>
      </c>
      <c r="G2652" s="37">
        <v>196.55713249999999</v>
      </c>
      <c r="H2652" s="37">
        <v>257.94930920000002</v>
      </c>
      <c r="I2652" s="17" t="s">
        <v>243</v>
      </c>
      <c r="J2652" s="17" t="s">
        <v>359</v>
      </c>
      <c r="K2652" s="17" t="s">
        <v>392</v>
      </c>
      <c r="L2652" s="17" t="s">
        <v>261</v>
      </c>
      <c r="M2652" s="17" t="s">
        <v>334</v>
      </c>
      <c r="N2652" s="36">
        <v>4.2785469527720403</v>
      </c>
      <c r="O2652" s="35">
        <v>38.191338639999998</v>
      </c>
      <c r="P2652" s="37">
        <v>1865.45874164</v>
      </c>
      <c r="Q2652" t="str">
        <f t="shared" si="164"/>
        <v>Desirable</v>
      </c>
      <c r="R2652" t="str">
        <f t="shared" si="165"/>
        <v>Elevated</v>
      </c>
      <c r="S2652">
        <f t="shared" si="166"/>
        <v>4</v>
      </c>
      <c r="T2652" t="str">
        <f t="shared" si="167"/>
        <v>Moderate</v>
      </c>
    </row>
    <row r="2653" spans="1:20" ht="15" customHeight="1" x14ac:dyDescent="0.35">
      <c r="A2653" s="35">
        <v>86</v>
      </c>
      <c r="B2653" s="36">
        <v>20.969242940000001</v>
      </c>
      <c r="C2653" s="35">
        <v>99.517372100000003</v>
      </c>
      <c r="D2653" s="35">
        <v>76.912032280000005</v>
      </c>
      <c r="E2653" s="37">
        <v>180.76246950000001</v>
      </c>
      <c r="F2653" s="37">
        <v>46.11591481</v>
      </c>
      <c r="G2653" s="37">
        <v>218.65814639999999</v>
      </c>
      <c r="H2653" s="37">
        <v>226.3421372</v>
      </c>
      <c r="I2653" s="17" t="s">
        <v>243</v>
      </c>
      <c r="J2653" s="17" t="s">
        <v>354</v>
      </c>
      <c r="K2653" s="17" t="s">
        <v>255</v>
      </c>
      <c r="L2653" s="17" t="s">
        <v>366</v>
      </c>
      <c r="M2653" s="17" t="s">
        <v>255</v>
      </c>
      <c r="N2653" s="36">
        <v>3.9197415956020998</v>
      </c>
      <c r="O2653" s="35">
        <v>22.605339820000001</v>
      </c>
      <c r="P2653" s="37">
        <v>1803.35489284</v>
      </c>
      <c r="Q2653" t="str">
        <f t="shared" si="164"/>
        <v>Desirable</v>
      </c>
      <c r="R2653" t="str">
        <f t="shared" si="165"/>
        <v>Normal</v>
      </c>
      <c r="S2653">
        <f t="shared" si="166"/>
        <v>0</v>
      </c>
      <c r="T2653" t="str">
        <f t="shared" si="167"/>
        <v>Low</v>
      </c>
    </row>
    <row r="2654" spans="1:20" ht="15" customHeight="1" x14ac:dyDescent="0.35">
      <c r="A2654" s="35">
        <v>25</v>
      </c>
      <c r="B2654" s="36">
        <v>26.48632988</v>
      </c>
      <c r="C2654" s="35">
        <v>109.4943902</v>
      </c>
      <c r="D2654" s="35">
        <v>70.843320329999997</v>
      </c>
      <c r="E2654" s="37">
        <v>167.99500219999999</v>
      </c>
      <c r="F2654" s="37">
        <v>42.517096410000001</v>
      </c>
      <c r="G2654" s="37">
        <v>194.94778669999999</v>
      </c>
      <c r="H2654" s="37">
        <v>254.27378160000001</v>
      </c>
      <c r="I2654" s="17" t="s">
        <v>243</v>
      </c>
      <c r="J2654" s="17" t="s">
        <v>354</v>
      </c>
      <c r="K2654" s="17" t="s">
        <v>255</v>
      </c>
      <c r="L2654" s="17" t="s">
        <v>355</v>
      </c>
      <c r="M2654" s="17" t="s">
        <v>333</v>
      </c>
      <c r="N2654" s="36">
        <v>3.9512341242683702</v>
      </c>
      <c r="O2654" s="35">
        <v>38.651069870000001</v>
      </c>
      <c r="P2654" s="37">
        <v>662.15824699999996</v>
      </c>
      <c r="Q2654" t="str">
        <f t="shared" si="164"/>
        <v>Desirable</v>
      </c>
      <c r="R2654" t="str">
        <f t="shared" si="165"/>
        <v>Normal</v>
      </c>
      <c r="S2654">
        <f t="shared" si="166"/>
        <v>2</v>
      </c>
      <c r="T2654" t="str">
        <f t="shared" si="167"/>
        <v>Low</v>
      </c>
    </row>
    <row r="2655" spans="1:20" ht="15" customHeight="1" x14ac:dyDescent="0.35">
      <c r="A2655" s="35">
        <v>42</v>
      </c>
      <c r="B2655" s="36">
        <v>30.997667910000001</v>
      </c>
      <c r="C2655" s="35">
        <v>96.945631520000006</v>
      </c>
      <c r="D2655" s="35">
        <v>87.665924419999996</v>
      </c>
      <c r="E2655" s="37">
        <v>228.0880166</v>
      </c>
      <c r="F2655" s="37">
        <v>35.132025319999997</v>
      </c>
      <c r="G2655" s="37">
        <v>244.94025199999999</v>
      </c>
      <c r="H2655" s="37">
        <v>262.4769412</v>
      </c>
      <c r="I2655" s="17" t="s">
        <v>243</v>
      </c>
      <c r="J2655" s="17" t="s">
        <v>359</v>
      </c>
      <c r="K2655" s="17" t="s">
        <v>392</v>
      </c>
      <c r="L2655" s="17" t="s">
        <v>360</v>
      </c>
      <c r="M2655" s="17" t="s">
        <v>334</v>
      </c>
      <c r="N2655" s="36">
        <v>6.4923104922776496</v>
      </c>
      <c r="O2655" s="35">
        <v>9.2797071000000102</v>
      </c>
      <c r="P2655" s="37">
        <v>1301.9020522200001</v>
      </c>
      <c r="Q2655" t="str">
        <f t="shared" si="164"/>
        <v>Borderline High</v>
      </c>
      <c r="R2655" t="str">
        <f t="shared" si="165"/>
        <v>Normal</v>
      </c>
      <c r="S2655">
        <f t="shared" si="166"/>
        <v>4</v>
      </c>
      <c r="T2655" t="str">
        <f t="shared" si="167"/>
        <v>Moderate</v>
      </c>
    </row>
    <row r="2656" spans="1:20" ht="15" customHeight="1" x14ac:dyDescent="0.35">
      <c r="A2656" s="35">
        <v>63</v>
      </c>
      <c r="B2656" s="36">
        <v>18.987043509999999</v>
      </c>
      <c r="C2656" s="35">
        <v>87.471948420000004</v>
      </c>
      <c r="D2656" s="35">
        <v>80.400119430000004</v>
      </c>
      <c r="E2656" s="37">
        <v>186.24029429999999</v>
      </c>
      <c r="F2656" s="37">
        <v>33.739351380000002</v>
      </c>
      <c r="G2656" s="37">
        <v>202.53116460000001</v>
      </c>
      <c r="H2656" s="37">
        <v>251.3263522</v>
      </c>
      <c r="I2656" s="17" t="s">
        <v>243</v>
      </c>
      <c r="J2656" s="17" t="s">
        <v>354</v>
      </c>
      <c r="K2656" s="17" t="s">
        <v>392</v>
      </c>
      <c r="L2656" s="17" t="s">
        <v>261</v>
      </c>
      <c r="M2656" s="17" t="s">
        <v>255</v>
      </c>
      <c r="N2656" s="36">
        <v>5.5199725745290804</v>
      </c>
      <c r="O2656" s="35">
        <v>7.0718289900000002</v>
      </c>
      <c r="P2656" s="37">
        <v>1196.18374113</v>
      </c>
      <c r="Q2656" t="str">
        <f t="shared" si="164"/>
        <v>Desirable</v>
      </c>
      <c r="R2656" t="str">
        <f t="shared" si="165"/>
        <v>Normal</v>
      </c>
      <c r="S2656">
        <f t="shared" si="166"/>
        <v>1</v>
      </c>
      <c r="T2656" t="str">
        <f t="shared" si="167"/>
        <v>Low</v>
      </c>
    </row>
    <row r="2657" spans="1:20" ht="15" customHeight="1" x14ac:dyDescent="0.35">
      <c r="A2657" s="35">
        <v>47</v>
      </c>
      <c r="B2657" s="36">
        <v>26.56093096</v>
      </c>
      <c r="C2657" s="35">
        <v>111.04457859999999</v>
      </c>
      <c r="D2657" s="35">
        <v>76.092038500000001</v>
      </c>
      <c r="E2657" s="37">
        <v>214.53244430000001</v>
      </c>
      <c r="F2657" s="37">
        <v>45.072929209999998</v>
      </c>
      <c r="G2657" s="37">
        <v>231.2570322</v>
      </c>
      <c r="H2657" s="37">
        <v>275.23075720000003</v>
      </c>
      <c r="I2657" s="17" t="s">
        <v>353</v>
      </c>
      <c r="J2657" s="17" t="s">
        <v>354</v>
      </c>
      <c r="K2657" s="17" t="s">
        <v>255</v>
      </c>
      <c r="L2657" s="17" t="s">
        <v>360</v>
      </c>
      <c r="M2657" s="17" t="s">
        <v>333</v>
      </c>
      <c r="N2657" s="36">
        <v>4.7596738898523396</v>
      </c>
      <c r="O2657" s="35">
        <v>34.9525401</v>
      </c>
      <c r="P2657" s="37">
        <v>1248.36375512</v>
      </c>
      <c r="Q2657" t="str">
        <f t="shared" si="164"/>
        <v>Borderline High</v>
      </c>
      <c r="R2657" t="str">
        <f t="shared" si="165"/>
        <v>Normal</v>
      </c>
      <c r="S2657">
        <f t="shared" si="166"/>
        <v>4</v>
      </c>
      <c r="T2657" t="str">
        <f t="shared" si="167"/>
        <v>Moderate</v>
      </c>
    </row>
    <row r="2658" spans="1:20" ht="15" customHeight="1" x14ac:dyDescent="0.35">
      <c r="A2658" s="35">
        <v>64</v>
      </c>
      <c r="B2658" s="36">
        <v>19.565372629999999</v>
      </c>
      <c r="C2658" s="35">
        <v>107.7421712</v>
      </c>
      <c r="D2658" s="35">
        <v>74.477239060000002</v>
      </c>
      <c r="E2658" s="37">
        <v>181.15634510000001</v>
      </c>
      <c r="F2658" s="37">
        <v>33.22830373</v>
      </c>
      <c r="G2658" s="37">
        <v>225.25623870000001</v>
      </c>
      <c r="H2658" s="37">
        <v>229.43103970000001</v>
      </c>
      <c r="I2658" s="17" t="s">
        <v>353</v>
      </c>
      <c r="J2658" s="17" t="s">
        <v>354</v>
      </c>
      <c r="K2658" s="17" t="s">
        <v>255</v>
      </c>
      <c r="L2658" s="17" t="s">
        <v>261</v>
      </c>
      <c r="M2658" s="17" t="s">
        <v>255</v>
      </c>
      <c r="N2658" s="36">
        <v>5.4518685808341099</v>
      </c>
      <c r="O2658" s="35">
        <v>33.264932139999999</v>
      </c>
      <c r="P2658" s="37">
        <v>1252.1838483199999</v>
      </c>
      <c r="Q2658" t="str">
        <f t="shared" si="164"/>
        <v>Desirable</v>
      </c>
      <c r="R2658" t="str">
        <f t="shared" si="165"/>
        <v>Normal</v>
      </c>
      <c r="S2658">
        <f t="shared" si="166"/>
        <v>3</v>
      </c>
      <c r="T2658" t="str">
        <f t="shared" si="167"/>
        <v>Moderate</v>
      </c>
    </row>
    <row r="2659" spans="1:20" ht="15" customHeight="1" x14ac:dyDescent="0.35">
      <c r="A2659" s="35">
        <v>66</v>
      </c>
      <c r="B2659" s="36">
        <v>22.935315410000001</v>
      </c>
      <c r="C2659" s="35">
        <v>88.993588070000001</v>
      </c>
      <c r="D2659" s="35">
        <v>73.359604820000001</v>
      </c>
      <c r="E2659" s="37">
        <v>173.4658646</v>
      </c>
      <c r="F2659" s="37">
        <v>45.386842659999999</v>
      </c>
      <c r="G2659" s="37">
        <v>191.19855709999999</v>
      </c>
      <c r="H2659" s="37">
        <v>260.43840030000001</v>
      </c>
      <c r="I2659" s="17" t="s">
        <v>243</v>
      </c>
      <c r="J2659" s="17" t="s">
        <v>354</v>
      </c>
      <c r="K2659" s="17" t="s">
        <v>255</v>
      </c>
      <c r="L2659" s="17" t="s">
        <v>261</v>
      </c>
      <c r="M2659" s="17" t="s">
        <v>255</v>
      </c>
      <c r="N2659" s="36">
        <v>3.8219416560755302</v>
      </c>
      <c r="O2659" s="35">
        <v>15.63398325</v>
      </c>
      <c r="P2659" s="37">
        <v>1513.7308170599999</v>
      </c>
      <c r="Q2659" t="str">
        <f t="shared" si="164"/>
        <v>Desirable</v>
      </c>
      <c r="R2659" t="str">
        <f t="shared" si="165"/>
        <v>Normal</v>
      </c>
      <c r="S2659">
        <f t="shared" si="166"/>
        <v>0</v>
      </c>
      <c r="T2659" t="str">
        <f t="shared" si="167"/>
        <v>Low</v>
      </c>
    </row>
    <row r="2660" spans="1:20" ht="15" customHeight="1" x14ac:dyDescent="0.35">
      <c r="A2660" s="35">
        <v>64</v>
      </c>
      <c r="B2660" s="36">
        <v>27.427822800000001</v>
      </c>
      <c r="C2660" s="35">
        <v>101.1151229</v>
      </c>
      <c r="D2660" s="35">
        <v>83.161391330000001</v>
      </c>
      <c r="E2660" s="37">
        <v>209.30679749999999</v>
      </c>
      <c r="F2660" s="37">
        <v>31.774691879999999</v>
      </c>
      <c r="G2660" s="37">
        <v>228.86023990000001</v>
      </c>
      <c r="H2660" s="37">
        <v>280.08364119999999</v>
      </c>
      <c r="I2660" s="17" t="s">
        <v>243</v>
      </c>
      <c r="J2660" s="17" t="s">
        <v>359</v>
      </c>
      <c r="K2660" s="17" t="s">
        <v>392</v>
      </c>
      <c r="L2660" s="17" t="s">
        <v>261</v>
      </c>
      <c r="M2660" s="17" t="s">
        <v>333</v>
      </c>
      <c r="N2660" s="36">
        <v>6.5872172196182399</v>
      </c>
      <c r="O2660" s="35">
        <v>17.953731569999999</v>
      </c>
      <c r="P2660" s="37">
        <v>1755.3806592000001</v>
      </c>
      <c r="Q2660" t="str">
        <f t="shared" si="164"/>
        <v>Borderline High</v>
      </c>
      <c r="R2660" t="str">
        <f t="shared" si="165"/>
        <v>Normal</v>
      </c>
      <c r="S2660">
        <f t="shared" si="166"/>
        <v>3</v>
      </c>
      <c r="T2660" t="str">
        <f t="shared" si="167"/>
        <v>Moderate</v>
      </c>
    </row>
    <row r="2661" spans="1:20" ht="15" customHeight="1" x14ac:dyDescent="0.35">
      <c r="A2661" s="35">
        <v>35</v>
      </c>
      <c r="B2661" s="36">
        <v>25.913340850000001</v>
      </c>
      <c r="C2661" s="35">
        <v>100.8237092</v>
      </c>
      <c r="D2661" s="35">
        <v>77.160897590000005</v>
      </c>
      <c r="E2661" s="37">
        <v>182.07837040000001</v>
      </c>
      <c r="F2661" s="37">
        <v>43.936089359999997</v>
      </c>
      <c r="G2661" s="37">
        <v>216.3466123</v>
      </c>
      <c r="H2661" s="37">
        <v>250.2779468</v>
      </c>
      <c r="I2661" s="17" t="s">
        <v>353</v>
      </c>
      <c r="J2661" s="17" t="s">
        <v>359</v>
      </c>
      <c r="K2661" s="17" t="s">
        <v>255</v>
      </c>
      <c r="L2661" s="17" t="s">
        <v>357</v>
      </c>
      <c r="M2661" s="17" t="s">
        <v>333</v>
      </c>
      <c r="N2661" s="36">
        <v>4.1441642406564903</v>
      </c>
      <c r="O2661" s="35">
        <v>23.662811609999999</v>
      </c>
      <c r="P2661" s="37">
        <v>906.96692974999996</v>
      </c>
      <c r="Q2661" t="str">
        <f t="shared" si="164"/>
        <v>Desirable</v>
      </c>
      <c r="R2661" t="str">
        <f t="shared" si="165"/>
        <v>Normal</v>
      </c>
      <c r="S2661">
        <f t="shared" si="166"/>
        <v>4</v>
      </c>
      <c r="T2661" t="str">
        <f t="shared" si="167"/>
        <v>Moderate</v>
      </c>
    </row>
    <row r="2662" spans="1:20" ht="15" customHeight="1" x14ac:dyDescent="0.35">
      <c r="A2662" s="35">
        <v>83</v>
      </c>
      <c r="B2662" s="36">
        <v>21.296960510000002</v>
      </c>
      <c r="C2662" s="35">
        <v>113.2410271</v>
      </c>
      <c r="D2662" s="35">
        <v>71.106705309999995</v>
      </c>
      <c r="E2662" s="37">
        <v>187.07951560000001</v>
      </c>
      <c r="F2662" s="37">
        <v>41.521354520000003</v>
      </c>
      <c r="G2662" s="37">
        <v>223.3017255</v>
      </c>
      <c r="H2662" s="37">
        <v>221.1962001</v>
      </c>
      <c r="I2662" s="17" t="s">
        <v>243</v>
      </c>
      <c r="J2662" s="17" t="s">
        <v>249</v>
      </c>
      <c r="K2662" s="17" t="s">
        <v>255</v>
      </c>
      <c r="L2662" s="17" t="s">
        <v>366</v>
      </c>
      <c r="M2662" s="17" t="s">
        <v>255</v>
      </c>
      <c r="N2662" s="36">
        <v>4.50562169184263</v>
      </c>
      <c r="O2662" s="35">
        <v>42.134321790000001</v>
      </c>
      <c r="P2662" s="37">
        <v>1767.6477223300001</v>
      </c>
      <c r="Q2662" t="str">
        <f t="shared" si="164"/>
        <v>Desirable</v>
      </c>
      <c r="R2662" t="str">
        <f t="shared" si="165"/>
        <v>Normal</v>
      </c>
      <c r="S2662">
        <f t="shared" si="166"/>
        <v>0</v>
      </c>
      <c r="T2662" t="str">
        <f t="shared" si="167"/>
        <v>Low</v>
      </c>
    </row>
    <row r="2663" spans="1:20" ht="15" customHeight="1" x14ac:dyDescent="0.35">
      <c r="A2663" s="35">
        <v>85</v>
      </c>
      <c r="B2663" s="36">
        <v>33.107020130000002</v>
      </c>
      <c r="C2663" s="35">
        <v>129.40505210000001</v>
      </c>
      <c r="D2663" s="35">
        <v>101.3164896</v>
      </c>
      <c r="E2663" s="37">
        <v>211.62630200000001</v>
      </c>
      <c r="F2663" s="37">
        <v>36.66282271</v>
      </c>
      <c r="G2663" s="37">
        <v>222.39219879999999</v>
      </c>
      <c r="H2663" s="37">
        <v>289.36705869999997</v>
      </c>
      <c r="I2663" s="17" t="s">
        <v>353</v>
      </c>
      <c r="J2663" s="17" t="s">
        <v>359</v>
      </c>
      <c r="K2663" s="17" t="s">
        <v>392</v>
      </c>
      <c r="L2663" s="17" t="s">
        <v>366</v>
      </c>
      <c r="M2663" s="17" t="s">
        <v>334</v>
      </c>
      <c r="N2663" s="36">
        <v>5.7722315511259801</v>
      </c>
      <c r="O2663" s="35">
        <v>28.088562499999998</v>
      </c>
      <c r="P2663" s="37">
        <v>2814.0967110500001</v>
      </c>
      <c r="Q2663" t="str">
        <f t="shared" si="164"/>
        <v>Borderline High</v>
      </c>
      <c r="R2663" t="str">
        <f t="shared" si="165"/>
        <v>Elevated</v>
      </c>
      <c r="S2663">
        <f t="shared" si="166"/>
        <v>7</v>
      </c>
      <c r="T2663" t="str">
        <f t="shared" si="167"/>
        <v>High</v>
      </c>
    </row>
    <row r="2664" spans="1:20" ht="15" customHeight="1" x14ac:dyDescent="0.35">
      <c r="A2664" s="35">
        <v>50</v>
      </c>
      <c r="B2664" s="36">
        <v>25.331711559999999</v>
      </c>
      <c r="C2664" s="35">
        <v>94.773904529999996</v>
      </c>
      <c r="D2664" s="35">
        <v>81.340785210000007</v>
      </c>
      <c r="E2664" s="37">
        <v>195.4597996</v>
      </c>
      <c r="F2664" s="37">
        <v>42.615025109999998</v>
      </c>
      <c r="G2664" s="37">
        <v>208.0180957</v>
      </c>
      <c r="H2664" s="37">
        <v>263.65499440000002</v>
      </c>
      <c r="I2664" s="17" t="s">
        <v>243</v>
      </c>
      <c r="J2664" s="17" t="s">
        <v>354</v>
      </c>
      <c r="K2664" s="17" t="s">
        <v>392</v>
      </c>
      <c r="L2664" s="17" t="s">
        <v>363</v>
      </c>
      <c r="M2664" s="17" t="s">
        <v>333</v>
      </c>
      <c r="N2664" s="36">
        <v>4.5866404887822902</v>
      </c>
      <c r="O2664" s="35">
        <v>13.433119319999999</v>
      </c>
      <c r="P2664" s="37">
        <v>1266.5855779999999</v>
      </c>
      <c r="Q2664" t="str">
        <f t="shared" si="164"/>
        <v>Desirable</v>
      </c>
      <c r="R2664" t="str">
        <f t="shared" si="165"/>
        <v>Normal</v>
      </c>
      <c r="S2664">
        <f t="shared" si="166"/>
        <v>2</v>
      </c>
      <c r="T2664" t="str">
        <f t="shared" si="167"/>
        <v>Low</v>
      </c>
    </row>
    <row r="2665" spans="1:20" ht="15" customHeight="1" x14ac:dyDescent="0.35">
      <c r="A2665" s="35">
        <v>53</v>
      </c>
      <c r="B2665" s="36">
        <v>29.74944751</v>
      </c>
      <c r="C2665" s="35">
        <v>107.6524115</v>
      </c>
      <c r="D2665" s="35">
        <v>72.440329570000003</v>
      </c>
      <c r="E2665" s="37">
        <v>212.43986630000001</v>
      </c>
      <c r="F2665" s="37">
        <v>35.370219990000002</v>
      </c>
      <c r="G2665" s="37">
        <v>235.03969760000001</v>
      </c>
      <c r="H2665" s="37">
        <v>244.53486699999999</v>
      </c>
      <c r="I2665" s="17" t="s">
        <v>243</v>
      </c>
      <c r="J2665" s="17" t="s">
        <v>249</v>
      </c>
      <c r="K2665" s="17" t="s">
        <v>255</v>
      </c>
      <c r="L2665" s="17" t="s">
        <v>363</v>
      </c>
      <c r="M2665" s="17" t="s">
        <v>333</v>
      </c>
      <c r="N2665" s="36">
        <v>6.0061788238823999</v>
      </c>
      <c r="O2665" s="35">
        <v>35.212081929999997</v>
      </c>
      <c r="P2665" s="37">
        <v>1576.7207180299999</v>
      </c>
      <c r="Q2665" t="str">
        <f t="shared" si="164"/>
        <v>Borderline High</v>
      </c>
      <c r="R2665" t="str">
        <f t="shared" si="165"/>
        <v>Normal</v>
      </c>
      <c r="S2665">
        <f t="shared" si="166"/>
        <v>3</v>
      </c>
      <c r="T2665" t="str">
        <f t="shared" si="167"/>
        <v>Moderate</v>
      </c>
    </row>
    <row r="2666" spans="1:20" ht="15" customHeight="1" x14ac:dyDescent="0.35">
      <c r="A2666" s="35">
        <v>36</v>
      </c>
      <c r="B2666" s="36">
        <v>34.508817270000002</v>
      </c>
      <c r="C2666" s="35">
        <v>128.08978239999999</v>
      </c>
      <c r="D2666" s="35">
        <v>76.45186477</v>
      </c>
      <c r="E2666" s="37">
        <v>199.9454585</v>
      </c>
      <c r="F2666" s="37">
        <v>43.875316949999998</v>
      </c>
      <c r="G2666" s="37">
        <v>203.2666121</v>
      </c>
      <c r="H2666" s="37">
        <v>270.7519676</v>
      </c>
      <c r="I2666" s="17" t="s">
        <v>243</v>
      </c>
      <c r="J2666" s="17" t="s">
        <v>249</v>
      </c>
      <c r="K2666" s="17" t="s">
        <v>255</v>
      </c>
      <c r="L2666" s="17" t="s">
        <v>357</v>
      </c>
      <c r="M2666" s="17" t="s">
        <v>334</v>
      </c>
      <c r="N2666" s="36">
        <v>4.5571285269085697</v>
      </c>
      <c r="O2666" s="35">
        <v>51.637917629999997</v>
      </c>
      <c r="P2666" s="37">
        <v>1242.3174217200001</v>
      </c>
      <c r="Q2666" t="str">
        <f t="shared" si="164"/>
        <v>Desirable</v>
      </c>
      <c r="R2666" t="str">
        <f t="shared" si="165"/>
        <v>Elevated</v>
      </c>
      <c r="S2666">
        <f t="shared" si="166"/>
        <v>4</v>
      </c>
      <c r="T2666" t="str">
        <f t="shared" si="167"/>
        <v>Moderate</v>
      </c>
    </row>
    <row r="2667" spans="1:20" ht="15" customHeight="1" x14ac:dyDescent="0.35">
      <c r="A2667" s="35">
        <v>45</v>
      </c>
      <c r="B2667" s="36">
        <v>23.617910680000001</v>
      </c>
      <c r="C2667" s="35">
        <v>118.9554634</v>
      </c>
      <c r="D2667" s="35">
        <v>87.220497140000006</v>
      </c>
      <c r="E2667" s="37">
        <v>186.56833549999999</v>
      </c>
      <c r="F2667" s="37">
        <v>34.06087059</v>
      </c>
      <c r="G2667" s="37">
        <v>195.6825346</v>
      </c>
      <c r="H2667" s="37">
        <v>236.44350539999999</v>
      </c>
      <c r="I2667" s="17" t="s">
        <v>243</v>
      </c>
      <c r="J2667" s="17" t="s">
        <v>354</v>
      </c>
      <c r="K2667" s="17" t="s">
        <v>392</v>
      </c>
      <c r="L2667" s="17" t="s">
        <v>360</v>
      </c>
      <c r="M2667" s="17" t="s">
        <v>255</v>
      </c>
      <c r="N2667" s="36">
        <v>5.4774975585848598</v>
      </c>
      <c r="O2667" s="35">
        <v>31.73496626</v>
      </c>
      <c r="P2667" s="37">
        <v>1062.8059806000001</v>
      </c>
      <c r="Q2667" t="str">
        <f t="shared" si="164"/>
        <v>Desirable</v>
      </c>
      <c r="R2667" t="str">
        <f t="shared" si="165"/>
        <v>Normal</v>
      </c>
      <c r="S2667">
        <f t="shared" si="166"/>
        <v>1</v>
      </c>
      <c r="T2667" t="str">
        <f t="shared" si="167"/>
        <v>Low</v>
      </c>
    </row>
    <row r="2668" spans="1:20" ht="15" customHeight="1" x14ac:dyDescent="0.35">
      <c r="A2668" s="35">
        <v>57</v>
      </c>
      <c r="B2668" s="36">
        <v>30.078050659999999</v>
      </c>
      <c r="C2668" s="35">
        <v>87.739799110000007</v>
      </c>
      <c r="D2668" s="35">
        <v>72.364395349999995</v>
      </c>
      <c r="E2668" s="37">
        <v>215.837412</v>
      </c>
      <c r="F2668" s="37">
        <v>37.019603189999998</v>
      </c>
      <c r="G2668" s="37">
        <v>228.13857239999999</v>
      </c>
      <c r="H2668" s="37">
        <v>252.42675199999999</v>
      </c>
      <c r="I2668" s="17" t="s">
        <v>353</v>
      </c>
      <c r="J2668" s="17" t="s">
        <v>249</v>
      </c>
      <c r="K2668" s="17" t="s">
        <v>255</v>
      </c>
      <c r="L2668" s="17" t="s">
        <v>363</v>
      </c>
      <c r="M2668" s="17" t="s">
        <v>334</v>
      </c>
      <c r="N2668" s="36">
        <v>5.8303545527549998</v>
      </c>
      <c r="O2668" s="35">
        <v>15.375403759999999</v>
      </c>
      <c r="P2668" s="37">
        <v>1714.4488876200001</v>
      </c>
      <c r="Q2668" t="str">
        <f t="shared" si="164"/>
        <v>Borderline High</v>
      </c>
      <c r="R2668" t="str">
        <f t="shared" si="165"/>
        <v>Normal</v>
      </c>
      <c r="S2668">
        <f t="shared" si="166"/>
        <v>6</v>
      </c>
      <c r="T2668" t="str">
        <f t="shared" si="167"/>
        <v>High</v>
      </c>
    </row>
    <row r="2669" spans="1:20" ht="15" customHeight="1" x14ac:dyDescent="0.35">
      <c r="A2669" s="35">
        <v>32</v>
      </c>
      <c r="B2669" s="36">
        <v>29.0758197</v>
      </c>
      <c r="C2669" s="35">
        <v>104.0792355</v>
      </c>
      <c r="D2669" s="35">
        <v>76.69757285</v>
      </c>
      <c r="E2669" s="37">
        <v>183.2397584</v>
      </c>
      <c r="F2669" s="37">
        <v>41.754579470000003</v>
      </c>
      <c r="G2669" s="37">
        <v>219.5718775</v>
      </c>
      <c r="H2669" s="37">
        <v>241.151117</v>
      </c>
      <c r="I2669" s="17" t="s">
        <v>353</v>
      </c>
      <c r="J2669" s="17" t="s">
        <v>354</v>
      </c>
      <c r="K2669" s="17" t="s">
        <v>255</v>
      </c>
      <c r="L2669" s="17" t="s">
        <v>357</v>
      </c>
      <c r="M2669" s="17" t="s">
        <v>333</v>
      </c>
      <c r="N2669" s="36">
        <v>4.3884948842953797</v>
      </c>
      <c r="O2669" s="35">
        <v>27.381662649999999</v>
      </c>
      <c r="P2669" s="37">
        <v>930.42623040000001</v>
      </c>
      <c r="Q2669" t="str">
        <f t="shared" si="164"/>
        <v>Desirable</v>
      </c>
      <c r="R2669" t="str">
        <f t="shared" si="165"/>
        <v>Normal</v>
      </c>
      <c r="S2669">
        <f t="shared" si="166"/>
        <v>4</v>
      </c>
      <c r="T2669" t="str">
        <f t="shared" si="167"/>
        <v>Moderate</v>
      </c>
    </row>
    <row r="2670" spans="1:20" ht="15" customHeight="1" x14ac:dyDescent="0.35">
      <c r="A2670" s="35">
        <v>58</v>
      </c>
      <c r="B2670" s="36">
        <v>20.052264009999998</v>
      </c>
      <c r="C2670" s="35">
        <v>109.8798874</v>
      </c>
      <c r="D2670" s="35">
        <v>68.798481760000001</v>
      </c>
      <c r="E2670" s="37">
        <v>201.7128687</v>
      </c>
      <c r="F2670" s="37">
        <v>39.418799309999997</v>
      </c>
      <c r="G2670" s="37">
        <v>233.17008279999999</v>
      </c>
      <c r="H2670" s="37">
        <v>229.99547509999999</v>
      </c>
      <c r="I2670" s="17" t="s">
        <v>243</v>
      </c>
      <c r="J2670" s="17" t="s">
        <v>354</v>
      </c>
      <c r="K2670" s="17" t="s">
        <v>255</v>
      </c>
      <c r="L2670" s="17" t="s">
        <v>363</v>
      </c>
      <c r="M2670" s="17" t="s">
        <v>255</v>
      </c>
      <c r="N2670" s="36">
        <v>5.1171743490631503</v>
      </c>
      <c r="O2670" s="35">
        <v>41.08140564</v>
      </c>
      <c r="P2670" s="37">
        <v>1163.0313125800001</v>
      </c>
      <c r="Q2670" t="str">
        <f t="shared" si="164"/>
        <v>Borderline High</v>
      </c>
      <c r="R2670" t="str">
        <f t="shared" si="165"/>
        <v>Normal</v>
      </c>
      <c r="S2670">
        <f t="shared" si="166"/>
        <v>1</v>
      </c>
      <c r="T2670" t="str">
        <f t="shared" si="167"/>
        <v>Low</v>
      </c>
    </row>
    <row r="2671" spans="1:20" ht="15" customHeight="1" x14ac:dyDescent="0.35">
      <c r="A2671" s="35">
        <v>56</v>
      </c>
      <c r="B2671" s="36">
        <v>33.03618144</v>
      </c>
      <c r="C2671" s="35">
        <v>119.3869244</v>
      </c>
      <c r="D2671" s="35">
        <v>79.416555369999998</v>
      </c>
      <c r="E2671" s="37">
        <v>210.09384069999999</v>
      </c>
      <c r="F2671" s="37">
        <v>42.223246580000001</v>
      </c>
      <c r="G2671" s="37">
        <v>214.27173690000001</v>
      </c>
      <c r="H2671" s="37">
        <v>208.3718092</v>
      </c>
      <c r="I2671" s="17" t="s">
        <v>243</v>
      </c>
      <c r="J2671" s="17" t="s">
        <v>249</v>
      </c>
      <c r="K2671" s="17" t="s">
        <v>255</v>
      </c>
      <c r="L2671" s="17" t="s">
        <v>363</v>
      </c>
      <c r="M2671" s="17" t="s">
        <v>334</v>
      </c>
      <c r="N2671" s="36">
        <v>4.9757860353522796</v>
      </c>
      <c r="O2671" s="35">
        <v>39.970369030000001</v>
      </c>
      <c r="P2671" s="37">
        <v>1850.0261606399999</v>
      </c>
      <c r="Q2671" t="str">
        <f t="shared" si="164"/>
        <v>Borderline High</v>
      </c>
      <c r="R2671" t="str">
        <f t="shared" si="165"/>
        <v>Normal</v>
      </c>
      <c r="S2671">
        <f t="shared" si="166"/>
        <v>3</v>
      </c>
      <c r="T2671" t="str">
        <f t="shared" si="167"/>
        <v>Moderate</v>
      </c>
    </row>
    <row r="2672" spans="1:20" ht="15" customHeight="1" x14ac:dyDescent="0.35">
      <c r="A2672" s="35">
        <v>19</v>
      </c>
      <c r="B2672" s="36">
        <v>27.504696020000001</v>
      </c>
      <c r="C2672" s="35">
        <v>116.8988087</v>
      </c>
      <c r="D2672" s="35">
        <v>88.516170090000003</v>
      </c>
      <c r="E2672" s="37">
        <v>186.25415280000001</v>
      </c>
      <c r="F2672" s="37">
        <v>40.44741423</v>
      </c>
      <c r="G2672" s="37">
        <v>217.4387452</v>
      </c>
      <c r="H2672" s="37">
        <v>246.72692499999999</v>
      </c>
      <c r="I2672" s="17" t="s">
        <v>243</v>
      </c>
      <c r="J2672" s="17" t="s">
        <v>354</v>
      </c>
      <c r="K2672" s="17" t="s">
        <v>392</v>
      </c>
      <c r="L2672" s="17" t="s">
        <v>355</v>
      </c>
      <c r="M2672" s="17" t="s">
        <v>333</v>
      </c>
      <c r="N2672" s="36">
        <v>4.6048469684832103</v>
      </c>
      <c r="O2672" s="35">
        <v>28.382638610000001</v>
      </c>
      <c r="P2672" s="37">
        <v>522.58922438000002</v>
      </c>
      <c r="Q2672" t="str">
        <f t="shared" si="164"/>
        <v>Desirable</v>
      </c>
      <c r="R2672" t="str">
        <f t="shared" si="165"/>
        <v>Normal</v>
      </c>
      <c r="S2672">
        <f t="shared" si="166"/>
        <v>2</v>
      </c>
      <c r="T2672" t="str">
        <f t="shared" si="167"/>
        <v>Low</v>
      </c>
    </row>
    <row r="2673" spans="1:20" ht="15" customHeight="1" x14ac:dyDescent="0.35">
      <c r="A2673" s="35">
        <v>80</v>
      </c>
      <c r="B2673" s="36">
        <v>24.335822010000001</v>
      </c>
      <c r="C2673" s="35">
        <v>92.791667410000002</v>
      </c>
      <c r="D2673" s="35">
        <v>78.831992650000004</v>
      </c>
      <c r="E2673" s="37">
        <v>194.43556150000001</v>
      </c>
      <c r="F2673" s="37">
        <v>38.230209090000002</v>
      </c>
      <c r="G2673" s="37">
        <v>221.3232065</v>
      </c>
      <c r="H2673" s="37">
        <v>229.87049400000001</v>
      </c>
      <c r="I2673" s="17" t="s">
        <v>243</v>
      </c>
      <c r="J2673" s="17" t="s">
        <v>354</v>
      </c>
      <c r="K2673" s="17" t="s">
        <v>255</v>
      </c>
      <c r="L2673" s="17" t="s">
        <v>366</v>
      </c>
      <c r="M2673" s="17" t="s">
        <v>255</v>
      </c>
      <c r="N2673" s="36">
        <v>5.0859141534451897</v>
      </c>
      <c r="O2673" s="35">
        <v>13.95967476</v>
      </c>
      <c r="P2673" s="37">
        <v>1946.8657608000001</v>
      </c>
      <c r="Q2673" t="str">
        <f t="shared" si="164"/>
        <v>Desirable</v>
      </c>
      <c r="R2673" t="str">
        <f t="shared" si="165"/>
        <v>Normal</v>
      </c>
      <c r="S2673">
        <f t="shared" si="166"/>
        <v>1</v>
      </c>
      <c r="T2673" t="str">
        <f t="shared" si="167"/>
        <v>Low</v>
      </c>
    </row>
    <row r="2674" spans="1:20" ht="15" customHeight="1" x14ac:dyDescent="0.35">
      <c r="A2674" s="35">
        <v>46</v>
      </c>
      <c r="B2674" s="36">
        <v>18.90188388</v>
      </c>
      <c r="C2674" s="35">
        <v>106.1251054</v>
      </c>
      <c r="D2674" s="35">
        <v>73.068396030000002</v>
      </c>
      <c r="E2674" s="37">
        <v>170.6444023</v>
      </c>
      <c r="F2674" s="37">
        <v>42.510076890000001</v>
      </c>
      <c r="G2674" s="37">
        <v>208.4042887</v>
      </c>
      <c r="H2674" s="37">
        <v>253.70469869999999</v>
      </c>
      <c r="I2674" s="17" t="s">
        <v>243</v>
      </c>
      <c r="J2674" s="17" t="s">
        <v>249</v>
      </c>
      <c r="K2674" s="17" t="s">
        <v>255</v>
      </c>
      <c r="L2674" s="17" t="s">
        <v>360</v>
      </c>
      <c r="M2674" s="17" t="s">
        <v>255</v>
      </c>
      <c r="N2674" s="36">
        <v>4.0142106244964699</v>
      </c>
      <c r="O2674" s="35">
        <v>33.05670937</v>
      </c>
      <c r="P2674" s="37">
        <v>869.48665847999996</v>
      </c>
      <c r="Q2674" t="str">
        <f t="shared" si="164"/>
        <v>Desirable</v>
      </c>
      <c r="R2674" t="str">
        <f t="shared" si="165"/>
        <v>Normal</v>
      </c>
      <c r="S2674">
        <f t="shared" si="166"/>
        <v>0</v>
      </c>
      <c r="T2674" t="str">
        <f t="shared" si="167"/>
        <v>Low</v>
      </c>
    </row>
    <row r="2675" spans="1:20" ht="15" customHeight="1" x14ac:dyDescent="0.35">
      <c r="A2675" s="35">
        <v>83</v>
      </c>
      <c r="B2675" s="36">
        <v>20.628602669999999</v>
      </c>
      <c r="C2675" s="35">
        <v>111.01341050000001</v>
      </c>
      <c r="D2675" s="35">
        <v>66.394352789999999</v>
      </c>
      <c r="E2675" s="37">
        <v>198.1702578</v>
      </c>
      <c r="F2675" s="37">
        <v>34.234234139999998</v>
      </c>
      <c r="G2675" s="37">
        <v>217.60455429999999</v>
      </c>
      <c r="H2675" s="37">
        <v>229.71640909999999</v>
      </c>
      <c r="I2675" s="17" t="s">
        <v>353</v>
      </c>
      <c r="J2675" s="17" t="s">
        <v>249</v>
      </c>
      <c r="K2675" s="17" t="s">
        <v>255</v>
      </c>
      <c r="L2675" s="17" t="s">
        <v>366</v>
      </c>
      <c r="M2675" s="17" t="s">
        <v>255</v>
      </c>
      <c r="N2675" s="36">
        <v>5.7886575464077303</v>
      </c>
      <c r="O2675" s="35">
        <v>44.61905771</v>
      </c>
      <c r="P2675" s="37">
        <v>1712.17402161</v>
      </c>
      <c r="Q2675" t="str">
        <f t="shared" si="164"/>
        <v>Desirable</v>
      </c>
      <c r="R2675" t="str">
        <f t="shared" si="165"/>
        <v>Normal</v>
      </c>
      <c r="S2675">
        <f t="shared" si="166"/>
        <v>3</v>
      </c>
      <c r="T2675" t="str">
        <f t="shared" si="167"/>
        <v>Moderate</v>
      </c>
    </row>
    <row r="2676" spans="1:20" ht="15" customHeight="1" x14ac:dyDescent="0.35">
      <c r="A2676" s="35">
        <v>68</v>
      </c>
      <c r="B2676" s="36">
        <v>26.457411889999999</v>
      </c>
      <c r="C2676" s="35">
        <v>121.31685709999999</v>
      </c>
      <c r="D2676" s="35">
        <v>73.132399149999998</v>
      </c>
      <c r="E2676" s="37">
        <v>182.97532240000001</v>
      </c>
      <c r="F2676" s="37">
        <v>27.598584720000002</v>
      </c>
      <c r="G2676" s="37">
        <v>227.7176771</v>
      </c>
      <c r="H2676" s="37">
        <v>256.57928909999998</v>
      </c>
      <c r="I2676" s="17" t="s">
        <v>243</v>
      </c>
      <c r="J2676" s="17" t="s">
        <v>249</v>
      </c>
      <c r="K2676" s="17" t="s">
        <v>255</v>
      </c>
      <c r="L2676" s="17" t="s">
        <v>261</v>
      </c>
      <c r="M2676" s="17" t="s">
        <v>333</v>
      </c>
      <c r="N2676" s="36">
        <v>6.6298806354154198</v>
      </c>
      <c r="O2676" s="35">
        <v>48.184457950000002</v>
      </c>
      <c r="P2676" s="37">
        <v>1799.10400852</v>
      </c>
      <c r="Q2676" t="str">
        <f t="shared" si="164"/>
        <v>Desirable</v>
      </c>
      <c r="R2676" t="str">
        <f t="shared" si="165"/>
        <v>Elevated</v>
      </c>
      <c r="S2676">
        <f t="shared" si="166"/>
        <v>4</v>
      </c>
      <c r="T2676" t="str">
        <f t="shared" si="167"/>
        <v>Moderate</v>
      </c>
    </row>
    <row r="2677" spans="1:20" ht="15" customHeight="1" x14ac:dyDescent="0.35">
      <c r="A2677" s="35">
        <v>27</v>
      </c>
      <c r="B2677" s="36">
        <v>20.310705639999998</v>
      </c>
      <c r="C2677" s="35">
        <v>107.91007639999999</v>
      </c>
      <c r="D2677" s="35">
        <v>74.86217628</v>
      </c>
      <c r="E2677" s="37">
        <v>195.8517228</v>
      </c>
      <c r="F2677" s="37">
        <v>41.619855180000002</v>
      </c>
      <c r="G2677" s="37">
        <v>229.30006710000001</v>
      </c>
      <c r="H2677" s="37">
        <v>285.27052320000001</v>
      </c>
      <c r="I2677" s="17" t="s">
        <v>353</v>
      </c>
      <c r="J2677" s="17" t="s">
        <v>249</v>
      </c>
      <c r="K2677" s="17" t="s">
        <v>255</v>
      </c>
      <c r="L2677" s="17" t="s">
        <v>355</v>
      </c>
      <c r="M2677" s="17" t="s">
        <v>255</v>
      </c>
      <c r="N2677" s="36">
        <v>4.7057281182975998</v>
      </c>
      <c r="O2677" s="35">
        <v>33.047900120000001</v>
      </c>
      <c r="P2677" s="37">
        <v>548.38905227999999</v>
      </c>
      <c r="Q2677" t="str">
        <f t="shared" si="164"/>
        <v>Desirable</v>
      </c>
      <c r="R2677" t="str">
        <f t="shared" si="165"/>
        <v>Normal</v>
      </c>
      <c r="S2677">
        <f t="shared" si="166"/>
        <v>2</v>
      </c>
      <c r="T2677" t="str">
        <f t="shared" si="167"/>
        <v>Low</v>
      </c>
    </row>
    <row r="2678" spans="1:20" ht="15" customHeight="1" x14ac:dyDescent="0.35">
      <c r="A2678" s="35">
        <v>31</v>
      </c>
      <c r="B2678" s="36">
        <v>30.163732599999999</v>
      </c>
      <c r="C2678" s="35">
        <v>112.9248072</v>
      </c>
      <c r="D2678" s="35">
        <v>83.502835230000002</v>
      </c>
      <c r="E2678" s="37">
        <v>167.62330130000001</v>
      </c>
      <c r="F2678" s="37">
        <v>36.97372326</v>
      </c>
      <c r="G2678" s="37">
        <v>192.32683890000001</v>
      </c>
      <c r="H2678" s="37">
        <v>245.7674782</v>
      </c>
      <c r="I2678" s="17" t="s">
        <v>243</v>
      </c>
      <c r="J2678" s="17" t="s">
        <v>249</v>
      </c>
      <c r="K2678" s="17" t="s">
        <v>392</v>
      </c>
      <c r="L2678" s="17" t="s">
        <v>357</v>
      </c>
      <c r="M2678" s="17" t="s">
        <v>334</v>
      </c>
      <c r="N2678" s="36">
        <v>4.5335791616459504</v>
      </c>
      <c r="O2678" s="35">
        <v>29.421971970000001</v>
      </c>
      <c r="P2678" s="37">
        <v>935.07571059999998</v>
      </c>
      <c r="Q2678" t="str">
        <f t="shared" si="164"/>
        <v>Desirable</v>
      </c>
      <c r="R2678" t="str">
        <f t="shared" si="165"/>
        <v>Normal</v>
      </c>
      <c r="S2678">
        <f t="shared" si="166"/>
        <v>4</v>
      </c>
      <c r="T2678" t="str">
        <f t="shared" si="167"/>
        <v>Moderate</v>
      </c>
    </row>
    <row r="2679" spans="1:20" ht="15" customHeight="1" x14ac:dyDescent="0.35">
      <c r="A2679" s="35">
        <v>68</v>
      </c>
      <c r="B2679" s="36">
        <v>25.104884219999999</v>
      </c>
      <c r="C2679" s="35">
        <v>113.0496024</v>
      </c>
      <c r="D2679" s="35">
        <v>85.068336919999993</v>
      </c>
      <c r="E2679" s="37">
        <v>212.74178760000001</v>
      </c>
      <c r="F2679" s="37">
        <v>34.733112349999999</v>
      </c>
      <c r="G2679" s="37">
        <v>243.86610039999999</v>
      </c>
      <c r="H2679" s="37">
        <v>237.61449579999999</v>
      </c>
      <c r="I2679" s="17" t="s">
        <v>353</v>
      </c>
      <c r="J2679" s="17" t="s">
        <v>249</v>
      </c>
      <c r="K2679" s="17" t="s">
        <v>392</v>
      </c>
      <c r="L2679" s="17" t="s">
        <v>261</v>
      </c>
      <c r="M2679" s="17" t="s">
        <v>333</v>
      </c>
      <c r="N2679" s="36">
        <v>6.1250424510258403</v>
      </c>
      <c r="O2679" s="35">
        <v>27.981265480000001</v>
      </c>
      <c r="P2679" s="37">
        <v>1707.1321269600001</v>
      </c>
      <c r="Q2679" t="str">
        <f t="shared" si="164"/>
        <v>Borderline High</v>
      </c>
      <c r="R2679" t="str">
        <f t="shared" si="165"/>
        <v>Normal</v>
      </c>
      <c r="S2679">
        <f t="shared" si="166"/>
        <v>5</v>
      </c>
      <c r="T2679" t="str">
        <f t="shared" si="167"/>
        <v>Moderate</v>
      </c>
    </row>
    <row r="2680" spans="1:20" ht="15" customHeight="1" x14ac:dyDescent="0.35">
      <c r="A2680" s="35">
        <v>56</v>
      </c>
      <c r="B2680" s="36">
        <v>19.192934139999998</v>
      </c>
      <c r="C2680" s="35">
        <v>105.25364639999999</v>
      </c>
      <c r="D2680" s="35">
        <v>68.556547940000002</v>
      </c>
      <c r="E2680" s="37">
        <v>209.11256030000001</v>
      </c>
      <c r="F2680" s="37">
        <v>36.347454220000003</v>
      </c>
      <c r="G2680" s="37">
        <v>227.84168779999999</v>
      </c>
      <c r="H2680" s="37">
        <v>240.63676100000001</v>
      </c>
      <c r="I2680" s="17" t="s">
        <v>243</v>
      </c>
      <c r="J2680" s="17" t="s">
        <v>354</v>
      </c>
      <c r="K2680" s="17" t="s">
        <v>255</v>
      </c>
      <c r="L2680" s="17" t="s">
        <v>363</v>
      </c>
      <c r="M2680" s="17" t="s">
        <v>255</v>
      </c>
      <c r="N2680" s="36">
        <v>5.7531556139889704</v>
      </c>
      <c r="O2680" s="35">
        <v>36.697098459999999</v>
      </c>
      <c r="P2680" s="37">
        <v>1074.8043118400001</v>
      </c>
      <c r="Q2680" t="str">
        <f t="shared" si="164"/>
        <v>Borderline High</v>
      </c>
      <c r="R2680" t="str">
        <f t="shared" si="165"/>
        <v>Normal</v>
      </c>
      <c r="S2680">
        <f t="shared" si="166"/>
        <v>1</v>
      </c>
      <c r="T2680" t="str">
        <f t="shared" si="167"/>
        <v>Low</v>
      </c>
    </row>
    <row r="2681" spans="1:20" ht="15" customHeight="1" x14ac:dyDescent="0.35">
      <c r="A2681" s="35">
        <v>45</v>
      </c>
      <c r="B2681" s="36">
        <v>23.685259550000001</v>
      </c>
      <c r="C2681" s="35">
        <v>118.2030053</v>
      </c>
      <c r="D2681" s="35">
        <v>84.382648669999995</v>
      </c>
      <c r="E2681" s="37">
        <v>208.08564849999999</v>
      </c>
      <c r="F2681" s="37">
        <v>38.002069400000003</v>
      </c>
      <c r="G2681" s="37">
        <v>211.56916939999999</v>
      </c>
      <c r="H2681" s="37">
        <v>276.77988340000002</v>
      </c>
      <c r="I2681" s="17" t="s">
        <v>353</v>
      </c>
      <c r="J2681" s="17" t="s">
        <v>354</v>
      </c>
      <c r="K2681" s="17" t="s">
        <v>392</v>
      </c>
      <c r="L2681" s="17" t="s">
        <v>360</v>
      </c>
      <c r="M2681" s="17" t="s">
        <v>255</v>
      </c>
      <c r="N2681" s="36">
        <v>5.4756399265983102</v>
      </c>
      <c r="O2681" s="35">
        <v>33.820356629999999</v>
      </c>
      <c r="P2681" s="37">
        <v>1065.83667975</v>
      </c>
      <c r="Q2681" t="str">
        <f t="shared" si="164"/>
        <v>Borderline High</v>
      </c>
      <c r="R2681" t="str">
        <f t="shared" si="165"/>
        <v>Normal</v>
      </c>
      <c r="S2681">
        <f t="shared" si="166"/>
        <v>3</v>
      </c>
      <c r="T2681" t="str">
        <f t="shared" si="167"/>
        <v>Moderate</v>
      </c>
    </row>
    <row r="2682" spans="1:20" ht="15" customHeight="1" x14ac:dyDescent="0.35">
      <c r="A2682" s="35">
        <v>20</v>
      </c>
      <c r="B2682" s="36">
        <v>21.685548969999999</v>
      </c>
      <c r="C2682" s="35">
        <v>92.922338620000005</v>
      </c>
      <c r="D2682" s="35">
        <v>80.183452119999998</v>
      </c>
      <c r="E2682" s="37">
        <v>191.12903969999999</v>
      </c>
      <c r="F2682" s="37">
        <v>33.831942599999998</v>
      </c>
      <c r="G2682" s="37">
        <v>216.8023164</v>
      </c>
      <c r="H2682" s="37">
        <v>228.1336287</v>
      </c>
      <c r="I2682" s="17" t="s">
        <v>243</v>
      </c>
      <c r="J2682" s="17" t="s">
        <v>354</v>
      </c>
      <c r="K2682" s="17" t="s">
        <v>392</v>
      </c>
      <c r="L2682" s="17" t="s">
        <v>355</v>
      </c>
      <c r="M2682" s="17" t="s">
        <v>255</v>
      </c>
      <c r="N2682" s="36">
        <v>5.6493663978964097</v>
      </c>
      <c r="O2682" s="35">
        <v>12.7388865</v>
      </c>
      <c r="P2682" s="37">
        <v>433.71097939999999</v>
      </c>
      <c r="Q2682" t="str">
        <f t="shared" si="164"/>
        <v>Desirable</v>
      </c>
      <c r="R2682" t="str">
        <f t="shared" si="165"/>
        <v>Normal</v>
      </c>
      <c r="S2682">
        <f t="shared" si="166"/>
        <v>1</v>
      </c>
      <c r="T2682" t="str">
        <f t="shared" si="167"/>
        <v>Low</v>
      </c>
    </row>
    <row r="2683" spans="1:20" ht="15" customHeight="1" x14ac:dyDescent="0.35">
      <c r="A2683" s="35">
        <v>87</v>
      </c>
      <c r="B2683" s="36">
        <v>20.879325680000001</v>
      </c>
      <c r="C2683" s="35">
        <v>121.51437300000001</v>
      </c>
      <c r="D2683" s="35">
        <v>82.320170829999995</v>
      </c>
      <c r="E2683" s="37">
        <v>190.7507483</v>
      </c>
      <c r="F2683" s="37">
        <v>41.663302309999999</v>
      </c>
      <c r="G2683" s="37">
        <v>207.27890550000001</v>
      </c>
      <c r="H2683" s="37">
        <v>230.31281910000001</v>
      </c>
      <c r="I2683" s="17" t="s">
        <v>353</v>
      </c>
      <c r="J2683" s="17" t="s">
        <v>359</v>
      </c>
      <c r="K2683" s="17" t="s">
        <v>392</v>
      </c>
      <c r="L2683" s="17" t="s">
        <v>366</v>
      </c>
      <c r="M2683" s="17" t="s">
        <v>255</v>
      </c>
      <c r="N2683" s="36">
        <v>4.5783876390954301</v>
      </c>
      <c r="O2683" s="35">
        <v>39.194202169999997</v>
      </c>
      <c r="P2683" s="37">
        <v>1816.5013341599999</v>
      </c>
      <c r="Q2683" t="str">
        <f t="shared" si="164"/>
        <v>Desirable</v>
      </c>
      <c r="R2683" t="str">
        <f t="shared" si="165"/>
        <v>Elevated</v>
      </c>
      <c r="S2683">
        <f t="shared" si="166"/>
        <v>3</v>
      </c>
      <c r="T2683" t="str">
        <f t="shared" si="167"/>
        <v>Moderate</v>
      </c>
    </row>
    <row r="2684" spans="1:20" ht="15" customHeight="1" x14ac:dyDescent="0.35">
      <c r="A2684" s="35">
        <v>44</v>
      </c>
      <c r="B2684" s="36">
        <v>15.92429615</v>
      </c>
      <c r="C2684" s="35">
        <v>100.4426441</v>
      </c>
      <c r="D2684" s="35">
        <v>60.357386030000001</v>
      </c>
      <c r="E2684" s="37">
        <v>169.1240689</v>
      </c>
      <c r="F2684" s="37">
        <v>29.173471849999999</v>
      </c>
      <c r="G2684" s="37">
        <v>218.04356060000001</v>
      </c>
      <c r="H2684" s="37">
        <v>266.5799207</v>
      </c>
      <c r="I2684" s="17" t="s">
        <v>353</v>
      </c>
      <c r="J2684" s="17" t="s">
        <v>359</v>
      </c>
      <c r="K2684" s="17" t="s">
        <v>255</v>
      </c>
      <c r="L2684" s="17" t="s">
        <v>360</v>
      </c>
      <c r="M2684" s="17" t="s">
        <v>332</v>
      </c>
      <c r="N2684" s="36">
        <v>5.79718690218216</v>
      </c>
      <c r="O2684" s="35">
        <v>40.085258070000002</v>
      </c>
      <c r="P2684" s="37">
        <v>700.66903060000004</v>
      </c>
      <c r="Q2684" t="str">
        <f t="shared" si="164"/>
        <v>Desirable</v>
      </c>
      <c r="R2684" t="str">
        <f t="shared" si="165"/>
        <v>Normal</v>
      </c>
      <c r="S2684">
        <f t="shared" si="166"/>
        <v>4</v>
      </c>
      <c r="T2684" t="str">
        <f t="shared" si="167"/>
        <v>Moderate</v>
      </c>
    </row>
    <row r="2685" spans="1:20" ht="15" customHeight="1" x14ac:dyDescent="0.35">
      <c r="A2685" s="35">
        <v>19</v>
      </c>
      <c r="B2685" s="36">
        <v>27.497549280000001</v>
      </c>
      <c r="C2685" s="35">
        <v>100.2049884</v>
      </c>
      <c r="D2685" s="35">
        <v>81.841356399999995</v>
      </c>
      <c r="E2685" s="37">
        <v>192.2812055</v>
      </c>
      <c r="F2685" s="37">
        <v>30.822320860000001</v>
      </c>
      <c r="G2685" s="37">
        <v>209.0205053</v>
      </c>
      <c r="H2685" s="37">
        <v>243.48612019999999</v>
      </c>
      <c r="I2685" s="17" t="s">
        <v>243</v>
      </c>
      <c r="J2685" s="17" t="s">
        <v>359</v>
      </c>
      <c r="K2685" s="17" t="s">
        <v>392</v>
      </c>
      <c r="L2685" s="17" t="s">
        <v>355</v>
      </c>
      <c r="M2685" s="17" t="s">
        <v>333</v>
      </c>
      <c r="N2685" s="36">
        <v>6.23837531162473</v>
      </c>
      <c r="O2685" s="35">
        <v>18.363631999999999</v>
      </c>
      <c r="P2685" s="37">
        <v>522.45343632000004</v>
      </c>
      <c r="Q2685" t="str">
        <f t="shared" si="164"/>
        <v>Desirable</v>
      </c>
      <c r="R2685" t="str">
        <f t="shared" si="165"/>
        <v>Normal</v>
      </c>
      <c r="S2685">
        <f t="shared" si="166"/>
        <v>3</v>
      </c>
      <c r="T2685" t="str">
        <f t="shared" si="167"/>
        <v>Moderate</v>
      </c>
    </row>
    <row r="2686" spans="1:20" ht="15" customHeight="1" x14ac:dyDescent="0.35">
      <c r="A2686" s="35">
        <v>55</v>
      </c>
      <c r="B2686" s="36">
        <v>22.230825710000001</v>
      </c>
      <c r="C2686" s="35">
        <v>104.55863050000001</v>
      </c>
      <c r="D2686" s="35">
        <v>76.417797770000007</v>
      </c>
      <c r="E2686" s="37">
        <v>190.68463259999999</v>
      </c>
      <c r="F2686" s="37">
        <v>39.438598829999997</v>
      </c>
      <c r="G2686" s="37">
        <v>217.76429820000001</v>
      </c>
      <c r="H2686" s="37">
        <v>264.02807780000001</v>
      </c>
      <c r="I2686" s="17" t="s">
        <v>243</v>
      </c>
      <c r="J2686" s="17" t="s">
        <v>249</v>
      </c>
      <c r="K2686" s="17" t="s">
        <v>255</v>
      </c>
      <c r="L2686" s="17" t="s">
        <v>363</v>
      </c>
      <c r="M2686" s="17" t="s">
        <v>255</v>
      </c>
      <c r="N2686" s="36">
        <v>4.8349748281359002</v>
      </c>
      <c r="O2686" s="35">
        <v>28.14083273</v>
      </c>
      <c r="P2686" s="37">
        <v>1222.69541405</v>
      </c>
      <c r="Q2686" t="str">
        <f t="shared" si="164"/>
        <v>Desirable</v>
      </c>
      <c r="R2686" t="str">
        <f t="shared" si="165"/>
        <v>Normal</v>
      </c>
      <c r="S2686">
        <f t="shared" si="166"/>
        <v>1</v>
      </c>
      <c r="T2686" t="str">
        <f t="shared" si="167"/>
        <v>Low</v>
      </c>
    </row>
    <row r="2687" spans="1:20" ht="15" customHeight="1" x14ac:dyDescent="0.35">
      <c r="A2687" s="35">
        <v>20</v>
      </c>
      <c r="B2687" s="36">
        <v>36.383098220000001</v>
      </c>
      <c r="C2687" s="35">
        <v>108.3360675</v>
      </c>
      <c r="D2687" s="35">
        <v>83.64925298</v>
      </c>
      <c r="E2687" s="37">
        <v>207.05995110000001</v>
      </c>
      <c r="F2687" s="37">
        <v>36.569912610000003</v>
      </c>
      <c r="G2687" s="37">
        <v>238.86220410000001</v>
      </c>
      <c r="H2687" s="37">
        <v>244.9864642</v>
      </c>
      <c r="I2687" s="17" t="s">
        <v>243</v>
      </c>
      <c r="J2687" s="17" t="s">
        <v>249</v>
      </c>
      <c r="K2687" s="17" t="s">
        <v>392</v>
      </c>
      <c r="L2687" s="17" t="s">
        <v>355</v>
      </c>
      <c r="M2687" s="17" t="s">
        <v>334</v>
      </c>
      <c r="N2687" s="36">
        <v>5.6620302407662804</v>
      </c>
      <c r="O2687" s="35">
        <v>24.686814519999999</v>
      </c>
      <c r="P2687" s="37">
        <v>727.66196439999999</v>
      </c>
      <c r="Q2687" t="str">
        <f t="shared" si="164"/>
        <v>Borderline High</v>
      </c>
      <c r="R2687" t="str">
        <f t="shared" si="165"/>
        <v>Normal</v>
      </c>
      <c r="S2687">
        <f t="shared" si="166"/>
        <v>4</v>
      </c>
      <c r="T2687" t="str">
        <f t="shared" si="167"/>
        <v>Moderate</v>
      </c>
    </row>
    <row r="2688" spans="1:20" ht="15" customHeight="1" x14ac:dyDescent="0.35">
      <c r="A2688" s="35">
        <v>33</v>
      </c>
      <c r="B2688" s="36">
        <v>31.96287732</v>
      </c>
      <c r="C2688" s="35">
        <v>127.3627346</v>
      </c>
      <c r="D2688" s="35">
        <v>99.523935960000003</v>
      </c>
      <c r="E2688" s="37">
        <v>199.18394309999999</v>
      </c>
      <c r="F2688" s="37">
        <v>40.928415540000003</v>
      </c>
      <c r="G2688" s="37">
        <v>223.96159779999999</v>
      </c>
      <c r="H2688" s="37">
        <v>247.43069019999999</v>
      </c>
      <c r="I2688" s="17" t="s">
        <v>353</v>
      </c>
      <c r="J2688" s="17" t="s">
        <v>249</v>
      </c>
      <c r="K2688" s="17" t="s">
        <v>392</v>
      </c>
      <c r="L2688" s="17" t="s">
        <v>357</v>
      </c>
      <c r="M2688" s="17" t="s">
        <v>334</v>
      </c>
      <c r="N2688" s="36">
        <v>4.8666419276684296</v>
      </c>
      <c r="O2688" s="35">
        <v>27.83879864</v>
      </c>
      <c r="P2688" s="37">
        <v>1054.7749515600001</v>
      </c>
      <c r="Q2688" t="str">
        <f t="shared" si="164"/>
        <v>Desirable</v>
      </c>
      <c r="R2688" t="str">
        <f t="shared" si="165"/>
        <v>Elevated</v>
      </c>
      <c r="S2688">
        <f t="shared" si="166"/>
        <v>6</v>
      </c>
      <c r="T2688" t="str">
        <f t="shared" si="167"/>
        <v>High</v>
      </c>
    </row>
    <row r="2689" spans="1:20" ht="15" customHeight="1" x14ac:dyDescent="0.35">
      <c r="A2689" s="35">
        <v>57</v>
      </c>
      <c r="B2689" s="36">
        <v>35.157386680000002</v>
      </c>
      <c r="C2689" s="35">
        <v>101.0326975</v>
      </c>
      <c r="D2689" s="35">
        <v>70.82828164</v>
      </c>
      <c r="E2689" s="37">
        <v>193.10466980000001</v>
      </c>
      <c r="F2689" s="37">
        <v>33.930798150000001</v>
      </c>
      <c r="G2689" s="37">
        <v>206.40552679999999</v>
      </c>
      <c r="H2689" s="37">
        <v>259.17802</v>
      </c>
      <c r="I2689" s="17" t="s">
        <v>243</v>
      </c>
      <c r="J2689" s="17" t="s">
        <v>249</v>
      </c>
      <c r="K2689" s="17" t="s">
        <v>255</v>
      </c>
      <c r="L2689" s="17" t="s">
        <v>363</v>
      </c>
      <c r="M2689" s="17" t="s">
        <v>334</v>
      </c>
      <c r="N2689" s="36">
        <v>5.6911325500311003</v>
      </c>
      <c r="O2689" s="35">
        <v>30.204415860000001</v>
      </c>
      <c r="P2689" s="37">
        <v>2003.9710407600001</v>
      </c>
      <c r="Q2689" t="str">
        <f t="shared" si="164"/>
        <v>Desirable</v>
      </c>
      <c r="R2689" t="str">
        <f t="shared" si="165"/>
        <v>Normal</v>
      </c>
      <c r="S2689">
        <f t="shared" si="166"/>
        <v>4</v>
      </c>
      <c r="T2689" t="str">
        <f t="shared" si="167"/>
        <v>Moderate</v>
      </c>
    </row>
    <row r="2690" spans="1:20" ht="15" customHeight="1" x14ac:dyDescent="0.35">
      <c r="A2690" s="35">
        <v>19</v>
      </c>
      <c r="B2690" s="36">
        <v>30.577780279999999</v>
      </c>
      <c r="C2690" s="35">
        <v>97.439901689999999</v>
      </c>
      <c r="D2690" s="35">
        <v>94.181592089999995</v>
      </c>
      <c r="E2690" s="37">
        <v>201.4861315</v>
      </c>
      <c r="F2690" s="37">
        <v>29.251645010000001</v>
      </c>
      <c r="G2690" s="37">
        <v>198.7982269</v>
      </c>
      <c r="H2690" s="37">
        <v>280.70355160000003</v>
      </c>
      <c r="I2690" s="17" t="s">
        <v>243</v>
      </c>
      <c r="J2690" s="17" t="s">
        <v>354</v>
      </c>
      <c r="K2690" s="17" t="s">
        <v>392</v>
      </c>
      <c r="L2690" s="17" t="s">
        <v>355</v>
      </c>
      <c r="M2690" s="17" t="s">
        <v>334</v>
      </c>
      <c r="N2690" s="36">
        <v>6.8880273718322398</v>
      </c>
      <c r="O2690" s="35">
        <v>3.2583096</v>
      </c>
      <c r="P2690" s="37">
        <v>580.97782531999997</v>
      </c>
      <c r="Q2690" t="str">
        <f t="shared" ref="Q2690:Q2753" si="168">IF(E2690&lt;200,"Desirable",IF(E2690&lt;240,"Borderline High","High"))</f>
        <v>Borderline High</v>
      </c>
      <c r="R2690" t="str">
        <f t="shared" ref="R2690:R2753" si="169">IF(C2690&lt;120,"Normal",IF(C2690&lt;130,"Elevated",IF(C2690&lt;140,"High / Stage 1","High / Stage 2")))</f>
        <v>Normal</v>
      </c>
      <c r="S2690">
        <f t="shared" ref="S2690:S2753" si="170">(IF(M2690="Obese",3,IF(M2690="Overweight",2,IF(M2690="Underweight",1,0))))+(IF(R2690="High / Stage 2",3,IF(R2690="High / Stage 1",2,IF(R2690="Elevated",1,0))))+IF(I2690="smoker",2,0)+IF(F2690&lt;40,1,0)</f>
        <v>4</v>
      </c>
      <c r="T2690" t="str">
        <f t="shared" ref="T2690:T2753" si="171">IF(S2690&lt;=2,"Low",IF(S2690&lt;=5,"Moderate","High"))</f>
        <v>Moderate</v>
      </c>
    </row>
    <row r="2691" spans="1:20" ht="15" customHeight="1" x14ac:dyDescent="0.35">
      <c r="A2691" s="35">
        <v>58</v>
      </c>
      <c r="B2691" s="36">
        <v>24.076836249999999</v>
      </c>
      <c r="C2691" s="35">
        <v>97.183991050000003</v>
      </c>
      <c r="D2691" s="35">
        <v>59.124693479999998</v>
      </c>
      <c r="E2691" s="37">
        <v>186.55480309999999</v>
      </c>
      <c r="F2691" s="37">
        <v>39.359451440000001</v>
      </c>
      <c r="G2691" s="37">
        <v>198.30986379999999</v>
      </c>
      <c r="H2691" s="37">
        <v>258.36183920000002</v>
      </c>
      <c r="I2691" s="17" t="s">
        <v>353</v>
      </c>
      <c r="J2691" s="17" t="s">
        <v>249</v>
      </c>
      <c r="K2691" s="17" t="s">
        <v>255</v>
      </c>
      <c r="L2691" s="17" t="s">
        <v>363</v>
      </c>
      <c r="M2691" s="17" t="s">
        <v>255</v>
      </c>
      <c r="N2691" s="36">
        <v>4.7397714214687703</v>
      </c>
      <c r="O2691" s="35">
        <v>38.059297569999998</v>
      </c>
      <c r="P2691" s="37">
        <v>1396.4565024999999</v>
      </c>
      <c r="Q2691" t="str">
        <f t="shared" si="168"/>
        <v>Desirable</v>
      </c>
      <c r="R2691" t="str">
        <f t="shared" si="169"/>
        <v>Normal</v>
      </c>
      <c r="S2691">
        <f t="shared" si="170"/>
        <v>3</v>
      </c>
      <c r="T2691" t="str">
        <f t="shared" si="171"/>
        <v>Moderate</v>
      </c>
    </row>
    <row r="2692" spans="1:20" ht="15" customHeight="1" x14ac:dyDescent="0.35">
      <c r="A2692" s="35">
        <v>29</v>
      </c>
      <c r="B2692" s="36">
        <v>28.620413729999999</v>
      </c>
      <c r="C2692" s="35">
        <v>104.9272814</v>
      </c>
      <c r="D2692" s="35">
        <v>79.410706970000007</v>
      </c>
      <c r="E2692" s="37">
        <v>201.9975216</v>
      </c>
      <c r="F2692" s="37">
        <v>39.479984190000003</v>
      </c>
      <c r="G2692" s="37">
        <v>219.155924</v>
      </c>
      <c r="H2692" s="37">
        <v>251.34234520000001</v>
      </c>
      <c r="I2692" s="17" t="s">
        <v>243</v>
      </c>
      <c r="J2692" s="17" t="s">
        <v>359</v>
      </c>
      <c r="K2692" s="17" t="s">
        <v>255</v>
      </c>
      <c r="L2692" s="17" t="s">
        <v>355</v>
      </c>
      <c r="M2692" s="17" t="s">
        <v>333</v>
      </c>
      <c r="N2692" s="36">
        <v>5.1164539638079303</v>
      </c>
      <c r="O2692" s="35">
        <v>25.516574429999999</v>
      </c>
      <c r="P2692" s="37">
        <v>829.99199816999999</v>
      </c>
      <c r="Q2692" t="str">
        <f t="shared" si="168"/>
        <v>Borderline High</v>
      </c>
      <c r="R2692" t="str">
        <f t="shared" si="169"/>
        <v>Normal</v>
      </c>
      <c r="S2692">
        <f t="shared" si="170"/>
        <v>3</v>
      </c>
      <c r="T2692" t="str">
        <f t="shared" si="171"/>
        <v>Moderate</v>
      </c>
    </row>
    <row r="2693" spans="1:20" ht="15" customHeight="1" x14ac:dyDescent="0.35">
      <c r="A2693" s="35">
        <v>52</v>
      </c>
      <c r="B2693" s="36">
        <v>25.48621228</v>
      </c>
      <c r="C2693" s="35">
        <v>100.0355093</v>
      </c>
      <c r="D2693" s="35">
        <v>84.504168160000006</v>
      </c>
      <c r="E2693" s="37">
        <v>213.616649</v>
      </c>
      <c r="F2693" s="37">
        <v>41.341499859999999</v>
      </c>
      <c r="G2693" s="37">
        <v>231.36962009999999</v>
      </c>
      <c r="H2693" s="37">
        <v>238.16895579999999</v>
      </c>
      <c r="I2693" s="17" t="s">
        <v>243</v>
      </c>
      <c r="J2693" s="17" t="s">
        <v>249</v>
      </c>
      <c r="K2693" s="17" t="s">
        <v>392</v>
      </c>
      <c r="L2693" s="17" t="s">
        <v>363</v>
      </c>
      <c r="M2693" s="17" t="s">
        <v>333</v>
      </c>
      <c r="N2693" s="36">
        <v>5.1671238277130103</v>
      </c>
      <c r="O2693" s="35">
        <v>15.53134114</v>
      </c>
      <c r="P2693" s="37">
        <v>1325.28303856</v>
      </c>
      <c r="Q2693" t="str">
        <f t="shared" si="168"/>
        <v>Borderline High</v>
      </c>
      <c r="R2693" t="str">
        <f t="shared" si="169"/>
        <v>Normal</v>
      </c>
      <c r="S2693">
        <f t="shared" si="170"/>
        <v>2</v>
      </c>
      <c r="T2693" t="str">
        <f t="shared" si="171"/>
        <v>Low</v>
      </c>
    </row>
    <row r="2694" spans="1:20" ht="15" customHeight="1" x14ac:dyDescent="0.35">
      <c r="A2694" s="35">
        <v>82</v>
      </c>
      <c r="B2694" s="36">
        <v>28.703142100000001</v>
      </c>
      <c r="C2694" s="35">
        <v>88.559874199999996</v>
      </c>
      <c r="D2694" s="35">
        <v>71.336140049999997</v>
      </c>
      <c r="E2694" s="37">
        <v>209.094945</v>
      </c>
      <c r="F2694" s="37">
        <v>41.385142809999998</v>
      </c>
      <c r="G2694" s="37">
        <v>235.50017919999999</v>
      </c>
      <c r="H2694" s="37">
        <v>265.40543209999998</v>
      </c>
      <c r="I2694" s="17" t="s">
        <v>353</v>
      </c>
      <c r="J2694" s="17" t="s">
        <v>249</v>
      </c>
      <c r="K2694" s="17" t="s">
        <v>255</v>
      </c>
      <c r="L2694" s="17" t="s">
        <v>366</v>
      </c>
      <c r="M2694" s="17" t="s">
        <v>333</v>
      </c>
      <c r="N2694" s="36">
        <v>5.0524156932346198</v>
      </c>
      <c r="O2694" s="35">
        <v>17.223734149999999</v>
      </c>
      <c r="P2694" s="37">
        <v>2353.6576522</v>
      </c>
      <c r="Q2694" t="str">
        <f t="shared" si="168"/>
        <v>Borderline High</v>
      </c>
      <c r="R2694" t="str">
        <f t="shared" si="169"/>
        <v>Normal</v>
      </c>
      <c r="S2694">
        <f t="shared" si="170"/>
        <v>4</v>
      </c>
      <c r="T2694" t="str">
        <f t="shared" si="171"/>
        <v>Moderate</v>
      </c>
    </row>
    <row r="2695" spans="1:20" ht="15" customHeight="1" x14ac:dyDescent="0.35">
      <c r="A2695" s="35">
        <v>72</v>
      </c>
      <c r="B2695" s="36">
        <v>31.45637172</v>
      </c>
      <c r="C2695" s="35">
        <v>106.0541953</v>
      </c>
      <c r="D2695" s="35">
        <v>85.389354639999993</v>
      </c>
      <c r="E2695" s="37">
        <v>195.73673389999999</v>
      </c>
      <c r="F2695" s="37">
        <v>41.819583729999998</v>
      </c>
      <c r="G2695" s="37">
        <v>222.60202029999999</v>
      </c>
      <c r="H2695" s="37">
        <v>293.9233438</v>
      </c>
      <c r="I2695" s="17" t="s">
        <v>243</v>
      </c>
      <c r="J2695" s="17" t="s">
        <v>359</v>
      </c>
      <c r="K2695" s="17" t="s">
        <v>392</v>
      </c>
      <c r="L2695" s="17" t="s">
        <v>366</v>
      </c>
      <c r="M2695" s="17" t="s">
        <v>334</v>
      </c>
      <c r="N2695" s="36">
        <v>4.6805041189251497</v>
      </c>
      <c r="O2695" s="35">
        <v>20.664840659999999</v>
      </c>
      <c r="P2695" s="37">
        <v>2264.8587638399999</v>
      </c>
      <c r="Q2695" t="str">
        <f t="shared" si="168"/>
        <v>Desirable</v>
      </c>
      <c r="R2695" t="str">
        <f t="shared" si="169"/>
        <v>Normal</v>
      </c>
      <c r="S2695">
        <f t="shared" si="170"/>
        <v>3</v>
      </c>
      <c r="T2695" t="str">
        <f t="shared" si="171"/>
        <v>Moderate</v>
      </c>
    </row>
    <row r="2696" spans="1:20" ht="15" customHeight="1" x14ac:dyDescent="0.35">
      <c r="A2696" s="35">
        <v>62</v>
      </c>
      <c r="B2696" s="36">
        <v>29.987340580000001</v>
      </c>
      <c r="C2696" s="35">
        <v>99.520473620000004</v>
      </c>
      <c r="D2696" s="35">
        <v>75.972531349999997</v>
      </c>
      <c r="E2696" s="37">
        <v>201.5047045</v>
      </c>
      <c r="F2696" s="37">
        <v>38.081132940000003</v>
      </c>
      <c r="G2696" s="37">
        <v>222.6012523</v>
      </c>
      <c r="H2696" s="37">
        <v>249.44861080000001</v>
      </c>
      <c r="I2696" s="17" t="s">
        <v>353</v>
      </c>
      <c r="J2696" s="17" t="s">
        <v>359</v>
      </c>
      <c r="K2696" s="17" t="s">
        <v>255</v>
      </c>
      <c r="L2696" s="17" t="s">
        <v>261</v>
      </c>
      <c r="M2696" s="17" t="s">
        <v>333</v>
      </c>
      <c r="N2696" s="36">
        <v>5.2914577099764202</v>
      </c>
      <c r="O2696" s="35">
        <v>23.54794227</v>
      </c>
      <c r="P2696" s="37">
        <v>1859.21511596</v>
      </c>
      <c r="Q2696" t="str">
        <f t="shared" si="168"/>
        <v>Borderline High</v>
      </c>
      <c r="R2696" t="str">
        <f t="shared" si="169"/>
        <v>Normal</v>
      </c>
      <c r="S2696">
        <f t="shared" si="170"/>
        <v>5</v>
      </c>
      <c r="T2696" t="str">
        <f t="shared" si="171"/>
        <v>Moderate</v>
      </c>
    </row>
    <row r="2697" spans="1:20" ht="15" customHeight="1" x14ac:dyDescent="0.35">
      <c r="A2697" s="35">
        <v>79</v>
      </c>
      <c r="B2697" s="36">
        <v>27.041712650000001</v>
      </c>
      <c r="C2697" s="35">
        <v>121.34410579999999</v>
      </c>
      <c r="D2697" s="35">
        <v>84.825005160000003</v>
      </c>
      <c r="E2697" s="37">
        <v>208.3098665</v>
      </c>
      <c r="F2697" s="37">
        <v>40.288404409999998</v>
      </c>
      <c r="G2697" s="37">
        <v>203.9101986</v>
      </c>
      <c r="H2697" s="37">
        <v>297.34829079999997</v>
      </c>
      <c r="I2697" s="17" t="s">
        <v>353</v>
      </c>
      <c r="J2697" s="17" t="s">
        <v>249</v>
      </c>
      <c r="K2697" s="17" t="s">
        <v>392</v>
      </c>
      <c r="L2697" s="17" t="s">
        <v>366</v>
      </c>
      <c r="M2697" s="17" t="s">
        <v>333</v>
      </c>
      <c r="N2697" s="36">
        <v>5.1704670252042897</v>
      </c>
      <c r="O2697" s="35">
        <v>36.519100639999998</v>
      </c>
      <c r="P2697" s="37">
        <v>2136.2952993499998</v>
      </c>
      <c r="Q2697" t="str">
        <f t="shared" si="168"/>
        <v>Borderline High</v>
      </c>
      <c r="R2697" t="str">
        <f t="shared" si="169"/>
        <v>Elevated</v>
      </c>
      <c r="S2697">
        <f t="shared" si="170"/>
        <v>5</v>
      </c>
      <c r="T2697" t="str">
        <f t="shared" si="171"/>
        <v>Moderate</v>
      </c>
    </row>
    <row r="2698" spans="1:20" ht="15" customHeight="1" x14ac:dyDescent="0.35">
      <c r="A2698" s="35">
        <v>66</v>
      </c>
      <c r="B2698" s="36">
        <v>27.329145319999999</v>
      </c>
      <c r="C2698" s="35">
        <v>116.51785169999999</v>
      </c>
      <c r="D2698" s="35">
        <v>81.271802129999998</v>
      </c>
      <c r="E2698" s="37">
        <v>179.60541169999999</v>
      </c>
      <c r="F2698" s="37">
        <v>38.603066249999998</v>
      </c>
      <c r="G2698" s="37">
        <v>206.04728700000001</v>
      </c>
      <c r="H2698" s="37">
        <v>244.3855437</v>
      </c>
      <c r="I2698" s="17" t="s">
        <v>243</v>
      </c>
      <c r="J2698" s="17" t="s">
        <v>249</v>
      </c>
      <c r="K2698" s="17" t="s">
        <v>392</v>
      </c>
      <c r="L2698" s="17" t="s">
        <v>261</v>
      </c>
      <c r="M2698" s="17" t="s">
        <v>333</v>
      </c>
      <c r="N2698" s="36">
        <v>4.6526203524053003</v>
      </c>
      <c r="O2698" s="35">
        <v>35.246049569999997</v>
      </c>
      <c r="P2698" s="37">
        <v>1803.72359112</v>
      </c>
      <c r="Q2698" t="str">
        <f t="shared" si="168"/>
        <v>Desirable</v>
      </c>
      <c r="R2698" t="str">
        <f t="shared" si="169"/>
        <v>Normal</v>
      </c>
      <c r="S2698">
        <f t="shared" si="170"/>
        <v>3</v>
      </c>
      <c r="T2698" t="str">
        <f t="shared" si="171"/>
        <v>Moderate</v>
      </c>
    </row>
    <row r="2699" spans="1:20" ht="15" customHeight="1" x14ac:dyDescent="0.35">
      <c r="A2699" s="35">
        <v>42</v>
      </c>
      <c r="B2699" s="36">
        <v>28.098003720000001</v>
      </c>
      <c r="C2699" s="35">
        <v>111.7784776</v>
      </c>
      <c r="D2699" s="35">
        <v>81.046723720000003</v>
      </c>
      <c r="E2699" s="37">
        <v>191.39560209999999</v>
      </c>
      <c r="F2699" s="37">
        <v>41.75340319</v>
      </c>
      <c r="G2699" s="37">
        <v>196.6248526</v>
      </c>
      <c r="H2699" s="37">
        <v>271.51804240000001</v>
      </c>
      <c r="I2699" s="17" t="s">
        <v>243</v>
      </c>
      <c r="J2699" s="17" t="s">
        <v>249</v>
      </c>
      <c r="K2699" s="17" t="s">
        <v>392</v>
      </c>
      <c r="L2699" s="17" t="s">
        <v>360</v>
      </c>
      <c r="M2699" s="17" t="s">
        <v>333</v>
      </c>
      <c r="N2699" s="36">
        <v>4.58395214466828</v>
      </c>
      <c r="O2699" s="35">
        <v>30.731753879999999</v>
      </c>
      <c r="P2699" s="37">
        <v>1180.11615624</v>
      </c>
      <c r="Q2699" t="str">
        <f t="shared" si="168"/>
        <v>Desirable</v>
      </c>
      <c r="R2699" t="str">
        <f t="shared" si="169"/>
        <v>Normal</v>
      </c>
      <c r="S2699">
        <f t="shared" si="170"/>
        <v>2</v>
      </c>
      <c r="T2699" t="str">
        <f t="shared" si="171"/>
        <v>Low</v>
      </c>
    </row>
    <row r="2700" spans="1:20" ht="15" customHeight="1" x14ac:dyDescent="0.35">
      <c r="A2700" s="35">
        <v>40</v>
      </c>
      <c r="B2700" s="36">
        <v>32.529211480000001</v>
      </c>
      <c r="C2700" s="35">
        <v>94.21690366</v>
      </c>
      <c r="D2700" s="35">
        <v>93.003404200000006</v>
      </c>
      <c r="E2700" s="37">
        <v>190.170176</v>
      </c>
      <c r="F2700" s="37">
        <v>32.122165010000003</v>
      </c>
      <c r="G2700" s="37">
        <v>232.00995889999999</v>
      </c>
      <c r="H2700" s="37">
        <v>253.16984640000001</v>
      </c>
      <c r="I2700" s="17" t="s">
        <v>353</v>
      </c>
      <c r="J2700" s="17" t="s">
        <v>249</v>
      </c>
      <c r="K2700" s="17" t="s">
        <v>392</v>
      </c>
      <c r="L2700" s="17" t="s">
        <v>360</v>
      </c>
      <c r="M2700" s="17" t="s">
        <v>334</v>
      </c>
      <c r="N2700" s="36">
        <v>5.9202166460697097</v>
      </c>
      <c r="O2700" s="35">
        <v>1.21349945999999</v>
      </c>
      <c r="P2700" s="37">
        <v>1301.1684591999999</v>
      </c>
      <c r="Q2700" t="str">
        <f t="shared" si="168"/>
        <v>Desirable</v>
      </c>
      <c r="R2700" t="str">
        <f t="shared" si="169"/>
        <v>Normal</v>
      </c>
      <c r="S2700">
        <f t="shared" si="170"/>
        <v>6</v>
      </c>
      <c r="T2700" t="str">
        <f t="shared" si="171"/>
        <v>High</v>
      </c>
    </row>
    <row r="2701" spans="1:20" ht="15" customHeight="1" x14ac:dyDescent="0.35">
      <c r="A2701" s="35">
        <v>41</v>
      </c>
      <c r="B2701" s="36">
        <v>24.551675639999999</v>
      </c>
      <c r="C2701" s="35">
        <v>120.5231972</v>
      </c>
      <c r="D2701" s="35">
        <v>89.960953169999996</v>
      </c>
      <c r="E2701" s="37">
        <v>193.1916181</v>
      </c>
      <c r="F2701" s="37">
        <v>34.368663480000002</v>
      </c>
      <c r="G2701" s="37">
        <v>228.43155780000001</v>
      </c>
      <c r="H2701" s="37">
        <v>241.45627010000001</v>
      </c>
      <c r="I2701" s="17" t="s">
        <v>243</v>
      </c>
      <c r="J2701" s="17" t="s">
        <v>249</v>
      </c>
      <c r="K2701" s="17" t="s">
        <v>392</v>
      </c>
      <c r="L2701" s="17" t="s">
        <v>360</v>
      </c>
      <c r="M2701" s="17" t="s">
        <v>255</v>
      </c>
      <c r="N2701" s="36">
        <v>5.6211559757749399</v>
      </c>
      <c r="O2701" s="35">
        <v>30.562244029999999</v>
      </c>
      <c r="P2701" s="37">
        <v>1006.61870124</v>
      </c>
      <c r="Q2701" t="str">
        <f t="shared" si="168"/>
        <v>Desirable</v>
      </c>
      <c r="R2701" t="str">
        <f t="shared" si="169"/>
        <v>Elevated</v>
      </c>
      <c r="S2701">
        <f t="shared" si="170"/>
        <v>2</v>
      </c>
      <c r="T2701" t="str">
        <f t="shared" si="171"/>
        <v>Low</v>
      </c>
    </row>
    <row r="2702" spans="1:20" ht="15" customHeight="1" x14ac:dyDescent="0.35">
      <c r="A2702" s="35">
        <v>55</v>
      </c>
      <c r="B2702" s="36">
        <v>25.706414330000001</v>
      </c>
      <c r="C2702" s="35">
        <v>100.13055060000001</v>
      </c>
      <c r="D2702" s="35">
        <v>75.471742699999993</v>
      </c>
      <c r="E2702" s="37">
        <v>177.6828687</v>
      </c>
      <c r="F2702" s="37">
        <v>43.148890600000001</v>
      </c>
      <c r="G2702" s="37">
        <v>201.35729710000001</v>
      </c>
      <c r="H2702" s="37">
        <v>211.2643745</v>
      </c>
      <c r="I2702" s="17" t="s">
        <v>243</v>
      </c>
      <c r="J2702" s="17" t="s">
        <v>354</v>
      </c>
      <c r="K2702" s="17" t="s">
        <v>255</v>
      </c>
      <c r="L2702" s="17" t="s">
        <v>363</v>
      </c>
      <c r="M2702" s="17" t="s">
        <v>333</v>
      </c>
      <c r="N2702" s="36">
        <v>4.1179012074067103</v>
      </c>
      <c r="O2702" s="35">
        <v>24.658807899999999</v>
      </c>
      <c r="P2702" s="37">
        <v>1413.8527881499999</v>
      </c>
      <c r="Q2702" t="str">
        <f t="shared" si="168"/>
        <v>Desirable</v>
      </c>
      <c r="R2702" t="str">
        <f t="shared" si="169"/>
        <v>Normal</v>
      </c>
      <c r="S2702">
        <f t="shared" si="170"/>
        <v>2</v>
      </c>
      <c r="T2702" t="str">
        <f t="shared" si="171"/>
        <v>Low</v>
      </c>
    </row>
    <row r="2703" spans="1:20" ht="15" customHeight="1" x14ac:dyDescent="0.35">
      <c r="A2703" s="35">
        <v>45</v>
      </c>
      <c r="B2703" s="36">
        <v>24.46264476</v>
      </c>
      <c r="C2703" s="35">
        <v>114.8987436</v>
      </c>
      <c r="D2703" s="35">
        <v>86.387373310000001</v>
      </c>
      <c r="E2703" s="37">
        <v>189.3081947</v>
      </c>
      <c r="F2703" s="37">
        <v>30.707011470000001</v>
      </c>
      <c r="G2703" s="37">
        <v>215.78723220000001</v>
      </c>
      <c r="H2703" s="37">
        <v>240.40084780000001</v>
      </c>
      <c r="I2703" s="17" t="s">
        <v>243</v>
      </c>
      <c r="J2703" s="17" t="s">
        <v>249</v>
      </c>
      <c r="K2703" s="17" t="s">
        <v>392</v>
      </c>
      <c r="L2703" s="17" t="s">
        <v>360</v>
      </c>
      <c r="M2703" s="17" t="s">
        <v>255</v>
      </c>
      <c r="N2703" s="36">
        <v>6.1649827071237304</v>
      </c>
      <c r="O2703" s="35">
        <v>28.511370289999999</v>
      </c>
      <c r="P2703" s="37">
        <v>1100.8190142000001</v>
      </c>
      <c r="Q2703" t="str">
        <f t="shared" si="168"/>
        <v>Desirable</v>
      </c>
      <c r="R2703" t="str">
        <f t="shared" si="169"/>
        <v>Normal</v>
      </c>
      <c r="S2703">
        <f t="shared" si="170"/>
        <v>1</v>
      </c>
      <c r="T2703" t="str">
        <f t="shared" si="171"/>
        <v>Low</v>
      </c>
    </row>
    <row r="2704" spans="1:20" ht="15" customHeight="1" x14ac:dyDescent="0.35">
      <c r="A2704" s="35">
        <v>38</v>
      </c>
      <c r="B2704" s="36">
        <v>27.686497840000001</v>
      </c>
      <c r="C2704" s="35">
        <v>113.7223764</v>
      </c>
      <c r="D2704" s="35">
        <v>83.771581440000006</v>
      </c>
      <c r="E2704" s="37">
        <v>201.70496869999999</v>
      </c>
      <c r="F2704" s="37">
        <v>38.894203740000002</v>
      </c>
      <c r="G2704" s="37">
        <v>200.14163619999999</v>
      </c>
      <c r="H2704" s="37">
        <v>276.3991997</v>
      </c>
      <c r="I2704" s="17" t="s">
        <v>243</v>
      </c>
      <c r="J2704" s="17" t="s">
        <v>354</v>
      </c>
      <c r="K2704" s="17" t="s">
        <v>392</v>
      </c>
      <c r="L2704" s="17" t="s">
        <v>357</v>
      </c>
      <c r="M2704" s="17" t="s">
        <v>333</v>
      </c>
      <c r="N2704" s="36">
        <v>5.18599043827603</v>
      </c>
      <c r="O2704" s="35">
        <v>29.95079496</v>
      </c>
      <c r="P2704" s="37">
        <v>1052.0869179199999</v>
      </c>
      <c r="Q2704" t="str">
        <f t="shared" si="168"/>
        <v>Borderline High</v>
      </c>
      <c r="R2704" t="str">
        <f t="shared" si="169"/>
        <v>Normal</v>
      </c>
      <c r="S2704">
        <f t="shared" si="170"/>
        <v>3</v>
      </c>
      <c r="T2704" t="str">
        <f t="shared" si="171"/>
        <v>Moderate</v>
      </c>
    </row>
    <row r="2705" spans="1:20" ht="15" customHeight="1" x14ac:dyDescent="0.35">
      <c r="A2705" s="35">
        <v>71</v>
      </c>
      <c r="B2705" s="36">
        <v>30.183435639999999</v>
      </c>
      <c r="C2705" s="35">
        <v>104.0963284</v>
      </c>
      <c r="D2705" s="35">
        <v>75.879273190000006</v>
      </c>
      <c r="E2705" s="37">
        <v>196.36934099999999</v>
      </c>
      <c r="F2705" s="37">
        <v>40.302993170000001</v>
      </c>
      <c r="G2705" s="37">
        <v>223.55407120000001</v>
      </c>
      <c r="H2705" s="37">
        <v>228.95903770000001</v>
      </c>
      <c r="I2705" s="17" t="s">
        <v>243</v>
      </c>
      <c r="J2705" s="17" t="s">
        <v>249</v>
      </c>
      <c r="K2705" s="17" t="s">
        <v>255</v>
      </c>
      <c r="L2705" s="17" t="s">
        <v>366</v>
      </c>
      <c r="M2705" s="17" t="s">
        <v>334</v>
      </c>
      <c r="N2705" s="36">
        <v>4.8723264838346996</v>
      </c>
      <c r="O2705" s="35">
        <v>28.217055210000002</v>
      </c>
      <c r="P2705" s="37">
        <v>2143.0239304400002</v>
      </c>
      <c r="Q2705" t="str">
        <f t="shared" si="168"/>
        <v>Desirable</v>
      </c>
      <c r="R2705" t="str">
        <f t="shared" si="169"/>
        <v>Normal</v>
      </c>
      <c r="S2705">
        <f t="shared" si="170"/>
        <v>3</v>
      </c>
      <c r="T2705" t="str">
        <f t="shared" si="171"/>
        <v>Moderate</v>
      </c>
    </row>
    <row r="2706" spans="1:20" ht="15" customHeight="1" x14ac:dyDescent="0.35">
      <c r="A2706" s="35">
        <v>35</v>
      </c>
      <c r="B2706" s="36">
        <v>28.498268289999999</v>
      </c>
      <c r="C2706" s="35">
        <v>111.10689309999999</v>
      </c>
      <c r="D2706" s="35">
        <v>79.643088739999996</v>
      </c>
      <c r="E2706" s="37">
        <v>175.12490360000001</v>
      </c>
      <c r="F2706" s="37">
        <v>29.16176398</v>
      </c>
      <c r="G2706" s="37">
        <v>196.75265999999999</v>
      </c>
      <c r="H2706" s="37">
        <v>231.19911310000001</v>
      </c>
      <c r="I2706" s="17" t="s">
        <v>243</v>
      </c>
      <c r="J2706" s="17" t="s">
        <v>249</v>
      </c>
      <c r="K2706" s="17" t="s">
        <v>255</v>
      </c>
      <c r="L2706" s="17" t="s">
        <v>357</v>
      </c>
      <c r="M2706" s="17" t="s">
        <v>333</v>
      </c>
      <c r="N2706" s="36">
        <v>6.0052918513470503</v>
      </c>
      <c r="O2706" s="35">
        <v>31.463804360000001</v>
      </c>
      <c r="P2706" s="37">
        <v>997.43939015000001</v>
      </c>
      <c r="Q2706" t="str">
        <f t="shared" si="168"/>
        <v>Desirable</v>
      </c>
      <c r="R2706" t="str">
        <f t="shared" si="169"/>
        <v>Normal</v>
      </c>
      <c r="S2706">
        <f t="shared" si="170"/>
        <v>3</v>
      </c>
      <c r="T2706" t="str">
        <f t="shared" si="171"/>
        <v>Moderate</v>
      </c>
    </row>
    <row r="2707" spans="1:20" ht="15" customHeight="1" x14ac:dyDescent="0.35">
      <c r="A2707" s="35">
        <v>53</v>
      </c>
      <c r="B2707" s="36">
        <v>26.711623339999999</v>
      </c>
      <c r="C2707" s="35">
        <v>109.58629620000001</v>
      </c>
      <c r="D2707" s="35">
        <v>88.736094210000005</v>
      </c>
      <c r="E2707" s="37">
        <v>194.0367741</v>
      </c>
      <c r="F2707" s="37">
        <v>45.608952410000001</v>
      </c>
      <c r="G2707" s="37">
        <v>198.85663629999999</v>
      </c>
      <c r="H2707" s="37">
        <v>259.89429949999999</v>
      </c>
      <c r="I2707" s="17" t="s">
        <v>243</v>
      </c>
      <c r="J2707" s="17" t="s">
        <v>359</v>
      </c>
      <c r="K2707" s="17" t="s">
        <v>392</v>
      </c>
      <c r="L2707" s="17" t="s">
        <v>363</v>
      </c>
      <c r="M2707" s="17" t="s">
        <v>333</v>
      </c>
      <c r="N2707" s="36">
        <v>4.2543571787335397</v>
      </c>
      <c r="O2707" s="35">
        <v>20.850201989999999</v>
      </c>
      <c r="P2707" s="37">
        <v>1415.7160370199999</v>
      </c>
      <c r="Q2707" t="str">
        <f t="shared" si="168"/>
        <v>Desirable</v>
      </c>
      <c r="R2707" t="str">
        <f t="shared" si="169"/>
        <v>Normal</v>
      </c>
      <c r="S2707">
        <f t="shared" si="170"/>
        <v>2</v>
      </c>
      <c r="T2707" t="str">
        <f t="shared" si="171"/>
        <v>Low</v>
      </c>
    </row>
    <row r="2708" spans="1:20" ht="15" customHeight="1" x14ac:dyDescent="0.35">
      <c r="A2708" s="35">
        <v>62</v>
      </c>
      <c r="B2708" s="36">
        <v>32.363861280000002</v>
      </c>
      <c r="C2708" s="35">
        <v>123.0372246</v>
      </c>
      <c r="D2708" s="35">
        <v>77.849423079999994</v>
      </c>
      <c r="E2708" s="37">
        <v>209.75750450000001</v>
      </c>
      <c r="F2708" s="37">
        <v>40.574867660000002</v>
      </c>
      <c r="G2708" s="37">
        <v>232.6423192</v>
      </c>
      <c r="H2708" s="37">
        <v>263.83583240000002</v>
      </c>
      <c r="I2708" s="17" t="s">
        <v>243</v>
      </c>
      <c r="J2708" s="17" t="s">
        <v>354</v>
      </c>
      <c r="K2708" s="17" t="s">
        <v>255</v>
      </c>
      <c r="L2708" s="17" t="s">
        <v>261</v>
      </c>
      <c r="M2708" s="17" t="s">
        <v>334</v>
      </c>
      <c r="N2708" s="36">
        <v>5.1696411250845697</v>
      </c>
      <c r="O2708" s="35">
        <v>45.187801520000001</v>
      </c>
      <c r="P2708" s="37">
        <v>2006.55939936</v>
      </c>
      <c r="Q2708" t="str">
        <f t="shared" si="168"/>
        <v>Borderline High</v>
      </c>
      <c r="R2708" t="str">
        <f t="shared" si="169"/>
        <v>Elevated</v>
      </c>
      <c r="S2708">
        <f t="shared" si="170"/>
        <v>4</v>
      </c>
      <c r="T2708" t="str">
        <f t="shared" si="171"/>
        <v>Moderate</v>
      </c>
    </row>
    <row r="2709" spans="1:20" ht="15" customHeight="1" x14ac:dyDescent="0.35">
      <c r="A2709" s="35">
        <v>70</v>
      </c>
      <c r="B2709" s="36">
        <v>23.028912129999998</v>
      </c>
      <c r="C2709" s="35">
        <v>101.8956476</v>
      </c>
      <c r="D2709" s="35">
        <v>76.334807350000005</v>
      </c>
      <c r="E2709" s="37">
        <v>214.2713196</v>
      </c>
      <c r="F2709" s="37">
        <v>39.25452713</v>
      </c>
      <c r="G2709" s="37">
        <v>244.5960378</v>
      </c>
      <c r="H2709" s="37">
        <v>257.95041149999997</v>
      </c>
      <c r="I2709" s="17" t="s">
        <v>353</v>
      </c>
      <c r="J2709" s="17" t="s">
        <v>359</v>
      </c>
      <c r="K2709" s="17" t="s">
        <v>255</v>
      </c>
      <c r="L2709" s="17" t="s">
        <v>366</v>
      </c>
      <c r="M2709" s="17" t="s">
        <v>255</v>
      </c>
      <c r="N2709" s="36">
        <v>5.4585123109595299</v>
      </c>
      <c r="O2709" s="35">
        <v>25.560840249999998</v>
      </c>
      <c r="P2709" s="37">
        <v>1612.0238491</v>
      </c>
      <c r="Q2709" t="str">
        <f t="shared" si="168"/>
        <v>Borderline High</v>
      </c>
      <c r="R2709" t="str">
        <f t="shared" si="169"/>
        <v>Normal</v>
      </c>
      <c r="S2709">
        <f t="shared" si="170"/>
        <v>3</v>
      </c>
      <c r="T2709" t="str">
        <f t="shared" si="171"/>
        <v>Moderate</v>
      </c>
    </row>
    <row r="2710" spans="1:20" ht="15" customHeight="1" x14ac:dyDescent="0.35">
      <c r="A2710" s="35">
        <v>47</v>
      </c>
      <c r="B2710" s="36">
        <v>19.500979180000002</v>
      </c>
      <c r="C2710" s="35">
        <v>106.11675270000001</v>
      </c>
      <c r="D2710" s="35">
        <v>85.464384159999994</v>
      </c>
      <c r="E2710" s="37">
        <v>184.86874069999999</v>
      </c>
      <c r="F2710" s="37">
        <v>32.579440210000001</v>
      </c>
      <c r="G2710" s="37">
        <v>212.4679265</v>
      </c>
      <c r="H2710" s="37">
        <v>241.27050209999999</v>
      </c>
      <c r="I2710" s="17" t="s">
        <v>243</v>
      </c>
      <c r="J2710" s="17" t="s">
        <v>354</v>
      </c>
      <c r="K2710" s="17" t="s">
        <v>392</v>
      </c>
      <c r="L2710" s="17" t="s">
        <v>360</v>
      </c>
      <c r="M2710" s="17" t="s">
        <v>255</v>
      </c>
      <c r="N2710" s="36">
        <v>5.6743989309937897</v>
      </c>
      <c r="O2710" s="35">
        <v>20.652368540000001</v>
      </c>
      <c r="P2710" s="37">
        <v>916.54602146000002</v>
      </c>
      <c r="Q2710" t="str">
        <f t="shared" si="168"/>
        <v>Desirable</v>
      </c>
      <c r="R2710" t="str">
        <f t="shared" si="169"/>
        <v>Normal</v>
      </c>
      <c r="S2710">
        <f t="shared" si="170"/>
        <v>1</v>
      </c>
      <c r="T2710" t="str">
        <f t="shared" si="171"/>
        <v>Low</v>
      </c>
    </row>
    <row r="2711" spans="1:20" ht="15" customHeight="1" x14ac:dyDescent="0.35">
      <c r="A2711" s="35">
        <v>77</v>
      </c>
      <c r="B2711" s="36">
        <v>28.607759399999999</v>
      </c>
      <c r="C2711" s="35">
        <v>101.89860659999999</v>
      </c>
      <c r="D2711" s="35">
        <v>89.497950349999996</v>
      </c>
      <c r="E2711" s="37">
        <v>194.134051</v>
      </c>
      <c r="F2711" s="37">
        <v>36.941688470000003</v>
      </c>
      <c r="G2711" s="37">
        <v>213.7415555</v>
      </c>
      <c r="H2711" s="37">
        <v>253.5335661</v>
      </c>
      <c r="I2711" s="17" t="s">
        <v>353</v>
      </c>
      <c r="J2711" s="17" t="s">
        <v>359</v>
      </c>
      <c r="K2711" s="17" t="s">
        <v>392</v>
      </c>
      <c r="L2711" s="17" t="s">
        <v>366</v>
      </c>
      <c r="M2711" s="17" t="s">
        <v>333</v>
      </c>
      <c r="N2711" s="36">
        <v>5.2551482901939996</v>
      </c>
      <c r="O2711" s="35">
        <v>12.400656250000001</v>
      </c>
      <c r="P2711" s="37">
        <v>2202.7974737999998</v>
      </c>
      <c r="Q2711" t="str">
        <f t="shared" si="168"/>
        <v>Desirable</v>
      </c>
      <c r="R2711" t="str">
        <f t="shared" si="169"/>
        <v>Normal</v>
      </c>
      <c r="S2711">
        <f t="shared" si="170"/>
        <v>5</v>
      </c>
      <c r="T2711" t="str">
        <f t="shared" si="171"/>
        <v>Moderate</v>
      </c>
    </row>
    <row r="2712" spans="1:20" ht="15" customHeight="1" x14ac:dyDescent="0.35">
      <c r="A2712" s="35">
        <v>49</v>
      </c>
      <c r="B2712" s="36">
        <v>26.798700879999998</v>
      </c>
      <c r="C2712" s="35">
        <v>120.6684468</v>
      </c>
      <c r="D2712" s="35">
        <v>84.094216979999999</v>
      </c>
      <c r="E2712" s="37">
        <v>189.48830989999999</v>
      </c>
      <c r="F2712" s="37">
        <v>39.15443621</v>
      </c>
      <c r="G2712" s="37">
        <v>230.29661709999999</v>
      </c>
      <c r="H2712" s="37">
        <v>212.74971450000001</v>
      </c>
      <c r="I2712" s="17" t="s">
        <v>243</v>
      </c>
      <c r="J2712" s="17" t="s">
        <v>249</v>
      </c>
      <c r="K2712" s="17" t="s">
        <v>392</v>
      </c>
      <c r="L2712" s="17" t="s">
        <v>360</v>
      </c>
      <c r="M2712" s="17" t="s">
        <v>333</v>
      </c>
      <c r="N2712" s="36">
        <v>4.8395106210622698</v>
      </c>
      <c r="O2712" s="35">
        <v>36.574229819999999</v>
      </c>
      <c r="P2712" s="37">
        <v>1313.13634312</v>
      </c>
      <c r="Q2712" t="str">
        <f t="shared" si="168"/>
        <v>Desirable</v>
      </c>
      <c r="R2712" t="str">
        <f t="shared" si="169"/>
        <v>Elevated</v>
      </c>
      <c r="S2712">
        <f t="shared" si="170"/>
        <v>4</v>
      </c>
      <c r="T2712" t="str">
        <f t="shared" si="171"/>
        <v>Moderate</v>
      </c>
    </row>
    <row r="2713" spans="1:20" ht="15" customHeight="1" x14ac:dyDescent="0.35">
      <c r="A2713" s="35">
        <v>84</v>
      </c>
      <c r="B2713" s="36">
        <v>26.164370179999999</v>
      </c>
      <c r="C2713" s="35">
        <v>110.26761140000001</v>
      </c>
      <c r="D2713" s="35">
        <v>75.604957909999996</v>
      </c>
      <c r="E2713" s="37">
        <v>207.61629550000001</v>
      </c>
      <c r="F2713" s="37">
        <v>31.783719810000001</v>
      </c>
      <c r="G2713" s="37">
        <v>227.8724929</v>
      </c>
      <c r="H2713" s="37">
        <v>246.04764660000001</v>
      </c>
      <c r="I2713" s="17" t="s">
        <v>243</v>
      </c>
      <c r="J2713" s="17" t="s">
        <v>249</v>
      </c>
      <c r="K2713" s="17" t="s">
        <v>255</v>
      </c>
      <c r="L2713" s="17" t="s">
        <v>366</v>
      </c>
      <c r="M2713" s="17" t="s">
        <v>333</v>
      </c>
      <c r="N2713" s="36">
        <v>6.5321584994176298</v>
      </c>
      <c r="O2713" s="35">
        <v>34.662653489999997</v>
      </c>
      <c r="P2713" s="37">
        <v>2197.8070951200002</v>
      </c>
      <c r="Q2713" t="str">
        <f t="shared" si="168"/>
        <v>Borderline High</v>
      </c>
      <c r="R2713" t="str">
        <f t="shared" si="169"/>
        <v>Normal</v>
      </c>
      <c r="S2713">
        <f t="shared" si="170"/>
        <v>3</v>
      </c>
      <c r="T2713" t="str">
        <f t="shared" si="171"/>
        <v>Moderate</v>
      </c>
    </row>
    <row r="2714" spans="1:20" ht="15" customHeight="1" x14ac:dyDescent="0.35">
      <c r="A2714" s="35">
        <v>84</v>
      </c>
      <c r="B2714" s="36">
        <v>20.402689290000001</v>
      </c>
      <c r="C2714" s="35">
        <v>99.283193510000004</v>
      </c>
      <c r="D2714" s="35">
        <v>82.095006659999996</v>
      </c>
      <c r="E2714" s="37">
        <v>202.42573139999999</v>
      </c>
      <c r="F2714" s="37">
        <v>35.258137050000002</v>
      </c>
      <c r="G2714" s="37">
        <v>207.52996390000001</v>
      </c>
      <c r="H2714" s="37">
        <v>263.52162850000002</v>
      </c>
      <c r="I2714" s="17" t="s">
        <v>243</v>
      </c>
      <c r="J2714" s="17" t="s">
        <v>249</v>
      </c>
      <c r="K2714" s="17" t="s">
        <v>392</v>
      </c>
      <c r="L2714" s="17" t="s">
        <v>366</v>
      </c>
      <c r="M2714" s="17" t="s">
        <v>255</v>
      </c>
      <c r="N2714" s="36">
        <v>5.7412486403617304</v>
      </c>
      <c r="O2714" s="35">
        <v>17.188186850000001</v>
      </c>
      <c r="P2714" s="37">
        <v>1713.8259003600001</v>
      </c>
      <c r="Q2714" t="str">
        <f t="shared" si="168"/>
        <v>Borderline High</v>
      </c>
      <c r="R2714" t="str">
        <f t="shared" si="169"/>
        <v>Normal</v>
      </c>
      <c r="S2714">
        <f t="shared" si="170"/>
        <v>1</v>
      </c>
      <c r="T2714" t="str">
        <f t="shared" si="171"/>
        <v>Low</v>
      </c>
    </row>
    <row r="2715" spans="1:20" ht="15" customHeight="1" x14ac:dyDescent="0.35">
      <c r="A2715" s="35">
        <v>45</v>
      </c>
      <c r="B2715" s="36">
        <v>27.9930108</v>
      </c>
      <c r="C2715" s="35">
        <v>114.6419549</v>
      </c>
      <c r="D2715" s="35">
        <v>68.827793170000007</v>
      </c>
      <c r="E2715" s="37">
        <v>204.6364581</v>
      </c>
      <c r="F2715" s="37">
        <v>33.711182639999997</v>
      </c>
      <c r="G2715" s="37">
        <v>226.9825472</v>
      </c>
      <c r="H2715" s="37">
        <v>273.30760450000002</v>
      </c>
      <c r="I2715" s="17" t="s">
        <v>353</v>
      </c>
      <c r="J2715" s="17" t="s">
        <v>249</v>
      </c>
      <c r="K2715" s="17" t="s">
        <v>255</v>
      </c>
      <c r="L2715" s="17" t="s">
        <v>360</v>
      </c>
      <c r="M2715" s="17" t="s">
        <v>333</v>
      </c>
      <c r="N2715" s="36">
        <v>6.07028416313074</v>
      </c>
      <c r="O2715" s="35">
        <v>45.814161730000002</v>
      </c>
      <c r="P2715" s="37">
        <v>1259.6854860000001</v>
      </c>
      <c r="Q2715" t="str">
        <f t="shared" si="168"/>
        <v>Borderline High</v>
      </c>
      <c r="R2715" t="str">
        <f t="shared" si="169"/>
        <v>Normal</v>
      </c>
      <c r="S2715">
        <f t="shared" si="170"/>
        <v>5</v>
      </c>
      <c r="T2715" t="str">
        <f t="shared" si="171"/>
        <v>Moderate</v>
      </c>
    </row>
    <row r="2716" spans="1:20" ht="15" customHeight="1" x14ac:dyDescent="0.35">
      <c r="A2716" s="35">
        <v>61</v>
      </c>
      <c r="B2716" s="36">
        <v>35.975368279999998</v>
      </c>
      <c r="C2716" s="35">
        <v>124.6909833</v>
      </c>
      <c r="D2716" s="35">
        <v>78.165172100000007</v>
      </c>
      <c r="E2716" s="37">
        <v>198.42140570000001</v>
      </c>
      <c r="F2716" s="37">
        <v>34.667309420000002</v>
      </c>
      <c r="G2716" s="37">
        <v>223.49277470000001</v>
      </c>
      <c r="H2716" s="37">
        <v>260.09079059999999</v>
      </c>
      <c r="I2716" s="17" t="s">
        <v>243</v>
      </c>
      <c r="J2716" s="17" t="s">
        <v>249</v>
      </c>
      <c r="K2716" s="17" t="s">
        <v>255</v>
      </c>
      <c r="L2716" s="17" t="s">
        <v>261</v>
      </c>
      <c r="M2716" s="17" t="s">
        <v>334</v>
      </c>
      <c r="N2716" s="36">
        <v>5.7235882743622497</v>
      </c>
      <c r="O2716" s="35">
        <v>46.5258112</v>
      </c>
      <c r="P2716" s="37">
        <v>2194.49746508</v>
      </c>
      <c r="Q2716" t="str">
        <f t="shared" si="168"/>
        <v>Desirable</v>
      </c>
      <c r="R2716" t="str">
        <f t="shared" si="169"/>
        <v>Elevated</v>
      </c>
      <c r="S2716">
        <f t="shared" si="170"/>
        <v>5</v>
      </c>
      <c r="T2716" t="str">
        <f t="shared" si="171"/>
        <v>Moderate</v>
      </c>
    </row>
    <row r="2717" spans="1:20" ht="15" customHeight="1" x14ac:dyDescent="0.35">
      <c r="A2717" s="35">
        <v>58</v>
      </c>
      <c r="B2717" s="36">
        <v>20.342288140000001</v>
      </c>
      <c r="C2717" s="35">
        <v>101.2433697</v>
      </c>
      <c r="D2717" s="35">
        <v>88.931239759999997</v>
      </c>
      <c r="E2717" s="37">
        <v>205.92279540000001</v>
      </c>
      <c r="F2717" s="37">
        <v>38.43176674</v>
      </c>
      <c r="G2717" s="37">
        <v>207.9550644</v>
      </c>
      <c r="H2717" s="37">
        <v>241.62693669999999</v>
      </c>
      <c r="I2717" s="17" t="s">
        <v>353</v>
      </c>
      <c r="J2717" s="17" t="s">
        <v>249</v>
      </c>
      <c r="K2717" s="17" t="s">
        <v>392</v>
      </c>
      <c r="L2717" s="17" t="s">
        <v>363</v>
      </c>
      <c r="M2717" s="17" t="s">
        <v>255</v>
      </c>
      <c r="N2717" s="36">
        <v>5.3581402279295798</v>
      </c>
      <c r="O2717" s="35">
        <v>12.31212994</v>
      </c>
      <c r="P2717" s="37">
        <v>1179.85271212</v>
      </c>
      <c r="Q2717" t="str">
        <f t="shared" si="168"/>
        <v>Borderline High</v>
      </c>
      <c r="R2717" t="str">
        <f t="shared" si="169"/>
        <v>Normal</v>
      </c>
      <c r="S2717">
        <f t="shared" si="170"/>
        <v>3</v>
      </c>
      <c r="T2717" t="str">
        <f t="shared" si="171"/>
        <v>Moderate</v>
      </c>
    </row>
    <row r="2718" spans="1:20" ht="15" customHeight="1" x14ac:dyDescent="0.35">
      <c r="A2718" s="35">
        <v>80</v>
      </c>
      <c r="B2718" s="36">
        <v>26.214493010000002</v>
      </c>
      <c r="C2718" s="35">
        <v>131.9084541</v>
      </c>
      <c r="D2718" s="35">
        <v>93.727374530000006</v>
      </c>
      <c r="E2718" s="37">
        <v>187.34332130000001</v>
      </c>
      <c r="F2718" s="37">
        <v>44.831885419999999</v>
      </c>
      <c r="G2718" s="37">
        <v>206.17224010000001</v>
      </c>
      <c r="H2718" s="37">
        <v>248.9525787</v>
      </c>
      <c r="I2718" s="17" t="s">
        <v>243</v>
      </c>
      <c r="J2718" s="17" t="s">
        <v>249</v>
      </c>
      <c r="K2718" s="17" t="s">
        <v>392</v>
      </c>
      <c r="L2718" s="17" t="s">
        <v>366</v>
      </c>
      <c r="M2718" s="17" t="s">
        <v>333</v>
      </c>
      <c r="N2718" s="36">
        <v>4.1787963978071803</v>
      </c>
      <c r="O2718" s="35">
        <v>38.181079570000001</v>
      </c>
      <c r="P2718" s="37">
        <v>2097.1594408000001</v>
      </c>
      <c r="Q2718" t="str">
        <f t="shared" si="168"/>
        <v>Desirable</v>
      </c>
      <c r="R2718" t="str">
        <f t="shared" si="169"/>
        <v>High / Stage 1</v>
      </c>
      <c r="S2718">
        <f t="shared" si="170"/>
        <v>4</v>
      </c>
      <c r="T2718" t="str">
        <f t="shared" si="171"/>
        <v>Moderate</v>
      </c>
    </row>
    <row r="2719" spans="1:20" ht="15" customHeight="1" x14ac:dyDescent="0.35">
      <c r="A2719" s="35">
        <v>40</v>
      </c>
      <c r="B2719" s="36">
        <v>27.377464060000001</v>
      </c>
      <c r="C2719" s="35">
        <v>122.84451489999999</v>
      </c>
      <c r="D2719" s="35">
        <v>77.106812259999998</v>
      </c>
      <c r="E2719" s="37">
        <v>194.3757458</v>
      </c>
      <c r="F2719" s="37">
        <v>40.57707654</v>
      </c>
      <c r="G2719" s="37">
        <v>222.5263741</v>
      </c>
      <c r="H2719" s="37">
        <v>212.3265974</v>
      </c>
      <c r="I2719" s="17" t="s">
        <v>243</v>
      </c>
      <c r="J2719" s="17" t="s">
        <v>354</v>
      </c>
      <c r="K2719" s="17" t="s">
        <v>255</v>
      </c>
      <c r="L2719" s="17" t="s">
        <v>360</v>
      </c>
      <c r="M2719" s="17" t="s">
        <v>333</v>
      </c>
      <c r="N2719" s="36">
        <v>4.7902846231021297</v>
      </c>
      <c r="O2719" s="35">
        <v>45.737702640000002</v>
      </c>
      <c r="P2719" s="37">
        <v>1095.0985624</v>
      </c>
      <c r="Q2719" t="str">
        <f t="shared" si="168"/>
        <v>Desirable</v>
      </c>
      <c r="R2719" t="str">
        <f t="shared" si="169"/>
        <v>Elevated</v>
      </c>
      <c r="S2719">
        <f t="shared" si="170"/>
        <v>3</v>
      </c>
      <c r="T2719" t="str">
        <f t="shared" si="171"/>
        <v>Moderate</v>
      </c>
    </row>
    <row r="2720" spans="1:20" ht="15" customHeight="1" x14ac:dyDescent="0.35">
      <c r="A2720" s="35">
        <v>65</v>
      </c>
      <c r="B2720" s="36">
        <v>24.78032949</v>
      </c>
      <c r="C2720" s="35">
        <v>109.32412669999999</v>
      </c>
      <c r="D2720" s="35">
        <v>70.171401840000001</v>
      </c>
      <c r="E2720" s="37">
        <v>181.56262090000001</v>
      </c>
      <c r="F2720" s="37">
        <v>43.816627019999999</v>
      </c>
      <c r="G2720" s="37">
        <v>216.1401735</v>
      </c>
      <c r="H2720" s="37">
        <v>246.43766729999999</v>
      </c>
      <c r="I2720" s="17" t="s">
        <v>243</v>
      </c>
      <c r="J2720" s="17" t="s">
        <v>354</v>
      </c>
      <c r="K2720" s="17" t="s">
        <v>255</v>
      </c>
      <c r="L2720" s="17" t="s">
        <v>261</v>
      </c>
      <c r="M2720" s="17" t="s">
        <v>255</v>
      </c>
      <c r="N2720" s="36">
        <v>4.14369232066006</v>
      </c>
      <c r="O2720" s="35">
        <v>39.152724859999999</v>
      </c>
      <c r="P2720" s="37">
        <v>1610.72141685</v>
      </c>
      <c r="Q2720" t="str">
        <f t="shared" si="168"/>
        <v>Desirable</v>
      </c>
      <c r="R2720" t="str">
        <f t="shared" si="169"/>
        <v>Normal</v>
      </c>
      <c r="S2720">
        <f t="shared" si="170"/>
        <v>0</v>
      </c>
      <c r="T2720" t="str">
        <f t="shared" si="171"/>
        <v>Low</v>
      </c>
    </row>
    <row r="2721" spans="1:20" ht="15" customHeight="1" x14ac:dyDescent="0.35">
      <c r="A2721" s="35">
        <v>53</v>
      </c>
      <c r="B2721" s="36">
        <v>27.02579983</v>
      </c>
      <c r="C2721" s="35">
        <v>108.9603786</v>
      </c>
      <c r="D2721" s="35">
        <v>71.154344699999996</v>
      </c>
      <c r="E2721" s="37">
        <v>176.5695695</v>
      </c>
      <c r="F2721" s="37">
        <v>32.002526949999996</v>
      </c>
      <c r="G2721" s="37">
        <v>200.39899260000001</v>
      </c>
      <c r="H2721" s="37">
        <v>271.05776700000001</v>
      </c>
      <c r="I2721" s="17" t="s">
        <v>243</v>
      </c>
      <c r="J2721" s="17" t="s">
        <v>359</v>
      </c>
      <c r="K2721" s="17" t="s">
        <v>255</v>
      </c>
      <c r="L2721" s="17" t="s">
        <v>363</v>
      </c>
      <c r="M2721" s="17" t="s">
        <v>333</v>
      </c>
      <c r="N2721" s="36">
        <v>5.5173633562083504</v>
      </c>
      <c r="O2721" s="35">
        <v>37.806033900000003</v>
      </c>
      <c r="P2721" s="37">
        <v>1432.3673909900001</v>
      </c>
      <c r="Q2721" t="str">
        <f t="shared" si="168"/>
        <v>Desirable</v>
      </c>
      <c r="R2721" t="str">
        <f t="shared" si="169"/>
        <v>Normal</v>
      </c>
      <c r="S2721">
        <f t="shared" si="170"/>
        <v>3</v>
      </c>
      <c r="T2721" t="str">
        <f t="shared" si="171"/>
        <v>Moderate</v>
      </c>
    </row>
    <row r="2722" spans="1:20" ht="15" customHeight="1" x14ac:dyDescent="0.35">
      <c r="A2722" s="35">
        <v>53</v>
      </c>
      <c r="B2722" s="36">
        <v>27.02579983</v>
      </c>
      <c r="C2722" s="35">
        <v>108.9603786</v>
      </c>
      <c r="D2722" s="35">
        <v>74.098628020000007</v>
      </c>
      <c r="E2722" s="37">
        <v>203.84773369999999</v>
      </c>
      <c r="F2722" s="37">
        <v>33.084557539999999</v>
      </c>
      <c r="G2722" s="37">
        <v>229.15400700000001</v>
      </c>
      <c r="H2722" s="37">
        <v>273.87201570000002</v>
      </c>
      <c r="I2722" s="17" t="s">
        <v>243</v>
      </c>
      <c r="J2722" s="17" t="s">
        <v>249</v>
      </c>
      <c r="K2722" s="17" t="s">
        <v>255</v>
      </c>
      <c r="L2722" s="17" t="s">
        <v>363</v>
      </c>
      <c r="M2722" s="17" t="s">
        <v>333</v>
      </c>
      <c r="N2722" s="36">
        <v>6.1614163482024296</v>
      </c>
      <c r="O2722" s="35">
        <v>34.861750579999999</v>
      </c>
      <c r="P2722" s="37">
        <v>1432.3673909900001</v>
      </c>
      <c r="Q2722" t="str">
        <f t="shared" si="168"/>
        <v>Borderline High</v>
      </c>
      <c r="R2722" t="str">
        <f t="shared" si="169"/>
        <v>Normal</v>
      </c>
      <c r="S2722">
        <f t="shared" si="170"/>
        <v>3</v>
      </c>
      <c r="T2722" t="str">
        <f t="shared" si="171"/>
        <v>Moderate</v>
      </c>
    </row>
    <row r="2723" spans="1:20" ht="15" customHeight="1" x14ac:dyDescent="0.35">
      <c r="A2723" s="35">
        <v>53</v>
      </c>
      <c r="B2723" s="36">
        <v>27.02579983</v>
      </c>
      <c r="C2723" s="35">
        <v>108.9603786</v>
      </c>
      <c r="D2723" s="35">
        <v>82.221322259999994</v>
      </c>
      <c r="E2723" s="37">
        <v>209.3778757</v>
      </c>
      <c r="F2723" s="37">
        <v>33.996428389999998</v>
      </c>
      <c r="G2723" s="37">
        <v>203.68216670000001</v>
      </c>
      <c r="H2723" s="37">
        <v>306.275239</v>
      </c>
      <c r="I2723" s="17" t="s">
        <v>243</v>
      </c>
      <c r="J2723" s="17" t="s">
        <v>249</v>
      </c>
      <c r="K2723" s="17" t="s">
        <v>392</v>
      </c>
      <c r="L2723" s="17" t="s">
        <v>363</v>
      </c>
      <c r="M2723" s="17" t="s">
        <v>333</v>
      </c>
      <c r="N2723" s="36">
        <v>6.1588197824212703</v>
      </c>
      <c r="O2723" s="35">
        <v>26.739056340000001</v>
      </c>
      <c r="P2723" s="37">
        <v>1432.3673909900001</v>
      </c>
      <c r="Q2723" t="str">
        <f t="shared" si="168"/>
        <v>Borderline High</v>
      </c>
      <c r="R2723" t="str">
        <f t="shared" si="169"/>
        <v>Normal</v>
      </c>
      <c r="S2723">
        <f t="shared" si="170"/>
        <v>3</v>
      </c>
      <c r="T2723" t="str">
        <f t="shared" si="171"/>
        <v>Moderate</v>
      </c>
    </row>
    <row r="2724" spans="1:20" ht="15" customHeight="1" x14ac:dyDescent="0.35">
      <c r="A2724" s="35">
        <v>41</v>
      </c>
      <c r="B2724" s="36">
        <v>25.725537460000002</v>
      </c>
      <c r="C2724" s="35">
        <v>88.122740269999994</v>
      </c>
      <c r="D2724" s="35">
        <v>72.209267999999994</v>
      </c>
      <c r="E2724" s="37">
        <v>160.8427092</v>
      </c>
      <c r="F2724" s="37">
        <v>31.122276450000001</v>
      </c>
      <c r="G2724" s="37">
        <v>176.70035899999999</v>
      </c>
      <c r="H2724" s="37">
        <v>229.51909599999999</v>
      </c>
      <c r="I2724" s="17" t="s">
        <v>243</v>
      </c>
      <c r="J2724" s="17" t="s">
        <v>359</v>
      </c>
      <c r="K2724" s="17" t="s">
        <v>255</v>
      </c>
      <c r="L2724" s="17" t="s">
        <v>360</v>
      </c>
      <c r="M2724" s="17" t="s">
        <v>333</v>
      </c>
      <c r="N2724" s="36">
        <v>5.1680894698819504</v>
      </c>
      <c r="O2724" s="35">
        <v>15.91347227</v>
      </c>
      <c r="P2724" s="37">
        <v>1054.7470358600001</v>
      </c>
      <c r="Q2724" t="str">
        <f t="shared" si="168"/>
        <v>Desirable</v>
      </c>
      <c r="R2724" t="str">
        <f t="shared" si="169"/>
        <v>Normal</v>
      </c>
      <c r="S2724">
        <f t="shared" si="170"/>
        <v>3</v>
      </c>
      <c r="T2724" t="str">
        <f t="shared" si="171"/>
        <v>Moderate</v>
      </c>
    </row>
    <row r="2725" spans="1:20" ht="15" customHeight="1" x14ac:dyDescent="0.35">
      <c r="A2725" s="35">
        <v>56</v>
      </c>
      <c r="B2725" s="36">
        <v>24.31087205</v>
      </c>
      <c r="C2725" s="35">
        <v>113.6849435</v>
      </c>
      <c r="D2725" s="35">
        <v>78.139265539999997</v>
      </c>
      <c r="E2725" s="37">
        <v>169.07031810000001</v>
      </c>
      <c r="F2725" s="37">
        <v>41.229401500000002</v>
      </c>
      <c r="G2725" s="37">
        <v>211.4601998</v>
      </c>
      <c r="H2725" s="37">
        <v>254.06056179999999</v>
      </c>
      <c r="I2725" s="17" t="s">
        <v>243</v>
      </c>
      <c r="J2725" s="17" t="s">
        <v>249</v>
      </c>
      <c r="K2725" s="17" t="s">
        <v>255</v>
      </c>
      <c r="L2725" s="17" t="s">
        <v>363</v>
      </c>
      <c r="M2725" s="17" t="s">
        <v>255</v>
      </c>
      <c r="N2725" s="36">
        <v>4.1007221048309397</v>
      </c>
      <c r="O2725" s="35">
        <v>35.545677959999999</v>
      </c>
      <c r="P2725" s="37">
        <v>1361.4088348</v>
      </c>
      <c r="Q2725" t="str">
        <f t="shared" si="168"/>
        <v>Desirable</v>
      </c>
      <c r="R2725" t="str">
        <f t="shared" si="169"/>
        <v>Normal</v>
      </c>
      <c r="S2725">
        <f t="shared" si="170"/>
        <v>0</v>
      </c>
      <c r="T2725" t="str">
        <f t="shared" si="171"/>
        <v>Low</v>
      </c>
    </row>
    <row r="2726" spans="1:20" ht="15" customHeight="1" x14ac:dyDescent="0.35">
      <c r="A2726" s="35">
        <v>51</v>
      </c>
      <c r="B2726" s="36">
        <v>26.614616999999999</v>
      </c>
      <c r="C2726" s="35">
        <v>107.6620906</v>
      </c>
      <c r="D2726" s="35">
        <v>78.635070929999998</v>
      </c>
      <c r="E2726" s="37">
        <v>218.53390060000001</v>
      </c>
      <c r="F2726" s="37">
        <v>38.296635909999999</v>
      </c>
      <c r="G2726" s="37">
        <v>238.7653292</v>
      </c>
      <c r="H2726" s="37">
        <v>247.73828069999999</v>
      </c>
      <c r="I2726" s="17" t="s">
        <v>353</v>
      </c>
      <c r="J2726" s="17" t="s">
        <v>249</v>
      </c>
      <c r="K2726" s="17" t="s">
        <v>255</v>
      </c>
      <c r="L2726" s="17" t="s">
        <v>363</v>
      </c>
      <c r="M2726" s="17" t="s">
        <v>333</v>
      </c>
      <c r="N2726" s="36">
        <v>5.7063471870890004</v>
      </c>
      <c r="O2726" s="35">
        <v>29.027019670000001</v>
      </c>
      <c r="P2726" s="37">
        <v>1357.3454670000001</v>
      </c>
      <c r="Q2726" t="str">
        <f t="shared" si="168"/>
        <v>Borderline High</v>
      </c>
      <c r="R2726" t="str">
        <f t="shared" si="169"/>
        <v>Normal</v>
      </c>
      <c r="S2726">
        <f t="shared" si="170"/>
        <v>5</v>
      </c>
      <c r="T2726" t="str">
        <f t="shared" si="171"/>
        <v>Moderate</v>
      </c>
    </row>
    <row r="2727" spans="1:20" ht="15" customHeight="1" x14ac:dyDescent="0.35">
      <c r="A2727" s="35">
        <v>73</v>
      </c>
      <c r="B2727" s="36">
        <v>29.406306059999999</v>
      </c>
      <c r="C2727" s="35">
        <v>106.630882</v>
      </c>
      <c r="D2727" s="35">
        <v>81.841356399999995</v>
      </c>
      <c r="E2727" s="37">
        <v>193.1916181</v>
      </c>
      <c r="F2727" s="37">
        <v>37.221465649999999</v>
      </c>
      <c r="G2727" s="37">
        <v>215.72863810000001</v>
      </c>
      <c r="H2727" s="37">
        <v>248.9525787</v>
      </c>
      <c r="I2727" s="17" t="s">
        <v>353</v>
      </c>
      <c r="J2727" s="17" t="s">
        <v>249</v>
      </c>
      <c r="K2727" s="17" t="s">
        <v>392</v>
      </c>
      <c r="L2727" s="17" t="s">
        <v>366</v>
      </c>
      <c r="M2727" s="17" t="s">
        <v>333</v>
      </c>
      <c r="N2727" s="36">
        <v>5.1903280734997104</v>
      </c>
      <c r="O2727" s="35">
        <v>24.789525600000001</v>
      </c>
      <c r="P2727" s="37">
        <v>2146.6603423800002</v>
      </c>
      <c r="Q2727" t="str">
        <f t="shared" si="168"/>
        <v>Desirable</v>
      </c>
      <c r="R2727" t="str">
        <f t="shared" si="169"/>
        <v>Normal</v>
      </c>
      <c r="S2727">
        <f t="shared" si="170"/>
        <v>5</v>
      </c>
      <c r="T2727" t="str">
        <f t="shared" si="171"/>
        <v>Moderate</v>
      </c>
    </row>
    <row r="2728" spans="1:20" ht="15" customHeight="1" x14ac:dyDescent="0.35">
      <c r="A2728" s="35">
        <v>45</v>
      </c>
      <c r="B2728" s="36">
        <v>19.212680020000001</v>
      </c>
      <c r="C2728" s="35">
        <v>81.841356399999995</v>
      </c>
      <c r="D2728" s="35">
        <v>75.597448529999994</v>
      </c>
      <c r="E2728" s="37">
        <v>193.1916181</v>
      </c>
      <c r="F2728" s="37">
        <v>37.221465649999999</v>
      </c>
      <c r="G2728" s="37">
        <v>215.72863810000001</v>
      </c>
      <c r="H2728" s="37">
        <v>248.9525787</v>
      </c>
      <c r="I2728" s="17" t="s">
        <v>353</v>
      </c>
      <c r="J2728" s="17" t="s">
        <v>249</v>
      </c>
      <c r="K2728" s="17" t="s">
        <v>255</v>
      </c>
      <c r="L2728" s="17" t="s">
        <v>360</v>
      </c>
      <c r="M2728" s="17" t="s">
        <v>255</v>
      </c>
      <c r="N2728" s="36">
        <v>5.1903280734997104</v>
      </c>
      <c r="O2728" s="35">
        <v>6.2439078700000001</v>
      </c>
      <c r="P2728" s="37">
        <v>864.57060090000004</v>
      </c>
      <c r="Q2728" t="str">
        <f t="shared" si="168"/>
        <v>Desirable</v>
      </c>
      <c r="R2728" t="str">
        <f t="shared" si="169"/>
        <v>Normal</v>
      </c>
      <c r="S2728">
        <f t="shared" si="170"/>
        <v>3</v>
      </c>
      <c r="T2728" t="str">
        <f t="shared" si="171"/>
        <v>Moderate</v>
      </c>
    </row>
    <row r="2729" spans="1:20" ht="15" customHeight="1" x14ac:dyDescent="0.35">
      <c r="A2729" s="35">
        <v>54</v>
      </c>
      <c r="B2729" s="36">
        <v>30.469508869999999</v>
      </c>
      <c r="C2729" s="35">
        <v>115.9455451</v>
      </c>
      <c r="D2729" s="35">
        <v>81.841356399999995</v>
      </c>
      <c r="E2729" s="37">
        <v>193.1916181</v>
      </c>
      <c r="F2729" s="37">
        <v>37.221465649999999</v>
      </c>
      <c r="G2729" s="37">
        <v>215.72863810000001</v>
      </c>
      <c r="H2729" s="37">
        <v>248.9525787</v>
      </c>
      <c r="I2729" s="17" t="s">
        <v>353</v>
      </c>
      <c r="J2729" s="17" t="s">
        <v>249</v>
      </c>
      <c r="K2729" s="17" t="s">
        <v>392</v>
      </c>
      <c r="L2729" s="17" t="s">
        <v>363</v>
      </c>
      <c r="M2729" s="17" t="s">
        <v>334</v>
      </c>
      <c r="N2729" s="36">
        <v>5.1903280734997104</v>
      </c>
      <c r="O2729" s="35">
        <v>34.104188700000002</v>
      </c>
      <c r="P2729" s="37">
        <v>1645.3534789800001</v>
      </c>
      <c r="Q2729" t="str">
        <f t="shared" si="168"/>
        <v>Desirable</v>
      </c>
      <c r="R2729" t="str">
        <f t="shared" si="169"/>
        <v>Normal</v>
      </c>
      <c r="S2729">
        <f t="shared" si="170"/>
        <v>6</v>
      </c>
      <c r="T2729" t="str">
        <f t="shared" si="171"/>
        <v>High</v>
      </c>
    </row>
    <row r="2730" spans="1:20" ht="15" customHeight="1" x14ac:dyDescent="0.35">
      <c r="A2730" s="35">
        <v>24</v>
      </c>
      <c r="B2730" s="36">
        <v>23.371261329999999</v>
      </c>
      <c r="C2730" s="35">
        <v>103.629245</v>
      </c>
      <c r="D2730" s="35">
        <v>96.869021950000004</v>
      </c>
      <c r="E2730" s="37">
        <v>161.6736866</v>
      </c>
      <c r="F2730" s="37">
        <v>40.970537550000003</v>
      </c>
      <c r="G2730" s="37">
        <v>197.8933658</v>
      </c>
      <c r="H2730" s="37">
        <v>214.3126532</v>
      </c>
      <c r="I2730" s="17" t="s">
        <v>243</v>
      </c>
      <c r="J2730" s="17" t="s">
        <v>249</v>
      </c>
      <c r="K2730" s="17" t="s">
        <v>392</v>
      </c>
      <c r="L2730" s="17" t="s">
        <v>355</v>
      </c>
      <c r="M2730" s="17" t="s">
        <v>255</v>
      </c>
      <c r="N2730" s="36">
        <v>3.9460962991441102</v>
      </c>
      <c r="O2730" s="35">
        <v>6.7602230499999898</v>
      </c>
      <c r="P2730" s="37">
        <v>560.91027192000001</v>
      </c>
      <c r="Q2730" t="str">
        <f t="shared" si="168"/>
        <v>Desirable</v>
      </c>
      <c r="R2730" t="str">
        <f t="shared" si="169"/>
        <v>Normal</v>
      </c>
      <c r="S2730">
        <f t="shared" si="170"/>
        <v>0</v>
      </c>
      <c r="T2730" t="str">
        <f t="shared" si="171"/>
        <v>Low</v>
      </c>
    </row>
    <row r="2731" spans="1:20" ht="15" customHeight="1" x14ac:dyDescent="0.35">
      <c r="A2731" s="35">
        <v>85</v>
      </c>
      <c r="B2731" s="36">
        <v>30.092115249999999</v>
      </c>
      <c r="C2731" s="35">
        <v>113.6973618</v>
      </c>
      <c r="D2731" s="35">
        <v>82.829053540000004</v>
      </c>
      <c r="E2731" s="37">
        <v>210.55942970000001</v>
      </c>
      <c r="F2731" s="37">
        <v>38.000877340000002</v>
      </c>
      <c r="G2731" s="37">
        <v>223.41042820000001</v>
      </c>
      <c r="H2731" s="37">
        <v>249.29862460000001</v>
      </c>
      <c r="I2731" s="17" t="s">
        <v>353</v>
      </c>
      <c r="J2731" s="17" t="s">
        <v>249</v>
      </c>
      <c r="K2731" s="17" t="s">
        <v>392</v>
      </c>
      <c r="L2731" s="17" t="s">
        <v>366</v>
      </c>
      <c r="M2731" s="17" t="s">
        <v>334</v>
      </c>
      <c r="N2731" s="36">
        <v>5.5409096957444097</v>
      </c>
      <c r="O2731" s="35">
        <v>30.868308259999999</v>
      </c>
      <c r="P2731" s="37">
        <v>2557.8297962500001</v>
      </c>
      <c r="Q2731" t="str">
        <f t="shared" si="168"/>
        <v>Borderline High</v>
      </c>
      <c r="R2731" t="str">
        <f t="shared" si="169"/>
        <v>Normal</v>
      </c>
      <c r="S2731">
        <f t="shared" si="170"/>
        <v>6</v>
      </c>
      <c r="T2731" t="str">
        <f t="shared" si="171"/>
        <v>High</v>
      </c>
    </row>
    <row r="2732" spans="1:20" ht="15" customHeight="1" x14ac:dyDescent="0.35">
      <c r="A2732" s="35">
        <v>54</v>
      </c>
      <c r="B2732" s="36">
        <v>23.651080610000001</v>
      </c>
      <c r="C2732" s="35">
        <v>107.23117689999999</v>
      </c>
      <c r="D2732" s="35">
        <v>79.228087479999999</v>
      </c>
      <c r="E2732" s="37">
        <v>194.22195930000001</v>
      </c>
      <c r="F2732" s="37">
        <v>46.949847990000002</v>
      </c>
      <c r="G2732" s="37">
        <v>198.7386616</v>
      </c>
      <c r="H2732" s="37">
        <v>258.77709179999999</v>
      </c>
      <c r="I2732" s="17" t="s">
        <v>243</v>
      </c>
      <c r="J2732" s="17" t="s">
        <v>249</v>
      </c>
      <c r="K2732" s="17" t="s">
        <v>255</v>
      </c>
      <c r="L2732" s="17" t="s">
        <v>363</v>
      </c>
      <c r="M2732" s="17" t="s">
        <v>255</v>
      </c>
      <c r="N2732" s="36">
        <v>4.1367963393910898</v>
      </c>
      <c r="O2732" s="35">
        <v>28.003089419999998</v>
      </c>
      <c r="P2732" s="37">
        <v>1277.15835294</v>
      </c>
      <c r="Q2732" t="str">
        <f t="shared" si="168"/>
        <v>Desirable</v>
      </c>
      <c r="R2732" t="str">
        <f t="shared" si="169"/>
        <v>Normal</v>
      </c>
      <c r="S2732">
        <f t="shared" si="170"/>
        <v>0</v>
      </c>
      <c r="T2732" t="str">
        <f t="shared" si="171"/>
        <v>Low</v>
      </c>
    </row>
    <row r="2733" spans="1:20" ht="15" customHeight="1" x14ac:dyDescent="0.35">
      <c r="A2733" s="35">
        <v>73</v>
      </c>
      <c r="B2733" s="36">
        <v>30.56665104</v>
      </c>
      <c r="C2733" s="35">
        <v>122.8081694</v>
      </c>
      <c r="D2733" s="35">
        <v>81.912475009999994</v>
      </c>
      <c r="E2733" s="37">
        <v>202.1026071</v>
      </c>
      <c r="F2733" s="37">
        <v>26.285450010000002</v>
      </c>
      <c r="G2733" s="37">
        <v>230.85467610000001</v>
      </c>
      <c r="H2733" s="37">
        <v>273.09324170000002</v>
      </c>
      <c r="I2733" s="17" t="s">
        <v>353</v>
      </c>
      <c r="J2733" s="17" t="s">
        <v>359</v>
      </c>
      <c r="K2733" s="17" t="s">
        <v>392</v>
      </c>
      <c r="L2733" s="17" t="s">
        <v>366</v>
      </c>
      <c r="M2733" s="17" t="s">
        <v>334</v>
      </c>
      <c r="N2733" s="36">
        <v>7.6887634422508402</v>
      </c>
      <c r="O2733" s="35">
        <v>40.895694390000003</v>
      </c>
      <c r="P2733" s="37">
        <v>2231.36552592</v>
      </c>
      <c r="Q2733" t="str">
        <f t="shared" si="168"/>
        <v>Borderline High</v>
      </c>
      <c r="R2733" t="str">
        <f t="shared" si="169"/>
        <v>Elevated</v>
      </c>
      <c r="S2733">
        <f t="shared" si="170"/>
        <v>7</v>
      </c>
      <c r="T2733" t="str">
        <f t="shared" si="171"/>
        <v>High</v>
      </c>
    </row>
    <row r="2734" spans="1:20" ht="15" customHeight="1" x14ac:dyDescent="0.35">
      <c r="A2734" s="35">
        <v>82</v>
      </c>
      <c r="B2734" s="36">
        <v>26.755244260000001</v>
      </c>
      <c r="C2734" s="35">
        <v>95.3159773</v>
      </c>
      <c r="D2734" s="35">
        <v>80.710004130000002</v>
      </c>
      <c r="E2734" s="37">
        <v>188.8099181</v>
      </c>
      <c r="F2734" s="37">
        <v>34.770140929999997</v>
      </c>
      <c r="G2734" s="37">
        <v>230.6265665</v>
      </c>
      <c r="H2734" s="37">
        <v>246.32089920000001</v>
      </c>
      <c r="I2734" s="17" t="s">
        <v>243</v>
      </c>
      <c r="J2734" s="17" t="s">
        <v>359</v>
      </c>
      <c r="K2734" s="17" t="s">
        <v>392</v>
      </c>
      <c r="L2734" s="17" t="s">
        <v>366</v>
      </c>
      <c r="M2734" s="17" t="s">
        <v>333</v>
      </c>
      <c r="N2734" s="36">
        <v>5.4302316024578703</v>
      </c>
      <c r="O2734" s="35">
        <v>14.60597317</v>
      </c>
      <c r="P2734" s="37">
        <v>2193.9300293199999</v>
      </c>
      <c r="Q2734" t="str">
        <f t="shared" si="168"/>
        <v>Desirable</v>
      </c>
      <c r="R2734" t="str">
        <f t="shared" si="169"/>
        <v>Normal</v>
      </c>
      <c r="S2734">
        <f t="shared" si="170"/>
        <v>3</v>
      </c>
      <c r="T2734" t="str">
        <f t="shared" si="171"/>
        <v>Moderate</v>
      </c>
    </row>
    <row r="2735" spans="1:20" ht="15" customHeight="1" x14ac:dyDescent="0.35">
      <c r="A2735" s="35">
        <v>82</v>
      </c>
      <c r="B2735" s="36">
        <v>22.352919629999999</v>
      </c>
      <c r="C2735" s="35">
        <v>132.82153940000001</v>
      </c>
      <c r="D2735" s="35">
        <v>82.277727670000004</v>
      </c>
      <c r="E2735" s="37">
        <v>190.30212929999999</v>
      </c>
      <c r="F2735" s="37">
        <v>37.75883674</v>
      </c>
      <c r="G2735" s="37">
        <v>209.90390170000001</v>
      </c>
      <c r="H2735" s="37">
        <v>272.70210839999999</v>
      </c>
      <c r="I2735" s="17" t="s">
        <v>243</v>
      </c>
      <c r="J2735" s="17" t="s">
        <v>359</v>
      </c>
      <c r="K2735" s="17" t="s">
        <v>392</v>
      </c>
      <c r="L2735" s="17" t="s">
        <v>366</v>
      </c>
      <c r="M2735" s="17" t="s">
        <v>255</v>
      </c>
      <c r="N2735" s="36">
        <v>5.0399362303024198</v>
      </c>
      <c r="O2735" s="35">
        <v>50.543811730000002</v>
      </c>
      <c r="P2735" s="37">
        <v>1832.9394096599999</v>
      </c>
      <c r="Q2735" t="str">
        <f t="shared" si="168"/>
        <v>Desirable</v>
      </c>
      <c r="R2735" t="str">
        <f t="shared" si="169"/>
        <v>High / Stage 1</v>
      </c>
      <c r="S2735">
        <f t="shared" si="170"/>
        <v>3</v>
      </c>
      <c r="T2735" t="str">
        <f t="shared" si="171"/>
        <v>Moderate</v>
      </c>
    </row>
    <row r="2736" spans="1:20" ht="15" customHeight="1" x14ac:dyDescent="0.35">
      <c r="A2736" s="35">
        <v>64</v>
      </c>
      <c r="B2736" s="36">
        <v>24.806100570000002</v>
      </c>
      <c r="C2736" s="35">
        <v>95.562929629999999</v>
      </c>
      <c r="D2736" s="35">
        <v>82.498219939999998</v>
      </c>
      <c r="E2736" s="37">
        <v>198.55771039999999</v>
      </c>
      <c r="F2736" s="37">
        <v>35.451957810000003</v>
      </c>
      <c r="G2736" s="37">
        <v>211.65196019999999</v>
      </c>
      <c r="H2736" s="37">
        <v>238.25172480000001</v>
      </c>
      <c r="I2736" s="17" t="s">
        <v>353</v>
      </c>
      <c r="J2736" s="17" t="s">
        <v>359</v>
      </c>
      <c r="K2736" s="17" t="s">
        <v>392</v>
      </c>
      <c r="L2736" s="17" t="s">
        <v>261</v>
      </c>
      <c r="M2736" s="17" t="s">
        <v>255</v>
      </c>
      <c r="N2736" s="36">
        <v>5.6007544481504601</v>
      </c>
      <c r="O2736" s="35">
        <v>13.064709690000001</v>
      </c>
      <c r="P2736" s="37">
        <v>1587.5904364800001</v>
      </c>
      <c r="Q2736" t="str">
        <f t="shared" si="168"/>
        <v>Desirable</v>
      </c>
      <c r="R2736" t="str">
        <f t="shared" si="169"/>
        <v>Normal</v>
      </c>
      <c r="S2736">
        <f t="shared" si="170"/>
        <v>3</v>
      </c>
      <c r="T2736" t="str">
        <f t="shared" si="171"/>
        <v>Moderate</v>
      </c>
    </row>
    <row r="2737" spans="1:20" ht="15" customHeight="1" x14ac:dyDescent="0.35">
      <c r="A2737" s="35">
        <v>37</v>
      </c>
      <c r="B2737" s="36">
        <v>32.96833599</v>
      </c>
      <c r="C2737" s="35">
        <v>107.83909149999999</v>
      </c>
      <c r="D2737" s="35">
        <v>95.988088520000005</v>
      </c>
      <c r="E2737" s="37">
        <v>208.0137708</v>
      </c>
      <c r="F2737" s="37">
        <v>36.380725959999999</v>
      </c>
      <c r="G2737" s="37">
        <v>224.44481640000001</v>
      </c>
      <c r="H2737" s="37">
        <v>301.53596750000003</v>
      </c>
      <c r="I2737" s="17" t="s">
        <v>243</v>
      </c>
      <c r="J2737" s="17" t="s">
        <v>359</v>
      </c>
      <c r="K2737" s="17" t="s">
        <v>392</v>
      </c>
      <c r="L2737" s="17" t="s">
        <v>357</v>
      </c>
      <c r="M2737" s="17" t="s">
        <v>334</v>
      </c>
      <c r="N2737" s="36">
        <v>5.7176915883621398</v>
      </c>
      <c r="O2737" s="35">
        <v>11.851002980000001</v>
      </c>
      <c r="P2737" s="37">
        <v>1219.8284316300001</v>
      </c>
      <c r="Q2737" t="str">
        <f t="shared" si="168"/>
        <v>Borderline High</v>
      </c>
      <c r="R2737" t="str">
        <f t="shared" si="169"/>
        <v>Normal</v>
      </c>
      <c r="S2737">
        <f t="shared" si="170"/>
        <v>4</v>
      </c>
      <c r="T2737" t="str">
        <f t="shared" si="171"/>
        <v>Moderate</v>
      </c>
    </row>
    <row r="2738" spans="1:20" ht="15" customHeight="1" x14ac:dyDescent="0.35">
      <c r="A2738" s="35">
        <v>36</v>
      </c>
      <c r="B2738" s="36">
        <v>27.25914182</v>
      </c>
      <c r="C2738" s="35">
        <v>80.083649829999999</v>
      </c>
      <c r="D2738" s="35">
        <v>75.251538550000006</v>
      </c>
      <c r="E2738" s="37">
        <v>182.4425008</v>
      </c>
      <c r="F2738" s="37">
        <v>35.623076159999997</v>
      </c>
      <c r="G2738" s="37">
        <v>218.26621919999999</v>
      </c>
      <c r="H2738" s="37">
        <v>233.2195447</v>
      </c>
      <c r="I2738" s="17" t="s">
        <v>353</v>
      </c>
      <c r="J2738" s="17" t="s">
        <v>249</v>
      </c>
      <c r="K2738" s="17" t="s">
        <v>255</v>
      </c>
      <c r="L2738" s="17" t="s">
        <v>357</v>
      </c>
      <c r="M2738" s="17" t="s">
        <v>333</v>
      </c>
      <c r="N2738" s="36">
        <v>5.1214695772079004</v>
      </c>
      <c r="O2738" s="35">
        <v>4.8321112799999897</v>
      </c>
      <c r="P2738" s="37">
        <v>981.32910551999998</v>
      </c>
      <c r="Q2738" t="str">
        <f t="shared" si="168"/>
        <v>Desirable</v>
      </c>
      <c r="R2738" t="str">
        <f t="shared" si="169"/>
        <v>Normal</v>
      </c>
      <c r="S2738">
        <f t="shared" si="170"/>
        <v>5</v>
      </c>
      <c r="T2738" t="str">
        <f t="shared" si="171"/>
        <v>Moderate</v>
      </c>
    </row>
    <row r="2739" spans="1:20" ht="15" customHeight="1" x14ac:dyDescent="0.35">
      <c r="A2739" s="35">
        <v>46</v>
      </c>
      <c r="B2739" s="36">
        <v>24.709825550000001</v>
      </c>
      <c r="C2739" s="35">
        <v>108.4719616</v>
      </c>
      <c r="D2739" s="35">
        <v>77.568082390000001</v>
      </c>
      <c r="E2739" s="37">
        <v>197.75868120000001</v>
      </c>
      <c r="F2739" s="37">
        <v>34.32548834</v>
      </c>
      <c r="G2739" s="37">
        <v>223.97536030000001</v>
      </c>
      <c r="H2739" s="37">
        <v>284.45850089999999</v>
      </c>
      <c r="I2739" s="17" t="s">
        <v>243</v>
      </c>
      <c r="J2739" s="17" t="s">
        <v>359</v>
      </c>
      <c r="K2739" s="17" t="s">
        <v>255</v>
      </c>
      <c r="L2739" s="17" t="s">
        <v>360</v>
      </c>
      <c r="M2739" s="17" t="s">
        <v>255</v>
      </c>
      <c r="N2739" s="36">
        <v>5.7612780112890301</v>
      </c>
      <c r="O2739" s="35">
        <v>30.903879209999999</v>
      </c>
      <c r="P2739" s="37">
        <v>1136.6519753</v>
      </c>
      <c r="Q2739" t="str">
        <f t="shared" si="168"/>
        <v>Desirable</v>
      </c>
      <c r="R2739" t="str">
        <f t="shared" si="169"/>
        <v>Normal</v>
      </c>
      <c r="S2739">
        <f t="shared" si="170"/>
        <v>1</v>
      </c>
      <c r="T2739" t="str">
        <f t="shared" si="171"/>
        <v>Low</v>
      </c>
    </row>
    <row r="2740" spans="1:20" ht="15" customHeight="1" x14ac:dyDescent="0.35">
      <c r="A2740" s="35">
        <v>77</v>
      </c>
      <c r="B2740" s="36">
        <v>32.702684310000002</v>
      </c>
      <c r="C2740" s="35">
        <v>110.8391654</v>
      </c>
      <c r="D2740" s="35">
        <v>96.843119819999998</v>
      </c>
      <c r="E2740" s="37">
        <v>202.3280627</v>
      </c>
      <c r="F2740" s="37">
        <v>35.033332819999998</v>
      </c>
      <c r="G2740" s="37">
        <v>217.38629510000001</v>
      </c>
      <c r="H2740" s="37">
        <v>274.19343190000001</v>
      </c>
      <c r="I2740" s="17" t="s">
        <v>353</v>
      </c>
      <c r="J2740" s="17" t="s">
        <v>249</v>
      </c>
      <c r="K2740" s="17" t="s">
        <v>392</v>
      </c>
      <c r="L2740" s="17" t="s">
        <v>366</v>
      </c>
      <c r="M2740" s="17" t="s">
        <v>334</v>
      </c>
      <c r="N2740" s="36">
        <v>5.77530158890547</v>
      </c>
      <c r="O2740" s="35">
        <v>13.996045580000001</v>
      </c>
      <c r="P2740" s="37">
        <v>2518.1066918699998</v>
      </c>
      <c r="Q2740" t="str">
        <f t="shared" si="168"/>
        <v>Borderline High</v>
      </c>
      <c r="R2740" t="str">
        <f t="shared" si="169"/>
        <v>Normal</v>
      </c>
      <c r="S2740">
        <f t="shared" si="170"/>
        <v>6</v>
      </c>
      <c r="T2740" t="str">
        <f t="shared" si="171"/>
        <v>High</v>
      </c>
    </row>
    <row r="2741" spans="1:20" ht="15" customHeight="1" x14ac:dyDescent="0.35">
      <c r="A2741" s="35">
        <v>35</v>
      </c>
      <c r="B2741" s="36">
        <v>31.275832869999999</v>
      </c>
      <c r="C2741" s="35">
        <v>108.92727790000001</v>
      </c>
      <c r="D2741" s="35">
        <v>79.481356109999993</v>
      </c>
      <c r="E2741" s="37">
        <v>190.93687919999999</v>
      </c>
      <c r="F2741" s="37">
        <v>30.802483110000001</v>
      </c>
      <c r="G2741" s="37">
        <v>222.54792399999999</v>
      </c>
      <c r="H2741" s="37">
        <v>234.3608888</v>
      </c>
      <c r="I2741" s="17" t="s">
        <v>243</v>
      </c>
      <c r="J2741" s="17" t="s">
        <v>359</v>
      </c>
      <c r="K2741" s="17" t="s">
        <v>255</v>
      </c>
      <c r="L2741" s="17" t="s">
        <v>357</v>
      </c>
      <c r="M2741" s="17" t="s">
        <v>334</v>
      </c>
      <c r="N2741" s="36">
        <v>6.1987495786666802</v>
      </c>
      <c r="O2741" s="35">
        <v>29.44592179</v>
      </c>
      <c r="P2741" s="37">
        <v>1094.6541504500001</v>
      </c>
      <c r="Q2741" t="str">
        <f t="shared" si="168"/>
        <v>Desirable</v>
      </c>
      <c r="R2741" t="str">
        <f t="shared" si="169"/>
        <v>Normal</v>
      </c>
      <c r="S2741">
        <f t="shared" si="170"/>
        <v>4</v>
      </c>
      <c r="T2741" t="str">
        <f t="shared" si="171"/>
        <v>Moderate</v>
      </c>
    </row>
    <row r="2742" spans="1:20" ht="15" customHeight="1" x14ac:dyDescent="0.35">
      <c r="A2742" s="35">
        <v>52</v>
      </c>
      <c r="B2742" s="36">
        <v>22.798872889999998</v>
      </c>
      <c r="C2742" s="35">
        <v>110.2344008</v>
      </c>
      <c r="D2742" s="35">
        <v>78.170973559999993</v>
      </c>
      <c r="E2742" s="37">
        <v>191.73810109999999</v>
      </c>
      <c r="F2742" s="37">
        <v>31.04067092</v>
      </c>
      <c r="G2742" s="37">
        <v>202.51488090000001</v>
      </c>
      <c r="H2742" s="37">
        <v>262.83334509999997</v>
      </c>
      <c r="I2742" s="17" t="s">
        <v>243</v>
      </c>
      <c r="J2742" s="17" t="s">
        <v>249</v>
      </c>
      <c r="K2742" s="17" t="s">
        <v>255</v>
      </c>
      <c r="L2742" s="17" t="s">
        <v>363</v>
      </c>
      <c r="M2742" s="17" t="s">
        <v>255</v>
      </c>
      <c r="N2742" s="36">
        <v>6.1769960318886099</v>
      </c>
      <c r="O2742" s="35">
        <v>32.063427240000003</v>
      </c>
      <c r="P2742" s="37">
        <v>1185.5413902800001</v>
      </c>
      <c r="Q2742" t="str">
        <f t="shared" si="168"/>
        <v>Desirable</v>
      </c>
      <c r="R2742" t="str">
        <f t="shared" si="169"/>
        <v>Normal</v>
      </c>
      <c r="S2742">
        <f t="shared" si="170"/>
        <v>1</v>
      </c>
      <c r="T2742" t="str">
        <f t="shared" si="171"/>
        <v>Low</v>
      </c>
    </row>
    <row r="2743" spans="1:20" ht="15" customHeight="1" x14ac:dyDescent="0.35">
      <c r="A2743" s="35">
        <v>60</v>
      </c>
      <c r="B2743" s="36">
        <v>25.977553830000002</v>
      </c>
      <c r="C2743" s="35">
        <v>103.8906183</v>
      </c>
      <c r="D2743" s="35">
        <v>81.29699128</v>
      </c>
      <c r="E2743" s="37">
        <v>197.22899140000001</v>
      </c>
      <c r="F2743" s="37">
        <v>42.380598990000003</v>
      </c>
      <c r="G2743" s="37">
        <v>224.75149780000001</v>
      </c>
      <c r="H2743" s="37">
        <v>229.35029019999999</v>
      </c>
      <c r="I2743" s="17" t="s">
        <v>243</v>
      </c>
      <c r="J2743" s="17" t="s">
        <v>249</v>
      </c>
      <c r="K2743" s="17" t="s">
        <v>392</v>
      </c>
      <c r="L2743" s="17" t="s">
        <v>261</v>
      </c>
      <c r="M2743" s="17" t="s">
        <v>333</v>
      </c>
      <c r="N2743" s="36">
        <v>4.6537565796683902</v>
      </c>
      <c r="O2743" s="35">
        <v>22.59362702</v>
      </c>
      <c r="P2743" s="37">
        <v>1558.6532298</v>
      </c>
      <c r="Q2743" t="str">
        <f t="shared" si="168"/>
        <v>Desirable</v>
      </c>
      <c r="R2743" t="str">
        <f t="shared" si="169"/>
        <v>Normal</v>
      </c>
      <c r="S2743">
        <f t="shared" si="170"/>
        <v>2</v>
      </c>
      <c r="T2743" t="str">
        <f t="shared" si="171"/>
        <v>Low</v>
      </c>
    </row>
    <row r="2744" spans="1:20" ht="15" customHeight="1" x14ac:dyDescent="0.35">
      <c r="A2744" s="35">
        <v>28</v>
      </c>
      <c r="B2744" s="36">
        <v>18.187447339999999</v>
      </c>
      <c r="C2744" s="35">
        <v>117.4180775</v>
      </c>
      <c r="D2744" s="35">
        <v>74.917714759999996</v>
      </c>
      <c r="E2744" s="37">
        <v>202.19488369999999</v>
      </c>
      <c r="F2744" s="37">
        <v>43.919697399999997</v>
      </c>
      <c r="G2744" s="37">
        <v>222.8660127</v>
      </c>
      <c r="H2744" s="37">
        <v>263.86347610000001</v>
      </c>
      <c r="I2744" s="17" t="s">
        <v>353</v>
      </c>
      <c r="J2744" s="17" t="s">
        <v>359</v>
      </c>
      <c r="K2744" s="17" t="s">
        <v>255</v>
      </c>
      <c r="L2744" s="17" t="s">
        <v>355</v>
      </c>
      <c r="M2744" s="17" t="s">
        <v>332</v>
      </c>
      <c r="N2744" s="36">
        <v>4.6037403641127996</v>
      </c>
      <c r="O2744" s="35">
        <v>42.50036274</v>
      </c>
      <c r="P2744" s="37">
        <v>509.24852551999999</v>
      </c>
      <c r="Q2744" t="str">
        <f t="shared" si="168"/>
        <v>Borderline High</v>
      </c>
      <c r="R2744" t="str">
        <f t="shared" si="169"/>
        <v>Normal</v>
      </c>
      <c r="S2744">
        <f t="shared" si="170"/>
        <v>3</v>
      </c>
      <c r="T2744" t="str">
        <f t="shared" si="171"/>
        <v>Moderate</v>
      </c>
    </row>
    <row r="2745" spans="1:20" ht="15" customHeight="1" x14ac:dyDescent="0.35">
      <c r="A2745" s="35">
        <v>66</v>
      </c>
      <c r="B2745" s="36">
        <v>31.35976488</v>
      </c>
      <c r="C2745" s="35">
        <v>107.10976239999999</v>
      </c>
      <c r="D2745" s="35">
        <v>84.762047030000005</v>
      </c>
      <c r="E2745" s="37">
        <v>179.7057394</v>
      </c>
      <c r="F2745" s="37">
        <v>36.726779559999997</v>
      </c>
      <c r="G2745" s="37">
        <v>197.741546</v>
      </c>
      <c r="H2745" s="37">
        <v>241.87654699999999</v>
      </c>
      <c r="I2745" s="17" t="s">
        <v>243</v>
      </c>
      <c r="J2745" s="17" t="s">
        <v>354</v>
      </c>
      <c r="K2745" s="17" t="s">
        <v>392</v>
      </c>
      <c r="L2745" s="17" t="s">
        <v>261</v>
      </c>
      <c r="M2745" s="17" t="s">
        <v>334</v>
      </c>
      <c r="N2745" s="36">
        <v>4.8930437558898197</v>
      </c>
      <c r="O2745" s="35">
        <v>22.34771537</v>
      </c>
      <c r="P2745" s="37">
        <v>2069.7444820800001</v>
      </c>
      <c r="Q2745" t="str">
        <f t="shared" si="168"/>
        <v>Desirable</v>
      </c>
      <c r="R2745" t="str">
        <f t="shared" si="169"/>
        <v>Normal</v>
      </c>
      <c r="S2745">
        <f t="shared" si="170"/>
        <v>4</v>
      </c>
      <c r="T2745" t="str">
        <f t="shared" si="171"/>
        <v>Moderate</v>
      </c>
    </row>
    <row r="2746" spans="1:20" ht="15" customHeight="1" x14ac:dyDescent="0.35">
      <c r="A2746" s="35">
        <v>55</v>
      </c>
      <c r="B2746" s="36">
        <v>27.020335620000001</v>
      </c>
      <c r="C2746" s="35">
        <v>114.3141535</v>
      </c>
      <c r="D2746" s="35">
        <v>72.864854179999995</v>
      </c>
      <c r="E2746" s="37">
        <v>210.02205090000001</v>
      </c>
      <c r="F2746" s="37">
        <v>39.105362409999998</v>
      </c>
      <c r="G2746" s="37">
        <v>235.47116130000001</v>
      </c>
      <c r="H2746" s="37">
        <v>253.95858720000001</v>
      </c>
      <c r="I2746" s="17" t="s">
        <v>243</v>
      </c>
      <c r="J2746" s="17" t="s">
        <v>249</v>
      </c>
      <c r="K2746" s="17" t="s">
        <v>255</v>
      </c>
      <c r="L2746" s="17" t="s">
        <v>363</v>
      </c>
      <c r="M2746" s="17" t="s">
        <v>333</v>
      </c>
      <c r="N2746" s="36">
        <v>5.3706713851165704</v>
      </c>
      <c r="O2746" s="35">
        <v>41.449299320000002</v>
      </c>
      <c r="P2746" s="37">
        <v>1486.1184591000001</v>
      </c>
      <c r="Q2746" t="str">
        <f t="shared" si="168"/>
        <v>Borderline High</v>
      </c>
      <c r="R2746" t="str">
        <f t="shared" si="169"/>
        <v>Normal</v>
      </c>
      <c r="S2746">
        <f t="shared" si="170"/>
        <v>3</v>
      </c>
      <c r="T2746" t="str">
        <f t="shared" si="171"/>
        <v>Moderate</v>
      </c>
    </row>
    <row r="2747" spans="1:20" ht="15" customHeight="1" x14ac:dyDescent="0.35">
      <c r="A2747" s="35">
        <v>81</v>
      </c>
      <c r="B2747" s="36">
        <v>30.350801430000001</v>
      </c>
      <c r="C2747" s="35">
        <v>104.47454070000001</v>
      </c>
      <c r="D2747" s="35">
        <v>68.090682740000005</v>
      </c>
      <c r="E2747" s="37">
        <v>224.1920179</v>
      </c>
      <c r="F2747" s="37">
        <v>40.735731319999999</v>
      </c>
      <c r="G2747" s="37">
        <v>232.9791008</v>
      </c>
      <c r="H2747" s="37">
        <v>277.56758660000003</v>
      </c>
      <c r="I2747" s="17" t="s">
        <v>243</v>
      </c>
      <c r="J2747" s="17" t="s">
        <v>359</v>
      </c>
      <c r="K2747" s="17" t="s">
        <v>255</v>
      </c>
      <c r="L2747" s="17" t="s">
        <v>366</v>
      </c>
      <c r="M2747" s="17" t="s">
        <v>334</v>
      </c>
      <c r="N2747" s="36">
        <v>5.5035716957885699</v>
      </c>
      <c r="O2747" s="35">
        <v>36.38385796</v>
      </c>
      <c r="P2747" s="37">
        <v>2458.4149158300002</v>
      </c>
      <c r="Q2747" t="str">
        <f t="shared" si="168"/>
        <v>Borderline High</v>
      </c>
      <c r="R2747" t="str">
        <f t="shared" si="169"/>
        <v>Normal</v>
      </c>
      <c r="S2747">
        <f t="shared" si="170"/>
        <v>3</v>
      </c>
      <c r="T2747" t="str">
        <f t="shared" si="171"/>
        <v>Moderate</v>
      </c>
    </row>
    <row r="2748" spans="1:20" ht="15" customHeight="1" x14ac:dyDescent="0.35">
      <c r="A2748" s="35">
        <v>86</v>
      </c>
      <c r="B2748" s="36">
        <v>17.3394777</v>
      </c>
      <c r="C2748" s="35">
        <v>117.4252798</v>
      </c>
      <c r="D2748" s="35">
        <v>67.658500700000005</v>
      </c>
      <c r="E2748" s="37">
        <v>205.59085440000001</v>
      </c>
      <c r="F2748" s="37">
        <v>39.669988580000002</v>
      </c>
      <c r="G2748" s="37">
        <v>192.27178219999999</v>
      </c>
      <c r="H2748" s="37">
        <v>240.43093469999999</v>
      </c>
      <c r="I2748" s="17" t="s">
        <v>353</v>
      </c>
      <c r="J2748" s="17" t="s">
        <v>249</v>
      </c>
      <c r="K2748" s="17" t="s">
        <v>255</v>
      </c>
      <c r="L2748" s="17" t="s">
        <v>366</v>
      </c>
      <c r="M2748" s="17" t="s">
        <v>332</v>
      </c>
      <c r="N2748" s="36">
        <v>5.1825287013984802</v>
      </c>
      <c r="O2748" s="35">
        <v>49.766779100000001</v>
      </c>
      <c r="P2748" s="37">
        <v>1491.1950821999999</v>
      </c>
      <c r="Q2748" t="str">
        <f t="shared" si="168"/>
        <v>Borderline High</v>
      </c>
      <c r="R2748" t="str">
        <f t="shared" si="169"/>
        <v>Normal</v>
      </c>
      <c r="S2748">
        <f t="shared" si="170"/>
        <v>4</v>
      </c>
      <c r="T2748" t="str">
        <f t="shared" si="171"/>
        <v>Moderate</v>
      </c>
    </row>
    <row r="2749" spans="1:20" ht="15" customHeight="1" x14ac:dyDescent="0.35">
      <c r="A2749" s="35">
        <v>25</v>
      </c>
      <c r="B2749" s="36">
        <v>25.59571352</v>
      </c>
      <c r="C2749" s="35">
        <v>94.856806219999996</v>
      </c>
      <c r="D2749" s="35">
        <v>89.017420540000003</v>
      </c>
      <c r="E2749" s="37">
        <v>190.36313630000001</v>
      </c>
      <c r="F2749" s="37">
        <v>47.496915729999998</v>
      </c>
      <c r="G2749" s="37">
        <v>199.21401990000001</v>
      </c>
      <c r="H2749" s="37">
        <v>259.0252357</v>
      </c>
      <c r="I2749" s="17" t="s">
        <v>243</v>
      </c>
      <c r="J2749" s="17" t="s">
        <v>359</v>
      </c>
      <c r="K2749" s="17" t="s">
        <v>392</v>
      </c>
      <c r="L2749" s="17" t="s">
        <v>355</v>
      </c>
      <c r="M2749" s="17" t="s">
        <v>333</v>
      </c>
      <c r="N2749" s="36">
        <v>4.0079052160383304</v>
      </c>
      <c r="O2749" s="35">
        <v>5.8393856799999897</v>
      </c>
      <c r="P2749" s="37">
        <v>639.89283799999998</v>
      </c>
      <c r="Q2749" t="str">
        <f t="shared" si="168"/>
        <v>Desirable</v>
      </c>
      <c r="R2749" t="str">
        <f t="shared" si="169"/>
        <v>Normal</v>
      </c>
      <c r="S2749">
        <f t="shared" si="170"/>
        <v>2</v>
      </c>
      <c r="T2749" t="str">
        <f t="shared" si="171"/>
        <v>Low</v>
      </c>
    </row>
    <row r="2750" spans="1:20" ht="15" customHeight="1" x14ac:dyDescent="0.35">
      <c r="A2750" s="35">
        <v>51</v>
      </c>
      <c r="B2750" s="36">
        <v>27.837948319999999</v>
      </c>
      <c r="C2750" s="35">
        <v>106.48018140000001</v>
      </c>
      <c r="D2750" s="35">
        <v>97.964431959999999</v>
      </c>
      <c r="E2750" s="37">
        <v>172.58499509999999</v>
      </c>
      <c r="F2750" s="37">
        <v>33.847977360000002</v>
      </c>
      <c r="G2750" s="37">
        <v>196.41791140000001</v>
      </c>
      <c r="H2750" s="37">
        <v>242.7993132</v>
      </c>
      <c r="I2750" s="17" t="s">
        <v>353</v>
      </c>
      <c r="J2750" s="17" t="s">
        <v>249</v>
      </c>
      <c r="K2750" s="17" t="s">
        <v>392</v>
      </c>
      <c r="L2750" s="17" t="s">
        <v>363</v>
      </c>
      <c r="M2750" s="17" t="s">
        <v>333</v>
      </c>
      <c r="N2750" s="36">
        <v>5.0988274207472504</v>
      </c>
      <c r="O2750" s="35">
        <v>8.5157494400000093</v>
      </c>
      <c r="P2750" s="37">
        <v>1419.7353643199999</v>
      </c>
      <c r="Q2750" t="str">
        <f t="shared" si="168"/>
        <v>Desirable</v>
      </c>
      <c r="R2750" t="str">
        <f t="shared" si="169"/>
        <v>Normal</v>
      </c>
      <c r="S2750">
        <f t="shared" si="170"/>
        <v>5</v>
      </c>
      <c r="T2750" t="str">
        <f t="shared" si="171"/>
        <v>Moderate</v>
      </c>
    </row>
    <row r="2751" spans="1:20" ht="15" customHeight="1" x14ac:dyDescent="0.35">
      <c r="A2751" s="35">
        <v>65</v>
      </c>
      <c r="B2751" s="36">
        <v>16.408791560000001</v>
      </c>
      <c r="C2751" s="35">
        <v>98.398314339999999</v>
      </c>
      <c r="D2751" s="35">
        <v>63.426780700000002</v>
      </c>
      <c r="E2751" s="37">
        <v>163.96597030000001</v>
      </c>
      <c r="F2751" s="37">
        <v>42.823087129999998</v>
      </c>
      <c r="G2751" s="37">
        <v>187.58306189999999</v>
      </c>
      <c r="H2751" s="37">
        <v>275.14503130000003</v>
      </c>
      <c r="I2751" s="17" t="s">
        <v>353</v>
      </c>
      <c r="J2751" s="17" t="s">
        <v>354</v>
      </c>
      <c r="K2751" s="17" t="s">
        <v>255</v>
      </c>
      <c r="L2751" s="17" t="s">
        <v>261</v>
      </c>
      <c r="M2751" s="17" t="s">
        <v>332</v>
      </c>
      <c r="N2751" s="36">
        <v>3.8289152251504199</v>
      </c>
      <c r="O2751" s="35">
        <v>34.971533639999997</v>
      </c>
      <c r="P2751" s="37">
        <v>1066.5714513999999</v>
      </c>
      <c r="Q2751" t="str">
        <f t="shared" si="168"/>
        <v>Desirable</v>
      </c>
      <c r="R2751" t="str">
        <f t="shared" si="169"/>
        <v>Normal</v>
      </c>
      <c r="S2751">
        <f t="shared" si="170"/>
        <v>3</v>
      </c>
      <c r="T2751" t="str">
        <f t="shared" si="171"/>
        <v>Moderate</v>
      </c>
    </row>
    <row r="2752" spans="1:20" ht="15" customHeight="1" x14ac:dyDescent="0.35">
      <c r="A2752" s="35">
        <v>73</v>
      </c>
      <c r="B2752" s="36">
        <v>30.281766820000001</v>
      </c>
      <c r="C2752" s="35">
        <v>115.45062009999999</v>
      </c>
      <c r="D2752" s="35">
        <v>81.841356399999995</v>
      </c>
      <c r="E2752" s="37">
        <v>181.5491356</v>
      </c>
      <c r="F2752" s="37">
        <v>40.177061549999998</v>
      </c>
      <c r="G2752" s="37">
        <v>199.40821919999999</v>
      </c>
      <c r="H2752" s="37">
        <v>211.3879609</v>
      </c>
      <c r="I2752" s="17" t="s">
        <v>243</v>
      </c>
      <c r="J2752" s="17" t="s">
        <v>354</v>
      </c>
      <c r="K2752" s="17" t="s">
        <v>392</v>
      </c>
      <c r="L2752" s="17" t="s">
        <v>366</v>
      </c>
      <c r="M2752" s="17" t="s">
        <v>334</v>
      </c>
      <c r="N2752" s="36">
        <v>4.5187260739330997</v>
      </c>
      <c r="O2752" s="35">
        <v>33.6092637</v>
      </c>
      <c r="P2752" s="37">
        <v>2210.5689778599999</v>
      </c>
      <c r="Q2752" t="str">
        <f t="shared" si="168"/>
        <v>Desirable</v>
      </c>
      <c r="R2752" t="str">
        <f t="shared" si="169"/>
        <v>Normal</v>
      </c>
      <c r="S2752">
        <f t="shared" si="170"/>
        <v>3</v>
      </c>
      <c r="T2752" t="str">
        <f t="shared" si="171"/>
        <v>Moderate</v>
      </c>
    </row>
    <row r="2753" spans="1:20" ht="15" customHeight="1" x14ac:dyDescent="0.35">
      <c r="A2753" s="35">
        <v>82</v>
      </c>
      <c r="B2753" s="36">
        <v>25.382683759999999</v>
      </c>
      <c r="C2753" s="35">
        <v>102.05456479999999</v>
      </c>
      <c r="D2753" s="35">
        <v>86.068584569999999</v>
      </c>
      <c r="E2753" s="37">
        <v>184.8450953</v>
      </c>
      <c r="F2753" s="37">
        <v>40.600941589999998</v>
      </c>
      <c r="G2753" s="37">
        <v>217.0792414</v>
      </c>
      <c r="H2753" s="37">
        <v>259.7612661</v>
      </c>
      <c r="I2753" s="17" t="s">
        <v>243</v>
      </c>
      <c r="J2753" s="17" t="s">
        <v>359</v>
      </c>
      <c r="K2753" s="17" t="s">
        <v>392</v>
      </c>
      <c r="L2753" s="17" t="s">
        <v>366</v>
      </c>
      <c r="M2753" s="17" t="s">
        <v>333</v>
      </c>
      <c r="N2753" s="36">
        <v>4.5527292732917104</v>
      </c>
      <c r="O2753" s="35">
        <v>15.985980229999999</v>
      </c>
      <c r="P2753" s="37">
        <v>2081.3800683200002</v>
      </c>
      <c r="Q2753" t="str">
        <f t="shared" si="168"/>
        <v>Desirable</v>
      </c>
      <c r="R2753" t="str">
        <f t="shared" si="169"/>
        <v>Normal</v>
      </c>
      <c r="S2753">
        <f t="shared" si="170"/>
        <v>2</v>
      </c>
      <c r="T2753" t="str">
        <f t="shared" si="171"/>
        <v>Low</v>
      </c>
    </row>
    <row r="2754" spans="1:20" ht="15" customHeight="1" x14ac:dyDescent="0.35">
      <c r="A2754" s="35">
        <v>48</v>
      </c>
      <c r="B2754" s="36">
        <v>18.226416100000002</v>
      </c>
      <c r="C2754" s="35">
        <v>96.922046039999998</v>
      </c>
      <c r="D2754" s="35">
        <v>69.589349510000005</v>
      </c>
      <c r="E2754" s="37">
        <v>196.24054240000001</v>
      </c>
      <c r="F2754" s="37">
        <v>40.104126010000002</v>
      </c>
      <c r="G2754" s="37">
        <v>212.149463</v>
      </c>
      <c r="H2754" s="37">
        <v>239.93800920000001</v>
      </c>
      <c r="I2754" s="17" t="s">
        <v>243</v>
      </c>
      <c r="J2754" s="17" t="s">
        <v>359</v>
      </c>
      <c r="K2754" s="17" t="s">
        <v>255</v>
      </c>
      <c r="L2754" s="17" t="s">
        <v>360</v>
      </c>
      <c r="M2754" s="17" t="s">
        <v>332</v>
      </c>
      <c r="N2754" s="36">
        <v>4.89327562832481</v>
      </c>
      <c r="O2754" s="35">
        <v>27.33269653</v>
      </c>
      <c r="P2754" s="37">
        <v>874.86797279999996</v>
      </c>
      <c r="Q2754" t="str">
        <f t="shared" ref="Q2754:Q2817" si="172">IF(E2754&lt;200,"Desirable",IF(E2754&lt;240,"Borderline High","High"))</f>
        <v>Desirable</v>
      </c>
      <c r="R2754" t="str">
        <f t="shared" ref="R2754:R2817" si="173">IF(C2754&lt;120,"Normal",IF(C2754&lt;130,"Elevated",IF(C2754&lt;140,"High / Stage 1","High / Stage 2")))</f>
        <v>Normal</v>
      </c>
      <c r="S2754">
        <f t="shared" ref="S2754:S2817" si="174">(IF(M2754="Obese",3,IF(M2754="Overweight",2,IF(M2754="Underweight",1,0))))+(IF(R2754="High / Stage 2",3,IF(R2754="High / Stage 1",2,IF(R2754="Elevated",1,0))))+IF(I2754="smoker",2,0)+IF(F2754&lt;40,1,0)</f>
        <v>1</v>
      </c>
      <c r="T2754" t="str">
        <f t="shared" ref="T2754:T2817" si="175">IF(S2754&lt;=2,"Low",IF(S2754&lt;=5,"Moderate","High"))</f>
        <v>Low</v>
      </c>
    </row>
    <row r="2755" spans="1:20" ht="15" customHeight="1" x14ac:dyDescent="0.35">
      <c r="A2755" s="35">
        <v>21</v>
      </c>
      <c r="B2755" s="36">
        <v>24.42746107</v>
      </c>
      <c r="C2755" s="35">
        <v>102.54999170000001</v>
      </c>
      <c r="D2755" s="35">
        <v>84.811596080000001</v>
      </c>
      <c r="E2755" s="37">
        <v>200.2996359</v>
      </c>
      <c r="F2755" s="37">
        <v>43.955736190000003</v>
      </c>
      <c r="G2755" s="37">
        <v>211.66517429999999</v>
      </c>
      <c r="H2755" s="37">
        <v>250.8582251</v>
      </c>
      <c r="I2755" s="17" t="s">
        <v>243</v>
      </c>
      <c r="J2755" s="17" t="s">
        <v>354</v>
      </c>
      <c r="K2755" s="17" t="s">
        <v>392</v>
      </c>
      <c r="L2755" s="17" t="s">
        <v>355</v>
      </c>
      <c r="M2755" s="17" t="s">
        <v>255</v>
      </c>
      <c r="N2755" s="36">
        <v>4.5568486223094702</v>
      </c>
      <c r="O2755" s="35">
        <v>17.738395619999999</v>
      </c>
      <c r="P2755" s="37">
        <v>512.97668247000001</v>
      </c>
      <c r="Q2755" t="str">
        <f t="shared" si="172"/>
        <v>Borderline High</v>
      </c>
      <c r="R2755" t="str">
        <f t="shared" si="173"/>
        <v>Normal</v>
      </c>
      <c r="S2755">
        <f t="shared" si="174"/>
        <v>0</v>
      </c>
      <c r="T2755" t="str">
        <f t="shared" si="175"/>
        <v>Low</v>
      </c>
    </row>
    <row r="2756" spans="1:20" ht="15" customHeight="1" x14ac:dyDescent="0.35">
      <c r="A2756" s="35">
        <v>67</v>
      </c>
      <c r="B2756" s="36">
        <v>29.283408049999998</v>
      </c>
      <c r="C2756" s="35">
        <v>106.8970721</v>
      </c>
      <c r="D2756" s="35">
        <v>87.478120369999999</v>
      </c>
      <c r="E2756" s="37">
        <v>210.08872360000001</v>
      </c>
      <c r="F2756" s="37">
        <v>32.238573100000004</v>
      </c>
      <c r="G2756" s="37">
        <v>219.3362607</v>
      </c>
      <c r="H2756" s="37">
        <v>243.20103449999999</v>
      </c>
      <c r="I2756" s="17" t="s">
        <v>243</v>
      </c>
      <c r="J2756" s="17" t="s">
        <v>249</v>
      </c>
      <c r="K2756" s="17" t="s">
        <v>392</v>
      </c>
      <c r="L2756" s="17" t="s">
        <v>261</v>
      </c>
      <c r="M2756" s="17" t="s">
        <v>333</v>
      </c>
      <c r="N2756" s="36">
        <v>6.5166880354267303</v>
      </c>
      <c r="O2756" s="35">
        <v>19.41895173</v>
      </c>
      <c r="P2756" s="37">
        <v>1961.9883393499999</v>
      </c>
      <c r="Q2756" t="str">
        <f t="shared" si="172"/>
        <v>Borderline High</v>
      </c>
      <c r="R2756" t="str">
        <f t="shared" si="173"/>
        <v>Normal</v>
      </c>
      <c r="S2756">
        <f t="shared" si="174"/>
        <v>3</v>
      </c>
      <c r="T2756" t="str">
        <f t="shared" si="175"/>
        <v>Moderate</v>
      </c>
    </row>
    <row r="2757" spans="1:20" ht="15" customHeight="1" x14ac:dyDescent="0.35">
      <c r="A2757" s="35">
        <v>86</v>
      </c>
      <c r="B2757" s="36">
        <v>22.43445955</v>
      </c>
      <c r="C2757" s="35">
        <v>110.0638857</v>
      </c>
      <c r="D2757" s="35">
        <v>80.695882449999999</v>
      </c>
      <c r="E2757" s="37">
        <v>212.4708478</v>
      </c>
      <c r="F2757" s="37">
        <v>31.885375830000001</v>
      </c>
      <c r="G2757" s="37">
        <v>227.81147780000001</v>
      </c>
      <c r="H2757" s="37">
        <v>274.95204660000002</v>
      </c>
      <c r="I2757" s="17" t="s">
        <v>243</v>
      </c>
      <c r="J2757" s="17" t="s">
        <v>359</v>
      </c>
      <c r="K2757" s="17" t="s">
        <v>392</v>
      </c>
      <c r="L2757" s="17" t="s">
        <v>366</v>
      </c>
      <c r="M2757" s="17" t="s">
        <v>255</v>
      </c>
      <c r="N2757" s="36">
        <v>6.6635829833968101</v>
      </c>
      <c r="O2757" s="35">
        <v>29.368003250000001</v>
      </c>
      <c r="P2757" s="37">
        <v>1929.3635213</v>
      </c>
      <c r="Q2757" t="str">
        <f t="shared" si="172"/>
        <v>Borderline High</v>
      </c>
      <c r="R2757" t="str">
        <f t="shared" si="173"/>
        <v>Normal</v>
      </c>
      <c r="S2757">
        <f t="shared" si="174"/>
        <v>1</v>
      </c>
      <c r="T2757" t="str">
        <f t="shared" si="175"/>
        <v>Low</v>
      </c>
    </row>
    <row r="2758" spans="1:20" ht="15" customHeight="1" x14ac:dyDescent="0.35">
      <c r="A2758" s="35">
        <v>47</v>
      </c>
      <c r="B2758" s="36">
        <v>26.77163766</v>
      </c>
      <c r="C2758" s="35">
        <v>100.12522250000001</v>
      </c>
      <c r="D2758" s="35">
        <v>88.065927970000004</v>
      </c>
      <c r="E2758" s="37">
        <v>196.77755160000001</v>
      </c>
      <c r="F2758" s="37">
        <v>41.720503669999999</v>
      </c>
      <c r="G2758" s="37">
        <v>231.10282190000001</v>
      </c>
      <c r="H2758" s="37">
        <v>231.46375839999999</v>
      </c>
      <c r="I2758" s="17" t="s">
        <v>243</v>
      </c>
      <c r="J2758" s="17" t="s">
        <v>249</v>
      </c>
      <c r="K2758" s="17" t="s">
        <v>392</v>
      </c>
      <c r="L2758" s="17" t="s">
        <v>360</v>
      </c>
      <c r="M2758" s="17" t="s">
        <v>333</v>
      </c>
      <c r="N2758" s="36">
        <v>4.7165670183770398</v>
      </c>
      <c r="O2758" s="35">
        <v>12.059294530000001</v>
      </c>
      <c r="P2758" s="37">
        <v>1258.2669700199999</v>
      </c>
      <c r="Q2758" t="str">
        <f t="shared" si="172"/>
        <v>Desirable</v>
      </c>
      <c r="R2758" t="str">
        <f t="shared" si="173"/>
        <v>Normal</v>
      </c>
      <c r="S2758">
        <f t="shared" si="174"/>
        <v>2</v>
      </c>
      <c r="T2758" t="str">
        <f t="shared" si="175"/>
        <v>Low</v>
      </c>
    </row>
    <row r="2759" spans="1:20" ht="15" customHeight="1" x14ac:dyDescent="0.35">
      <c r="A2759" s="35">
        <v>76</v>
      </c>
      <c r="B2759" s="36">
        <v>24.83433445</v>
      </c>
      <c r="C2759" s="35">
        <v>102.4791709</v>
      </c>
      <c r="D2759" s="35">
        <v>79.577392020000005</v>
      </c>
      <c r="E2759" s="37">
        <v>193.08061240000001</v>
      </c>
      <c r="F2759" s="37">
        <v>31.151068630000001</v>
      </c>
      <c r="G2759" s="37">
        <v>196.10628009999999</v>
      </c>
      <c r="H2759" s="37">
        <v>252.0871516</v>
      </c>
      <c r="I2759" s="17" t="s">
        <v>243</v>
      </c>
      <c r="J2759" s="17" t="s">
        <v>249</v>
      </c>
      <c r="K2759" s="17" t="s">
        <v>255</v>
      </c>
      <c r="L2759" s="17" t="s">
        <v>366</v>
      </c>
      <c r="M2759" s="17" t="s">
        <v>255</v>
      </c>
      <c r="N2759" s="36">
        <v>6.1982018881385699</v>
      </c>
      <c r="O2759" s="35">
        <v>22.901778879999998</v>
      </c>
      <c r="P2759" s="37">
        <v>1887.4094181999999</v>
      </c>
      <c r="Q2759" t="str">
        <f t="shared" si="172"/>
        <v>Desirable</v>
      </c>
      <c r="R2759" t="str">
        <f t="shared" si="173"/>
        <v>Normal</v>
      </c>
      <c r="S2759">
        <f t="shared" si="174"/>
        <v>1</v>
      </c>
      <c r="T2759" t="str">
        <f t="shared" si="175"/>
        <v>Low</v>
      </c>
    </row>
    <row r="2760" spans="1:20" ht="15" customHeight="1" x14ac:dyDescent="0.35">
      <c r="A2760" s="35">
        <v>84</v>
      </c>
      <c r="B2760" s="36">
        <v>17.029489290000001</v>
      </c>
      <c r="C2760" s="35">
        <v>106.529284</v>
      </c>
      <c r="D2760" s="35">
        <v>86.263822079999997</v>
      </c>
      <c r="E2760" s="37">
        <v>184.61432959999999</v>
      </c>
      <c r="F2760" s="37">
        <v>44.545816469999998</v>
      </c>
      <c r="G2760" s="37">
        <v>213.76324690000001</v>
      </c>
      <c r="H2760" s="37">
        <v>238.3151263</v>
      </c>
      <c r="I2760" s="17" t="s">
        <v>353</v>
      </c>
      <c r="J2760" s="17" t="s">
        <v>359</v>
      </c>
      <c r="K2760" s="17" t="s">
        <v>392</v>
      </c>
      <c r="L2760" s="17" t="s">
        <v>366</v>
      </c>
      <c r="M2760" s="17" t="s">
        <v>332</v>
      </c>
      <c r="N2760" s="36">
        <v>4.1443696452242902</v>
      </c>
      <c r="O2760" s="35">
        <v>20.26546192</v>
      </c>
      <c r="P2760" s="37">
        <v>1430.4771003599999</v>
      </c>
      <c r="Q2760" t="str">
        <f t="shared" si="172"/>
        <v>Desirable</v>
      </c>
      <c r="R2760" t="str">
        <f t="shared" si="173"/>
        <v>Normal</v>
      </c>
      <c r="S2760">
        <f t="shared" si="174"/>
        <v>3</v>
      </c>
      <c r="T2760" t="str">
        <f t="shared" si="175"/>
        <v>Moderate</v>
      </c>
    </row>
    <row r="2761" spans="1:20" ht="15" customHeight="1" x14ac:dyDescent="0.35">
      <c r="A2761" s="35">
        <v>62</v>
      </c>
      <c r="B2761" s="36">
        <v>30.119176939999999</v>
      </c>
      <c r="C2761" s="35">
        <v>125.1035699</v>
      </c>
      <c r="D2761" s="35">
        <v>86.741187089999997</v>
      </c>
      <c r="E2761" s="37">
        <v>203.50923130000001</v>
      </c>
      <c r="F2761" s="37">
        <v>32.37240705</v>
      </c>
      <c r="G2761" s="37">
        <v>215.9079534</v>
      </c>
      <c r="H2761" s="37">
        <v>254.94914589999999</v>
      </c>
      <c r="I2761" s="17" t="s">
        <v>353</v>
      </c>
      <c r="J2761" s="17" t="s">
        <v>354</v>
      </c>
      <c r="K2761" s="17" t="s">
        <v>392</v>
      </c>
      <c r="L2761" s="17" t="s">
        <v>261</v>
      </c>
      <c r="M2761" s="17" t="s">
        <v>334</v>
      </c>
      <c r="N2761" s="36">
        <v>6.2865029154512602</v>
      </c>
      <c r="O2761" s="35">
        <v>38.36238281</v>
      </c>
      <c r="P2761" s="37">
        <v>1867.38897028</v>
      </c>
      <c r="Q2761" t="str">
        <f t="shared" si="172"/>
        <v>Borderline High</v>
      </c>
      <c r="R2761" t="str">
        <f t="shared" si="173"/>
        <v>Elevated</v>
      </c>
      <c r="S2761">
        <f t="shared" si="174"/>
        <v>7</v>
      </c>
      <c r="T2761" t="str">
        <f t="shared" si="175"/>
        <v>High</v>
      </c>
    </row>
    <row r="2762" spans="1:20" ht="15" customHeight="1" x14ac:dyDescent="0.35">
      <c r="A2762" s="35">
        <v>21</v>
      </c>
      <c r="B2762" s="36">
        <v>31.038678860000001</v>
      </c>
      <c r="C2762" s="35">
        <v>104.4756972</v>
      </c>
      <c r="D2762" s="35">
        <v>88.229979830000005</v>
      </c>
      <c r="E2762" s="37">
        <v>171.0191706</v>
      </c>
      <c r="F2762" s="37">
        <v>39.595691809999998</v>
      </c>
      <c r="G2762" s="37">
        <v>200.8585602</v>
      </c>
      <c r="H2762" s="37">
        <v>248.2653464</v>
      </c>
      <c r="I2762" s="17" t="s">
        <v>353</v>
      </c>
      <c r="J2762" s="17" t="s">
        <v>354</v>
      </c>
      <c r="K2762" s="17" t="s">
        <v>392</v>
      </c>
      <c r="L2762" s="17" t="s">
        <v>355</v>
      </c>
      <c r="M2762" s="17" t="s">
        <v>334</v>
      </c>
      <c r="N2762" s="36">
        <v>4.3191358145890204</v>
      </c>
      <c r="O2762" s="35">
        <v>16.245717370000001</v>
      </c>
      <c r="P2762" s="37">
        <v>651.81225605999998</v>
      </c>
      <c r="Q2762" t="str">
        <f t="shared" si="172"/>
        <v>Desirable</v>
      </c>
      <c r="R2762" t="str">
        <f t="shared" si="173"/>
        <v>Normal</v>
      </c>
      <c r="S2762">
        <f t="shared" si="174"/>
        <v>6</v>
      </c>
      <c r="T2762" t="str">
        <f t="shared" si="175"/>
        <v>High</v>
      </c>
    </row>
    <row r="2763" spans="1:20" ht="15" customHeight="1" x14ac:dyDescent="0.35">
      <c r="A2763" s="35">
        <v>43</v>
      </c>
      <c r="B2763" s="36">
        <v>32.743657069999998</v>
      </c>
      <c r="C2763" s="35">
        <v>117.78023570000001</v>
      </c>
      <c r="D2763" s="35">
        <v>97.881268270000007</v>
      </c>
      <c r="E2763" s="37">
        <v>200.909449</v>
      </c>
      <c r="F2763" s="37">
        <v>35.757497299999997</v>
      </c>
      <c r="G2763" s="37">
        <v>209.04942729999999</v>
      </c>
      <c r="H2763" s="37">
        <v>300.1326426</v>
      </c>
      <c r="I2763" s="17" t="s">
        <v>243</v>
      </c>
      <c r="J2763" s="17" t="s">
        <v>249</v>
      </c>
      <c r="K2763" s="17" t="s">
        <v>392</v>
      </c>
      <c r="L2763" s="17" t="s">
        <v>360</v>
      </c>
      <c r="M2763" s="17" t="s">
        <v>334</v>
      </c>
      <c r="N2763" s="36">
        <v>5.6186664104145798</v>
      </c>
      <c r="O2763" s="35">
        <v>19.898967429999999</v>
      </c>
      <c r="P2763" s="37">
        <v>1407.97725401</v>
      </c>
      <c r="Q2763" t="str">
        <f t="shared" si="172"/>
        <v>Borderline High</v>
      </c>
      <c r="R2763" t="str">
        <f t="shared" si="173"/>
        <v>Normal</v>
      </c>
      <c r="S2763">
        <f t="shared" si="174"/>
        <v>4</v>
      </c>
      <c r="T2763" t="str">
        <f t="shared" si="175"/>
        <v>Moderate</v>
      </c>
    </row>
    <row r="2764" spans="1:20" ht="15" customHeight="1" x14ac:dyDescent="0.35">
      <c r="A2764" s="35">
        <v>44</v>
      </c>
      <c r="B2764" s="36">
        <v>27.04506181</v>
      </c>
      <c r="C2764" s="35">
        <v>111.8575075</v>
      </c>
      <c r="D2764" s="35">
        <v>79.207844629999997</v>
      </c>
      <c r="E2764" s="37">
        <v>170.42008079999999</v>
      </c>
      <c r="F2764" s="37">
        <v>32.892787509999998</v>
      </c>
      <c r="G2764" s="37">
        <v>211.24579660000001</v>
      </c>
      <c r="H2764" s="37">
        <v>228.28464539999999</v>
      </c>
      <c r="I2764" s="17" t="s">
        <v>353</v>
      </c>
      <c r="J2764" s="17" t="s">
        <v>249</v>
      </c>
      <c r="K2764" s="17" t="s">
        <v>255</v>
      </c>
      <c r="L2764" s="17" t="s">
        <v>360</v>
      </c>
      <c r="M2764" s="17" t="s">
        <v>333</v>
      </c>
      <c r="N2764" s="36">
        <v>5.1810774853967398</v>
      </c>
      <c r="O2764" s="35">
        <v>32.64966287</v>
      </c>
      <c r="P2764" s="37">
        <v>1189.9827196399999</v>
      </c>
      <c r="Q2764" t="str">
        <f t="shared" si="172"/>
        <v>Desirable</v>
      </c>
      <c r="R2764" t="str">
        <f t="shared" si="173"/>
        <v>Normal</v>
      </c>
      <c r="S2764">
        <f t="shared" si="174"/>
        <v>5</v>
      </c>
      <c r="T2764" t="str">
        <f t="shared" si="175"/>
        <v>Moderate</v>
      </c>
    </row>
    <row r="2765" spans="1:20" ht="15" customHeight="1" x14ac:dyDescent="0.35">
      <c r="A2765" s="35">
        <v>63</v>
      </c>
      <c r="B2765" s="36">
        <v>29.423015639999999</v>
      </c>
      <c r="C2765" s="35">
        <v>102.8936614</v>
      </c>
      <c r="D2765" s="35">
        <v>76.915881150000004</v>
      </c>
      <c r="E2765" s="37">
        <v>202.2017261</v>
      </c>
      <c r="F2765" s="37">
        <v>31.97630921</v>
      </c>
      <c r="G2765" s="37">
        <v>222.34414269999999</v>
      </c>
      <c r="H2765" s="37">
        <v>234.03738379999999</v>
      </c>
      <c r="I2765" s="17" t="s">
        <v>353</v>
      </c>
      <c r="J2765" s="17" t="s">
        <v>249</v>
      </c>
      <c r="K2765" s="17" t="s">
        <v>255</v>
      </c>
      <c r="L2765" s="17" t="s">
        <v>261</v>
      </c>
      <c r="M2765" s="17" t="s">
        <v>333</v>
      </c>
      <c r="N2765" s="36">
        <v>6.3234854520597796</v>
      </c>
      <c r="O2765" s="35">
        <v>25.977780249999999</v>
      </c>
      <c r="P2765" s="37">
        <v>1853.64998532</v>
      </c>
      <c r="Q2765" t="str">
        <f t="shared" si="172"/>
        <v>Borderline High</v>
      </c>
      <c r="R2765" t="str">
        <f t="shared" si="173"/>
        <v>Normal</v>
      </c>
      <c r="S2765">
        <f t="shared" si="174"/>
        <v>5</v>
      </c>
      <c r="T2765" t="str">
        <f t="shared" si="175"/>
        <v>Moderate</v>
      </c>
    </row>
    <row r="2766" spans="1:20" ht="15" customHeight="1" x14ac:dyDescent="0.35">
      <c r="A2766" s="35">
        <v>81</v>
      </c>
      <c r="B2766" s="36">
        <v>18.929806599999999</v>
      </c>
      <c r="C2766" s="35">
        <v>114.7751671</v>
      </c>
      <c r="D2766" s="35">
        <v>80.09334681</v>
      </c>
      <c r="E2766" s="37">
        <v>176.24226580000001</v>
      </c>
      <c r="F2766" s="37">
        <v>40.839867050000002</v>
      </c>
      <c r="G2766" s="37">
        <v>196.2063047</v>
      </c>
      <c r="H2766" s="37">
        <v>241.4542548</v>
      </c>
      <c r="I2766" s="17" t="s">
        <v>243</v>
      </c>
      <c r="J2766" s="17" t="s">
        <v>249</v>
      </c>
      <c r="K2766" s="17" t="s">
        <v>392</v>
      </c>
      <c r="L2766" s="17" t="s">
        <v>366</v>
      </c>
      <c r="M2766" s="17" t="s">
        <v>255</v>
      </c>
      <c r="N2766" s="36">
        <v>4.3154466096627502</v>
      </c>
      <c r="O2766" s="35">
        <v>34.681820289999997</v>
      </c>
      <c r="P2766" s="37">
        <v>1533.3143345999999</v>
      </c>
      <c r="Q2766" t="str">
        <f t="shared" si="172"/>
        <v>Desirable</v>
      </c>
      <c r="R2766" t="str">
        <f t="shared" si="173"/>
        <v>Normal</v>
      </c>
      <c r="S2766">
        <f t="shared" si="174"/>
        <v>0</v>
      </c>
      <c r="T2766" t="str">
        <f t="shared" si="175"/>
        <v>Low</v>
      </c>
    </row>
    <row r="2767" spans="1:20" ht="15" customHeight="1" x14ac:dyDescent="0.35">
      <c r="A2767" s="35">
        <v>68</v>
      </c>
      <c r="B2767" s="36">
        <v>28.200630619999998</v>
      </c>
      <c r="C2767" s="35">
        <v>109.91295650000001</v>
      </c>
      <c r="D2767" s="35">
        <v>74.036802269999995</v>
      </c>
      <c r="E2767" s="37">
        <v>201.67227679999999</v>
      </c>
      <c r="F2767" s="37">
        <v>36.756559189999997</v>
      </c>
      <c r="G2767" s="37">
        <v>225.74137339999999</v>
      </c>
      <c r="H2767" s="37">
        <v>247.50574320000001</v>
      </c>
      <c r="I2767" s="17" t="s">
        <v>243</v>
      </c>
      <c r="J2767" s="17" t="s">
        <v>359</v>
      </c>
      <c r="K2767" s="17" t="s">
        <v>255</v>
      </c>
      <c r="L2767" s="17" t="s">
        <v>261</v>
      </c>
      <c r="M2767" s="17" t="s">
        <v>333</v>
      </c>
      <c r="N2767" s="36">
        <v>5.4867017273713401</v>
      </c>
      <c r="O2767" s="35">
        <v>35.876154229999997</v>
      </c>
      <c r="P2767" s="37">
        <v>1917.64288216</v>
      </c>
      <c r="Q2767" t="str">
        <f t="shared" si="172"/>
        <v>Borderline High</v>
      </c>
      <c r="R2767" t="str">
        <f t="shared" si="173"/>
        <v>Normal</v>
      </c>
      <c r="S2767">
        <f t="shared" si="174"/>
        <v>3</v>
      </c>
      <c r="T2767" t="str">
        <f t="shared" si="175"/>
        <v>Moderate</v>
      </c>
    </row>
    <row r="2768" spans="1:20" ht="15" customHeight="1" x14ac:dyDescent="0.35">
      <c r="A2768" s="35">
        <v>67</v>
      </c>
      <c r="B2768" s="36">
        <v>25.410252750000001</v>
      </c>
      <c r="C2768" s="35">
        <v>119.41443529999999</v>
      </c>
      <c r="D2768" s="35">
        <v>66.615727579999998</v>
      </c>
      <c r="E2768" s="37">
        <v>212.52075640000001</v>
      </c>
      <c r="F2768" s="37">
        <v>37.355311149999999</v>
      </c>
      <c r="G2768" s="37">
        <v>240.27885879999999</v>
      </c>
      <c r="H2768" s="37">
        <v>248.50403610000001</v>
      </c>
      <c r="I2768" s="17" t="s">
        <v>353</v>
      </c>
      <c r="J2768" s="17" t="s">
        <v>249</v>
      </c>
      <c r="K2768" s="17" t="s">
        <v>255</v>
      </c>
      <c r="L2768" s="17" t="s">
        <v>261</v>
      </c>
      <c r="M2768" s="17" t="s">
        <v>333</v>
      </c>
      <c r="N2768" s="36">
        <v>5.6891710939476399</v>
      </c>
      <c r="O2768" s="35">
        <v>52.798707720000003</v>
      </c>
      <c r="P2768" s="37">
        <v>1702.4869342500001</v>
      </c>
      <c r="Q2768" t="str">
        <f t="shared" si="172"/>
        <v>Borderline High</v>
      </c>
      <c r="R2768" t="str">
        <f t="shared" si="173"/>
        <v>Normal</v>
      </c>
      <c r="S2768">
        <f t="shared" si="174"/>
        <v>5</v>
      </c>
      <c r="T2768" t="str">
        <f t="shared" si="175"/>
        <v>Moderate</v>
      </c>
    </row>
    <row r="2769" spans="1:20" ht="15" customHeight="1" x14ac:dyDescent="0.35">
      <c r="A2769" s="35">
        <v>23</v>
      </c>
      <c r="B2769" s="36">
        <v>26.615226150000002</v>
      </c>
      <c r="C2769" s="35">
        <v>131.50744929999999</v>
      </c>
      <c r="D2769" s="35">
        <v>70.018769280000001</v>
      </c>
      <c r="E2769" s="37">
        <v>177.31005020000001</v>
      </c>
      <c r="F2769" s="37">
        <v>31.989019030000001</v>
      </c>
      <c r="G2769" s="37">
        <v>198.4600125</v>
      </c>
      <c r="H2769" s="37">
        <v>272.45027440000001</v>
      </c>
      <c r="I2769" s="17" t="s">
        <v>353</v>
      </c>
      <c r="J2769" s="17" t="s">
        <v>359</v>
      </c>
      <c r="K2769" s="17" t="s">
        <v>392</v>
      </c>
      <c r="L2769" s="17" t="s">
        <v>355</v>
      </c>
      <c r="M2769" s="17" t="s">
        <v>333</v>
      </c>
      <c r="N2769" s="36">
        <v>5.5428411241280902</v>
      </c>
      <c r="O2769" s="35">
        <v>61.488680019999997</v>
      </c>
      <c r="P2769" s="37">
        <v>612.15020145000005</v>
      </c>
      <c r="Q2769" t="str">
        <f t="shared" si="172"/>
        <v>Desirable</v>
      </c>
      <c r="R2769" t="str">
        <f t="shared" si="173"/>
        <v>High / Stage 1</v>
      </c>
      <c r="S2769">
        <f t="shared" si="174"/>
        <v>7</v>
      </c>
      <c r="T2769" t="str">
        <f t="shared" si="175"/>
        <v>High</v>
      </c>
    </row>
    <row r="2770" spans="1:20" ht="15" customHeight="1" x14ac:dyDescent="0.35">
      <c r="A2770" s="35">
        <v>76</v>
      </c>
      <c r="B2770" s="36">
        <v>21.4133</v>
      </c>
      <c r="C2770" s="35">
        <v>108.72002759999999</v>
      </c>
      <c r="D2770" s="35">
        <v>86.201727059999996</v>
      </c>
      <c r="E2770" s="37">
        <v>200.4294562</v>
      </c>
      <c r="F2770" s="37">
        <v>46.408212990000003</v>
      </c>
      <c r="G2770" s="37">
        <v>226.0693881</v>
      </c>
      <c r="H2770" s="37">
        <v>254.6803099</v>
      </c>
      <c r="I2770" s="17" t="s">
        <v>243</v>
      </c>
      <c r="J2770" s="17" t="s">
        <v>249</v>
      </c>
      <c r="K2770" s="17" t="s">
        <v>392</v>
      </c>
      <c r="L2770" s="17" t="s">
        <v>366</v>
      </c>
      <c r="M2770" s="17" t="s">
        <v>255</v>
      </c>
      <c r="N2770" s="36">
        <v>4.3188358974991896</v>
      </c>
      <c r="O2770" s="35">
        <v>22.518300539999998</v>
      </c>
      <c r="P2770" s="37">
        <v>1627.4108000000001</v>
      </c>
      <c r="Q2770" t="str">
        <f t="shared" si="172"/>
        <v>Borderline High</v>
      </c>
      <c r="R2770" t="str">
        <f t="shared" si="173"/>
        <v>Normal</v>
      </c>
      <c r="S2770">
        <f t="shared" si="174"/>
        <v>0</v>
      </c>
      <c r="T2770" t="str">
        <f t="shared" si="175"/>
        <v>Low</v>
      </c>
    </row>
    <row r="2771" spans="1:20" ht="15" customHeight="1" x14ac:dyDescent="0.35">
      <c r="A2771" s="35">
        <v>32</v>
      </c>
      <c r="B2771" s="36">
        <v>32.613319760000003</v>
      </c>
      <c r="C2771" s="35">
        <v>121.57362139999999</v>
      </c>
      <c r="D2771" s="35">
        <v>80.574731330000006</v>
      </c>
      <c r="E2771" s="37">
        <v>195.49735709999999</v>
      </c>
      <c r="F2771" s="37">
        <v>35.978354029999998</v>
      </c>
      <c r="G2771" s="37">
        <v>221.33140040000001</v>
      </c>
      <c r="H2771" s="37">
        <v>264.10857149999998</v>
      </c>
      <c r="I2771" s="17" t="s">
        <v>243</v>
      </c>
      <c r="J2771" s="17" t="s">
        <v>249</v>
      </c>
      <c r="K2771" s="17" t="s">
        <v>392</v>
      </c>
      <c r="L2771" s="17" t="s">
        <v>357</v>
      </c>
      <c r="M2771" s="17" t="s">
        <v>334</v>
      </c>
      <c r="N2771" s="36">
        <v>5.4337493298605999</v>
      </c>
      <c r="O2771" s="35">
        <v>40.998890070000002</v>
      </c>
      <c r="P2771" s="37">
        <v>1043.6262323200001</v>
      </c>
      <c r="Q2771" t="str">
        <f t="shared" si="172"/>
        <v>Desirable</v>
      </c>
      <c r="R2771" t="str">
        <f t="shared" si="173"/>
        <v>Elevated</v>
      </c>
      <c r="S2771">
        <f t="shared" si="174"/>
        <v>5</v>
      </c>
      <c r="T2771" t="str">
        <f t="shared" si="175"/>
        <v>Moderate</v>
      </c>
    </row>
    <row r="2772" spans="1:20" ht="15" customHeight="1" x14ac:dyDescent="0.35">
      <c r="A2772" s="35">
        <v>47</v>
      </c>
      <c r="B2772" s="36">
        <v>18.745125160000001</v>
      </c>
      <c r="C2772" s="35">
        <v>114.48287639999999</v>
      </c>
      <c r="D2772" s="35">
        <v>65.674627450000003</v>
      </c>
      <c r="E2772" s="37">
        <v>194.23868089999999</v>
      </c>
      <c r="F2772" s="37">
        <v>31.981640779999999</v>
      </c>
      <c r="G2772" s="37">
        <v>228.92060179999999</v>
      </c>
      <c r="H2772" s="37">
        <v>238.36670419999999</v>
      </c>
      <c r="I2772" s="17" t="s">
        <v>353</v>
      </c>
      <c r="J2772" s="17" t="s">
        <v>249</v>
      </c>
      <c r="K2772" s="17" t="s">
        <v>255</v>
      </c>
      <c r="L2772" s="17" t="s">
        <v>360</v>
      </c>
      <c r="M2772" s="17" t="s">
        <v>255</v>
      </c>
      <c r="N2772" s="36">
        <v>6.07344326815993</v>
      </c>
      <c r="O2772" s="35">
        <v>48.808248949999999</v>
      </c>
      <c r="P2772" s="37">
        <v>881.02088251999999</v>
      </c>
      <c r="Q2772" t="str">
        <f t="shared" si="172"/>
        <v>Desirable</v>
      </c>
      <c r="R2772" t="str">
        <f t="shared" si="173"/>
        <v>Normal</v>
      </c>
      <c r="S2772">
        <f t="shared" si="174"/>
        <v>3</v>
      </c>
      <c r="T2772" t="str">
        <f t="shared" si="175"/>
        <v>Moderate</v>
      </c>
    </row>
    <row r="2773" spans="1:20" ht="15" customHeight="1" x14ac:dyDescent="0.35">
      <c r="A2773" s="35">
        <v>59</v>
      </c>
      <c r="B2773" s="36">
        <v>28.360058250000002</v>
      </c>
      <c r="C2773" s="35">
        <v>105.6896527</v>
      </c>
      <c r="D2773" s="35">
        <v>77.379161800000006</v>
      </c>
      <c r="E2773" s="37">
        <v>192.31991020000001</v>
      </c>
      <c r="F2773" s="37">
        <v>31.168939989999998</v>
      </c>
      <c r="G2773" s="37">
        <v>209.6814033</v>
      </c>
      <c r="H2773" s="37">
        <v>235.72301849999999</v>
      </c>
      <c r="I2773" s="17" t="s">
        <v>243</v>
      </c>
      <c r="J2773" s="17" t="s">
        <v>354</v>
      </c>
      <c r="K2773" s="17" t="s">
        <v>255</v>
      </c>
      <c r="L2773" s="17" t="s">
        <v>363</v>
      </c>
      <c r="M2773" s="17" t="s">
        <v>333</v>
      </c>
      <c r="N2773" s="36">
        <v>6.1702422431337904</v>
      </c>
      <c r="O2773" s="35">
        <v>28.310490900000001</v>
      </c>
      <c r="P2773" s="37">
        <v>1673.24343675</v>
      </c>
      <c r="Q2773" t="str">
        <f t="shared" si="172"/>
        <v>Desirable</v>
      </c>
      <c r="R2773" t="str">
        <f t="shared" si="173"/>
        <v>Normal</v>
      </c>
      <c r="S2773">
        <f t="shared" si="174"/>
        <v>3</v>
      </c>
      <c r="T2773" t="str">
        <f t="shared" si="175"/>
        <v>Moderate</v>
      </c>
    </row>
    <row r="2774" spans="1:20" ht="15" customHeight="1" x14ac:dyDescent="0.35">
      <c r="A2774" s="35">
        <v>54</v>
      </c>
      <c r="B2774" s="36">
        <v>22.41245902</v>
      </c>
      <c r="C2774" s="35">
        <v>102.0137105</v>
      </c>
      <c r="D2774" s="35">
        <v>72.043606190000006</v>
      </c>
      <c r="E2774" s="37">
        <v>198.18977029999999</v>
      </c>
      <c r="F2774" s="37">
        <v>40.945170300000001</v>
      </c>
      <c r="G2774" s="37">
        <v>224.83295340000001</v>
      </c>
      <c r="H2774" s="37">
        <v>253.80479639999999</v>
      </c>
      <c r="I2774" s="17" t="s">
        <v>353</v>
      </c>
      <c r="J2774" s="17" t="s">
        <v>354</v>
      </c>
      <c r="K2774" s="17" t="s">
        <v>255</v>
      </c>
      <c r="L2774" s="17" t="s">
        <v>363</v>
      </c>
      <c r="M2774" s="17" t="s">
        <v>255</v>
      </c>
      <c r="N2774" s="36">
        <v>4.8403699104897902</v>
      </c>
      <c r="O2774" s="35">
        <v>29.97010431</v>
      </c>
      <c r="P2774" s="37">
        <v>1210.2727870799999</v>
      </c>
      <c r="Q2774" t="str">
        <f t="shared" si="172"/>
        <v>Desirable</v>
      </c>
      <c r="R2774" t="str">
        <f t="shared" si="173"/>
        <v>Normal</v>
      </c>
      <c r="S2774">
        <f t="shared" si="174"/>
        <v>2</v>
      </c>
      <c r="T2774" t="str">
        <f t="shared" si="175"/>
        <v>Low</v>
      </c>
    </row>
    <row r="2775" spans="1:20" ht="15" customHeight="1" x14ac:dyDescent="0.35">
      <c r="A2775" s="35">
        <v>59</v>
      </c>
      <c r="B2775" s="36">
        <v>37.592997650000001</v>
      </c>
      <c r="C2775" s="35">
        <v>101.51212510000001</v>
      </c>
      <c r="D2775" s="35">
        <v>76.452877920000006</v>
      </c>
      <c r="E2775" s="37">
        <v>218.47014440000001</v>
      </c>
      <c r="F2775" s="37">
        <v>19.792775450000001</v>
      </c>
      <c r="G2775" s="37">
        <v>245.3453131</v>
      </c>
      <c r="H2775" s="37">
        <v>306.61589709999998</v>
      </c>
      <c r="I2775" s="17" t="s">
        <v>243</v>
      </c>
      <c r="J2775" s="17" t="s">
        <v>354</v>
      </c>
      <c r="K2775" s="17" t="s">
        <v>255</v>
      </c>
      <c r="L2775" s="17" t="s">
        <v>363</v>
      </c>
      <c r="M2775" s="17" t="s">
        <v>334</v>
      </c>
      <c r="N2775" s="36">
        <v>11.0378731346644</v>
      </c>
      <c r="O2775" s="35">
        <v>25.05924718</v>
      </c>
      <c r="P2775" s="37">
        <v>2217.9868613499998</v>
      </c>
      <c r="Q2775" t="str">
        <f t="shared" si="172"/>
        <v>Borderline High</v>
      </c>
      <c r="R2775" t="str">
        <f t="shared" si="173"/>
        <v>Normal</v>
      </c>
      <c r="S2775">
        <f t="shared" si="174"/>
        <v>4</v>
      </c>
      <c r="T2775" t="str">
        <f t="shared" si="175"/>
        <v>Moderate</v>
      </c>
    </row>
    <row r="2776" spans="1:20" ht="15" customHeight="1" x14ac:dyDescent="0.35">
      <c r="A2776" s="35">
        <v>52</v>
      </c>
      <c r="B2776" s="36">
        <v>30.476829110000001</v>
      </c>
      <c r="C2776" s="35">
        <v>121.8975272</v>
      </c>
      <c r="D2776" s="35">
        <v>80.861867810000007</v>
      </c>
      <c r="E2776" s="37">
        <v>200.27424579999999</v>
      </c>
      <c r="F2776" s="37">
        <v>39.298380170000001</v>
      </c>
      <c r="G2776" s="37">
        <v>222.95816379999999</v>
      </c>
      <c r="H2776" s="37">
        <v>257.13964720000001</v>
      </c>
      <c r="I2776" s="17" t="s">
        <v>243</v>
      </c>
      <c r="J2776" s="17" t="s">
        <v>359</v>
      </c>
      <c r="K2776" s="17" t="s">
        <v>392</v>
      </c>
      <c r="L2776" s="17" t="s">
        <v>363</v>
      </c>
      <c r="M2776" s="17" t="s">
        <v>334</v>
      </c>
      <c r="N2776" s="36">
        <v>5.0962468410564998</v>
      </c>
      <c r="O2776" s="35">
        <v>41.035659389999999</v>
      </c>
      <c r="P2776" s="37">
        <v>1584.79511372</v>
      </c>
      <c r="Q2776" t="str">
        <f t="shared" si="172"/>
        <v>Borderline High</v>
      </c>
      <c r="R2776" t="str">
        <f t="shared" si="173"/>
        <v>Elevated</v>
      </c>
      <c r="S2776">
        <f t="shared" si="174"/>
        <v>5</v>
      </c>
      <c r="T2776" t="str">
        <f t="shared" si="175"/>
        <v>Moderate</v>
      </c>
    </row>
    <row r="2777" spans="1:20" ht="15" customHeight="1" x14ac:dyDescent="0.35">
      <c r="A2777" s="35">
        <v>23</v>
      </c>
      <c r="B2777" s="36">
        <v>26.857509279999999</v>
      </c>
      <c r="C2777" s="35">
        <v>96.791814959999996</v>
      </c>
      <c r="D2777" s="35">
        <v>89.099016950000006</v>
      </c>
      <c r="E2777" s="37">
        <v>135.17922390000001</v>
      </c>
      <c r="F2777" s="37">
        <v>30.47200024</v>
      </c>
      <c r="G2777" s="37">
        <v>177.41356630000001</v>
      </c>
      <c r="H2777" s="37">
        <v>242.4309471</v>
      </c>
      <c r="I2777" s="17" t="s">
        <v>243</v>
      </c>
      <c r="J2777" s="17" t="s">
        <v>354</v>
      </c>
      <c r="K2777" s="17" t="s">
        <v>392</v>
      </c>
      <c r="L2777" s="17" t="s">
        <v>355</v>
      </c>
      <c r="M2777" s="17" t="s">
        <v>333</v>
      </c>
      <c r="N2777" s="36">
        <v>4.4361782237896197</v>
      </c>
      <c r="O2777" s="35">
        <v>7.69279800999999</v>
      </c>
      <c r="P2777" s="37">
        <v>617.72271344000001</v>
      </c>
      <c r="Q2777" t="str">
        <f t="shared" si="172"/>
        <v>Desirable</v>
      </c>
      <c r="R2777" t="str">
        <f t="shared" si="173"/>
        <v>Normal</v>
      </c>
      <c r="S2777">
        <f t="shared" si="174"/>
        <v>3</v>
      </c>
      <c r="T2777" t="str">
        <f t="shared" si="175"/>
        <v>Moderate</v>
      </c>
    </row>
    <row r="2778" spans="1:20" ht="15" customHeight="1" x14ac:dyDescent="0.35">
      <c r="A2778" s="35">
        <v>85</v>
      </c>
      <c r="B2778" s="36">
        <v>21.860402740000001</v>
      </c>
      <c r="C2778" s="35">
        <v>103.5293554</v>
      </c>
      <c r="D2778" s="35">
        <v>82.644386900000001</v>
      </c>
      <c r="E2778" s="37">
        <v>201.5983913</v>
      </c>
      <c r="F2778" s="37">
        <v>37.612913290000002</v>
      </c>
      <c r="G2778" s="37">
        <v>232.9719662</v>
      </c>
      <c r="H2778" s="37">
        <v>245.46281479999999</v>
      </c>
      <c r="I2778" s="17" t="s">
        <v>243</v>
      </c>
      <c r="J2778" s="17" t="s">
        <v>359</v>
      </c>
      <c r="K2778" s="17" t="s">
        <v>392</v>
      </c>
      <c r="L2778" s="17" t="s">
        <v>366</v>
      </c>
      <c r="M2778" s="17" t="s">
        <v>255</v>
      </c>
      <c r="N2778" s="36">
        <v>5.3598185746914302</v>
      </c>
      <c r="O2778" s="35">
        <v>20.884968499999999</v>
      </c>
      <c r="P2778" s="37">
        <v>1858.1342328999999</v>
      </c>
      <c r="Q2778" t="str">
        <f t="shared" si="172"/>
        <v>Borderline High</v>
      </c>
      <c r="R2778" t="str">
        <f t="shared" si="173"/>
        <v>Normal</v>
      </c>
      <c r="S2778">
        <f t="shared" si="174"/>
        <v>1</v>
      </c>
      <c r="T2778" t="str">
        <f t="shared" si="175"/>
        <v>Low</v>
      </c>
    </row>
    <row r="2779" spans="1:20" ht="15" customHeight="1" x14ac:dyDescent="0.35">
      <c r="A2779" s="35">
        <v>35</v>
      </c>
      <c r="B2779" s="36">
        <v>31.45014639</v>
      </c>
      <c r="C2779" s="35">
        <v>128.23603170000001</v>
      </c>
      <c r="D2779" s="35">
        <v>83.068630089999999</v>
      </c>
      <c r="E2779" s="37">
        <v>190.7504792</v>
      </c>
      <c r="F2779" s="37">
        <v>32.531695110000001</v>
      </c>
      <c r="G2779" s="37">
        <v>203.5640755</v>
      </c>
      <c r="H2779" s="37">
        <v>279.78364649999997</v>
      </c>
      <c r="I2779" s="17" t="s">
        <v>353</v>
      </c>
      <c r="J2779" s="17" t="s">
        <v>359</v>
      </c>
      <c r="K2779" s="17" t="s">
        <v>392</v>
      </c>
      <c r="L2779" s="17" t="s">
        <v>357</v>
      </c>
      <c r="M2779" s="17" t="s">
        <v>334</v>
      </c>
      <c r="N2779" s="36">
        <v>5.8635272018568996</v>
      </c>
      <c r="O2779" s="35">
        <v>45.167401609999999</v>
      </c>
      <c r="P2779" s="37">
        <v>1100.7551236500001</v>
      </c>
      <c r="Q2779" t="str">
        <f t="shared" si="172"/>
        <v>Desirable</v>
      </c>
      <c r="R2779" t="str">
        <f t="shared" si="173"/>
        <v>Elevated</v>
      </c>
      <c r="S2779">
        <f t="shared" si="174"/>
        <v>7</v>
      </c>
      <c r="T2779" t="str">
        <f t="shared" si="175"/>
        <v>High</v>
      </c>
    </row>
    <row r="2780" spans="1:20" ht="15" customHeight="1" x14ac:dyDescent="0.35">
      <c r="A2780" s="35">
        <v>46</v>
      </c>
      <c r="B2780" s="36">
        <v>10.676820859999999</v>
      </c>
      <c r="C2780" s="35">
        <v>94.80324109</v>
      </c>
      <c r="D2780" s="35">
        <v>76.241822880000001</v>
      </c>
      <c r="E2780" s="37">
        <v>164.78081520000001</v>
      </c>
      <c r="F2780" s="37">
        <v>44.207997810000002</v>
      </c>
      <c r="G2780" s="37">
        <v>185.50167769999999</v>
      </c>
      <c r="H2780" s="37">
        <v>215.6318196</v>
      </c>
      <c r="I2780" s="17" t="s">
        <v>353</v>
      </c>
      <c r="J2780" s="17" t="s">
        <v>249</v>
      </c>
      <c r="K2780" s="17" t="s">
        <v>255</v>
      </c>
      <c r="L2780" s="17" t="s">
        <v>360</v>
      </c>
      <c r="M2780" s="17" t="s">
        <v>332</v>
      </c>
      <c r="N2780" s="36">
        <v>3.7273982845413101</v>
      </c>
      <c r="O2780" s="35">
        <v>18.561418209999999</v>
      </c>
      <c r="P2780" s="37">
        <v>491.13375955999999</v>
      </c>
      <c r="Q2780" t="str">
        <f t="shared" si="172"/>
        <v>Desirable</v>
      </c>
      <c r="R2780" t="str">
        <f t="shared" si="173"/>
        <v>Normal</v>
      </c>
      <c r="S2780">
        <f t="shared" si="174"/>
        <v>3</v>
      </c>
      <c r="T2780" t="str">
        <f t="shared" si="175"/>
        <v>Moderate</v>
      </c>
    </row>
    <row r="2781" spans="1:20" ht="15" customHeight="1" x14ac:dyDescent="0.35">
      <c r="A2781" s="35">
        <v>76</v>
      </c>
      <c r="B2781" s="36">
        <v>28.92085054</v>
      </c>
      <c r="C2781" s="35">
        <v>128.4338534</v>
      </c>
      <c r="D2781" s="35">
        <v>89.845556889999997</v>
      </c>
      <c r="E2781" s="37">
        <v>179.33922329999999</v>
      </c>
      <c r="F2781" s="37">
        <v>34.831170380000003</v>
      </c>
      <c r="G2781" s="37">
        <v>202.65978999999999</v>
      </c>
      <c r="H2781" s="37">
        <v>231.64763529999999</v>
      </c>
      <c r="I2781" s="17" t="s">
        <v>243</v>
      </c>
      <c r="J2781" s="17" t="s">
        <v>354</v>
      </c>
      <c r="K2781" s="17" t="s">
        <v>392</v>
      </c>
      <c r="L2781" s="17" t="s">
        <v>366</v>
      </c>
      <c r="M2781" s="17" t="s">
        <v>333</v>
      </c>
      <c r="N2781" s="36">
        <v>5.1488141610933704</v>
      </c>
      <c r="O2781" s="35">
        <v>38.588296509999999</v>
      </c>
      <c r="P2781" s="37">
        <v>2197.98464104</v>
      </c>
      <c r="Q2781" t="str">
        <f t="shared" si="172"/>
        <v>Desirable</v>
      </c>
      <c r="R2781" t="str">
        <f t="shared" si="173"/>
        <v>Elevated</v>
      </c>
      <c r="S2781">
        <f t="shared" si="174"/>
        <v>4</v>
      </c>
      <c r="T2781" t="str">
        <f t="shared" si="175"/>
        <v>Moderate</v>
      </c>
    </row>
    <row r="2782" spans="1:20" ht="15" customHeight="1" x14ac:dyDescent="0.35">
      <c r="A2782" s="35">
        <v>64</v>
      </c>
      <c r="B2782" s="36">
        <v>29.55189773</v>
      </c>
      <c r="C2782" s="35">
        <v>130.673057</v>
      </c>
      <c r="D2782" s="35">
        <v>87.961472549999996</v>
      </c>
      <c r="E2782" s="37">
        <v>173.88979079999999</v>
      </c>
      <c r="F2782" s="37">
        <v>41.018222819999998</v>
      </c>
      <c r="G2782" s="37">
        <v>212.96768449999999</v>
      </c>
      <c r="H2782" s="37">
        <v>255.45399409999999</v>
      </c>
      <c r="I2782" s="17" t="s">
        <v>243</v>
      </c>
      <c r="J2782" s="17" t="s">
        <v>249</v>
      </c>
      <c r="K2782" s="17" t="s">
        <v>392</v>
      </c>
      <c r="L2782" s="17" t="s">
        <v>261</v>
      </c>
      <c r="M2782" s="17" t="s">
        <v>333</v>
      </c>
      <c r="N2782" s="36">
        <v>4.2393302011908096</v>
      </c>
      <c r="O2782" s="35">
        <v>42.711584449999997</v>
      </c>
      <c r="P2782" s="37">
        <v>1891.32145472</v>
      </c>
      <c r="Q2782" t="str">
        <f t="shared" si="172"/>
        <v>Desirable</v>
      </c>
      <c r="R2782" t="str">
        <f t="shared" si="173"/>
        <v>High / Stage 1</v>
      </c>
      <c r="S2782">
        <f t="shared" si="174"/>
        <v>4</v>
      </c>
      <c r="T2782" t="str">
        <f t="shared" si="175"/>
        <v>Moderate</v>
      </c>
    </row>
    <row r="2783" spans="1:20" ht="15" customHeight="1" x14ac:dyDescent="0.35">
      <c r="A2783" s="35">
        <v>34</v>
      </c>
      <c r="B2783" s="36">
        <v>29.258684649999999</v>
      </c>
      <c r="C2783" s="35">
        <v>99.270412260000001</v>
      </c>
      <c r="D2783" s="35">
        <v>84.651756689999999</v>
      </c>
      <c r="E2783" s="37">
        <v>198.7035755</v>
      </c>
      <c r="F2783" s="37">
        <v>33.202708020000003</v>
      </c>
      <c r="G2783" s="37">
        <v>211.21617280000001</v>
      </c>
      <c r="H2783" s="37">
        <v>272.03355950000002</v>
      </c>
      <c r="I2783" s="17" t="s">
        <v>243</v>
      </c>
      <c r="J2783" s="17" t="s">
        <v>359</v>
      </c>
      <c r="K2783" s="17" t="s">
        <v>392</v>
      </c>
      <c r="L2783" s="17" t="s">
        <v>357</v>
      </c>
      <c r="M2783" s="17" t="s">
        <v>333</v>
      </c>
      <c r="N2783" s="36">
        <v>5.9845593130629204</v>
      </c>
      <c r="O2783" s="35">
        <v>14.61865557</v>
      </c>
      <c r="P2783" s="37">
        <v>994.79527810000002</v>
      </c>
      <c r="Q2783" t="str">
        <f t="shared" si="172"/>
        <v>Desirable</v>
      </c>
      <c r="R2783" t="str">
        <f t="shared" si="173"/>
        <v>Normal</v>
      </c>
      <c r="S2783">
        <f t="shared" si="174"/>
        <v>3</v>
      </c>
      <c r="T2783" t="str">
        <f t="shared" si="175"/>
        <v>Moderate</v>
      </c>
    </row>
    <row r="2784" spans="1:20" ht="15" customHeight="1" x14ac:dyDescent="0.35">
      <c r="A2784" s="35">
        <v>39</v>
      </c>
      <c r="B2784" s="36">
        <v>31.189233779999999</v>
      </c>
      <c r="C2784" s="35">
        <v>116.8824067</v>
      </c>
      <c r="D2784" s="35">
        <v>81.501328540000003</v>
      </c>
      <c r="E2784" s="37">
        <v>183.60904249999999</v>
      </c>
      <c r="F2784" s="37">
        <v>41.585732399999998</v>
      </c>
      <c r="G2784" s="37">
        <v>198.1222282</v>
      </c>
      <c r="H2784" s="37">
        <v>245.51729889999999</v>
      </c>
      <c r="I2784" s="17" t="s">
        <v>353</v>
      </c>
      <c r="J2784" s="17" t="s">
        <v>249</v>
      </c>
      <c r="K2784" s="17" t="s">
        <v>392</v>
      </c>
      <c r="L2784" s="17" t="s">
        <v>357</v>
      </c>
      <c r="M2784" s="17" t="s">
        <v>334</v>
      </c>
      <c r="N2784" s="36">
        <v>4.4151931901528796</v>
      </c>
      <c r="O2784" s="35">
        <v>35.381078160000001</v>
      </c>
      <c r="P2784" s="37">
        <v>1216.38011742</v>
      </c>
      <c r="Q2784" t="str">
        <f t="shared" si="172"/>
        <v>Desirable</v>
      </c>
      <c r="R2784" t="str">
        <f t="shared" si="173"/>
        <v>Normal</v>
      </c>
      <c r="S2784">
        <f t="shared" si="174"/>
        <v>5</v>
      </c>
      <c r="T2784" t="str">
        <f t="shared" si="175"/>
        <v>Moderate</v>
      </c>
    </row>
    <row r="2785" spans="1:20" ht="15" customHeight="1" x14ac:dyDescent="0.35">
      <c r="A2785" s="35">
        <v>85</v>
      </c>
      <c r="B2785" s="36">
        <v>24.175137679999999</v>
      </c>
      <c r="C2785" s="35">
        <v>115.3341614</v>
      </c>
      <c r="D2785" s="35">
        <v>96.291989470000004</v>
      </c>
      <c r="E2785" s="37">
        <v>175.30963539999999</v>
      </c>
      <c r="F2785" s="37">
        <v>37.300210389999997</v>
      </c>
      <c r="G2785" s="37">
        <v>220.66824740000001</v>
      </c>
      <c r="H2785" s="37">
        <v>244.54076509999999</v>
      </c>
      <c r="I2785" s="17" t="s">
        <v>243</v>
      </c>
      <c r="J2785" s="17" t="s">
        <v>249</v>
      </c>
      <c r="K2785" s="17" t="s">
        <v>392</v>
      </c>
      <c r="L2785" s="17" t="s">
        <v>366</v>
      </c>
      <c r="M2785" s="17" t="s">
        <v>255</v>
      </c>
      <c r="N2785" s="36">
        <v>4.6999637151376401</v>
      </c>
      <c r="O2785" s="35">
        <v>19.042171929999999</v>
      </c>
      <c r="P2785" s="37">
        <v>2054.8867028</v>
      </c>
      <c r="Q2785" t="str">
        <f t="shared" si="172"/>
        <v>Desirable</v>
      </c>
      <c r="R2785" t="str">
        <f t="shared" si="173"/>
        <v>Normal</v>
      </c>
      <c r="S2785">
        <f t="shared" si="174"/>
        <v>1</v>
      </c>
      <c r="T2785" t="str">
        <f t="shared" si="175"/>
        <v>Low</v>
      </c>
    </row>
    <row r="2786" spans="1:20" ht="15" customHeight="1" x14ac:dyDescent="0.35">
      <c r="A2786" s="35">
        <v>86</v>
      </c>
      <c r="B2786" s="36">
        <v>29.7465692</v>
      </c>
      <c r="C2786" s="35">
        <v>121.39483130000001</v>
      </c>
      <c r="D2786" s="35">
        <v>82.802056300000004</v>
      </c>
      <c r="E2786" s="37">
        <v>198.4530244</v>
      </c>
      <c r="F2786" s="37">
        <v>45.279487789999997</v>
      </c>
      <c r="G2786" s="37">
        <v>225.9020884</v>
      </c>
      <c r="H2786" s="37">
        <v>228.06583079999999</v>
      </c>
      <c r="I2786" s="17" t="s">
        <v>243</v>
      </c>
      <c r="J2786" s="17" t="s">
        <v>354</v>
      </c>
      <c r="K2786" s="17" t="s">
        <v>392</v>
      </c>
      <c r="L2786" s="17" t="s">
        <v>366</v>
      </c>
      <c r="M2786" s="17" t="s">
        <v>333</v>
      </c>
      <c r="N2786" s="36">
        <v>4.3828460542751202</v>
      </c>
      <c r="O2786" s="35">
        <v>38.592775000000003</v>
      </c>
      <c r="P2786" s="37">
        <v>2558.2049511999999</v>
      </c>
      <c r="Q2786" t="str">
        <f t="shared" si="172"/>
        <v>Desirable</v>
      </c>
      <c r="R2786" t="str">
        <f t="shared" si="173"/>
        <v>Elevated</v>
      </c>
      <c r="S2786">
        <f t="shared" si="174"/>
        <v>3</v>
      </c>
      <c r="T2786" t="str">
        <f t="shared" si="175"/>
        <v>Moderate</v>
      </c>
    </row>
    <row r="2787" spans="1:20" ht="15" customHeight="1" x14ac:dyDescent="0.35">
      <c r="A2787" s="35">
        <v>54</v>
      </c>
      <c r="B2787" s="36">
        <v>23.65003725</v>
      </c>
      <c r="C2787" s="35">
        <v>118.9180301</v>
      </c>
      <c r="D2787" s="35">
        <v>84.560266549999994</v>
      </c>
      <c r="E2787" s="37">
        <v>192.66941539999999</v>
      </c>
      <c r="F2787" s="37">
        <v>35.977774879999998</v>
      </c>
      <c r="G2787" s="37">
        <v>205.4023784</v>
      </c>
      <c r="H2787" s="37">
        <v>255.77634800000001</v>
      </c>
      <c r="I2787" s="17" t="s">
        <v>353</v>
      </c>
      <c r="J2787" s="17" t="s">
        <v>354</v>
      </c>
      <c r="K2787" s="17" t="s">
        <v>392</v>
      </c>
      <c r="L2787" s="17" t="s">
        <v>363</v>
      </c>
      <c r="M2787" s="17" t="s">
        <v>255</v>
      </c>
      <c r="N2787" s="36">
        <v>5.3552343368267801</v>
      </c>
      <c r="O2787" s="35">
        <v>34.357763550000001</v>
      </c>
      <c r="P2787" s="37">
        <v>1277.1020114999999</v>
      </c>
      <c r="Q2787" t="str">
        <f t="shared" si="172"/>
        <v>Desirable</v>
      </c>
      <c r="R2787" t="str">
        <f t="shared" si="173"/>
        <v>Normal</v>
      </c>
      <c r="S2787">
        <f t="shared" si="174"/>
        <v>3</v>
      </c>
      <c r="T2787" t="str">
        <f t="shared" si="175"/>
        <v>Moderate</v>
      </c>
    </row>
    <row r="2788" spans="1:20" ht="15" customHeight="1" x14ac:dyDescent="0.35">
      <c r="A2788" s="35">
        <v>66</v>
      </c>
      <c r="B2788" s="36">
        <v>22.84808559</v>
      </c>
      <c r="C2788" s="35">
        <v>89.866674329999995</v>
      </c>
      <c r="D2788" s="35">
        <v>72.941892600000003</v>
      </c>
      <c r="E2788" s="37">
        <v>194.97312840000001</v>
      </c>
      <c r="F2788" s="37">
        <v>33.918725539999997</v>
      </c>
      <c r="G2788" s="37">
        <v>212.7530793</v>
      </c>
      <c r="H2788" s="37">
        <v>237.60041659999999</v>
      </c>
      <c r="I2788" s="17" t="s">
        <v>243</v>
      </c>
      <c r="J2788" s="17" t="s">
        <v>249</v>
      </c>
      <c r="K2788" s="17" t="s">
        <v>255</v>
      </c>
      <c r="L2788" s="17" t="s">
        <v>261</v>
      </c>
      <c r="M2788" s="17" t="s">
        <v>255</v>
      </c>
      <c r="N2788" s="36">
        <v>5.7482445255813097</v>
      </c>
      <c r="O2788" s="35">
        <v>16.924781729999999</v>
      </c>
      <c r="P2788" s="37">
        <v>1507.97364894</v>
      </c>
      <c r="Q2788" t="str">
        <f t="shared" si="172"/>
        <v>Desirable</v>
      </c>
      <c r="R2788" t="str">
        <f t="shared" si="173"/>
        <v>Normal</v>
      </c>
      <c r="S2788">
        <f t="shared" si="174"/>
        <v>1</v>
      </c>
      <c r="T2788" t="str">
        <f t="shared" si="175"/>
        <v>Low</v>
      </c>
    </row>
    <row r="2789" spans="1:20" ht="15" customHeight="1" x14ac:dyDescent="0.35">
      <c r="A2789" s="35">
        <v>30</v>
      </c>
      <c r="B2789" s="36">
        <v>21.838268679999999</v>
      </c>
      <c r="C2789" s="35">
        <v>109.73632859999999</v>
      </c>
      <c r="D2789" s="35">
        <v>85.253935530000007</v>
      </c>
      <c r="E2789" s="37">
        <v>183.3937473</v>
      </c>
      <c r="F2789" s="37">
        <v>40.695658809999998</v>
      </c>
      <c r="G2789" s="37">
        <v>212.9513781</v>
      </c>
      <c r="H2789" s="37">
        <v>252.25442770000001</v>
      </c>
      <c r="I2789" s="17" t="s">
        <v>353</v>
      </c>
      <c r="J2789" s="17" t="s">
        <v>354</v>
      </c>
      <c r="K2789" s="17" t="s">
        <v>392</v>
      </c>
      <c r="L2789" s="17" t="s">
        <v>357</v>
      </c>
      <c r="M2789" s="17" t="s">
        <v>255</v>
      </c>
      <c r="N2789" s="36">
        <v>4.5064695513649102</v>
      </c>
      <c r="O2789" s="35">
        <v>24.482393070000001</v>
      </c>
      <c r="P2789" s="37">
        <v>655.14806039999996</v>
      </c>
      <c r="Q2789" t="str">
        <f t="shared" si="172"/>
        <v>Desirable</v>
      </c>
      <c r="R2789" t="str">
        <f t="shared" si="173"/>
        <v>Normal</v>
      </c>
      <c r="S2789">
        <f t="shared" si="174"/>
        <v>2</v>
      </c>
      <c r="T2789" t="str">
        <f t="shared" si="175"/>
        <v>Low</v>
      </c>
    </row>
    <row r="2790" spans="1:20" ht="15" customHeight="1" x14ac:dyDescent="0.35">
      <c r="A2790" s="35">
        <v>51</v>
      </c>
      <c r="B2790" s="36">
        <v>25.740101660000001</v>
      </c>
      <c r="C2790" s="35">
        <v>114.9075929</v>
      </c>
      <c r="D2790" s="35">
        <v>90.013766739999994</v>
      </c>
      <c r="E2790" s="37">
        <v>181.69597099999999</v>
      </c>
      <c r="F2790" s="37">
        <v>37.18718148</v>
      </c>
      <c r="G2790" s="37">
        <v>218.6668186</v>
      </c>
      <c r="H2790" s="37">
        <v>255.91244140000001</v>
      </c>
      <c r="I2790" s="17" t="s">
        <v>353</v>
      </c>
      <c r="J2790" s="17" t="s">
        <v>359</v>
      </c>
      <c r="K2790" s="17" t="s">
        <v>392</v>
      </c>
      <c r="L2790" s="17" t="s">
        <v>363</v>
      </c>
      <c r="M2790" s="17" t="s">
        <v>333</v>
      </c>
      <c r="N2790" s="36">
        <v>4.8859839269539602</v>
      </c>
      <c r="O2790" s="35">
        <v>24.89382616</v>
      </c>
      <c r="P2790" s="37">
        <v>1312.7451846599999</v>
      </c>
      <c r="Q2790" t="str">
        <f t="shared" si="172"/>
        <v>Desirable</v>
      </c>
      <c r="R2790" t="str">
        <f t="shared" si="173"/>
        <v>Normal</v>
      </c>
      <c r="S2790">
        <f t="shared" si="174"/>
        <v>5</v>
      </c>
      <c r="T2790" t="str">
        <f t="shared" si="175"/>
        <v>Moderate</v>
      </c>
    </row>
    <row r="2791" spans="1:20" ht="15" customHeight="1" x14ac:dyDescent="0.35">
      <c r="A2791" s="35">
        <v>70</v>
      </c>
      <c r="B2791" s="36">
        <v>32.556120069999999</v>
      </c>
      <c r="C2791" s="35">
        <v>108.4492587</v>
      </c>
      <c r="D2791" s="35">
        <v>87.64441076</v>
      </c>
      <c r="E2791" s="37">
        <v>233.21126870000001</v>
      </c>
      <c r="F2791" s="37">
        <v>26.407280279999998</v>
      </c>
      <c r="G2791" s="37">
        <v>224.284716</v>
      </c>
      <c r="H2791" s="37">
        <v>237.46003469999999</v>
      </c>
      <c r="I2791" s="17" t="s">
        <v>243</v>
      </c>
      <c r="J2791" s="17" t="s">
        <v>249</v>
      </c>
      <c r="K2791" s="17" t="s">
        <v>392</v>
      </c>
      <c r="L2791" s="17" t="s">
        <v>366</v>
      </c>
      <c r="M2791" s="17" t="s">
        <v>334</v>
      </c>
      <c r="N2791" s="36">
        <v>8.8313247796527694</v>
      </c>
      <c r="O2791" s="35">
        <v>20.804847939999998</v>
      </c>
      <c r="P2791" s="37">
        <v>2278.9284048999998</v>
      </c>
      <c r="Q2791" t="str">
        <f t="shared" si="172"/>
        <v>Borderline High</v>
      </c>
      <c r="R2791" t="str">
        <f t="shared" si="173"/>
        <v>Normal</v>
      </c>
      <c r="S2791">
        <f t="shared" si="174"/>
        <v>4</v>
      </c>
      <c r="T2791" t="str">
        <f t="shared" si="175"/>
        <v>Moderate</v>
      </c>
    </row>
    <row r="2792" spans="1:20" ht="15" customHeight="1" x14ac:dyDescent="0.35">
      <c r="A2792" s="35">
        <v>68</v>
      </c>
      <c r="B2792" s="36">
        <v>35.575380639999999</v>
      </c>
      <c r="C2792" s="35">
        <v>124.00626149999999</v>
      </c>
      <c r="D2792" s="35">
        <v>94.287981689999995</v>
      </c>
      <c r="E2792" s="37">
        <v>193.3052089</v>
      </c>
      <c r="F2792" s="37">
        <v>34.497894029999998</v>
      </c>
      <c r="G2792" s="37">
        <v>214.76345850000001</v>
      </c>
      <c r="H2792" s="37">
        <v>243.9508146</v>
      </c>
      <c r="I2792" s="17" t="s">
        <v>243</v>
      </c>
      <c r="J2792" s="17" t="s">
        <v>249</v>
      </c>
      <c r="K2792" s="17" t="s">
        <v>392</v>
      </c>
      <c r="L2792" s="17" t="s">
        <v>261</v>
      </c>
      <c r="M2792" s="17" t="s">
        <v>334</v>
      </c>
      <c r="N2792" s="36">
        <v>5.6033915789728601</v>
      </c>
      <c r="O2792" s="35">
        <v>29.718279809999999</v>
      </c>
      <c r="P2792" s="37">
        <v>2419.1258835200001</v>
      </c>
      <c r="Q2792" t="str">
        <f t="shared" si="172"/>
        <v>Desirable</v>
      </c>
      <c r="R2792" t="str">
        <f t="shared" si="173"/>
        <v>Elevated</v>
      </c>
      <c r="S2792">
        <f t="shared" si="174"/>
        <v>5</v>
      </c>
      <c r="T2792" t="str">
        <f t="shared" si="175"/>
        <v>Moderate</v>
      </c>
    </row>
    <row r="2793" spans="1:20" ht="15" customHeight="1" x14ac:dyDescent="0.35">
      <c r="A2793" s="35">
        <v>20</v>
      </c>
      <c r="B2793" s="36">
        <v>25.647900610000001</v>
      </c>
      <c r="C2793" s="35">
        <v>117.1995569</v>
      </c>
      <c r="D2793" s="35">
        <v>90.205857269999996</v>
      </c>
      <c r="E2793" s="37">
        <v>186.91397029999999</v>
      </c>
      <c r="F2793" s="37">
        <v>40.667854140000003</v>
      </c>
      <c r="G2793" s="37">
        <v>208.13079759999999</v>
      </c>
      <c r="H2793" s="37">
        <v>273.00588850000003</v>
      </c>
      <c r="I2793" s="17" t="s">
        <v>353</v>
      </c>
      <c r="J2793" s="17" t="s">
        <v>249</v>
      </c>
      <c r="K2793" s="17" t="s">
        <v>392</v>
      </c>
      <c r="L2793" s="17" t="s">
        <v>355</v>
      </c>
      <c r="M2793" s="17" t="s">
        <v>333</v>
      </c>
      <c r="N2793" s="36">
        <v>4.5961109641178597</v>
      </c>
      <c r="O2793" s="35">
        <v>26.993699629999998</v>
      </c>
      <c r="P2793" s="37">
        <v>512.95801219999998</v>
      </c>
      <c r="Q2793" t="str">
        <f t="shared" si="172"/>
        <v>Desirable</v>
      </c>
      <c r="R2793" t="str">
        <f t="shared" si="173"/>
        <v>Normal</v>
      </c>
      <c r="S2793">
        <f t="shared" si="174"/>
        <v>4</v>
      </c>
      <c r="T2793" t="str">
        <f t="shared" si="175"/>
        <v>Moderate</v>
      </c>
    </row>
    <row r="2794" spans="1:20" ht="15" customHeight="1" x14ac:dyDescent="0.35">
      <c r="A2794" s="35">
        <v>59</v>
      </c>
      <c r="B2794" s="36">
        <v>23.775160440000001</v>
      </c>
      <c r="C2794" s="35">
        <v>102.9383097</v>
      </c>
      <c r="D2794" s="35">
        <v>87.272609189999997</v>
      </c>
      <c r="E2794" s="37">
        <v>175.311014</v>
      </c>
      <c r="F2794" s="37">
        <v>28.34052015</v>
      </c>
      <c r="G2794" s="37">
        <v>209.8289662</v>
      </c>
      <c r="H2794" s="37">
        <v>252.87946400000001</v>
      </c>
      <c r="I2794" s="17" t="s">
        <v>243</v>
      </c>
      <c r="J2794" s="17" t="s">
        <v>249</v>
      </c>
      <c r="K2794" s="17" t="s">
        <v>392</v>
      </c>
      <c r="L2794" s="17" t="s">
        <v>363</v>
      </c>
      <c r="M2794" s="17" t="s">
        <v>255</v>
      </c>
      <c r="N2794" s="36">
        <v>6.1858784903070996</v>
      </c>
      <c r="O2794" s="35">
        <v>15.665700510000001</v>
      </c>
      <c r="P2794" s="37">
        <v>1402.7344659600001</v>
      </c>
      <c r="Q2794" t="str">
        <f t="shared" si="172"/>
        <v>Desirable</v>
      </c>
      <c r="R2794" t="str">
        <f t="shared" si="173"/>
        <v>Normal</v>
      </c>
      <c r="S2794">
        <f t="shared" si="174"/>
        <v>1</v>
      </c>
      <c r="T2794" t="str">
        <f t="shared" si="175"/>
        <v>Low</v>
      </c>
    </row>
    <row r="2795" spans="1:20" ht="15" customHeight="1" x14ac:dyDescent="0.35">
      <c r="A2795" s="35">
        <v>49</v>
      </c>
      <c r="B2795" s="36">
        <v>33.647158529999999</v>
      </c>
      <c r="C2795" s="35">
        <v>98.705725740000005</v>
      </c>
      <c r="D2795" s="35">
        <v>82.689605920000005</v>
      </c>
      <c r="E2795" s="37">
        <v>197.03734170000001</v>
      </c>
      <c r="F2795" s="37">
        <v>39.900255190000003</v>
      </c>
      <c r="G2795" s="37">
        <v>226.88172700000001</v>
      </c>
      <c r="H2795" s="37">
        <v>280.17675320000001</v>
      </c>
      <c r="I2795" s="17" t="s">
        <v>243</v>
      </c>
      <c r="J2795" s="17" t="s">
        <v>354</v>
      </c>
      <c r="K2795" s="17" t="s">
        <v>392</v>
      </c>
      <c r="L2795" s="17" t="s">
        <v>360</v>
      </c>
      <c r="M2795" s="17" t="s">
        <v>334</v>
      </c>
      <c r="N2795" s="36">
        <v>4.9382476568566496</v>
      </c>
      <c r="O2795" s="35">
        <v>16.01611982</v>
      </c>
      <c r="P2795" s="37">
        <v>1648.71076797</v>
      </c>
      <c r="Q2795" t="str">
        <f t="shared" si="172"/>
        <v>Desirable</v>
      </c>
      <c r="R2795" t="str">
        <f t="shared" si="173"/>
        <v>Normal</v>
      </c>
      <c r="S2795">
        <f t="shared" si="174"/>
        <v>4</v>
      </c>
      <c r="T2795" t="str">
        <f t="shared" si="175"/>
        <v>Moderate</v>
      </c>
    </row>
    <row r="2796" spans="1:20" ht="15" customHeight="1" x14ac:dyDescent="0.35">
      <c r="A2796" s="35">
        <v>68</v>
      </c>
      <c r="B2796" s="36">
        <v>29.167137310000001</v>
      </c>
      <c r="C2796" s="35">
        <v>129.9669754</v>
      </c>
      <c r="D2796" s="35">
        <v>89.51958286</v>
      </c>
      <c r="E2796" s="37">
        <v>184.31661299999999</v>
      </c>
      <c r="F2796" s="37">
        <v>41.846956239999997</v>
      </c>
      <c r="G2796" s="37">
        <v>209.68049999999999</v>
      </c>
      <c r="H2796" s="37">
        <v>271.97780699999998</v>
      </c>
      <c r="I2796" s="17" t="s">
        <v>243</v>
      </c>
      <c r="J2796" s="17" t="s">
        <v>359</v>
      </c>
      <c r="K2796" s="17" t="s">
        <v>392</v>
      </c>
      <c r="L2796" s="17" t="s">
        <v>261</v>
      </c>
      <c r="M2796" s="17" t="s">
        <v>333</v>
      </c>
      <c r="N2796" s="36">
        <v>4.4045404865986004</v>
      </c>
      <c r="O2796" s="35">
        <v>40.447392540000003</v>
      </c>
      <c r="P2796" s="37">
        <v>1983.36533708</v>
      </c>
      <c r="Q2796" t="str">
        <f t="shared" si="172"/>
        <v>Desirable</v>
      </c>
      <c r="R2796" t="str">
        <f t="shared" si="173"/>
        <v>Elevated</v>
      </c>
      <c r="S2796">
        <f t="shared" si="174"/>
        <v>3</v>
      </c>
      <c r="T2796" t="str">
        <f t="shared" si="175"/>
        <v>Moderate</v>
      </c>
    </row>
    <row r="2797" spans="1:20" ht="15" customHeight="1" x14ac:dyDescent="0.35">
      <c r="A2797" s="35">
        <v>63</v>
      </c>
      <c r="B2797" s="36">
        <v>27.145300580000001</v>
      </c>
      <c r="C2797" s="35">
        <v>101.6351866</v>
      </c>
      <c r="D2797" s="35">
        <v>78.790169149999997</v>
      </c>
      <c r="E2797" s="37">
        <v>173.71746010000001</v>
      </c>
      <c r="F2797" s="37">
        <v>32.45641543</v>
      </c>
      <c r="G2797" s="37">
        <v>184.4527995</v>
      </c>
      <c r="H2797" s="37">
        <v>256.07724300000001</v>
      </c>
      <c r="I2797" s="17" t="s">
        <v>353</v>
      </c>
      <c r="J2797" s="17" t="s">
        <v>249</v>
      </c>
      <c r="K2797" s="17" t="s">
        <v>255</v>
      </c>
      <c r="L2797" s="17" t="s">
        <v>261</v>
      </c>
      <c r="M2797" s="17" t="s">
        <v>333</v>
      </c>
      <c r="N2797" s="36">
        <v>5.3523304344764497</v>
      </c>
      <c r="O2797" s="35">
        <v>22.84501745</v>
      </c>
      <c r="P2797" s="37">
        <v>1710.1539365399999</v>
      </c>
      <c r="Q2797" t="str">
        <f t="shared" si="172"/>
        <v>Desirable</v>
      </c>
      <c r="R2797" t="str">
        <f t="shared" si="173"/>
        <v>Normal</v>
      </c>
      <c r="S2797">
        <f t="shared" si="174"/>
        <v>5</v>
      </c>
      <c r="T2797" t="str">
        <f t="shared" si="175"/>
        <v>Moderate</v>
      </c>
    </row>
    <row r="2798" spans="1:20" ht="15" customHeight="1" x14ac:dyDescent="0.35">
      <c r="A2798" s="35">
        <v>38</v>
      </c>
      <c r="B2798" s="36">
        <v>21.471090480000001</v>
      </c>
      <c r="C2798" s="35">
        <v>91.197951439999997</v>
      </c>
      <c r="D2798" s="35">
        <v>78.493941169999999</v>
      </c>
      <c r="E2798" s="37">
        <v>181.17497689999999</v>
      </c>
      <c r="F2798" s="37">
        <v>28.236016079999999</v>
      </c>
      <c r="G2798" s="37">
        <v>200.586793</v>
      </c>
      <c r="H2798" s="37">
        <v>227.82578359999999</v>
      </c>
      <c r="I2798" s="17" t="s">
        <v>243</v>
      </c>
      <c r="J2798" s="17" t="s">
        <v>359</v>
      </c>
      <c r="K2798" s="17" t="s">
        <v>255</v>
      </c>
      <c r="L2798" s="17" t="s">
        <v>357</v>
      </c>
      <c r="M2798" s="17" t="s">
        <v>255</v>
      </c>
      <c r="N2798" s="36">
        <v>6.4164496997977398</v>
      </c>
      <c r="O2798" s="35">
        <v>12.704010269999999</v>
      </c>
      <c r="P2798" s="37">
        <v>815.90143823999995</v>
      </c>
      <c r="Q2798" t="str">
        <f t="shared" si="172"/>
        <v>Desirable</v>
      </c>
      <c r="R2798" t="str">
        <f t="shared" si="173"/>
        <v>Normal</v>
      </c>
      <c r="S2798">
        <f t="shared" si="174"/>
        <v>1</v>
      </c>
      <c r="T2798" t="str">
        <f t="shared" si="175"/>
        <v>Low</v>
      </c>
    </row>
    <row r="2799" spans="1:20" ht="15" customHeight="1" x14ac:dyDescent="0.35">
      <c r="A2799" s="35">
        <v>61</v>
      </c>
      <c r="B2799" s="36">
        <v>34.158508329999997</v>
      </c>
      <c r="C2799" s="35">
        <v>115.1618342</v>
      </c>
      <c r="D2799" s="35">
        <v>81.545013420000004</v>
      </c>
      <c r="E2799" s="37">
        <v>222.44999709999999</v>
      </c>
      <c r="F2799" s="37">
        <v>24.736062799999999</v>
      </c>
      <c r="G2799" s="37">
        <v>221.5496243</v>
      </c>
      <c r="H2799" s="37">
        <v>286.25404040000001</v>
      </c>
      <c r="I2799" s="17" t="s">
        <v>243</v>
      </c>
      <c r="J2799" s="17" t="s">
        <v>249</v>
      </c>
      <c r="K2799" s="17" t="s">
        <v>392</v>
      </c>
      <c r="L2799" s="17" t="s">
        <v>261</v>
      </c>
      <c r="M2799" s="17" t="s">
        <v>334</v>
      </c>
      <c r="N2799" s="36">
        <v>8.9929427693723394</v>
      </c>
      <c r="O2799" s="35">
        <v>33.616820779999998</v>
      </c>
      <c r="P2799" s="37">
        <v>2083.6690081299998</v>
      </c>
      <c r="Q2799" t="str">
        <f t="shared" si="172"/>
        <v>Borderline High</v>
      </c>
      <c r="R2799" t="str">
        <f t="shared" si="173"/>
        <v>Normal</v>
      </c>
      <c r="S2799">
        <f t="shared" si="174"/>
        <v>4</v>
      </c>
      <c r="T2799" t="str">
        <f t="shared" si="175"/>
        <v>Moderate</v>
      </c>
    </row>
    <row r="2800" spans="1:20" ht="15" customHeight="1" x14ac:dyDescent="0.35">
      <c r="A2800" s="35">
        <v>28</v>
      </c>
      <c r="B2800" s="36">
        <v>27.46842414</v>
      </c>
      <c r="C2800" s="35">
        <v>83.875514480000007</v>
      </c>
      <c r="D2800" s="35">
        <v>68.120187939999994</v>
      </c>
      <c r="E2800" s="37">
        <v>200.78162209999999</v>
      </c>
      <c r="F2800" s="37">
        <v>45.377516120000003</v>
      </c>
      <c r="G2800" s="37">
        <v>207.4478148</v>
      </c>
      <c r="H2800" s="37">
        <v>277.80381219999998</v>
      </c>
      <c r="I2800" s="17" t="s">
        <v>243</v>
      </c>
      <c r="J2800" s="17" t="s">
        <v>359</v>
      </c>
      <c r="K2800" s="17" t="s">
        <v>255</v>
      </c>
      <c r="L2800" s="17" t="s">
        <v>355</v>
      </c>
      <c r="M2800" s="17" t="s">
        <v>333</v>
      </c>
      <c r="N2800" s="36">
        <v>4.4246939733112898</v>
      </c>
      <c r="O2800" s="35">
        <v>15.75532654</v>
      </c>
      <c r="P2800" s="37">
        <v>769.11587592000001</v>
      </c>
      <c r="Q2800" t="str">
        <f t="shared" si="172"/>
        <v>Borderline High</v>
      </c>
      <c r="R2800" t="str">
        <f t="shared" si="173"/>
        <v>Normal</v>
      </c>
      <c r="S2800">
        <f t="shared" si="174"/>
        <v>2</v>
      </c>
      <c r="T2800" t="str">
        <f t="shared" si="175"/>
        <v>Low</v>
      </c>
    </row>
    <row r="2801" spans="1:20" ht="15" customHeight="1" x14ac:dyDescent="0.35">
      <c r="A2801" s="35">
        <v>85</v>
      </c>
      <c r="B2801" s="36">
        <v>27.00079899</v>
      </c>
      <c r="C2801" s="35">
        <v>112.80746619999999</v>
      </c>
      <c r="D2801" s="35">
        <v>87.899157059999993</v>
      </c>
      <c r="E2801" s="37">
        <v>178.7382819</v>
      </c>
      <c r="F2801" s="37">
        <v>38.664813969999997</v>
      </c>
      <c r="G2801" s="37">
        <v>200.59470590000001</v>
      </c>
      <c r="H2801" s="37">
        <v>254.9728441</v>
      </c>
      <c r="I2801" s="17" t="s">
        <v>353</v>
      </c>
      <c r="J2801" s="17" t="s">
        <v>359</v>
      </c>
      <c r="K2801" s="17" t="s">
        <v>392</v>
      </c>
      <c r="L2801" s="17" t="s">
        <v>366</v>
      </c>
      <c r="M2801" s="17" t="s">
        <v>333</v>
      </c>
      <c r="N2801" s="36">
        <v>4.6227632709854198</v>
      </c>
      <c r="O2801" s="35">
        <v>24.90830914</v>
      </c>
      <c r="P2801" s="37">
        <v>2295.06791415</v>
      </c>
      <c r="Q2801" t="str">
        <f t="shared" si="172"/>
        <v>Desirable</v>
      </c>
      <c r="R2801" t="str">
        <f t="shared" si="173"/>
        <v>Normal</v>
      </c>
      <c r="S2801">
        <f t="shared" si="174"/>
        <v>5</v>
      </c>
      <c r="T2801" t="str">
        <f t="shared" si="175"/>
        <v>Moderate</v>
      </c>
    </row>
    <row r="2802" spans="1:20" ht="15" customHeight="1" x14ac:dyDescent="0.35">
      <c r="A2802" s="35">
        <v>18</v>
      </c>
      <c r="B2802" s="36">
        <v>29.708376269999999</v>
      </c>
      <c r="C2802" s="35">
        <v>115.0202582</v>
      </c>
      <c r="D2802" s="35">
        <v>77.534846150000007</v>
      </c>
      <c r="E2802" s="37">
        <v>173.10500719999999</v>
      </c>
      <c r="F2802" s="37">
        <v>29.748855249999998</v>
      </c>
      <c r="G2802" s="37">
        <v>224.1220754</v>
      </c>
      <c r="H2802" s="37">
        <v>266.87753170000002</v>
      </c>
      <c r="I2802" s="17" t="s">
        <v>243</v>
      </c>
      <c r="J2802" s="17" t="s">
        <v>354</v>
      </c>
      <c r="K2802" s="17" t="s">
        <v>255</v>
      </c>
      <c r="L2802" s="17" t="s">
        <v>355</v>
      </c>
      <c r="M2802" s="17" t="s">
        <v>333</v>
      </c>
      <c r="N2802" s="36">
        <v>5.8188796088212502</v>
      </c>
      <c r="O2802" s="35">
        <v>37.485412050000001</v>
      </c>
      <c r="P2802" s="37">
        <v>534.75077285999998</v>
      </c>
      <c r="Q2802" t="str">
        <f t="shared" si="172"/>
        <v>Desirable</v>
      </c>
      <c r="R2802" t="str">
        <f t="shared" si="173"/>
        <v>Normal</v>
      </c>
      <c r="S2802">
        <f t="shared" si="174"/>
        <v>3</v>
      </c>
      <c r="T2802" t="str">
        <f t="shared" si="175"/>
        <v>Moderate</v>
      </c>
    </row>
    <row r="2803" spans="1:20" ht="15" customHeight="1" x14ac:dyDescent="0.35">
      <c r="A2803" s="35">
        <v>80</v>
      </c>
      <c r="B2803" s="36">
        <v>27.109491269999999</v>
      </c>
      <c r="C2803" s="35">
        <v>105.9748321</v>
      </c>
      <c r="D2803" s="35">
        <v>86.271291289999994</v>
      </c>
      <c r="E2803" s="37">
        <v>220.13775989999999</v>
      </c>
      <c r="F2803" s="37">
        <v>37.692874660000001</v>
      </c>
      <c r="G2803" s="37">
        <v>234.3282763</v>
      </c>
      <c r="H2803" s="37">
        <v>273.7738033</v>
      </c>
      <c r="I2803" s="17" t="s">
        <v>243</v>
      </c>
      <c r="J2803" s="17" t="s">
        <v>249</v>
      </c>
      <c r="K2803" s="17" t="s">
        <v>392</v>
      </c>
      <c r="L2803" s="17" t="s">
        <v>366</v>
      </c>
      <c r="M2803" s="17" t="s">
        <v>333</v>
      </c>
      <c r="N2803" s="36">
        <v>5.8403016985492</v>
      </c>
      <c r="O2803" s="35">
        <v>19.70354081</v>
      </c>
      <c r="P2803" s="37">
        <v>2168.7593016000001</v>
      </c>
      <c r="Q2803" t="str">
        <f t="shared" si="172"/>
        <v>Borderline High</v>
      </c>
      <c r="R2803" t="str">
        <f t="shared" si="173"/>
        <v>Normal</v>
      </c>
      <c r="S2803">
        <f t="shared" si="174"/>
        <v>3</v>
      </c>
      <c r="T2803" t="str">
        <f t="shared" si="175"/>
        <v>Moderate</v>
      </c>
    </row>
    <row r="2804" spans="1:20" ht="15" customHeight="1" x14ac:dyDescent="0.35">
      <c r="A2804" s="35">
        <v>41</v>
      </c>
      <c r="B2804" s="36">
        <v>34.373183230000002</v>
      </c>
      <c r="C2804" s="35">
        <v>116.5822762</v>
      </c>
      <c r="D2804" s="35">
        <v>92.43017365</v>
      </c>
      <c r="E2804" s="37">
        <v>215.2505377</v>
      </c>
      <c r="F2804" s="37">
        <v>39.17974693</v>
      </c>
      <c r="G2804" s="37">
        <v>228.04008899999999</v>
      </c>
      <c r="H2804" s="37">
        <v>273.37983889999998</v>
      </c>
      <c r="I2804" s="17" t="s">
        <v>353</v>
      </c>
      <c r="J2804" s="17" t="s">
        <v>249</v>
      </c>
      <c r="K2804" s="17" t="s">
        <v>392</v>
      </c>
      <c r="L2804" s="17" t="s">
        <v>360</v>
      </c>
      <c r="M2804" s="17" t="s">
        <v>334</v>
      </c>
      <c r="N2804" s="36">
        <v>5.4939236357134904</v>
      </c>
      <c r="O2804" s="35">
        <v>24.152102549999999</v>
      </c>
      <c r="P2804" s="37">
        <v>1409.30051243</v>
      </c>
      <c r="Q2804" t="str">
        <f t="shared" si="172"/>
        <v>Borderline High</v>
      </c>
      <c r="R2804" t="str">
        <f t="shared" si="173"/>
        <v>Normal</v>
      </c>
      <c r="S2804">
        <f t="shared" si="174"/>
        <v>6</v>
      </c>
      <c r="T2804" t="str">
        <f t="shared" si="175"/>
        <v>High</v>
      </c>
    </row>
    <row r="2805" spans="1:20" ht="15" customHeight="1" x14ac:dyDescent="0.35">
      <c r="A2805" s="35">
        <v>30</v>
      </c>
      <c r="B2805" s="36">
        <v>32.059004909999999</v>
      </c>
      <c r="C2805" s="35">
        <v>113.8294988</v>
      </c>
      <c r="D2805" s="35">
        <v>82.678595250000001</v>
      </c>
      <c r="E2805" s="37">
        <v>188.6355326</v>
      </c>
      <c r="F2805" s="37">
        <v>37.489344090000003</v>
      </c>
      <c r="G2805" s="37">
        <v>200.73803100000001</v>
      </c>
      <c r="H2805" s="37">
        <v>270.54571700000002</v>
      </c>
      <c r="I2805" s="17" t="s">
        <v>243</v>
      </c>
      <c r="J2805" s="17" t="s">
        <v>354</v>
      </c>
      <c r="K2805" s="17" t="s">
        <v>392</v>
      </c>
      <c r="L2805" s="17" t="s">
        <v>357</v>
      </c>
      <c r="M2805" s="17" t="s">
        <v>334</v>
      </c>
      <c r="N2805" s="36">
        <v>5.0317106681606898</v>
      </c>
      <c r="O2805" s="35">
        <v>31.150903549999999</v>
      </c>
      <c r="P2805" s="37">
        <v>961.77014729999996</v>
      </c>
      <c r="Q2805" t="str">
        <f t="shared" si="172"/>
        <v>Desirable</v>
      </c>
      <c r="R2805" t="str">
        <f t="shared" si="173"/>
        <v>Normal</v>
      </c>
      <c r="S2805">
        <f t="shared" si="174"/>
        <v>4</v>
      </c>
      <c r="T2805" t="str">
        <f t="shared" si="175"/>
        <v>Moderate</v>
      </c>
    </row>
    <row r="2806" spans="1:20" ht="15" customHeight="1" x14ac:dyDescent="0.35">
      <c r="A2806" s="35">
        <v>28</v>
      </c>
      <c r="B2806" s="36">
        <v>24.193347249999999</v>
      </c>
      <c r="C2806" s="35">
        <v>109.9541577</v>
      </c>
      <c r="D2806" s="35">
        <v>90.015762609999996</v>
      </c>
      <c r="E2806" s="37">
        <v>208.99228429999999</v>
      </c>
      <c r="F2806" s="37">
        <v>27.35526874</v>
      </c>
      <c r="G2806" s="37">
        <v>215.77633829999999</v>
      </c>
      <c r="H2806" s="37">
        <v>295.32745970000002</v>
      </c>
      <c r="I2806" s="17" t="s">
        <v>243</v>
      </c>
      <c r="J2806" s="17" t="s">
        <v>359</v>
      </c>
      <c r="K2806" s="17" t="s">
        <v>392</v>
      </c>
      <c r="L2806" s="17" t="s">
        <v>355</v>
      </c>
      <c r="M2806" s="17" t="s">
        <v>255</v>
      </c>
      <c r="N2806" s="36">
        <v>7.6399280257993896</v>
      </c>
      <c r="O2806" s="35">
        <v>19.93839509</v>
      </c>
      <c r="P2806" s="37">
        <v>677.413723</v>
      </c>
      <c r="Q2806" t="str">
        <f t="shared" si="172"/>
        <v>Borderline High</v>
      </c>
      <c r="R2806" t="str">
        <f t="shared" si="173"/>
        <v>Normal</v>
      </c>
      <c r="S2806">
        <f t="shared" si="174"/>
        <v>1</v>
      </c>
      <c r="T2806" t="str">
        <f t="shared" si="175"/>
        <v>Low</v>
      </c>
    </row>
    <row r="2807" spans="1:20" ht="15" customHeight="1" x14ac:dyDescent="0.35">
      <c r="A2807" s="35">
        <v>68</v>
      </c>
      <c r="B2807" s="36">
        <v>27.434504660000002</v>
      </c>
      <c r="C2807" s="35">
        <v>106.480934</v>
      </c>
      <c r="D2807" s="35">
        <v>78.594058480000001</v>
      </c>
      <c r="E2807" s="37">
        <v>195.43807039999999</v>
      </c>
      <c r="F2807" s="37">
        <v>37.15091425</v>
      </c>
      <c r="G2807" s="37">
        <v>235.60937469999999</v>
      </c>
      <c r="H2807" s="37">
        <v>265.56535459999998</v>
      </c>
      <c r="I2807" s="17" t="s">
        <v>243</v>
      </c>
      <c r="J2807" s="17" t="s">
        <v>354</v>
      </c>
      <c r="K2807" s="17" t="s">
        <v>255</v>
      </c>
      <c r="L2807" s="17" t="s">
        <v>261</v>
      </c>
      <c r="M2807" s="17" t="s">
        <v>333</v>
      </c>
      <c r="N2807" s="36">
        <v>5.2606530510887799</v>
      </c>
      <c r="O2807" s="35">
        <v>27.88687552</v>
      </c>
      <c r="P2807" s="37">
        <v>1865.5463168799999</v>
      </c>
      <c r="Q2807" t="str">
        <f t="shared" si="172"/>
        <v>Desirable</v>
      </c>
      <c r="R2807" t="str">
        <f t="shared" si="173"/>
        <v>Normal</v>
      </c>
      <c r="S2807">
        <f t="shared" si="174"/>
        <v>3</v>
      </c>
      <c r="T2807" t="str">
        <f t="shared" si="175"/>
        <v>Moderate</v>
      </c>
    </row>
    <row r="2808" spans="1:20" ht="15" customHeight="1" x14ac:dyDescent="0.35">
      <c r="A2808" s="35">
        <v>34</v>
      </c>
      <c r="B2808" s="36">
        <v>24.072901699999999</v>
      </c>
      <c r="C2808" s="35">
        <v>105.81435449999999</v>
      </c>
      <c r="D2808" s="35">
        <v>77.085575809999995</v>
      </c>
      <c r="E2808" s="37">
        <v>182.96736540000001</v>
      </c>
      <c r="F2808" s="37">
        <v>35.10910732</v>
      </c>
      <c r="G2808" s="37">
        <v>213.119844</v>
      </c>
      <c r="H2808" s="37">
        <v>255.01335639999999</v>
      </c>
      <c r="I2808" s="17" t="s">
        <v>243</v>
      </c>
      <c r="J2808" s="17" t="s">
        <v>249</v>
      </c>
      <c r="K2808" s="17" t="s">
        <v>255</v>
      </c>
      <c r="L2808" s="17" t="s">
        <v>357</v>
      </c>
      <c r="M2808" s="17" t="s">
        <v>255</v>
      </c>
      <c r="N2808" s="36">
        <v>5.2113932642135898</v>
      </c>
      <c r="O2808" s="35">
        <v>28.728778689999999</v>
      </c>
      <c r="P2808" s="37">
        <v>818.47865779999995</v>
      </c>
      <c r="Q2808" t="str">
        <f t="shared" si="172"/>
        <v>Desirable</v>
      </c>
      <c r="R2808" t="str">
        <f t="shared" si="173"/>
        <v>Normal</v>
      </c>
      <c r="S2808">
        <f t="shared" si="174"/>
        <v>1</v>
      </c>
      <c r="T2808" t="str">
        <f t="shared" si="175"/>
        <v>Low</v>
      </c>
    </row>
    <row r="2809" spans="1:20" ht="15" customHeight="1" x14ac:dyDescent="0.35">
      <c r="A2809" s="35">
        <v>41</v>
      </c>
      <c r="B2809" s="36">
        <v>36.446820580000001</v>
      </c>
      <c r="C2809" s="35">
        <v>114.17396359999999</v>
      </c>
      <c r="D2809" s="35">
        <v>82.993225179999996</v>
      </c>
      <c r="E2809" s="37">
        <v>185.60596229999999</v>
      </c>
      <c r="F2809" s="37">
        <v>30.532642809999999</v>
      </c>
      <c r="G2809" s="37">
        <v>217.81750980000001</v>
      </c>
      <c r="H2809" s="37">
        <v>264.60852139999997</v>
      </c>
      <c r="I2809" s="17" t="s">
        <v>243</v>
      </c>
      <c r="J2809" s="17" t="s">
        <v>359</v>
      </c>
      <c r="K2809" s="17" t="s">
        <v>392</v>
      </c>
      <c r="L2809" s="17" t="s">
        <v>360</v>
      </c>
      <c r="M2809" s="17" t="s">
        <v>334</v>
      </c>
      <c r="N2809" s="36">
        <v>6.0789353694338804</v>
      </c>
      <c r="O2809" s="35">
        <v>31.180738420000001</v>
      </c>
      <c r="P2809" s="37">
        <v>1494.31964378</v>
      </c>
      <c r="Q2809" t="str">
        <f t="shared" si="172"/>
        <v>Desirable</v>
      </c>
      <c r="R2809" t="str">
        <f t="shared" si="173"/>
        <v>Normal</v>
      </c>
      <c r="S2809">
        <f t="shared" si="174"/>
        <v>4</v>
      </c>
      <c r="T2809" t="str">
        <f t="shared" si="175"/>
        <v>Moderate</v>
      </c>
    </row>
    <row r="2810" spans="1:20" ht="15" customHeight="1" x14ac:dyDescent="0.35">
      <c r="A2810" s="35">
        <v>36</v>
      </c>
      <c r="B2810" s="36">
        <v>23.385606360000001</v>
      </c>
      <c r="C2810" s="35">
        <v>106.0284968</v>
      </c>
      <c r="D2810" s="35">
        <v>77.804436850000002</v>
      </c>
      <c r="E2810" s="37">
        <v>169.6814909</v>
      </c>
      <c r="F2810" s="37">
        <v>39.889118889999999</v>
      </c>
      <c r="G2810" s="37">
        <v>212.39259229999999</v>
      </c>
      <c r="H2810" s="37">
        <v>257.45680320000002</v>
      </c>
      <c r="I2810" s="17" t="s">
        <v>243</v>
      </c>
      <c r="J2810" s="17" t="s">
        <v>359</v>
      </c>
      <c r="K2810" s="17" t="s">
        <v>255</v>
      </c>
      <c r="L2810" s="17" t="s">
        <v>357</v>
      </c>
      <c r="M2810" s="17" t="s">
        <v>255</v>
      </c>
      <c r="N2810" s="36">
        <v>4.2538290045443503</v>
      </c>
      <c r="O2810" s="35">
        <v>28.224059950000001</v>
      </c>
      <c r="P2810" s="37">
        <v>841.88182896000001</v>
      </c>
      <c r="Q2810" t="str">
        <f t="shared" si="172"/>
        <v>Desirable</v>
      </c>
      <c r="R2810" t="str">
        <f t="shared" si="173"/>
        <v>Normal</v>
      </c>
      <c r="S2810">
        <f t="shared" si="174"/>
        <v>1</v>
      </c>
      <c r="T2810" t="str">
        <f t="shared" si="175"/>
        <v>Low</v>
      </c>
    </row>
    <row r="2811" spans="1:20" ht="15" customHeight="1" x14ac:dyDescent="0.35">
      <c r="A2811" s="35">
        <v>54</v>
      </c>
      <c r="B2811" s="36">
        <v>26.40485864</v>
      </c>
      <c r="C2811" s="35">
        <v>106.95536850000001</v>
      </c>
      <c r="D2811" s="35">
        <v>78.967626600000003</v>
      </c>
      <c r="E2811" s="37">
        <v>204.33142230000001</v>
      </c>
      <c r="F2811" s="37">
        <v>45.355635329999998</v>
      </c>
      <c r="G2811" s="37">
        <v>223.8018568</v>
      </c>
      <c r="H2811" s="37">
        <v>238.13420400000001</v>
      </c>
      <c r="I2811" s="17" t="s">
        <v>243</v>
      </c>
      <c r="J2811" s="17" t="s">
        <v>359</v>
      </c>
      <c r="K2811" s="17" t="s">
        <v>255</v>
      </c>
      <c r="L2811" s="17" t="s">
        <v>363</v>
      </c>
      <c r="M2811" s="17" t="s">
        <v>333</v>
      </c>
      <c r="N2811" s="36">
        <v>4.5050944786313503</v>
      </c>
      <c r="O2811" s="35">
        <v>27.9877419</v>
      </c>
      <c r="P2811" s="37">
        <v>1425.8623665600001</v>
      </c>
      <c r="Q2811" t="str">
        <f t="shared" si="172"/>
        <v>Borderline High</v>
      </c>
      <c r="R2811" t="str">
        <f t="shared" si="173"/>
        <v>Normal</v>
      </c>
      <c r="S2811">
        <f t="shared" si="174"/>
        <v>2</v>
      </c>
      <c r="T2811" t="str">
        <f t="shared" si="175"/>
        <v>Low</v>
      </c>
    </row>
    <row r="2812" spans="1:20" ht="15" customHeight="1" x14ac:dyDescent="0.35">
      <c r="A2812" s="35">
        <v>25</v>
      </c>
      <c r="B2812" s="36">
        <v>28.81963322</v>
      </c>
      <c r="C2812" s="35">
        <v>124.9715678</v>
      </c>
      <c r="D2812" s="35">
        <v>82.490368200000006</v>
      </c>
      <c r="E2812" s="37">
        <v>163.3885822</v>
      </c>
      <c r="F2812" s="37">
        <v>30.490094620000001</v>
      </c>
      <c r="G2812" s="37">
        <v>197.57256459999999</v>
      </c>
      <c r="H2812" s="37">
        <v>217.45485400000001</v>
      </c>
      <c r="I2812" s="17" t="s">
        <v>243</v>
      </c>
      <c r="J2812" s="17" t="s">
        <v>249</v>
      </c>
      <c r="K2812" s="17" t="s">
        <v>392</v>
      </c>
      <c r="L2812" s="17" t="s">
        <v>355</v>
      </c>
      <c r="M2812" s="17" t="s">
        <v>333</v>
      </c>
      <c r="N2812" s="36">
        <v>5.3587430356095096</v>
      </c>
      <c r="O2812" s="35">
        <v>42.481199599999997</v>
      </c>
      <c r="P2812" s="37">
        <v>720.49083050000002</v>
      </c>
      <c r="Q2812" t="str">
        <f t="shared" si="172"/>
        <v>Desirable</v>
      </c>
      <c r="R2812" t="str">
        <f t="shared" si="173"/>
        <v>Elevated</v>
      </c>
      <c r="S2812">
        <f t="shared" si="174"/>
        <v>4</v>
      </c>
      <c r="T2812" t="str">
        <f t="shared" si="175"/>
        <v>Moderate</v>
      </c>
    </row>
    <row r="2813" spans="1:20" ht="15" customHeight="1" x14ac:dyDescent="0.35">
      <c r="A2813" s="35">
        <v>45</v>
      </c>
      <c r="B2813" s="36">
        <v>29.52859724</v>
      </c>
      <c r="C2813" s="35">
        <v>112.5101638</v>
      </c>
      <c r="D2813" s="35">
        <v>103.3816374</v>
      </c>
      <c r="E2813" s="37">
        <v>204.83582939999999</v>
      </c>
      <c r="F2813" s="37">
        <v>38.386442219999999</v>
      </c>
      <c r="G2813" s="37">
        <v>223.15544499999999</v>
      </c>
      <c r="H2813" s="37">
        <v>235.44830759999999</v>
      </c>
      <c r="I2813" s="17" t="s">
        <v>243</v>
      </c>
      <c r="J2813" s="17" t="s">
        <v>249</v>
      </c>
      <c r="K2813" s="17" t="s">
        <v>392</v>
      </c>
      <c r="L2813" s="17" t="s">
        <v>360</v>
      </c>
      <c r="M2813" s="17" t="s">
        <v>333</v>
      </c>
      <c r="N2813" s="36">
        <v>5.3361504102424204</v>
      </c>
      <c r="O2813" s="35">
        <v>9.1285264000000002</v>
      </c>
      <c r="P2813" s="37">
        <v>1328.7868758</v>
      </c>
      <c r="Q2813" t="str">
        <f t="shared" si="172"/>
        <v>Borderline High</v>
      </c>
      <c r="R2813" t="str">
        <f t="shared" si="173"/>
        <v>Normal</v>
      </c>
      <c r="S2813">
        <f t="shared" si="174"/>
        <v>3</v>
      </c>
      <c r="T2813" t="str">
        <f t="shared" si="175"/>
        <v>Moderate</v>
      </c>
    </row>
    <row r="2814" spans="1:20" ht="15" customHeight="1" x14ac:dyDescent="0.35">
      <c r="A2814" s="35">
        <v>22</v>
      </c>
      <c r="B2814" s="36">
        <v>30.372895679999999</v>
      </c>
      <c r="C2814" s="35">
        <v>111.5410602</v>
      </c>
      <c r="D2814" s="35">
        <v>76.142277710000002</v>
      </c>
      <c r="E2814" s="37">
        <v>196.11937750000001</v>
      </c>
      <c r="F2814" s="37">
        <v>34.090410050000003</v>
      </c>
      <c r="G2814" s="37">
        <v>234.4859472</v>
      </c>
      <c r="H2814" s="37">
        <v>216.77362249999999</v>
      </c>
      <c r="I2814" s="17" t="s">
        <v>353</v>
      </c>
      <c r="J2814" s="17" t="s">
        <v>249</v>
      </c>
      <c r="K2814" s="17" t="s">
        <v>255</v>
      </c>
      <c r="L2814" s="17" t="s">
        <v>355</v>
      </c>
      <c r="M2814" s="17" t="s">
        <v>334</v>
      </c>
      <c r="N2814" s="36">
        <v>5.7529192876340902</v>
      </c>
      <c r="O2814" s="35">
        <v>35.398782490000002</v>
      </c>
      <c r="P2814" s="37">
        <v>668.20370495999998</v>
      </c>
      <c r="Q2814" t="str">
        <f t="shared" si="172"/>
        <v>Desirable</v>
      </c>
      <c r="R2814" t="str">
        <f t="shared" si="173"/>
        <v>Normal</v>
      </c>
      <c r="S2814">
        <f t="shared" si="174"/>
        <v>6</v>
      </c>
      <c r="T2814" t="str">
        <f t="shared" si="175"/>
        <v>High</v>
      </c>
    </row>
    <row r="2815" spans="1:20" ht="15" customHeight="1" x14ac:dyDescent="0.35">
      <c r="A2815" s="35">
        <v>34</v>
      </c>
      <c r="B2815" s="36">
        <v>31.00483277</v>
      </c>
      <c r="C2815" s="35">
        <v>96.659737649999997</v>
      </c>
      <c r="D2815" s="35">
        <v>92.250837180000005</v>
      </c>
      <c r="E2815" s="37">
        <v>201.57908789999999</v>
      </c>
      <c r="F2815" s="37">
        <v>35.025132499999998</v>
      </c>
      <c r="G2815" s="37">
        <v>238.00265450000001</v>
      </c>
      <c r="H2815" s="37">
        <v>244.39605460000001</v>
      </c>
      <c r="I2815" s="17" t="s">
        <v>353</v>
      </c>
      <c r="J2815" s="17" t="s">
        <v>354</v>
      </c>
      <c r="K2815" s="17" t="s">
        <v>392</v>
      </c>
      <c r="L2815" s="17" t="s">
        <v>357</v>
      </c>
      <c r="M2815" s="17" t="s">
        <v>334</v>
      </c>
      <c r="N2815" s="36">
        <v>5.7552698166095499</v>
      </c>
      <c r="O2815" s="35">
        <v>4.4089004699999901</v>
      </c>
      <c r="P2815" s="37">
        <v>1054.16431418</v>
      </c>
      <c r="Q2815" t="str">
        <f t="shared" si="172"/>
        <v>Borderline High</v>
      </c>
      <c r="R2815" t="str">
        <f t="shared" si="173"/>
        <v>Normal</v>
      </c>
      <c r="S2815">
        <f t="shared" si="174"/>
        <v>6</v>
      </c>
      <c r="T2815" t="str">
        <f t="shared" si="175"/>
        <v>High</v>
      </c>
    </row>
    <row r="2816" spans="1:20" ht="15" customHeight="1" x14ac:dyDescent="0.35">
      <c r="A2816" s="35">
        <v>53</v>
      </c>
      <c r="B2816" s="36">
        <v>30.46430028</v>
      </c>
      <c r="C2816" s="35">
        <v>133.53733030000001</v>
      </c>
      <c r="D2816" s="35">
        <v>84.63076058</v>
      </c>
      <c r="E2816" s="37">
        <v>176.92915550000001</v>
      </c>
      <c r="F2816" s="37">
        <v>32.607832180000003</v>
      </c>
      <c r="G2816" s="37">
        <v>212.68056770000001</v>
      </c>
      <c r="H2816" s="37">
        <v>255.95984179999999</v>
      </c>
      <c r="I2816" s="17" t="s">
        <v>243</v>
      </c>
      <c r="J2816" s="17" t="s">
        <v>354</v>
      </c>
      <c r="K2816" s="17" t="s">
        <v>392</v>
      </c>
      <c r="L2816" s="17" t="s">
        <v>363</v>
      </c>
      <c r="M2816" s="17" t="s">
        <v>334</v>
      </c>
      <c r="N2816" s="36">
        <v>5.4259711140355904</v>
      </c>
      <c r="O2816" s="35">
        <v>48.90656972</v>
      </c>
      <c r="P2816" s="37">
        <v>1614.6079148399999</v>
      </c>
      <c r="Q2816" t="str">
        <f t="shared" si="172"/>
        <v>Desirable</v>
      </c>
      <c r="R2816" t="str">
        <f t="shared" si="173"/>
        <v>High / Stage 1</v>
      </c>
      <c r="S2816">
        <f t="shared" si="174"/>
        <v>6</v>
      </c>
      <c r="T2816" t="str">
        <f t="shared" si="175"/>
        <v>High</v>
      </c>
    </row>
    <row r="2817" spans="1:20" ht="15" customHeight="1" x14ac:dyDescent="0.35">
      <c r="A2817" s="35">
        <v>36</v>
      </c>
      <c r="B2817" s="36">
        <v>24.835131530000002</v>
      </c>
      <c r="C2817" s="35">
        <v>114.815168</v>
      </c>
      <c r="D2817" s="35">
        <v>78.704544240000004</v>
      </c>
      <c r="E2817" s="37">
        <v>171.1111405</v>
      </c>
      <c r="F2817" s="37">
        <v>35.701947160000003</v>
      </c>
      <c r="G2817" s="37">
        <v>195.6136329</v>
      </c>
      <c r="H2817" s="37">
        <v>268.43716119999999</v>
      </c>
      <c r="I2817" s="17" t="s">
        <v>243</v>
      </c>
      <c r="J2817" s="17" t="s">
        <v>249</v>
      </c>
      <c r="K2817" s="17" t="s">
        <v>255</v>
      </c>
      <c r="L2817" s="17" t="s">
        <v>357</v>
      </c>
      <c r="M2817" s="17" t="s">
        <v>255</v>
      </c>
      <c r="N2817" s="36">
        <v>4.7927677370972797</v>
      </c>
      <c r="O2817" s="35">
        <v>36.110623760000003</v>
      </c>
      <c r="P2817" s="37">
        <v>894.06473507999999</v>
      </c>
      <c r="Q2817" t="str">
        <f t="shared" si="172"/>
        <v>Desirable</v>
      </c>
      <c r="R2817" t="str">
        <f t="shared" si="173"/>
        <v>Normal</v>
      </c>
      <c r="S2817">
        <f t="shared" si="174"/>
        <v>1</v>
      </c>
      <c r="T2817" t="str">
        <f t="shared" si="175"/>
        <v>Low</v>
      </c>
    </row>
    <row r="2818" spans="1:20" ht="15" customHeight="1" x14ac:dyDescent="0.35">
      <c r="A2818" s="35">
        <v>81</v>
      </c>
      <c r="B2818" s="36">
        <v>24.268204409999999</v>
      </c>
      <c r="C2818" s="35">
        <v>113.5743051</v>
      </c>
      <c r="D2818" s="35">
        <v>86.201963910000003</v>
      </c>
      <c r="E2818" s="37">
        <v>187.79969120000001</v>
      </c>
      <c r="F2818" s="37">
        <v>43.040324820000002</v>
      </c>
      <c r="G2818" s="37">
        <v>223.60646890000001</v>
      </c>
      <c r="H2818" s="37">
        <v>189.04743110000001</v>
      </c>
      <c r="I2818" s="17" t="s">
        <v>243</v>
      </c>
      <c r="J2818" s="17" t="s">
        <v>249</v>
      </c>
      <c r="K2818" s="17" t="s">
        <v>392</v>
      </c>
      <c r="L2818" s="17" t="s">
        <v>366</v>
      </c>
      <c r="M2818" s="17" t="s">
        <v>255</v>
      </c>
      <c r="N2818" s="36">
        <v>4.3633427950509596</v>
      </c>
      <c r="O2818" s="35">
        <v>27.37234119</v>
      </c>
      <c r="P2818" s="37">
        <v>1965.7245572100001</v>
      </c>
      <c r="Q2818" t="str">
        <f t="shared" ref="Q2818:Q2881" si="176">IF(E2818&lt;200,"Desirable",IF(E2818&lt;240,"Borderline High","High"))</f>
        <v>Desirable</v>
      </c>
      <c r="R2818" t="str">
        <f t="shared" ref="R2818:R2881" si="177">IF(C2818&lt;120,"Normal",IF(C2818&lt;130,"Elevated",IF(C2818&lt;140,"High / Stage 1","High / Stage 2")))</f>
        <v>Normal</v>
      </c>
      <c r="S2818">
        <f t="shared" ref="S2818:S2881" si="178">(IF(M2818="Obese",3,IF(M2818="Overweight",2,IF(M2818="Underweight",1,0))))+(IF(R2818="High / Stage 2",3,IF(R2818="High / Stage 1",2,IF(R2818="Elevated",1,0))))+IF(I2818="smoker",2,0)+IF(F2818&lt;40,1,0)</f>
        <v>0</v>
      </c>
      <c r="T2818" t="str">
        <f t="shared" ref="T2818:T2881" si="179">IF(S2818&lt;=2,"Low",IF(S2818&lt;=5,"Moderate","High"))</f>
        <v>Low</v>
      </c>
    </row>
    <row r="2819" spans="1:20" ht="15" customHeight="1" x14ac:dyDescent="0.35">
      <c r="A2819" s="35">
        <v>28</v>
      </c>
      <c r="B2819" s="36">
        <v>27.191149360000001</v>
      </c>
      <c r="C2819" s="35">
        <v>123.599969</v>
      </c>
      <c r="D2819" s="35">
        <v>87.711969460000006</v>
      </c>
      <c r="E2819" s="37">
        <v>171.55560320000001</v>
      </c>
      <c r="F2819" s="37">
        <v>34.084627580000003</v>
      </c>
      <c r="G2819" s="37">
        <v>211.50086089999999</v>
      </c>
      <c r="H2819" s="37">
        <v>257.971993</v>
      </c>
      <c r="I2819" s="17" t="s">
        <v>243</v>
      </c>
      <c r="J2819" s="17" t="s">
        <v>249</v>
      </c>
      <c r="K2819" s="17" t="s">
        <v>392</v>
      </c>
      <c r="L2819" s="17" t="s">
        <v>355</v>
      </c>
      <c r="M2819" s="17" t="s">
        <v>333</v>
      </c>
      <c r="N2819" s="36">
        <v>5.0332251041130496</v>
      </c>
      <c r="O2819" s="35">
        <v>35.887999540000003</v>
      </c>
      <c r="P2819" s="37">
        <v>761.35218208000003</v>
      </c>
      <c r="Q2819" t="str">
        <f t="shared" si="176"/>
        <v>Desirable</v>
      </c>
      <c r="R2819" t="str">
        <f t="shared" si="177"/>
        <v>Elevated</v>
      </c>
      <c r="S2819">
        <f t="shared" si="178"/>
        <v>4</v>
      </c>
      <c r="T2819" t="str">
        <f t="shared" si="179"/>
        <v>Moderate</v>
      </c>
    </row>
    <row r="2820" spans="1:20" ht="15" customHeight="1" x14ac:dyDescent="0.35">
      <c r="A2820" s="35">
        <v>71</v>
      </c>
      <c r="B2820" s="36">
        <v>24.241506640000001</v>
      </c>
      <c r="C2820" s="35">
        <v>97.43710385</v>
      </c>
      <c r="D2820" s="35">
        <v>73.726101360000001</v>
      </c>
      <c r="E2820" s="37">
        <v>218.2809135</v>
      </c>
      <c r="F2820" s="37">
        <v>35.55778918</v>
      </c>
      <c r="G2820" s="37">
        <v>226.71071950000001</v>
      </c>
      <c r="H2820" s="37">
        <v>243.08221449999999</v>
      </c>
      <c r="I2820" s="17" t="s">
        <v>353</v>
      </c>
      <c r="J2820" s="17" t="s">
        <v>359</v>
      </c>
      <c r="K2820" s="17" t="s">
        <v>255</v>
      </c>
      <c r="L2820" s="17" t="s">
        <v>366</v>
      </c>
      <c r="M2820" s="17" t="s">
        <v>255</v>
      </c>
      <c r="N2820" s="36">
        <v>6.1387650507466098</v>
      </c>
      <c r="O2820" s="35">
        <v>23.711002489999998</v>
      </c>
      <c r="P2820" s="37">
        <v>1721.14697144</v>
      </c>
      <c r="Q2820" t="str">
        <f t="shared" si="176"/>
        <v>Borderline High</v>
      </c>
      <c r="R2820" t="str">
        <f t="shared" si="177"/>
        <v>Normal</v>
      </c>
      <c r="S2820">
        <f t="shared" si="178"/>
        <v>3</v>
      </c>
      <c r="T2820" t="str">
        <f t="shared" si="179"/>
        <v>Moderate</v>
      </c>
    </row>
    <row r="2821" spans="1:20" ht="15" customHeight="1" x14ac:dyDescent="0.35">
      <c r="A2821" s="35">
        <v>62</v>
      </c>
      <c r="B2821" s="36">
        <v>23.7114093</v>
      </c>
      <c r="C2821" s="35">
        <v>97.062169900000001</v>
      </c>
      <c r="D2821" s="35">
        <v>91.899811630000002</v>
      </c>
      <c r="E2821" s="37">
        <v>187.9643576</v>
      </c>
      <c r="F2821" s="37">
        <v>41.002274409999998</v>
      </c>
      <c r="G2821" s="37">
        <v>226.42455279999999</v>
      </c>
      <c r="H2821" s="37">
        <v>215.71382149999999</v>
      </c>
      <c r="I2821" s="17" t="s">
        <v>243</v>
      </c>
      <c r="J2821" s="17" t="s">
        <v>249</v>
      </c>
      <c r="K2821" s="17" t="s">
        <v>392</v>
      </c>
      <c r="L2821" s="17" t="s">
        <v>261</v>
      </c>
      <c r="M2821" s="17" t="s">
        <v>255</v>
      </c>
      <c r="N2821" s="36">
        <v>4.58424222325963</v>
      </c>
      <c r="O2821" s="35">
        <v>5.1623582700000004</v>
      </c>
      <c r="P2821" s="37">
        <v>1470.1073766</v>
      </c>
      <c r="Q2821" t="str">
        <f t="shared" si="176"/>
        <v>Desirable</v>
      </c>
      <c r="R2821" t="str">
        <f t="shared" si="177"/>
        <v>Normal</v>
      </c>
      <c r="S2821">
        <f t="shared" si="178"/>
        <v>0</v>
      </c>
      <c r="T2821" t="str">
        <f t="shared" si="179"/>
        <v>Low</v>
      </c>
    </row>
    <row r="2822" spans="1:20" ht="15" customHeight="1" x14ac:dyDescent="0.35">
      <c r="A2822" s="35">
        <v>64</v>
      </c>
      <c r="B2822" s="36">
        <v>24.890306379999998</v>
      </c>
      <c r="C2822" s="35">
        <v>119.4091181</v>
      </c>
      <c r="D2822" s="35">
        <v>73.633495629999999</v>
      </c>
      <c r="E2822" s="37">
        <v>183.1884159</v>
      </c>
      <c r="F2822" s="37">
        <v>36.642894679999998</v>
      </c>
      <c r="G2822" s="37">
        <v>218.56940750000001</v>
      </c>
      <c r="H2822" s="37">
        <v>244.4265255</v>
      </c>
      <c r="I2822" s="17" t="s">
        <v>243</v>
      </c>
      <c r="J2822" s="17" t="s">
        <v>354</v>
      </c>
      <c r="K2822" s="17" t="s">
        <v>255</v>
      </c>
      <c r="L2822" s="17" t="s">
        <v>261</v>
      </c>
      <c r="M2822" s="17" t="s">
        <v>255</v>
      </c>
      <c r="N2822" s="36">
        <v>4.9992888798707797</v>
      </c>
      <c r="O2822" s="35">
        <v>45.775622470000002</v>
      </c>
      <c r="P2822" s="37">
        <v>1592.9796083199999</v>
      </c>
      <c r="Q2822" t="str">
        <f t="shared" si="176"/>
        <v>Desirable</v>
      </c>
      <c r="R2822" t="str">
        <f t="shared" si="177"/>
        <v>Normal</v>
      </c>
      <c r="S2822">
        <f t="shared" si="178"/>
        <v>1</v>
      </c>
      <c r="T2822" t="str">
        <f t="shared" si="179"/>
        <v>Low</v>
      </c>
    </row>
    <row r="2823" spans="1:20" ht="15" customHeight="1" x14ac:dyDescent="0.35">
      <c r="A2823" s="35">
        <v>29</v>
      </c>
      <c r="B2823" s="36">
        <v>37.51067347</v>
      </c>
      <c r="C2823" s="35">
        <v>124.2309442</v>
      </c>
      <c r="D2823" s="35">
        <v>89.984240880000002</v>
      </c>
      <c r="E2823" s="37">
        <v>216.3657919</v>
      </c>
      <c r="F2823" s="37">
        <v>31.582123589999998</v>
      </c>
      <c r="G2823" s="37">
        <v>227.76770429999999</v>
      </c>
      <c r="H2823" s="37">
        <v>247.9605823</v>
      </c>
      <c r="I2823" s="17" t="s">
        <v>243</v>
      </c>
      <c r="J2823" s="17" t="s">
        <v>249</v>
      </c>
      <c r="K2823" s="17" t="s">
        <v>392</v>
      </c>
      <c r="L2823" s="17" t="s">
        <v>355</v>
      </c>
      <c r="M2823" s="17" t="s">
        <v>334</v>
      </c>
      <c r="N2823" s="36">
        <v>6.8508943448156501</v>
      </c>
      <c r="O2823" s="35">
        <v>34.246703320000002</v>
      </c>
      <c r="P2823" s="37">
        <v>1087.8095306299999</v>
      </c>
      <c r="Q2823" t="str">
        <f t="shared" si="176"/>
        <v>Borderline High</v>
      </c>
      <c r="R2823" t="str">
        <f t="shared" si="177"/>
        <v>Elevated</v>
      </c>
      <c r="S2823">
        <f t="shared" si="178"/>
        <v>5</v>
      </c>
      <c r="T2823" t="str">
        <f t="shared" si="179"/>
        <v>Moderate</v>
      </c>
    </row>
    <row r="2824" spans="1:20" ht="15" customHeight="1" x14ac:dyDescent="0.35">
      <c r="A2824" s="35">
        <v>38</v>
      </c>
      <c r="B2824" s="36">
        <v>34.719113980000003</v>
      </c>
      <c r="C2824" s="35">
        <v>92.619786219999995</v>
      </c>
      <c r="D2824" s="35">
        <v>76.450595530000001</v>
      </c>
      <c r="E2824" s="37">
        <v>215.91705640000001</v>
      </c>
      <c r="F2824" s="37">
        <v>38.690518779999998</v>
      </c>
      <c r="G2824" s="37">
        <v>229.2285109</v>
      </c>
      <c r="H2824" s="37">
        <v>264.86210449999999</v>
      </c>
      <c r="I2824" s="17" t="s">
        <v>243</v>
      </c>
      <c r="J2824" s="17" t="s">
        <v>354</v>
      </c>
      <c r="K2824" s="17" t="s">
        <v>255</v>
      </c>
      <c r="L2824" s="17" t="s">
        <v>357</v>
      </c>
      <c r="M2824" s="17" t="s">
        <v>334</v>
      </c>
      <c r="N2824" s="36">
        <v>5.5806193147147098</v>
      </c>
      <c r="O2824" s="35">
        <v>16.169190690000001</v>
      </c>
      <c r="P2824" s="37">
        <v>1319.3263312399999</v>
      </c>
      <c r="Q2824" t="str">
        <f t="shared" si="176"/>
        <v>Borderline High</v>
      </c>
      <c r="R2824" t="str">
        <f t="shared" si="177"/>
        <v>Normal</v>
      </c>
      <c r="S2824">
        <f t="shared" si="178"/>
        <v>4</v>
      </c>
      <c r="T2824" t="str">
        <f t="shared" si="179"/>
        <v>Moderate</v>
      </c>
    </row>
    <row r="2825" spans="1:20" ht="15" customHeight="1" x14ac:dyDescent="0.35">
      <c r="A2825" s="35">
        <v>28</v>
      </c>
      <c r="B2825" s="36">
        <v>25.80410006</v>
      </c>
      <c r="C2825" s="35">
        <v>95.828757830000001</v>
      </c>
      <c r="D2825" s="35">
        <v>73.335873100000001</v>
      </c>
      <c r="E2825" s="37">
        <v>153.33641299999999</v>
      </c>
      <c r="F2825" s="37">
        <v>28.795877260000001</v>
      </c>
      <c r="G2825" s="37">
        <v>172.14931630000001</v>
      </c>
      <c r="H2825" s="37">
        <v>224.3754376</v>
      </c>
      <c r="I2825" s="17" t="s">
        <v>243</v>
      </c>
      <c r="J2825" s="17" t="s">
        <v>359</v>
      </c>
      <c r="K2825" s="17" t="s">
        <v>255</v>
      </c>
      <c r="L2825" s="17" t="s">
        <v>355</v>
      </c>
      <c r="M2825" s="17" t="s">
        <v>333</v>
      </c>
      <c r="N2825" s="36">
        <v>5.3249432762723199</v>
      </c>
      <c r="O2825" s="35">
        <v>22.49288473</v>
      </c>
      <c r="P2825" s="37">
        <v>722.51480168000001</v>
      </c>
      <c r="Q2825" t="str">
        <f t="shared" si="176"/>
        <v>Desirable</v>
      </c>
      <c r="R2825" t="str">
        <f t="shared" si="177"/>
        <v>Normal</v>
      </c>
      <c r="S2825">
        <f t="shared" si="178"/>
        <v>3</v>
      </c>
      <c r="T2825" t="str">
        <f t="shared" si="179"/>
        <v>Moderate</v>
      </c>
    </row>
    <row r="2826" spans="1:20" ht="15" customHeight="1" x14ac:dyDescent="0.35">
      <c r="A2826" s="35">
        <v>22</v>
      </c>
      <c r="B2826" s="36">
        <v>16.667432900000001</v>
      </c>
      <c r="C2826" s="35">
        <v>85.392188730000001</v>
      </c>
      <c r="D2826" s="35">
        <v>83.442349340000007</v>
      </c>
      <c r="E2826" s="37">
        <v>146.159853</v>
      </c>
      <c r="F2826" s="37">
        <v>39.700385609999998</v>
      </c>
      <c r="G2826" s="37">
        <v>204.4307598</v>
      </c>
      <c r="H2826" s="37">
        <v>204.38238519999999</v>
      </c>
      <c r="I2826" s="17" t="s">
        <v>243</v>
      </c>
      <c r="J2826" s="17" t="s">
        <v>359</v>
      </c>
      <c r="K2826" s="17" t="s">
        <v>392</v>
      </c>
      <c r="L2826" s="17" t="s">
        <v>355</v>
      </c>
      <c r="M2826" s="17" t="s">
        <v>332</v>
      </c>
      <c r="N2826" s="36">
        <v>3.6815726284327099</v>
      </c>
      <c r="O2826" s="35">
        <v>1.94983938999999</v>
      </c>
      <c r="P2826" s="37">
        <v>366.68352379999999</v>
      </c>
      <c r="Q2826" t="str">
        <f t="shared" si="176"/>
        <v>Desirable</v>
      </c>
      <c r="R2826" t="str">
        <f t="shared" si="177"/>
        <v>Normal</v>
      </c>
      <c r="S2826">
        <f t="shared" si="178"/>
        <v>2</v>
      </c>
      <c r="T2826" t="str">
        <f t="shared" si="179"/>
        <v>Low</v>
      </c>
    </row>
    <row r="2827" spans="1:20" ht="15" customHeight="1" x14ac:dyDescent="0.35">
      <c r="A2827" s="35">
        <v>73</v>
      </c>
      <c r="B2827" s="36">
        <v>24.048543309999999</v>
      </c>
      <c r="C2827" s="35">
        <v>119.0076502</v>
      </c>
      <c r="D2827" s="35">
        <v>80.013206980000007</v>
      </c>
      <c r="E2827" s="37">
        <v>186.72847669999999</v>
      </c>
      <c r="F2827" s="37">
        <v>48.81870636</v>
      </c>
      <c r="G2827" s="37">
        <v>205.1836955</v>
      </c>
      <c r="H2827" s="37">
        <v>230.00941750000001</v>
      </c>
      <c r="I2827" s="17" t="s">
        <v>353</v>
      </c>
      <c r="J2827" s="17" t="s">
        <v>249</v>
      </c>
      <c r="K2827" s="17" t="s">
        <v>392</v>
      </c>
      <c r="L2827" s="17" t="s">
        <v>366</v>
      </c>
      <c r="M2827" s="17" t="s">
        <v>255</v>
      </c>
      <c r="N2827" s="36">
        <v>3.82493700924852</v>
      </c>
      <c r="O2827" s="35">
        <v>38.994443220000001</v>
      </c>
      <c r="P2827" s="37">
        <v>1755.5436616300001</v>
      </c>
      <c r="Q2827" t="str">
        <f t="shared" si="176"/>
        <v>Desirable</v>
      </c>
      <c r="R2827" t="str">
        <f t="shared" si="177"/>
        <v>Normal</v>
      </c>
      <c r="S2827">
        <f t="shared" si="178"/>
        <v>2</v>
      </c>
      <c r="T2827" t="str">
        <f t="shared" si="179"/>
        <v>Low</v>
      </c>
    </row>
    <row r="2828" spans="1:20" ht="15" customHeight="1" x14ac:dyDescent="0.35">
      <c r="A2828" s="35">
        <v>37</v>
      </c>
      <c r="B2828" s="36">
        <v>31.400104989999999</v>
      </c>
      <c r="C2828" s="35">
        <v>110.35703909999999</v>
      </c>
      <c r="D2828" s="35">
        <v>89.23541822</v>
      </c>
      <c r="E2828" s="37">
        <v>174.58432970000001</v>
      </c>
      <c r="F2828" s="37">
        <v>27.751065700000002</v>
      </c>
      <c r="G2828" s="37">
        <v>215.72863810000001</v>
      </c>
      <c r="H2828" s="37">
        <v>287.79965019999997</v>
      </c>
      <c r="I2828" s="17" t="s">
        <v>243</v>
      </c>
      <c r="J2828" s="17" t="s">
        <v>249</v>
      </c>
      <c r="K2828" s="17" t="s">
        <v>392</v>
      </c>
      <c r="L2828" s="17" t="s">
        <v>357</v>
      </c>
      <c r="M2828" s="17" t="s">
        <v>334</v>
      </c>
      <c r="N2828" s="36">
        <v>6.29108559603893</v>
      </c>
      <c r="O2828" s="35">
        <v>21.121620879999998</v>
      </c>
      <c r="P2828" s="37">
        <v>1161.8038846300001</v>
      </c>
      <c r="Q2828" t="str">
        <f t="shared" si="176"/>
        <v>Desirable</v>
      </c>
      <c r="R2828" t="str">
        <f t="shared" si="177"/>
        <v>Normal</v>
      </c>
      <c r="S2828">
        <f t="shared" si="178"/>
        <v>4</v>
      </c>
      <c r="T2828" t="str">
        <f t="shared" si="179"/>
        <v>Moderate</v>
      </c>
    </row>
    <row r="2829" spans="1:20" ht="15" customHeight="1" x14ac:dyDescent="0.35">
      <c r="A2829" s="35">
        <v>58</v>
      </c>
      <c r="B2829" s="36">
        <v>19.172319510000001</v>
      </c>
      <c r="C2829" s="35">
        <v>109.9815012</v>
      </c>
      <c r="D2829" s="35">
        <v>72.80962375</v>
      </c>
      <c r="E2829" s="37">
        <v>183.44415910000001</v>
      </c>
      <c r="F2829" s="37">
        <v>40.478776860000004</v>
      </c>
      <c r="G2829" s="37">
        <v>215.14500860000001</v>
      </c>
      <c r="H2829" s="37">
        <v>222.60807589999999</v>
      </c>
      <c r="I2829" s="17" t="s">
        <v>353</v>
      </c>
      <c r="J2829" s="17" t="s">
        <v>359</v>
      </c>
      <c r="K2829" s="17" t="s">
        <v>255</v>
      </c>
      <c r="L2829" s="17" t="s">
        <v>363</v>
      </c>
      <c r="M2829" s="17" t="s">
        <v>255</v>
      </c>
      <c r="N2829" s="36">
        <v>4.5318602322016899</v>
      </c>
      <c r="O2829" s="35">
        <v>37.171877449999997</v>
      </c>
      <c r="P2829" s="37">
        <v>1111.9945315800001</v>
      </c>
      <c r="Q2829" t="str">
        <f t="shared" si="176"/>
        <v>Desirable</v>
      </c>
      <c r="R2829" t="str">
        <f t="shared" si="177"/>
        <v>Normal</v>
      </c>
      <c r="S2829">
        <f t="shared" si="178"/>
        <v>2</v>
      </c>
      <c r="T2829" t="str">
        <f t="shared" si="179"/>
        <v>Low</v>
      </c>
    </row>
    <row r="2830" spans="1:20" ht="15" customHeight="1" x14ac:dyDescent="0.35">
      <c r="A2830" s="35">
        <v>63</v>
      </c>
      <c r="B2830" s="36">
        <v>30.01921484</v>
      </c>
      <c r="C2830" s="35">
        <v>100.9148958</v>
      </c>
      <c r="D2830" s="35">
        <v>68.524529060000006</v>
      </c>
      <c r="E2830" s="37">
        <v>218.1076004</v>
      </c>
      <c r="F2830" s="37">
        <v>34.909785079999999</v>
      </c>
      <c r="G2830" s="37">
        <v>234.4794545</v>
      </c>
      <c r="H2830" s="37">
        <v>292.06078639999998</v>
      </c>
      <c r="I2830" s="17" t="s">
        <v>353</v>
      </c>
      <c r="J2830" s="17" t="s">
        <v>354</v>
      </c>
      <c r="K2830" s="17" t="s">
        <v>255</v>
      </c>
      <c r="L2830" s="17" t="s">
        <v>261</v>
      </c>
      <c r="M2830" s="17" t="s">
        <v>334</v>
      </c>
      <c r="N2830" s="36">
        <v>6.2477497326374296</v>
      </c>
      <c r="O2830" s="35">
        <v>32.390366739999997</v>
      </c>
      <c r="P2830" s="37">
        <v>1891.2105349200001</v>
      </c>
      <c r="Q2830" t="str">
        <f t="shared" si="176"/>
        <v>Borderline High</v>
      </c>
      <c r="R2830" t="str">
        <f t="shared" si="177"/>
        <v>Normal</v>
      </c>
      <c r="S2830">
        <f t="shared" si="178"/>
        <v>6</v>
      </c>
      <c r="T2830" t="str">
        <f t="shared" si="179"/>
        <v>High</v>
      </c>
    </row>
    <row r="2831" spans="1:20" ht="15" customHeight="1" x14ac:dyDescent="0.35">
      <c r="A2831" s="35">
        <v>29</v>
      </c>
      <c r="B2831" s="36">
        <v>29.6985679</v>
      </c>
      <c r="C2831" s="35">
        <v>110.3772872</v>
      </c>
      <c r="D2831" s="35">
        <v>87.252749359999996</v>
      </c>
      <c r="E2831" s="37">
        <v>200.3510503</v>
      </c>
      <c r="F2831" s="37">
        <v>50.91970019</v>
      </c>
      <c r="G2831" s="37">
        <v>219.80174690000001</v>
      </c>
      <c r="H2831" s="37">
        <v>287.99939810000001</v>
      </c>
      <c r="I2831" s="17" t="s">
        <v>353</v>
      </c>
      <c r="J2831" s="17" t="s">
        <v>359</v>
      </c>
      <c r="K2831" s="17" t="s">
        <v>392</v>
      </c>
      <c r="L2831" s="17" t="s">
        <v>355</v>
      </c>
      <c r="M2831" s="17" t="s">
        <v>333</v>
      </c>
      <c r="N2831" s="36">
        <v>3.93464709243018</v>
      </c>
      <c r="O2831" s="35">
        <v>23.124537839999999</v>
      </c>
      <c r="P2831" s="37">
        <v>861.25846909999996</v>
      </c>
      <c r="Q2831" t="str">
        <f t="shared" si="176"/>
        <v>Borderline High</v>
      </c>
      <c r="R2831" t="str">
        <f t="shared" si="177"/>
        <v>Normal</v>
      </c>
      <c r="S2831">
        <f t="shared" si="178"/>
        <v>4</v>
      </c>
      <c r="T2831" t="str">
        <f t="shared" si="179"/>
        <v>Moderate</v>
      </c>
    </row>
    <row r="2832" spans="1:20" ht="15" customHeight="1" x14ac:dyDescent="0.35">
      <c r="A2832" s="35">
        <v>87</v>
      </c>
      <c r="B2832" s="36">
        <v>27.086623549999999</v>
      </c>
      <c r="C2832" s="35">
        <v>96.811852110000004</v>
      </c>
      <c r="D2832" s="35">
        <v>84.334722970000001</v>
      </c>
      <c r="E2832" s="37">
        <v>208.86443919999999</v>
      </c>
      <c r="F2832" s="37">
        <v>33.718000449999998</v>
      </c>
      <c r="G2832" s="37">
        <v>227.8037166</v>
      </c>
      <c r="H2832" s="37">
        <v>257.80880289999999</v>
      </c>
      <c r="I2832" s="17" t="s">
        <v>243</v>
      </c>
      <c r="J2832" s="17" t="s">
        <v>249</v>
      </c>
      <c r="K2832" s="17" t="s">
        <v>392</v>
      </c>
      <c r="L2832" s="17" t="s">
        <v>366</v>
      </c>
      <c r="M2832" s="17" t="s">
        <v>333</v>
      </c>
      <c r="N2832" s="36">
        <v>6.1944491491932503</v>
      </c>
      <c r="O2832" s="35">
        <v>12.477129140000001</v>
      </c>
      <c r="P2832" s="37">
        <v>2356.53624885</v>
      </c>
      <c r="Q2832" t="str">
        <f t="shared" si="176"/>
        <v>Borderline High</v>
      </c>
      <c r="R2832" t="str">
        <f t="shared" si="177"/>
        <v>Normal</v>
      </c>
      <c r="S2832">
        <f t="shared" si="178"/>
        <v>3</v>
      </c>
      <c r="T2832" t="str">
        <f t="shared" si="179"/>
        <v>Moderate</v>
      </c>
    </row>
    <row r="2833" spans="1:20" ht="15" customHeight="1" x14ac:dyDescent="0.35">
      <c r="A2833" s="35">
        <v>34</v>
      </c>
      <c r="B2833" s="36">
        <v>26.811981209999999</v>
      </c>
      <c r="C2833" s="35">
        <v>115.0567704</v>
      </c>
      <c r="D2833" s="35">
        <v>78.458476200000007</v>
      </c>
      <c r="E2833" s="37">
        <v>216.5204114</v>
      </c>
      <c r="F2833" s="37">
        <v>36.919252909999997</v>
      </c>
      <c r="G2833" s="37">
        <v>227.04237929999999</v>
      </c>
      <c r="H2833" s="37">
        <v>278.55246949999997</v>
      </c>
      <c r="I2833" s="17" t="s">
        <v>243</v>
      </c>
      <c r="J2833" s="17" t="s">
        <v>249</v>
      </c>
      <c r="K2833" s="17" t="s">
        <v>255</v>
      </c>
      <c r="L2833" s="17" t="s">
        <v>357</v>
      </c>
      <c r="M2833" s="17" t="s">
        <v>333</v>
      </c>
      <c r="N2833" s="36">
        <v>5.8647018651169098</v>
      </c>
      <c r="O2833" s="35">
        <v>36.598294199999998</v>
      </c>
      <c r="P2833" s="37">
        <v>911.60736113999997</v>
      </c>
      <c r="Q2833" t="str">
        <f t="shared" si="176"/>
        <v>Borderline High</v>
      </c>
      <c r="R2833" t="str">
        <f t="shared" si="177"/>
        <v>Normal</v>
      </c>
      <c r="S2833">
        <f t="shared" si="178"/>
        <v>3</v>
      </c>
      <c r="T2833" t="str">
        <f t="shared" si="179"/>
        <v>Moderate</v>
      </c>
    </row>
    <row r="2834" spans="1:20" ht="15" customHeight="1" x14ac:dyDescent="0.35">
      <c r="A2834" s="35">
        <v>36</v>
      </c>
      <c r="B2834" s="36">
        <v>22.47711683</v>
      </c>
      <c r="C2834" s="35">
        <v>122.8293832</v>
      </c>
      <c r="D2834" s="35">
        <v>84.70077422</v>
      </c>
      <c r="E2834" s="37">
        <v>175.09070059999999</v>
      </c>
      <c r="F2834" s="37">
        <v>32.386559810000001</v>
      </c>
      <c r="G2834" s="37">
        <v>214.25069529999999</v>
      </c>
      <c r="H2834" s="37">
        <v>227.35170149999999</v>
      </c>
      <c r="I2834" s="17" t="s">
        <v>243</v>
      </c>
      <c r="J2834" s="17" t="s">
        <v>359</v>
      </c>
      <c r="K2834" s="17" t="s">
        <v>392</v>
      </c>
      <c r="L2834" s="17" t="s">
        <v>357</v>
      </c>
      <c r="M2834" s="17" t="s">
        <v>255</v>
      </c>
      <c r="N2834" s="36">
        <v>5.4062766044678003</v>
      </c>
      <c r="O2834" s="35">
        <v>38.128608980000003</v>
      </c>
      <c r="P2834" s="37">
        <v>809.17620588</v>
      </c>
      <c r="Q2834" t="str">
        <f t="shared" si="176"/>
        <v>Desirable</v>
      </c>
      <c r="R2834" t="str">
        <f t="shared" si="177"/>
        <v>Elevated</v>
      </c>
      <c r="S2834">
        <f t="shared" si="178"/>
        <v>2</v>
      </c>
      <c r="T2834" t="str">
        <f t="shared" si="179"/>
        <v>Low</v>
      </c>
    </row>
    <row r="2835" spans="1:20" ht="15" customHeight="1" x14ac:dyDescent="0.35">
      <c r="A2835" s="35">
        <v>43</v>
      </c>
      <c r="B2835" s="36">
        <v>30.484119620000001</v>
      </c>
      <c r="C2835" s="35">
        <v>86.855084980000001</v>
      </c>
      <c r="D2835" s="35">
        <v>77.824400449999999</v>
      </c>
      <c r="E2835" s="37">
        <v>183.24645620000001</v>
      </c>
      <c r="F2835" s="37">
        <v>38.783564130000002</v>
      </c>
      <c r="G2835" s="37">
        <v>211.27027849999999</v>
      </c>
      <c r="H2835" s="37">
        <v>242.09099649999999</v>
      </c>
      <c r="I2835" s="17" t="s">
        <v>243</v>
      </c>
      <c r="J2835" s="17" t="s">
        <v>249</v>
      </c>
      <c r="K2835" s="17" t="s">
        <v>255</v>
      </c>
      <c r="L2835" s="17" t="s">
        <v>360</v>
      </c>
      <c r="M2835" s="17" t="s">
        <v>334</v>
      </c>
      <c r="N2835" s="36">
        <v>4.7248482781461201</v>
      </c>
      <c r="O2835" s="35">
        <v>9.0306845300000003</v>
      </c>
      <c r="P2835" s="37">
        <v>1310.8171436600001</v>
      </c>
      <c r="Q2835" t="str">
        <f t="shared" si="176"/>
        <v>Desirable</v>
      </c>
      <c r="R2835" t="str">
        <f t="shared" si="177"/>
        <v>Normal</v>
      </c>
      <c r="S2835">
        <f t="shared" si="178"/>
        <v>4</v>
      </c>
      <c r="T2835" t="str">
        <f t="shared" si="179"/>
        <v>Moderate</v>
      </c>
    </row>
    <row r="2836" spans="1:20" ht="15" customHeight="1" x14ac:dyDescent="0.35">
      <c r="A2836" s="35">
        <v>65</v>
      </c>
      <c r="B2836" s="36">
        <v>28.549566670000001</v>
      </c>
      <c r="C2836" s="35">
        <v>124.5595524</v>
      </c>
      <c r="D2836" s="35">
        <v>95.99819626</v>
      </c>
      <c r="E2836" s="37">
        <v>194.36439849999999</v>
      </c>
      <c r="F2836" s="37">
        <v>28.04072725</v>
      </c>
      <c r="G2836" s="37">
        <v>209.44075419999999</v>
      </c>
      <c r="H2836" s="37">
        <v>225.04938659999999</v>
      </c>
      <c r="I2836" s="17" t="s">
        <v>243</v>
      </c>
      <c r="J2836" s="17" t="s">
        <v>249</v>
      </c>
      <c r="K2836" s="17" t="s">
        <v>392</v>
      </c>
      <c r="L2836" s="17" t="s">
        <v>261</v>
      </c>
      <c r="M2836" s="17" t="s">
        <v>333</v>
      </c>
      <c r="N2836" s="36">
        <v>6.9315034794612904</v>
      </c>
      <c r="O2836" s="35">
        <v>28.561356140000001</v>
      </c>
      <c r="P2836" s="37">
        <v>1855.7218335499999</v>
      </c>
      <c r="Q2836" t="str">
        <f t="shared" si="176"/>
        <v>Desirable</v>
      </c>
      <c r="R2836" t="str">
        <f t="shared" si="177"/>
        <v>Elevated</v>
      </c>
      <c r="S2836">
        <f t="shared" si="178"/>
        <v>4</v>
      </c>
      <c r="T2836" t="str">
        <f t="shared" si="179"/>
        <v>Moderate</v>
      </c>
    </row>
    <row r="2837" spans="1:20" ht="15" customHeight="1" x14ac:dyDescent="0.35">
      <c r="A2837" s="35">
        <v>69</v>
      </c>
      <c r="B2837" s="36">
        <v>24.59685953</v>
      </c>
      <c r="C2837" s="35">
        <v>108.2160813</v>
      </c>
      <c r="D2837" s="35">
        <v>89.914690890000003</v>
      </c>
      <c r="E2837" s="37">
        <v>189.1570035</v>
      </c>
      <c r="F2837" s="37">
        <v>36.02129669</v>
      </c>
      <c r="G2837" s="37">
        <v>211.0024402</v>
      </c>
      <c r="H2837" s="37">
        <v>250.39831620000001</v>
      </c>
      <c r="I2837" s="17" t="s">
        <v>353</v>
      </c>
      <c r="J2837" s="17" t="s">
        <v>249</v>
      </c>
      <c r="K2837" s="17" t="s">
        <v>392</v>
      </c>
      <c r="L2837" s="17" t="s">
        <v>261</v>
      </c>
      <c r="M2837" s="17" t="s">
        <v>255</v>
      </c>
      <c r="N2837" s="36">
        <v>5.2512546987935798</v>
      </c>
      <c r="O2837" s="35">
        <v>18.30139041</v>
      </c>
      <c r="P2837" s="37">
        <v>1697.1833075699999</v>
      </c>
      <c r="Q2837" t="str">
        <f t="shared" si="176"/>
        <v>Desirable</v>
      </c>
      <c r="R2837" t="str">
        <f t="shared" si="177"/>
        <v>Normal</v>
      </c>
      <c r="S2837">
        <f t="shared" si="178"/>
        <v>3</v>
      </c>
      <c r="T2837" t="str">
        <f t="shared" si="179"/>
        <v>Moderate</v>
      </c>
    </row>
    <row r="2838" spans="1:20" ht="15" customHeight="1" x14ac:dyDescent="0.35">
      <c r="A2838" s="35">
        <v>87</v>
      </c>
      <c r="B2838" s="36">
        <v>23.074935360000001</v>
      </c>
      <c r="C2838" s="35">
        <v>113.786413</v>
      </c>
      <c r="D2838" s="35">
        <v>76.538027020000001</v>
      </c>
      <c r="E2838" s="37">
        <v>198.7940419</v>
      </c>
      <c r="F2838" s="37">
        <v>39.163391130000001</v>
      </c>
      <c r="G2838" s="37">
        <v>214.23723870000001</v>
      </c>
      <c r="H2838" s="37">
        <v>261.306376</v>
      </c>
      <c r="I2838" s="17" t="s">
        <v>243</v>
      </c>
      <c r="J2838" s="17" t="s">
        <v>354</v>
      </c>
      <c r="K2838" s="17" t="s">
        <v>255</v>
      </c>
      <c r="L2838" s="17" t="s">
        <v>366</v>
      </c>
      <c r="M2838" s="17" t="s">
        <v>255</v>
      </c>
      <c r="N2838" s="36">
        <v>5.0760170701285201</v>
      </c>
      <c r="O2838" s="35">
        <v>37.248385980000002</v>
      </c>
      <c r="P2838" s="37">
        <v>2007.51937632</v>
      </c>
      <c r="Q2838" t="str">
        <f t="shared" si="176"/>
        <v>Desirable</v>
      </c>
      <c r="R2838" t="str">
        <f t="shared" si="177"/>
        <v>Normal</v>
      </c>
      <c r="S2838">
        <f t="shared" si="178"/>
        <v>1</v>
      </c>
      <c r="T2838" t="str">
        <f t="shared" si="179"/>
        <v>Low</v>
      </c>
    </row>
    <row r="2839" spans="1:20" ht="15" customHeight="1" x14ac:dyDescent="0.35">
      <c r="A2839" s="35">
        <v>72</v>
      </c>
      <c r="B2839" s="36">
        <v>21.032876859999998</v>
      </c>
      <c r="C2839" s="35">
        <v>103.8742812</v>
      </c>
      <c r="D2839" s="35">
        <v>78.251924450000004</v>
      </c>
      <c r="E2839" s="37">
        <v>173.3173003</v>
      </c>
      <c r="F2839" s="37">
        <v>41.373288010000003</v>
      </c>
      <c r="G2839" s="37">
        <v>205.35681819999999</v>
      </c>
      <c r="H2839" s="37">
        <v>230.74904530000001</v>
      </c>
      <c r="I2839" s="17" t="s">
        <v>243</v>
      </c>
      <c r="J2839" s="17" t="s">
        <v>359</v>
      </c>
      <c r="K2839" s="17" t="s">
        <v>255</v>
      </c>
      <c r="L2839" s="17" t="s">
        <v>366</v>
      </c>
      <c r="M2839" s="17" t="s">
        <v>255</v>
      </c>
      <c r="N2839" s="36">
        <v>4.18911110613469</v>
      </c>
      <c r="O2839" s="35">
        <v>25.622356750000002</v>
      </c>
      <c r="P2839" s="37">
        <v>1514.36713392</v>
      </c>
      <c r="Q2839" t="str">
        <f t="shared" si="176"/>
        <v>Desirable</v>
      </c>
      <c r="R2839" t="str">
        <f t="shared" si="177"/>
        <v>Normal</v>
      </c>
      <c r="S2839">
        <f t="shared" si="178"/>
        <v>0</v>
      </c>
      <c r="T2839" t="str">
        <f t="shared" si="179"/>
        <v>Low</v>
      </c>
    </row>
    <row r="2840" spans="1:20" ht="15" customHeight="1" x14ac:dyDescent="0.35">
      <c r="A2840" s="35">
        <v>50</v>
      </c>
      <c r="B2840" s="36">
        <v>28.85760483</v>
      </c>
      <c r="C2840" s="35">
        <v>98.760208059999997</v>
      </c>
      <c r="D2840" s="35">
        <v>95.437064239999998</v>
      </c>
      <c r="E2840" s="37">
        <v>202.80133900000001</v>
      </c>
      <c r="F2840" s="37">
        <v>38.893445630000002</v>
      </c>
      <c r="G2840" s="37">
        <v>235.48507760000001</v>
      </c>
      <c r="H2840" s="37">
        <v>258.12080589999999</v>
      </c>
      <c r="I2840" s="17" t="s">
        <v>243</v>
      </c>
      <c r="J2840" s="17" t="s">
        <v>354</v>
      </c>
      <c r="K2840" s="17" t="s">
        <v>392</v>
      </c>
      <c r="L2840" s="17" t="s">
        <v>363</v>
      </c>
      <c r="M2840" s="17" t="s">
        <v>333</v>
      </c>
      <c r="N2840" s="36">
        <v>5.2142805995972701</v>
      </c>
      <c r="O2840" s="35">
        <v>3.3231438199999999</v>
      </c>
      <c r="P2840" s="37">
        <v>1442.8802415</v>
      </c>
      <c r="Q2840" t="str">
        <f t="shared" si="176"/>
        <v>Borderline High</v>
      </c>
      <c r="R2840" t="str">
        <f t="shared" si="177"/>
        <v>Normal</v>
      </c>
      <c r="S2840">
        <f t="shared" si="178"/>
        <v>3</v>
      </c>
      <c r="T2840" t="str">
        <f t="shared" si="179"/>
        <v>Moderate</v>
      </c>
    </row>
    <row r="2841" spans="1:20" ht="15" customHeight="1" x14ac:dyDescent="0.35">
      <c r="A2841" s="35">
        <v>79</v>
      </c>
      <c r="B2841" s="36">
        <v>25.988781410000001</v>
      </c>
      <c r="C2841" s="35">
        <v>127.6367661</v>
      </c>
      <c r="D2841" s="35">
        <v>86.747966739999995</v>
      </c>
      <c r="E2841" s="37">
        <v>180.8701117</v>
      </c>
      <c r="F2841" s="37">
        <v>36.458091039999999</v>
      </c>
      <c r="G2841" s="37">
        <v>212.3028127</v>
      </c>
      <c r="H2841" s="37">
        <v>211.32025680000001</v>
      </c>
      <c r="I2841" s="17" t="s">
        <v>243</v>
      </c>
      <c r="J2841" s="17" t="s">
        <v>249</v>
      </c>
      <c r="K2841" s="17" t="s">
        <v>392</v>
      </c>
      <c r="L2841" s="17" t="s">
        <v>366</v>
      </c>
      <c r="M2841" s="17" t="s">
        <v>333</v>
      </c>
      <c r="N2841" s="36">
        <v>4.9610417479499498</v>
      </c>
      <c r="O2841" s="35">
        <v>40.88879936</v>
      </c>
      <c r="P2841" s="37">
        <v>2053.1137313899999</v>
      </c>
      <c r="Q2841" t="str">
        <f t="shared" si="176"/>
        <v>Desirable</v>
      </c>
      <c r="R2841" t="str">
        <f t="shared" si="177"/>
        <v>Elevated</v>
      </c>
      <c r="S2841">
        <f t="shared" si="178"/>
        <v>4</v>
      </c>
      <c r="T2841" t="str">
        <f t="shared" si="179"/>
        <v>Moderate</v>
      </c>
    </row>
    <row r="2842" spans="1:20" ht="15" customHeight="1" x14ac:dyDescent="0.35">
      <c r="A2842" s="35">
        <v>40</v>
      </c>
      <c r="B2842" s="36">
        <v>26.052518370000001</v>
      </c>
      <c r="C2842" s="35">
        <v>100.76803870000001</v>
      </c>
      <c r="D2842" s="35">
        <v>82.705458870000001</v>
      </c>
      <c r="E2842" s="37">
        <v>200.2054047</v>
      </c>
      <c r="F2842" s="37">
        <v>27.47754518</v>
      </c>
      <c r="G2842" s="37">
        <v>242.1088714</v>
      </c>
      <c r="H2842" s="37">
        <v>293.76031390000003</v>
      </c>
      <c r="I2842" s="17" t="s">
        <v>243</v>
      </c>
      <c r="J2842" s="17" t="s">
        <v>359</v>
      </c>
      <c r="K2842" s="17" t="s">
        <v>392</v>
      </c>
      <c r="L2842" s="17" t="s">
        <v>360</v>
      </c>
      <c r="M2842" s="17" t="s">
        <v>333</v>
      </c>
      <c r="N2842" s="36">
        <v>7.2861459562160196</v>
      </c>
      <c r="O2842" s="35">
        <v>18.062579830000001</v>
      </c>
      <c r="P2842" s="37">
        <v>1042.1007348000001</v>
      </c>
      <c r="Q2842" t="str">
        <f t="shared" si="176"/>
        <v>Borderline High</v>
      </c>
      <c r="R2842" t="str">
        <f t="shared" si="177"/>
        <v>Normal</v>
      </c>
      <c r="S2842">
        <f t="shared" si="178"/>
        <v>3</v>
      </c>
      <c r="T2842" t="str">
        <f t="shared" si="179"/>
        <v>Moderate</v>
      </c>
    </row>
    <row r="2843" spans="1:20" ht="15" customHeight="1" x14ac:dyDescent="0.35">
      <c r="A2843" s="35">
        <v>32</v>
      </c>
      <c r="B2843" s="36">
        <v>19.194094110000002</v>
      </c>
      <c r="C2843" s="35">
        <v>118.21764</v>
      </c>
      <c r="D2843" s="35">
        <v>84.482277280000005</v>
      </c>
      <c r="E2843" s="37">
        <v>178.42503669999999</v>
      </c>
      <c r="F2843" s="37">
        <v>46.112137019999999</v>
      </c>
      <c r="G2843" s="37">
        <v>212.6169371</v>
      </c>
      <c r="H2843" s="37">
        <v>221.6419357</v>
      </c>
      <c r="I2843" s="17" t="s">
        <v>243</v>
      </c>
      <c r="J2843" s="17" t="s">
        <v>359</v>
      </c>
      <c r="K2843" s="17" t="s">
        <v>392</v>
      </c>
      <c r="L2843" s="17" t="s">
        <v>357</v>
      </c>
      <c r="M2843" s="17" t="s">
        <v>255</v>
      </c>
      <c r="N2843" s="36">
        <v>3.86937253900448</v>
      </c>
      <c r="O2843" s="35">
        <v>33.735362719999998</v>
      </c>
      <c r="P2843" s="37">
        <v>614.21101152000006</v>
      </c>
      <c r="Q2843" t="str">
        <f t="shared" si="176"/>
        <v>Desirable</v>
      </c>
      <c r="R2843" t="str">
        <f t="shared" si="177"/>
        <v>Normal</v>
      </c>
      <c r="S2843">
        <f t="shared" si="178"/>
        <v>0</v>
      </c>
      <c r="T2843" t="str">
        <f t="shared" si="179"/>
        <v>Low</v>
      </c>
    </row>
    <row r="2844" spans="1:20" ht="15" customHeight="1" x14ac:dyDescent="0.35">
      <c r="A2844" s="35">
        <v>44</v>
      </c>
      <c r="B2844" s="36">
        <v>21.52412541</v>
      </c>
      <c r="C2844" s="35">
        <v>113.1580366</v>
      </c>
      <c r="D2844" s="35">
        <v>91.708014140000003</v>
      </c>
      <c r="E2844" s="37">
        <v>203.14141140000001</v>
      </c>
      <c r="F2844" s="37">
        <v>35.126028480000002</v>
      </c>
      <c r="G2844" s="37">
        <v>227.93254519999999</v>
      </c>
      <c r="H2844" s="37">
        <v>213.080063</v>
      </c>
      <c r="I2844" s="17" t="s">
        <v>243</v>
      </c>
      <c r="J2844" s="17" t="s">
        <v>249</v>
      </c>
      <c r="K2844" s="17" t="s">
        <v>392</v>
      </c>
      <c r="L2844" s="17" t="s">
        <v>360</v>
      </c>
      <c r="M2844" s="17" t="s">
        <v>255</v>
      </c>
      <c r="N2844" s="36">
        <v>5.7832160420773002</v>
      </c>
      <c r="O2844" s="35">
        <v>21.45002246</v>
      </c>
      <c r="P2844" s="37">
        <v>947.06151804000001</v>
      </c>
      <c r="Q2844" t="str">
        <f t="shared" si="176"/>
        <v>Borderline High</v>
      </c>
      <c r="R2844" t="str">
        <f t="shared" si="177"/>
        <v>Normal</v>
      </c>
      <c r="S2844">
        <f t="shared" si="178"/>
        <v>1</v>
      </c>
      <c r="T2844" t="str">
        <f t="shared" si="179"/>
        <v>Low</v>
      </c>
    </row>
    <row r="2845" spans="1:20" ht="15" customHeight="1" x14ac:dyDescent="0.35">
      <c r="A2845" s="35">
        <v>81</v>
      </c>
      <c r="B2845" s="36">
        <v>20.980298260000001</v>
      </c>
      <c r="C2845" s="35">
        <v>106.2789267</v>
      </c>
      <c r="D2845" s="35">
        <v>74.285407190000001</v>
      </c>
      <c r="E2845" s="37">
        <v>198.80157890000001</v>
      </c>
      <c r="F2845" s="37">
        <v>32.91902288</v>
      </c>
      <c r="G2845" s="37">
        <v>235.85516920000001</v>
      </c>
      <c r="H2845" s="37">
        <v>293.62057620000002</v>
      </c>
      <c r="I2845" s="17" t="s">
        <v>353</v>
      </c>
      <c r="J2845" s="17" t="s">
        <v>359</v>
      </c>
      <c r="K2845" s="17" t="s">
        <v>255</v>
      </c>
      <c r="L2845" s="17" t="s">
        <v>366</v>
      </c>
      <c r="M2845" s="17" t="s">
        <v>255</v>
      </c>
      <c r="N2845" s="36">
        <v>6.0391093509881202</v>
      </c>
      <c r="O2845" s="35">
        <v>31.993519509999999</v>
      </c>
      <c r="P2845" s="37">
        <v>1699.40415906</v>
      </c>
      <c r="Q2845" t="str">
        <f t="shared" si="176"/>
        <v>Desirable</v>
      </c>
      <c r="R2845" t="str">
        <f t="shared" si="177"/>
        <v>Normal</v>
      </c>
      <c r="S2845">
        <f t="shared" si="178"/>
        <v>3</v>
      </c>
      <c r="T2845" t="str">
        <f t="shared" si="179"/>
        <v>Moderate</v>
      </c>
    </row>
    <row r="2846" spans="1:20" ht="15" customHeight="1" x14ac:dyDescent="0.35">
      <c r="A2846" s="35">
        <v>68</v>
      </c>
      <c r="B2846" s="36">
        <v>30.843752380000002</v>
      </c>
      <c r="C2846" s="35">
        <v>129.36058940000001</v>
      </c>
      <c r="D2846" s="35">
        <v>93.103552010000001</v>
      </c>
      <c r="E2846" s="37">
        <v>188.05719110000001</v>
      </c>
      <c r="F2846" s="37">
        <v>36.541797279999997</v>
      </c>
      <c r="G2846" s="37">
        <v>215.781609</v>
      </c>
      <c r="H2846" s="37">
        <v>243.51509970000001</v>
      </c>
      <c r="I2846" s="17" t="s">
        <v>243</v>
      </c>
      <c r="J2846" s="17" t="s">
        <v>249</v>
      </c>
      <c r="K2846" s="17" t="s">
        <v>392</v>
      </c>
      <c r="L2846" s="17" t="s">
        <v>261</v>
      </c>
      <c r="M2846" s="17" t="s">
        <v>334</v>
      </c>
      <c r="N2846" s="36">
        <v>5.1463585564502896</v>
      </c>
      <c r="O2846" s="35">
        <v>36.257037390000001</v>
      </c>
      <c r="P2846" s="37">
        <v>2097.3751618400001</v>
      </c>
      <c r="Q2846" t="str">
        <f t="shared" si="176"/>
        <v>Desirable</v>
      </c>
      <c r="R2846" t="str">
        <f t="shared" si="177"/>
        <v>Elevated</v>
      </c>
      <c r="S2846">
        <f t="shared" si="178"/>
        <v>5</v>
      </c>
      <c r="T2846" t="str">
        <f t="shared" si="179"/>
        <v>Moderate</v>
      </c>
    </row>
    <row r="2847" spans="1:20" ht="15" customHeight="1" x14ac:dyDescent="0.35">
      <c r="A2847" s="35">
        <v>70</v>
      </c>
      <c r="B2847" s="36">
        <v>27.858499649999999</v>
      </c>
      <c r="C2847" s="35">
        <v>110.5394307</v>
      </c>
      <c r="D2847" s="35">
        <v>82.373647489999996</v>
      </c>
      <c r="E2847" s="37">
        <v>209.7435868</v>
      </c>
      <c r="F2847" s="37">
        <v>34.453210730000002</v>
      </c>
      <c r="G2847" s="37">
        <v>231.31073019999999</v>
      </c>
      <c r="H2847" s="37">
        <v>251.08768090000001</v>
      </c>
      <c r="I2847" s="17" t="s">
        <v>353</v>
      </c>
      <c r="J2847" s="17" t="s">
        <v>249</v>
      </c>
      <c r="K2847" s="17" t="s">
        <v>392</v>
      </c>
      <c r="L2847" s="17" t="s">
        <v>366</v>
      </c>
      <c r="M2847" s="17" t="s">
        <v>333</v>
      </c>
      <c r="N2847" s="36">
        <v>6.0877805683685304</v>
      </c>
      <c r="O2847" s="35">
        <v>28.165783210000001</v>
      </c>
      <c r="P2847" s="37">
        <v>1950.0949754999999</v>
      </c>
      <c r="Q2847" t="str">
        <f t="shared" si="176"/>
        <v>Borderline High</v>
      </c>
      <c r="R2847" t="str">
        <f t="shared" si="177"/>
        <v>Normal</v>
      </c>
      <c r="S2847">
        <f t="shared" si="178"/>
        <v>5</v>
      </c>
      <c r="T2847" t="str">
        <f t="shared" si="179"/>
        <v>Moderate</v>
      </c>
    </row>
    <row r="2848" spans="1:20" ht="15" customHeight="1" x14ac:dyDescent="0.35">
      <c r="A2848" s="35">
        <v>68</v>
      </c>
      <c r="B2848" s="36">
        <v>25.58507964</v>
      </c>
      <c r="C2848" s="35">
        <v>122.8144458</v>
      </c>
      <c r="D2848" s="35">
        <v>90.304957799999997</v>
      </c>
      <c r="E2848" s="37">
        <v>175.89716060000001</v>
      </c>
      <c r="F2848" s="37">
        <v>34.252460300000003</v>
      </c>
      <c r="G2848" s="37">
        <v>206.10175530000001</v>
      </c>
      <c r="H2848" s="37">
        <v>249.77112289999999</v>
      </c>
      <c r="I2848" s="17" t="s">
        <v>243</v>
      </c>
      <c r="J2848" s="17" t="s">
        <v>359</v>
      </c>
      <c r="K2848" s="17" t="s">
        <v>392</v>
      </c>
      <c r="L2848" s="17" t="s">
        <v>261</v>
      </c>
      <c r="M2848" s="17" t="s">
        <v>333</v>
      </c>
      <c r="N2848" s="36">
        <v>5.1353146331505997</v>
      </c>
      <c r="O2848" s="35">
        <v>32.509487999999997</v>
      </c>
      <c r="P2848" s="37">
        <v>1739.78541552</v>
      </c>
      <c r="Q2848" t="str">
        <f t="shared" si="176"/>
        <v>Desirable</v>
      </c>
      <c r="R2848" t="str">
        <f t="shared" si="177"/>
        <v>Elevated</v>
      </c>
      <c r="S2848">
        <f t="shared" si="178"/>
        <v>4</v>
      </c>
      <c r="T2848" t="str">
        <f t="shared" si="179"/>
        <v>Moderate</v>
      </c>
    </row>
    <row r="2849" spans="1:20" ht="15" customHeight="1" x14ac:dyDescent="0.35">
      <c r="A2849" s="35">
        <v>64</v>
      </c>
      <c r="B2849" s="36">
        <v>32.527804529999997</v>
      </c>
      <c r="C2849" s="35">
        <v>125.2326022</v>
      </c>
      <c r="D2849" s="35">
        <v>81.467383080000005</v>
      </c>
      <c r="E2849" s="37">
        <v>190.22634719999999</v>
      </c>
      <c r="F2849" s="37">
        <v>31.841565119999999</v>
      </c>
      <c r="G2849" s="37">
        <v>222.42429989999999</v>
      </c>
      <c r="H2849" s="37">
        <v>233.09709749999999</v>
      </c>
      <c r="I2849" s="17" t="s">
        <v>243</v>
      </c>
      <c r="J2849" s="17" t="s">
        <v>354</v>
      </c>
      <c r="K2849" s="17" t="s">
        <v>392</v>
      </c>
      <c r="L2849" s="17" t="s">
        <v>261</v>
      </c>
      <c r="M2849" s="17" t="s">
        <v>334</v>
      </c>
      <c r="N2849" s="36">
        <v>5.9741519137988899</v>
      </c>
      <c r="O2849" s="35">
        <v>43.765219119999998</v>
      </c>
      <c r="P2849" s="37">
        <v>2081.7794899199998</v>
      </c>
      <c r="Q2849" t="str">
        <f t="shared" si="176"/>
        <v>Desirable</v>
      </c>
      <c r="R2849" t="str">
        <f t="shared" si="177"/>
        <v>Elevated</v>
      </c>
      <c r="S2849">
        <f t="shared" si="178"/>
        <v>5</v>
      </c>
      <c r="T2849" t="str">
        <f t="shared" si="179"/>
        <v>Moderate</v>
      </c>
    </row>
    <row r="2850" spans="1:20" ht="15" customHeight="1" x14ac:dyDescent="0.35">
      <c r="A2850" s="35">
        <v>21</v>
      </c>
      <c r="B2850" s="36">
        <v>31.820630179999998</v>
      </c>
      <c r="C2850" s="35">
        <v>95.402253740000006</v>
      </c>
      <c r="D2850" s="35">
        <v>90.445640729999994</v>
      </c>
      <c r="E2850" s="37">
        <v>190.7806338</v>
      </c>
      <c r="F2850" s="37">
        <v>34.890901419999999</v>
      </c>
      <c r="G2850" s="37">
        <v>233.5654471</v>
      </c>
      <c r="H2850" s="37">
        <v>238.72918200000001</v>
      </c>
      <c r="I2850" s="17" t="s">
        <v>353</v>
      </c>
      <c r="J2850" s="17" t="s">
        <v>249</v>
      </c>
      <c r="K2850" s="17" t="s">
        <v>392</v>
      </c>
      <c r="L2850" s="17" t="s">
        <v>355</v>
      </c>
      <c r="M2850" s="17" t="s">
        <v>334</v>
      </c>
      <c r="N2850" s="36">
        <v>5.4679193152241599</v>
      </c>
      <c r="O2850" s="35">
        <v>4.9566130100000096</v>
      </c>
      <c r="P2850" s="37">
        <v>668.23323377999998</v>
      </c>
      <c r="Q2850" t="str">
        <f t="shared" si="176"/>
        <v>Desirable</v>
      </c>
      <c r="R2850" t="str">
        <f t="shared" si="177"/>
        <v>Normal</v>
      </c>
      <c r="S2850">
        <f t="shared" si="178"/>
        <v>6</v>
      </c>
      <c r="T2850" t="str">
        <f t="shared" si="179"/>
        <v>High</v>
      </c>
    </row>
    <row r="2851" spans="1:20" ht="15" customHeight="1" x14ac:dyDescent="0.35">
      <c r="A2851" s="35">
        <v>24</v>
      </c>
      <c r="B2851" s="36">
        <v>32.527178390000003</v>
      </c>
      <c r="C2851" s="35">
        <v>100.9789945</v>
      </c>
      <c r="D2851" s="35">
        <v>74.909655270000002</v>
      </c>
      <c r="E2851" s="37">
        <v>226.5228615</v>
      </c>
      <c r="F2851" s="37">
        <v>41.088481420000001</v>
      </c>
      <c r="G2851" s="37">
        <v>255.7949797</v>
      </c>
      <c r="H2851" s="37">
        <v>281.63568679999997</v>
      </c>
      <c r="I2851" s="17" t="s">
        <v>353</v>
      </c>
      <c r="J2851" s="17" t="s">
        <v>359</v>
      </c>
      <c r="K2851" s="17" t="s">
        <v>255</v>
      </c>
      <c r="L2851" s="17" t="s">
        <v>355</v>
      </c>
      <c r="M2851" s="17" t="s">
        <v>334</v>
      </c>
      <c r="N2851" s="36">
        <v>5.5130502192212703</v>
      </c>
      <c r="O2851" s="35">
        <v>26.069339230000001</v>
      </c>
      <c r="P2851" s="37">
        <v>780.65228135999996</v>
      </c>
      <c r="Q2851" t="str">
        <f t="shared" si="176"/>
        <v>Borderline High</v>
      </c>
      <c r="R2851" t="str">
        <f t="shared" si="177"/>
        <v>Normal</v>
      </c>
      <c r="S2851">
        <f t="shared" si="178"/>
        <v>5</v>
      </c>
      <c r="T2851" t="str">
        <f t="shared" si="179"/>
        <v>Moderate</v>
      </c>
    </row>
    <row r="2852" spans="1:20" ht="15" customHeight="1" x14ac:dyDescent="0.35">
      <c r="A2852" s="35">
        <v>52</v>
      </c>
      <c r="B2852" s="36">
        <v>25.789779849999999</v>
      </c>
      <c r="C2852" s="35">
        <v>106.16907380000001</v>
      </c>
      <c r="D2852" s="35">
        <v>68.256639860000007</v>
      </c>
      <c r="E2852" s="37">
        <v>188.376532</v>
      </c>
      <c r="F2852" s="37">
        <v>38.861928800000001</v>
      </c>
      <c r="G2852" s="37">
        <v>216.1620039</v>
      </c>
      <c r="H2852" s="37">
        <v>191.20568109999999</v>
      </c>
      <c r="I2852" s="17" t="s">
        <v>353</v>
      </c>
      <c r="J2852" s="17" t="s">
        <v>249</v>
      </c>
      <c r="K2852" s="17" t="s">
        <v>255</v>
      </c>
      <c r="L2852" s="17" t="s">
        <v>363</v>
      </c>
      <c r="M2852" s="17" t="s">
        <v>333</v>
      </c>
      <c r="N2852" s="36">
        <v>4.8473284218461101</v>
      </c>
      <c r="O2852" s="35">
        <v>37.91243394</v>
      </c>
      <c r="P2852" s="37">
        <v>1341.0685522000001</v>
      </c>
      <c r="Q2852" t="str">
        <f t="shared" si="176"/>
        <v>Desirable</v>
      </c>
      <c r="R2852" t="str">
        <f t="shared" si="177"/>
        <v>Normal</v>
      </c>
      <c r="S2852">
        <f t="shared" si="178"/>
        <v>5</v>
      </c>
      <c r="T2852" t="str">
        <f t="shared" si="179"/>
        <v>Moderate</v>
      </c>
    </row>
    <row r="2853" spans="1:20" ht="15" customHeight="1" x14ac:dyDescent="0.35">
      <c r="A2853" s="35">
        <v>65</v>
      </c>
      <c r="B2853" s="36">
        <v>19.928155950000001</v>
      </c>
      <c r="C2853" s="35">
        <v>104.74876399999999</v>
      </c>
      <c r="D2853" s="35">
        <v>82.711972799999998</v>
      </c>
      <c r="E2853" s="37">
        <v>193.28129469999999</v>
      </c>
      <c r="F2853" s="37">
        <v>39.216242510000001</v>
      </c>
      <c r="G2853" s="37">
        <v>204.3056163</v>
      </c>
      <c r="H2853" s="37">
        <v>265.34041880000001</v>
      </c>
      <c r="I2853" s="17" t="s">
        <v>353</v>
      </c>
      <c r="J2853" s="17" t="s">
        <v>354</v>
      </c>
      <c r="K2853" s="17" t="s">
        <v>392</v>
      </c>
      <c r="L2853" s="17" t="s">
        <v>261</v>
      </c>
      <c r="M2853" s="17" t="s">
        <v>255</v>
      </c>
      <c r="N2853" s="36">
        <v>4.9286031075188799</v>
      </c>
      <c r="O2853" s="35">
        <v>22.0367912</v>
      </c>
      <c r="P2853" s="37">
        <v>1295.3301367500001</v>
      </c>
      <c r="Q2853" t="str">
        <f t="shared" si="176"/>
        <v>Desirable</v>
      </c>
      <c r="R2853" t="str">
        <f t="shared" si="177"/>
        <v>Normal</v>
      </c>
      <c r="S2853">
        <f t="shared" si="178"/>
        <v>3</v>
      </c>
      <c r="T2853" t="str">
        <f t="shared" si="179"/>
        <v>Moderate</v>
      </c>
    </row>
    <row r="2854" spans="1:20" ht="15" customHeight="1" x14ac:dyDescent="0.35">
      <c r="A2854" s="35">
        <v>89</v>
      </c>
      <c r="B2854" s="36">
        <v>35.532495400000002</v>
      </c>
      <c r="C2854" s="35">
        <v>121.28765129999999</v>
      </c>
      <c r="D2854" s="35">
        <v>93.814647769999993</v>
      </c>
      <c r="E2854" s="37">
        <v>204.1114852</v>
      </c>
      <c r="F2854" s="37">
        <v>38.593216599999998</v>
      </c>
      <c r="G2854" s="37">
        <v>231.3277932</v>
      </c>
      <c r="H2854" s="37">
        <v>280.67142630000001</v>
      </c>
      <c r="I2854" s="17" t="s">
        <v>243</v>
      </c>
      <c r="J2854" s="17" t="s">
        <v>249</v>
      </c>
      <c r="K2854" s="17" t="s">
        <v>392</v>
      </c>
      <c r="L2854" s="17" t="s">
        <v>366</v>
      </c>
      <c r="M2854" s="17" t="s">
        <v>334</v>
      </c>
      <c r="N2854" s="36">
        <v>5.2887917406708196</v>
      </c>
      <c r="O2854" s="35">
        <v>27.47300353</v>
      </c>
      <c r="P2854" s="37">
        <v>3162.3920905999998</v>
      </c>
      <c r="Q2854" t="str">
        <f t="shared" si="176"/>
        <v>Borderline High</v>
      </c>
      <c r="R2854" t="str">
        <f t="shared" si="177"/>
        <v>Elevated</v>
      </c>
      <c r="S2854">
        <f t="shared" si="178"/>
        <v>5</v>
      </c>
      <c r="T2854" t="str">
        <f t="shared" si="179"/>
        <v>Moderate</v>
      </c>
    </row>
    <row r="2855" spans="1:20" ht="15" customHeight="1" x14ac:dyDescent="0.35">
      <c r="A2855" s="35">
        <v>62</v>
      </c>
      <c r="B2855" s="36">
        <v>29.621043950000001</v>
      </c>
      <c r="C2855" s="35">
        <v>93.945214699999994</v>
      </c>
      <c r="D2855" s="35">
        <v>82.805476530000007</v>
      </c>
      <c r="E2855" s="37">
        <v>202.0393905</v>
      </c>
      <c r="F2855" s="37">
        <v>36.687704850000003</v>
      </c>
      <c r="G2855" s="37">
        <v>217.7898108</v>
      </c>
      <c r="H2855" s="37">
        <v>261.36885840000002</v>
      </c>
      <c r="I2855" s="17" t="s">
        <v>243</v>
      </c>
      <c r="J2855" s="17" t="s">
        <v>249</v>
      </c>
      <c r="K2855" s="17" t="s">
        <v>392</v>
      </c>
      <c r="L2855" s="17" t="s">
        <v>261</v>
      </c>
      <c r="M2855" s="17" t="s">
        <v>333</v>
      </c>
      <c r="N2855" s="36">
        <v>5.5070054484479396</v>
      </c>
      <c r="O2855" s="35">
        <v>11.139738169999999</v>
      </c>
      <c r="P2855" s="37">
        <v>1836.5047248999999</v>
      </c>
      <c r="Q2855" t="str">
        <f t="shared" si="176"/>
        <v>Borderline High</v>
      </c>
      <c r="R2855" t="str">
        <f t="shared" si="177"/>
        <v>Normal</v>
      </c>
      <c r="S2855">
        <f t="shared" si="178"/>
        <v>3</v>
      </c>
      <c r="T2855" t="str">
        <f t="shared" si="179"/>
        <v>Moderate</v>
      </c>
    </row>
    <row r="2856" spans="1:20" ht="15" customHeight="1" x14ac:dyDescent="0.35">
      <c r="A2856" s="35">
        <v>89</v>
      </c>
      <c r="B2856" s="36">
        <v>29.724666119999998</v>
      </c>
      <c r="C2856" s="35">
        <v>113.3406018</v>
      </c>
      <c r="D2856" s="35">
        <v>98.420624340000003</v>
      </c>
      <c r="E2856" s="37">
        <v>204.08659610000001</v>
      </c>
      <c r="F2856" s="37">
        <v>43.284934450000002</v>
      </c>
      <c r="G2856" s="37">
        <v>214.69024920000001</v>
      </c>
      <c r="H2856" s="37">
        <v>240.9858413</v>
      </c>
      <c r="I2856" s="17" t="s">
        <v>243</v>
      </c>
      <c r="J2856" s="17" t="s">
        <v>354</v>
      </c>
      <c r="K2856" s="17" t="s">
        <v>392</v>
      </c>
      <c r="L2856" s="17" t="s">
        <v>366</v>
      </c>
      <c r="M2856" s="17" t="s">
        <v>333</v>
      </c>
      <c r="N2856" s="36">
        <v>4.7149568017885697</v>
      </c>
      <c r="O2856" s="35">
        <v>14.91997746</v>
      </c>
      <c r="P2856" s="37">
        <v>2645.4952846800002</v>
      </c>
      <c r="Q2856" t="str">
        <f t="shared" si="176"/>
        <v>Borderline High</v>
      </c>
      <c r="R2856" t="str">
        <f t="shared" si="177"/>
        <v>Normal</v>
      </c>
      <c r="S2856">
        <f t="shared" si="178"/>
        <v>2</v>
      </c>
      <c r="T2856" t="str">
        <f t="shared" si="179"/>
        <v>Low</v>
      </c>
    </row>
    <row r="2857" spans="1:20" ht="15" customHeight="1" x14ac:dyDescent="0.35">
      <c r="A2857" s="35">
        <v>36</v>
      </c>
      <c r="B2857" s="36">
        <v>30.379345409999999</v>
      </c>
      <c r="C2857" s="35">
        <v>114.3539945</v>
      </c>
      <c r="D2857" s="35">
        <v>81.215154949999999</v>
      </c>
      <c r="E2857" s="37">
        <v>163.02956259999999</v>
      </c>
      <c r="F2857" s="37">
        <v>35.154540949999998</v>
      </c>
      <c r="G2857" s="37">
        <v>199.70245360000001</v>
      </c>
      <c r="H2857" s="37">
        <v>253.80743000000001</v>
      </c>
      <c r="I2857" s="17" t="s">
        <v>243</v>
      </c>
      <c r="J2857" s="17" t="s">
        <v>249</v>
      </c>
      <c r="K2857" s="17" t="s">
        <v>392</v>
      </c>
      <c r="L2857" s="17" t="s">
        <v>357</v>
      </c>
      <c r="M2857" s="17" t="s">
        <v>334</v>
      </c>
      <c r="N2857" s="36">
        <v>4.6375107793862398</v>
      </c>
      <c r="O2857" s="35">
        <v>33.13883955</v>
      </c>
      <c r="P2857" s="37">
        <v>1093.6564347599999</v>
      </c>
      <c r="Q2857" t="str">
        <f t="shared" si="176"/>
        <v>Desirable</v>
      </c>
      <c r="R2857" t="str">
        <f t="shared" si="177"/>
        <v>Normal</v>
      </c>
      <c r="S2857">
        <f t="shared" si="178"/>
        <v>4</v>
      </c>
      <c r="T2857" t="str">
        <f t="shared" si="179"/>
        <v>Moderate</v>
      </c>
    </row>
    <row r="2858" spans="1:20" ht="15" customHeight="1" x14ac:dyDescent="0.35">
      <c r="A2858" s="35">
        <v>80</v>
      </c>
      <c r="B2858" s="36">
        <v>40.817492729999998</v>
      </c>
      <c r="C2858" s="35">
        <v>127.0891817</v>
      </c>
      <c r="D2858" s="35">
        <v>99.416154410000004</v>
      </c>
      <c r="E2858" s="37">
        <v>226.50011660000001</v>
      </c>
      <c r="F2858" s="37">
        <v>42.098097869999997</v>
      </c>
      <c r="G2858" s="37">
        <v>231.20029009999999</v>
      </c>
      <c r="H2858" s="37">
        <v>272.94919920000001</v>
      </c>
      <c r="I2858" s="17" t="s">
        <v>353</v>
      </c>
      <c r="J2858" s="17" t="s">
        <v>354</v>
      </c>
      <c r="K2858" s="17" t="s">
        <v>392</v>
      </c>
      <c r="L2858" s="17" t="s">
        <v>366</v>
      </c>
      <c r="M2858" s="17" t="s">
        <v>334</v>
      </c>
      <c r="N2858" s="36">
        <v>5.3802933638341104</v>
      </c>
      <c r="O2858" s="35">
        <v>27.67302729</v>
      </c>
      <c r="P2858" s="37">
        <v>3265.3994183999998</v>
      </c>
      <c r="Q2858" t="str">
        <f t="shared" si="176"/>
        <v>Borderline High</v>
      </c>
      <c r="R2858" t="str">
        <f t="shared" si="177"/>
        <v>Elevated</v>
      </c>
      <c r="S2858">
        <f t="shared" si="178"/>
        <v>6</v>
      </c>
      <c r="T2858" t="str">
        <f t="shared" si="179"/>
        <v>High</v>
      </c>
    </row>
    <row r="2859" spans="1:20" ht="15" customHeight="1" x14ac:dyDescent="0.35">
      <c r="A2859" s="35">
        <v>55</v>
      </c>
      <c r="B2859" s="36">
        <v>26.49779736</v>
      </c>
      <c r="C2859" s="35">
        <v>102.96503749999999</v>
      </c>
      <c r="D2859" s="35">
        <v>73.352904879999997</v>
      </c>
      <c r="E2859" s="37">
        <v>181.83865059999999</v>
      </c>
      <c r="F2859" s="37">
        <v>34.037087470000003</v>
      </c>
      <c r="G2859" s="37">
        <v>200.15497360000001</v>
      </c>
      <c r="H2859" s="37">
        <v>258.07792710000001</v>
      </c>
      <c r="I2859" s="17" t="s">
        <v>243</v>
      </c>
      <c r="J2859" s="17" t="s">
        <v>249</v>
      </c>
      <c r="K2859" s="17" t="s">
        <v>255</v>
      </c>
      <c r="L2859" s="17" t="s">
        <v>363</v>
      </c>
      <c r="M2859" s="17" t="s">
        <v>333</v>
      </c>
      <c r="N2859" s="36">
        <v>5.3423681083250996</v>
      </c>
      <c r="O2859" s="35">
        <v>29.612132620000001</v>
      </c>
      <c r="P2859" s="37">
        <v>1457.3788548</v>
      </c>
      <c r="Q2859" t="str">
        <f t="shared" si="176"/>
        <v>Desirable</v>
      </c>
      <c r="R2859" t="str">
        <f t="shared" si="177"/>
        <v>Normal</v>
      </c>
      <c r="S2859">
        <f t="shared" si="178"/>
        <v>3</v>
      </c>
      <c r="T2859" t="str">
        <f t="shared" si="179"/>
        <v>Moderate</v>
      </c>
    </row>
    <row r="2860" spans="1:20" ht="15" customHeight="1" x14ac:dyDescent="0.35">
      <c r="A2860" s="35">
        <v>84</v>
      </c>
      <c r="B2860" s="36">
        <v>34.182414119999997</v>
      </c>
      <c r="C2860" s="35">
        <v>105.31922950000001</v>
      </c>
      <c r="D2860" s="35">
        <v>85.752998930000004</v>
      </c>
      <c r="E2860" s="37">
        <v>216.9657412</v>
      </c>
      <c r="F2860" s="37">
        <v>37.946948560000003</v>
      </c>
      <c r="G2860" s="37">
        <v>219.77550310000001</v>
      </c>
      <c r="H2860" s="37">
        <v>255.2275459</v>
      </c>
      <c r="I2860" s="17" t="s">
        <v>353</v>
      </c>
      <c r="J2860" s="17" t="s">
        <v>354</v>
      </c>
      <c r="K2860" s="17" t="s">
        <v>392</v>
      </c>
      <c r="L2860" s="17" t="s">
        <v>366</v>
      </c>
      <c r="M2860" s="17" t="s">
        <v>334</v>
      </c>
      <c r="N2860" s="36">
        <v>5.7176070654783597</v>
      </c>
      <c r="O2860" s="35">
        <v>19.566230569999998</v>
      </c>
      <c r="P2860" s="37">
        <v>2871.3227860799998</v>
      </c>
      <c r="Q2860" t="str">
        <f t="shared" si="176"/>
        <v>Borderline High</v>
      </c>
      <c r="R2860" t="str">
        <f t="shared" si="177"/>
        <v>Normal</v>
      </c>
      <c r="S2860">
        <f t="shared" si="178"/>
        <v>6</v>
      </c>
      <c r="T2860" t="str">
        <f t="shared" si="179"/>
        <v>High</v>
      </c>
    </row>
    <row r="2861" spans="1:20" ht="15" customHeight="1" x14ac:dyDescent="0.35">
      <c r="A2861" s="35">
        <v>76</v>
      </c>
      <c r="B2861" s="36">
        <v>22.736927510000001</v>
      </c>
      <c r="C2861" s="35">
        <v>105.72544499999999</v>
      </c>
      <c r="D2861" s="35">
        <v>88.187500790000001</v>
      </c>
      <c r="E2861" s="37">
        <v>198.71529659999999</v>
      </c>
      <c r="F2861" s="37">
        <v>39.003184910000002</v>
      </c>
      <c r="G2861" s="37">
        <v>235.62134</v>
      </c>
      <c r="H2861" s="37">
        <v>235.903288</v>
      </c>
      <c r="I2861" s="17" t="s">
        <v>353</v>
      </c>
      <c r="J2861" s="17" t="s">
        <v>249</v>
      </c>
      <c r="K2861" s="17" t="s">
        <v>392</v>
      </c>
      <c r="L2861" s="17" t="s">
        <v>366</v>
      </c>
      <c r="M2861" s="17" t="s">
        <v>255</v>
      </c>
      <c r="N2861" s="36">
        <v>5.0948479478928803</v>
      </c>
      <c r="O2861" s="35">
        <v>17.537944209999999</v>
      </c>
      <c r="P2861" s="37">
        <v>1728.0064907599999</v>
      </c>
      <c r="Q2861" t="str">
        <f t="shared" si="176"/>
        <v>Desirable</v>
      </c>
      <c r="R2861" t="str">
        <f t="shared" si="177"/>
        <v>Normal</v>
      </c>
      <c r="S2861">
        <f t="shared" si="178"/>
        <v>3</v>
      </c>
      <c r="T2861" t="str">
        <f t="shared" si="179"/>
        <v>Moderate</v>
      </c>
    </row>
    <row r="2862" spans="1:20" ht="15" customHeight="1" x14ac:dyDescent="0.35">
      <c r="A2862" s="35">
        <v>86</v>
      </c>
      <c r="B2862" s="36">
        <v>31.076161209999999</v>
      </c>
      <c r="C2862" s="35">
        <v>119.6189059</v>
      </c>
      <c r="D2862" s="35">
        <v>95.560863510000004</v>
      </c>
      <c r="E2862" s="37">
        <v>176.9937649</v>
      </c>
      <c r="F2862" s="37">
        <v>33.115982969999997</v>
      </c>
      <c r="G2862" s="37">
        <v>207.84997469999999</v>
      </c>
      <c r="H2862" s="37">
        <v>212.9310547</v>
      </c>
      <c r="I2862" s="17" t="s">
        <v>353</v>
      </c>
      <c r="J2862" s="17" t="s">
        <v>249</v>
      </c>
      <c r="K2862" s="17" t="s">
        <v>392</v>
      </c>
      <c r="L2862" s="17" t="s">
        <v>366</v>
      </c>
      <c r="M2862" s="17" t="s">
        <v>334</v>
      </c>
      <c r="N2862" s="36">
        <v>5.3446628795630202</v>
      </c>
      <c r="O2862" s="35">
        <v>24.058042390000001</v>
      </c>
      <c r="P2862" s="37">
        <v>2672.5498640599999</v>
      </c>
      <c r="Q2862" t="str">
        <f t="shared" si="176"/>
        <v>Desirable</v>
      </c>
      <c r="R2862" t="str">
        <f t="shared" si="177"/>
        <v>Normal</v>
      </c>
      <c r="S2862">
        <f t="shared" si="178"/>
        <v>6</v>
      </c>
      <c r="T2862" t="str">
        <f t="shared" si="179"/>
        <v>High</v>
      </c>
    </row>
    <row r="2863" spans="1:20" ht="15" customHeight="1" x14ac:dyDescent="0.35">
      <c r="A2863" s="35">
        <v>53</v>
      </c>
      <c r="B2863" s="36">
        <v>35.917209509999999</v>
      </c>
      <c r="C2863" s="35">
        <v>98.998443969999997</v>
      </c>
      <c r="D2863" s="35">
        <v>79.26623223</v>
      </c>
      <c r="E2863" s="37">
        <v>228.16215869999999</v>
      </c>
      <c r="F2863" s="37">
        <v>42.124339300000003</v>
      </c>
      <c r="G2863" s="37">
        <v>233.3353109</v>
      </c>
      <c r="H2863" s="37">
        <v>259.29246460000002</v>
      </c>
      <c r="I2863" s="17" t="s">
        <v>243</v>
      </c>
      <c r="J2863" s="17" t="s">
        <v>359</v>
      </c>
      <c r="K2863" s="17" t="s">
        <v>255</v>
      </c>
      <c r="L2863" s="17" t="s">
        <v>363</v>
      </c>
      <c r="M2863" s="17" t="s">
        <v>334</v>
      </c>
      <c r="N2863" s="36">
        <v>5.4163973249546</v>
      </c>
      <c r="O2863" s="35">
        <v>19.73221174</v>
      </c>
      <c r="P2863" s="37">
        <v>1903.61210403</v>
      </c>
      <c r="Q2863" t="str">
        <f t="shared" si="176"/>
        <v>Borderline High</v>
      </c>
      <c r="R2863" t="str">
        <f t="shared" si="177"/>
        <v>Normal</v>
      </c>
      <c r="S2863">
        <f t="shared" si="178"/>
        <v>3</v>
      </c>
      <c r="T2863" t="str">
        <f t="shared" si="179"/>
        <v>Moderate</v>
      </c>
    </row>
    <row r="2864" spans="1:20" ht="15" customHeight="1" x14ac:dyDescent="0.35">
      <c r="A2864" s="35">
        <v>64</v>
      </c>
      <c r="B2864" s="36">
        <v>26.76518926</v>
      </c>
      <c r="C2864" s="35">
        <v>107.02774119999999</v>
      </c>
      <c r="D2864" s="35">
        <v>70.675105250000001</v>
      </c>
      <c r="E2864" s="37">
        <v>200.6900301</v>
      </c>
      <c r="F2864" s="37">
        <v>38.785674589999999</v>
      </c>
      <c r="G2864" s="37">
        <v>218.5785569</v>
      </c>
      <c r="H2864" s="37">
        <v>320.12281780000001</v>
      </c>
      <c r="I2864" s="17" t="s">
        <v>353</v>
      </c>
      <c r="J2864" s="17" t="s">
        <v>249</v>
      </c>
      <c r="K2864" s="17" t="s">
        <v>255</v>
      </c>
      <c r="L2864" s="17" t="s">
        <v>261</v>
      </c>
      <c r="M2864" s="17" t="s">
        <v>333</v>
      </c>
      <c r="N2864" s="36">
        <v>5.1743338802657703</v>
      </c>
      <c r="O2864" s="35">
        <v>36.35263595</v>
      </c>
      <c r="P2864" s="37">
        <v>1712.97211264</v>
      </c>
      <c r="Q2864" t="str">
        <f t="shared" si="176"/>
        <v>Borderline High</v>
      </c>
      <c r="R2864" t="str">
        <f t="shared" si="177"/>
        <v>Normal</v>
      </c>
      <c r="S2864">
        <f t="shared" si="178"/>
        <v>5</v>
      </c>
      <c r="T2864" t="str">
        <f t="shared" si="179"/>
        <v>Moderate</v>
      </c>
    </row>
    <row r="2865" spans="1:20" ht="15" customHeight="1" x14ac:dyDescent="0.35">
      <c r="A2865" s="35">
        <v>78</v>
      </c>
      <c r="B2865" s="36">
        <v>17.40536865</v>
      </c>
      <c r="C2865" s="35">
        <v>102.0176733</v>
      </c>
      <c r="D2865" s="35">
        <v>77.717600149999996</v>
      </c>
      <c r="E2865" s="37">
        <v>178.1442667</v>
      </c>
      <c r="F2865" s="37">
        <v>45.013034070000003</v>
      </c>
      <c r="G2865" s="37">
        <v>212.98114889999999</v>
      </c>
      <c r="H2865" s="37">
        <v>237.7622452</v>
      </c>
      <c r="I2865" s="17" t="s">
        <v>243</v>
      </c>
      <c r="J2865" s="17" t="s">
        <v>249</v>
      </c>
      <c r="K2865" s="17" t="s">
        <v>255</v>
      </c>
      <c r="L2865" s="17" t="s">
        <v>366</v>
      </c>
      <c r="M2865" s="17" t="s">
        <v>332</v>
      </c>
      <c r="N2865" s="36">
        <v>3.9576151748172999</v>
      </c>
      <c r="O2865" s="35">
        <v>24.300073149999999</v>
      </c>
      <c r="P2865" s="37">
        <v>1357.6187547</v>
      </c>
      <c r="Q2865" t="str">
        <f t="shared" si="176"/>
        <v>Desirable</v>
      </c>
      <c r="R2865" t="str">
        <f t="shared" si="177"/>
        <v>Normal</v>
      </c>
      <c r="S2865">
        <f t="shared" si="178"/>
        <v>1</v>
      </c>
      <c r="T2865" t="str">
        <f t="shared" si="179"/>
        <v>Low</v>
      </c>
    </row>
    <row r="2866" spans="1:20" ht="15" customHeight="1" x14ac:dyDescent="0.35">
      <c r="A2866" s="35">
        <v>48</v>
      </c>
      <c r="B2866" s="36">
        <v>29.835063139999999</v>
      </c>
      <c r="C2866" s="35">
        <v>94.376511590000007</v>
      </c>
      <c r="D2866" s="35">
        <v>87.973637359999998</v>
      </c>
      <c r="E2866" s="37">
        <v>189.00517600000001</v>
      </c>
      <c r="F2866" s="37">
        <v>34.219944400000003</v>
      </c>
      <c r="G2866" s="37">
        <v>216.8245091</v>
      </c>
      <c r="H2866" s="37">
        <v>241.16787360000001</v>
      </c>
      <c r="I2866" s="17" t="s">
        <v>243</v>
      </c>
      <c r="J2866" s="17" t="s">
        <v>354</v>
      </c>
      <c r="K2866" s="17" t="s">
        <v>392</v>
      </c>
      <c r="L2866" s="17" t="s">
        <v>360</v>
      </c>
      <c r="M2866" s="17" t="s">
        <v>333</v>
      </c>
      <c r="N2866" s="36">
        <v>5.52324614530934</v>
      </c>
      <c r="O2866" s="35">
        <v>6.4028742300000099</v>
      </c>
      <c r="P2866" s="37">
        <v>1432.0830307199999</v>
      </c>
      <c r="Q2866" t="str">
        <f t="shared" si="176"/>
        <v>Desirable</v>
      </c>
      <c r="R2866" t="str">
        <f t="shared" si="177"/>
        <v>Normal</v>
      </c>
      <c r="S2866">
        <f t="shared" si="178"/>
        <v>3</v>
      </c>
      <c r="T2866" t="str">
        <f t="shared" si="179"/>
        <v>Moderate</v>
      </c>
    </row>
    <row r="2867" spans="1:20" ht="15" customHeight="1" x14ac:dyDescent="0.35">
      <c r="A2867" s="35">
        <v>39</v>
      </c>
      <c r="B2867" s="36">
        <v>25.915459380000001</v>
      </c>
      <c r="C2867" s="35">
        <v>91.055462120000001</v>
      </c>
      <c r="D2867" s="35">
        <v>68.513446479999999</v>
      </c>
      <c r="E2867" s="37">
        <v>190.04015240000001</v>
      </c>
      <c r="F2867" s="37">
        <v>34.575980979999997</v>
      </c>
      <c r="G2867" s="37">
        <v>206.2028018</v>
      </c>
      <c r="H2867" s="37">
        <v>228.4571785</v>
      </c>
      <c r="I2867" s="17" t="s">
        <v>353</v>
      </c>
      <c r="J2867" s="17" t="s">
        <v>249</v>
      </c>
      <c r="K2867" s="17" t="s">
        <v>255</v>
      </c>
      <c r="L2867" s="17" t="s">
        <v>357</v>
      </c>
      <c r="M2867" s="17" t="s">
        <v>333</v>
      </c>
      <c r="N2867" s="36">
        <v>5.4963054413387802</v>
      </c>
      <c r="O2867" s="35">
        <v>22.542015639999999</v>
      </c>
      <c r="P2867" s="37">
        <v>1010.70291582</v>
      </c>
      <c r="Q2867" t="str">
        <f t="shared" si="176"/>
        <v>Desirable</v>
      </c>
      <c r="R2867" t="str">
        <f t="shared" si="177"/>
        <v>Normal</v>
      </c>
      <c r="S2867">
        <f t="shared" si="178"/>
        <v>5</v>
      </c>
      <c r="T2867" t="str">
        <f t="shared" si="179"/>
        <v>Moderate</v>
      </c>
    </row>
    <row r="2868" spans="1:20" ht="15" customHeight="1" x14ac:dyDescent="0.35">
      <c r="A2868" s="35">
        <v>60</v>
      </c>
      <c r="B2868" s="36">
        <v>31.221293710000001</v>
      </c>
      <c r="C2868" s="35">
        <v>126.51953399999999</v>
      </c>
      <c r="D2868" s="35">
        <v>91.590210999999996</v>
      </c>
      <c r="E2868" s="37">
        <v>193.16023390000001</v>
      </c>
      <c r="F2868" s="37">
        <v>33.99223645</v>
      </c>
      <c r="G2868" s="37">
        <v>221.20834790000001</v>
      </c>
      <c r="H2868" s="37">
        <v>258.26801549999999</v>
      </c>
      <c r="I2868" s="17" t="s">
        <v>243</v>
      </c>
      <c r="J2868" s="17" t="s">
        <v>354</v>
      </c>
      <c r="K2868" s="17" t="s">
        <v>392</v>
      </c>
      <c r="L2868" s="17" t="s">
        <v>261</v>
      </c>
      <c r="M2868" s="17" t="s">
        <v>334</v>
      </c>
      <c r="N2868" s="36">
        <v>5.68248088601419</v>
      </c>
      <c r="O2868" s="35">
        <v>34.929322999999997</v>
      </c>
      <c r="P2868" s="37">
        <v>1873.2776226000001</v>
      </c>
      <c r="Q2868" t="str">
        <f t="shared" si="176"/>
        <v>Desirable</v>
      </c>
      <c r="R2868" t="str">
        <f t="shared" si="177"/>
        <v>Elevated</v>
      </c>
      <c r="S2868">
        <f t="shared" si="178"/>
        <v>5</v>
      </c>
      <c r="T2868" t="str">
        <f t="shared" si="179"/>
        <v>Moderate</v>
      </c>
    </row>
    <row r="2869" spans="1:20" ht="15" customHeight="1" x14ac:dyDescent="0.35">
      <c r="A2869" s="35">
        <v>84</v>
      </c>
      <c r="B2869" s="36">
        <v>24.667944859999999</v>
      </c>
      <c r="C2869" s="35">
        <v>118.8673912</v>
      </c>
      <c r="D2869" s="35">
        <v>100.6764591</v>
      </c>
      <c r="E2869" s="37">
        <v>188.18270269999999</v>
      </c>
      <c r="F2869" s="37">
        <v>35.123831359999997</v>
      </c>
      <c r="G2869" s="37">
        <v>210.86228980000001</v>
      </c>
      <c r="H2869" s="37">
        <v>244.77723520000001</v>
      </c>
      <c r="I2869" s="17" t="s">
        <v>243</v>
      </c>
      <c r="J2869" s="17" t="s">
        <v>249</v>
      </c>
      <c r="K2869" s="17" t="s">
        <v>392</v>
      </c>
      <c r="L2869" s="17" t="s">
        <v>366</v>
      </c>
      <c r="M2869" s="17" t="s">
        <v>255</v>
      </c>
      <c r="N2869" s="36">
        <v>5.3576929228258301</v>
      </c>
      <c r="O2869" s="35">
        <v>18.190932100000001</v>
      </c>
      <c r="P2869" s="37">
        <v>2072.1073682400001</v>
      </c>
      <c r="Q2869" t="str">
        <f t="shared" si="176"/>
        <v>Desirable</v>
      </c>
      <c r="R2869" t="str">
        <f t="shared" si="177"/>
        <v>Normal</v>
      </c>
      <c r="S2869">
        <f t="shared" si="178"/>
        <v>1</v>
      </c>
      <c r="T2869" t="str">
        <f t="shared" si="179"/>
        <v>Low</v>
      </c>
    </row>
    <row r="2870" spans="1:20" ht="15" customHeight="1" x14ac:dyDescent="0.35">
      <c r="A2870" s="35">
        <v>71</v>
      </c>
      <c r="B2870" s="36">
        <v>38.937908139999998</v>
      </c>
      <c r="C2870" s="35">
        <v>126.6922441</v>
      </c>
      <c r="D2870" s="35">
        <v>75.215547650000005</v>
      </c>
      <c r="E2870" s="37">
        <v>218.1437114</v>
      </c>
      <c r="F2870" s="37">
        <v>41.408388109999997</v>
      </c>
      <c r="G2870" s="37">
        <v>230.38720509999999</v>
      </c>
      <c r="H2870" s="37">
        <v>290.21428209999999</v>
      </c>
      <c r="I2870" s="17" t="s">
        <v>243</v>
      </c>
      <c r="J2870" s="17" t="s">
        <v>354</v>
      </c>
      <c r="K2870" s="17" t="s">
        <v>255</v>
      </c>
      <c r="L2870" s="17" t="s">
        <v>366</v>
      </c>
      <c r="M2870" s="17" t="s">
        <v>334</v>
      </c>
      <c r="N2870" s="36">
        <v>5.2681043951894102</v>
      </c>
      <c r="O2870" s="35">
        <v>51.476696449999999</v>
      </c>
      <c r="P2870" s="37">
        <v>2764.59147794</v>
      </c>
      <c r="Q2870" t="str">
        <f t="shared" si="176"/>
        <v>Borderline High</v>
      </c>
      <c r="R2870" t="str">
        <f t="shared" si="177"/>
        <v>Elevated</v>
      </c>
      <c r="S2870">
        <f t="shared" si="178"/>
        <v>4</v>
      </c>
      <c r="T2870" t="str">
        <f t="shared" si="179"/>
        <v>Moderate</v>
      </c>
    </row>
    <row r="2871" spans="1:20" ht="15" customHeight="1" x14ac:dyDescent="0.35">
      <c r="A2871" s="35">
        <v>27</v>
      </c>
      <c r="B2871" s="36">
        <v>27.532159159999999</v>
      </c>
      <c r="C2871" s="35">
        <v>103.0761337</v>
      </c>
      <c r="D2871" s="35">
        <v>60.426399089999997</v>
      </c>
      <c r="E2871" s="37">
        <v>197.8284563</v>
      </c>
      <c r="F2871" s="37">
        <v>32.781299769999997</v>
      </c>
      <c r="G2871" s="37">
        <v>225.3019472</v>
      </c>
      <c r="H2871" s="37">
        <v>233.98168469999999</v>
      </c>
      <c r="I2871" s="17" t="s">
        <v>243</v>
      </c>
      <c r="J2871" s="17" t="s">
        <v>249</v>
      </c>
      <c r="K2871" s="17" t="s">
        <v>255</v>
      </c>
      <c r="L2871" s="17" t="s">
        <v>355</v>
      </c>
      <c r="M2871" s="17" t="s">
        <v>333</v>
      </c>
      <c r="N2871" s="36">
        <v>6.0347959869804804</v>
      </c>
      <c r="O2871" s="35">
        <v>42.649734610000003</v>
      </c>
      <c r="P2871" s="37">
        <v>743.36829732000001</v>
      </c>
      <c r="Q2871" t="str">
        <f t="shared" si="176"/>
        <v>Desirable</v>
      </c>
      <c r="R2871" t="str">
        <f t="shared" si="177"/>
        <v>Normal</v>
      </c>
      <c r="S2871">
        <f t="shared" si="178"/>
        <v>3</v>
      </c>
      <c r="T2871" t="str">
        <f t="shared" si="179"/>
        <v>Moderate</v>
      </c>
    </row>
    <row r="2872" spans="1:20" ht="15" customHeight="1" x14ac:dyDescent="0.35">
      <c r="A2872" s="35">
        <v>59</v>
      </c>
      <c r="B2872" s="36">
        <v>30.955390879999999</v>
      </c>
      <c r="C2872" s="35">
        <v>112.8560256</v>
      </c>
      <c r="D2872" s="35">
        <v>70.107416670000006</v>
      </c>
      <c r="E2872" s="37">
        <v>186.42627780000001</v>
      </c>
      <c r="F2872" s="37">
        <v>36.637431589999998</v>
      </c>
      <c r="G2872" s="37">
        <v>199.2275004</v>
      </c>
      <c r="H2872" s="37">
        <v>272.24720350000001</v>
      </c>
      <c r="I2872" s="17" t="s">
        <v>243</v>
      </c>
      <c r="J2872" s="17" t="s">
        <v>359</v>
      </c>
      <c r="K2872" s="17" t="s">
        <v>255</v>
      </c>
      <c r="L2872" s="17" t="s">
        <v>363</v>
      </c>
      <c r="M2872" s="17" t="s">
        <v>334</v>
      </c>
      <c r="N2872" s="36">
        <v>5.0884101234564696</v>
      </c>
      <c r="O2872" s="35">
        <v>42.748608930000003</v>
      </c>
      <c r="P2872" s="37">
        <v>1826.3680619199999</v>
      </c>
      <c r="Q2872" t="str">
        <f t="shared" si="176"/>
        <v>Desirable</v>
      </c>
      <c r="R2872" t="str">
        <f t="shared" si="177"/>
        <v>Normal</v>
      </c>
      <c r="S2872">
        <f t="shared" si="178"/>
        <v>4</v>
      </c>
      <c r="T2872" t="str">
        <f t="shared" si="179"/>
        <v>Moderate</v>
      </c>
    </row>
    <row r="2873" spans="1:20" ht="15" customHeight="1" x14ac:dyDescent="0.35">
      <c r="A2873" s="35">
        <v>81</v>
      </c>
      <c r="B2873" s="36">
        <v>22.001547639999998</v>
      </c>
      <c r="C2873" s="35">
        <v>114.84792179999999</v>
      </c>
      <c r="D2873" s="35">
        <v>92.364941389999998</v>
      </c>
      <c r="E2873" s="37">
        <v>165.96295409999999</v>
      </c>
      <c r="F2873" s="37">
        <v>38.246347849999999</v>
      </c>
      <c r="G2873" s="37">
        <v>197.99473810000001</v>
      </c>
      <c r="H2873" s="37">
        <v>226.82292709999999</v>
      </c>
      <c r="I2873" s="17" t="s">
        <v>243</v>
      </c>
      <c r="J2873" s="17" t="s">
        <v>359</v>
      </c>
      <c r="K2873" s="17" t="s">
        <v>392</v>
      </c>
      <c r="L2873" s="17" t="s">
        <v>366</v>
      </c>
      <c r="M2873" s="17" t="s">
        <v>255</v>
      </c>
      <c r="N2873" s="36">
        <v>4.3393150831262997</v>
      </c>
      <c r="O2873" s="35">
        <v>22.48298041</v>
      </c>
      <c r="P2873" s="37">
        <v>1782.12535884</v>
      </c>
      <c r="Q2873" t="str">
        <f t="shared" si="176"/>
        <v>Desirable</v>
      </c>
      <c r="R2873" t="str">
        <f t="shared" si="177"/>
        <v>Normal</v>
      </c>
      <c r="S2873">
        <f t="shared" si="178"/>
        <v>1</v>
      </c>
      <c r="T2873" t="str">
        <f t="shared" si="179"/>
        <v>Low</v>
      </c>
    </row>
    <row r="2874" spans="1:20" ht="15" customHeight="1" x14ac:dyDescent="0.35">
      <c r="A2874" s="35">
        <v>38</v>
      </c>
      <c r="B2874" s="36">
        <v>21.124657240000001</v>
      </c>
      <c r="C2874" s="35">
        <v>120.1288038</v>
      </c>
      <c r="D2874" s="35">
        <v>76.186881729999996</v>
      </c>
      <c r="E2874" s="37">
        <v>183.10610059999999</v>
      </c>
      <c r="F2874" s="37">
        <v>33.919265590000002</v>
      </c>
      <c r="G2874" s="37">
        <v>206.29030130000001</v>
      </c>
      <c r="H2874" s="37">
        <v>259.30165290000002</v>
      </c>
      <c r="I2874" s="17" t="s">
        <v>353</v>
      </c>
      <c r="J2874" s="17" t="s">
        <v>249</v>
      </c>
      <c r="K2874" s="17" t="s">
        <v>255</v>
      </c>
      <c r="L2874" s="17" t="s">
        <v>357</v>
      </c>
      <c r="M2874" s="17" t="s">
        <v>255</v>
      </c>
      <c r="N2874" s="36">
        <v>5.3982920153195399</v>
      </c>
      <c r="O2874" s="35">
        <v>43.941922069999997</v>
      </c>
      <c r="P2874" s="37">
        <v>802.73697512000001</v>
      </c>
      <c r="Q2874" t="str">
        <f t="shared" si="176"/>
        <v>Desirable</v>
      </c>
      <c r="R2874" t="str">
        <f t="shared" si="177"/>
        <v>Elevated</v>
      </c>
      <c r="S2874">
        <f t="shared" si="178"/>
        <v>4</v>
      </c>
      <c r="T2874" t="str">
        <f t="shared" si="179"/>
        <v>Moderate</v>
      </c>
    </row>
    <row r="2875" spans="1:20" ht="15" customHeight="1" x14ac:dyDescent="0.35">
      <c r="A2875" s="35">
        <v>83</v>
      </c>
      <c r="B2875" s="36">
        <v>20.515620460000001</v>
      </c>
      <c r="C2875" s="35">
        <v>112.479834</v>
      </c>
      <c r="D2875" s="35">
        <v>73.61780727</v>
      </c>
      <c r="E2875" s="37">
        <v>208.76264169999999</v>
      </c>
      <c r="F2875" s="37">
        <v>38.751095030000002</v>
      </c>
      <c r="G2875" s="37">
        <v>232.2615236</v>
      </c>
      <c r="H2875" s="37">
        <v>273.62365749999998</v>
      </c>
      <c r="I2875" s="17" t="s">
        <v>353</v>
      </c>
      <c r="J2875" s="17" t="s">
        <v>359</v>
      </c>
      <c r="K2875" s="17" t="s">
        <v>255</v>
      </c>
      <c r="L2875" s="17" t="s">
        <v>366</v>
      </c>
      <c r="M2875" s="17" t="s">
        <v>255</v>
      </c>
      <c r="N2875" s="36">
        <v>5.38727077359703</v>
      </c>
      <c r="O2875" s="35">
        <v>38.862026729999997</v>
      </c>
      <c r="P2875" s="37">
        <v>1702.7964981800001</v>
      </c>
      <c r="Q2875" t="str">
        <f t="shared" si="176"/>
        <v>Borderline High</v>
      </c>
      <c r="R2875" t="str">
        <f t="shared" si="177"/>
        <v>Normal</v>
      </c>
      <c r="S2875">
        <f t="shared" si="178"/>
        <v>3</v>
      </c>
      <c r="T2875" t="str">
        <f t="shared" si="179"/>
        <v>Moderate</v>
      </c>
    </row>
    <row r="2876" spans="1:20" ht="15" customHeight="1" x14ac:dyDescent="0.35">
      <c r="A2876" s="35">
        <v>58</v>
      </c>
      <c r="B2876" s="36">
        <v>20.54925209</v>
      </c>
      <c r="C2876" s="35">
        <v>99.389211470000006</v>
      </c>
      <c r="D2876" s="35">
        <v>73.005235420000005</v>
      </c>
      <c r="E2876" s="37">
        <v>191.81526389999999</v>
      </c>
      <c r="F2876" s="37">
        <v>44.826800069999997</v>
      </c>
      <c r="G2876" s="37">
        <v>206.4451905</v>
      </c>
      <c r="H2876" s="37">
        <v>235.90399099999999</v>
      </c>
      <c r="I2876" s="17" t="s">
        <v>353</v>
      </c>
      <c r="J2876" s="17" t="s">
        <v>249</v>
      </c>
      <c r="K2876" s="17" t="s">
        <v>255</v>
      </c>
      <c r="L2876" s="17" t="s">
        <v>363</v>
      </c>
      <c r="M2876" s="17" t="s">
        <v>255</v>
      </c>
      <c r="N2876" s="36">
        <v>4.2790309279374803</v>
      </c>
      <c r="O2876" s="35">
        <v>26.383976050000001</v>
      </c>
      <c r="P2876" s="37">
        <v>1191.8566212200001</v>
      </c>
      <c r="Q2876" t="str">
        <f t="shared" si="176"/>
        <v>Desirable</v>
      </c>
      <c r="R2876" t="str">
        <f t="shared" si="177"/>
        <v>Normal</v>
      </c>
      <c r="S2876">
        <f t="shared" si="178"/>
        <v>2</v>
      </c>
      <c r="T2876" t="str">
        <f t="shared" si="179"/>
        <v>Low</v>
      </c>
    </row>
    <row r="2877" spans="1:20" ht="15" customHeight="1" x14ac:dyDescent="0.35">
      <c r="A2877" s="35">
        <v>41</v>
      </c>
      <c r="B2877" s="36">
        <v>30.392319000000001</v>
      </c>
      <c r="C2877" s="35">
        <v>115.92234139999999</v>
      </c>
      <c r="D2877" s="35">
        <v>81.841356399999995</v>
      </c>
      <c r="E2877" s="37">
        <v>211.3259266</v>
      </c>
      <c r="F2877" s="37">
        <v>38.156604539999996</v>
      </c>
      <c r="G2877" s="37">
        <v>220.55347810000001</v>
      </c>
      <c r="H2877" s="37">
        <v>280.45944420000001</v>
      </c>
      <c r="I2877" s="17" t="s">
        <v>353</v>
      </c>
      <c r="J2877" s="17" t="s">
        <v>354</v>
      </c>
      <c r="K2877" s="17" t="s">
        <v>392</v>
      </c>
      <c r="L2877" s="17" t="s">
        <v>360</v>
      </c>
      <c r="M2877" s="17" t="s">
        <v>334</v>
      </c>
      <c r="N2877" s="36">
        <v>5.5383839612475096</v>
      </c>
      <c r="O2877" s="35">
        <v>34.080984999999998</v>
      </c>
      <c r="P2877" s="37">
        <v>1246.085079</v>
      </c>
      <c r="Q2877" t="str">
        <f t="shared" si="176"/>
        <v>Borderline High</v>
      </c>
      <c r="R2877" t="str">
        <f t="shared" si="177"/>
        <v>Normal</v>
      </c>
      <c r="S2877">
        <f t="shared" si="178"/>
        <v>6</v>
      </c>
      <c r="T2877" t="str">
        <f t="shared" si="179"/>
        <v>High</v>
      </c>
    </row>
    <row r="2878" spans="1:20" ht="15" customHeight="1" x14ac:dyDescent="0.35">
      <c r="A2878" s="35">
        <v>52</v>
      </c>
      <c r="B2878" s="36">
        <v>23.984938379999999</v>
      </c>
      <c r="C2878" s="35">
        <v>86.738284919999998</v>
      </c>
      <c r="D2878" s="35">
        <v>78.840456489999994</v>
      </c>
      <c r="E2878" s="37">
        <v>156.33039339999999</v>
      </c>
      <c r="F2878" s="37">
        <v>41.771161919999997</v>
      </c>
      <c r="G2878" s="37">
        <v>193.80341989999999</v>
      </c>
      <c r="H2878" s="37">
        <v>226.92049900000001</v>
      </c>
      <c r="I2878" s="17" t="s">
        <v>353</v>
      </c>
      <c r="J2878" s="17" t="s">
        <v>249</v>
      </c>
      <c r="K2878" s="17" t="s">
        <v>255</v>
      </c>
      <c r="L2878" s="17" t="s">
        <v>363</v>
      </c>
      <c r="M2878" s="17" t="s">
        <v>255</v>
      </c>
      <c r="N2878" s="36">
        <v>3.7425435686803099</v>
      </c>
      <c r="O2878" s="35">
        <v>7.8978284299999997</v>
      </c>
      <c r="P2878" s="37">
        <v>1247.21679576</v>
      </c>
      <c r="Q2878" t="str">
        <f t="shared" si="176"/>
        <v>Desirable</v>
      </c>
      <c r="R2878" t="str">
        <f t="shared" si="177"/>
        <v>Normal</v>
      </c>
      <c r="S2878">
        <f t="shared" si="178"/>
        <v>2</v>
      </c>
      <c r="T2878" t="str">
        <f t="shared" si="179"/>
        <v>Low</v>
      </c>
    </row>
    <row r="2879" spans="1:20" ht="15" customHeight="1" x14ac:dyDescent="0.35">
      <c r="A2879" s="35">
        <v>73</v>
      </c>
      <c r="B2879" s="36">
        <v>20.64985544</v>
      </c>
      <c r="C2879" s="35">
        <v>98.763382770000007</v>
      </c>
      <c r="D2879" s="35">
        <v>87.448636149999999</v>
      </c>
      <c r="E2879" s="37">
        <v>179.27036849999999</v>
      </c>
      <c r="F2879" s="37">
        <v>48.034467460000002</v>
      </c>
      <c r="G2879" s="37">
        <v>213.27890339999999</v>
      </c>
      <c r="H2879" s="37">
        <v>215.09811999999999</v>
      </c>
      <c r="I2879" s="17" t="s">
        <v>243</v>
      </c>
      <c r="J2879" s="17" t="s">
        <v>359</v>
      </c>
      <c r="K2879" s="17" t="s">
        <v>392</v>
      </c>
      <c r="L2879" s="17" t="s">
        <v>366</v>
      </c>
      <c r="M2879" s="17" t="s">
        <v>255</v>
      </c>
      <c r="N2879" s="36">
        <v>3.7321194129878701</v>
      </c>
      <c r="O2879" s="35">
        <v>11.314746619999999</v>
      </c>
      <c r="P2879" s="37">
        <v>1507.4394471200001</v>
      </c>
      <c r="Q2879" t="str">
        <f t="shared" si="176"/>
        <v>Desirable</v>
      </c>
      <c r="R2879" t="str">
        <f t="shared" si="177"/>
        <v>Normal</v>
      </c>
      <c r="S2879">
        <f t="shared" si="178"/>
        <v>0</v>
      </c>
      <c r="T2879" t="str">
        <f t="shared" si="179"/>
        <v>Low</v>
      </c>
    </row>
    <row r="2880" spans="1:20" ht="15" customHeight="1" x14ac:dyDescent="0.35">
      <c r="A2880" s="35">
        <v>47</v>
      </c>
      <c r="B2880" s="36">
        <v>23.516544379999999</v>
      </c>
      <c r="C2880" s="35">
        <v>107.51392509999999</v>
      </c>
      <c r="D2880" s="35">
        <v>88.060832259999998</v>
      </c>
      <c r="E2880" s="37">
        <v>173.0138987</v>
      </c>
      <c r="F2880" s="37">
        <v>32.193292960000001</v>
      </c>
      <c r="G2880" s="37">
        <v>206.02726509999999</v>
      </c>
      <c r="H2880" s="37">
        <v>265.40474560000001</v>
      </c>
      <c r="I2880" s="17" t="s">
        <v>353</v>
      </c>
      <c r="J2880" s="17" t="s">
        <v>354</v>
      </c>
      <c r="K2880" s="17" t="s">
        <v>392</v>
      </c>
      <c r="L2880" s="17" t="s">
        <v>360</v>
      </c>
      <c r="M2880" s="17" t="s">
        <v>255</v>
      </c>
      <c r="N2880" s="36">
        <v>5.3742218577940699</v>
      </c>
      <c r="O2880" s="35">
        <v>19.45309284</v>
      </c>
      <c r="P2880" s="37">
        <v>1105.27758586</v>
      </c>
      <c r="Q2880" t="str">
        <f t="shared" si="176"/>
        <v>Desirable</v>
      </c>
      <c r="R2880" t="str">
        <f t="shared" si="177"/>
        <v>Normal</v>
      </c>
      <c r="S2880">
        <f t="shared" si="178"/>
        <v>3</v>
      </c>
      <c r="T2880" t="str">
        <f t="shared" si="179"/>
        <v>Moderate</v>
      </c>
    </row>
    <row r="2881" spans="1:20" ht="15" customHeight="1" x14ac:dyDescent="0.35">
      <c r="A2881" s="35">
        <v>74</v>
      </c>
      <c r="B2881" s="36">
        <v>30.518195209999998</v>
      </c>
      <c r="C2881" s="35">
        <v>119.10794180000001</v>
      </c>
      <c r="D2881" s="35">
        <v>82.655545590000003</v>
      </c>
      <c r="E2881" s="37">
        <v>185.1564577</v>
      </c>
      <c r="F2881" s="37">
        <v>43.572393290000001</v>
      </c>
      <c r="G2881" s="37">
        <v>191.78457460000001</v>
      </c>
      <c r="H2881" s="37">
        <v>225.42313799999999</v>
      </c>
      <c r="I2881" s="17" t="s">
        <v>243</v>
      </c>
      <c r="J2881" s="17" t="s">
        <v>359</v>
      </c>
      <c r="K2881" s="17" t="s">
        <v>392</v>
      </c>
      <c r="L2881" s="17" t="s">
        <v>366</v>
      </c>
      <c r="M2881" s="17" t="s">
        <v>334</v>
      </c>
      <c r="N2881" s="36">
        <v>4.2493983855253097</v>
      </c>
      <c r="O2881" s="35">
        <v>36.452396210000003</v>
      </c>
      <c r="P2881" s="37">
        <v>2258.3464455399999</v>
      </c>
      <c r="Q2881" t="str">
        <f t="shared" si="176"/>
        <v>Desirable</v>
      </c>
      <c r="R2881" t="str">
        <f t="shared" si="177"/>
        <v>Normal</v>
      </c>
      <c r="S2881">
        <f t="shared" si="178"/>
        <v>3</v>
      </c>
      <c r="T2881" t="str">
        <f t="shared" si="179"/>
        <v>Moderate</v>
      </c>
    </row>
    <row r="2882" spans="1:20" ht="15" customHeight="1" x14ac:dyDescent="0.35">
      <c r="A2882" s="35">
        <v>64</v>
      </c>
      <c r="B2882" s="36">
        <v>30.393435109999999</v>
      </c>
      <c r="C2882" s="35">
        <v>118.547426</v>
      </c>
      <c r="D2882" s="35">
        <v>83.493594349999995</v>
      </c>
      <c r="E2882" s="37">
        <v>180.609318</v>
      </c>
      <c r="F2882" s="37">
        <v>33.956547540000003</v>
      </c>
      <c r="G2882" s="37">
        <v>217.15672549999999</v>
      </c>
      <c r="H2882" s="37">
        <v>260.98200689999999</v>
      </c>
      <c r="I2882" s="17" t="s">
        <v>353</v>
      </c>
      <c r="J2882" s="17" t="s">
        <v>249</v>
      </c>
      <c r="K2882" s="17" t="s">
        <v>392</v>
      </c>
      <c r="L2882" s="17" t="s">
        <v>261</v>
      </c>
      <c r="M2882" s="17" t="s">
        <v>334</v>
      </c>
      <c r="N2882" s="36">
        <v>5.3188363094701101</v>
      </c>
      <c r="O2882" s="35">
        <v>35.053831649999999</v>
      </c>
      <c r="P2882" s="37">
        <v>1945.1798470399999</v>
      </c>
      <c r="Q2882" t="str">
        <f t="shared" ref="Q2882:Q2945" si="180">IF(E2882&lt;200,"Desirable",IF(E2882&lt;240,"Borderline High","High"))</f>
        <v>Desirable</v>
      </c>
      <c r="R2882" t="str">
        <f t="shared" ref="R2882:R2945" si="181">IF(C2882&lt;120,"Normal",IF(C2882&lt;130,"Elevated",IF(C2882&lt;140,"High / Stage 1","High / Stage 2")))</f>
        <v>Normal</v>
      </c>
      <c r="S2882">
        <f t="shared" ref="S2882:S2945" si="182">(IF(M2882="Obese",3,IF(M2882="Overweight",2,IF(M2882="Underweight",1,0))))+(IF(R2882="High / Stage 2",3,IF(R2882="High / Stage 1",2,IF(R2882="Elevated",1,0))))+IF(I2882="smoker",2,0)+IF(F2882&lt;40,1,0)</f>
        <v>6</v>
      </c>
      <c r="T2882" t="str">
        <f t="shared" ref="T2882:T2945" si="183">IF(S2882&lt;=2,"Low",IF(S2882&lt;=5,"Moderate","High"))</f>
        <v>High</v>
      </c>
    </row>
    <row r="2883" spans="1:20" ht="15" customHeight="1" x14ac:dyDescent="0.35">
      <c r="A2883" s="35">
        <v>52</v>
      </c>
      <c r="B2883" s="36">
        <v>31.984509259999999</v>
      </c>
      <c r="C2883" s="35">
        <v>107.20360359999999</v>
      </c>
      <c r="D2883" s="35">
        <v>75.135279359999998</v>
      </c>
      <c r="E2883" s="37">
        <v>183.9292375</v>
      </c>
      <c r="F2883" s="37">
        <v>37.562793069999998</v>
      </c>
      <c r="G2883" s="37">
        <v>202.24676790000001</v>
      </c>
      <c r="H2883" s="37">
        <v>283.89752069999997</v>
      </c>
      <c r="I2883" s="17" t="s">
        <v>243</v>
      </c>
      <c r="J2883" s="17" t="s">
        <v>359</v>
      </c>
      <c r="K2883" s="17" t="s">
        <v>255</v>
      </c>
      <c r="L2883" s="17" t="s">
        <v>363</v>
      </c>
      <c r="M2883" s="17" t="s">
        <v>334</v>
      </c>
      <c r="N2883" s="36">
        <v>4.8965804315253996</v>
      </c>
      <c r="O2883" s="35">
        <v>32.068324240000003</v>
      </c>
      <c r="P2883" s="37">
        <v>1663.19448152</v>
      </c>
      <c r="Q2883" t="str">
        <f t="shared" si="180"/>
        <v>Desirable</v>
      </c>
      <c r="R2883" t="str">
        <f t="shared" si="181"/>
        <v>Normal</v>
      </c>
      <c r="S2883">
        <f t="shared" si="182"/>
        <v>4</v>
      </c>
      <c r="T2883" t="str">
        <f t="shared" si="183"/>
        <v>Moderate</v>
      </c>
    </row>
    <row r="2884" spans="1:20" ht="15" customHeight="1" x14ac:dyDescent="0.35">
      <c r="A2884" s="35">
        <v>36</v>
      </c>
      <c r="B2884" s="36">
        <v>25.59236061</v>
      </c>
      <c r="C2884" s="35">
        <v>105.07751</v>
      </c>
      <c r="D2884" s="35">
        <v>92.143814829999997</v>
      </c>
      <c r="E2884" s="37">
        <v>191.3045716</v>
      </c>
      <c r="F2884" s="37">
        <v>33.503918929999998</v>
      </c>
      <c r="G2884" s="37">
        <v>212.92829</v>
      </c>
      <c r="H2884" s="37">
        <v>248.774641</v>
      </c>
      <c r="I2884" s="17" t="s">
        <v>243</v>
      </c>
      <c r="J2884" s="17" t="s">
        <v>249</v>
      </c>
      <c r="K2884" s="17" t="s">
        <v>392</v>
      </c>
      <c r="L2884" s="17" t="s">
        <v>357</v>
      </c>
      <c r="M2884" s="17" t="s">
        <v>333</v>
      </c>
      <c r="N2884" s="36">
        <v>5.7099162638166101</v>
      </c>
      <c r="O2884" s="35">
        <v>12.93369517</v>
      </c>
      <c r="P2884" s="37">
        <v>921.32498195999995</v>
      </c>
      <c r="Q2884" t="str">
        <f t="shared" si="180"/>
        <v>Desirable</v>
      </c>
      <c r="R2884" t="str">
        <f t="shared" si="181"/>
        <v>Normal</v>
      </c>
      <c r="S2884">
        <f t="shared" si="182"/>
        <v>3</v>
      </c>
      <c r="T2884" t="str">
        <f t="shared" si="183"/>
        <v>Moderate</v>
      </c>
    </row>
    <row r="2885" spans="1:20" ht="15" customHeight="1" x14ac:dyDescent="0.35">
      <c r="A2885" s="35">
        <v>25</v>
      </c>
      <c r="B2885" s="36">
        <v>36.985605900000003</v>
      </c>
      <c r="C2885" s="35">
        <v>107.7185185</v>
      </c>
      <c r="D2885" s="35">
        <v>90.043209419999997</v>
      </c>
      <c r="E2885" s="37">
        <v>206.9676427</v>
      </c>
      <c r="F2885" s="37">
        <v>33.761403960000003</v>
      </c>
      <c r="G2885" s="37">
        <v>215.72863810000001</v>
      </c>
      <c r="H2885" s="37">
        <v>248.40644639999999</v>
      </c>
      <c r="I2885" s="17" t="s">
        <v>353</v>
      </c>
      <c r="J2885" s="17" t="s">
        <v>359</v>
      </c>
      <c r="K2885" s="17" t="s">
        <v>392</v>
      </c>
      <c r="L2885" s="17" t="s">
        <v>355</v>
      </c>
      <c r="M2885" s="17" t="s">
        <v>334</v>
      </c>
      <c r="N2885" s="36">
        <v>6.1303031990379298</v>
      </c>
      <c r="O2885" s="35">
        <v>17.675309080000002</v>
      </c>
      <c r="P2885" s="37">
        <v>924.64014750000001</v>
      </c>
      <c r="Q2885" t="str">
        <f t="shared" si="180"/>
        <v>Borderline High</v>
      </c>
      <c r="R2885" t="str">
        <f t="shared" si="181"/>
        <v>Normal</v>
      </c>
      <c r="S2885">
        <f t="shared" si="182"/>
        <v>6</v>
      </c>
      <c r="T2885" t="str">
        <f t="shared" si="183"/>
        <v>High</v>
      </c>
    </row>
    <row r="2886" spans="1:20" ht="15" customHeight="1" x14ac:dyDescent="0.35">
      <c r="A2886" s="35">
        <v>43</v>
      </c>
      <c r="B2886" s="36">
        <v>32.41006685</v>
      </c>
      <c r="C2886" s="35">
        <v>117.400054</v>
      </c>
      <c r="D2886" s="35">
        <v>85.599985410000002</v>
      </c>
      <c r="E2886" s="37">
        <v>176.66181589999999</v>
      </c>
      <c r="F2886" s="37">
        <v>35.010930950000002</v>
      </c>
      <c r="G2886" s="37">
        <v>215.91229709999999</v>
      </c>
      <c r="H2886" s="37">
        <v>236.34110219999999</v>
      </c>
      <c r="I2886" s="17" t="s">
        <v>243</v>
      </c>
      <c r="J2886" s="17" t="s">
        <v>354</v>
      </c>
      <c r="K2886" s="17" t="s">
        <v>392</v>
      </c>
      <c r="L2886" s="17" t="s">
        <v>360</v>
      </c>
      <c r="M2886" s="17" t="s">
        <v>334</v>
      </c>
      <c r="N2886" s="36">
        <v>5.0459045534177704</v>
      </c>
      <c r="O2886" s="35">
        <v>31.800068589999999</v>
      </c>
      <c r="P2886" s="37">
        <v>1393.63287455</v>
      </c>
      <c r="Q2886" t="str">
        <f t="shared" si="180"/>
        <v>Desirable</v>
      </c>
      <c r="R2886" t="str">
        <f t="shared" si="181"/>
        <v>Normal</v>
      </c>
      <c r="S2886">
        <f t="shared" si="182"/>
        <v>4</v>
      </c>
      <c r="T2886" t="str">
        <f t="shared" si="183"/>
        <v>Moderate</v>
      </c>
    </row>
    <row r="2887" spans="1:20" ht="15" customHeight="1" x14ac:dyDescent="0.35">
      <c r="A2887" s="35">
        <v>88</v>
      </c>
      <c r="B2887" s="36">
        <v>21.129213929999999</v>
      </c>
      <c r="C2887" s="35">
        <v>114.67827509999999</v>
      </c>
      <c r="D2887" s="35">
        <v>70.754699349999996</v>
      </c>
      <c r="E2887" s="37">
        <v>222.4204847</v>
      </c>
      <c r="F2887" s="37">
        <v>39.166209619999997</v>
      </c>
      <c r="G2887" s="37">
        <v>229.7924874</v>
      </c>
      <c r="H2887" s="37">
        <v>232.92631650000001</v>
      </c>
      <c r="I2887" s="17" t="s">
        <v>243</v>
      </c>
      <c r="J2887" s="17" t="s">
        <v>354</v>
      </c>
      <c r="K2887" s="17" t="s">
        <v>255</v>
      </c>
      <c r="L2887" s="17" t="s">
        <v>366</v>
      </c>
      <c r="M2887" s="17" t="s">
        <v>255</v>
      </c>
      <c r="N2887" s="36">
        <v>5.6788871544624104</v>
      </c>
      <c r="O2887" s="35">
        <v>43.923575749999998</v>
      </c>
      <c r="P2887" s="37">
        <v>1859.37082584</v>
      </c>
      <c r="Q2887" t="str">
        <f t="shared" si="180"/>
        <v>Borderline High</v>
      </c>
      <c r="R2887" t="str">
        <f t="shared" si="181"/>
        <v>Normal</v>
      </c>
      <c r="S2887">
        <f t="shared" si="182"/>
        <v>1</v>
      </c>
      <c r="T2887" t="str">
        <f t="shared" si="183"/>
        <v>Low</v>
      </c>
    </row>
    <row r="2888" spans="1:20" ht="15" customHeight="1" x14ac:dyDescent="0.35">
      <c r="A2888" s="35">
        <v>47</v>
      </c>
      <c r="B2888" s="36">
        <v>31.060695689999999</v>
      </c>
      <c r="C2888" s="35">
        <v>109.2864567</v>
      </c>
      <c r="D2888" s="35">
        <v>65.198404679999996</v>
      </c>
      <c r="E2888" s="37">
        <v>210.70832129999999</v>
      </c>
      <c r="F2888" s="37">
        <v>32.480743590000003</v>
      </c>
      <c r="G2888" s="37">
        <v>236.75717409999999</v>
      </c>
      <c r="H2888" s="37">
        <v>261.86802849999998</v>
      </c>
      <c r="I2888" s="17" t="s">
        <v>243</v>
      </c>
      <c r="J2888" s="17" t="s">
        <v>354</v>
      </c>
      <c r="K2888" s="17" t="s">
        <v>255</v>
      </c>
      <c r="L2888" s="17" t="s">
        <v>360</v>
      </c>
      <c r="M2888" s="17" t="s">
        <v>334</v>
      </c>
      <c r="N2888" s="36">
        <v>6.4871766471772396</v>
      </c>
      <c r="O2888" s="35">
        <v>44.088052019999999</v>
      </c>
      <c r="P2888" s="37">
        <v>1459.85269743</v>
      </c>
      <c r="Q2888" t="str">
        <f t="shared" si="180"/>
        <v>Borderline High</v>
      </c>
      <c r="R2888" t="str">
        <f t="shared" si="181"/>
        <v>Normal</v>
      </c>
      <c r="S2888">
        <f t="shared" si="182"/>
        <v>4</v>
      </c>
      <c r="T2888" t="str">
        <f t="shared" si="183"/>
        <v>Moderate</v>
      </c>
    </row>
    <row r="2889" spans="1:20" ht="15" customHeight="1" x14ac:dyDescent="0.35">
      <c r="A2889" s="35">
        <v>24</v>
      </c>
      <c r="B2889" s="36">
        <v>27.09554236</v>
      </c>
      <c r="C2889" s="35">
        <v>99.608144249999995</v>
      </c>
      <c r="D2889" s="35">
        <v>71.01647663</v>
      </c>
      <c r="E2889" s="37">
        <v>209.97419020000001</v>
      </c>
      <c r="F2889" s="37">
        <v>44.616446269999997</v>
      </c>
      <c r="G2889" s="37">
        <v>222.4886004</v>
      </c>
      <c r="H2889" s="37">
        <v>240.89027709999999</v>
      </c>
      <c r="I2889" s="17" t="s">
        <v>243</v>
      </c>
      <c r="J2889" s="17" t="s">
        <v>249</v>
      </c>
      <c r="K2889" s="17" t="s">
        <v>255</v>
      </c>
      <c r="L2889" s="17" t="s">
        <v>355</v>
      </c>
      <c r="M2889" s="17" t="s">
        <v>333</v>
      </c>
      <c r="N2889" s="36">
        <v>4.70620606870669</v>
      </c>
      <c r="O2889" s="35">
        <v>28.591667619999999</v>
      </c>
      <c r="P2889" s="37">
        <v>650.29301664000002</v>
      </c>
      <c r="Q2889" t="str">
        <f t="shared" si="180"/>
        <v>Borderline High</v>
      </c>
      <c r="R2889" t="str">
        <f t="shared" si="181"/>
        <v>Normal</v>
      </c>
      <c r="S2889">
        <f t="shared" si="182"/>
        <v>2</v>
      </c>
      <c r="T2889" t="str">
        <f t="shared" si="183"/>
        <v>Low</v>
      </c>
    </row>
    <row r="2890" spans="1:20" ht="15" customHeight="1" x14ac:dyDescent="0.35">
      <c r="A2890" s="35">
        <v>84</v>
      </c>
      <c r="B2890" s="36">
        <v>26.174628299999998</v>
      </c>
      <c r="C2890" s="35">
        <v>115.3777401</v>
      </c>
      <c r="D2890" s="35">
        <v>86.190562709999995</v>
      </c>
      <c r="E2890" s="37">
        <v>189.97720079999999</v>
      </c>
      <c r="F2890" s="37">
        <v>46.680084780000001</v>
      </c>
      <c r="G2890" s="37">
        <v>200.29088200000001</v>
      </c>
      <c r="H2890" s="37">
        <v>245.84009019999999</v>
      </c>
      <c r="I2890" s="17" t="s">
        <v>353</v>
      </c>
      <c r="J2890" s="17" t="s">
        <v>249</v>
      </c>
      <c r="K2890" s="17" t="s">
        <v>392</v>
      </c>
      <c r="L2890" s="17" t="s">
        <v>366</v>
      </c>
      <c r="M2890" s="17" t="s">
        <v>333</v>
      </c>
      <c r="N2890" s="36">
        <v>4.0697698321532503</v>
      </c>
      <c r="O2890" s="35">
        <v>29.187177389999999</v>
      </c>
      <c r="P2890" s="37">
        <v>2198.6687772</v>
      </c>
      <c r="Q2890" t="str">
        <f t="shared" si="180"/>
        <v>Desirable</v>
      </c>
      <c r="R2890" t="str">
        <f t="shared" si="181"/>
        <v>Normal</v>
      </c>
      <c r="S2890">
        <f t="shared" si="182"/>
        <v>4</v>
      </c>
      <c r="T2890" t="str">
        <f t="shared" si="183"/>
        <v>Moderate</v>
      </c>
    </row>
    <row r="2891" spans="1:20" ht="15" customHeight="1" x14ac:dyDescent="0.35">
      <c r="A2891" s="35">
        <v>82</v>
      </c>
      <c r="B2891" s="36">
        <v>27.049214859999999</v>
      </c>
      <c r="C2891" s="35">
        <v>112.6862521</v>
      </c>
      <c r="D2891" s="35">
        <v>76.633684250000002</v>
      </c>
      <c r="E2891" s="37">
        <v>185.52517589999999</v>
      </c>
      <c r="F2891" s="37">
        <v>34.144139729999999</v>
      </c>
      <c r="G2891" s="37">
        <v>218.16501529999999</v>
      </c>
      <c r="H2891" s="37">
        <v>263.32646399999999</v>
      </c>
      <c r="I2891" s="17" t="s">
        <v>243</v>
      </c>
      <c r="J2891" s="17" t="s">
        <v>359</v>
      </c>
      <c r="K2891" s="17" t="s">
        <v>255</v>
      </c>
      <c r="L2891" s="17" t="s">
        <v>366</v>
      </c>
      <c r="M2891" s="17" t="s">
        <v>333</v>
      </c>
      <c r="N2891" s="36">
        <v>5.4335876483363998</v>
      </c>
      <c r="O2891" s="35">
        <v>36.052567850000003</v>
      </c>
      <c r="P2891" s="37">
        <v>2218.0356185199998</v>
      </c>
      <c r="Q2891" t="str">
        <f t="shared" si="180"/>
        <v>Desirable</v>
      </c>
      <c r="R2891" t="str">
        <f t="shared" si="181"/>
        <v>Normal</v>
      </c>
      <c r="S2891">
        <f t="shared" si="182"/>
        <v>3</v>
      </c>
      <c r="T2891" t="str">
        <f t="shared" si="183"/>
        <v>Moderate</v>
      </c>
    </row>
    <row r="2892" spans="1:20" ht="15" customHeight="1" x14ac:dyDescent="0.35">
      <c r="A2892" s="35">
        <v>53</v>
      </c>
      <c r="B2892" s="36">
        <v>23.67021179</v>
      </c>
      <c r="C2892" s="35">
        <v>122.2162605</v>
      </c>
      <c r="D2892" s="35">
        <v>93.71661976</v>
      </c>
      <c r="E2892" s="37">
        <v>187.76958920000001</v>
      </c>
      <c r="F2892" s="37">
        <v>35.434692890000001</v>
      </c>
      <c r="G2892" s="37">
        <v>208.4648785</v>
      </c>
      <c r="H2892" s="37">
        <v>183.5356548</v>
      </c>
      <c r="I2892" s="17" t="s">
        <v>243</v>
      </c>
      <c r="J2892" s="17" t="s">
        <v>249</v>
      </c>
      <c r="K2892" s="17" t="s">
        <v>392</v>
      </c>
      <c r="L2892" s="17" t="s">
        <v>363</v>
      </c>
      <c r="M2892" s="17" t="s">
        <v>255</v>
      </c>
      <c r="N2892" s="36">
        <v>5.2990324985429798</v>
      </c>
      <c r="O2892" s="35">
        <v>28.49964074</v>
      </c>
      <c r="P2892" s="37">
        <v>1254.52122487</v>
      </c>
      <c r="Q2892" t="str">
        <f t="shared" si="180"/>
        <v>Desirable</v>
      </c>
      <c r="R2892" t="str">
        <f t="shared" si="181"/>
        <v>Elevated</v>
      </c>
      <c r="S2892">
        <f t="shared" si="182"/>
        <v>2</v>
      </c>
      <c r="T2892" t="str">
        <f t="shared" si="183"/>
        <v>Low</v>
      </c>
    </row>
    <row r="2893" spans="1:20" ht="15" customHeight="1" x14ac:dyDescent="0.35">
      <c r="A2893" s="35">
        <v>42</v>
      </c>
      <c r="B2893" s="36">
        <v>32.044983389999999</v>
      </c>
      <c r="C2893" s="35">
        <v>109.7454749</v>
      </c>
      <c r="D2893" s="35">
        <v>73.862749600000001</v>
      </c>
      <c r="E2893" s="37">
        <v>193.92528419999999</v>
      </c>
      <c r="F2893" s="37">
        <v>42.4832459</v>
      </c>
      <c r="G2893" s="37">
        <v>203.10847860000001</v>
      </c>
      <c r="H2893" s="37">
        <v>218.88440589999999</v>
      </c>
      <c r="I2893" s="17" t="s">
        <v>353</v>
      </c>
      <c r="J2893" s="17" t="s">
        <v>354</v>
      </c>
      <c r="K2893" s="17" t="s">
        <v>255</v>
      </c>
      <c r="L2893" s="17" t="s">
        <v>360</v>
      </c>
      <c r="M2893" s="17" t="s">
        <v>334</v>
      </c>
      <c r="N2893" s="36">
        <v>4.5647473513788199</v>
      </c>
      <c r="O2893" s="35">
        <v>35.882725299999997</v>
      </c>
      <c r="P2893" s="37">
        <v>1345.8893023799999</v>
      </c>
      <c r="Q2893" t="str">
        <f t="shared" si="180"/>
        <v>Desirable</v>
      </c>
      <c r="R2893" t="str">
        <f t="shared" si="181"/>
        <v>Normal</v>
      </c>
      <c r="S2893">
        <f t="shared" si="182"/>
        <v>5</v>
      </c>
      <c r="T2893" t="str">
        <f t="shared" si="183"/>
        <v>Moderate</v>
      </c>
    </row>
    <row r="2894" spans="1:20" ht="15" customHeight="1" x14ac:dyDescent="0.35">
      <c r="A2894" s="35">
        <v>54</v>
      </c>
      <c r="B2894" s="36">
        <v>24.108834909999999</v>
      </c>
      <c r="C2894" s="35">
        <v>105.30295150000001</v>
      </c>
      <c r="D2894" s="35">
        <v>80.064190800000006</v>
      </c>
      <c r="E2894" s="37">
        <v>191.41947569999999</v>
      </c>
      <c r="F2894" s="37">
        <v>39.20256612</v>
      </c>
      <c r="G2894" s="37">
        <v>219.33145110000001</v>
      </c>
      <c r="H2894" s="37">
        <v>233.75821070000001</v>
      </c>
      <c r="I2894" s="17" t="s">
        <v>353</v>
      </c>
      <c r="J2894" s="17" t="s">
        <v>249</v>
      </c>
      <c r="K2894" s="17" t="s">
        <v>392</v>
      </c>
      <c r="L2894" s="17" t="s">
        <v>363</v>
      </c>
      <c r="M2894" s="17" t="s">
        <v>255</v>
      </c>
      <c r="N2894" s="36">
        <v>4.8828302492765498</v>
      </c>
      <c r="O2894" s="35">
        <v>25.2387607</v>
      </c>
      <c r="P2894" s="37">
        <v>1301.87708514</v>
      </c>
      <c r="Q2894" t="str">
        <f t="shared" si="180"/>
        <v>Desirable</v>
      </c>
      <c r="R2894" t="str">
        <f t="shared" si="181"/>
        <v>Normal</v>
      </c>
      <c r="S2894">
        <f t="shared" si="182"/>
        <v>3</v>
      </c>
      <c r="T2894" t="str">
        <f t="shared" si="183"/>
        <v>Moderate</v>
      </c>
    </row>
    <row r="2895" spans="1:20" ht="15" customHeight="1" x14ac:dyDescent="0.35">
      <c r="A2895" s="35">
        <v>18</v>
      </c>
      <c r="B2895" s="36">
        <v>24.199179449999999</v>
      </c>
      <c r="C2895" s="35">
        <v>95.598762129999997</v>
      </c>
      <c r="D2895" s="35">
        <v>81.644646730000005</v>
      </c>
      <c r="E2895" s="37">
        <v>186.82635740000001</v>
      </c>
      <c r="F2895" s="37">
        <v>32.373270320000003</v>
      </c>
      <c r="G2895" s="37">
        <v>228.87947510000001</v>
      </c>
      <c r="H2895" s="37">
        <v>246.31595100000001</v>
      </c>
      <c r="I2895" s="17" t="s">
        <v>243</v>
      </c>
      <c r="J2895" s="17" t="s">
        <v>249</v>
      </c>
      <c r="K2895" s="17" t="s">
        <v>392</v>
      </c>
      <c r="L2895" s="17" t="s">
        <v>355</v>
      </c>
      <c r="M2895" s="17" t="s">
        <v>255</v>
      </c>
      <c r="N2895" s="36">
        <v>5.7710066222311802</v>
      </c>
      <c r="O2895" s="35">
        <v>13.954115399999999</v>
      </c>
      <c r="P2895" s="37">
        <v>435.58523009999999</v>
      </c>
      <c r="Q2895" t="str">
        <f t="shared" si="180"/>
        <v>Desirable</v>
      </c>
      <c r="R2895" t="str">
        <f t="shared" si="181"/>
        <v>Normal</v>
      </c>
      <c r="S2895">
        <f t="shared" si="182"/>
        <v>1</v>
      </c>
      <c r="T2895" t="str">
        <f t="shared" si="183"/>
        <v>Low</v>
      </c>
    </row>
    <row r="2896" spans="1:20" ht="15" customHeight="1" x14ac:dyDescent="0.35">
      <c r="A2896" s="35">
        <v>32</v>
      </c>
      <c r="B2896" s="36">
        <v>30.800967780000001</v>
      </c>
      <c r="C2896" s="35">
        <v>123.8748042</v>
      </c>
      <c r="D2896" s="35">
        <v>67.852873470000006</v>
      </c>
      <c r="E2896" s="37">
        <v>210.15036570000001</v>
      </c>
      <c r="F2896" s="37">
        <v>33.575950779999999</v>
      </c>
      <c r="G2896" s="37">
        <v>235.00534619999999</v>
      </c>
      <c r="H2896" s="37">
        <v>306.96847589999999</v>
      </c>
      <c r="I2896" s="17" t="s">
        <v>243</v>
      </c>
      <c r="J2896" s="17" t="s">
        <v>249</v>
      </c>
      <c r="K2896" s="17" t="s">
        <v>255</v>
      </c>
      <c r="L2896" s="17" t="s">
        <v>357</v>
      </c>
      <c r="M2896" s="17" t="s">
        <v>334</v>
      </c>
      <c r="N2896" s="36">
        <v>6.2589550204242999</v>
      </c>
      <c r="O2896" s="35">
        <v>56.021930730000001</v>
      </c>
      <c r="P2896" s="37">
        <v>985.63096896000002</v>
      </c>
      <c r="Q2896" t="str">
        <f t="shared" si="180"/>
        <v>Borderline High</v>
      </c>
      <c r="R2896" t="str">
        <f t="shared" si="181"/>
        <v>Elevated</v>
      </c>
      <c r="S2896">
        <f t="shared" si="182"/>
        <v>5</v>
      </c>
      <c r="T2896" t="str">
        <f t="shared" si="183"/>
        <v>Moderate</v>
      </c>
    </row>
    <row r="2897" spans="1:20" ht="15" customHeight="1" x14ac:dyDescent="0.35">
      <c r="A2897" s="35">
        <v>54</v>
      </c>
      <c r="B2897" s="36">
        <v>37.852381639999997</v>
      </c>
      <c r="C2897" s="35">
        <v>115.1549495</v>
      </c>
      <c r="D2897" s="35">
        <v>94.466222419999994</v>
      </c>
      <c r="E2897" s="37">
        <v>212.85349669999999</v>
      </c>
      <c r="F2897" s="37">
        <v>36.064460140000001</v>
      </c>
      <c r="G2897" s="37">
        <v>216.92531769999999</v>
      </c>
      <c r="H2897" s="37">
        <v>265.58798610000002</v>
      </c>
      <c r="I2897" s="17" t="s">
        <v>353</v>
      </c>
      <c r="J2897" s="17" t="s">
        <v>249</v>
      </c>
      <c r="K2897" s="17" t="s">
        <v>392</v>
      </c>
      <c r="L2897" s="17" t="s">
        <v>363</v>
      </c>
      <c r="M2897" s="17" t="s">
        <v>334</v>
      </c>
      <c r="N2897" s="36">
        <v>5.9020291964364899</v>
      </c>
      <c r="O2897" s="35">
        <v>20.68872708</v>
      </c>
      <c r="P2897" s="37">
        <v>2044.0286085600001</v>
      </c>
      <c r="Q2897" t="str">
        <f t="shared" si="180"/>
        <v>Borderline High</v>
      </c>
      <c r="R2897" t="str">
        <f t="shared" si="181"/>
        <v>Normal</v>
      </c>
      <c r="S2897">
        <f t="shared" si="182"/>
        <v>6</v>
      </c>
      <c r="T2897" t="str">
        <f t="shared" si="183"/>
        <v>High</v>
      </c>
    </row>
    <row r="2898" spans="1:20" ht="15" customHeight="1" x14ac:dyDescent="0.35">
      <c r="A2898" s="35">
        <v>30</v>
      </c>
      <c r="B2898" s="36">
        <v>24.5153763</v>
      </c>
      <c r="C2898" s="35">
        <v>107.6592574</v>
      </c>
      <c r="D2898" s="35">
        <v>78.088374400000006</v>
      </c>
      <c r="E2898" s="37">
        <v>185.2201215</v>
      </c>
      <c r="F2898" s="37">
        <v>39.640789390000002</v>
      </c>
      <c r="G2898" s="37">
        <v>211.96837160000001</v>
      </c>
      <c r="H2898" s="37">
        <v>251.90146709999999</v>
      </c>
      <c r="I2898" s="17" t="s">
        <v>353</v>
      </c>
      <c r="J2898" s="17" t="s">
        <v>249</v>
      </c>
      <c r="K2898" s="17" t="s">
        <v>255</v>
      </c>
      <c r="L2898" s="17" t="s">
        <v>357</v>
      </c>
      <c r="M2898" s="17" t="s">
        <v>255</v>
      </c>
      <c r="N2898" s="36">
        <v>4.6724629945619798</v>
      </c>
      <c r="O2898" s="35">
        <v>29.570882999999998</v>
      </c>
      <c r="P2898" s="37">
        <v>735.46128899999997</v>
      </c>
      <c r="Q2898" t="str">
        <f t="shared" si="180"/>
        <v>Desirable</v>
      </c>
      <c r="R2898" t="str">
        <f t="shared" si="181"/>
        <v>Normal</v>
      </c>
      <c r="S2898">
        <f t="shared" si="182"/>
        <v>3</v>
      </c>
      <c r="T2898" t="str">
        <f t="shared" si="183"/>
        <v>Moderate</v>
      </c>
    </row>
    <row r="2899" spans="1:20" ht="15" customHeight="1" x14ac:dyDescent="0.35">
      <c r="A2899" s="35">
        <v>25</v>
      </c>
      <c r="B2899" s="36">
        <v>20.7673746</v>
      </c>
      <c r="C2899" s="35">
        <v>119.99003999999999</v>
      </c>
      <c r="D2899" s="35">
        <v>56.421056309999997</v>
      </c>
      <c r="E2899" s="37">
        <v>195.42344639999999</v>
      </c>
      <c r="F2899" s="37">
        <v>30.64216884</v>
      </c>
      <c r="G2899" s="37">
        <v>210.39232000000001</v>
      </c>
      <c r="H2899" s="37">
        <v>195.978667</v>
      </c>
      <c r="I2899" s="17" t="s">
        <v>243</v>
      </c>
      <c r="J2899" s="17" t="s">
        <v>249</v>
      </c>
      <c r="K2899" s="17" t="s">
        <v>255</v>
      </c>
      <c r="L2899" s="17" t="s">
        <v>355</v>
      </c>
      <c r="M2899" s="17" t="s">
        <v>255</v>
      </c>
      <c r="N2899" s="36">
        <v>6.3775983815119499</v>
      </c>
      <c r="O2899" s="35">
        <v>63.568983690000003</v>
      </c>
      <c r="P2899" s="37">
        <v>519.18436499999996</v>
      </c>
      <c r="Q2899" t="str">
        <f t="shared" si="180"/>
        <v>Desirable</v>
      </c>
      <c r="R2899" t="str">
        <f t="shared" si="181"/>
        <v>Normal</v>
      </c>
      <c r="S2899">
        <f t="shared" si="182"/>
        <v>1</v>
      </c>
      <c r="T2899" t="str">
        <f t="shared" si="183"/>
        <v>Low</v>
      </c>
    </row>
    <row r="2900" spans="1:20" ht="15" customHeight="1" x14ac:dyDescent="0.35">
      <c r="A2900" s="35">
        <v>22</v>
      </c>
      <c r="B2900" s="36">
        <v>32.699222589999998</v>
      </c>
      <c r="C2900" s="35">
        <v>120.1694734</v>
      </c>
      <c r="D2900" s="35">
        <v>82.229812280000004</v>
      </c>
      <c r="E2900" s="37">
        <v>205.3776828</v>
      </c>
      <c r="F2900" s="37">
        <v>31.040177929999999</v>
      </c>
      <c r="G2900" s="37">
        <v>221.6491814</v>
      </c>
      <c r="H2900" s="37">
        <v>217.2007729</v>
      </c>
      <c r="I2900" s="17" t="s">
        <v>353</v>
      </c>
      <c r="J2900" s="17" t="s">
        <v>354</v>
      </c>
      <c r="K2900" s="17" t="s">
        <v>392</v>
      </c>
      <c r="L2900" s="17" t="s">
        <v>355</v>
      </c>
      <c r="M2900" s="17" t="s">
        <v>334</v>
      </c>
      <c r="N2900" s="36">
        <v>6.6165111315777798</v>
      </c>
      <c r="O2900" s="35">
        <v>37.939661119999997</v>
      </c>
      <c r="P2900" s="37">
        <v>719.38289698000006</v>
      </c>
      <c r="Q2900" t="str">
        <f t="shared" si="180"/>
        <v>Borderline High</v>
      </c>
      <c r="R2900" t="str">
        <f t="shared" si="181"/>
        <v>Elevated</v>
      </c>
      <c r="S2900">
        <f t="shared" si="182"/>
        <v>7</v>
      </c>
      <c r="T2900" t="str">
        <f t="shared" si="183"/>
        <v>High</v>
      </c>
    </row>
    <row r="2901" spans="1:20" ht="15" customHeight="1" x14ac:dyDescent="0.35">
      <c r="A2901" s="35">
        <v>77</v>
      </c>
      <c r="B2901" s="36">
        <v>27.97521167</v>
      </c>
      <c r="C2901" s="35">
        <v>97.843841209999994</v>
      </c>
      <c r="D2901" s="35">
        <v>89.542999339999994</v>
      </c>
      <c r="E2901" s="37">
        <v>207.3002841</v>
      </c>
      <c r="F2901" s="37">
        <v>40.226352239999997</v>
      </c>
      <c r="G2901" s="37">
        <v>228.9205824</v>
      </c>
      <c r="H2901" s="37">
        <v>228.17439909999999</v>
      </c>
      <c r="I2901" s="17" t="s">
        <v>243</v>
      </c>
      <c r="J2901" s="17" t="s">
        <v>359</v>
      </c>
      <c r="K2901" s="17" t="s">
        <v>392</v>
      </c>
      <c r="L2901" s="17" t="s">
        <v>366</v>
      </c>
      <c r="M2901" s="17" t="s">
        <v>333</v>
      </c>
      <c r="N2901" s="36">
        <v>5.1533453210770199</v>
      </c>
      <c r="O2901" s="35">
        <v>8.3008418699999993</v>
      </c>
      <c r="P2901" s="37">
        <v>2154.09129859</v>
      </c>
      <c r="Q2901" t="str">
        <f t="shared" si="180"/>
        <v>Borderline High</v>
      </c>
      <c r="R2901" t="str">
        <f t="shared" si="181"/>
        <v>Normal</v>
      </c>
      <c r="S2901">
        <f t="shared" si="182"/>
        <v>2</v>
      </c>
      <c r="T2901" t="str">
        <f t="shared" si="183"/>
        <v>Low</v>
      </c>
    </row>
    <row r="2902" spans="1:20" ht="15" customHeight="1" x14ac:dyDescent="0.35">
      <c r="A2902" s="35">
        <v>18</v>
      </c>
      <c r="B2902" s="36">
        <v>29.51175112</v>
      </c>
      <c r="C2902" s="35">
        <v>118.56338839999999</v>
      </c>
      <c r="D2902" s="35">
        <v>75.843417509999995</v>
      </c>
      <c r="E2902" s="37">
        <v>176.33672469999999</v>
      </c>
      <c r="F2902" s="37">
        <v>38.575829159999998</v>
      </c>
      <c r="G2902" s="37">
        <v>212.13850479999999</v>
      </c>
      <c r="H2902" s="37">
        <v>258.1673255</v>
      </c>
      <c r="I2902" s="17" t="s">
        <v>243</v>
      </c>
      <c r="J2902" s="17" t="s">
        <v>249</v>
      </c>
      <c r="K2902" s="17" t="s">
        <v>255</v>
      </c>
      <c r="L2902" s="17" t="s">
        <v>355</v>
      </c>
      <c r="M2902" s="17" t="s">
        <v>333</v>
      </c>
      <c r="N2902" s="36">
        <v>4.5711713407017802</v>
      </c>
      <c r="O2902" s="35">
        <v>42.719970889999999</v>
      </c>
      <c r="P2902" s="37">
        <v>531.21152015999996</v>
      </c>
      <c r="Q2902" t="str">
        <f t="shared" si="180"/>
        <v>Desirable</v>
      </c>
      <c r="R2902" t="str">
        <f t="shared" si="181"/>
        <v>Normal</v>
      </c>
      <c r="S2902">
        <f t="shared" si="182"/>
        <v>3</v>
      </c>
      <c r="T2902" t="str">
        <f t="shared" si="183"/>
        <v>Moderate</v>
      </c>
    </row>
    <row r="2903" spans="1:20" ht="15" customHeight="1" x14ac:dyDescent="0.35">
      <c r="A2903" s="35">
        <v>53</v>
      </c>
      <c r="B2903" s="36">
        <v>27.171640539999999</v>
      </c>
      <c r="C2903" s="35">
        <v>120.4832821</v>
      </c>
      <c r="D2903" s="35">
        <v>70.273305879999995</v>
      </c>
      <c r="E2903" s="37">
        <v>184.6963342</v>
      </c>
      <c r="F2903" s="37">
        <v>39.762304290000003</v>
      </c>
      <c r="G2903" s="37">
        <v>205.20128349999999</v>
      </c>
      <c r="H2903" s="37">
        <v>235.1858416</v>
      </c>
      <c r="I2903" s="17" t="s">
        <v>243</v>
      </c>
      <c r="J2903" s="17" t="s">
        <v>359</v>
      </c>
      <c r="K2903" s="17" t="s">
        <v>255</v>
      </c>
      <c r="L2903" s="17" t="s">
        <v>363</v>
      </c>
      <c r="M2903" s="17" t="s">
        <v>333</v>
      </c>
      <c r="N2903" s="36">
        <v>4.6450108337018596</v>
      </c>
      <c r="O2903" s="35">
        <v>50.209976220000001</v>
      </c>
      <c r="P2903" s="37">
        <v>1440.0969486199999</v>
      </c>
      <c r="Q2903" t="str">
        <f t="shared" si="180"/>
        <v>Desirable</v>
      </c>
      <c r="R2903" t="str">
        <f t="shared" si="181"/>
        <v>Elevated</v>
      </c>
      <c r="S2903">
        <f t="shared" si="182"/>
        <v>4</v>
      </c>
      <c r="T2903" t="str">
        <f t="shared" si="183"/>
        <v>Moderate</v>
      </c>
    </row>
    <row r="2904" spans="1:20" ht="15" customHeight="1" x14ac:dyDescent="0.35">
      <c r="A2904" s="35">
        <v>52</v>
      </c>
      <c r="B2904" s="36">
        <v>29.967973730000001</v>
      </c>
      <c r="C2904" s="35">
        <v>92.720938930000003</v>
      </c>
      <c r="D2904" s="35">
        <v>68.466274440000007</v>
      </c>
      <c r="E2904" s="37">
        <v>178.54507469999999</v>
      </c>
      <c r="F2904" s="37">
        <v>31.92865024</v>
      </c>
      <c r="G2904" s="37">
        <v>205.18077769999999</v>
      </c>
      <c r="H2904" s="37">
        <v>255.63284060000001</v>
      </c>
      <c r="I2904" s="17" t="s">
        <v>243</v>
      </c>
      <c r="J2904" s="17" t="s">
        <v>359</v>
      </c>
      <c r="K2904" s="17" t="s">
        <v>255</v>
      </c>
      <c r="L2904" s="17" t="s">
        <v>363</v>
      </c>
      <c r="M2904" s="17" t="s">
        <v>333</v>
      </c>
      <c r="N2904" s="36">
        <v>5.5920019593036203</v>
      </c>
      <c r="O2904" s="35">
        <v>24.25466449</v>
      </c>
      <c r="P2904" s="37">
        <v>1558.33463396</v>
      </c>
      <c r="Q2904" t="str">
        <f t="shared" si="180"/>
        <v>Desirable</v>
      </c>
      <c r="R2904" t="str">
        <f t="shared" si="181"/>
        <v>Normal</v>
      </c>
      <c r="S2904">
        <f t="shared" si="182"/>
        <v>3</v>
      </c>
      <c r="T2904" t="str">
        <f t="shared" si="183"/>
        <v>Moderate</v>
      </c>
    </row>
    <row r="2905" spans="1:20" ht="15" customHeight="1" x14ac:dyDescent="0.35">
      <c r="A2905" s="35">
        <v>83</v>
      </c>
      <c r="B2905" s="36">
        <v>28.81943566</v>
      </c>
      <c r="C2905" s="35">
        <v>127.8359722</v>
      </c>
      <c r="D2905" s="35">
        <v>81.070124410000005</v>
      </c>
      <c r="E2905" s="37">
        <v>175.9890025</v>
      </c>
      <c r="F2905" s="37">
        <v>39.181140999999997</v>
      </c>
      <c r="G2905" s="37">
        <v>203.6652752</v>
      </c>
      <c r="H2905" s="37">
        <v>198.20065579999999</v>
      </c>
      <c r="I2905" s="17" t="s">
        <v>243</v>
      </c>
      <c r="J2905" s="17" t="s">
        <v>249</v>
      </c>
      <c r="K2905" s="17" t="s">
        <v>392</v>
      </c>
      <c r="L2905" s="17" t="s">
        <v>366</v>
      </c>
      <c r="M2905" s="17" t="s">
        <v>333</v>
      </c>
      <c r="N2905" s="36">
        <v>4.4916763016166401</v>
      </c>
      <c r="O2905" s="35">
        <v>46.765847790000002</v>
      </c>
      <c r="P2905" s="37">
        <v>2392.01315978</v>
      </c>
      <c r="Q2905" t="str">
        <f t="shared" si="180"/>
        <v>Desirable</v>
      </c>
      <c r="R2905" t="str">
        <f t="shared" si="181"/>
        <v>Elevated</v>
      </c>
      <c r="S2905">
        <f t="shared" si="182"/>
        <v>4</v>
      </c>
      <c r="T2905" t="str">
        <f t="shared" si="183"/>
        <v>Moderate</v>
      </c>
    </row>
    <row r="2906" spans="1:20" ht="15" customHeight="1" x14ac:dyDescent="0.35">
      <c r="A2906" s="35">
        <v>80</v>
      </c>
      <c r="B2906" s="36">
        <v>24.382694789999999</v>
      </c>
      <c r="C2906" s="35">
        <v>104.40663000000001</v>
      </c>
      <c r="D2906" s="35">
        <v>86.504992479999999</v>
      </c>
      <c r="E2906" s="37">
        <v>194.84804890000001</v>
      </c>
      <c r="F2906" s="37">
        <v>43.978027900000001</v>
      </c>
      <c r="G2906" s="37">
        <v>208.26693660000001</v>
      </c>
      <c r="H2906" s="37">
        <v>257.0657425</v>
      </c>
      <c r="I2906" s="17" t="s">
        <v>353</v>
      </c>
      <c r="J2906" s="17" t="s">
        <v>354</v>
      </c>
      <c r="K2906" s="17" t="s">
        <v>392</v>
      </c>
      <c r="L2906" s="17" t="s">
        <v>366</v>
      </c>
      <c r="M2906" s="17" t="s">
        <v>255</v>
      </c>
      <c r="N2906" s="36">
        <v>4.4305772269520096</v>
      </c>
      <c r="O2906" s="35">
        <v>17.901637520000001</v>
      </c>
      <c r="P2906" s="37">
        <v>1950.6155831999999</v>
      </c>
      <c r="Q2906" t="str">
        <f t="shared" si="180"/>
        <v>Desirable</v>
      </c>
      <c r="R2906" t="str">
        <f t="shared" si="181"/>
        <v>Normal</v>
      </c>
      <c r="S2906">
        <f t="shared" si="182"/>
        <v>2</v>
      </c>
      <c r="T2906" t="str">
        <f t="shared" si="183"/>
        <v>Low</v>
      </c>
    </row>
    <row r="2907" spans="1:20" ht="15" customHeight="1" x14ac:dyDescent="0.35">
      <c r="A2907" s="35">
        <v>40</v>
      </c>
      <c r="B2907" s="36">
        <v>30.519388230000001</v>
      </c>
      <c r="C2907" s="35">
        <v>116.8375288</v>
      </c>
      <c r="D2907" s="35">
        <v>86.573750390000001</v>
      </c>
      <c r="E2907" s="37">
        <v>194.9062103</v>
      </c>
      <c r="F2907" s="37">
        <v>35.622754999999998</v>
      </c>
      <c r="G2907" s="37">
        <v>230.78296950000001</v>
      </c>
      <c r="H2907" s="37">
        <v>263.0358918</v>
      </c>
      <c r="I2907" s="17" t="s">
        <v>243</v>
      </c>
      <c r="J2907" s="17" t="s">
        <v>359</v>
      </c>
      <c r="K2907" s="17" t="s">
        <v>392</v>
      </c>
      <c r="L2907" s="17" t="s">
        <v>360</v>
      </c>
      <c r="M2907" s="17" t="s">
        <v>334</v>
      </c>
      <c r="N2907" s="36">
        <v>5.4713963111499897</v>
      </c>
      <c r="O2907" s="35">
        <v>30.26377841</v>
      </c>
      <c r="P2907" s="37">
        <v>1220.7755291999999</v>
      </c>
      <c r="Q2907" t="str">
        <f t="shared" si="180"/>
        <v>Desirable</v>
      </c>
      <c r="R2907" t="str">
        <f t="shared" si="181"/>
        <v>Normal</v>
      </c>
      <c r="S2907">
        <f t="shared" si="182"/>
        <v>4</v>
      </c>
      <c r="T2907" t="str">
        <f t="shared" si="183"/>
        <v>Moderate</v>
      </c>
    </row>
    <row r="2908" spans="1:20" ht="15" customHeight="1" x14ac:dyDescent="0.35">
      <c r="A2908" s="35">
        <v>26</v>
      </c>
      <c r="B2908" s="36">
        <v>29.500502900000001</v>
      </c>
      <c r="C2908" s="35">
        <v>102.2135129</v>
      </c>
      <c r="D2908" s="35">
        <v>65.747264400000006</v>
      </c>
      <c r="E2908" s="37">
        <v>176.74432630000001</v>
      </c>
      <c r="F2908" s="37">
        <v>41.061229359999999</v>
      </c>
      <c r="G2908" s="37">
        <v>223.67587270000001</v>
      </c>
      <c r="H2908" s="37">
        <v>270.57077190000001</v>
      </c>
      <c r="I2908" s="17" t="s">
        <v>243</v>
      </c>
      <c r="J2908" s="17" t="s">
        <v>249</v>
      </c>
      <c r="K2908" s="17" t="s">
        <v>255</v>
      </c>
      <c r="L2908" s="17" t="s">
        <v>355</v>
      </c>
      <c r="M2908" s="17" t="s">
        <v>333</v>
      </c>
      <c r="N2908" s="36">
        <v>4.3044090265883899</v>
      </c>
      <c r="O2908" s="35">
        <v>36.466248499999999</v>
      </c>
      <c r="P2908" s="37">
        <v>767.01307540000005</v>
      </c>
      <c r="Q2908" t="str">
        <f t="shared" si="180"/>
        <v>Desirable</v>
      </c>
      <c r="R2908" t="str">
        <f t="shared" si="181"/>
        <v>Normal</v>
      </c>
      <c r="S2908">
        <f t="shared" si="182"/>
        <v>2</v>
      </c>
      <c r="T2908" t="str">
        <f t="shared" si="183"/>
        <v>Low</v>
      </c>
    </row>
    <row r="2909" spans="1:20" ht="15" customHeight="1" x14ac:dyDescent="0.35">
      <c r="A2909" s="35">
        <v>51</v>
      </c>
      <c r="B2909" s="36">
        <v>25.144001859999999</v>
      </c>
      <c r="C2909" s="35">
        <v>130.4083048</v>
      </c>
      <c r="D2909" s="35">
        <v>77.737510720000003</v>
      </c>
      <c r="E2909" s="37">
        <v>175.00099159999999</v>
      </c>
      <c r="F2909" s="37">
        <v>33.084907680000001</v>
      </c>
      <c r="G2909" s="37">
        <v>198.10726869999999</v>
      </c>
      <c r="H2909" s="37">
        <v>222.93906190000001</v>
      </c>
      <c r="I2909" s="17" t="s">
        <v>353</v>
      </c>
      <c r="J2909" s="17" t="s">
        <v>249</v>
      </c>
      <c r="K2909" s="17" t="s">
        <v>392</v>
      </c>
      <c r="L2909" s="17" t="s">
        <v>363</v>
      </c>
      <c r="M2909" s="17" t="s">
        <v>333</v>
      </c>
      <c r="N2909" s="36">
        <v>5.2894508061689098</v>
      </c>
      <c r="O2909" s="35">
        <v>52.67079408</v>
      </c>
      <c r="P2909" s="37">
        <v>1282.34409486</v>
      </c>
      <c r="Q2909" t="str">
        <f t="shared" si="180"/>
        <v>Desirable</v>
      </c>
      <c r="R2909" t="str">
        <f t="shared" si="181"/>
        <v>High / Stage 1</v>
      </c>
      <c r="S2909">
        <f t="shared" si="182"/>
        <v>7</v>
      </c>
      <c r="T2909" t="str">
        <f t="shared" si="183"/>
        <v>High</v>
      </c>
    </row>
    <row r="2910" spans="1:20" ht="15" customHeight="1" x14ac:dyDescent="0.35">
      <c r="A2910" s="35">
        <v>63</v>
      </c>
      <c r="B2910" s="36">
        <v>26.13490689</v>
      </c>
      <c r="C2910" s="35">
        <v>111.45210419999999</v>
      </c>
      <c r="D2910" s="35">
        <v>86.875786410000003</v>
      </c>
      <c r="E2910" s="37">
        <v>189.9048444</v>
      </c>
      <c r="F2910" s="37">
        <v>32.069116829999999</v>
      </c>
      <c r="G2910" s="37">
        <v>203.80316329999999</v>
      </c>
      <c r="H2910" s="37">
        <v>221.18002240000001</v>
      </c>
      <c r="I2910" s="17" t="s">
        <v>353</v>
      </c>
      <c r="J2910" s="17" t="s">
        <v>249</v>
      </c>
      <c r="K2910" s="17" t="s">
        <v>392</v>
      </c>
      <c r="L2910" s="17" t="s">
        <v>261</v>
      </c>
      <c r="M2910" s="17" t="s">
        <v>333</v>
      </c>
      <c r="N2910" s="36">
        <v>5.9217360243094701</v>
      </c>
      <c r="O2910" s="35">
        <v>24.576317790000001</v>
      </c>
      <c r="P2910" s="37">
        <v>1646.4991340700001</v>
      </c>
      <c r="Q2910" t="str">
        <f t="shared" si="180"/>
        <v>Desirable</v>
      </c>
      <c r="R2910" t="str">
        <f t="shared" si="181"/>
        <v>Normal</v>
      </c>
      <c r="S2910">
        <f t="shared" si="182"/>
        <v>5</v>
      </c>
      <c r="T2910" t="str">
        <f t="shared" si="183"/>
        <v>Moderate</v>
      </c>
    </row>
    <row r="2911" spans="1:20" ht="15" customHeight="1" x14ac:dyDescent="0.35">
      <c r="A2911" s="35">
        <v>21</v>
      </c>
      <c r="B2911" s="36">
        <v>23.07057533</v>
      </c>
      <c r="C2911" s="35">
        <v>112.6787467</v>
      </c>
      <c r="D2911" s="35">
        <v>71.608687259999996</v>
      </c>
      <c r="E2911" s="37">
        <v>185.7871883</v>
      </c>
      <c r="F2911" s="37">
        <v>27.01269302</v>
      </c>
      <c r="G2911" s="37">
        <v>223.87714130000001</v>
      </c>
      <c r="H2911" s="37">
        <v>245.97710839999999</v>
      </c>
      <c r="I2911" s="17" t="s">
        <v>243</v>
      </c>
      <c r="J2911" s="17" t="s">
        <v>249</v>
      </c>
      <c r="K2911" s="17" t="s">
        <v>255</v>
      </c>
      <c r="L2911" s="17" t="s">
        <v>355</v>
      </c>
      <c r="M2911" s="17" t="s">
        <v>255</v>
      </c>
      <c r="N2911" s="36">
        <v>6.8777736511663097</v>
      </c>
      <c r="O2911" s="35">
        <v>41.070059440000001</v>
      </c>
      <c r="P2911" s="37">
        <v>484.48208192999999</v>
      </c>
      <c r="Q2911" t="str">
        <f t="shared" si="180"/>
        <v>Desirable</v>
      </c>
      <c r="R2911" t="str">
        <f t="shared" si="181"/>
        <v>Normal</v>
      </c>
      <c r="S2911">
        <f t="shared" si="182"/>
        <v>1</v>
      </c>
      <c r="T2911" t="str">
        <f t="shared" si="183"/>
        <v>Low</v>
      </c>
    </row>
    <row r="2912" spans="1:20" ht="15" customHeight="1" x14ac:dyDescent="0.35">
      <c r="A2912" s="35">
        <v>47</v>
      </c>
      <c r="B2912" s="36">
        <v>29.309441339999999</v>
      </c>
      <c r="C2912" s="35">
        <v>110.9101587</v>
      </c>
      <c r="D2912" s="35">
        <v>79.236737700000006</v>
      </c>
      <c r="E2912" s="37">
        <v>192.29334950000001</v>
      </c>
      <c r="F2912" s="37">
        <v>45.196068930000003</v>
      </c>
      <c r="G2912" s="37">
        <v>212.19230669999999</v>
      </c>
      <c r="H2912" s="37">
        <v>229.1396182</v>
      </c>
      <c r="I2912" s="17" t="s">
        <v>243</v>
      </c>
      <c r="J2912" s="17" t="s">
        <v>359</v>
      </c>
      <c r="K2912" s="17" t="s">
        <v>255</v>
      </c>
      <c r="L2912" s="17" t="s">
        <v>360</v>
      </c>
      <c r="M2912" s="17" t="s">
        <v>333</v>
      </c>
      <c r="N2912" s="36">
        <v>4.2546476729607896</v>
      </c>
      <c r="O2912" s="35">
        <v>31.673421000000001</v>
      </c>
      <c r="P2912" s="37">
        <v>1377.5437429799999</v>
      </c>
      <c r="Q2912" t="str">
        <f t="shared" si="180"/>
        <v>Desirable</v>
      </c>
      <c r="R2912" t="str">
        <f t="shared" si="181"/>
        <v>Normal</v>
      </c>
      <c r="S2912">
        <f t="shared" si="182"/>
        <v>2</v>
      </c>
      <c r="T2912" t="str">
        <f t="shared" si="183"/>
        <v>Low</v>
      </c>
    </row>
    <row r="2913" spans="1:20" ht="15" customHeight="1" x14ac:dyDescent="0.35">
      <c r="A2913" s="35">
        <v>89</v>
      </c>
      <c r="B2913" s="36">
        <v>29.364135770000001</v>
      </c>
      <c r="C2913" s="35">
        <v>103.0708314</v>
      </c>
      <c r="D2913" s="35">
        <v>69.391971609999999</v>
      </c>
      <c r="E2913" s="37">
        <v>210.82791700000001</v>
      </c>
      <c r="F2913" s="37">
        <v>34.624211330000001</v>
      </c>
      <c r="G2913" s="37">
        <v>234.69483930000001</v>
      </c>
      <c r="H2913" s="37">
        <v>276.49227070000001</v>
      </c>
      <c r="I2913" s="17" t="s">
        <v>353</v>
      </c>
      <c r="J2913" s="17" t="s">
        <v>359</v>
      </c>
      <c r="K2913" s="17" t="s">
        <v>255</v>
      </c>
      <c r="L2913" s="17" t="s">
        <v>366</v>
      </c>
      <c r="M2913" s="17" t="s">
        <v>333</v>
      </c>
      <c r="N2913" s="36">
        <v>6.08903160249975</v>
      </c>
      <c r="O2913" s="35">
        <v>33.678859789999997</v>
      </c>
      <c r="P2913" s="37">
        <v>2613.4080835300001</v>
      </c>
      <c r="Q2913" t="str">
        <f t="shared" si="180"/>
        <v>Borderline High</v>
      </c>
      <c r="R2913" t="str">
        <f t="shared" si="181"/>
        <v>Normal</v>
      </c>
      <c r="S2913">
        <f t="shared" si="182"/>
        <v>5</v>
      </c>
      <c r="T2913" t="str">
        <f t="shared" si="183"/>
        <v>Moderate</v>
      </c>
    </row>
    <row r="2914" spans="1:20" ht="15" customHeight="1" x14ac:dyDescent="0.35">
      <c r="A2914" s="35">
        <v>20</v>
      </c>
      <c r="B2914" s="36">
        <v>26.806277439999999</v>
      </c>
      <c r="C2914" s="35">
        <v>104.5421892</v>
      </c>
      <c r="D2914" s="35">
        <v>80.183529100000001</v>
      </c>
      <c r="E2914" s="37">
        <v>175.65117889999999</v>
      </c>
      <c r="F2914" s="37">
        <v>44.337247050000002</v>
      </c>
      <c r="G2914" s="37">
        <v>193.49309500000001</v>
      </c>
      <c r="H2914" s="37">
        <v>220.09578529999999</v>
      </c>
      <c r="I2914" s="17" t="s">
        <v>353</v>
      </c>
      <c r="J2914" s="17" t="s">
        <v>249</v>
      </c>
      <c r="K2914" s="17" t="s">
        <v>392</v>
      </c>
      <c r="L2914" s="17" t="s">
        <v>355</v>
      </c>
      <c r="M2914" s="17" t="s">
        <v>333</v>
      </c>
      <c r="N2914" s="36">
        <v>3.9617069301103598</v>
      </c>
      <c r="O2914" s="35">
        <v>24.358660100000002</v>
      </c>
      <c r="P2914" s="37">
        <v>536.12554880000005</v>
      </c>
      <c r="Q2914" t="str">
        <f t="shared" si="180"/>
        <v>Desirable</v>
      </c>
      <c r="R2914" t="str">
        <f t="shared" si="181"/>
        <v>Normal</v>
      </c>
      <c r="S2914">
        <f t="shared" si="182"/>
        <v>4</v>
      </c>
      <c r="T2914" t="str">
        <f t="shared" si="183"/>
        <v>Moderate</v>
      </c>
    </row>
    <row r="2915" spans="1:20" ht="15" customHeight="1" x14ac:dyDescent="0.35">
      <c r="A2915" s="35">
        <v>31</v>
      </c>
      <c r="B2915" s="36">
        <v>21.306363999999999</v>
      </c>
      <c r="C2915" s="35">
        <v>89.702483860000001</v>
      </c>
      <c r="D2915" s="35">
        <v>79.325551869999998</v>
      </c>
      <c r="E2915" s="37">
        <v>183.61074239999999</v>
      </c>
      <c r="F2915" s="37">
        <v>33.960876300000002</v>
      </c>
      <c r="G2915" s="37">
        <v>201.57204540000001</v>
      </c>
      <c r="H2915" s="37">
        <v>231.35241060000001</v>
      </c>
      <c r="I2915" s="17" t="s">
        <v>353</v>
      </c>
      <c r="J2915" s="17" t="s">
        <v>359</v>
      </c>
      <c r="K2915" s="17" t="s">
        <v>255</v>
      </c>
      <c r="L2915" s="17" t="s">
        <v>357</v>
      </c>
      <c r="M2915" s="17" t="s">
        <v>255</v>
      </c>
      <c r="N2915" s="36">
        <v>5.40653723944102</v>
      </c>
      <c r="O2915" s="35">
        <v>10.376931989999999</v>
      </c>
      <c r="P2915" s="37">
        <v>660.49728400000004</v>
      </c>
      <c r="Q2915" t="str">
        <f t="shared" si="180"/>
        <v>Desirable</v>
      </c>
      <c r="R2915" t="str">
        <f t="shared" si="181"/>
        <v>Normal</v>
      </c>
      <c r="S2915">
        <f t="shared" si="182"/>
        <v>3</v>
      </c>
      <c r="T2915" t="str">
        <f t="shared" si="183"/>
        <v>Moderate</v>
      </c>
    </row>
    <row r="2916" spans="1:20" ht="15" customHeight="1" x14ac:dyDescent="0.35">
      <c r="A2916" s="35">
        <v>77</v>
      </c>
      <c r="B2916" s="36">
        <v>16.88735943</v>
      </c>
      <c r="C2916" s="35">
        <v>109.1128152</v>
      </c>
      <c r="D2916" s="35">
        <v>91.48003027</v>
      </c>
      <c r="E2916" s="37">
        <v>204.4658767</v>
      </c>
      <c r="F2916" s="37">
        <v>38.170696970000002</v>
      </c>
      <c r="G2916" s="37">
        <v>218.16068250000001</v>
      </c>
      <c r="H2916" s="37">
        <v>213.58049170000001</v>
      </c>
      <c r="I2916" s="17" t="s">
        <v>243</v>
      </c>
      <c r="J2916" s="17" t="s">
        <v>249</v>
      </c>
      <c r="K2916" s="17" t="s">
        <v>392</v>
      </c>
      <c r="L2916" s="17" t="s">
        <v>366</v>
      </c>
      <c r="M2916" s="17" t="s">
        <v>332</v>
      </c>
      <c r="N2916" s="36">
        <v>5.3566188969695396</v>
      </c>
      <c r="O2916" s="35">
        <v>17.63278493</v>
      </c>
      <c r="P2916" s="37">
        <v>1300.3266761100001</v>
      </c>
      <c r="Q2916" t="str">
        <f t="shared" si="180"/>
        <v>Borderline High</v>
      </c>
      <c r="R2916" t="str">
        <f t="shared" si="181"/>
        <v>Normal</v>
      </c>
      <c r="S2916">
        <f t="shared" si="182"/>
        <v>2</v>
      </c>
      <c r="T2916" t="str">
        <f t="shared" si="183"/>
        <v>Low</v>
      </c>
    </row>
    <row r="2917" spans="1:20" ht="15" customHeight="1" x14ac:dyDescent="0.35">
      <c r="A2917" s="35">
        <v>62</v>
      </c>
      <c r="B2917" s="36">
        <v>25.843037540000001</v>
      </c>
      <c r="C2917" s="35">
        <v>107.0496253</v>
      </c>
      <c r="D2917" s="35">
        <v>81.665250880000002</v>
      </c>
      <c r="E2917" s="37">
        <v>219.7172214</v>
      </c>
      <c r="F2917" s="37">
        <v>40.771363190000002</v>
      </c>
      <c r="G2917" s="37">
        <v>228.33630410000001</v>
      </c>
      <c r="H2917" s="37">
        <v>254.86918410000001</v>
      </c>
      <c r="I2917" s="17" t="s">
        <v>243</v>
      </c>
      <c r="J2917" s="17" t="s">
        <v>249</v>
      </c>
      <c r="K2917" s="17" t="s">
        <v>392</v>
      </c>
      <c r="L2917" s="17" t="s">
        <v>261</v>
      </c>
      <c r="M2917" s="17" t="s">
        <v>333</v>
      </c>
      <c r="N2917" s="36">
        <v>5.3890084659688302</v>
      </c>
      <c r="O2917" s="35">
        <v>25.38437442</v>
      </c>
      <c r="P2917" s="37">
        <v>1602.2683274799999</v>
      </c>
      <c r="Q2917" t="str">
        <f t="shared" si="180"/>
        <v>Borderline High</v>
      </c>
      <c r="R2917" t="str">
        <f t="shared" si="181"/>
        <v>Normal</v>
      </c>
      <c r="S2917">
        <f t="shared" si="182"/>
        <v>2</v>
      </c>
      <c r="T2917" t="str">
        <f t="shared" si="183"/>
        <v>Low</v>
      </c>
    </row>
    <row r="2918" spans="1:20" ht="15" customHeight="1" x14ac:dyDescent="0.35">
      <c r="A2918" s="35">
        <v>51</v>
      </c>
      <c r="B2918" s="36">
        <v>28.183076360000001</v>
      </c>
      <c r="C2918" s="35">
        <v>95.305802869999994</v>
      </c>
      <c r="D2918" s="35">
        <v>83.067203180000007</v>
      </c>
      <c r="E2918" s="37">
        <v>185.71144699999999</v>
      </c>
      <c r="F2918" s="37">
        <v>43.351592289999999</v>
      </c>
      <c r="G2918" s="37">
        <v>203.0078876</v>
      </c>
      <c r="H2918" s="37">
        <v>237.5264114</v>
      </c>
      <c r="I2918" s="17" t="s">
        <v>243</v>
      </c>
      <c r="J2918" s="17" t="s">
        <v>249</v>
      </c>
      <c r="K2918" s="17" t="s">
        <v>392</v>
      </c>
      <c r="L2918" s="17" t="s">
        <v>363</v>
      </c>
      <c r="M2918" s="17" t="s">
        <v>333</v>
      </c>
      <c r="N2918" s="36">
        <v>4.2838437342205404</v>
      </c>
      <c r="O2918" s="35">
        <v>12.238599689999999</v>
      </c>
      <c r="P2918" s="37">
        <v>1437.3368943600001</v>
      </c>
      <c r="Q2918" t="str">
        <f t="shared" si="180"/>
        <v>Desirable</v>
      </c>
      <c r="R2918" t="str">
        <f t="shared" si="181"/>
        <v>Normal</v>
      </c>
      <c r="S2918">
        <f t="shared" si="182"/>
        <v>2</v>
      </c>
      <c r="T2918" t="str">
        <f t="shared" si="183"/>
        <v>Low</v>
      </c>
    </row>
    <row r="2919" spans="1:20" ht="15" customHeight="1" x14ac:dyDescent="0.35">
      <c r="A2919" s="35">
        <v>62</v>
      </c>
      <c r="B2919" s="36">
        <v>30.223385879999999</v>
      </c>
      <c r="C2919" s="35">
        <v>106.7821276</v>
      </c>
      <c r="D2919" s="35">
        <v>84.09258973</v>
      </c>
      <c r="E2919" s="37">
        <v>201.10108360000001</v>
      </c>
      <c r="F2919" s="37">
        <v>39.725663109999999</v>
      </c>
      <c r="G2919" s="37">
        <v>225.91863420000001</v>
      </c>
      <c r="H2919" s="37">
        <v>234.35573729999999</v>
      </c>
      <c r="I2919" s="17" t="s">
        <v>243</v>
      </c>
      <c r="J2919" s="17" t="s">
        <v>359</v>
      </c>
      <c r="K2919" s="17" t="s">
        <v>392</v>
      </c>
      <c r="L2919" s="17" t="s">
        <v>261</v>
      </c>
      <c r="M2919" s="17" t="s">
        <v>334</v>
      </c>
      <c r="N2919" s="36">
        <v>5.0622461113651598</v>
      </c>
      <c r="O2919" s="35">
        <v>22.689537869999999</v>
      </c>
      <c r="P2919" s="37">
        <v>1873.8499245600001</v>
      </c>
      <c r="Q2919" t="str">
        <f t="shared" si="180"/>
        <v>Borderline High</v>
      </c>
      <c r="R2919" t="str">
        <f t="shared" si="181"/>
        <v>Normal</v>
      </c>
      <c r="S2919">
        <f t="shared" si="182"/>
        <v>4</v>
      </c>
      <c r="T2919" t="str">
        <f t="shared" si="183"/>
        <v>Moderate</v>
      </c>
    </row>
    <row r="2920" spans="1:20" ht="15" customHeight="1" x14ac:dyDescent="0.35">
      <c r="A2920" s="35">
        <v>78</v>
      </c>
      <c r="B2920" s="36">
        <v>32.664033920000001</v>
      </c>
      <c r="C2920" s="35">
        <v>103.2976462</v>
      </c>
      <c r="D2920" s="35">
        <v>79.550824289999994</v>
      </c>
      <c r="E2920" s="37">
        <v>205.5254061</v>
      </c>
      <c r="F2920" s="37">
        <v>33.827472469999996</v>
      </c>
      <c r="G2920" s="37">
        <v>233.37521570000001</v>
      </c>
      <c r="H2920" s="37">
        <v>260.08911189999998</v>
      </c>
      <c r="I2920" s="17" t="s">
        <v>353</v>
      </c>
      <c r="J2920" s="17" t="s">
        <v>359</v>
      </c>
      <c r="K2920" s="17" t="s">
        <v>255</v>
      </c>
      <c r="L2920" s="17" t="s">
        <v>366</v>
      </c>
      <c r="M2920" s="17" t="s">
        <v>334</v>
      </c>
      <c r="N2920" s="36">
        <v>6.0756950222122201</v>
      </c>
      <c r="O2920" s="35">
        <v>23.746821910000001</v>
      </c>
      <c r="P2920" s="37">
        <v>2547.7946457600001</v>
      </c>
      <c r="Q2920" t="str">
        <f t="shared" si="180"/>
        <v>Borderline High</v>
      </c>
      <c r="R2920" t="str">
        <f t="shared" si="181"/>
        <v>Normal</v>
      </c>
      <c r="S2920">
        <f t="shared" si="182"/>
        <v>6</v>
      </c>
      <c r="T2920" t="str">
        <f t="shared" si="183"/>
        <v>High</v>
      </c>
    </row>
    <row r="2921" spans="1:20" ht="15" customHeight="1" x14ac:dyDescent="0.35">
      <c r="A2921" s="35">
        <v>33</v>
      </c>
      <c r="B2921" s="36">
        <v>25.214452000000001</v>
      </c>
      <c r="C2921" s="35">
        <v>101.3303581</v>
      </c>
      <c r="D2921" s="35">
        <v>80.983245629999999</v>
      </c>
      <c r="E2921" s="37">
        <v>193.8132416</v>
      </c>
      <c r="F2921" s="37">
        <v>31.744052960000001</v>
      </c>
      <c r="G2921" s="37">
        <v>209.32759680000001</v>
      </c>
      <c r="H2921" s="37">
        <v>227.0718123</v>
      </c>
      <c r="I2921" s="17" t="s">
        <v>243</v>
      </c>
      <c r="J2921" s="17" t="s">
        <v>354</v>
      </c>
      <c r="K2921" s="17" t="s">
        <v>392</v>
      </c>
      <c r="L2921" s="17" t="s">
        <v>357</v>
      </c>
      <c r="M2921" s="17" t="s">
        <v>333</v>
      </c>
      <c r="N2921" s="36">
        <v>6.1054976768158697</v>
      </c>
      <c r="O2921" s="35">
        <v>20.347112469999999</v>
      </c>
      <c r="P2921" s="37">
        <v>832.07691599999998</v>
      </c>
      <c r="Q2921" t="str">
        <f t="shared" si="180"/>
        <v>Desirable</v>
      </c>
      <c r="R2921" t="str">
        <f t="shared" si="181"/>
        <v>Normal</v>
      </c>
      <c r="S2921">
        <f t="shared" si="182"/>
        <v>3</v>
      </c>
      <c r="T2921" t="str">
        <f t="shared" si="183"/>
        <v>Moderate</v>
      </c>
    </row>
    <row r="2922" spans="1:20" ht="15" customHeight="1" x14ac:dyDescent="0.35">
      <c r="A2922" s="35">
        <v>83</v>
      </c>
      <c r="B2922" s="36">
        <v>19.089584819999999</v>
      </c>
      <c r="C2922" s="35">
        <v>106.3353044</v>
      </c>
      <c r="D2922" s="35">
        <v>92.211558830000001</v>
      </c>
      <c r="E2922" s="37">
        <v>192.4199204</v>
      </c>
      <c r="F2922" s="37">
        <v>42.748785159999997</v>
      </c>
      <c r="G2922" s="37">
        <v>224.58287870000001</v>
      </c>
      <c r="H2922" s="37">
        <v>246.95593099999999</v>
      </c>
      <c r="I2922" s="17" t="s">
        <v>353</v>
      </c>
      <c r="J2922" s="17" t="s">
        <v>359</v>
      </c>
      <c r="K2922" s="17" t="s">
        <v>392</v>
      </c>
      <c r="L2922" s="17" t="s">
        <v>366</v>
      </c>
      <c r="M2922" s="17" t="s">
        <v>255</v>
      </c>
      <c r="N2922" s="36">
        <v>4.5011786809803196</v>
      </c>
      <c r="O2922" s="35">
        <v>14.123745570000001</v>
      </c>
      <c r="P2922" s="37">
        <v>1584.43554006</v>
      </c>
      <c r="Q2922" t="str">
        <f t="shared" si="180"/>
        <v>Desirable</v>
      </c>
      <c r="R2922" t="str">
        <f t="shared" si="181"/>
        <v>Normal</v>
      </c>
      <c r="S2922">
        <f t="shared" si="182"/>
        <v>2</v>
      </c>
      <c r="T2922" t="str">
        <f t="shared" si="183"/>
        <v>Low</v>
      </c>
    </row>
    <row r="2923" spans="1:20" ht="15" customHeight="1" x14ac:dyDescent="0.35">
      <c r="A2923" s="35">
        <v>57</v>
      </c>
      <c r="B2923" s="36">
        <v>24.43161688</v>
      </c>
      <c r="C2923" s="35">
        <v>115.17490429999999</v>
      </c>
      <c r="D2923" s="35">
        <v>78.243563660000007</v>
      </c>
      <c r="E2923" s="37">
        <v>219.1869073</v>
      </c>
      <c r="F2923" s="37">
        <v>35.065184299999999</v>
      </c>
      <c r="G2923" s="37">
        <v>247.4940891</v>
      </c>
      <c r="H2923" s="37">
        <v>268.85957830000001</v>
      </c>
      <c r="I2923" s="17" t="s">
        <v>243</v>
      </c>
      <c r="J2923" s="17" t="s">
        <v>249</v>
      </c>
      <c r="K2923" s="17" t="s">
        <v>255</v>
      </c>
      <c r="L2923" s="17" t="s">
        <v>363</v>
      </c>
      <c r="M2923" s="17" t="s">
        <v>255</v>
      </c>
      <c r="N2923" s="36">
        <v>6.2508414450284198</v>
      </c>
      <c r="O2923" s="35">
        <v>36.931340640000002</v>
      </c>
      <c r="P2923" s="37">
        <v>1392.60216216</v>
      </c>
      <c r="Q2923" t="str">
        <f t="shared" si="180"/>
        <v>Borderline High</v>
      </c>
      <c r="R2923" t="str">
        <f t="shared" si="181"/>
        <v>Normal</v>
      </c>
      <c r="S2923">
        <f t="shared" si="182"/>
        <v>1</v>
      </c>
      <c r="T2923" t="str">
        <f t="shared" si="183"/>
        <v>Low</v>
      </c>
    </row>
    <row r="2924" spans="1:20" ht="15" customHeight="1" x14ac:dyDescent="0.35">
      <c r="A2924" s="35">
        <v>34</v>
      </c>
      <c r="B2924" s="36">
        <v>37.916331489999997</v>
      </c>
      <c r="C2924" s="35">
        <v>103.580307</v>
      </c>
      <c r="D2924" s="35">
        <v>76.049786049999994</v>
      </c>
      <c r="E2924" s="37">
        <v>191.7246897</v>
      </c>
      <c r="F2924" s="37">
        <v>34.748240430000003</v>
      </c>
      <c r="G2924" s="37">
        <v>212.43423960000001</v>
      </c>
      <c r="H2924" s="37">
        <v>258.0261405</v>
      </c>
      <c r="I2924" s="17" t="s">
        <v>243</v>
      </c>
      <c r="J2924" s="17" t="s">
        <v>249</v>
      </c>
      <c r="K2924" s="17" t="s">
        <v>255</v>
      </c>
      <c r="L2924" s="17" t="s">
        <v>357</v>
      </c>
      <c r="M2924" s="17" t="s">
        <v>334</v>
      </c>
      <c r="N2924" s="36">
        <v>5.5175366386170701</v>
      </c>
      <c r="O2924" s="35">
        <v>27.53052095</v>
      </c>
      <c r="P2924" s="37">
        <v>1289.15527066</v>
      </c>
      <c r="Q2924" t="str">
        <f t="shared" si="180"/>
        <v>Desirable</v>
      </c>
      <c r="R2924" t="str">
        <f t="shared" si="181"/>
        <v>Normal</v>
      </c>
      <c r="S2924">
        <f t="shared" si="182"/>
        <v>4</v>
      </c>
      <c r="T2924" t="str">
        <f t="shared" si="183"/>
        <v>Moderate</v>
      </c>
    </row>
    <row r="2925" spans="1:20" ht="15" customHeight="1" x14ac:dyDescent="0.35">
      <c r="A2925" s="35">
        <v>51</v>
      </c>
      <c r="B2925" s="36">
        <v>35.221166279999998</v>
      </c>
      <c r="C2925" s="35">
        <v>104.4765542</v>
      </c>
      <c r="D2925" s="35">
        <v>88.673224279999999</v>
      </c>
      <c r="E2925" s="37">
        <v>211.44922489999999</v>
      </c>
      <c r="F2925" s="37">
        <v>36.243801490000003</v>
      </c>
      <c r="G2925" s="37">
        <v>236.11076660000001</v>
      </c>
      <c r="H2925" s="37">
        <v>256.00120859999998</v>
      </c>
      <c r="I2925" s="17" t="s">
        <v>243</v>
      </c>
      <c r="J2925" s="17" t="s">
        <v>359</v>
      </c>
      <c r="K2925" s="17" t="s">
        <v>392</v>
      </c>
      <c r="L2925" s="17" t="s">
        <v>363</v>
      </c>
      <c r="M2925" s="17" t="s">
        <v>334</v>
      </c>
      <c r="N2925" s="36">
        <v>5.8340796552023102</v>
      </c>
      <c r="O2925" s="35">
        <v>15.803329919999999</v>
      </c>
      <c r="P2925" s="37">
        <v>1796.2794802799999</v>
      </c>
      <c r="Q2925" t="str">
        <f t="shared" si="180"/>
        <v>Borderline High</v>
      </c>
      <c r="R2925" t="str">
        <f t="shared" si="181"/>
        <v>Normal</v>
      </c>
      <c r="S2925">
        <f t="shared" si="182"/>
        <v>4</v>
      </c>
      <c r="T2925" t="str">
        <f t="shared" si="183"/>
        <v>Moderate</v>
      </c>
    </row>
    <row r="2926" spans="1:20" ht="15" customHeight="1" x14ac:dyDescent="0.35">
      <c r="A2926" s="35">
        <v>33</v>
      </c>
      <c r="B2926" s="36">
        <v>29.140448549999999</v>
      </c>
      <c r="C2926" s="35">
        <v>111.2758709</v>
      </c>
      <c r="D2926" s="35">
        <v>73.09505738</v>
      </c>
      <c r="E2926" s="37">
        <v>209.57165219999999</v>
      </c>
      <c r="F2926" s="37">
        <v>31.300606269999999</v>
      </c>
      <c r="G2926" s="37">
        <v>206.09705049999999</v>
      </c>
      <c r="H2926" s="37">
        <v>273.65978260000003</v>
      </c>
      <c r="I2926" s="17" t="s">
        <v>353</v>
      </c>
      <c r="J2926" s="17" t="s">
        <v>249</v>
      </c>
      <c r="K2926" s="17" t="s">
        <v>255</v>
      </c>
      <c r="L2926" s="17" t="s">
        <v>357</v>
      </c>
      <c r="M2926" s="17" t="s">
        <v>333</v>
      </c>
      <c r="N2926" s="36">
        <v>6.6954502539736298</v>
      </c>
      <c r="O2926" s="35">
        <v>38.180813520000001</v>
      </c>
      <c r="P2926" s="37">
        <v>961.63480215000004</v>
      </c>
      <c r="Q2926" t="str">
        <f t="shared" si="180"/>
        <v>Borderline High</v>
      </c>
      <c r="R2926" t="str">
        <f t="shared" si="181"/>
        <v>Normal</v>
      </c>
      <c r="S2926">
        <f t="shared" si="182"/>
        <v>5</v>
      </c>
      <c r="T2926" t="str">
        <f t="shared" si="183"/>
        <v>Moderate</v>
      </c>
    </row>
    <row r="2927" spans="1:20" ht="15" customHeight="1" x14ac:dyDescent="0.35">
      <c r="A2927" s="35">
        <v>77</v>
      </c>
      <c r="B2927" s="36">
        <v>24.841958959999999</v>
      </c>
      <c r="C2927" s="35">
        <v>110.7314279</v>
      </c>
      <c r="D2927" s="35">
        <v>88.096487019999998</v>
      </c>
      <c r="E2927" s="37">
        <v>216.78539219999999</v>
      </c>
      <c r="F2927" s="37">
        <v>29.807037999999999</v>
      </c>
      <c r="G2927" s="37">
        <v>240.29004209999999</v>
      </c>
      <c r="H2927" s="37">
        <v>274.3435321</v>
      </c>
      <c r="I2927" s="17" t="s">
        <v>353</v>
      </c>
      <c r="J2927" s="17" t="s">
        <v>249</v>
      </c>
      <c r="K2927" s="17" t="s">
        <v>392</v>
      </c>
      <c r="L2927" s="17" t="s">
        <v>366</v>
      </c>
      <c r="M2927" s="17" t="s">
        <v>255</v>
      </c>
      <c r="N2927" s="36">
        <v>7.2729599029598297</v>
      </c>
      <c r="O2927" s="35">
        <v>22.634940879999998</v>
      </c>
      <c r="P2927" s="37">
        <v>1912.83083992</v>
      </c>
      <c r="Q2927" t="str">
        <f t="shared" si="180"/>
        <v>Borderline High</v>
      </c>
      <c r="R2927" t="str">
        <f t="shared" si="181"/>
        <v>Normal</v>
      </c>
      <c r="S2927">
        <f t="shared" si="182"/>
        <v>3</v>
      </c>
      <c r="T2927" t="str">
        <f t="shared" si="183"/>
        <v>Moderate</v>
      </c>
    </row>
    <row r="2928" spans="1:20" ht="15" customHeight="1" x14ac:dyDescent="0.35">
      <c r="A2928" s="35">
        <v>83</v>
      </c>
      <c r="B2928" s="36">
        <v>26.543604429999998</v>
      </c>
      <c r="C2928" s="35">
        <v>119.0843747</v>
      </c>
      <c r="D2928" s="35">
        <v>72.075476170000002</v>
      </c>
      <c r="E2928" s="37">
        <v>216.96410750000001</v>
      </c>
      <c r="F2928" s="37">
        <v>38.034624219999998</v>
      </c>
      <c r="G2928" s="37">
        <v>240.0204383</v>
      </c>
      <c r="H2928" s="37">
        <v>258.49699609999999</v>
      </c>
      <c r="I2928" s="17" t="s">
        <v>353</v>
      </c>
      <c r="J2928" s="17" t="s">
        <v>359</v>
      </c>
      <c r="K2928" s="17" t="s">
        <v>255</v>
      </c>
      <c r="L2928" s="17" t="s">
        <v>366</v>
      </c>
      <c r="M2928" s="17" t="s">
        <v>333</v>
      </c>
      <c r="N2928" s="36">
        <v>5.7043841486387699</v>
      </c>
      <c r="O2928" s="35">
        <v>47.008898530000003</v>
      </c>
      <c r="P2928" s="37">
        <v>2203.1191676899998</v>
      </c>
      <c r="Q2928" t="str">
        <f t="shared" si="180"/>
        <v>Borderline High</v>
      </c>
      <c r="R2928" t="str">
        <f t="shared" si="181"/>
        <v>Normal</v>
      </c>
      <c r="S2928">
        <f t="shared" si="182"/>
        <v>5</v>
      </c>
      <c r="T2928" t="str">
        <f t="shared" si="183"/>
        <v>Moderate</v>
      </c>
    </row>
    <row r="2929" spans="1:20" ht="15" customHeight="1" x14ac:dyDescent="0.35">
      <c r="A2929" s="35">
        <v>83</v>
      </c>
      <c r="B2929" s="36">
        <v>35.57349688</v>
      </c>
      <c r="C2929" s="35">
        <v>114.03182080000001</v>
      </c>
      <c r="D2929" s="35">
        <v>99.436441459999998</v>
      </c>
      <c r="E2929" s="37">
        <v>228.69983769999999</v>
      </c>
      <c r="F2929" s="37">
        <v>42.230903189999999</v>
      </c>
      <c r="G2929" s="37">
        <v>228.9007785</v>
      </c>
      <c r="H2929" s="37">
        <v>255.8926639</v>
      </c>
      <c r="I2929" s="17" t="s">
        <v>353</v>
      </c>
      <c r="J2929" s="17" t="s">
        <v>249</v>
      </c>
      <c r="K2929" s="17" t="s">
        <v>392</v>
      </c>
      <c r="L2929" s="17" t="s">
        <v>366</v>
      </c>
      <c r="M2929" s="17" t="s">
        <v>334</v>
      </c>
      <c r="N2929" s="36">
        <v>5.4154616743824402</v>
      </c>
      <c r="O2929" s="35">
        <v>14.595379339999999</v>
      </c>
      <c r="P2929" s="37">
        <v>2952.6002410400001</v>
      </c>
      <c r="Q2929" t="str">
        <f t="shared" si="180"/>
        <v>Borderline High</v>
      </c>
      <c r="R2929" t="str">
        <f t="shared" si="181"/>
        <v>Normal</v>
      </c>
      <c r="S2929">
        <f t="shared" si="182"/>
        <v>5</v>
      </c>
      <c r="T2929" t="str">
        <f t="shared" si="183"/>
        <v>Moderate</v>
      </c>
    </row>
    <row r="2930" spans="1:20" ht="15" customHeight="1" x14ac:dyDescent="0.35">
      <c r="A2930" s="35">
        <v>30</v>
      </c>
      <c r="B2930" s="36">
        <v>28.049954830000001</v>
      </c>
      <c r="C2930" s="35">
        <v>112.53573729999999</v>
      </c>
      <c r="D2930" s="35">
        <v>84.579189510000006</v>
      </c>
      <c r="E2930" s="37">
        <v>191.12742650000001</v>
      </c>
      <c r="F2930" s="37">
        <v>34.683995950000003</v>
      </c>
      <c r="G2930" s="37">
        <v>227.47538170000001</v>
      </c>
      <c r="H2930" s="37">
        <v>252.09101810000001</v>
      </c>
      <c r="I2930" s="17" t="s">
        <v>353</v>
      </c>
      <c r="J2930" s="17" t="s">
        <v>359</v>
      </c>
      <c r="K2930" s="17" t="s">
        <v>392</v>
      </c>
      <c r="L2930" s="17" t="s">
        <v>357</v>
      </c>
      <c r="M2930" s="17" t="s">
        <v>333</v>
      </c>
      <c r="N2930" s="36">
        <v>5.51053652455521</v>
      </c>
      <c r="O2930" s="35">
        <v>27.956547789999998</v>
      </c>
      <c r="P2930" s="37">
        <v>841.49864490000004</v>
      </c>
      <c r="Q2930" t="str">
        <f t="shared" si="180"/>
        <v>Desirable</v>
      </c>
      <c r="R2930" t="str">
        <f t="shared" si="181"/>
        <v>Normal</v>
      </c>
      <c r="S2930">
        <f t="shared" si="182"/>
        <v>5</v>
      </c>
      <c r="T2930" t="str">
        <f t="shared" si="183"/>
        <v>Moderate</v>
      </c>
    </row>
    <row r="2931" spans="1:20" ht="15" customHeight="1" x14ac:dyDescent="0.35">
      <c r="A2931" s="35">
        <v>73</v>
      </c>
      <c r="B2931" s="36">
        <v>25.09747342</v>
      </c>
      <c r="C2931" s="35">
        <v>80.848063530000005</v>
      </c>
      <c r="D2931" s="35">
        <v>73.976124350000006</v>
      </c>
      <c r="E2931" s="37">
        <v>193.1916181</v>
      </c>
      <c r="F2931" s="37">
        <v>35.417408500000001</v>
      </c>
      <c r="G2931" s="37">
        <v>236.0164048</v>
      </c>
      <c r="H2931" s="37">
        <v>235.65464470000001</v>
      </c>
      <c r="I2931" s="17" t="s">
        <v>243</v>
      </c>
      <c r="J2931" s="17" t="s">
        <v>249</v>
      </c>
      <c r="K2931" s="17" t="s">
        <v>255</v>
      </c>
      <c r="L2931" s="17" t="s">
        <v>366</v>
      </c>
      <c r="M2931" s="17" t="s">
        <v>333</v>
      </c>
      <c r="N2931" s="36">
        <v>5.4547079044476101</v>
      </c>
      <c r="O2931" s="35">
        <v>6.87193918</v>
      </c>
      <c r="P2931" s="37">
        <v>1832.1155596599999</v>
      </c>
      <c r="Q2931" t="str">
        <f t="shared" si="180"/>
        <v>Desirable</v>
      </c>
      <c r="R2931" t="str">
        <f t="shared" si="181"/>
        <v>Normal</v>
      </c>
      <c r="S2931">
        <f t="shared" si="182"/>
        <v>3</v>
      </c>
      <c r="T2931" t="str">
        <f t="shared" si="183"/>
        <v>Moderate</v>
      </c>
    </row>
    <row r="2932" spans="1:20" ht="15" customHeight="1" x14ac:dyDescent="0.35">
      <c r="A2932" s="35">
        <v>48</v>
      </c>
      <c r="B2932" s="36">
        <v>33.631248489999997</v>
      </c>
      <c r="C2932" s="35">
        <v>104.2750073</v>
      </c>
      <c r="D2932" s="35">
        <v>88.266549490000003</v>
      </c>
      <c r="E2932" s="37">
        <v>203.6351277</v>
      </c>
      <c r="F2932" s="37">
        <v>44.446930309999999</v>
      </c>
      <c r="G2932" s="37">
        <v>223.79086789999999</v>
      </c>
      <c r="H2932" s="37">
        <v>290.29464239999999</v>
      </c>
      <c r="I2932" s="17" t="s">
        <v>353</v>
      </c>
      <c r="J2932" s="17" t="s">
        <v>359</v>
      </c>
      <c r="K2932" s="17" t="s">
        <v>392</v>
      </c>
      <c r="L2932" s="17" t="s">
        <v>360</v>
      </c>
      <c r="M2932" s="17" t="s">
        <v>334</v>
      </c>
      <c r="N2932" s="36">
        <v>4.5815341189982002</v>
      </c>
      <c r="O2932" s="35">
        <v>16.008457809999999</v>
      </c>
      <c r="P2932" s="37">
        <v>1614.29992752</v>
      </c>
      <c r="Q2932" t="str">
        <f t="shared" si="180"/>
        <v>Borderline High</v>
      </c>
      <c r="R2932" t="str">
        <f t="shared" si="181"/>
        <v>Normal</v>
      </c>
      <c r="S2932">
        <f t="shared" si="182"/>
        <v>5</v>
      </c>
      <c r="T2932" t="str">
        <f t="shared" si="183"/>
        <v>Moderate</v>
      </c>
    </row>
    <row r="2933" spans="1:20" ht="15" customHeight="1" x14ac:dyDescent="0.35">
      <c r="A2933" s="35">
        <v>51</v>
      </c>
      <c r="B2933" s="36">
        <v>17.261624340000001</v>
      </c>
      <c r="C2933" s="35">
        <v>104.0655407</v>
      </c>
      <c r="D2933" s="35">
        <v>81.212292619999999</v>
      </c>
      <c r="E2933" s="37">
        <v>197.99140420000001</v>
      </c>
      <c r="F2933" s="37">
        <v>42.435140070000003</v>
      </c>
      <c r="G2933" s="37">
        <v>233.65581309999999</v>
      </c>
      <c r="H2933" s="37">
        <v>293.22751510000001</v>
      </c>
      <c r="I2933" s="17" t="s">
        <v>353</v>
      </c>
      <c r="J2933" s="17" t="s">
        <v>249</v>
      </c>
      <c r="K2933" s="17" t="s">
        <v>392</v>
      </c>
      <c r="L2933" s="17" t="s">
        <v>363</v>
      </c>
      <c r="M2933" s="17" t="s">
        <v>332</v>
      </c>
      <c r="N2933" s="36">
        <v>4.6657417384129802</v>
      </c>
      <c r="O2933" s="35">
        <v>22.85324808</v>
      </c>
      <c r="P2933" s="37">
        <v>880.34284133999995</v>
      </c>
      <c r="Q2933" t="str">
        <f t="shared" si="180"/>
        <v>Desirable</v>
      </c>
      <c r="R2933" t="str">
        <f t="shared" si="181"/>
        <v>Normal</v>
      </c>
      <c r="S2933">
        <f t="shared" si="182"/>
        <v>3</v>
      </c>
      <c r="T2933" t="str">
        <f t="shared" si="183"/>
        <v>Moderate</v>
      </c>
    </row>
    <row r="2934" spans="1:20" ht="15" customHeight="1" x14ac:dyDescent="0.35">
      <c r="A2934" s="35">
        <v>56</v>
      </c>
      <c r="B2934" s="36">
        <v>21.977193360000001</v>
      </c>
      <c r="C2934" s="35">
        <v>105.496574</v>
      </c>
      <c r="D2934" s="35">
        <v>82.887830230000006</v>
      </c>
      <c r="E2934" s="37">
        <v>157.10012510000001</v>
      </c>
      <c r="F2934" s="37">
        <v>39.971043010000002</v>
      </c>
      <c r="G2934" s="37">
        <v>190.68384560000001</v>
      </c>
      <c r="H2934" s="37">
        <v>234.7159877</v>
      </c>
      <c r="I2934" s="17" t="s">
        <v>243</v>
      </c>
      <c r="J2934" s="17" t="s">
        <v>359</v>
      </c>
      <c r="K2934" s="17" t="s">
        <v>392</v>
      </c>
      <c r="L2934" s="17" t="s">
        <v>363</v>
      </c>
      <c r="M2934" s="17" t="s">
        <v>255</v>
      </c>
      <c r="N2934" s="36">
        <v>3.9303484039857701</v>
      </c>
      <c r="O2934" s="35">
        <v>22.60874377</v>
      </c>
      <c r="P2934" s="37">
        <v>1230.7228281600001</v>
      </c>
      <c r="Q2934" t="str">
        <f t="shared" si="180"/>
        <v>Desirable</v>
      </c>
      <c r="R2934" t="str">
        <f t="shared" si="181"/>
        <v>Normal</v>
      </c>
      <c r="S2934">
        <f t="shared" si="182"/>
        <v>1</v>
      </c>
      <c r="T2934" t="str">
        <f t="shared" si="183"/>
        <v>Low</v>
      </c>
    </row>
    <row r="2935" spans="1:20" ht="15" customHeight="1" x14ac:dyDescent="0.35">
      <c r="A2935" s="35">
        <v>84</v>
      </c>
      <c r="B2935" s="36">
        <v>22.9752419</v>
      </c>
      <c r="C2935" s="35">
        <v>111.3400396</v>
      </c>
      <c r="D2935" s="35">
        <v>80.249468890000003</v>
      </c>
      <c r="E2935" s="37">
        <v>191.6227087</v>
      </c>
      <c r="F2935" s="37">
        <v>37.45727445</v>
      </c>
      <c r="G2935" s="37">
        <v>228.8689397</v>
      </c>
      <c r="H2935" s="37">
        <v>247.32597680000001</v>
      </c>
      <c r="I2935" s="17" t="s">
        <v>243</v>
      </c>
      <c r="J2935" s="17" t="s">
        <v>249</v>
      </c>
      <c r="K2935" s="17" t="s">
        <v>392</v>
      </c>
      <c r="L2935" s="17" t="s">
        <v>366</v>
      </c>
      <c r="M2935" s="17" t="s">
        <v>255</v>
      </c>
      <c r="N2935" s="36">
        <v>5.1157675381797603</v>
      </c>
      <c r="O2935" s="35">
        <v>31.090570710000001</v>
      </c>
      <c r="P2935" s="37">
        <v>1929.9203196000001</v>
      </c>
      <c r="Q2935" t="str">
        <f t="shared" si="180"/>
        <v>Desirable</v>
      </c>
      <c r="R2935" t="str">
        <f t="shared" si="181"/>
        <v>Normal</v>
      </c>
      <c r="S2935">
        <f t="shared" si="182"/>
        <v>1</v>
      </c>
      <c r="T2935" t="str">
        <f t="shared" si="183"/>
        <v>Low</v>
      </c>
    </row>
    <row r="2936" spans="1:20" ht="15" customHeight="1" x14ac:dyDescent="0.35">
      <c r="A2936" s="35">
        <v>25</v>
      </c>
      <c r="B2936" s="36">
        <v>32.008130049999998</v>
      </c>
      <c r="C2936" s="35">
        <v>117.306127</v>
      </c>
      <c r="D2936" s="35">
        <v>82.335496399999997</v>
      </c>
      <c r="E2936" s="37">
        <v>181.71238840000001</v>
      </c>
      <c r="F2936" s="37">
        <v>31.053848989999999</v>
      </c>
      <c r="G2936" s="37">
        <v>209.07590859999999</v>
      </c>
      <c r="H2936" s="37">
        <v>241.02845350000001</v>
      </c>
      <c r="I2936" s="17" t="s">
        <v>353</v>
      </c>
      <c r="J2936" s="17" t="s">
        <v>359</v>
      </c>
      <c r="K2936" s="17" t="s">
        <v>392</v>
      </c>
      <c r="L2936" s="17" t="s">
        <v>355</v>
      </c>
      <c r="M2936" s="17" t="s">
        <v>334</v>
      </c>
      <c r="N2936" s="36">
        <v>5.8515254730102999</v>
      </c>
      <c r="O2936" s="35">
        <v>34.9706306</v>
      </c>
      <c r="P2936" s="37">
        <v>800.20325124999999</v>
      </c>
      <c r="Q2936" t="str">
        <f t="shared" si="180"/>
        <v>Desirable</v>
      </c>
      <c r="R2936" t="str">
        <f t="shared" si="181"/>
        <v>Normal</v>
      </c>
      <c r="S2936">
        <f t="shared" si="182"/>
        <v>6</v>
      </c>
      <c r="T2936" t="str">
        <f t="shared" si="183"/>
        <v>High</v>
      </c>
    </row>
    <row r="2937" spans="1:20" ht="15" customHeight="1" x14ac:dyDescent="0.35">
      <c r="A2937" s="35">
        <v>72</v>
      </c>
      <c r="B2937" s="36">
        <v>24.1960959</v>
      </c>
      <c r="C2937" s="35">
        <v>104.0307696</v>
      </c>
      <c r="D2937" s="35">
        <v>91.087300069999998</v>
      </c>
      <c r="E2937" s="37">
        <v>176.26911430000001</v>
      </c>
      <c r="F2937" s="37">
        <v>23.206989830000001</v>
      </c>
      <c r="G2937" s="37">
        <v>218.25503370000001</v>
      </c>
      <c r="H2937" s="37">
        <v>241.1844036</v>
      </c>
      <c r="I2937" s="17" t="s">
        <v>243</v>
      </c>
      <c r="J2937" s="17" t="s">
        <v>354</v>
      </c>
      <c r="K2937" s="17" t="s">
        <v>392</v>
      </c>
      <c r="L2937" s="17" t="s">
        <v>366</v>
      </c>
      <c r="M2937" s="17" t="s">
        <v>255</v>
      </c>
      <c r="N2937" s="36">
        <v>7.59551822925929</v>
      </c>
      <c r="O2937" s="35">
        <v>12.94346953</v>
      </c>
      <c r="P2937" s="37">
        <v>1742.1189048000001</v>
      </c>
      <c r="Q2937" t="str">
        <f t="shared" si="180"/>
        <v>Desirable</v>
      </c>
      <c r="R2937" t="str">
        <f t="shared" si="181"/>
        <v>Normal</v>
      </c>
      <c r="S2937">
        <f t="shared" si="182"/>
        <v>1</v>
      </c>
      <c r="T2937" t="str">
        <f t="shared" si="183"/>
        <v>Low</v>
      </c>
    </row>
    <row r="2938" spans="1:20" ht="15" customHeight="1" x14ac:dyDescent="0.35">
      <c r="A2938" s="35">
        <v>44</v>
      </c>
      <c r="B2938" s="36">
        <v>18.13485962</v>
      </c>
      <c r="C2938" s="35">
        <v>106.4721387</v>
      </c>
      <c r="D2938" s="35">
        <v>75.815389980000006</v>
      </c>
      <c r="E2938" s="37">
        <v>173.52233699999999</v>
      </c>
      <c r="F2938" s="37">
        <v>41.176813940000002</v>
      </c>
      <c r="G2938" s="37">
        <v>207.43732220000001</v>
      </c>
      <c r="H2938" s="37">
        <v>226.8414568</v>
      </c>
      <c r="I2938" s="17" t="s">
        <v>353</v>
      </c>
      <c r="J2938" s="17" t="s">
        <v>359</v>
      </c>
      <c r="K2938" s="17" t="s">
        <v>255</v>
      </c>
      <c r="L2938" s="17" t="s">
        <v>360</v>
      </c>
      <c r="M2938" s="17" t="s">
        <v>332</v>
      </c>
      <c r="N2938" s="36">
        <v>4.2140787592950897</v>
      </c>
      <c r="O2938" s="35">
        <v>30.65674872</v>
      </c>
      <c r="P2938" s="37">
        <v>797.93382327999996</v>
      </c>
      <c r="Q2938" t="str">
        <f t="shared" si="180"/>
        <v>Desirable</v>
      </c>
      <c r="R2938" t="str">
        <f t="shared" si="181"/>
        <v>Normal</v>
      </c>
      <c r="S2938">
        <f t="shared" si="182"/>
        <v>3</v>
      </c>
      <c r="T2938" t="str">
        <f t="shared" si="183"/>
        <v>Moderate</v>
      </c>
    </row>
    <row r="2939" spans="1:20" ht="15" customHeight="1" x14ac:dyDescent="0.35">
      <c r="A2939" s="35">
        <v>70</v>
      </c>
      <c r="B2939" s="36">
        <v>23.53908551</v>
      </c>
      <c r="C2939" s="35">
        <v>106.435427</v>
      </c>
      <c r="D2939" s="35">
        <v>76.657805909999993</v>
      </c>
      <c r="E2939" s="37">
        <v>195.7265476</v>
      </c>
      <c r="F2939" s="37">
        <v>40.461080369999998</v>
      </c>
      <c r="G2939" s="37">
        <v>226.30688369999999</v>
      </c>
      <c r="H2939" s="37">
        <v>237.9096414</v>
      </c>
      <c r="I2939" s="17" t="s">
        <v>353</v>
      </c>
      <c r="J2939" s="17" t="s">
        <v>249</v>
      </c>
      <c r="K2939" s="17" t="s">
        <v>255</v>
      </c>
      <c r="L2939" s="17" t="s">
        <v>366</v>
      </c>
      <c r="M2939" s="17" t="s">
        <v>255</v>
      </c>
      <c r="N2939" s="36">
        <v>4.8374029020026397</v>
      </c>
      <c r="O2939" s="35">
        <v>29.77762109</v>
      </c>
      <c r="P2939" s="37">
        <v>1647.7359856999999</v>
      </c>
      <c r="Q2939" t="str">
        <f t="shared" si="180"/>
        <v>Desirable</v>
      </c>
      <c r="R2939" t="str">
        <f t="shared" si="181"/>
        <v>Normal</v>
      </c>
      <c r="S2939">
        <f t="shared" si="182"/>
        <v>2</v>
      </c>
      <c r="T2939" t="str">
        <f t="shared" si="183"/>
        <v>Low</v>
      </c>
    </row>
    <row r="2940" spans="1:20" ht="15" customHeight="1" x14ac:dyDescent="0.35">
      <c r="A2940" s="35">
        <v>56</v>
      </c>
      <c r="B2940" s="36">
        <v>24.645222159999999</v>
      </c>
      <c r="C2940" s="35">
        <v>112.5772705</v>
      </c>
      <c r="D2940" s="35">
        <v>84.5074288</v>
      </c>
      <c r="E2940" s="37">
        <v>195.3864537</v>
      </c>
      <c r="F2940" s="37">
        <v>31.474024190000002</v>
      </c>
      <c r="G2940" s="37">
        <v>213.18942369999999</v>
      </c>
      <c r="H2940" s="37">
        <v>257.11893220000002</v>
      </c>
      <c r="I2940" s="17" t="s">
        <v>353</v>
      </c>
      <c r="J2940" s="17" t="s">
        <v>249</v>
      </c>
      <c r="K2940" s="17" t="s">
        <v>392</v>
      </c>
      <c r="L2940" s="17" t="s">
        <v>363</v>
      </c>
      <c r="M2940" s="17" t="s">
        <v>255</v>
      </c>
      <c r="N2940" s="36">
        <v>6.2078637456877397</v>
      </c>
      <c r="O2940" s="35">
        <v>28.069841700000001</v>
      </c>
      <c r="P2940" s="37">
        <v>1380.1324409599999</v>
      </c>
      <c r="Q2940" t="str">
        <f t="shared" si="180"/>
        <v>Desirable</v>
      </c>
      <c r="R2940" t="str">
        <f t="shared" si="181"/>
        <v>Normal</v>
      </c>
      <c r="S2940">
        <f t="shared" si="182"/>
        <v>3</v>
      </c>
      <c r="T2940" t="str">
        <f t="shared" si="183"/>
        <v>Moderate</v>
      </c>
    </row>
    <row r="2941" spans="1:20" ht="15" customHeight="1" x14ac:dyDescent="0.35">
      <c r="A2941" s="35">
        <v>82</v>
      </c>
      <c r="B2941" s="36">
        <v>26.662528200000001</v>
      </c>
      <c r="C2941" s="35">
        <v>116.42264160000001</v>
      </c>
      <c r="D2941" s="35">
        <v>84.738394510000006</v>
      </c>
      <c r="E2941" s="37">
        <v>208.38041519999999</v>
      </c>
      <c r="F2941" s="37">
        <v>29.627569139999999</v>
      </c>
      <c r="G2941" s="37">
        <v>249.2044143</v>
      </c>
      <c r="H2941" s="37">
        <v>243.54336900000001</v>
      </c>
      <c r="I2941" s="17" t="s">
        <v>353</v>
      </c>
      <c r="J2941" s="17" t="s">
        <v>359</v>
      </c>
      <c r="K2941" s="17" t="s">
        <v>392</v>
      </c>
      <c r="L2941" s="17" t="s">
        <v>366</v>
      </c>
      <c r="M2941" s="17" t="s">
        <v>333</v>
      </c>
      <c r="N2941" s="36">
        <v>7.0333281213633896</v>
      </c>
      <c r="O2941" s="35">
        <v>31.68424709</v>
      </c>
      <c r="P2941" s="37">
        <v>2186.3273124000002</v>
      </c>
      <c r="Q2941" t="str">
        <f t="shared" si="180"/>
        <v>Borderline High</v>
      </c>
      <c r="R2941" t="str">
        <f t="shared" si="181"/>
        <v>Normal</v>
      </c>
      <c r="S2941">
        <f t="shared" si="182"/>
        <v>5</v>
      </c>
      <c r="T2941" t="str">
        <f t="shared" si="183"/>
        <v>Moderate</v>
      </c>
    </row>
    <row r="2942" spans="1:20" ht="15" customHeight="1" x14ac:dyDescent="0.35">
      <c r="A2942" s="35">
        <v>34</v>
      </c>
      <c r="B2942" s="36">
        <v>27.641164209999999</v>
      </c>
      <c r="C2942" s="35">
        <v>96.213662959999994</v>
      </c>
      <c r="D2942" s="35">
        <v>71.916546539999999</v>
      </c>
      <c r="E2942" s="37">
        <v>205.9074608</v>
      </c>
      <c r="F2942" s="37">
        <v>38.07139531</v>
      </c>
      <c r="G2942" s="37">
        <v>196.99374700000001</v>
      </c>
      <c r="H2942" s="37">
        <v>261.96883700000001</v>
      </c>
      <c r="I2942" s="17" t="s">
        <v>353</v>
      </c>
      <c r="J2942" s="17" t="s">
        <v>249</v>
      </c>
      <c r="K2942" s="17" t="s">
        <v>255</v>
      </c>
      <c r="L2942" s="17" t="s">
        <v>357</v>
      </c>
      <c r="M2942" s="17" t="s">
        <v>333</v>
      </c>
      <c r="N2942" s="36">
        <v>5.4084558530985998</v>
      </c>
      <c r="O2942" s="35">
        <v>24.297116419999998</v>
      </c>
      <c r="P2942" s="37">
        <v>939.79958313999998</v>
      </c>
      <c r="Q2942" t="str">
        <f t="shared" si="180"/>
        <v>Borderline High</v>
      </c>
      <c r="R2942" t="str">
        <f t="shared" si="181"/>
        <v>Normal</v>
      </c>
      <c r="S2942">
        <f t="shared" si="182"/>
        <v>5</v>
      </c>
      <c r="T2942" t="str">
        <f t="shared" si="183"/>
        <v>Moderate</v>
      </c>
    </row>
    <row r="2943" spans="1:20" ht="15" customHeight="1" x14ac:dyDescent="0.35">
      <c r="A2943" s="35">
        <v>47</v>
      </c>
      <c r="B2943" s="36">
        <v>31.838368280000001</v>
      </c>
      <c r="C2943" s="35">
        <v>114.05760600000001</v>
      </c>
      <c r="D2943" s="35">
        <v>96.838667360000002</v>
      </c>
      <c r="E2943" s="37">
        <v>224.62122299999999</v>
      </c>
      <c r="F2943" s="37">
        <v>39.604318599999999</v>
      </c>
      <c r="G2943" s="37">
        <v>232.24545180000001</v>
      </c>
      <c r="H2943" s="37">
        <v>250.90268739999999</v>
      </c>
      <c r="I2943" s="17" t="s">
        <v>243</v>
      </c>
      <c r="J2943" s="17" t="s">
        <v>249</v>
      </c>
      <c r="K2943" s="17" t="s">
        <v>392</v>
      </c>
      <c r="L2943" s="17" t="s">
        <v>360</v>
      </c>
      <c r="M2943" s="17" t="s">
        <v>334</v>
      </c>
      <c r="N2943" s="36">
        <v>5.6716345828002703</v>
      </c>
      <c r="O2943" s="35">
        <v>17.218938640000001</v>
      </c>
      <c r="P2943" s="37">
        <v>1496.4033091599999</v>
      </c>
      <c r="Q2943" t="str">
        <f t="shared" si="180"/>
        <v>Borderline High</v>
      </c>
      <c r="R2943" t="str">
        <f t="shared" si="181"/>
        <v>Normal</v>
      </c>
      <c r="S2943">
        <f t="shared" si="182"/>
        <v>4</v>
      </c>
      <c r="T2943" t="str">
        <f t="shared" si="183"/>
        <v>Moderate</v>
      </c>
    </row>
    <row r="2944" spans="1:20" ht="15" customHeight="1" x14ac:dyDescent="0.35">
      <c r="A2944" s="35">
        <v>70</v>
      </c>
      <c r="B2944" s="36">
        <v>25.439835689999999</v>
      </c>
      <c r="C2944" s="35">
        <v>115.6495082</v>
      </c>
      <c r="D2944" s="35">
        <v>71.067559779999996</v>
      </c>
      <c r="E2944" s="37">
        <v>190.94452810000001</v>
      </c>
      <c r="F2944" s="37">
        <v>37.311435619999997</v>
      </c>
      <c r="G2944" s="37">
        <v>215.4416761</v>
      </c>
      <c r="H2944" s="37">
        <v>268.27060879999999</v>
      </c>
      <c r="I2944" s="17" t="s">
        <v>243</v>
      </c>
      <c r="J2944" s="17" t="s">
        <v>249</v>
      </c>
      <c r="K2944" s="17" t="s">
        <v>255</v>
      </c>
      <c r="L2944" s="17" t="s">
        <v>366</v>
      </c>
      <c r="M2944" s="17" t="s">
        <v>333</v>
      </c>
      <c r="N2944" s="36">
        <v>5.1175872739039896</v>
      </c>
      <c r="O2944" s="35">
        <v>44.581948420000003</v>
      </c>
      <c r="P2944" s="37">
        <v>1780.7884982999999</v>
      </c>
      <c r="Q2944" t="str">
        <f t="shared" si="180"/>
        <v>Desirable</v>
      </c>
      <c r="R2944" t="str">
        <f t="shared" si="181"/>
        <v>Normal</v>
      </c>
      <c r="S2944">
        <f t="shared" si="182"/>
        <v>3</v>
      </c>
      <c r="T2944" t="str">
        <f t="shared" si="183"/>
        <v>Moderate</v>
      </c>
    </row>
    <row r="2945" spans="1:20" ht="15" customHeight="1" x14ac:dyDescent="0.35">
      <c r="A2945" s="35">
        <v>30</v>
      </c>
      <c r="B2945" s="36">
        <v>24.086218259999999</v>
      </c>
      <c r="C2945" s="35">
        <v>106.5065687</v>
      </c>
      <c r="D2945" s="35">
        <v>69.399857609999998</v>
      </c>
      <c r="E2945" s="37">
        <v>195.2240711</v>
      </c>
      <c r="F2945" s="37">
        <v>39.046935220000002</v>
      </c>
      <c r="G2945" s="37">
        <v>214.73064650000001</v>
      </c>
      <c r="H2945" s="37">
        <v>260.61221060000003</v>
      </c>
      <c r="I2945" s="17" t="s">
        <v>243</v>
      </c>
      <c r="J2945" s="17" t="s">
        <v>249</v>
      </c>
      <c r="K2945" s="17" t="s">
        <v>255</v>
      </c>
      <c r="L2945" s="17" t="s">
        <v>357</v>
      </c>
      <c r="M2945" s="17" t="s">
        <v>255</v>
      </c>
      <c r="N2945" s="36">
        <v>4.9997284037802103</v>
      </c>
      <c r="O2945" s="35">
        <v>37.106711089999997</v>
      </c>
      <c r="P2945" s="37">
        <v>722.58654779999995</v>
      </c>
      <c r="Q2945" t="str">
        <f t="shared" si="180"/>
        <v>Desirable</v>
      </c>
      <c r="R2945" t="str">
        <f t="shared" si="181"/>
        <v>Normal</v>
      </c>
      <c r="S2945">
        <f t="shared" si="182"/>
        <v>1</v>
      </c>
      <c r="T2945" t="str">
        <f t="shared" si="183"/>
        <v>Low</v>
      </c>
    </row>
    <row r="2946" spans="1:20" ht="15" customHeight="1" x14ac:dyDescent="0.35">
      <c r="A2946" s="35">
        <v>38</v>
      </c>
      <c r="B2946" s="36">
        <v>27.233483150000001</v>
      </c>
      <c r="C2946" s="35">
        <v>111.1713513</v>
      </c>
      <c r="D2946" s="35">
        <v>96.259036449999996</v>
      </c>
      <c r="E2946" s="37">
        <v>201.75687830000001</v>
      </c>
      <c r="F2946" s="37">
        <v>34.360205569999998</v>
      </c>
      <c r="G2946" s="37">
        <v>207.14957820000001</v>
      </c>
      <c r="H2946" s="37">
        <v>275.78440269999999</v>
      </c>
      <c r="I2946" s="17" t="s">
        <v>243</v>
      </c>
      <c r="J2946" s="17" t="s">
        <v>359</v>
      </c>
      <c r="K2946" s="17" t="s">
        <v>392</v>
      </c>
      <c r="L2946" s="17" t="s">
        <v>357</v>
      </c>
      <c r="M2946" s="17" t="s">
        <v>333</v>
      </c>
      <c r="N2946" s="36">
        <v>5.8718181382521903</v>
      </c>
      <c r="O2946" s="35">
        <v>14.91231485</v>
      </c>
      <c r="P2946" s="37">
        <v>1034.8723597000001</v>
      </c>
      <c r="Q2946" t="str">
        <f t="shared" ref="Q2946:Q3009" si="184">IF(E2946&lt;200,"Desirable",IF(E2946&lt;240,"Borderline High","High"))</f>
        <v>Borderline High</v>
      </c>
      <c r="R2946" t="str">
        <f t="shared" ref="R2946:R3009" si="185">IF(C2946&lt;120,"Normal",IF(C2946&lt;130,"Elevated",IF(C2946&lt;140,"High / Stage 1","High / Stage 2")))</f>
        <v>Normal</v>
      </c>
      <c r="S2946">
        <f t="shared" ref="S2946:S3009" si="186">(IF(M2946="Obese",3,IF(M2946="Overweight",2,IF(M2946="Underweight",1,0))))+(IF(R2946="High / Stage 2",3,IF(R2946="High / Stage 1",2,IF(R2946="Elevated",1,0))))+IF(I2946="smoker",2,0)+IF(F2946&lt;40,1,0)</f>
        <v>3</v>
      </c>
      <c r="T2946" t="str">
        <f t="shared" ref="T2946:T3009" si="187">IF(S2946&lt;=2,"Low",IF(S2946&lt;=5,"Moderate","High"))</f>
        <v>Moderate</v>
      </c>
    </row>
    <row r="2947" spans="1:20" ht="15" customHeight="1" x14ac:dyDescent="0.35">
      <c r="A2947" s="35">
        <v>36</v>
      </c>
      <c r="B2947" s="36">
        <v>28.21324461</v>
      </c>
      <c r="C2947" s="35">
        <v>109.36656410000001</v>
      </c>
      <c r="D2947" s="35">
        <v>81.683645409999997</v>
      </c>
      <c r="E2947" s="37">
        <v>173.10084689999999</v>
      </c>
      <c r="F2947" s="37">
        <v>40.916867209999999</v>
      </c>
      <c r="G2947" s="37">
        <v>219.9364167</v>
      </c>
      <c r="H2947" s="37">
        <v>234.54972269999999</v>
      </c>
      <c r="I2947" s="17" t="s">
        <v>243</v>
      </c>
      <c r="J2947" s="17" t="s">
        <v>249</v>
      </c>
      <c r="K2947" s="17" t="s">
        <v>392</v>
      </c>
      <c r="L2947" s="17" t="s">
        <v>357</v>
      </c>
      <c r="M2947" s="17" t="s">
        <v>333</v>
      </c>
      <c r="N2947" s="36">
        <v>4.23054986129765</v>
      </c>
      <c r="O2947" s="35">
        <v>27.682918690000001</v>
      </c>
      <c r="P2947" s="37">
        <v>1015.67680596</v>
      </c>
      <c r="Q2947" t="str">
        <f t="shared" si="184"/>
        <v>Desirable</v>
      </c>
      <c r="R2947" t="str">
        <f t="shared" si="185"/>
        <v>Normal</v>
      </c>
      <c r="S2947">
        <f t="shared" si="186"/>
        <v>2</v>
      </c>
      <c r="T2947" t="str">
        <f t="shared" si="187"/>
        <v>Low</v>
      </c>
    </row>
    <row r="2948" spans="1:20" ht="15" customHeight="1" x14ac:dyDescent="0.35">
      <c r="A2948" s="35">
        <v>70</v>
      </c>
      <c r="B2948" s="36">
        <v>23.99335061</v>
      </c>
      <c r="C2948" s="35">
        <v>101.1945285</v>
      </c>
      <c r="D2948" s="35">
        <v>81.511298420000003</v>
      </c>
      <c r="E2948" s="37">
        <v>206.73847910000001</v>
      </c>
      <c r="F2948" s="37">
        <v>38.575031670000001</v>
      </c>
      <c r="G2948" s="37">
        <v>239.81256300000001</v>
      </c>
      <c r="H2948" s="37">
        <v>240.08969719999999</v>
      </c>
      <c r="I2948" s="17" t="s">
        <v>243</v>
      </c>
      <c r="J2948" s="17" t="s">
        <v>354</v>
      </c>
      <c r="K2948" s="17" t="s">
        <v>392</v>
      </c>
      <c r="L2948" s="17" t="s">
        <v>366</v>
      </c>
      <c r="M2948" s="17" t="s">
        <v>255</v>
      </c>
      <c r="N2948" s="36">
        <v>5.35938585530136</v>
      </c>
      <c r="O2948" s="35">
        <v>19.683230080000001</v>
      </c>
      <c r="P2948" s="37">
        <v>1679.5345427</v>
      </c>
      <c r="Q2948" t="str">
        <f t="shared" si="184"/>
        <v>Borderline High</v>
      </c>
      <c r="R2948" t="str">
        <f t="shared" si="185"/>
        <v>Normal</v>
      </c>
      <c r="S2948">
        <f t="shared" si="186"/>
        <v>1</v>
      </c>
      <c r="T2948" t="str">
        <f t="shared" si="187"/>
        <v>Low</v>
      </c>
    </row>
    <row r="2949" spans="1:20" ht="15" customHeight="1" x14ac:dyDescent="0.35">
      <c r="A2949" s="35">
        <v>36</v>
      </c>
      <c r="B2949" s="36">
        <v>18.484922940000001</v>
      </c>
      <c r="C2949" s="35">
        <v>98.176560899999998</v>
      </c>
      <c r="D2949" s="35">
        <v>72.628779739999999</v>
      </c>
      <c r="E2949" s="37">
        <v>178.89388919999999</v>
      </c>
      <c r="F2949" s="37">
        <v>35.932756810000001</v>
      </c>
      <c r="G2949" s="37">
        <v>201.1807665</v>
      </c>
      <c r="H2949" s="37">
        <v>211.64595399999999</v>
      </c>
      <c r="I2949" s="17" t="s">
        <v>243</v>
      </c>
      <c r="J2949" s="17" t="s">
        <v>359</v>
      </c>
      <c r="K2949" s="17" t="s">
        <v>255</v>
      </c>
      <c r="L2949" s="17" t="s">
        <v>357</v>
      </c>
      <c r="M2949" s="17" t="s">
        <v>332</v>
      </c>
      <c r="N2949" s="36">
        <v>4.97857401105985</v>
      </c>
      <c r="O2949" s="35">
        <v>25.54778116</v>
      </c>
      <c r="P2949" s="37">
        <v>665.45722583999998</v>
      </c>
      <c r="Q2949" t="str">
        <f t="shared" si="184"/>
        <v>Desirable</v>
      </c>
      <c r="R2949" t="str">
        <f t="shared" si="185"/>
        <v>Normal</v>
      </c>
      <c r="S2949">
        <f t="shared" si="186"/>
        <v>2</v>
      </c>
      <c r="T2949" t="str">
        <f t="shared" si="187"/>
        <v>Low</v>
      </c>
    </row>
    <row r="2950" spans="1:20" ht="15" customHeight="1" x14ac:dyDescent="0.35">
      <c r="A2950" s="35">
        <v>74</v>
      </c>
      <c r="B2950" s="36">
        <v>24.550504979999999</v>
      </c>
      <c r="C2950" s="35">
        <v>111.37154889999999</v>
      </c>
      <c r="D2950" s="35">
        <v>78.594185350000004</v>
      </c>
      <c r="E2950" s="37">
        <v>196.95107619999999</v>
      </c>
      <c r="F2950" s="37">
        <v>47.849400770000003</v>
      </c>
      <c r="G2950" s="37">
        <v>199.17103560000001</v>
      </c>
      <c r="H2950" s="37">
        <v>254.6553447</v>
      </c>
      <c r="I2950" s="17" t="s">
        <v>243</v>
      </c>
      <c r="J2950" s="17" t="s">
        <v>249</v>
      </c>
      <c r="K2950" s="17" t="s">
        <v>255</v>
      </c>
      <c r="L2950" s="17" t="s">
        <v>366</v>
      </c>
      <c r="M2950" s="17" t="s">
        <v>255</v>
      </c>
      <c r="N2950" s="36">
        <v>4.1160614977540497</v>
      </c>
      <c r="O2950" s="35">
        <v>32.777363549999997</v>
      </c>
      <c r="P2950" s="37">
        <v>1816.73736852</v>
      </c>
      <c r="Q2950" t="str">
        <f t="shared" si="184"/>
        <v>Desirable</v>
      </c>
      <c r="R2950" t="str">
        <f t="shared" si="185"/>
        <v>Normal</v>
      </c>
      <c r="S2950">
        <f t="shared" si="186"/>
        <v>0</v>
      </c>
      <c r="T2950" t="str">
        <f t="shared" si="187"/>
        <v>Low</v>
      </c>
    </row>
    <row r="2951" spans="1:20" ht="15" customHeight="1" x14ac:dyDescent="0.35">
      <c r="A2951" s="35">
        <v>42</v>
      </c>
      <c r="B2951" s="36">
        <v>31.037178950000001</v>
      </c>
      <c r="C2951" s="35">
        <v>108.9251333</v>
      </c>
      <c r="D2951" s="35">
        <v>92.127714400000002</v>
      </c>
      <c r="E2951" s="37">
        <v>187.19771779999999</v>
      </c>
      <c r="F2951" s="37">
        <v>38.02347305</v>
      </c>
      <c r="G2951" s="37">
        <v>187.69603319999999</v>
      </c>
      <c r="H2951" s="37">
        <v>266.07538510000001</v>
      </c>
      <c r="I2951" s="17" t="s">
        <v>243</v>
      </c>
      <c r="J2951" s="17" t="s">
        <v>359</v>
      </c>
      <c r="K2951" s="17" t="s">
        <v>392</v>
      </c>
      <c r="L2951" s="17" t="s">
        <v>360</v>
      </c>
      <c r="M2951" s="17" t="s">
        <v>334</v>
      </c>
      <c r="N2951" s="36">
        <v>4.9232146036170699</v>
      </c>
      <c r="O2951" s="35">
        <v>16.7974189</v>
      </c>
      <c r="P2951" s="37">
        <v>1303.5615158999999</v>
      </c>
      <c r="Q2951" t="str">
        <f t="shared" si="184"/>
        <v>Desirable</v>
      </c>
      <c r="R2951" t="str">
        <f t="shared" si="185"/>
        <v>Normal</v>
      </c>
      <c r="S2951">
        <f t="shared" si="186"/>
        <v>4</v>
      </c>
      <c r="T2951" t="str">
        <f t="shared" si="187"/>
        <v>Moderate</v>
      </c>
    </row>
    <row r="2952" spans="1:20" ht="15" customHeight="1" x14ac:dyDescent="0.35">
      <c r="A2952" s="35">
        <v>48</v>
      </c>
      <c r="B2952" s="36">
        <v>26.605925419999998</v>
      </c>
      <c r="C2952" s="35">
        <v>101.50467759999999</v>
      </c>
      <c r="D2952" s="35">
        <v>85.617183440000005</v>
      </c>
      <c r="E2952" s="37">
        <v>184.8668988</v>
      </c>
      <c r="F2952" s="37">
        <v>36.492187970000003</v>
      </c>
      <c r="G2952" s="37">
        <v>214.6205502</v>
      </c>
      <c r="H2952" s="37">
        <v>210.3452332</v>
      </c>
      <c r="I2952" s="17" t="s">
        <v>353</v>
      </c>
      <c r="J2952" s="17" t="s">
        <v>359</v>
      </c>
      <c r="K2952" s="17" t="s">
        <v>392</v>
      </c>
      <c r="L2952" s="17" t="s">
        <v>360</v>
      </c>
      <c r="M2952" s="17" t="s">
        <v>333</v>
      </c>
      <c r="N2952" s="36">
        <v>5.0659307946121999</v>
      </c>
      <c r="O2952" s="35">
        <v>15.887494159999999</v>
      </c>
      <c r="P2952" s="37">
        <v>1277.08442016</v>
      </c>
      <c r="Q2952" t="str">
        <f t="shared" si="184"/>
        <v>Desirable</v>
      </c>
      <c r="R2952" t="str">
        <f t="shared" si="185"/>
        <v>Normal</v>
      </c>
      <c r="S2952">
        <f t="shared" si="186"/>
        <v>5</v>
      </c>
      <c r="T2952" t="str">
        <f t="shared" si="187"/>
        <v>Moderate</v>
      </c>
    </row>
    <row r="2953" spans="1:20" ht="15" customHeight="1" x14ac:dyDescent="0.35">
      <c r="A2953" s="35">
        <v>72</v>
      </c>
      <c r="B2953" s="36">
        <v>33.219255050000001</v>
      </c>
      <c r="C2953" s="35">
        <v>106.9133758</v>
      </c>
      <c r="D2953" s="35">
        <v>88.223820200000006</v>
      </c>
      <c r="E2953" s="37">
        <v>212.87931309999999</v>
      </c>
      <c r="F2953" s="37">
        <v>37.063797870000002</v>
      </c>
      <c r="G2953" s="37">
        <v>211.59240449999999</v>
      </c>
      <c r="H2953" s="37">
        <v>224.1043401</v>
      </c>
      <c r="I2953" s="17" t="s">
        <v>243</v>
      </c>
      <c r="J2953" s="17" t="s">
        <v>354</v>
      </c>
      <c r="K2953" s="17" t="s">
        <v>392</v>
      </c>
      <c r="L2953" s="17" t="s">
        <v>366</v>
      </c>
      <c r="M2953" s="17" t="s">
        <v>334</v>
      </c>
      <c r="N2953" s="36">
        <v>5.7435914648214599</v>
      </c>
      <c r="O2953" s="35">
        <v>18.689555599999998</v>
      </c>
      <c r="P2953" s="37">
        <v>2391.7863636000002</v>
      </c>
      <c r="Q2953" t="str">
        <f t="shared" si="184"/>
        <v>Borderline High</v>
      </c>
      <c r="R2953" t="str">
        <f t="shared" si="185"/>
        <v>Normal</v>
      </c>
      <c r="S2953">
        <f t="shared" si="186"/>
        <v>4</v>
      </c>
      <c r="T2953" t="str">
        <f t="shared" si="187"/>
        <v>Moderate</v>
      </c>
    </row>
    <row r="2954" spans="1:20" ht="15" customHeight="1" x14ac:dyDescent="0.35">
      <c r="A2954" s="35">
        <v>40</v>
      </c>
      <c r="B2954" s="36">
        <v>29.512773710000001</v>
      </c>
      <c r="C2954" s="35">
        <v>108.0667432</v>
      </c>
      <c r="D2954" s="35">
        <v>73.087877039999995</v>
      </c>
      <c r="E2954" s="37">
        <v>197.6455842</v>
      </c>
      <c r="F2954" s="37">
        <v>35.065929769999997</v>
      </c>
      <c r="G2954" s="37">
        <v>235.7668736</v>
      </c>
      <c r="H2954" s="37">
        <v>243.49733560000001</v>
      </c>
      <c r="I2954" s="17" t="s">
        <v>243</v>
      </c>
      <c r="J2954" s="17" t="s">
        <v>354</v>
      </c>
      <c r="K2954" s="17" t="s">
        <v>255</v>
      </c>
      <c r="L2954" s="17" t="s">
        <v>360</v>
      </c>
      <c r="M2954" s="17" t="s">
        <v>333</v>
      </c>
      <c r="N2954" s="36">
        <v>5.6363993624687003</v>
      </c>
      <c r="O2954" s="35">
        <v>34.978866160000003</v>
      </c>
      <c r="P2954" s="37">
        <v>1180.5109484</v>
      </c>
      <c r="Q2954" t="str">
        <f t="shared" si="184"/>
        <v>Desirable</v>
      </c>
      <c r="R2954" t="str">
        <f t="shared" si="185"/>
        <v>Normal</v>
      </c>
      <c r="S2954">
        <f t="shared" si="186"/>
        <v>3</v>
      </c>
      <c r="T2954" t="str">
        <f t="shared" si="187"/>
        <v>Moderate</v>
      </c>
    </row>
    <row r="2955" spans="1:20" ht="15" customHeight="1" x14ac:dyDescent="0.35">
      <c r="A2955" s="35">
        <v>49</v>
      </c>
      <c r="B2955" s="36">
        <v>24.3603953</v>
      </c>
      <c r="C2955" s="35">
        <v>93.149200519999994</v>
      </c>
      <c r="D2955" s="35">
        <v>77.487431090000001</v>
      </c>
      <c r="E2955" s="37">
        <v>207.85705730000001</v>
      </c>
      <c r="F2955" s="37">
        <v>41.674695530000001</v>
      </c>
      <c r="G2955" s="37">
        <v>247.53824019999999</v>
      </c>
      <c r="H2955" s="37">
        <v>224.10476030000001</v>
      </c>
      <c r="I2955" s="17" t="s">
        <v>243</v>
      </c>
      <c r="J2955" s="17" t="s">
        <v>354</v>
      </c>
      <c r="K2955" s="17" t="s">
        <v>255</v>
      </c>
      <c r="L2955" s="17" t="s">
        <v>360</v>
      </c>
      <c r="M2955" s="17" t="s">
        <v>255</v>
      </c>
      <c r="N2955" s="36">
        <v>4.9876082993904998</v>
      </c>
      <c r="O2955" s="35">
        <v>15.66176943</v>
      </c>
      <c r="P2955" s="37">
        <v>1193.6593697000001</v>
      </c>
      <c r="Q2955" t="str">
        <f t="shared" si="184"/>
        <v>Borderline High</v>
      </c>
      <c r="R2955" t="str">
        <f t="shared" si="185"/>
        <v>Normal</v>
      </c>
      <c r="S2955">
        <f t="shared" si="186"/>
        <v>0</v>
      </c>
      <c r="T2955" t="str">
        <f t="shared" si="187"/>
        <v>Low</v>
      </c>
    </row>
    <row r="2956" spans="1:20" ht="15" customHeight="1" x14ac:dyDescent="0.35">
      <c r="A2956" s="35">
        <v>79</v>
      </c>
      <c r="B2956" s="36">
        <v>34.34519358</v>
      </c>
      <c r="C2956" s="35">
        <v>110.1090571</v>
      </c>
      <c r="D2956" s="35">
        <v>90.275721099999998</v>
      </c>
      <c r="E2956" s="37">
        <v>205.6731777</v>
      </c>
      <c r="F2956" s="37">
        <v>34.746821109999999</v>
      </c>
      <c r="G2956" s="37">
        <v>229.90019469999999</v>
      </c>
      <c r="H2956" s="37">
        <v>281.91426990000002</v>
      </c>
      <c r="I2956" s="17" t="s">
        <v>353</v>
      </c>
      <c r="J2956" s="17" t="s">
        <v>249</v>
      </c>
      <c r="K2956" s="17" t="s">
        <v>392</v>
      </c>
      <c r="L2956" s="17" t="s">
        <v>366</v>
      </c>
      <c r="M2956" s="17" t="s">
        <v>334</v>
      </c>
      <c r="N2956" s="36">
        <v>5.9191940767441302</v>
      </c>
      <c r="O2956" s="35">
        <v>19.833335999999999</v>
      </c>
      <c r="P2956" s="37">
        <v>2713.2702928200001</v>
      </c>
      <c r="Q2956" t="str">
        <f t="shared" si="184"/>
        <v>Borderline High</v>
      </c>
      <c r="R2956" t="str">
        <f t="shared" si="185"/>
        <v>Normal</v>
      </c>
      <c r="S2956">
        <f t="shared" si="186"/>
        <v>6</v>
      </c>
      <c r="T2956" t="str">
        <f t="shared" si="187"/>
        <v>High</v>
      </c>
    </row>
    <row r="2957" spans="1:20" ht="15" customHeight="1" x14ac:dyDescent="0.35">
      <c r="A2957" s="35">
        <v>27</v>
      </c>
      <c r="B2957" s="36">
        <v>22.654727340000001</v>
      </c>
      <c r="C2957" s="35">
        <v>116.4790125</v>
      </c>
      <c r="D2957" s="35">
        <v>65.122198179999998</v>
      </c>
      <c r="E2957" s="37">
        <v>194.42002859999999</v>
      </c>
      <c r="F2957" s="37">
        <v>36.876606690000003</v>
      </c>
      <c r="G2957" s="37">
        <v>203.9763513</v>
      </c>
      <c r="H2957" s="37">
        <v>250.45415070000001</v>
      </c>
      <c r="I2957" s="17" t="s">
        <v>243</v>
      </c>
      <c r="J2957" s="17" t="s">
        <v>359</v>
      </c>
      <c r="K2957" s="17" t="s">
        <v>255</v>
      </c>
      <c r="L2957" s="17" t="s">
        <v>355</v>
      </c>
      <c r="M2957" s="17" t="s">
        <v>255</v>
      </c>
      <c r="N2957" s="36">
        <v>5.2721778398531898</v>
      </c>
      <c r="O2957" s="35">
        <v>51.356814319999998</v>
      </c>
      <c r="P2957" s="37">
        <v>611.67763818000003</v>
      </c>
      <c r="Q2957" t="str">
        <f t="shared" si="184"/>
        <v>Desirable</v>
      </c>
      <c r="R2957" t="str">
        <f t="shared" si="185"/>
        <v>Normal</v>
      </c>
      <c r="S2957">
        <f t="shared" si="186"/>
        <v>1</v>
      </c>
      <c r="T2957" t="str">
        <f t="shared" si="187"/>
        <v>Low</v>
      </c>
    </row>
    <row r="2958" spans="1:20" ht="15" customHeight="1" x14ac:dyDescent="0.35">
      <c r="A2958" s="35">
        <v>89</v>
      </c>
      <c r="B2958" s="36">
        <v>18.62420972</v>
      </c>
      <c r="C2958" s="35">
        <v>110.9251594</v>
      </c>
      <c r="D2958" s="35">
        <v>71.443411600000005</v>
      </c>
      <c r="E2958" s="37">
        <v>203.4481863</v>
      </c>
      <c r="F2958" s="37">
        <v>29.837979369999999</v>
      </c>
      <c r="G2958" s="37">
        <v>228.69588970000001</v>
      </c>
      <c r="H2958" s="37">
        <v>295.68354260000001</v>
      </c>
      <c r="I2958" s="17" t="s">
        <v>243</v>
      </c>
      <c r="J2958" s="17" t="s">
        <v>359</v>
      </c>
      <c r="K2958" s="17" t="s">
        <v>255</v>
      </c>
      <c r="L2958" s="17" t="s">
        <v>366</v>
      </c>
      <c r="M2958" s="17" t="s">
        <v>255</v>
      </c>
      <c r="N2958" s="36">
        <v>6.8184304230920203</v>
      </c>
      <c r="O2958" s="35">
        <v>39.481747800000001</v>
      </c>
      <c r="P2958" s="37">
        <v>1657.5546650799999</v>
      </c>
      <c r="Q2958" t="str">
        <f t="shared" si="184"/>
        <v>Borderline High</v>
      </c>
      <c r="R2958" t="str">
        <f t="shared" si="185"/>
        <v>Normal</v>
      </c>
      <c r="S2958">
        <f t="shared" si="186"/>
        <v>1</v>
      </c>
      <c r="T2958" t="str">
        <f t="shared" si="187"/>
        <v>Low</v>
      </c>
    </row>
    <row r="2959" spans="1:20" ht="15" customHeight="1" x14ac:dyDescent="0.35">
      <c r="A2959" s="35">
        <v>71</v>
      </c>
      <c r="B2959" s="36">
        <v>28.720389990000001</v>
      </c>
      <c r="C2959" s="35">
        <v>106.9436089</v>
      </c>
      <c r="D2959" s="35">
        <v>88.330148550000004</v>
      </c>
      <c r="E2959" s="37">
        <v>185.72929679999999</v>
      </c>
      <c r="F2959" s="37">
        <v>45.413319850000001</v>
      </c>
      <c r="G2959" s="37">
        <v>206.42293280000001</v>
      </c>
      <c r="H2959" s="37">
        <v>265.11709189999999</v>
      </c>
      <c r="I2959" s="17" t="s">
        <v>243</v>
      </c>
      <c r="J2959" s="17" t="s">
        <v>249</v>
      </c>
      <c r="K2959" s="17" t="s">
        <v>392</v>
      </c>
      <c r="L2959" s="17" t="s">
        <v>366</v>
      </c>
      <c r="M2959" s="17" t="s">
        <v>333</v>
      </c>
      <c r="N2959" s="36">
        <v>4.0897537861901103</v>
      </c>
      <c r="O2959" s="35">
        <v>18.61346035</v>
      </c>
      <c r="P2959" s="37">
        <v>2039.14768929</v>
      </c>
      <c r="Q2959" t="str">
        <f t="shared" si="184"/>
        <v>Desirable</v>
      </c>
      <c r="R2959" t="str">
        <f t="shared" si="185"/>
        <v>Normal</v>
      </c>
      <c r="S2959">
        <f t="shared" si="186"/>
        <v>2</v>
      </c>
      <c r="T2959" t="str">
        <f t="shared" si="187"/>
        <v>Low</v>
      </c>
    </row>
    <row r="2960" spans="1:20" ht="15" customHeight="1" x14ac:dyDescent="0.35">
      <c r="A2960" s="35">
        <v>69</v>
      </c>
      <c r="B2960" s="36">
        <v>23.08062589</v>
      </c>
      <c r="C2960" s="35">
        <v>103.87487489999999</v>
      </c>
      <c r="D2960" s="35">
        <v>70.780895299999997</v>
      </c>
      <c r="E2960" s="37">
        <v>174.63412959999999</v>
      </c>
      <c r="F2960" s="37">
        <v>33.206603770000001</v>
      </c>
      <c r="G2960" s="37">
        <v>195.4628621</v>
      </c>
      <c r="H2960" s="37">
        <v>221.0149772</v>
      </c>
      <c r="I2960" s="17" t="s">
        <v>243</v>
      </c>
      <c r="J2960" s="17" t="s">
        <v>249</v>
      </c>
      <c r="K2960" s="17" t="s">
        <v>255</v>
      </c>
      <c r="L2960" s="17" t="s">
        <v>261</v>
      </c>
      <c r="M2960" s="17" t="s">
        <v>255</v>
      </c>
      <c r="N2960" s="36">
        <v>5.2590180799450099</v>
      </c>
      <c r="O2960" s="35">
        <v>33.093979599999997</v>
      </c>
      <c r="P2960" s="37">
        <v>1592.5631864100001</v>
      </c>
      <c r="Q2960" t="str">
        <f t="shared" si="184"/>
        <v>Desirable</v>
      </c>
      <c r="R2960" t="str">
        <f t="shared" si="185"/>
        <v>Normal</v>
      </c>
      <c r="S2960">
        <f t="shared" si="186"/>
        <v>1</v>
      </c>
      <c r="T2960" t="str">
        <f t="shared" si="187"/>
        <v>Low</v>
      </c>
    </row>
    <row r="2961" spans="1:20" ht="15" customHeight="1" x14ac:dyDescent="0.35">
      <c r="A2961" s="35">
        <v>37</v>
      </c>
      <c r="B2961" s="36">
        <v>26.71661611</v>
      </c>
      <c r="C2961" s="35">
        <v>131.1071752</v>
      </c>
      <c r="D2961" s="35">
        <v>78.763807940000007</v>
      </c>
      <c r="E2961" s="37">
        <v>193.1916181</v>
      </c>
      <c r="F2961" s="37">
        <v>32.980480780000001</v>
      </c>
      <c r="G2961" s="37">
        <v>196.97461870000001</v>
      </c>
      <c r="H2961" s="37">
        <v>261.10802749999999</v>
      </c>
      <c r="I2961" s="17" t="s">
        <v>243</v>
      </c>
      <c r="J2961" s="17" t="s">
        <v>354</v>
      </c>
      <c r="K2961" s="17" t="s">
        <v>392</v>
      </c>
      <c r="L2961" s="17" t="s">
        <v>357</v>
      </c>
      <c r="M2961" s="17" t="s">
        <v>333</v>
      </c>
      <c r="N2961" s="36">
        <v>5.8577562707077098</v>
      </c>
      <c r="O2961" s="35">
        <v>52.343367260000001</v>
      </c>
      <c r="P2961" s="37">
        <v>988.51479606999999</v>
      </c>
      <c r="Q2961" t="str">
        <f t="shared" si="184"/>
        <v>Desirable</v>
      </c>
      <c r="R2961" t="str">
        <f t="shared" si="185"/>
        <v>High / Stage 1</v>
      </c>
      <c r="S2961">
        <f t="shared" si="186"/>
        <v>5</v>
      </c>
      <c r="T2961" t="str">
        <f t="shared" si="187"/>
        <v>Moderate</v>
      </c>
    </row>
    <row r="2962" spans="1:20" ht="15" customHeight="1" x14ac:dyDescent="0.35">
      <c r="A2962" s="35">
        <v>49</v>
      </c>
      <c r="B2962" s="36">
        <v>21.640120370000002</v>
      </c>
      <c r="C2962" s="35">
        <v>105.37761140000001</v>
      </c>
      <c r="D2962" s="35">
        <v>87.505170980000003</v>
      </c>
      <c r="E2962" s="37">
        <v>198.3447889</v>
      </c>
      <c r="F2962" s="37">
        <v>39.276037129999999</v>
      </c>
      <c r="G2962" s="37">
        <v>223.02863690000001</v>
      </c>
      <c r="H2962" s="37">
        <v>216.35706260000001</v>
      </c>
      <c r="I2962" s="17" t="s">
        <v>243</v>
      </c>
      <c r="J2962" s="17" t="s">
        <v>249</v>
      </c>
      <c r="K2962" s="17" t="s">
        <v>392</v>
      </c>
      <c r="L2962" s="17" t="s">
        <v>360</v>
      </c>
      <c r="M2962" s="17" t="s">
        <v>255</v>
      </c>
      <c r="N2962" s="36">
        <v>5.0500204041333703</v>
      </c>
      <c r="O2962" s="35">
        <v>17.87244042</v>
      </c>
      <c r="P2962" s="37">
        <v>1060.36589813</v>
      </c>
      <c r="Q2962" t="str">
        <f t="shared" si="184"/>
        <v>Desirable</v>
      </c>
      <c r="R2962" t="str">
        <f t="shared" si="185"/>
        <v>Normal</v>
      </c>
      <c r="S2962">
        <f t="shared" si="186"/>
        <v>1</v>
      </c>
      <c r="T2962" t="str">
        <f t="shared" si="187"/>
        <v>Low</v>
      </c>
    </row>
    <row r="2963" spans="1:20" ht="15" customHeight="1" x14ac:dyDescent="0.35">
      <c r="A2963" s="35">
        <v>31</v>
      </c>
      <c r="B2963" s="36">
        <v>27.02270352</v>
      </c>
      <c r="C2963" s="35">
        <v>111.98503700000001</v>
      </c>
      <c r="D2963" s="35">
        <v>85.940655789999994</v>
      </c>
      <c r="E2963" s="37">
        <v>196.81967539999999</v>
      </c>
      <c r="F2963" s="37">
        <v>42.674271779999998</v>
      </c>
      <c r="G2963" s="37">
        <v>227.74075189999999</v>
      </c>
      <c r="H2963" s="37">
        <v>255.86079760000001</v>
      </c>
      <c r="I2963" s="17" t="s">
        <v>353</v>
      </c>
      <c r="J2963" s="17" t="s">
        <v>354</v>
      </c>
      <c r="K2963" s="17" t="s">
        <v>392</v>
      </c>
      <c r="L2963" s="17" t="s">
        <v>357</v>
      </c>
      <c r="M2963" s="17" t="s">
        <v>333</v>
      </c>
      <c r="N2963" s="36">
        <v>4.6121390521827896</v>
      </c>
      <c r="O2963" s="35">
        <v>26.044381210000001</v>
      </c>
      <c r="P2963" s="37">
        <v>837.70380911999996</v>
      </c>
      <c r="Q2963" t="str">
        <f t="shared" si="184"/>
        <v>Desirable</v>
      </c>
      <c r="R2963" t="str">
        <f t="shared" si="185"/>
        <v>Normal</v>
      </c>
      <c r="S2963">
        <f t="shared" si="186"/>
        <v>4</v>
      </c>
      <c r="T2963" t="str">
        <f t="shared" si="187"/>
        <v>Moderate</v>
      </c>
    </row>
    <row r="2964" spans="1:20" ht="15" customHeight="1" x14ac:dyDescent="0.35">
      <c r="A2964" s="35">
        <v>67</v>
      </c>
      <c r="B2964" s="36">
        <v>29.423977409999999</v>
      </c>
      <c r="C2964" s="35">
        <v>104.1908827</v>
      </c>
      <c r="D2964" s="35">
        <v>88.165165450000003</v>
      </c>
      <c r="E2964" s="37">
        <v>196.8192975</v>
      </c>
      <c r="F2964" s="37">
        <v>43.432052319999997</v>
      </c>
      <c r="G2964" s="37">
        <v>211.3071119</v>
      </c>
      <c r="H2964" s="37">
        <v>252.6410338</v>
      </c>
      <c r="I2964" s="17" t="s">
        <v>243</v>
      </c>
      <c r="J2964" s="17" t="s">
        <v>249</v>
      </c>
      <c r="K2964" s="17" t="s">
        <v>392</v>
      </c>
      <c r="L2964" s="17" t="s">
        <v>261</v>
      </c>
      <c r="M2964" s="17" t="s">
        <v>333</v>
      </c>
      <c r="N2964" s="36">
        <v>4.5316600756019696</v>
      </c>
      <c r="O2964" s="35">
        <v>16.02571725</v>
      </c>
      <c r="P2964" s="37">
        <v>1971.4064864699999</v>
      </c>
      <c r="Q2964" t="str">
        <f t="shared" si="184"/>
        <v>Desirable</v>
      </c>
      <c r="R2964" t="str">
        <f t="shared" si="185"/>
        <v>Normal</v>
      </c>
      <c r="S2964">
        <f t="shared" si="186"/>
        <v>2</v>
      </c>
      <c r="T2964" t="str">
        <f t="shared" si="187"/>
        <v>Low</v>
      </c>
    </row>
    <row r="2965" spans="1:20" ht="15" customHeight="1" x14ac:dyDescent="0.35">
      <c r="A2965" s="35">
        <v>45</v>
      </c>
      <c r="B2965" s="36">
        <v>30.162893329999999</v>
      </c>
      <c r="C2965" s="35">
        <v>114.4983388</v>
      </c>
      <c r="D2965" s="35">
        <v>81.841356399999995</v>
      </c>
      <c r="E2965" s="37">
        <v>199.40023310000001</v>
      </c>
      <c r="F2965" s="37">
        <v>32.218445809999999</v>
      </c>
      <c r="G2965" s="37">
        <v>221.33587589999999</v>
      </c>
      <c r="H2965" s="37">
        <v>270.09975800000001</v>
      </c>
      <c r="I2965" s="17" t="s">
        <v>243</v>
      </c>
      <c r="J2965" s="17" t="s">
        <v>359</v>
      </c>
      <c r="K2965" s="17" t="s">
        <v>392</v>
      </c>
      <c r="L2965" s="17" t="s">
        <v>360</v>
      </c>
      <c r="M2965" s="17" t="s">
        <v>334</v>
      </c>
      <c r="N2965" s="36">
        <v>6.1890084418072702</v>
      </c>
      <c r="O2965" s="35">
        <v>32.656982399999997</v>
      </c>
      <c r="P2965" s="37">
        <v>1357.3301998500001</v>
      </c>
      <c r="Q2965" t="str">
        <f t="shared" si="184"/>
        <v>Desirable</v>
      </c>
      <c r="R2965" t="str">
        <f t="shared" si="185"/>
        <v>Normal</v>
      </c>
      <c r="S2965">
        <f t="shared" si="186"/>
        <v>4</v>
      </c>
      <c r="T2965" t="str">
        <f t="shared" si="187"/>
        <v>Moderate</v>
      </c>
    </row>
    <row r="2966" spans="1:20" ht="15" customHeight="1" x14ac:dyDescent="0.35">
      <c r="A2966" s="35">
        <v>70</v>
      </c>
      <c r="B2966" s="36">
        <v>21.308613739999998</v>
      </c>
      <c r="C2966" s="35">
        <v>93.907620249999994</v>
      </c>
      <c r="D2966" s="35">
        <v>81.802773310000006</v>
      </c>
      <c r="E2966" s="37">
        <v>169.4561673</v>
      </c>
      <c r="F2966" s="37">
        <v>42.482098479999998</v>
      </c>
      <c r="G2966" s="37">
        <v>202.46276399999999</v>
      </c>
      <c r="H2966" s="37">
        <v>232.55875359999999</v>
      </c>
      <c r="I2966" s="17" t="s">
        <v>353</v>
      </c>
      <c r="J2966" s="17" t="s">
        <v>359</v>
      </c>
      <c r="K2966" s="17" t="s">
        <v>392</v>
      </c>
      <c r="L2966" s="17" t="s">
        <v>366</v>
      </c>
      <c r="M2966" s="17" t="s">
        <v>255</v>
      </c>
      <c r="N2966" s="36">
        <v>3.9888841032600499</v>
      </c>
      <c r="O2966" s="35">
        <v>12.10484694</v>
      </c>
      <c r="P2966" s="37">
        <v>1491.6029618</v>
      </c>
      <c r="Q2966" t="str">
        <f t="shared" si="184"/>
        <v>Desirable</v>
      </c>
      <c r="R2966" t="str">
        <f t="shared" si="185"/>
        <v>Normal</v>
      </c>
      <c r="S2966">
        <f t="shared" si="186"/>
        <v>2</v>
      </c>
      <c r="T2966" t="str">
        <f t="shared" si="187"/>
        <v>Low</v>
      </c>
    </row>
    <row r="2967" spans="1:20" ht="15" customHeight="1" x14ac:dyDescent="0.35">
      <c r="A2967" s="35">
        <v>41</v>
      </c>
      <c r="B2967" s="36">
        <v>20.229393170000002</v>
      </c>
      <c r="C2967" s="35">
        <v>100.2271224</v>
      </c>
      <c r="D2967" s="35">
        <v>78.738536269999997</v>
      </c>
      <c r="E2967" s="37">
        <v>180.50357790000001</v>
      </c>
      <c r="F2967" s="37">
        <v>40.437396759999999</v>
      </c>
      <c r="G2967" s="37">
        <v>211.52295040000001</v>
      </c>
      <c r="H2967" s="37">
        <v>232.12523780000001</v>
      </c>
      <c r="I2967" s="17" t="s">
        <v>353</v>
      </c>
      <c r="J2967" s="17" t="s">
        <v>359</v>
      </c>
      <c r="K2967" s="17" t="s">
        <v>255</v>
      </c>
      <c r="L2967" s="17" t="s">
        <v>360</v>
      </c>
      <c r="M2967" s="17" t="s">
        <v>255</v>
      </c>
      <c r="N2967" s="36">
        <v>4.4637783923457501</v>
      </c>
      <c r="O2967" s="35">
        <v>21.488586130000002</v>
      </c>
      <c r="P2967" s="37">
        <v>829.40511996999999</v>
      </c>
      <c r="Q2967" t="str">
        <f t="shared" si="184"/>
        <v>Desirable</v>
      </c>
      <c r="R2967" t="str">
        <f t="shared" si="185"/>
        <v>Normal</v>
      </c>
      <c r="S2967">
        <f t="shared" si="186"/>
        <v>2</v>
      </c>
      <c r="T2967" t="str">
        <f t="shared" si="187"/>
        <v>Low</v>
      </c>
    </row>
    <row r="2968" spans="1:20" ht="15" customHeight="1" x14ac:dyDescent="0.35">
      <c r="A2968" s="35">
        <v>39</v>
      </c>
      <c r="B2968" s="36">
        <v>28.987412209999999</v>
      </c>
      <c r="C2968" s="35">
        <v>105.51408000000001</v>
      </c>
      <c r="D2968" s="35">
        <v>71.91909072</v>
      </c>
      <c r="E2968" s="37">
        <v>204.8398254</v>
      </c>
      <c r="F2968" s="37">
        <v>41.177533969999999</v>
      </c>
      <c r="G2968" s="37">
        <v>211.87921779999999</v>
      </c>
      <c r="H2968" s="37">
        <v>219.74748020000001</v>
      </c>
      <c r="I2968" s="17" t="s">
        <v>353</v>
      </c>
      <c r="J2968" s="17" t="s">
        <v>249</v>
      </c>
      <c r="K2968" s="17" t="s">
        <v>255</v>
      </c>
      <c r="L2968" s="17" t="s">
        <v>357</v>
      </c>
      <c r="M2968" s="17" t="s">
        <v>333</v>
      </c>
      <c r="N2968" s="36">
        <v>4.9745530062396801</v>
      </c>
      <c r="O2968" s="35">
        <v>33.59498928</v>
      </c>
      <c r="P2968" s="37">
        <v>1130.5090761900001</v>
      </c>
      <c r="Q2968" t="str">
        <f t="shared" si="184"/>
        <v>Borderline High</v>
      </c>
      <c r="R2968" t="str">
        <f t="shared" si="185"/>
        <v>Normal</v>
      </c>
      <c r="S2968">
        <f t="shared" si="186"/>
        <v>4</v>
      </c>
      <c r="T2968" t="str">
        <f t="shared" si="187"/>
        <v>Moderate</v>
      </c>
    </row>
    <row r="2969" spans="1:20" ht="15" customHeight="1" x14ac:dyDescent="0.35">
      <c r="A2969" s="35">
        <v>47</v>
      </c>
      <c r="B2969" s="36">
        <v>25.102134020000001</v>
      </c>
      <c r="C2969" s="35">
        <v>85.691174059999994</v>
      </c>
      <c r="D2969" s="35">
        <v>75.525857779999996</v>
      </c>
      <c r="E2969" s="37">
        <v>191.44421840000001</v>
      </c>
      <c r="F2969" s="37">
        <v>43.40829772</v>
      </c>
      <c r="G2969" s="37">
        <v>205.7917587</v>
      </c>
      <c r="H2969" s="37">
        <v>237.86387569999999</v>
      </c>
      <c r="I2969" s="17" t="s">
        <v>353</v>
      </c>
      <c r="J2969" s="17" t="s">
        <v>249</v>
      </c>
      <c r="K2969" s="17" t="s">
        <v>255</v>
      </c>
      <c r="L2969" s="17" t="s">
        <v>360</v>
      </c>
      <c r="M2969" s="17" t="s">
        <v>333</v>
      </c>
      <c r="N2969" s="36">
        <v>4.41031389055816</v>
      </c>
      <c r="O2969" s="35">
        <v>10.165316280000001</v>
      </c>
      <c r="P2969" s="37">
        <v>1179.8002989399999</v>
      </c>
      <c r="Q2969" t="str">
        <f t="shared" si="184"/>
        <v>Desirable</v>
      </c>
      <c r="R2969" t="str">
        <f t="shared" si="185"/>
        <v>Normal</v>
      </c>
      <c r="S2969">
        <f t="shared" si="186"/>
        <v>4</v>
      </c>
      <c r="T2969" t="str">
        <f t="shared" si="187"/>
        <v>Moderate</v>
      </c>
    </row>
    <row r="2970" spans="1:20" ht="15" customHeight="1" x14ac:dyDescent="0.35">
      <c r="A2970" s="35">
        <v>80</v>
      </c>
      <c r="B2970" s="36">
        <v>24.216186619999998</v>
      </c>
      <c r="C2970" s="35">
        <v>114.7722335</v>
      </c>
      <c r="D2970" s="35">
        <v>79.257356419999994</v>
      </c>
      <c r="E2970" s="37">
        <v>189.0473149</v>
      </c>
      <c r="F2970" s="37">
        <v>39.695403470000002</v>
      </c>
      <c r="G2970" s="37">
        <v>207.2297987</v>
      </c>
      <c r="H2970" s="37">
        <v>222.32796519999999</v>
      </c>
      <c r="I2970" s="17" t="s">
        <v>243</v>
      </c>
      <c r="J2970" s="17" t="s">
        <v>249</v>
      </c>
      <c r="K2970" s="17" t="s">
        <v>255</v>
      </c>
      <c r="L2970" s="17" t="s">
        <v>366</v>
      </c>
      <c r="M2970" s="17" t="s">
        <v>255</v>
      </c>
      <c r="N2970" s="36">
        <v>4.7624485047210401</v>
      </c>
      <c r="O2970" s="35">
        <v>35.514877079999998</v>
      </c>
      <c r="P2970" s="37">
        <v>1937.2949295999999</v>
      </c>
      <c r="Q2970" t="str">
        <f t="shared" si="184"/>
        <v>Desirable</v>
      </c>
      <c r="R2970" t="str">
        <f t="shared" si="185"/>
        <v>Normal</v>
      </c>
      <c r="S2970">
        <f t="shared" si="186"/>
        <v>1</v>
      </c>
      <c r="T2970" t="str">
        <f t="shared" si="187"/>
        <v>Low</v>
      </c>
    </row>
    <row r="2971" spans="1:20" ht="15" customHeight="1" x14ac:dyDescent="0.35">
      <c r="A2971" s="35">
        <v>21</v>
      </c>
      <c r="B2971" s="36">
        <v>26.412006959999999</v>
      </c>
      <c r="C2971" s="35">
        <v>100.29621520000001</v>
      </c>
      <c r="D2971" s="35">
        <v>68.245365750000005</v>
      </c>
      <c r="E2971" s="37">
        <v>190.32482089999999</v>
      </c>
      <c r="F2971" s="37">
        <v>49.362886940000003</v>
      </c>
      <c r="G2971" s="37">
        <v>205.32075879999999</v>
      </c>
      <c r="H2971" s="37">
        <v>251.64459339999999</v>
      </c>
      <c r="I2971" s="17" t="s">
        <v>243</v>
      </c>
      <c r="J2971" s="17" t="s">
        <v>354</v>
      </c>
      <c r="K2971" s="17" t="s">
        <v>255</v>
      </c>
      <c r="L2971" s="17" t="s">
        <v>355</v>
      </c>
      <c r="M2971" s="17" t="s">
        <v>333</v>
      </c>
      <c r="N2971" s="36">
        <v>3.8556258091496498</v>
      </c>
      <c r="O2971" s="35">
        <v>32.050849450000001</v>
      </c>
      <c r="P2971" s="37">
        <v>554.65214616000003</v>
      </c>
      <c r="Q2971" t="str">
        <f t="shared" si="184"/>
        <v>Desirable</v>
      </c>
      <c r="R2971" t="str">
        <f t="shared" si="185"/>
        <v>Normal</v>
      </c>
      <c r="S2971">
        <f t="shared" si="186"/>
        <v>2</v>
      </c>
      <c r="T2971" t="str">
        <f t="shared" si="187"/>
        <v>Low</v>
      </c>
    </row>
    <row r="2972" spans="1:20" ht="15" customHeight="1" x14ac:dyDescent="0.35">
      <c r="A2972" s="35">
        <v>76</v>
      </c>
      <c r="B2972" s="36">
        <v>26.147967260000001</v>
      </c>
      <c r="C2972" s="35">
        <v>118.886258</v>
      </c>
      <c r="D2972" s="35">
        <v>77.891454490000001</v>
      </c>
      <c r="E2972" s="37">
        <v>184.89017799999999</v>
      </c>
      <c r="F2972" s="37">
        <v>35.77037284</v>
      </c>
      <c r="G2972" s="37">
        <v>230.9523246</v>
      </c>
      <c r="H2972" s="37">
        <v>254.9372491</v>
      </c>
      <c r="I2972" s="17" t="s">
        <v>353</v>
      </c>
      <c r="J2972" s="17" t="s">
        <v>249</v>
      </c>
      <c r="K2972" s="17" t="s">
        <v>255</v>
      </c>
      <c r="L2972" s="17" t="s">
        <v>366</v>
      </c>
      <c r="M2972" s="17" t="s">
        <v>333</v>
      </c>
      <c r="N2972" s="36">
        <v>5.16880768414154</v>
      </c>
      <c r="O2972" s="35">
        <v>40.994803509999997</v>
      </c>
      <c r="P2972" s="37">
        <v>1987.24551176</v>
      </c>
      <c r="Q2972" t="str">
        <f t="shared" si="184"/>
        <v>Desirable</v>
      </c>
      <c r="R2972" t="str">
        <f t="shared" si="185"/>
        <v>Normal</v>
      </c>
      <c r="S2972">
        <f t="shared" si="186"/>
        <v>5</v>
      </c>
      <c r="T2972" t="str">
        <f t="shared" si="187"/>
        <v>Moderate</v>
      </c>
    </row>
    <row r="2973" spans="1:20" ht="15" customHeight="1" x14ac:dyDescent="0.35">
      <c r="A2973" s="35">
        <v>25</v>
      </c>
      <c r="B2973" s="36">
        <v>28.869763840000001</v>
      </c>
      <c r="C2973" s="35">
        <v>104.36739849999999</v>
      </c>
      <c r="D2973" s="35">
        <v>79.034252269999996</v>
      </c>
      <c r="E2973" s="37">
        <v>184.4740697</v>
      </c>
      <c r="F2973" s="37">
        <v>31.707652939999999</v>
      </c>
      <c r="G2973" s="37">
        <v>228.23288350000001</v>
      </c>
      <c r="H2973" s="37">
        <v>251.73655579999999</v>
      </c>
      <c r="I2973" s="17" t="s">
        <v>353</v>
      </c>
      <c r="J2973" s="17" t="s">
        <v>359</v>
      </c>
      <c r="K2973" s="17" t="s">
        <v>255</v>
      </c>
      <c r="L2973" s="17" t="s">
        <v>355</v>
      </c>
      <c r="M2973" s="17" t="s">
        <v>333</v>
      </c>
      <c r="N2973" s="36">
        <v>5.81796672396655</v>
      </c>
      <c r="O2973" s="35">
        <v>25.333146230000001</v>
      </c>
      <c r="P2973" s="37">
        <v>721.74409600000001</v>
      </c>
      <c r="Q2973" t="str">
        <f t="shared" si="184"/>
        <v>Desirable</v>
      </c>
      <c r="R2973" t="str">
        <f t="shared" si="185"/>
        <v>Normal</v>
      </c>
      <c r="S2973">
        <f t="shared" si="186"/>
        <v>5</v>
      </c>
      <c r="T2973" t="str">
        <f t="shared" si="187"/>
        <v>Moderate</v>
      </c>
    </row>
    <row r="2974" spans="1:20" ht="15" customHeight="1" x14ac:dyDescent="0.35">
      <c r="A2974" s="35">
        <v>29</v>
      </c>
      <c r="B2974" s="36">
        <v>29.43755801</v>
      </c>
      <c r="C2974" s="35">
        <v>97.856256590000001</v>
      </c>
      <c r="D2974" s="35">
        <v>92.999341810000004</v>
      </c>
      <c r="E2974" s="37">
        <v>193.45181840000001</v>
      </c>
      <c r="F2974" s="37">
        <v>34.034089690000002</v>
      </c>
      <c r="G2974" s="37">
        <v>215.3384326</v>
      </c>
      <c r="H2974" s="37">
        <v>247.74050270000001</v>
      </c>
      <c r="I2974" s="17" t="s">
        <v>243</v>
      </c>
      <c r="J2974" s="17" t="s">
        <v>249</v>
      </c>
      <c r="K2974" s="17" t="s">
        <v>392</v>
      </c>
      <c r="L2974" s="17" t="s">
        <v>355</v>
      </c>
      <c r="M2974" s="17" t="s">
        <v>333</v>
      </c>
      <c r="N2974" s="36">
        <v>5.6840603101789604</v>
      </c>
      <c r="O2974" s="35">
        <v>4.8569147800000003</v>
      </c>
      <c r="P2974" s="37">
        <v>853.68918228999996</v>
      </c>
      <c r="Q2974" t="str">
        <f t="shared" si="184"/>
        <v>Desirable</v>
      </c>
      <c r="R2974" t="str">
        <f t="shared" si="185"/>
        <v>Normal</v>
      </c>
      <c r="S2974">
        <f t="shared" si="186"/>
        <v>3</v>
      </c>
      <c r="T2974" t="str">
        <f t="shared" si="187"/>
        <v>Moderate</v>
      </c>
    </row>
    <row r="2975" spans="1:20" ht="15" customHeight="1" x14ac:dyDescent="0.35">
      <c r="A2975" s="35">
        <v>48</v>
      </c>
      <c r="B2975" s="36">
        <v>31.919461989999999</v>
      </c>
      <c r="C2975" s="35">
        <v>116.0322129</v>
      </c>
      <c r="D2975" s="35">
        <v>69.8334136</v>
      </c>
      <c r="E2975" s="37">
        <v>188.3229177</v>
      </c>
      <c r="F2975" s="37">
        <v>37.15847333</v>
      </c>
      <c r="G2975" s="37">
        <v>229.40806549999999</v>
      </c>
      <c r="H2975" s="37">
        <v>260.69938009999998</v>
      </c>
      <c r="I2975" s="17" t="s">
        <v>353</v>
      </c>
      <c r="J2975" s="17" t="s">
        <v>359</v>
      </c>
      <c r="K2975" s="17" t="s">
        <v>255</v>
      </c>
      <c r="L2975" s="17" t="s">
        <v>360</v>
      </c>
      <c r="M2975" s="17" t="s">
        <v>334</v>
      </c>
      <c r="N2975" s="36">
        <v>5.0681015882306699</v>
      </c>
      <c r="O2975" s="35">
        <v>46.198799299999997</v>
      </c>
      <c r="P2975" s="37">
        <v>1532.1341755200001</v>
      </c>
      <c r="Q2975" t="str">
        <f t="shared" si="184"/>
        <v>Desirable</v>
      </c>
      <c r="R2975" t="str">
        <f t="shared" si="185"/>
        <v>Normal</v>
      </c>
      <c r="S2975">
        <f t="shared" si="186"/>
        <v>6</v>
      </c>
      <c r="T2975" t="str">
        <f t="shared" si="187"/>
        <v>High</v>
      </c>
    </row>
    <row r="2976" spans="1:20" ht="15" customHeight="1" x14ac:dyDescent="0.35">
      <c r="A2976" s="35">
        <v>51</v>
      </c>
      <c r="B2976" s="36">
        <v>25.708859409999999</v>
      </c>
      <c r="C2976" s="35">
        <v>106.5816849</v>
      </c>
      <c r="D2976" s="35">
        <v>81.677943159999998</v>
      </c>
      <c r="E2976" s="37">
        <v>178.3580202</v>
      </c>
      <c r="F2976" s="37">
        <v>36.726626349999997</v>
      </c>
      <c r="G2976" s="37">
        <v>199.90533919999999</v>
      </c>
      <c r="H2976" s="37">
        <v>237.7598548</v>
      </c>
      <c r="I2976" s="17" t="s">
        <v>243</v>
      </c>
      <c r="J2976" s="17" t="s">
        <v>359</v>
      </c>
      <c r="K2976" s="17" t="s">
        <v>392</v>
      </c>
      <c r="L2976" s="17" t="s">
        <v>363</v>
      </c>
      <c r="M2976" s="17" t="s">
        <v>333</v>
      </c>
      <c r="N2976" s="36">
        <v>4.8563681972929196</v>
      </c>
      <c r="O2976" s="35">
        <v>24.903741740000001</v>
      </c>
      <c r="P2976" s="37">
        <v>1311.1518299100001</v>
      </c>
      <c r="Q2976" t="str">
        <f t="shared" si="184"/>
        <v>Desirable</v>
      </c>
      <c r="R2976" t="str">
        <f t="shared" si="185"/>
        <v>Normal</v>
      </c>
      <c r="S2976">
        <f t="shared" si="186"/>
        <v>3</v>
      </c>
      <c r="T2976" t="str">
        <f t="shared" si="187"/>
        <v>Moderate</v>
      </c>
    </row>
    <row r="2977" spans="1:20" ht="15" customHeight="1" x14ac:dyDescent="0.35">
      <c r="A2977" s="35">
        <v>66</v>
      </c>
      <c r="B2977" s="36">
        <v>31.978859880000002</v>
      </c>
      <c r="C2977" s="35">
        <v>112.9982176</v>
      </c>
      <c r="D2977" s="35">
        <v>86.949707900000007</v>
      </c>
      <c r="E2977" s="37">
        <v>215.8998244</v>
      </c>
      <c r="F2977" s="37">
        <v>45.75106212</v>
      </c>
      <c r="G2977" s="37">
        <v>231.4057894</v>
      </c>
      <c r="H2977" s="37">
        <v>256.6527901</v>
      </c>
      <c r="I2977" s="17" t="s">
        <v>353</v>
      </c>
      <c r="J2977" s="17" t="s">
        <v>249</v>
      </c>
      <c r="K2977" s="17" t="s">
        <v>392</v>
      </c>
      <c r="L2977" s="17" t="s">
        <v>261</v>
      </c>
      <c r="M2977" s="17" t="s">
        <v>334</v>
      </c>
      <c r="N2977" s="36">
        <v>4.7190122894572104</v>
      </c>
      <c r="O2977" s="35">
        <v>26.0485097</v>
      </c>
      <c r="P2977" s="37">
        <v>2110.6047520799998</v>
      </c>
      <c r="Q2977" t="str">
        <f t="shared" si="184"/>
        <v>Borderline High</v>
      </c>
      <c r="R2977" t="str">
        <f t="shared" si="185"/>
        <v>Normal</v>
      </c>
      <c r="S2977">
        <f t="shared" si="186"/>
        <v>5</v>
      </c>
      <c r="T2977" t="str">
        <f t="shared" si="187"/>
        <v>Moderate</v>
      </c>
    </row>
    <row r="2978" spans="1:20" ht="15" customHeight="1" x14ac:dyDescent="0.35">
      <c r="A2978" s="35">
        <v>74</v>
      </c>
      <c r="B2978" s="36">
        <v>29.93758703</v>
      </c>
      <c r="C2978" s="35">
        <v>117.5550573</v>
      </c>
      <c r="D2978" s="35">
        <v>89.463933269999998</v>
      </c>
      <c r="E2978" s="37">
        <v>197.21677249999999</v>
      </c>
      <c r="F2978" s="37">
        <v>37.139257239999999</v>
      </c>
      <c r="G2978" s="37">
        <v>222.47967070000001</v>
      </c>
      <c r="H2978" s="37">
        <v>246.81339700000001</v>
      </c>
      <c r="I2978" s="17" t="s">
        <v>243</v>
      </c>
      <c r="J2978" s="17" t="s">
        <v>249</v>
      </c>
      <c r="K2978" s="17" t="s">
        <v>392</v>
      </c>
      <c r="L2978" s="17" t="s">
        <v>366</v>
      </c>
      <c r="M2978" s="17" t="s">
        <v>333</v>
      </c>
      <c r="N2978" s="36">
        <v>5.3101970032828802</v>
      </c>
      <c r="O2978" s="35">
        <v>28.09112403</v>
      </c>
      <c r="P2978" s="37">
        <v>2215.3814402200001</v>
      </c>
      <c r="Q2978" t="str">
        <f t="shared" si="184"/>
        <v>Desirable</v>
      </c>
      <c r="R2978" t="str">
        <f t="shared" si="185"/>
        <v>Normal</v>
      </c>
      <c r="S2978">
        <f t="shared" si="186"/>
        <v>3</v>
      </c>
      <c r="T2978" t="str">
        <f t="shared" si="187"/>
        <v>Moderate</v>
      </c>
    </row>
    <row r="2979" spans="1:20" ht="15" customHeight="1" x14ac:dyDescent="0.35">
      <c r="A2979" s="35">
        <v>43</v>
      </c>
      <c r="B2979" s="36">
        <v>31.365120770000001</v>
      </c>
      <c r="C2979" s="35">
        <v>112.1441322</v>
      </c>
      <c r="D2979" s="35">
        <v>92.380016639999994</v>
      </c>
      <c r="E2979" s="37">
        <v>176.3041638</v>
      </c>
      <c r="F2979" s="37">
        <v>39.60606739</v>
      </c>
      <c r="G2979" s="37">
        <v>187.6979838</v>
      </c>
      <c r="H2979" s="37">
        <v>261.82270929999999</v>
      </c>
      <c r="I2979" s="17" t="s">
        <v>353</v>
      </c>
      <c r="J2979" s="17" t="s">
        <v>359</v>
      </c>
      <c r="K2979" s="17" t="s">
        <v>392</v>
      </c>
      <c r="L2979" s="17" t="s">
        <v>360</v>
      </c>
      <c r="M2979" s="17" t="s">
        <v>334</v>
      </c>
      <c r="N2979" s="36">
        <v>4.4514433120546197</v>
      </c>
      <c r="O2979" s="35">
        <v>19.76411556</v>
      </c>
      <c r="P2979" s="37">
        <v>1348.7001931100001</v>
      </c>
      <c r="Q2979" t="str">
        <f t="shared" si="184"/>
        <v>Desirable</v>
      </c>
      <c r="R2979" t="str">
        <f t="shared" si="185"/>
        <v>Normal</v>
      </c>
      <c r="S2979">
        <f t="shared" si="186"/>
        <v>6</v>
      </c>
      <c r="T2979" t="str">
        <f t="shared" si="187"/>
        <v>High</v>
      </c>
    </row>
    <row r="2980" spans="1:20" ht="15" customHeight="1" x14ac:dyDescent="0.35">
      <c r="A2980" s="35">
        <v>35</v>
      </c>
      <c r="B2980" s="36">
        <v>21.466153519999999</v>
      </c>
      <c r="C2980" s="35">
        <v>97.891173960000003</v>
      </c>
      <c r="D2980" s="35">
        <v>68.762681900000004</v>
      </c>
      <c r="E2980" s="37">
        <v>177.66939819999999</v>
      </c>
      <c r="F2980" s="37">
        <v>33.21781884</v>
      </c>
      <c r="G2980" s="37">
        <v>201.4365099</v>
      </c>
      <c r="H2980" s="37">
        <v>253.358396</v>
      </c>
      <c r="I2980" s="17" t="s">
        <v>243</v>
      </c>
      <c r="J2980" s="17" t="s">
        <v>354</v>
      </c>
      <c r="K2980" s="17" t="s">
        <v>255</v>
      </c>
      <c r="L2980" s="17" t="s">
        <v>357</v>
      </c>
      <c r="M2980" s="17" t="s">
        <v>255</v>
      </c>
      <c r="N2980" s="36">
        <v>5.3486172302817003</v>
      </c>
      <c r="O2980" s="35">
        <v>29.128492059999999</v>
      </c>
      <c r="P2980" s="37">
        <v>751.31537319999995</v>
      </c>
      <c r="Q2980" t="str">
        <f t="shared" si="184"/>
        <v>Desirable</v>
      </c>
      <c r="R2980" t="str">
        <f t="shared" si="185"/>
        <v>Normal</v>
      </c>
      <c r="S2980">
        <f t="shared" si="186"/>
        <v>1</v>
      </c>
      <c r="T2980" t="str">
        <f t="shared" si="187"/>
        <v>Low</v>
      </c>
    </row>
    <row r="2981" spans="1:20" ht="15" customHeight="1" x14ac:dyDescent="0.35">
      <c r="A2981" s="35">
        <v>55</v>
      </c>
      <c r="B2981" s="36">
        <v>26.484704189999999</v>
      </c>
      <c r="C2981" s="35">
        <v>91.71129182</v>
      </c>
      <c r="D2981" s="35">
        <v>76.199270929999997</v>
      </c>
      <c r="E2981" s="37">
        <v>200.905866</v>
      </c>
      <c r="F2981" s="37">
        <v>36.418695149999998</v>
      </c>
      <c r="G2981" s="37">
        <v>217.1162113</v>
      </c>
      <c r="H2981" s="37">
        <v>246.90644660000001</v>
      </c>
      <c r="I2981" s="17" t="s">
        <v>243</v>
      </c>
      <c r="J2981" s="17" t="s">
        <v>359</v>
      </c>
      <c r="K2981" s="17" t="s">
        <v>255</v>
      </c>
      <c r="L2981" s="17" t="s">
        <v>363</v>
      </c>
      <c r="M2981" s="17" t="s">
        <v>333</v>
      </c>
      <c r="N2981" s="36">
        <v>5.5165586019080699</v>
      </c>
      <c r="O2981" s="35">
        <v>15.512020890000001</v>
      </c>
      <c r="P2981" s="37">
        <v>1456.6587304499999</v>
      </c>
      <c r="Q2981" t="str">
        <f t="shared" si="184"/>
        <v>Borderline High</v>
      </c>
      <c r="R2981" t="str">
        <f t="shared" si="185"/>
        <v>Normal</v>
      </c>
      <c r="S2981">
        <f t="shared" si="186"/>
        <v>3</v>
      </c>
      <c r="T2981" t="str">
        <f t="shared" si="187"/>
        <v>Moderate</v>
      </c>
    </row>
    <row r="2982" spans="1:20" ht="15" customHeight="1" x14ac:dyDescent="0.35">
      <c r="A2982" s="35">
        <v>67</v>
      </c>
      <c r="B2982" s="36">
        <v>36.476191589999999</v>
      </c>
      <c r="C2982" s="35">
        <v>105.4179721</v>
      </c>
      <c r="D2982" s="35">
        <v>90.302913439999998</v>
      </c>
      <c r="E2982" s="37">
        <v>178.35898349999999</v>
      </c>
      <c r="F2982" s="37">
        <v>39.67731483</v>
      </c>
      <c r="G2982" s="37">
        <v>213.65582130000001</v>
      </c>
      <c r="H2982" s="37">
        <v>255.33559690000001</v>
      </c>
      <c r="I2982" s="17" t="s">
        <v>243</v>
      </c>
      <c r="J2982" s="17" t="s">
        <v>359</v>
      </c>
      <c r="K2982" s="17" t="s">
        <v>392</v>
      </c>
      <c r="L2982" s="17" t="s">
        <v>261</v>
      </c>
      <c r="M2982" s="17" t="s">
        <v>334</v>
      </c>
      <c r="N2982" s="36">
        <v>4.4952382555168002</v>
      </c>
      <c r="O2982" s="35">
        <v>15.115058660000001</v>
      </c>
      <c r="P2982" s="37">
        <v>2443.90483653</v>
      </c>
      <c r="Q2982" t="str">
        <f t="shared" si="184"/>
        <v>Desirable</v>
      </c>
      <c r="R2982" t="str">
        <f t="shared" si="185"/>
        <v>Normal</v>
      </c>
      <c r="S2982">
        <f t="shared" si="186"/>
        <v>4</v>
      </c>
      <c r="T2982" t="str">
        <f t="shared" si="187"/>
        <v>Moderate</v>
      </c>
    </row>
    <row r="2983" spans="1:20" ht="15" customHeight="1" x14ac:dyDescent="0.35">
      <c r="A2983" s="35">
        <v>25</v>
      </c>
      <c r="B2983" s="36">
        <v>20.144047789999998</v>
      </c>
      <c r="C2983" s="35">
        <v>100.72177480000001</v>
      </c>
      <c r="D2983" s="35">
        <v>75.139725549999994</v>
      </c>
      <c r="E2983" s="37">
        <v>180.7159758</v>
      </c>
      <c r="F2983" s="37">
        <v>37.651749420000002</v>
      </c>
      <c r="G2983" s="37">
        <v>206.53349700000001</v>
      </c>
      <c r="H2983" s="37">
        <v>249.16436479999999</v>
      </c>
      <c r="I2983" s="17" t="s">
        <v>243</v>
      </c>
      <c r="J2983" s="17" t="s">
        <v>249</v>
      </c>
      <c r="K2983" s="17" t="s">
        <v>255</v>
      </c>
      <c r="L2983" s="17" t="s">
        <v>355</v>
      </c>
      <c r="M2983" s="17" t="s">
        <v>255</v>
      </c>
      <c r="N2983" s="36">
        <v>4.7996700972413899</v>
      </c>
      <c r="O2983" s="35">
        <v>25.582049250000001</v>
      </c>
      <c r="P2983" s="37">
        <v>503.60119474999999</v>
      </c>
      <c r="Q2983" t="str">
        <f t="shared" si="184"/>
        <v>Desirable</v>
      </c>
      <c r="R2983" t="str">
        <f t="shared" si="185"/>
        <v>Normal</v>
      </c>
      <c r="S2983">
        <f t="shared" si="186"/>
        <v>1</v>
      </c>
      <c r="T2983" t="str">
        <f t="shared" si="187"/>
        <v>Low</v>
      </c>
    </row>
    <row r="2984" spans="1:20" ht="15" customHeight="1" x14ac:dyDescent="0.35">
      <c r="A2984" s="35">
        <v>58</v>
      </c>
      <c r="B2984" s="36">
        <v>35.957685660000003</v>
      </c>
      <c r="C2984" s="35">
        <v>113.5382528</v>
      </c>
      <c r="D2984" s="35">
        <v>86.99507801</v>
      </c>
      <c r="E2984" s="37">
        <v>192.26852360000001</v>
      </c>
      <c r="F2984" s="37">
        <v>28.557856090000001</v>
      </c>
      <c r="G2984" s="37">
        <v>198.69786389999999</v>
      </c>
      <c r="H2984" s="37">
        <v>228.68869169999999</v>
      </c>
      <c r="I2984" s="17" t="s">
        <v>243</v>
      </c>
      <c r="J2984" s="17" t="s">
        <v>359</v>
      </c>
      <c r="K2984" s="17" t="s">
        <v>392</v>
      </c>
      <c r="L2984" s="17" t="s">
        <v>363</v>
      </c>
      <c r="M2984" s="17" t="s">
        <v>334</v>
      </c>
      <c r="N2984" s="36">
        <v>6.7325965574609796</v>
      </c>
      <c r="O2984" s="35">
        <v>26.543174789999998</v>
      </c>
      <c r="P2984" s="37">
        <v>2085.5457682800002</v>
      </c>
      <c r="Q2984" t="str">
        <f t="shared" si="184"/>
        <v>Desirable</v>
      </c>
      <c r="R2984" t="str">
        <f t="shared" si="185"/>
        <v>Normal</v>
      </c>
      <c r="S2984">
        <f t="shared" si="186"/>
        <v>4</v>
      </c>
      <c r="T2984" t="str">
        <f t="shared" si="187"/>
        <v>Moderate</v>
      </c>
    </row>
    <row r="2985" spans="1:20" ht="15" customHeight="1" x14ac:dyDescent="0.35">
      <c r="A2985" s="35">
        <v>23</v>
      </c>
      <c r="B2985" s="36">
        <v>35.73641662</v>
      </c>
      <c r="C2985" s="35">
        <v>124.6246202</v>
      </c>
      <c r="D2985" s="35">
        <v>95.977094219999998</v>
      </c>
      <c r="E2985" s="37">
        <v>199.7401863</v>
      </c>
      <c r="F2985" s="37">
        <v>35.629985609999999</v>
      </c>
      <c r="G2985" s="37">
        <v>214.18674609999999</v>
      </c>
      <c r="H2985" s="37">
        <v>286.08276439999997</v>
      </c>
      <c r="I2985" s="17" t="s">
        <v>243</v>
      </c>
      <c r="J2985" s="17" t="s">
        <v>359</v>
      </c>
      <c r="K2985" s="17" t="s">
        <v>392</v>
      </c>
      <c r="L2985" s="17" t="s">
        <v>355</v>
      </c>
      <c r="M2985" s="17" t="s">
        <v>334</v>
      </c>
      <c r="N2985" s="36">
        <v>5.60595753493486</v>
      </c>
      <c r="O2985" s="35">
        <v>28.647525980000001</v>
      </c>
      <c r="P2985" s="37">
        <v>821.93758226</v>
      </c>
      <c r="Q2985" t="str">
        <f t="shared" si="184"/>
        <v>Desirable</v>
      </c>
      <c r="R2985" t="str">
        <f t="shared" si="185"/>
        <v>Elevated</v>
      </c>
      <c r="S2985">
        <f t="shared" si="186"/>
        <v>5</v>
      </c>
      <c r="T2985" t="str">
        <f t="shared" si="187"/>
        <v>Moderate</v>
      </c>
    </row>
    <row r="2986" spans="1:20" ht="15" customHeight="1" x14ac:dyDescent="0.35">
      <c r="A2986" s="35">
        <v>86</v>
      </c>
      <c r="B2986" s="36">
        <v>30.659810319999998</v>
      </c>
      <c r="C2986" s="35">
        <v>134.74096639999999</v>
      </c>
      <c r="D2986" s="35">
        <v>93.278699459999999</v>
      </c>
      <c r="E2986" s="37">
        <v>192.2370803</v>
      </c>
      <c r="F2986" s="37">
        <v>23.312995440000002</v>
      </c>
      <c r="G2986" s="37">
        <v>212.50385009999999</v>
      </c>
      <c r="H2986" s="37">
        <v>227.40933649999999</v>
      </c>
      <c r="I2986" s="17" t="s">
        <v>243</v>
      </c>
      <c r="J2986" s="17" t="s">
        <v>249</v>
      </c>
      <c r="K2986" s="17" t="s">
        <v>392</v>
      </c>
      <c r="L2986" s="17" t="s">
        <v>366</v>
      </c>
      <c r="M2986" s="17" t="s">
        <v>334</v>
      </c>
      <c r="N2986" s="36">
        <v>8.2459193540682101</v>
      </c>
      <c r="O2986" s="35">
        <v>41.462266939999999</v>
      </c>
      <c r="P2986" s="37">
        <v>2636.7436875200001</v>
      </c>
      <c r="Q2986" t="str">
        <f t="shared" si="184"/>
        <v>Desirable</v>
      </c>
      <c r="R2986" t="str">
        <f t="shared" si="185"/>
        <v>High / Stage 1</v>
      </c>
      <c r="S2986">
        <f t="shared" si="186"/>
        <v>6</v>
      </c>
      <c r="T2986" t="str">
        <f t="shared" si="187"/>
        <v>High</v>
      </c>
    </row>
    <row r="2987" spans="1:20" ht="15" customHeight="1" x14ac:dyDescent="0.35">
      <c r="A2987" s="35">
        <v>61</v>
      </c>
      <c r="B2987" s="36">
        <v>20.266274169999999</v>
      </c>
      <c r="C2987" s="35">
        <v>105.0506848</v>
      </c>
      <c r="D2987" s="35">
        <v>82.835197579999999</v>
      </c>
      <c r="E2987" s="37">
        <v>186.52156719999999</v>
      </c>
      <c r="F2987" s="37">
        <v>30.487927289999998</v>
      </c>
      <c r="G2987" s="37">
        <v>214.33680749999999</v>
      </c>
      <c r="H2987" s="37">
        <v>247.9210526</v>
      </c>
      <c r="I2987" s="17" t="s">
        <v>243</v>
      </c>
      <c r="J2987" s="17" t="s">
        <v>359</v>
      </c>
      <c r="K2987" s="17" t="s">
        <v>392</v>
      </c>
      <c r="L2987" s="17" t="s">
        <v>261</v>
      </c>
      <c r="M2987" s="17" t="s">
        <v>255</v>
      </c>
      <c r="N2987" s="36">
        <v>6.1178828401751897</v>
      </c>
      <c r="O2987" s="35">
        <v>22.21548722</v>
      </c>
      <c r="P2987" s="37">
        <v>1236.2427243699999</v>
      </c>
      <c r="Q2987" t="str">
        <f t="shared" si="184"/>
        <v>Desirable</v>
      </c>
      <c r="R2987" t="str">
        <f t="shared" si="185"/>
        <v>Normal</v>
      </c>
      <c r="S2987">
        <f t="shared" si="186"/>
        <v>1</v>
      </c>
      <c r="T2987" t="str">
        <f t="shared" si="187"/>
        <v>Low</v>
      </c>
    </row>
    <row r="2988" spans="1:20" ht="15" customHeight="1" x14ac:dyDescent="0.35">
      <c r="A2988" s="35">
        <v>81</v>
      </c>
      <c r="B2988" s="36">
        <v>25.917089369999999</v>
      </c>
      <c r="C2988" s="35">
        <v>115.4093781</v>
      </c>
      <c r="D2988" s="35">
        <v>91.638861370000001</v>
      </c>
      <c r="E2988" s="37">
        <v>207.03626399999999</v>
      </c>
      <c r="F2988" s="37">
        <v>37.639862020000002</v>
      </c>
      <c r="G2988" s="37">
        <v>214.3596924</v>
      </c>
      <c r="H2988" s="37">
        <v>288.24304230000001</v>
      </c>
      <c r="I2988" s="17" t="s">
        <v>243</v>
      </c>
      <c r="J2988" s="17" t="s">
        <v>359</v>
      </c>
      <c r="K2988" s="17" t="s">
        <v>392</v>
      </c>
      <c r="L2988" s="17" t="s">
        <v>366</v>
      </c>
      <c r="M2988" s="17" t="s">
        <v>333</v>
      </c>
      <c r="N2988" s="36">
        <v>5.5004522569713696</v>
      </c>
      <c r="O2988" s="35">
        <v>23.770516730000001</v>
      </c>
      <c r="P2988" s="37">
        <v>2099.2842389699999</v>
      </c>
      <c r="Q2988" t="str">
        <f t="shared" si="184"/>
        <v>Borderline High</v>
      </c>
      <c r="R2988" t="str">
        <f t="shared" si="185"/>
        <v>Normal</v>
      </c>
      <c r="S2988">
        <f t="shared" si="186"/>
        <v>3</v>
      </c>
      <c r="T2988" t="str">
        <f t="shared" si="187"/>
        <v>Moderate</v>
      </c>
    </row>
    <row r="2989" spans="1:20" ht="15" customHeight="1" x14ac:dyDescent="0.35">
      <c r="A2989" s="35">
        <v>46</v>
      </c>
      <c r="B2989" s="36">
        <v>30.962829020000001</v>
      </c>
      <c r="C2989" s="35">
        <v>105.4660626</v>
      </c>
      <c r="D2989" s="35">
        <v>76.707884530000001</v>
      </c>
      <c r="E2989" s="37">
        <v>199.75806439999999</v>
      </c>
      <c r="F2989" s="37">
        <v>27.385842780000001</v>
      </c>
      <c r="G2989" s="37">
        <v>208.86814989999999</v>
      </c>
      <c r="H2989" s="37">
        <v>270.08228159999999</v>
      </c>
      <c r="I2989" s="17" t="s">
        <v>243</v>
      </c>
      <c r="J2989" s="17" t="s">
        <v>354</v>
      </c>
      <c r="K2989" s="17" t="s">
        <v>255</v>
      </c>
      <c r="L2989" s="17" t="s">
        <v>360</v>
      </c>
      <c r="M2989" s="17" t="s">
        <v>334</v>
      </c>
      <c r="N2989" s="36">
        <v>7.2942091285897597</v>
      </c>
      <c r="O2989" s="35">
        <v>28.75817807</v>
      </c>
      <c r="P2989" s="37">
        <v>1424.2901349199999</v>
      </c>
      <c r="Q2989" t="str">
        <f t="shared" si="184"/>
        <v>Desirable</v>
      </c>
      <c r="R2989" t="str">
        <f t="shared" si="185"/>
        <v>Normal</v>
      </c>
      <c r="S2989">
        <f t="shared" si="186"/>
        <v>4</v>
      </c>
      <c r="T2989" t="str">
        <f t="shared" si="187"/>
        <v>Moderate</v>
      </c>
    </row>
    <row r="2990" spans="1:20" ht="15" customHeight="1" x14ac:dyDescent="0.35">
      <c r="A2990" s="35">
        <v>45</v>
      </c>
      <c r="B2990" s="36">
        <v>20.370969840000001</v>
      </c>
      <c r="C2990" s="35">
        <v>97.948475979999998</v>
      </c>
      <c r="D2990" s="35">
        <v>76.099669469999995</v>
      </c>
      <c r="E2990" s="37">
        <v>158.1985426</v>
      </c>
      <c r="F2990" s="37">
        <v>29.6593108</v>
      </c>
      <c r="G2990" s="37">
        <v>212.0179076</v>
      </c>
      <c r="H2990" s="37">
        <v>240.2040858</v>
      </c>
      <c r="I2990" s="17" t="s">
        <v>243</v>
      </c>
      <c r="J2990" s="17" t="s">
        <v>249</v>
      </c>
      <c r="K2990" s="17" t="s">
        <v>255</v>
      </c>
      <c r="L2990" s="17" t="s">
        <v>360</v>
      </c>
      <c r="M2990" s="17" t="s">
        <v>255</v>
      </c>
      <c r="N2990" s="36">
        <v>5.3338576768277397</v>
      </c>
      <c r="O2990" s="35">
        <v>21.848806509999999</v>
      </c>
      <c r="P2990" s="37">
        <v>916.69364280000002</v>
      </c>
      <c r="Q2990" t="str">
        <f t="shared" si="184"/>
        <v>Desirable</v>
      </c>
      <c r="R2990" t="str">
        <f t="shared" si="185"/>
        <v>Normal</v>
      </c>
      <c r="S2990">
        <f t="shared" si="186"/>
        <v>1</v>
      </c>
      <c r="T2990" t="str">
        <f t="shared" si="187"/>
        <v>Low</v>
      </c>
    </row>
    <row r="2991" spans="1:20" ht="15" customHeight="1" x14ac:dyDescent="0.35">
      <c r="A2991" s="35">
        <v>28</v>
      </c>
      <c r="B2991" s="36">
        <v>30.381158989999999</v>
      </c>
      <c r="C2991" s="35">
        <v>105.8409324</v>
      </c>
      <c r="D2991" s="35">
        <v>83.244731709999996</v>
      </c>
      <c r="E2991" s="37">
        <v>203.54131899999999</v>
      </c>
      <c r="F2991" s="37">
        <v>38.722634589999998</v>
      </c>
      <c r="G2991" s="37">
        <v>221.29818409999999</v>
      </c>
      <c r="H2991" s="37">
        <v>276.56913209999999</v>
      </c>
      <c r="I2991" s="17" t="s">
        <v>243</v>
      </c>
      <c r="J2991" s="17" t="s">
        <v>249</v>
      </c>
      <c r="K2991" s="17" t="s">
        <v>392</v>
      </c>
      <c r="L2991" s="17" t="s">
        <v>355</v>
      </c>
      <c r="M2991" s="17" t="s">
        <v>334</v>
      </c>
      <c r="N2991" s="36">
        <v>5.2563912852294399</v>
      </c>
      <c r="O2991" s="35">
        <v>22.59620069</v>
      </c>
      <c r="P2991" s="37">
        <v>850.67245172000003</v>
      </c>
      <c r="Q2991" t="str">
        <f t="shared" si="184"/>
        <v>Borderline High</v>
      </c>
      <c r="R2991" t="str">
        <f t="shared" si="185"/>
        <v>Normal</v>
      </c>
      <c r="S2991">
        <f t="shared" si="186"/>
        <v>4</v>
      </c>
      <c r="T2991" t="str">
        <f t="shared" si="187"/>
        <v>Moderate</v>
      </c>
    </row>
    <row r="2992" spans="1:20" ht="15" customHeight="1" x14ac:dyDescent="0.35">
      <c r="A2992" s="35">
        <v>82</v>
      </c>
      <c r="B2992" s="36">
        <v>27.53994673</v>
      </c>
      <c r="C2992" s="35">
        <v>105.9522273</v>
      </c>
      <c r="D2992" s="35">
        <v>74.358839169999996</v>
      </c>
      <c r="E2992" s="37">
        <v>207.71634850000001</v>
      </c>
      <c r="F2992" s="37">
        <v>39.341519490000003</v>
      </c>
      <c r="G2992" s="37">
        <v>220.7803041</v>
      </c>
      <c r="H2992" s="37">
        <v>231.89911620000001</v>
      </c>
      <c r="I2992" s="17" t="s">
        <v>243</v>
      </c>
      <c r="J2992" s="17" t="s">
        <v>249</v>
      </c>
      <c r="K2992" s="17" t="s">
        <v>255</v>
      </c>
      <c r="L2992" s="17" t="s">
        <v>366</v>
      </c>
      <c r="M2992" s="17" t="s">
        <v>333</v>
      </c>
      <c r="N2992" s="36">
        <v>5.27982526330225</v>
      </c>
      <c r="O2992" s="35">
        <v>31.593388130000001</v>
      </c>
      <c r="P2992" s="37">
        <v>2258.27563186</v>
      </c>
      <c r="Q2992" t="str">
        <f t="shared" si="184"/>
        <v>Borderline High</v>
      </c>
      <c r="R2992" t="str">
        <f t="shared" si="185"/>
        <v>Normal</v>
      </c>
      <c r="S2992">
        <f t="shared" si="186"/>
        <v>3</v>
      </c>
      <c r="T2992" t="str">
        <f t="shared" si="187"/>
        <v>Moderate</v>
      </c>
    </row>
    <row r="2993" spans="1:20" ht="15" customHeight="1" x14ac:dyDescent="0.35">
      <c r="A2993" s="35">
        <v>36</v>
      </c>
      <c r="B2993" s="36">
        <v>24.155017999999998</v>
      </c>
      <c r="C2993" s="35">
        <v>98.137299740000003</v>
      </c>
      <c r="D2993" s="35">
        <v>89.738497510000002</v>
      </c>
      <c r="E2993" s="37">
        <v>180.43439409999999</v>
      </c>
      <c r="F2993" s="37">
        <v>38.635451760000002</v>
      </c>
      <c r="G2993" s="37">
        <v>210.62321840000001</v>
      </c>
      <c r="H2993" s="37">
        <v>276.70321100000001</v>
      </c>
      <c r="I2993" s="17" t="s">
        <v>353</v>
      </c>
      <c r="J2993" s="17" t="s">
        <v>249</v>
      </c>
      <c r="K2993" s="17" t="s">
        <v>392</v>
      </c>
      <c r="L2993" s="17" t="s">
        <v>357</v>
      </c>
      <c r="M2993" s="17" t="s">
        <v>255</v>
      </c>
      <c r="N2993" s="36">
        <v>4.6701768940309698</v>
      </c>
      <c r="O2993" s="35">
        <v>8.3988022299999994</v>
      </c>
      <c r="P2993" s="37">
        <v>869.580648</v>
      </c>
      <c r="Q2993" t="str">
        <f t="shared" si="184"/>
        <v>Desirable</v>
      </c>
      <c r="R2993" t="str">
        <f t="shared" si="185"/>
        <v>Normal</v>
      </c>
      <c r="S2993">
        <f t="shared" si="186"/>
        <v>3</v>
      </c>
      <c r="T2993" t="str">
        <f t="shared" si="187"/>
        <v>Moderate</v>
      </c>
    </row>
    <row r="2994" spans="1:20" ht="15" customHeight="1" x14ac:dyDescent="0.35">
      <c r="A2994" s="35">
        <v>26</v>
      </c>
      <c r="B2994" s="36">
        <v>21.403923750000001</v>
      </c>
      <c r="C2994" s="35">
        <v>97.820853319999998</v>
      </c>
      <c r="D2994" s="35">
        <v>83.092079260000006</v>
      </c>
      <c r="E2994" s="37">
        <v>153.23105219999999</v>
      </c>
      <c r="F2994" s="37">
        <v>36.567095860000002</v>
      </c>
      <c r="G2994" s="37">
        <v>201.81547080000001</v>
      </c>
      <c r="H2994" s="37">
        <v>235.86370919999999</v>
      </c>
      <c r="I2994" s="17" t="s">
        <v>243</v>
      </c>
      <c r="J2994" s="17" t="s">
        <v>354</v>
      </c>
      <c r="K2994" s="17" t="s">
        <v>392</v>
      </c>
      <c r="L2994" s="17" t="s">
        <v>355</v>
      </c>
      <c r="M2994" s="17" t="s">
        <v>255</v>
      </c>
      <c r="N2994" s="36">
        <v>4.1904080320367001</v>
      </c>
      <c r="O2994" s="35">
        <v>14.728774059999999</v>
      </c>
      <c r="P2994" s="37">
        <v>556.50201749999997</v>
      </c>
      <c r="Q2994" t="str">
        <f t="shared" si="184"/>
        <v>Desirable</v>
      </c>
      <c r="R2994" t="str">
        <f t="shared" si="185"/>
        <v>Normal</v>
      </c>
      <c r="S2994">
        <f t="shared" si="186"/>
        <v>1</v>
      </c>
      <c r="T2994" t="str">
        <f t="shared" si="187"/>
        <v>Low</v>
      </c>
    </row>
    <row r="2995" spans="1:20" ht="15" customHeight="1" x14ac:dyDescent="0.35">
      <c r="A2995" s="35">
        <v>44</v>
      </c>
      <c r="B2995" s="36">
        <v>34.295250230000001</v>
      </c>
      <c r="C2995" s="35">
        <v>104.6997056</v>
      </c>
      <c r="D2995" s="35">
        <v>87.709661420000003</v>
      </c>
      <c r="E2995" s="37">
        <v>189.2350959</v>
      </c>
      <c r="F2995" s="37">
        <v>35.297617729999999</v>
      </c>
      <c r="G2995" s="37">
        <v>230.48424360000001</v>
      </c>
      <c r="H2995" s="37">
        <v>251.09804740000001</v>
      </c>
      <c r="I2995" s="17" t="s">
        <v>353</v>
      </c>
      <c r="J2995" s="17" t="s">
        <v>359</v>
      </c>
      <c r="K2995" s="17" t="s">
        <v>392</v>
      </c>
      <c r="L2995" s="17" t="s">
        <v>360</v>
      </c>
      <c r="M2995" s="17" t="s">
        <v>334</v>
      </c>
      <c r="N2995" s="36">
        <v>5.3611293925699197</v>
      </c>
      <c r="O2995" s="35">
        <v>16.990044180000002</v>
      </c>
      <c r="P2995" s="37">
        <v>1508.9910101200001</v>
      </c>
      <c r="Q2995" t="str">
        <f t="shared" si="184"/>
        <v>Desirable</v>
      </c>
      <c r="R2995" t="str">
        <f t="shared" si="185"/>
        <v>Normal</v>
      </c>
      <c r="S2995">
        <f t="shared" si="186"/>
        <v>6</v>
      </c>
      <c r="T2995" t="str">
        <f t="shared" si="187"/>
        <v>High</v>
      </c>
    </row>
    <row r="2996" spans="1:20" ht="15" customHeight="1" x14ac:dyDescent="0.35">
      <c r="A2996" s="35">
        <v>51</v>
      </c>
      <c r="B2996" s="36">
        <v>30.88387831</v>
      </c>
      <c r="C2996" s="35">
        <v>110.6538982</v>
      </c>
      <c r="D2996" s="35">
        <v>81.841356399999995</v>
      </c>
      <c r="E2996" s="37">
        <v>205.9680515</v>
      </c>
      <c r="F2996" s="37">
        <v>42.902026540000001</v>
      </c>
      <c r="G2996" s="37">
        <v>231.5662236</v>
      </c>
      <c r="H2996" s="37">
        <v>271.16339900000003</v>
      </c>
      <c r="I2996" s="17" t="s">
        <v>243</v>
      </c>
      <c r="J2996" s="17" t="s">
        <v>249</v>
      </c>
      <c r="K2996" s="17" t="s">
        <v>392</v>
      </c>
      <c r="L2996" s="17" t="s">
        <v>363</v>
      </c>
      <c r="M2996" s="17" t="s">
        <v>334</v>
      </c>
      <c r="N2996" s="36">
        <v>4.8008932936527904</v>
      </c>
      <c r="O2996" s="35">
        <v>28.812541800000002</v>
      </c>
      <c r="P2996" s="37">
        <v>1575.07779381</v>
      </c>
      <c r="Q2996" t="str">
        <f t="shared" si="184"/>
        <v>Borderline High</v>
      </c>
      <c r="R2996" t="str">
        <f t="shared" si="185"/>
        <v>Normal</v>
      </c>
      <c r="S2996">
        <f t="shared" si="186"/>
        <v>3</v>
      </c>
      <c r="T2996" t="str">
        <f t="shared" si="187"/>
        <v>Moderate</v>
      </c>
    </row>
    <row r="2997" spans="1:20" ht="15" customHeight="1" x14ac:dyDescent="0.35">
      <c r="A2997" s="35">
        <v>61</v>
      </c>
      <c r="B2997" s="36">
        <v>26.175273730000001</v>
      </c>
      <c r="C2997" s="35">
        <v>110.6591399</v>
      </c>
      <c r="D2997" s="35">
        <v>72.425923109999999</v>
      </c>
      <c r="E2997" s="37">
        <v>187.56504000000001</v>
      </c>
      <c r="F2997" s="37">
        <v>35.461083129999999</v>
      </c>
      <c r="G2997" s="37">
        <v>208.97616249999999</v>
      </c>
      <c r="H2997" s="37">
        <v>211.17772429999999</v>
      </c>
      <c r="I2997" s="17" t="s">
        <v>353</v>
      </c>
      <c r="J2997" s="17" t="s">
        <v>249</v>
      </c>
      <c r="K2997" s="17" t="s">
        <v>255</v>
      </c>
      <c r="L2997" s="17" t="s">
        <v>261</v>
      </c>
      <c r="M2997" s="17" t="s">
        <v>333</v>
      </c>
      <c r="N2997" s="36">
        <v>5.2893206705612599</v>
      </c>
      <c r="O2997" s="35">
        <v>38.23321679</v>
      </c>
      <c r="P2997" s="37">
        <v>1596.6916975300001</v>
      </c>
      <c r="Q2997" t="str">
        <f t="shared" si="184"/>
        <v>Desirable</v>
      </c>
      <c r="R2997" t="str">
        <f t="shared" si="185"/>
        <v>Normal</v>
      </c>
      <c r="S2997">
        <f t="shared" si="186"/>
        <v>5</v>
      </c>
      <c r="T2997" t="str">
        <f t="shared" si="187"/>
        <v>Moderate</v>
      </c>
    </row>
    <row r="2998" spans="1:20" ht="15" customHeight="1" x14ac:dyDescent="0.35">
      <c r="A2998" s="35">
        <v>85</v>
      </c>
      <c r="B2998" s="36">
        <v>27.174118029999999</v>
      </c>
      <c r="C2998" s="35">
        <v>100.6483451</v>
      </c>
      <c r="D2998" s="35">
        <v>72.27095645</v>
      </c>
      <c r="E2998" s="37">
        <v>197.22079210000001</v>
      </c>
      <c r="F2998" s="37">
        <v>33.706795030000002</v>
      </c>
      <c r="G2998" s="37">
        <v>239.126722</v>
      </c>
      <c r="H2998" s="37">
        <v>249.83122969999999</v>
      </c>
      <c r="I2998" s="17" t="s">
        <v>353</v>
      </c>
      <c r="J2998" s="17" t="s">
        <v>359</v>
      </c>
      <c r="K2998" s="17" t="s">
        <v>255</v>
      </c>
      <c r="L2998" s="17" t="s">
        <v>366</v>
      </c>
      <c r="M2998" s="17" t="s">
        <v>333</v>
      </c>
      <c r="N2998" s="36">
        <v>5.8510692554562898</v>
      </c>
      <c r="O2998" s="35">
        <v>28.37738865</v>
      </c>
      <c r="P2998" s="37">
        <v>2309.8000325500002</v>
      </c>
      <c r="Q2998" t="str">
        <f t="shared" si="184"/>
        <v>Desirable</v>
      </c>
      <c r="R2998" t="str">
        <f t="shared" si="185"/>
        <v>Normal</v>
      </c>
      <c r="S2998">
        <f t="shared" si="186"/>
        <v>5</v>
      </c>
      <c r="T2998" t="str">
        <f t="shared" si="187"/>
        <v>Moderate</v>
      </c>
    </row>
    <row r="2999" spans="1:20" ht="15" customHeight="1" x14ac:dyDescent="0.35">
      <c r="A2999" s="35">
        <v>32</v>
      </c>
      <c r="B2999" s="36">
        <v>25.660858040000001</v>
      </c>
      <c r="C2999" s="35">
        <v>109.5556983</v>
      </c>
      <c r="D2999" s="35">
        <v>61.643154459999998</v>
      </c>
      <c r="E2999" s="37">
        <v>188.47549319999999</v>
      </c>
      <c r="F2999" s="37">
        <v>47.915026410000003</v>
      </c>
      <c r="G2999" s="37">
        <v>217.88724160000001</v>
      </c>
      <c r="H2999" s="37">
        <v>228.7374968</v>
      </c>
      <c r="I2999" s="17" t="s">
        <v>243</v>
      </c>
      <c r="J2999" s="17" t="s">
        <v>354</v>
      </c>
      <c r="K2999" s="17" t="s">
        <v>255</v>
      </c>
      <c r="L2999" s="17" t="s">
        <v>357</v>
      </c>
      <c r="M2999" s="17" t="s">
        <v>333</v>
      </c>
      <c r="N2999" s="36">
        <v>3.93353624784113</v>
      </c>
      <c r="O2999" s="35">
        <v>47.912543839999998</v>
      </c>
      <c r="P2999" s="37">
        <v>821.14745728000003</v>
      </c>
      <c r="Q2999" t="str">
        <f t="shared" si="184"/>
        <v>Desirable</v>
      </c>
      <c r="R2999" t="str">
        <f t="shared" si="185"/>
        <v>Normal</v>
      </c>
      <c r="S2999">
        <f t="shared" si="186"/>
        <v>2</v>
      </c>
      <c r="T2999" t="str">
        <f t="shared" si="187"/>
        <v>Low</v>
      </c>
    </row>
    <row r="3000" spans="1:20" ht="15" customHeight="1" x14ac:dyDescent="0.35">
      <c r="A3000" s="35">
        <v>68</v>
      </c>
      <c r="B3000" s="36">
        <v>17.961403990000001</v>
      </c>
      <c r="C3000" s="35">
        <v>104.925988</v>
      </c>
      <c r="D3000" s="35">
        <v>78.667000740000006</v>
      </c>
      <c r="E3000" s="37">
        <v>201.58690319999999</v>
      </c>
      <c r="F3000" s="37">
        <v>48.199609000000002</v>
      </c>
      <c r="G3000" s="37">
        <v>231.16069100000001</v>
      </c>
      <c r="H3000" s="37">
        <v>251.85506470000001</v>
      </c>
      <c r="I3000" s="17" t="s">
        <v>243</v>
      </c>
      <c r="J3000" s="17" t="s">
        <v>249</v>
      </c>
      <c r="K3000" s="17" t="s">
        <v>255</v>
      </c>
      <c r="L3000" s="17" t="s">
        <v>261</v>
      </c>
      <c r="M3000" s="17" t="s">
        <v>332</v>
      </c>
      <c r="N3000" s="36">
        <v>4.1823348235044797</v>
      </c>
      <c r="O3000" s="35">
        <v>26.258987260000001</v>
      </c>
      <c r="P3000" s="37">
        <v>1221.3754713200001</v>
      </c>
      <c r="Q3000" t="str">
        <f t="shared" si="184"/>
        <v>Borderline High</v>
      </c>
      <c r="R3000" t="str">
        <f t="shared" si="185"/>
        <v>Normal</v>
      </c>
      <c r="S3000">
        <f t="shared" si="186"/>
        <v>1</v>
      </c>
      <c r="T3000" t="str">
        <f t="shared" si="187"/>
        <v>Low</v>
      </c>
    </row>
    <row r="3001" spans="1:20" ht="15" customHeight="1" x14ac:dyDescent="0.35">
      <c r="A3001" s="35">
        <v>30</v>
      </c>
      <c r="B3001" s="36">
        <v>33.442445419999999</v>
      </c>
      <c r="C3001" s="35">
        <v>107.6662094</v>
      </c>
      <c r="D3001" s="35">
        <v>65.031348899999998</v>
      </c>
      <c r="E3001" s="37">
        <v>188.4873456</v>
      </c>
      <c r="F3001" s="37">
        <v>29.549215289999999</v>
      </c>
      <c r="G3001" s="37">
        <v>217.4009757</v>
      </c>
      <c r="H3001" s="37">
        <v>272.24478779999998</v>
      </c>
      <c r="I3001" s="17" t="s">
        <v>243</v>
      </c>
      <c r="J3001" s="17" t="s">
        <v>249</v>
      </c>
      <c r="K3001" s="17" t="s">
        <v>255</v>
      </c>
      <c r="L3001" s="17" t="s">
        <v>357</v>
      </c>
      <c r="M3001" s="17" t="s">
        <v>334</v>
      </c>
      <c r="N3001" s="36">
        <v>6.3787597657047597</v>
      </c>
      <c r="O3001" s="35">
        <v>42.634860500000002</v>
      </c>
      <c r="P3001" s="37">
        <v>1003.2733626</v>
      </c>
      <c r="Q3001" t="str">
        <f t="shared" si="184"/>
        <v>Desirable</v>
      </c>
      <c r="R3001" t="str">
        <f t="shared" si="185"/>
        <v>Normal</v>
      </c>
      <c r="S3001">
        <f t="shared" si="186"/>
        <v>4</v>
      </c>
      <c r="T3001" t="str">
        <f t="shared" si="187"/>
        <v>Moderate</v>
      </c>
    </row>
    <row r="3002" spans="1:20" ht="15" customHeight="1" x14ac:dyDescent="0.35">
      <c r="A3002" s="35">
        <v>66</v>
      </c>
      <c r="B3002" s="36">
        <v>28.09421347</v>
      </c>
      <c r="C3002" s="35">
        <v>113.92742370000001</v>
      </c>
      <c r="D3002" s="35">
        <v>80.753931910000006</v>
      </c>
      <c r="E3002" s="37">
        <v>211.84494810000001</v>
      </c>
      <c r="F3002" s="37">
        <v>40.870543499999997</v>
      </c>
      <c r="G3002" s="37">
        <v>240.18802830000001</v>
      </c>
      <c r="H3002" s="37">
        <v>278.92920789999999</v>
      </c>
      <c r="I3002" s="17" t="s">
        <v>353</v>
      </c>
      <c r="J3002" s="17" t="s">
        <v>249</v>
      </c>
      <c r="K3002" s="17" t="s">
        <v>392</v>
      </c>
      <c r="L3002" s="17" t="s">
        <v>261</v>
      </c>
      <c r="M3002" s="17" t="s">
        <v>333</v>
      </c>
      <c r="N3002" s="36">
        <v>5.1833161479734198</v>
      </c>
      <c r="O3002" s="35">
        <v>33.17349179</v>
      </c>
      <c r="P3002" s="37">
        <v>1854.21808902</v>
      </c>
      <c r="Q3002" t="str">
        <f t="shared" si="184"/>
        <v>Borderline High</v>
      </c>
      <c r="R3002" t="str">
        <f t="shared" si="185"/>
        <v>Normal</v>
      </c>
      <c r="S3002">
        <f t="shared" si="186"/>
        <v>4</v>
      </c>
      <c r="T3002" t="str">
        <f t="shared" si="187"/>
        <v>Moderate</v>
      </c>
    </row>
    <row r="3003" spans="1:20" ht="15" customHeight="1" x14ac:dyDescent="0.35">
      <c r="A3003" s="35">
        <v>87</v>
      </c>
      <c r="B3003" s="36">
        <v>31.771906649999998</v>
      </c>
      <c r="C3003" s="35">
        <v>129.64297239999999</v>
      </c>
      <c r="D3003" s="35">
        <v>96.898057499999993</v>
      </c>
      <c r="E3003" s="37">
        <v>213.31164229999999</v>
      </c>
      <c r="F3003" s="37">
        <v>34.124865280000002</v>
      </c>
      <c r="G3003" s="37">
        <v>222.7280279</v>
      </c>
      <c r="H3003" s="37">
        <v>264.17527569999999</v>
      </c>
      <c r="I3003" s="17" t="s">
        <v>243</v>
      </c>
      <c r="J3003" s="17" t="s">
        <v>249</v>
      </c>
      <c r="K3003" s="17" t="s">
        <v>392</v>
      </c>
      <c r="L3003" s="17" t="s">
        <v>366</v>
      </c>
      <c r="M3003" s="17" t="s">
        <v>334</v>
      </c>
      <c r="N3003" s="36">
        <v>6.2509152944559299</v>
      </c>
      <c r="O3003" s="35">
        <v>32.744914899999998</v>
      </c>
      <c r="P3003" s="37">
        <v>2764.1558785500001</v>
      </c>
      <c r="Q3003" t="str">
        <f t="shared" si="184"/>
        <v>Borderline High</v>
      </c>
      <c r="R3003" t="str">
        <f t="shared" si="185"/>
        <v>Elevated</v>
      </c>
      <c r="S3003">
        <f t="shared" si="186"/>
        <v>5</v>
      </c>
      <c r="T3003" t="str">
        <f t="shared" si="187"/>
        <v>Moderate</v>
      </c>
    </row>
    <row r="3004" spans="1:20" ht="15" customHeight="1" x14ac:dyDescent="0.35">
      <c r="A3004" s="35">
        <v>73</v>
      </c>
      <c r="B3004" s="36">
        <v>24.7288511</v>
      </c>
      <c r="C3004" s="35">
        <v>108.2615603</v>
      </c>
      <c r="D3004" s="35">
        <v>82.241355920000004</v>
      </c>
      <c r="E3004" s="37">
        <v>215.9603343</v>
      </c>
      <c r="F3004" s="37">
        <v>41.650173520000003</v>
      </c>
      <c r="G3004" s="37">
        <v>223.85032749999999</v>
      </c>
      <c r="H3004" s="37">
        <v>248.81045810000001</v>
      </c>
      <c r="I3004" s="17" t="s">
        <v>243</v>
      </c>
      <c r="J3004" s="17" t="s">
        <v>249</v>
      </c>
      <c r="K3004" s="17" t="s">
        <v>392</v>
      </c>
      <c r="L3004" s="17" t="s">
        <v>366</v>
      </c>
      <c r="M3004" s="17" t="s">
        <v>255</v>
      </c>
      <c r="N3004" s="36">
        <v>5.1851004701408501</v>
      </c>
      <c r="O3004" s="35">
        <v>26.020204379999999</v>
      </c>
      <c r="P3004" s="37">
        <v>1805.2061303</v>
      </c>
      <c r="Q3004" t="str">
        <f t="shared" si="184"/>
        <v>Borderline High</v>
      </c>
      <c r="R3004" t="str">
        <f t="shared" si="185"/>
        <v>Normal</v>
      </c>
      <c r="S3004">
        <f t="shared" si="186"/>
        <v>0</v>
      </c>
      <c r="T3004" t="str">
        <f t="shared" si="187"/>
        <v>Low</v>
      </c>
    </row>
    <row r="3005" spans="1:20" ht="15" customHeight="1" x14ac:dyDescent="0.35">
      <c r="A3005" s="35">
        <v>68</v>
      </c>
      <c r="B3005" s="36">
        <v>27.46069095</v>
      </c>
      <c r="C3005" s="35">
        <v>101.21227039999999</v>
      </c>
      <c r="D3005" s="35">
        <v>75.656407360000003</v>
      </c>
      <c r="E3005" s="37">
        <v>179.62057849999999</v>
      </c>
      <c r="F3005" s="37">
        <v>28.706921980000001</v>
      </c>
      <c r="G3005" s="37">
        <v>188.35879249999999</v>
      </c>
      <c r="H3005" s="37">
        <v>220.98986909999999</v>
      </c>
      <c r="I3005" s="17" t="s">
        <v>243</v>
      </c>
      <c r="J3005" s="17" t="s">
        <v>359</v>
      </c>
      <c r="K3005" s="17" t="s">
        <v>255</v>
      </c>
      <c r="L3005" s="17" t="s">
        <v>261</v>
      </c>
      <c r="M3005" s="17" t="s">
        <v>333</v>
      </c>
      <c r="N3005" s="36">
        <v>6.2570476425560697</v>
      </c>
      <c r="O3005" s="35">
        <v>25.555863039999998</v>
      </c>
      <c r="P3005" s="37">
        <v>1867.3269846000001</v>
      </c>
      <c r="Q3005" t="str">
        <f t="shared" si="184"/>
        <v>Desirable</v>
      </c>
      <c r="R3005" t="str">
        <f t="shared" si="185"/>
        <v>Normal</v>
      </c>
      <c r="S3005">
        <f t="shared" si="186"/>
        <v>3</v>
      </c>
      <c r="T3005" t="str">
        <f t="shared" si="187"/>
        <v>Moderate</v>
      </c>
    </row>
    <row r="3006" spans="1:20" ht="15" customHeight="1" x14ac:dyDescent="0.35">
      <c r="A3006" s="35">
        <v>54</v>
      </c>
      <c r="B3006" s="36">
        <v>28.599618</v>
      </c>
      <c r="C3006" s="35">
        <v>114.8620399</v>
      </c>
      <c r="D3006" s="35">
        <v>81.524821650000007</v>
      </c>
      <c r="E3006" s="37">
        <v>195.36674930000001</v>
      </c>
      <c r="F3006" s="37">
        <v>36.544475349999999</v>
      </c>
      <c r="G3006" s="37">
        <v>225.18961200000001</v>
      </c>
      <c r="H3006" s="37">
        <v>221.6294858</v>
      </c>
      <c r="I3006" s="17" t="s">
        <v>243</v>
      </c>
      <c r="J3006" s="17" t="s">
        <v>249</v>
      </c>
      <c r="K3006" s="17" t="s">
        <v>392</v>
      </c>
      <c r="L3006" s="17" t="s">
        <v>363</v>
      </c>
      <c r="M3006" s="17" t="s">
        <v>333</v>
      </c>
      <c r="N3006" s="36">
        <v>5.3459995643363403</v>
      </c>
      <c r="O3006" s="35">
        <v>33.337218249999999</v>
      </c>
      <c r="P3006" s="37">
        <v>1544.3793720000001</v>
      </c>
      <c r="Q3006" t="str">
        <f t="shared" si="184"/>
        <v>Desirable</v>
      </c>
      <c r="R3006" t="str">
        <f t="shared" si="185"/>
        <v>Normal</v>
      </c>
      <c r="S3006">
        <f t="shared" si="186"/>
        <v>3</v>
      </c>
      <c r="T3006" t="str">
        <f t="shared" si="187"/>
        <v>Moderate</v>
      </c>
    </row>
    <row r="3007" spans="1:20" ht="15" customHeight="1" x14ac:dyDescent="0.35">
      <c r="A3007" s="35">
        <v>34</v>
      </c>
      <c r="B3007" s="36">
        <v>32.155790170000003</v>
      </c>
      <c r="C3007" s="35">
        <v>114.9130394</v>
      </c>
      <c r="D3007" s="35">
        <v>91.723904829999995</v>
      </c>
      <c r="E3007" s="37">
        <v>219.75251850000001</v>
      </c>
      <c r="F3007" s="37">
        <v>34.55871415</v>
      </c>
      <c r="G3007" s="37">
        <v>242.21848919999999</v>
      </c>
      <c r="H3007" s="37">
        <v>277.48124560000002</v>
      </c>
      <c r="I3007" s="17" t="s">
        <v>243</v>
      </c>
      <c r="J3007" s="17" t="s">
        <v>359</v>
      </c>
      <c r="K3007" s="17" t="s">
        <v>392</v>
      </c>
      <c r="L3007" s="17" t="s">
        <v>357</v>
      </c>
      <c r="M3007" s="17" t="s">
        <v>334</v>
      </c>
      <c r="N3007" s="36">
        <v>6.35881640578922</v>
      </c>
      <c r="O3007" s="35">
        <v>23.18913457</v>
      </c>
      <c r="P3007" s="37">
        <v>1093.29686578</v>
      </c>
      <c r="Q3007" t="str">
        <f t="shared" si="184"/>
        <v>Borderline High</v>
      </c>
      <c r="R3007" t="str">
        <f t="shared" si="185"/>
        <v>Normal</v>
      </c>
      <c r="S3007">
        <f t="shared" si="186"/>
        <v>4</v>
      </c>
      <c r="T3007" t="str">
        <f t="shared" si="187"/>
        <v>Moderate</v>
      </c>
    </row>
    <row r="3008" spans="1:20" ht="15" customHeight="1" x14ac:dyDescent="0.35">
      <c r="A3008" s="35">
        <v>75</v>
      </c>
      <c r="B3008" s="36">
        <v>35.9649821</v>
      </c>
      <c r="C3008" s="35">
        <v>118.108209</v>
      </c>
      <c r="D3008" s="35">
        <v>88.279228939999996</v>
      </c>
      <c r="E3008" s="37">
        <v>211.8333154</v>
      </c>
      <c r="F3008" s="37">
        <v>33.107188270000002</v>
      </c>
      <c r="G3008" s="37">
        <v>223.3437826</v>
      </c>
      <c r="H3008" s="37">
        <v>220.80676</v>
      </c>
      <c r="I3008" s="17" t="s">
        <v>243</v>
      </c>
      <c r="J3008" s="17" t="s">
        <v>359</v>
      </c>
      <c r="K3008" s="17" t="s">
        <v>392</v>
      </c>
      <c r="L3008" s="17" t="s">
        <v>366</v>
      </c>
      <c r="M3008" s="17" t="s">
        <v>334</v>
      </c>
      <c r="N3008" s="36">
        <v>6.3984085169791403</v>
      </c>
      <c r="O3008" s="35">
        <v>29.828980059999999</v>
      </c>
      <c r="P3008" s="37">
        <v>2697.3736574999998</v>
      </c>
      <c r="Q3008" t="str">
        <f t="shared" si="184"/>
        <v>Borderline High</v>
      </c>
      <c r="R3008" t="str">
        <f t="shared" si="185"/>
        <v>Normal</v>
      </c>
      <c r="S3008">
        <f t="shared" si="186"/>
        <v>4</v>
      </c>
      <c r="T3008" t="str">
        <f t="shared" si="187"/>
        <v>Moderate</v>
      </c>
    </row>
    <row r="3009" spans="1:20" ht="15" customHeight="1" x14ac:dyDescent="0.35">
      <c r="A3009" s="35">
        <v>46</v>
      </c>
      <c r="B3009" s="36">
        <v>25.256242589999999</v>
      </c>
      <c r="C3009" s="35">
        <v>106.9325711</v>
      </c>
      <c r="D3009" s="35">
        <v>73.314791929999998</v>
      </c>
      <c r="E3009" s="37">
        <v>187.45259519999999</v>
      </c>
      <c r="F3009" s="37">
        <v>39.008567990000003</v>
      </c>
      <c r="G3009" s="37">
        <v>215.6296451</v>
      </c>
      <c r="H3009" s="37">
        <v>205.1059554</v>
      </c>
      <c r="I3009" s="17" t="s">
        <v>353</v>
      </c>
      <c r="J3009" s="17" t="s">
        <v>359</v>
      </c>
      <c r="K3009" s="17" t="s">
        <v>255</v>
      </c>
      <c r="L3009" s="17" t="s">
        <v>360</v>
      </c>
      <c r="M3009" s="17" t="s">
        <v>333</v>
      </c>
      <c r="N3009" s="36">
        <v>4.8054210871840803</v>
      </c>
      <c r="O3009" s="35">
        <v>33.617779169999999</v>
      </c>
      <c r="P3009" s="37">
        <v>1161.7871591400001</v>
      </c>
      <c r="Q3009" t="str">
        <f t="shared" si="184"/>
        <v>Desirable</v>
      </c>
      <c r="R3009" t="str">
        <f t="shared" si="185"/>
        <v>Normal</v>
      </c>
      <c r="S3009">
        <f t="shared" si="186"/>
        <v>5</v>
      </c>
      <c r="T3009" t="str">
        <f t="shared" si="187"/>
        <v>Moderate</v>
      </c>
    </row>
    <row r="3010" spans="1:20" ht="15" customHeight="1" x14ac:dyDescent="0.35">
      <c r="A3010" s="35">
        <v>50</v>
      </c>
      <c r="B3010" s="36">
        <v>25.261916100000001</v>
      </c>
      <c r="C3010" s="35">
        <v>96.635250760000005</v>
      </c>
      <c r="D3010" s="35">
        <v>80.269241769999994</v>
      </c>
      <c r="E3010" s="37">
        <v>180.7780927</v>
      </c>
      <c r="F3010" s="37">
        <v>33.757829770000001</v>
      </c>
      <c r="G3010" s="37">
        <v>220.63752160000001</v>
      </c>
      <c r="H3010" s="37">
        <v>272.46105829999999</v>
      </c>
      <c r="I3010" s="17" t="s">
        <v>243</v>
      </c>
      <c r="J3010" s="17" t="s">
        <v>354</v>
      </c>
      <c r="K3010" s="17" t="s">
        <v>392</v>
      </c>
      <c r="L3010" s="17" t="s">
        <v>363</v>
      </c>
      <c r="M3010" s="17" t="s">
        <v>333</v>
      </c>
      <c r="N3010" s="36">
        <v>5.3551455745728802</v>
      </c>
      <c r="O3010" s="35">
        <v>16.366008990000001</v>
      </c>
      <c r="P3010" s="37">
        <v>1263.0958049999999</v>
      </c>
      <c r="Q3010" t="str">
        <f t="shared" ref="Q3010:Q3073" si="188">IF(E3010&lt;200,"Desirable",IF(E3010&lt;240,"Borderline High","High"))</f>
        <v>Desirable</v>
      </c>
      <c r="R3010" t="str">
        <f t="shared" ref="R3010:R3073" si="189">IF(C3010&lt;120,"Normal",IF(C3010&lt;130,"Elevated",IF(C3010&lt;140,"High / Stage 1","High / Stage 2")))</f>
        <v>Normal</v>
      </c>
      <c r="S3010">
        <f t="shared" ref="S3010:S3073" si="190">(IF(M3010="Obese",3,IF(M3010="Overweight",2,IF(M3010="Underweight",1,0))))+(IF(R3010="High / Stage 2",3,IF(R3010="High / Stage 1",2,IF(R3010="Elevated",1,0))))+IF(I3010="smoker",2,0)+IF(F3010&lt;40,1,0)</f>
        <v>3</v>
      </c>
      <c r="T3010" t="str">
        <f t="shared" ref="T3010:T3073" si="191">IF(S3010&lt;=2,"Low",IF(S3010&lt;=5,"Moderate","High"))</f>
        <v>Moderate</v>
      </c>
    </row>
    <row r="3011" spans="1:20" ht="15" customHeight="1" x14ac:dyDescent="0.35">
      <c r="A3011" s="35">
        <v>77</v>
      </c>
      <c r="B3011" s="36">
        <v>25.77145595</v>
      </c>
      <c r="C3011" s="35">
        <v>99.123620459999998</v>
      </c>
      <c r="D3011" s="35">
        <v>79.747367490000002</v>
      </c>
      <c r="E3011" s="37">
        <v>207.62154989999999</v>
      </c>
      <c r="F3011" s="37">
        <v>41.452539010000002</v>
      </c>
      <c r="G3011" s="37">
        <v>218.1592488</v>
      </c>
      <c r="H3011" s="37">
        <v>248.87975750000001</v>
      </c>
      <c r="I3011" s="17" t="s">
        <v>243</v>
      </c>
      <c r="J3011" s="17" t="s">
        <v>354</v>
      </c>
      <c r="K3011" s="17" t="s">
        <v>255</v>
      </c>
      <c r="L3011" s="17" t="s">
        <v>366</v>
      </c>
      <c r="M3011" s="17" t="s">
        <v>333</v>
      </c>
      <c r="N3011" s="36">
        <v>5.0086570053022204</v>
      </c>
      <c r="O3011" s="35">
        <v>19.376252969999999</v>
      </c>
      <c r="P3011" s="37">
        <v>1984.40210815</v>
      </c>
      <c r="Q3011" t="str">
        <f t="shared" si="188"/>
        <v>Borderline High</v>
      </c>
      <c r="R3011" t="str">
        <f t="shared" si="189"/>
        <v>Normal</v>
      </c>
      <c r="S3011">
        <f t="shared" si="190"/>
        <v>2</v>
      </c>
      <c r="T3011" t="str">
        <f t="shared" si="191"/>
        <v>Low</v>
      </c>
    </row>
    <row r="3012" spans="1:20" ht="15" customHeight="1" x14ac:dyDescent="0.35">
      <c r="A3012" s="35">
        <v>72</v>
      </c>
      <c r="B3012" s="36">
        <v>24.018496769999999</v>
      </c>
      <c r="C3012" s="35">
        <v>105.37941720000001</v>
      </c>
      <c r="D3012" s="35">
        <v>69.933422379999996</v>
      </c>
      <c r="E3012" s="37">
        <v>198.4742401</v>
      </c>
      <c r="F3012" s="37">
        <v>36.469146530000003</v>
      </c>
      <c r="G3012" s="37">
        <v>225.8573968</v>
      </c>
      <c r="H3012" s="37">
        <v>235.00664359999999</v>
      </c>
      <c r="I3012" s="17" t="s">
        <v>243</v>
      </c>
      <c r="J3012" s="17" t="s">
        <v>249</v>
      </c>
      <c r="K3012" s="17" t="s">
        <v>255</v>
      </c>
      <c r="L3012" s="17" t="s">
        <v>366</v>
      </c>
      <c r="M3012" s="17" t="s">
        <v>255</v>
      </c>
      <c r="N3012" s="36">
        <v>5.4422507512407101</v>
      </c>
      <c r="O3012" s="35">
        <v>35.445994820000003</v>
      </c>
      <c r="P3012" s="37">
        <v>1729.33176744</v>
      </c>
      <c r="Q3012" t="str">
        <f t="shared" si="188"/>
        <v>Desirable</v>
      </c>
      <c r="R3012" t="str">
        <f t="shared" si="189"/>
        <v>Normal</v>
      </c>
      <c r="S3012">
        <f t="shared" si="190"/>
        <v>1</v>
      </c>
      <c r="T3012" t="str">
        <f t="shared" si="191"/>
        <v>Low</v>
      </c>
    </row>
    <row r="3013" spans="1:20" ht="15" customHeight="1" x14ac:dyDescent="0.35">
      <c r="A3013" s="35">
        <v>27</v>
      </c>
      <c r="B3013" s="36">
        <v>40.232316930000003</v>
      </c>
      <c r="C3013" s="35">
        <v>102.5949317</v>
      </c>
      <c r="D3013" s="35">
        <v>94.599649670000005</v>
      </c>
      <c r="E3013" s="37">
        <v>195.31414720000001</v>
      </c>
      <c r="F3013" s="37">
        <v>40.150836470000002</v>
      </c>
      <c r="G3013" s="37">
        <v>207.79986</v>
      </c>
      <c r="H3013" s="37">
        <v>259.63203220000003</v>
      </c>
      <c r="I3013" s="17" t="s">
        <v>243</v>
      </c>
      <c r="J3013" s="17" t="s">
        <v>249</v>
      </c>
      <c r="K3013" s="17" t="s">
        <v>392</v>
      </c>
      <c r="L3013" s="17" t="s">
        <v>355</v>
      </c>
      <c r="M3013" s="17" t="s">
        <v>334</v>
      </c>
      <c r="N3013" s="36">
        <v>4.8645100419249099</v>
      </c>
      <c r="O3013" s="35">
        <v>7.9952820300000003</v>
      </c>
      <c r="P3013" s="37">
        <v>1086.27255711</v>
      </c>
      <c r="Q3013" t="str">
        <f t="shared" si="188"/>
        <v>Desirable</v>
      </c>
      <c r="R3013" t="str">
        <f t="shared" si="189"/>
        <v>Normal</v>
      </c>
      <c r="S3013">
        <f t="shared" si="190"/>
        <v>3</v>
      </c>
      <c r="T3013" t="str">
        <f t="shared" si="191"/>
        <v>Moderate</v>
      </c>
    </row>
    <row r="3014" spans="1:20" ht="15" customHeight="1" x14ac:dyDescent="0.35">
      <c r="A3014" s="35">
        <v>64</v>
      </c>
      <c r="B3014" s="36">
        <v>18.592056379999999</v>
      </c>
      <c r="C3014" s="35">
        <v>113.7697555</v>
      </c>
      <c r="D3014" s="35">
        <v>58.327938289999999</v>
      </c>
      <c r="E3014" s="37">
        <v>200.0129135</v>
      </c>
      <c r="F3014" s="37">
        <v>40.655568189999997</v>
      </c>
      <c r="G3014" s="37">
        <v>222.0810439</v>
      </c>
      <c r="H3014" s="37">
        <v>231.4236186</v>
      </c>
      <c r="I3014" s="17" t="s">
        <v>353</v>
      </c>
      <c r="J3014" s="17" t="s">
        <v>249</v>
      </c>
      <c r="K3014" s="17" t="s">
        <v>255</v>
      </c>
      <c r="L3014" s="17" t="s">
        <v>261</v>
      </c>
      <c r="M3014" s="17" t="s">
        <v>255</v>
      </c>
      <c r="N3014" s="36">
        <v>4.9196929819123003</v>
      </c>
      <c r="O3014" s="35">
        <v>55.441817210000004</v>
      </c>
      <c r="P3014" s="37">
        <v>1189.8916083199999</v>
      </c>
      <c r="Q3014" t="str">
        <f t="shared" si="188"/>
        <v>Borderline High</v>
      </c>
      <c r="R3014" t="str">
        <f t="shared" si="189"/>
        <v>Normal</v>
      </c>
      <c r="S3014">
        <f t="shared" si="190"/>
        <v>2</v>
      </c>
      <c r="T3014" t="str">
        <f t="shared" si="191"/>
        <v>Low</v>
      </c>
    </row>
    <row r="3015" spans="1:20" ht="15" customHeight="1" x14ac:dyDescent="0.35">
      <c r="A3015" s="35">
        <v>40</v>
      </c>
      <c r="B3015" s="36">
        <v>40.431988920000002</v>
      </c>
      <c r="C3015" s="35">
        <v>98.485181019999999</v>
      </c>
      <c r="D3015" s="35">
        <v>86.374586100000002</v>
      </c>
      <c r="E3015" s="37">
        <v>232.51718410000001</v>
      </c>
      <c r="F3015" s="37">
        <v>42.943307869999998</v>
      </c>
      <c r="G3015" s="37">
        <v>235.08872640000001</v>
      </c>
      <c r="H3015" s="37">
        <v>243.331301</v>
      </c>
      <c r="I3015" s="17" t="s">
        <v>353</v>
      </c>
      <c r="J3015" s="17" t="s">
        <v>249</v>
      </c>
      <c r="K3015" s="17" t="s">
        <v>392</v>
      </c>
      <c r="L3015" s="17" t="s">
        <v>360</v>
      </c>
      <c r="M3015" s="17" t="s">
        <v>334</v>
      </c>
      <c r="N3015" s="36">
        <v>5.4145149880835204</v>
      </c>
      <c r="O3015" s="35">
        <v>12.11059492</v>
      </c>
      <c r="P3015" s="37">
        <v>1617.2795567999999</v>
      </c>
      <c r="Q3015" t="str">
        <f t="shared" si="188"/>
        <v>Borderline High</v>
      </c>
      <c r="R3015" t="str">
        <f t="shared" si="189"/>
        <v>Normal</v>
      </c>
      <c r="S3015">
        <f t="shared" si="190"/>
        <v>5</v>
      </c>
      <c r="T3015" t="str">
        <f t="shared" si="191"/>
        <v>Moderate</v>
      </c>
    </row>
    <row r="3016" spans="1:20" ht="15" customHeight="1" x14ac:dyDescent="0.35">
      <c r="A3016" s="35">
        <v>38</v>
      </c>
      <c r="B3016" s="36">
        <v>30.193357630000001</v>
      </c>
      <c r="C3016" s="35">
        <v>108.2962555</v>
      </c>
      <c r="D3016" s="35">
        <v>81.250435479999993</v>
      </c>
      <c r="E3016" s="37">
        <v>192.11724849999999</v>
      </c>
      <c r="F3016" s="37">
        <v>28.742374420000001</v>
      </c>
      <c r="G3016" s="37">
        <v>212.1887571</v>
      </c>
      <c r="H3016" s="37">
        <v>238.37956740000001</v>
      </c>
      <c r="I3016" s="17" t="s">
        <v>243</v>
      </c>
      <c r="J3016" s="17" t="s">
        <v>354</v>
      </c>
      <c r="K3016" s="17" t="s">
        <v>392</v>
      </c>
      <c r="L3016" s="17" t="s">
        <v>357</v>
      </c>
      <c r="M3016" s="17" t="s">
        <v>334</v>
      </c>
      <c r="N3016" s="36">
        <v>6.6841119558416802</v>
      </c>
      <c r="O3016" s="35">
        <v>27.045820020000001</v>
      </c>
      <c r="P3016" s="37">
        <v>1147.34758994</v>
      </c>
      <c r="Q3016" t="str">
        <f t="shared" si="188"/>
        <v>Desirable</v>
      </c>
      <c r="R3016" t="str">
        <f t="shared" si="189"/>
        <v>Normal</v>
      </c>
      <c r="S3016">
        <f t="shared" si="190"/>
        <v>4</v>
      </c>
      <c r="T3016" t="str">
        <f t="shared" si="191"/>
        <v>Moderate</v>
      </c>
    </row>
    <row r="3017" spans="1:20" ht="15" customHeight="1" x14ac:dyDescent="0.35">
      <c r="A3017" s="35">
        <v>30</v>
      </c>
      <c r="B3017" s="36">
        <v>26.587113120000001</v>
      </c>
      <c r="C3017" s="35">
        <v>104.8402373</v>
      </c>
      <c r="D3017" s="35">
        <v>75.353449650000002</v>
      </c>
      <c r="E3017" s="37">
        <v>192.83578800000001</v>
      </c>
      <c r="F3017" s="37">
        <v>28.204547949999998</v>
      </c>
      <c r="G3017" s="37">
        <v>210.7705953</v>
      </c>
      <c r="H3017" s="37">
        <v>235.26873409999999</v>
      </c>
      <c r="I3017" s="17" t="s">
        <v>243</v>
      </c>
      <c r="J3017" s="17" t="s">
        <v>354</v>
      </c>
      <c r="K3017" s="17" t="s">
        <v>255</v>
      </c>
      <c r="L3017" s="17" t="s">
        <v>357</v>
      </c>
      <c r="M3017" s="17" t="s">
        <v>333</v>
      </c>
      <c r="N3017" s="36">
        <v>6.8370458672782997</v>
      </c>
      <c r="O3017" s="35">
        <v>29.48678765</v>
      </c>
      <c r="P3017" s="37">
        <v>797.61339359999999</v>
      </c>
      <c r="Q3017" t="str">
        <f t="shared" si="188"/>
        <v>Desirable</v>
      </c>
      <c r="R3017" t="str">
        <f t="shared" si="189"/>
        <v>Normal</v>
      </c>
      <c r="S3017">
        <f t="shared" si="190"/>
        <v>3</v>
      </c>
      <c r="T3017" t="str">
        <f t="shared" si="191"/>
        <v>Moderate</v>
      </c>
    </row>
    <row r="3018" spans="1:20" ht="15" customHeight="1" x14ac:dyDescent="0.35">
      <c r="A3018" s="35">
        <v>50</v>
      </c>
      <c r="B3018" s="36">
        <v>22.811840790000002</v>
      </c>
      <c r="C3018" s="35">
        <v>112.01236400000001</v>
      </c>
      <c r="D3018" s="35">
        <v>73.169362030000002</v>
      </c>
      <c r="E3018" s="37">
        <v>183.5026675</v>
      </c>
      <c r="F3018" s="37">
        <v>35.452585820000003</v>
      </c>
      <c r="G3018" s="37">
        <v>199.055396</v>
      </c>
      <c r="H3018" s="37">
        <v>255.30135010000001</v>
      </c>
      <c r="I3018" s="17" t="s">
        <v>353</v>
      </c>
      <c r="J3018" s="17" t="s">
        <v>249</v>
      </c>
      <c r="K3018" s="17" t="s">
        <v>255</v>
      </c>
      <c r="L3018" s="17" t="s">
        <v>363</v>
      </c>
      <c r="M3018" s="17" t="s">
        <v>255</v>
      </c>
      <c r="N3018" s="36">
        <v>5.1760023494951897</v>
      </c>
      <c r="O3018" s="35">
        <v>38.843001970000003</v>
      </c>
      <c r="P3018" s="37">
        <v>1140.5920395000001</v>
      </c>
      <c r="Q3018" t="str">
        <f t="shared" si="188"/>
        <v>Desirable</v>
      </c>
      <c r="R3018" t="str">
        <f t="shared" si="189"/>
        <v>Normal</v>
      </c>
      <c r="S3018">
        <f t="shared" si="190"/>
        <v>3</v>
      </c>
      <c r="T3018" t="str">
        <f t="shared" si="191"/>
        <v>Moderate</v>
      </c>
    </row>
    <row r="3019" spans="1:20" ht="15" customHeight="1" x14ac:dyDescent="0.35">
      <c r="A3019" s="35">
        <v>41</v>
      </c>
      <c r="B3019" s="36">
        <v>26.797671350000002</v>
      </c>
      <c r="C3019" s="35">
        <v>114.68709629999999</v>
      </c>
      <c r="D3019" s="35">
        <v>101.00540239999999</v>
      </c>
      <c r="E3019" s="37">
        <v>185.3851027</v>
      </c>
      <c r="F3019" s="37">
        <v>39.981723809999998</v>
      </c>
      <c r="G3019" s="37">
        <v>209.226992</v>
      </c>
      <c r="H3019" s="37">
        <v>271.91388810000001</v>
      </c>
      <c r="I3019" s="17" t="s">
        <v>243</v>
      </c>
      <c r="J3019" s="17" t="s">
        <v>249</v>
      </c>
      <c r="K3019" s="17" t="s">
        <v>392</v>
      </c>
      <c r="L3019" s="17" t="s">
        <v>360</v>
      </c>
      <c r="M3019" s="17" t="s">
        <v>333</v>
      </c>
      <c r="N3019" s="36">
        <v>4.63674611882624</v>
      </c>
      <c r="O3019" s="35">
        <v>13.681693900000001</v>
      </c>
      <c r="P3019" s="37">
        <v>1098.70452535</v>
      </c>
      <c r="Q3019" t="str">
        <f t="shared" si="188"/>
        <v>Desirable</v>
      </c>
      <c r="R3019" t="str">
        <f t="shared" si="189"/>
        <v>Normal</v>
      </c>
      <c r="S3019">
        <f t="shared" si="190"/>
        <v>3</v>
      </c>
      <c r="T3019" t="str">
        <f t="shared" si="191"/>
        <v>Moderate</v>
      </c>
    </row>
    <row r="3020" spans="1:20" ht="15" customHeight="1" x14ac:dyDescent="0.35">
      <c r="A3020" s="35">
        <v>28</v>
      </c>
      <c r="B3020" s="36">
        <v>24.18127067</v>
      </c>
      <c r="C3020" s="35">
        <v>97.172093039999993</v>
      </c>
      <c r="D3020" s="35">
        <v>74.065191330000005</v>
      </c>
      <c r="E3020" s="37">
        <v>191.4861822</v>
      </c>
      <c r="F3020" s="37">
        <v>40.408094599999998</v>
      </c>
      <c r="G3020" s="37">
        <v>221.6214421</v>
      </c>
      <c r="H3020" s="37">
        <v>239.72155090000001</v>
      </c>
      <c r="I3020" s="17" t="s">
        <v>353</v>
      </c>
      <c r="J3020" s="17" t="s">
        <v>249</v>
      </c>
      <c r="K3020" s="17" t="s">
        <v>255</v>
      </c>
      <c r="L3020" s="17" t="s">
        <v>355</v>
      </c>
      <c r="M3020" s="17" t="s">
        <v>255</v>
      </c>
      <c r="N3020" s="36">
        <v>4.7388075111069501</v>
      </c>
      <c r="O3020" s="35">
        <v>23.106901709999999</v>
      </c>
      <c r="P3020" s="37">
        <v>677.07557875999998</v>
      </c>
      <c r="Q3020" t="str">
        <f t="shared" si="188"/>
        <v>Desirable</v>
      </c>
      <c r="R3020" t="str">
        <f t="shared" si="189"/>
        <v>Normal</v>
      </c>
      <c r="S3020">
        <f t="shared" si="190"/>
        <v>2</v>
      </c>
      <c r="T3020" t="str">
        <f t="shared" si="191"/>
        <v>Low</v>
      </c>
    </row>
    <row r="3021" spans="1:20" ht="15" customHeight="1" x14ac:dyDescent="0.35">
      <c r="A3021" s="35">
        <v>34</v>
      </c>
      <c r="B3021" s="36">
        <v>33.901795620000001</v>
      </c>
      <c r="C3021" s="35">
        <v>123.2256246</v>
      </c>
      <c r="D3021" s="35">
        <v>82.313162329999997</v>
      </c>
      <c r="E3021" s="37">
        <v>201.18933989999999</v>
      </c>
      <c r="F3021" s="37">
        <v>40.273165229999996</v>
      </c>
      <c r="G3021" s="37">
        <v>209.7576158</v>
      </c>
      <c r="H3021" s="37">
        <v>240.99684439999999</v>
      </c>
      <c r="I3021" s="17" t="s">
        <v>243</v>
      </c>
      <c r="J3021" s="17" t="s">
        <v>359</v>
      </c>
      <c r="K3021" s="17" t="s">
        <v>392</v>
      </c>
      <c r="L3021" s="17" t="s">
        <v>357</v>
      </c>
      <c r="M3021" s="17" t="s">
        <v>334</v>
      </c>
      <c r="N3021" s="36">
        <v>4.9956177705677698</v>
      </c>
      <c r="O3021" s="35">
        <v>40.912462269999999</v>
      </c>
      <c r="P3021" s="37">
        <v>1152.6610510800001</v>
      </c>
      <c r="Q3021" t="str">
        <f t="shared" si="188"/>
        <v>Borderline High</v>
      </c>
      <c r="R3021" t="str">
        <f t="shared" si="189"/>
        <v>Elevated</v>
      </c>
      <c r="S3021">
        <f t="shared" si="190"/>
        <v>4</v>
      </c>
      <c r="T3021" t="str">
        <f t="shared" si="191"/>
        <v>Moderate</v>
      </c>
    </row>
    <row r="3022" spans="1:20" ht="15" customHeight="1" x14ac:dyDescent="0.35">
      <c r="A3022" s="35">
        <v>85</v>
      </c>
      <c r="B3022" s="36">
        <v>30.155146009999999</v>
      </c>
      <c r="C3022" s="35">
        <v>103.04239459999999</v>
      </c>
      <c r="D3022" s="35">
        <v>84.2973894</v>
      </c>
      <c r="E3022" s="37">
        <v>190.6857382</v>
      </c>
      <c r="F3022" s="37">
        <v>33.852104079999997</v>
      </c>
      <c r="G3022" s="37">
        <v>199.83695209999999</v>
      </c>
      <c r="H3022" s="37">
        <v>243.28975</v>
      </c>
      <c r="I3022" s="17" t="s">
        <v>243</v>
      </c>
      <c r="J3022" s="17" t="s">
        <v>249</v>
      </c>
      <c r="K3022" s="17" t="s">
        <v>392</v>
      </c>
      <c r="L3022" s="17" t="s">
        <v>366</v>
      </c>
      <c r="M3022" s="17" t="s">
        <v>334</v>
      </c>
      <c r="N3022" s="36">
        <v>5.6329065321720497</v>
      </c>
      <c r="O3022" s="35">
        <v>18.745005200000001</v>
      </c>
      <c r="P3022" s="37">
        <v>2563.1874108500001</v>
      </c>
      <c r="Q3022" t="str">
        <f t="shared" si="188"/>
        <v>Desirable</v>
      </c>
      <c r="R3022" t="str">
        <f t="shared" si="189"/>
        <v>Normal</v>
      </c>
      <c r="S3022">
        <f t="shared" si="190"/>
        <v>4</v>
      </c>
      <c r="T3022" t="str">
        <f t="shared" si="191"/>
        <v>Moderate</v>
      </c>
    </row>
    <row r="3023" spans="1:20" ht="15" customHeight="1" x14ac:dyDescent="0.35">
      <c r="A3023" s="35">
        <v>53</v>
      </c>
      <c r="B3023" s="36">
        <v>35.354584029999998</v>
      </c>
      <c r="C3023" s="35">
        <v>122.6989408</v>
      </c>
      <c r="D3023" s="35">
        <v>82.564455800000005</v>
      </c>
      <c r="E3023" s="37">
        <v>211.82604939999999</v>
      </c>
      <c r="F3023" s="37">
        <v>34.295850029999997</v>
      </c>
      <c r="G3023" s="37">
        <v>242.44652579999999</v>
      </c>
      <c r="H3023" s="37">
        <v>280.90235999999999</v>
      </c>
      <c r="I3023" s="17" t="s">
        <v>243</v>
      </c>
      <c r="J3023" s="17" t="s">
        <v>359</v>
      </c>
      <c r="K3023" s="17" t="s">
        <v>392</v>
      </c>
      <c r="L3023" s="17" t="s">
        <v>363</v>
      </c>
      <c r="M3023" s="17" t="s">
        <v>334</v>
      </c>
      <c r="N3023" s="36">
        <v>6.1764338605022804</v>
      </c>
      <c r="O3023" s="35">
        <v>40.134484999999998</v>
      </c>
      <c r="P3023" s="37">
        <v>1873.79295359</v>
      </c>
      <c r="Q3023" t="str">
        <f t="shared" si="188"/>
        <v>Borderline High</v>
      </c>
      <c r="R3023" t="str">
        <f t="shared" si="189"/>
        <v>Elevated</v>
      </c>
      <c r="S3023">
        <f t="shared" si="190"/>
        <v>5</v>
      </c>
      <c r="T3023" t="str">
        <f t="shared" si="191"/>
        <v>Moderate</v>
      </c>
    </row>
    <row r="3024" spans="1:20" ht="15" customHeight="1" x14ac:dyDescent="0.35">
      <c r="A3024" s="35">
        <v>42</v>
      </c>
      <c r="B3024" s="36">
        <v>25.547969429999998</v>
      </c>
      <c r="C3024" s="35">
        <v>112.9284756</v>
      </c>
      <c r="D3024" s="35">
        <v>75.264374329999995</v>
      </c>
      <c r="E3024" s="37">
        <v>173.7147391</v>
      </c>
      <c r="F3024" s="37">
        <v>38.65880636</v>
      </c>
      <c r="G3024" s="37">
        <v>197.46765690000001</v>
      </c>
      <c r="H3024" s="37">
        <v>261.86671339999998</v>
      </c>
      <c r="I3024" s="17" t="s">
        <v>243</v>
      </c>
      <c r="J3024" s="17" t="s">
        <v>249</v>
      </c>
      <c r="K3024" s="17" t="s">
        <v>255</v>
      </c>
      <c r="L3024" s="17" t="s">
        <v>360</v>
      </c>
      <c r="M3024" s="17" t="s">
        <v>333</v>
      </c>
      <c r="N3024" s="36">
        <v>4.4935360259788402</v>
      </c>
      <c r="O3024" s="35">
        <v>37.664101270000003</v>
      </c>
      <c r="P3024" s="37">
        <v>1073.01471606</v>
      </c>
      <c r="Q3024" t="str">
        <f t="shared" si="188"/>
        <v>Desirable</v>
      </c>
      <c r="R3024" t="str">
        <f t="shared" si="189"/>
        <v>Normal</v>
      </c>
      <c r="S3024">
        <f t="shared" si="190"/>
        <v>3</v>
      </c>
      <c r="T3024" t="str">
        <f t="shared" si="191"/>
        <v>Moderate</v>
      </c>
    </row>
    <row r="3025" spans="1:20" ht="15" customHeight="1" x14ac:dyDescent="0.35">
      <c r="A3025" s="35">
        <v>38</v>
      </c>
      <c r="B3025" s="36">
        <v>27.706711640000002</v>
      </c>
      <c r="C3025" s="35">
        <v>89.490127119999997</v>
      </c>
      <c r="D3025" s="35">
        <v>73.912589690000004</v>
      </c>
      <c r="E3025" s="37">
        <v>208.1307233</v>
      </c>
      <c r="F3025" s="37">
        <v>38.8161135</v>
      </c>
      <c r="G3025" s="37">
        <v>245.0110612</v>
      </c>
      <c r="H3025" s="37">
        <v>266.90140239999999</v>
      </c>
      <c r="I3025" s="17" t="s">
        <v>243</v>
      </c>
      <c r="J3025" s="17" t="s">
        <v>249</v>
      </c>
      <c r="K3025" s="17" t="s">
        <v>255</v>
      </c>
      <c r="L3025" s="17" t="s">
        <v>357</v>
      </c>
      <c r="M3025" s="17" t="s">
        <v>333</v>
      </c>
      <c r="N3025" s="36">
        <v>5.3619670938977499</v>
      </c>
      <c r="O3025" s="35">
        <v>15.57753743</v>
      </c>
      <c r="P3025" s="37">
        <v>1052.8550423199999</v>
      </c>
      <c r="Q3025" t="str">
        <f t="shared" si="188"/>
        <v>Borderline High</v>
      </c>
      <c r="R3025" t="str">
        <f t="shared" si="189"/>
        <v>Normal</v>
      </c>
      <c r="S3025">
        <f t="shared" si="190"/>
        <v>3</v>
      </c>
      <c r="T3025" t="str">
        <f t="shared" si="191"/>
        <v>Moderate</v>
      </c>
    </row>
    <row r="3026" spans="1:20" ht="15" customHeight="1" x14ac:dyDescent="0.35">
      <c r="A3026" s="35">
        <v>29</v>
      </c>
      <c r="B3026" s="36">
        <v>26.51298306</v>
      </c>
      <c r="C3026" s="35">
        <v>95.552632180000003</v>
      </c>
      <c r="D3026" s="35">
        <v>77.307823799999994</v>
      </c>
      <c r="E3026" s="37">
        <v>212.69492099999999</v>
      </c>
      <c r="F3026" s="37">
        <v>33.287162410000001</v>
      </c>
      <c r="G3026" s="37">
        <v>212.42216060000001</v>
      </c>
      <c r="H3026" s="37">
        <v>257.14368949999999</v>
      </c>
      <c r="I3026" s="17" t="s">
        <v>353</v>
      </c>
      <c r="J3026" s="17" t="s">
        <v>249</v>
      </c>
      <c r="K3026" s="17" t="s">
        <v>255</v>
      </c>
      <c r="L3026" s="17" t="s">
        <v>355</v>
      </c>
      <c r="M3026" s="17" t="s">
        <v>333</v>
      </c>
      <c r="N3026" s="36">
        <v>6.3896981779409101</v>
      </c>
      <c r="O3026" s="35">
        <v>18.244808379999998</v>
      </c>
      <c r="P3026" s="37">
        <v>768.87650873999996</v>
      </c>
      <c r="Q3026" t="str">
        <f t="shared" si="188"/>
        <v>Borderline High</v>
      </c>
      <c r="R3026" t="str">
        <f t="shared" si="189"/>
        <v>Normal</v>
      </c>
      <c r="S3026">
        <f t="shared" si="190"/>
        <v>5</v>
      </c>
      <c r="T3026" t="str">
        <f t="shared" si="191"/>
        <v>Moderate</v>
      </c>
    </row>
    <row r="3027" spans="1:20" ht="15" customHeight="1" x14ac:dyDescent="0.35">
      <c r="A3027" s="35">
        <v>54</v>
      </c>
      <c r="B3027" s="36">
        <v>25.13095156</v>
      </c>
      <c r="C3027" s="35">
        <v>117.00089509999999</v>
      </c>
      <c r="D3027" s="35">
        <v>90.103116920000005</v>
      </c>
      <c r="E3027" s="37">
        <v>173.2182924</v>
      </c>
      <c r="F3027" s="37">
        <v>28.17942433</v>
      </c>
      <c r="G3027" s="37">
        <v>199.0236913</v>
      </c>
      <c r="H3027" s="37">
        <v>253.5935729</v>
      </c>
      <c r="I3027" s="17" t="s">
        <v>353</v>
      </c>
      <c r="J3027" s="17" t="s">
        <v>249</v>
      </c>
      <c r="K3027" s="17" t="s">
        <v>392</v>
      </c>
      <c r="L3027" s="17" t="s">
        <v>363</v>
      </c>
      <c r="M3027" s="17" t="s">
        <v>333</v>
      </c>
      <c r="N3027" s="36">
        <v>6.1469776802924496</v>
      </c>
      <c r="O3027" s="35">
        <v>26.89777818</v>
      </c>
      <c r="P3027" s="37">
        <v>1357.07138424</v>
      </c>
      <c r="Q3027" t="str">
        <f t="shared" si="188"/>
        <v>Desirable</v>
      </c>
      <c r="R3027" t="str">
        <f t="shared" si="189"/>
        <v>Normal</v>
      </c>
      <c r="S3027">
        <f t="shared" si="190"/>
        <v>5</v>
      </c>
      <c r="T3027" t="str">
        <f t="shared" si="191"/>
        <v>Moderate</v>
      </c>
    </row>
    <row r="3028" spans="1:20" ht="15" customHeight="1" x14ac:dyDescent="0.35">
      <c r="A3028" s="35">
        <v>59</v>
      </c>
      <c r="B3028" s="36">
        <v>21.854805120000002</v>
      </c>
      <c r="C3028" s="35">
        <v>108.4930008</v>
      </c>
      <c r="D3028" s="35">
        <v>80.030288519999999</v>
      </c>
      <c r="E3028" s="37">
        <v>195.76187809999999</v>
      </c>
      <c r="F3028" s="37">
        <v>40.360275340000001</v>
      </c>
      <c r="G3028" s="37">
        <v>215.4912478</v>
      </c>
      <c r="H3028" s="37">
        <v>221.61275509999999</v>
      </c>
      <c r="I3028" s="17" t="s">
        <v>353</v>
      </c>
      <c r="J3028" s="17" t="s">
        <v>249</v>
      </c>
      <c r="K3028" s="17" t="s">
        <v>392</v>
      </c>
      <c r="L3028" s="17" t="s">
        <v>363</v>
      </c>
      <c r="M3028" s="17" t="s">
        <v>255</v>
      </c>
      <c r="N3028" s="36">
        <v>4.8503603221454101</v>
      </c>
      <c r="O3028" s="35">
        <v>28.462712280000002</v>
      </c>
      <c r="P3028" s="37">
        <v>1289.4335020799999</v>
      </c>
      <c r="Q3028" t="str">
        <f t="shared" si="188"/>
        <v>Desirable</v>
      </c>
      <c r="R3028" t="str">
        <f t="shared" si="189"/>
        <v>Normal</v>
      </c>
      <c r="S3028">
        <f t="shared" si="190"/>
        <v>2</v>
      </c>
      <c r="T3028" t="str">
        <f t="shared" si="191"/>
        <v>Low</v>
      </c>
    </row>
    <row r="3029" spans="1:20" ht="15" customHeight="1" x14ac:dyDescent="0.35">
      <c r="A3029" s="35">
        <v>34</v>
      </c>
      <c r="B3029" s="36">
        <v>30.596867809999999</v>
      </c>
      <c r="C3029" s="35">
        <v>109.34409909999999</v>
      </c>
      <c r="D3029" s="35">
        <v>95.739652559999996</v>
      </c>
      <c r="E3029" s="37">
        <v>192.2932916</v>
      </c>
      <c r="F3029" s="37">
        <v>37.521374590000001</v>
      </c>
      <c r="G3029" s="37">
        <v>221.00452060000001</v>
      </c>
      <c r="H3029" s="37">
        <v>245.84424809999999</v>
      </c>
      <c r="I3029" s="17" t="s">
        <v>243</v>
      </c>
      <c r="J3029" s="17" t="s">
        <v>249</v>
      </c>
      <c r="K3029" s="17" t="s">
        <v>392</v>
      </c>
      <c r="L3029" s="17" t="s">
        <v>357</v>
      </c>
      <c r="M3029" s="17" t="s">
        <v>334</v>
      </c>
      <c r="N3029" s="36">
        <v>5.1248999723813196</v>
      </c>
      <c r="O3029" s="35">
        <v>13.60444654</v>
      </c>
      <c r="P3029" s="37">
        <v>1040.2935055400001</v>
      </c>
      <c r="Q3029" t="str">
        <f t="shared" si="188"/>
        <v>Desirable</v>
      </c>
      <c r="R3029" t="str">
        <f t="shared" si="189"/>
        <v>Normal</v>
      </c>
      <c r="S3029">
        <f t="shared" si="190"/>
        <v>4</v>
      </c>
      <c r="T3029" t="str">
        <f t="shared" si="191"/>
        <v>Moderate</v>
      </c>
    </row>
    <row r="3030" spans="1:20" ht="15" customHeight="1" x14ac:dyDescent="0.35">
      <c r="A3030" s="35">
        <v>65</v>
      </c>
      <c r="B3030" s="36">
        <v>28.70514605</v>
      </c>
      <c r="C3030" s="35">
        <v>89.362406350000001</v>
      </c>
      <c r="D3030" s="35">
        <v>84.979056310000004</v>
      </c>
      <c r="E3030" s="37">
        <v>200.6440805</v>
      </c>
      <c r="F3030" s="37">
        <v>26.778049620000001</v>
      </c>
      <c r="G3030" s="37">
        <v>224.34001670000001</v>
      </c>
      <c r="H3030" s="37">
        <v>275.0972835</v>
      </c>
      <c r="I3030" s="17" t="s">
        <v>243</v>
      </c>
      <c r="J3030" s="17" t="s">
        <v>359</v>
      </c>
      <c r="K3030" s="17" t="s">
        <v>392</v>
      </c>
      <c r="L3030" s="17" t="s">
        <v>261</v>
      </c>
      <c r="M3030" s="17" t="s">
        <v>333</v>
      </c>
      <c r="N3030" s="36">
        <v>7.4928564009435101</v>
      </c>
      <c r="O3030" s="35">
        <v>4.3833500399999998</v>
      </c>
      <c r="P3030" s="37">
        <v>1865.8344932499999</v>
      </c>
      <c r="Q3030" t="str">
        <f t="shared" si="188"/>
        <v>Borderline High</v>
      </c>
      <c r="R3030" t="str">
        <f t="shared" si="189"/>
        <v>Normal</v>
      </c>
      <c r="S3030">
        <f t="shared" si="190"/>
        <v>3</v>
      </c>
      <c r="T3030" t="str">
        <f t="shared" si="191"/>
        <v>Moderate</v>
      </c>
    </row>
    <row r="3031" spans="1:20" ht="15" customHeight="1" x14ac:dyDescent="0.35">
      <c r="A3031" s="35">
        <v>45</v>
      </c>
      <c r="B3031" s="36">
        <v>26.763812229999999</v>
      </c>
      <c r="C3031" s="35">
        <v>106.1651031</v>
      </c>
      <c r="D3031" s="35">
        <v>90.2051728</v>
      </c>
      <c r="E3031" s="37">
        <v>212.4894759</v>
      </c>
      <c r="F3031" s="37">
        <v>24.64177608</v>
      </c>
      <c r="G3031" s="37">
        <v>223.9660787</v>
      </c>
      <c r="H3031" s="37">
        <v>249.42374659999999</v>
      </c>
      <c r="I3031" s="17" t="s">
        <v>353</v>
      </c>
      <c r="J3031" s="17" t="s">
        <v>359</v>
      </c>
      <c r="K3031" s="17" t="s">
        <v>392</v>
      </c>
      <c r="L3031" s="17" t="s">
        <v>360</v>
      </c>
      <c r="M3031" s="17" t="s">
        <v>333</v>
      </c>
      <c r="N3031" s="36">
        <v>8.6231396312566506</v>
      </c>
      <c r="O3031" s="35">
        <v>15.9599303</v>
      </c>
      <c r="P3031" s="37">
        <v>1204.37155035</v>
      </c>
      <c r="Q3031" t="str">
        <f t="shared" si="188"/>
        <v>Borderline High</v>
      </c>
      <c r="R3031" t="str">
        <f t="shared" si="189"/>
        <v>Normal</v>
      </c>
      <c r="S3031">
        <f t="shared" si="190"/>
        <v>5</v>
      </c>
      <c r="T3031" t="str">
        <f t="shared" si="191"/>
        <v>Moderate</v>
      </c>
    </row>
    <row r="3032" spans="1:20" ht="15" customHeight="1" x14ac:dyDescent="0.35">
      <c r="A3032" s="35">
        <v>58</v>
      </c>
      <c r="B3032" s="36">
        <v>29.514719800000002</v>
      </c>
      <c r="C3032" s="35">
        <v>103.8695323</v>
      </c>
      <c r="D3032" s="35">
        <v>84.497873609999999</v>
      </c>
      <c r="E3032" s="37">
        <v>169.00331249999999</v>
      </c>
      <c r="F3032" s="37">
        <v>39.724988539999998</v>
      </c>
      <c r="G3032" s="37">
        <v>187.15018470000001</v>
      </c>
      <c r="H3032" s="37">
        <v>225.4671487</v>
      </c>
      <c r="I3032" s="17" t="s">
        <v>243</v>
      </c>
      <c r="J3032" s="17" t="s">
        <v>249</v>
      </c>
      <c r="K3032" s="17" t="s">
        <v>392</v>
      </c>
      <c r="L3032" s="17" t="s">
        <v>363</v>
      </c>
      <c r="M3032" s="17" t="s">
        <v>333</v>
      </c>
      <c r="N3032" s="36">
        <v>4.2543325677697004</v>
      </c>
      <c r="O3032" s="35">
        <v>19.37165869</v>
      </c>
      <c r="P3032" s="37">
        <v>1711.8537484000001</v>
      </c>
      <c r="Q3032" t="str">
        <f t="shared" si="188"/>
        <v>Desirable</v>
      </c>
      <c r="R3032" t="str">
        <f t="shared" si="189"/>
        <v>Normal</v>
      </c>
      <c r="S3032">
        <f t="shared" si="190"/>
        <v>3</v>
      </c>
      <c r="T3032" t="str">
        <f t="shared" si="191"/>
        <v>Moderate</v>
      </c>
    </row>
    <row r="3033" spans="1:20" ht="15" customHeight="1" x14ac:dyDescent="0.35">
      <c r="A3033" s="35">
        <v>64</v>
      </c>
      <c r="B3033" s="36">
        <v>24.939289909999999</v>
      </c>
      <c r="C3033" s="35">
        <v>96.433202399999999</v>
      </c>
      <c r="D3033" s="35">
        <v>81.208844470000003</v>
      </c>
      <c r="E3033" s="37">
        <v>181.66515939999999</v>
      </c>
      <c r="F3033" s="37">
        <v>39.27616475</v>
      </c>
      <c r="G3033" s="37">
        <v>208.81489909999999</v>
      </c>
      <c r="H3033" s="37">
        <v>244.41961119999999</v>
      </c>
      <c r="I3033" s="17" t="s">
        <v>243</v>
      </c>
      <c r="J3033" s="17" t="s">
        <v>359</v>
      </c>
      <c r="K3033" s="17" t="s">
        <v>392</v>
      </c>
      <c r="L3033" s="17" t="s">
        <v>261</v>
      </c>
      <c r="M3033" s="17" t="s">
        <v>255</v>
      </c>
      <c r="N3033" s="36">
        <v>4.6253283780718402</v>
      </c>
      <c r="O3033" s="35">
        <v>15.22435793</v>
      </c>
      <c r="P3033" s="37">
        <v>1596.11455424</v>
      </c>
      <c r="Q3033" t="str">
        <f t="shared" si="188"/>
        <v>Desirable</v>
      </c>
      <c r="R3033" t="str">
        <f t="shared" si="189"/>
        <v>Normal</v>
      </c>
      <c r="S3033">
        <f t="shared" si="190"/>
        <v>1</v>
      </c>
      <c r="T3033" t="str">
        <f t="shared" si="191"/>
        <v>Low</v>
      </c>
    </row>
    <row r="3034" spans="1:20" ht="15" customHeight="1" x14ac:dyDescent="0.35">
      <c r="A3034" s="35">
        <v>35</v>
      </c>
      <c r="B3034" s="36">
        <v>27.076001049999999</v>
      </c>
      <c r="C3034" s="35">
        <v>113.8483423</v>
      </c>
      <c r="D3034" s="35">
        <v>87.651982290000007</v>
      </c>
      <c r="E3034" s="37">
        <v>207.11873589999999</v>
      </c>
      <c r="F3034" s="37">
        <v>41.739935279999997</v>
      </c>
      <c r="G3034" s="37">
        <v>247.37542550000001</v>
      </c>
      <c r="H3034" s="37">
        <v>204.24290769999999</v>
      </c>
      <c r="I3034" s="17" t="s">
        <v>353</v>
      </c>
      <c r="J3034" s="17" t="s">
        <v>359</v>
      </c>
      <c r="K3034" s="17" t="s">
        <v>392</v>
      </c>
      <c r="L3034" s="17" t="s">
        <v>357</v>
      </c>
      <c r="M3034" s="17" t="s">
        <v>333</v>
      </c>
      <c r="N3034" s="36">
        <v>4.9621240308736798</v>
      </c>
      <c r="O3034" s="35">
        <v>26.196360009999999</v>
      </c>
      <c r="P3034" s="37">
        <v>947.66003675000002</v>
      </c>
      <c r="Q3034" t="str">
        <f t="shared" si="188"/>
        <v>Borderline High</v>
      </c>
      <c r="R3034" t="str">
        <f t="shared" si="189"/>
        <v>Normal</v>
      </c>
      <c r="S3034">
        <f t="shared" si="190"/>
        <v>4</v>
      </c>
      <c r="T3034" t="str">
        <f t="shared" si="191"/>
        <v>Moderate</v>
      </c>
    </row>
    <row r="3035" spans="1:20" ht="15" customHeight="1" x14ac:dyDescent="0.35">
      <c r="A3035" s="35">
        <v>88</v>
      </c>
      <c r="B3035" s="36">
        <v>31.310161099999998</v>
      </c>
      <c r="C3035" s="35">
        <v>114.89704</v>
      </c>
      <c r="D3035" s="35">
        <v>91.623814609999997</v>
      </c>
      <c r="E3035" s="37">
        <v>184.6879472</v>
      </c>
      <c r="F3035" s="37">
        <v>34.4863103</v>
      </c>
      <c r="G3035" s="37">
        <v>198.74325010000001</v>
      </c>
      <c r="H3035" s="37">
        <v>265.44731940000003</v>
      </c>
      <c r="I3035" s="17" t="s">
        <v>243</v>
      </c>
      <c r="J3035" s="17" t="s">
        <v>354</v>
      </c>
      <c r="K3035" s="17" t="s">
        <v>392</v>
      </c>
      <c r="L3035" s="17" t="s">
        <v>366</v>
      </c>
      <c r="M3035" s="17" t="s">
        <v>334</v>
      </c>
      <c r="N3035" s="36">
        <v>5.3553988696784396</v>
      </c>
      <c r="O3035" s="35">
        <v>23.27322539</v>
      </c>
      <c r="P3035" s="37">
        <v>2755.2941768000001</v>
      </c>
      <c r="Q3035" t="str">
        <f t="shared" si="188"/>
        <v>Desirable</v>
      </c>
      <c r="R3035" t="str">
        <f t="shared" si="189"/>
        <v>Normal</v>
      </c>
      <c r="S3035">
        <f t="shared" si="190"/>
        <v>4</v>
      </c>
      <c r="T3035" t="str">
        <f t="shared" si="191"/>
        <v>Moderate</v>
      </c>
    </row>
    <row r="3036" spans="1:20" ht="15" customHeight="1" x14ac:dyDescent="0.35">
      <c r="A3036" s="35">
        <v>30</v>
      </c>
      <c r="B3036" s="36">
        <v>31.993235179999999</v>
      </c>
      <c r="C3036" s="35">
        <v>100.4251974</v>
      </c>
      <c r="D3036" s="35">
        <v>72.826109860000003</v>
      </c>
      <c r="E3036" s="37">
        <v>188.03347579999999</v>
      </c>
      <c r="F3036" s="37">
        <v>33.813742099999999</v>
      </c>
      <c r="G3036" s="37">
        <v>208.3411792</v>
      </c>
      <c r="H3036" s="37">
        <v>264.25776610000003</v>
      </c>
      <c r="I3036" s="17" t="s">
        <v>243</v>
      </c>
      <c r="J3036" s="17" t="s">
        <v>249</v>
      </c>
      <c r="K3036" s="17" t="s">
        <v>255</v>
      </c>
      <c r="L3036" s="17" t="s">
        <v>357</v>
      </c>
      <c r="M3036" s="17" t="s">
        <v>334</v>
      </c>
      <c r="N3036" s="36">
        <v>5.56085970147622</v>
      </c>
      <c r="O3036" s="35">
        <v>27.599087539999999</v>
      </c>
      <c r="P3036" s="37">
        <v>959.79705539999998</v>
      </c>
      <c r="Q3036" t="str">
        <f t="shared" si="188"/>
        <v>Desirable</v>
      </c>
      <c r="R3036" t="str">
        <f t="shared" si="189"/>
        <v>Normal</v>
      </c>
      <c r="S3036">
        <f t="shared" si="190"/>
        <v>4</v>
      </c>
      <c r="T3036" t="str">
        <f t="shared" si="191"/>
        <v>Moderate</v>
      </c>
    </row>
    <row r="3037" spans="1:20" ht="15" customHeight="1" x14ac:dyDescent="0.35">
      <c r="A3037" s="35">
        <v>30</v>
      </c>
      <c r="B3037" s="36">
        <v>34.640938660000003</v>
      </c>
      <c r="C3037" s="35">
        <v>102.6839375</v>
      </c>
      <c r="D3037" s="35">
        <v>88.324133669999995</v>
      </c>
      <c r="E3037" s="37">
        <v>204.4323401</v>
      </c>
      <c r="F3037" s="37">
        <v>45.34427668</v>
      </c>
      <c r="G3037" s="37">
        <v>219.65659210000001</v>
      </c>
      <c r="H3037" s="37">
        <v>268.61203030000001</v>
      </c>
      <c r="I3037" s="17" t="s">
        <v>353</v>
      </c>
      <c r="J3037" s="17" t="s">
        <v>249</v>
      </c>
      <c r="K3037" s="17" t="s">
        <v>392</v>
      </c>
      <c r="L3037" s="17" t="s">
        <v>357</v>
      </c>
      <c r="M3037" s="17" t="s">
        <v>334</v>
      </c>
      <c r="N3037" s="36">
        <v>4.5084485864159598</v>
      </c>
      <c r="O3037" s="35">
        <v>14.359803830000001</v>
      </c>
      <c r="P3037" s="37">
        <v>1039.2281598</v>
      </c>
      <c r="Q3037" t="str">
        <f t="shared" si="188"/>
        <v>Borderline High</v>
      </c>
      <c r="R3037" t="str">
        <f t="shared" si="189"/>
        <v>Normal</v>
      </c>
      <c r="S3037">
        <f t="shared" si="190"/>
        <v>5</v>
      </c>
      <c r="T3037" t="str">
        <f t="shared" si="191"/>
        <v>Moderate</v>
      </c>
    </row>
    <row r="3038" spans="1:20" ht="15" customHeight="1" x14ac:dyDescent="0.35">
      <c r="A3038" s="35">
        <v>48</v>
      </c>
      <c r="B3038" s="36">
        <v>21.452229809999999</v>
      </c>
      <c r="C3038" s="35">
        <v>106.58967939999999</v>
      </c>
      <c r="D3038" s="35">
        <v>76.134783810000002</v>
      </c>
      <c r="E3038" s="37">
        <v>182.1975387</v>
      </c>
      <c r="F3038" s="37">
        <v>37.09532334</v>
      </c>
      <c r="G3038" s="37">
        <v>202.59098069999999</v>
      </c>
      <c r="H3038" s="37">
        <v>242.26158119999999</v>
      </c>
      <c r="I3038" s="17" t="s">
        <v>243</v>
      </c>
      <c r="J3038" s="17" t="s">
        <v>354</v>
      </c>
      <c r="K3038" s="17" t="s">
        <v>255</v>
      </c>
      <c r="L3038" s="17" t="s">
        <v>360</v>
      </c>
      <c r="M3038" s="17" t="s">
        <v>255</v>
      </c>
      <c r="N3038" s="36">
        <v>4.9116040054444197</v>
      </c>
      <c r="O3038" s="35">
        <v>30.45489559</v>
      </c>
      <c r="P3038" s="37">
        <v>1029.70703088</v>
      </c>
      <c r="Q3038" t="str">
        <f t="shared" si="188"/>
        <v>Desirable</v>
      </c>
      <c r="R3038" t="str">
        <f t="shared" si="189"/>
        <v>Normal</v>
      </c>
      <c r="S3038">
        <f t="shared" si="190"/>
        <v>1</v>
      </c>
      <c r="T3038" t="str">
        <f t="shared" si="191"/>
        <v>Low</v>
      </c>
    </row>
    <row r="3039" spans="1:20" ht="15" customHeight="1" x14ac:dyDescent="0.35">
      <c r="A3039" s="35">
        <v>19</v>
      </c>
      <c r="B3039" s="36">
        <v>22.18687628</v>
      </c>
      <c r="C3039" s="35">
        <v>107.62160059999999</v>
      </c>
      <c r="D3039" s="35">
        <v>78.051157180000004</v>
      </c>
      <c r="E3039" s="37">
        <v>187.14814910000001</v>
      </c>
      <c r="F3039" s="37">
        <v>43.740681530000003</v>
      </c>
      <c r="G3039" s="37">
        <v>201.0360914</v>
      </c>
      <c r="H3039" s="37">
        <v>268.20902999999998</v>
      </c>
      <c r="I3039" s="17" t="s">
        <v>243</v>
      </c>
      <c r="J3039" s="17" t="s">
        <v>359</v>
      </c>
      <c r="K3039" s="17" t="s">
        <v>255</v>
      </c>
      <c r="L3039" s="17" t="s">
        <v>355</v>
      </c>
      <c r="M3039" s="17" t="s">
        <v>255</v>
      </c>
      <c r="N3039" s="36">
        <v>4.2785832902864698</v>
      </c>
      <c r="O3039" s="35">
        <v>29.57044342</v>
      </c>
      <c r="P3039" s="37">
        <v>421.55064931999999</v>
      </c>
      <c r="Q3039" t="str">
        <f t="shared" si="188"/>
        <v>Desirable</v>
      </c>
      <c r="R3039" t="str">
        <f t="shared" si="189"/>
        <v>Normal</v>
      </c>
      <c r="S3039">
        <f t="shared" si="190"/>
        <v>0</v>
      </c>
      <c r="T3039" t="str">
        <f t="shared" si="191"/>
        <v>Low</v>
      </c>
    </row>
    <row r="3040" spans="1:20" ht="15" customHeight="1" x14ac:dyDescent="0.35">
      <c r="A3040" s="35">
        <v>33</v>
      </c>
      <c r="B3040" s="36">
        <v>21.24037573</v>
      </c>
      <c r="C3040" s="35">
        <v>111.391982</v>
      </c>
      <c r="D3040" s="35">
        <v>82.039373029999993</v>
      </c>
      <c r="E3040" s="37">
        <v>197.04055059999999</v>
      </c>
      <c r="F3040" s="37">
        <v>38.082625579999998</v>
      </c>
      <c r="G3040" s="37">
        <v>206.26342080000001</v>
      </c>
      <c r="H3040" s="37">
        <v>254.65498030000001</v>
      </c>
      <c r="I3040" s="17" t="s">
        <v>353</v>
      </c>
      <c r="J3040" s="17" t="s">
        <v>354</v>
      </c>
      <c r="K3040" s="17" t="s">
        <v>392</v>
      </c>
      <c r="L3040" s="17" t="s">
        <v>357</v>
      </c>
      <c r="M3040" s="17" t="s">
        <v>255</v>
      </c>
      <c r="N3040" s="36">
        <v>5.1740274626306402</v>
      </c>
      <c r="O3040" s="35">
        <v>29.352608969999999</v>
      </c>
      <c r="P3040" s="37">
        <v>700.93239908999999</v>
      </c>
      <c r="Q3040" t="str">
        <f t="shared" si="188"/>
        <v>Desirable</v>
      </c>
      <c r="R3040" t="str">
        <f t="shared" si="189"/>
        <v>Normal</v>
      </c>
      <c r="S3040">
        <f t="shared" si="190"/>
        <v>3</v>
      </c>
      <c r="T3040" t="str">
        <f t="shared" si="191"/>
        <v>Moderate</v>
      </c>
    </row>
    <row r="3041" spans="1:20" ht="15" customHeight="1" x14ac:dyDescent="0.35">
      <c r="A3041" s="35">
        <v>26</v>
      </c>
      <c r="B3041" s="36">
        <v>23.758932659999999</v>
      </c>
      <c r="C3041" s="35">
        <v>109.81132030000001</v>
      </c>
      <c r="D3041" s="35">
        <v>67.232850819999996</v>
      </c>
      <c r="E3041" s="37">
        <v>195.4958522</v>
      </c>
      <c r="F3041" s="37">
        <v>37.765496669999997</v>
      </c>
      <c r="G3041" s="37">
        <v>218.9700856</v>
      </c>
      <c r="H3041" s="37">
        <v>250.15562639999999</v>
      </c>
      <c r="I3041" s="17" t="s">
        <v>243</v>
      </c>
      <c r="J3041" s="17" t="s">
        <v>354</v>
      </c>
      <c r="K3041" s="17" t="s">
        <v>255</v>
      </c>
      <c r="L3041" s="17" t="s">
        <v>355</v>
      </c>
      <c r="M3041" s="17" t="s">
        <v>255</v>
      </c>
      <c r="N3041" s="36">
        <v>5.1765730478343501</v>
      </c>
      <c r="O3041" s="35">
        <v>42.578469480000003</v>
      </c>
      <c r="P3041" s="37">
        <v>617.73224916000004</v>
      </c>
      <c r="Q3041" t="str">
        <f t="shared" si="188"/>
        <v>Desirable</v>
      </c>
      <c r="R3041" t="str">
        <f t="shared" si="189"/>
        <v>Normal</v>
      </c>
      <c r="S3041">
        <f t="shared" si="190"/>
        <v>1</v>
      </c>
      <c r="T3041" t="str">
        <f t="shared" si="191"/>
        <v>Low</v>
      </c>
    </row>
    <row r="3042" spans="1:20" ht="15" customHeight="1" x14ac:dyDescent="0.35">
      <c r="A3042" s="35">
        <v>55</v>
      </c>
      <c r="B3042" s="36">
        <v>25.32400282</v>
      </c>
      <c r="C3042" s="35">
        <v>107.85581790000001</v>
      </c>
      <c r="D3042" s="35">
        <v>93.630827609999997</v>
      </c>
      <c r="E3042" s="37">
        <v>185.3941945</v>
      </c>
      <c r="F3042" s="37">
        <v>44.224191329999996</v>
      </c>
      <c r="G3042" s="37">
        <v>227.174229</v>
      </c>
      <c r="H3042" s="37">
        <v>300.78519360000001</v>
      </c>
      <c r="I3042" s="17" t="s">
        <v>243</v>
      </c>
      <c r="J3042" s="17" t="s">
        <v>249</v>
      </c>
      <c r="K3042" s="17" t="s">
        <v>392</v>
      </c>
      <c r="L3042" s="17" t="s">
        <v>363</v>
      </c>
      <c r="M3042" s="17" t="s">
        <v>333</v>
      </c>
      <c r="N3042" s="36">
        <v>4.19214436543548</v>
      </c>
      <c r="O3042" s="35">
        <v>14.224990289999999</v>
      </c>
      <c r="P3042" s="37">
        <v>1392.8201551</v>
      </c>
      <c r="Q3042" t="str">
        <f t="shared" si="188"/>
        <v>Desirable</v>
      </c>
      <c r="R3042" t="str">
        <f t="shared" si="189"/>
        <v>Normal</v>
      </c>
      <c r="S3042">
        <f t="shared" si="190"/>
        <v>2</v>
      </c>
      <c r="T3042" t="str">
        <f t="shared" si="191"/>
        <v>Low</v>
      </c>
    </row>
    <row r="3043" spans="1:20" ht="15" customHeight="1" x14ac:dyDescent="0.35">
      <c r="A3043" s="35">
        <v>71</v>
      </c>
      <c r="B3043" s="36">
        <v>29.185298459999998</v>
      </c>
      <c r="C3043" s="35">
        <v>103.2609977</v>
      </c>
      <c r="D3043" s="35">
        <v>79.100321309999998</v>
      </c>
      <c r="E3043" s="37">
        <v>216.89776420000001</v>
      </c>
      <c r="F3043" s="37">
        <v>41.42345967</v>
      </c>
      <c r="G3043" s="37">
        <v>242.01163510000001</v>
      </c>
      <c r="H3043" s="37">
        <v>236.0956027</v>
      </c>
      <c r="I3043" s="17" t="s">
        <v>243</v>
      </c>
      <c r="J3043" s="17" t="s">
        <v>249</v>
      </c>
      <c r="K3043" s="17" t="s">
        <v>255</v>
      </c>
      <c r="L3043" s="17" t="s">
        <v>366</v>
      </c>
      <c r="M3043" s="17" t="s">
        <v>333</v>
      </c>
      <c r="N3043" s="36">
        <v>5.2361093430610604</v>
      </c>
      <c r="O3043" s="35">
        <v>24.160676389999999</v>
      </c>
      <c r="P3043" s="37">
        <v>2072.15619066</v>
      </c>
      <c r="Q3043" t="str">
        <f t="shared" si="188"/>
        <v>Borderline High</v>
      </c>
      <c r="R3043" t="str">
        <f t="shared" si="189"/>
        <v>Normal</v>
      </c>
      <c r="S3043">
        <f t="shared" si="190"/>
        <v>2</v>
      </c>
      <c r="T3043" t="str">
        <f t="shared" si="191"/>
        <v>Low</v>
      </c>
    </row>
    <row r="3044" spans="1:20" ht="15" customHeight="1" x14ac:dyDescent="0.35">
      <c r="A3044" s="35">
        <v>73</v>
      </c>
      <c r="B3044" s="36">
        <v>32.822745419999997</v>
      </c>
      <c r="C3044" s="35">
        <v>117.1195589</v>
      </c>
      <c r="D3044" s="35">
        <v>80.207849400000001</v>
      </c>
      <c r="E3044" s="37">
        <v>229.81559799999999</v>
      </c>
      <c r="F3044" s="37">
        <v>40.342164369999999</v>
      </c>
      <c r="G3044" s="37">
        <v>229.21932409999999</v>
      </c>
      <c r="H3044" s="37">
        <v>241.68785650000001</v>
      </c>
      <c r="I3044" s="17" t="s">
        <v>243</v>
      </c>
      <c r="J3044" s="17" t="s">
        <v>249</v>
      </c>
      <c r="K3044" s="17" t="s">
        <v>392</v>
      </c>
      <c r="L3044" s="17" t="s">
        <v>366</v>
      </c>
      <c r="M3044" s="17" t="s">
        <v>334</v>
      </c>
      <c r="N3044" s="36">
        <v>5.6966600971687003</v>
      </c>
      <c r="O3044" s="35">
        <v>36.911709500000001</v>
      </c>
      <c r="P3044" s="37">
        <v>2396.0604156600002</v>
      </c>
      <c r="Q3044" t="str">
        <f t="shared" si="188"/>
        <v>Borderline High</v>
      </c>
      <c r="R3044" t="str">
        <f t="shared" si="189"/>
        <v>Normal</v>
      </c>
      <c r="S3044">
        <f t="shared" si="190"/>
        <v>3</v>
      </c>
      <c r="T3044" t="str">
        <f t="shared" si="191"/>
        <v>Moderate</v>
      </c>
    </row>
    <row r="3045" spans="1:20" ht="15" customHeight="1" x14ac:dyDescent="0.35">
      <c r="A3045" s="35">
        <v>62</v>
      </c>
      <c r="B3045" s="36">
        <v>25.030707899999999</v>
      </c>
      <c r="C3045" s="35">
        <v>98.848399970000003</v>
      </c>
      <c r="D3045" s="35">
        <v>84.301093039999998</v>
      </c>
      <c r="E3045" s="37">
        <v>179.2697373</v>
      </c>
      <c r="F3045" s="37">
        <v>40.353597870000002</v>
      </c>
      <c r="G3045" s="37">
        <v>201.17206049999999</v>
      </c>
      <c r="H3045" s="37">
        <v>238.60118660000001</v>
      </c>
      <c r="I3045" s="17" t="s">
        <v>243</v>
      </c>
      <c r="J3045" s="17" t="s">
        <v>354</v>
      </c>
      <c r="K3045" s="17" t="s">
        <v>392</v>
      </c>
      <c r="L3045" s="17" t="s">
        <v>261</v>
      </c>
      <c r="M3045" s="17" t="s">
        <v>333</v>
      </c>
      <c r="N3045" s="36">
        <v>4.44247221468384</v>
      </c>
      <c r="O3045" s="35">
        <v>14.54730693</v>
      </c>
      <c r="P3045" s="37">
        <v>1551.9038897999999</v>
      </c>
      <c r="Q3045" t="str">
        <f t="shared" si="188"/>
        <v>Desirable</v>
      </c>
      <c r="R3045" t="str">
        <f t="shared" si="189"/>
        <v>Normal</v>
      </c>
      <c r="S3045">
        <f t="shared" si="190"/>
        <v>2</v>
      </c>
      <c r="T3045" t="str">
        <f t="shared" si="191"/>
        <v>Low</v>
      </c>
    </row>
    <row r="3046" spans="1:20" ht="15" customHeight="1" x14ac:dyDescent="0.35">
      <c r="A3046" s="35">
        <v>51</v>
      </c>
      <c r="B3046" s="36">
        <v>29.86986413</v>
      </c>
      <c r="C3046" s="35">
        <v>111.0527881</v>
      </c>
      <c r="D3046" s="35">
        <v>86.28397176</v>
      </c>
      <c r="E3046" s="37">
        <v>184.63498720000001</v>
      </c>
      <c r="F3046" s="37">
        <v>40.491135270000001</v>
      </c>
      <c r="G3046" s="37">
        <v>206.33443</v>
      </c>
      <c r="H3046" s="37">
        <v>271.29410250000001</v>
      </c>
      <c r="I3046" s="17" t="s">
        <v>243</v>
      </c>
      <c r="J3046" s="17" t="s">
        <v>249</v>
      </c>
      <c r="K3046" s="17" t="s">
        <v>392</v>
      </c>
      <c r="L3046" s="17" t="s">
        <v>363</v>
      </c>
      <c r="M3046" s="17" t="s">
        <v>333</v>
      </c>
      <c r="N3046" s="36">
        <v>4.55988665096275</v>
      </c>
      <c r="O3046" s="35">
        <v>24.768816340000001</v>
      </c>
      <c r="P3046" s="37">
        <v>1523.36307063</v>
      </c>
      <c r="Q3046" t="str">
        <f t="shared" si="188"/>
        <v>Desirable</v>
      </c>
      <c r="R3046" t="str">
        <f t="shared" si="189"/>
        <v>Normal</v>
      </c>
      <c r="S3046">
        <f t="shared" si="190"/>
        <v>2</v>
      </c>
      <c r="T3046" t="str">
        <f t="shared" si="191"/>
        <v>Low</v>
      </c>
    </row>
    <row r="3047" spans="1:20" ht="15" customHeight="1" x14ac:dyDescent="0.35">
      <c r="A3047" s="35">
        <v>26</v>
      </c>
      <c r="B3047" s="36">
        <v>33.389978360000001</v>
      </c>
      <c r="C3047" s="35">
        <v>107.67903389999999</v>
      </c>
      <c r="D3047" s="35">
        <v>74.735784659999993</v>
      </c>
      <c r="E3047" s="37">
        <v>204.41587490000001</v>
      </c>
      <c r="F3047" s="37">
        <v>35.314567140000001</v>
      </c>
      <c r="G3047" s="37">
        <v>226.0526524</v>
      </c>
      <c r="H3047" s="37">
        <v>255.30950200000001</v>
      </c>
      <c r="I3047" s="17" t="s">
        <v>243</v>
      </c>
      <c r="J3047" s="17" t="s">
        <v>359</v>
      </c>
      <c r="K3047" s="17" t="s">
        <v>255</v>
      </c>
      <c r="L3047" s="17" t="s">
        <v>355</v>
      </c>
      <c r="M3047" s="17" t="s">
        <v>334</v>
      </c>
      <c r="N3047" s="36">
        <v>5.7884292929209602</v>
      </c>
      <c r="O3047" s="35">
        <v>32.94324924</v>
      </c>
      <c r="P3047" s="37">
        <v>868.13943735999999</v>
      </c>
      <c r="Q3047" t="str">
        <f t="shared" si="188"/>
        <v>Borderline High</v>
      </c>
      <c r="R3047" t="str">
        <f t="shared" si="189"/>
        <v>Normal</v>
      </c>
      <c r="S3047">
        <f t="shared" si="190"/>
        <v>4</v>
      </c>
      <c r="T3047" t="str">
        <f t="shared" si="191"/>
        <v>Moderate</v>
      </c>
    </row>
    <row r="3048" spans="1:20" ht="15" customHeight="1" x14ac:dyDescent="0.35">
      <c r="A3048" s="35">
        <v>25</v>
      </c>
      <c r="B3048" s="36">
        <v>24.723711510000001</v>
      </c>
      <c r="C3048" s="35">
        <v>112.8493947</v>
      </c>
      <c r="D3048" s="35">
        <v>93.678829260000001</v>
      </c>
      <c r="E3048" s="37">
        <v>199.75736380000001</v>
      </c>
      <c r="F3048" s="37">
        <v>38.85900178</v>
      </c>
      <c r="G3048" s="37">
        <v>213.66931020000001</v>
      </c>
      <c r="H3048" s="37">
        <v>246.4041253</v>
      </c>
      <c r="I3048" s="17" t="s">
        <v>353</v>
      </c>
      <c r="J3048" s="17" t="s">
        <v>249</v>
      </c>
      <c r="K3048" s="17" t="s">
        <v>392</v>
      </c>
      <c r="L3048" s="17" t="s">
        <v>355</v>
      </c>
      <c r="M3048" s="17" t="s">
        <v>255</v>
      </c>
      <c r="N3048" s="36">
        <v>5.1405685851356901</v>
      </c>
      <c r="O3048" s="35">
        <v>19.170565440000001</v>
      </c>
      <c r="P3048" s="37">
        <v>618.09278774999996</v>
      </c>
      <c r="Q3048" t="str">
        <f t="shared" si="188"/>
        <v>Desirable</v>
      </c>
      <c r="R3048" t="str">
        <f t="shared" si="189"/>
        <v>Normal</v>
      </c>
      <c r="S3048">
        <f t="shared" si="190"/>
        <v>3</v>
      </c>
      <c r="T3048" t="str">
        <f t="shared" si="191"/>
        <v>Moderate</v>
      </c>
    </row>
    <row r="3049" spans="1:20" ht="15" customHeight="1" x14ac:dyDescent="0.35">
      <c r="A3049" s="35">
        <v>24</v>
      </c>
      <c r="B3049" s="36">
        <v>25.593513730000002</v>
      </c>
      <c r="C3049" s="35">
        <v>112.41728120000001</v>
      </c>
      <c r="D3049" s="35">
        <v>72.352124840000002</v>
      </c>
      <c r="E3049" s="37">
        <v>193.51072830000001</v>
      </c>
      <c r="F3049" s="37">
        <v>39.443379929999999</v>
      </c>
      <c r="G3049" s="37">
        <v>210.8303324</v>
      </c>
      <c r="H3049" s="37">
        <v>213.5114016</v>
      </c>
      <c r="I3049" s="17" t="s">
        <v>353</v>
      </c>
      <c r="J3049" s="17" t="s">
        <v>249</v>
      </c>
      <c r="K3049" s="17" t="s">
        <v>255</v>
      </c>
      <c r="L3049" s="17" t="s">
        <v>355</v>
      </c>
      <c r="M3049" s="17" t="s">
        <v>333</v>
      </c>
      <c r="N3049" s="36">
        <v>4.9060381905258303</v>
      </c>
      <c r="O3049" s="35">
        <v>40.065156360000003</v>
      </c>
      <c r="P3049" s="37">
        <v>614.24432951999995</v>
      </c>
      <c r="Q3049" t="str">
        <f t="shared" si="188"/>
        <v>Desirable</v>
      </c>
      <c r="R3049" t="str">
        <f t="shared" si="189"/>
        <v>Normal</v>
      </c>
      <c r="S3049">
        <f t="shared" si="190"/>
        <v>5</v>
      </c>
      <c r="T3049" t="str">
        <f t="shared" si="191"/>
        <v>Moderate</v>
      </c>
    </row>
    <row r="3050" spans="1:20" ht="15" customHeight="1" x14ac:dyDescent="0.35">
      <c r="A3050" s="35">
        <v>53</v>
      </c>
      <c r="B3050" s="36">
        <v>27.33057286</v>
      </c>
      <c r="C3050" s="35">
        <v>114.808165</v>
      </c>
      <c r="D3050" s="35">
        <v>80.873568849999998</v>
      </c>
      <c r="E3050" s="37">
        <v>193.83623919999999</v>
      </c>
      <c r="F3050" s="37">
        <v>38.47888725</v>
      </c>
      <c r="G3050" s="37">
        <v>199.32692840000001</v>
      </c>
      <c r="H3050" s="37">
        <v>208.7896217</v>
      </c>
      <c r="I3050" s="17" t="s">
        <v>243</v>
      </c>
      <c r="J3050" s="17" t="s">
        <v>359</v>
      </c>
      <c r="K3050" s="17" t="s">
        <v>392</v>
      </c>
      <c r="L3050" s="17" t="s">
        <v>363</v>
      </c>
      <c r="M3050" s="17" t="s">
        <v>333</v>
      </c>
      <c r="N3050" s="36">
        <v>5.0374699751745</v>
      </c>
      <c r="O3050" s="35">
        <v>33.934596149999997</v>
      </c>
      <c r="P3050" s="37">
        <v>1448.5203615800001</v>
      </c>
      <c r="Q3050" t="str">
        <f t="shared" si="188"/>
        <v>Desirable</v>
      </c>
      <c r="R3050" t="str">
        <f t="shared" si="189"/>
        <v>Normal</v>
      </c>
      <c r="S3050">
        <f t="shared" si="190"/>
        <v>3</v>
      </c>
      <c r="T3050" t="str">
        <f t="shared" si="191"/>
        <v>Moderate</v>
      </c>
    </row>
    <row r="3051" spans="1:20" ht="15" customHeight="1" x14ac:dyDescent="0.35">
      <c r="A3051" s="35">
        <v>35</v>
      </c>
      <c r="B3051" s="36">
        <v>18.621895219999999</v>
      </c>
      <c r="C3051" s="35">
        <v>107.6016839</v>
      </c>
      <c r="D3051" s="35">
        <v>64.852859030000005</v>
      </c>
      <c r="E3051" s="37">
        <v>183.7885498</v>
      </c>
      <c r="F3051" s="37">
        <v>39.391148200000003</v>
      </c>
      <c r="G3051" s="37">
        <v>192.93540369999999</v>
      </c>
      <c r="H3051" s="37">
        <v>271.00716410000001</v>
      </c>
      <c r="I3051" s="17" t="s">
        <v>243</v>
      </c>
      <c r="J3051" s="17" t="s">
        <v>249</v>
      </c>
      <c r="K3051" s="17" t="s">
        <v>255</v>
      </c>
      <c r="L3051" s="17" t="s">
        <v>357</v>
      </c>
      <c r="M3051" s="17" t="s">
        <v>255</v>
      </c>
      <c r="N3051" s="36">
        <v>4.6657322316895602</v>
      </c>
      <c r="O3051" s="35">
        <v>42.74882487</v>
      </c>
      <c r="P3051" s="37">
        <v>651.76633270000002</v>
      </c>
      <c r="Q3051" t="str">
        <f t="shared" si="188"/>
        <v>Desirable</v>
      </c>
      <c r="R3051" t="str">
        <f t="shared" si="189"/>
        <v>Normal</v>
      </c>
      <c r="S3051">
        <f t="shared" si="190"/>
        <v>1</v>
      </c>
      <c r="T3051" t="str">
        <f t="shared" si="191"/>
        <v>Low</v>
      </c>
    </row>
    <row r="3052" spans="1:20" ht="15" customHeight="1" x14ac:dyDescent="0.35">
      <c r="A3052" s="35">
        <v>20</v>
      </c>
      <c r="B3052" s="36">
        <v>29.556488689999998</v>
      </c>
      <c r="C3052" s="35">
        <v>105.8429136</v>
      </c>
      <c r="D3052" s="35">
        <v>99.779384820000004</v>
      </c>
      <c r="E3052" s="37">
        <v>193.19674140000001</v>
      </c>
      <c r="F3052" s="37">
        <v>35.306476420000003</v>
      </c>
      <c r="G3052" s="37">
        <v>187.6861706</v>
      </c>
      <c r="H3052" s="37">
        <v>298.38002569999998</v>
      </c>
      <c r="I3052" s="17" t="s">
        <v>353</v>
      </c>
      <c r="J3052" s="17" t="s">
        <v>249</v>
      </c>
      <c r="K3052" s="17" t="s">
        <v>392</v>
      </c>
      <c r="L3052" s="17" t="s">
        <v>355</v>
      </c>
      <c r="M3052" s="17" t="s">
        <v>333</v>
      </c>
      <c r="N3052" s="36">
        <v>5.4719915717944598</v>
      </c>
      <c r="O3052" s="35">
        <v>6.0635287800000004</v>
      </c>
      <c r="P3052" s="37">
        <v>591.12977379999995</v>
      </c>
      <c r="Q3052" t="str">
        <f t="shared" si="188"/>
        <v>Desirable</v>
      </c>
      <c r="R3052" t="str">
        <f t="shared" si="189"/>
        <v>Normal</v>
      </c>
      <c r="S3052">
        <f t="shared" si="190"/>
        <v>5</v>
      </c>
      <c r="T3052" t="str">
        <f t="shared" si="191"/>
        <v>Moderate</v>
      </c>
    </row>
    <row r="3053" spans="1:20" ht="15" customHeight="1" x14ac:dyDescent="0.35">
      <c r="A3053" s="35">
        <v>45</v>
      </c>
      <c r="B3053" s="36">
        <v>20.975755769999999</v>
      </c>
      <c r="C3053" s="35">
        <v>120.5001609</v>
      </c>
      <c r="D3053" s="35">
        <v>84.914650609999995</v>
      </c>
      <c r="E3053" s="37">
        <v>184.85492540000001</v>
      </c>
      <c r="F3053" s="37">
        <v>34.441056949999997</v>
      </c>
      <c r="G3053" s="37">
        <v>216.25927960000001</v>
      </c>
      <c r="H3053" s="37">
        <v>239.68477340000001</v>
      </c>
      <c r="I3053" s="17" t="s">
        <v>353</v>
      </c>
      <c r="J3053" s="17" t="s">
        <v>359</v>
      </c>
      <c r="K3053" s="17" t="s">
        <v>392</v>
      </c>
      <c r="L3053" s="17" t="s">
        <v>360</v>
      </c>
      <c r="M3053" s="17" t="s">
        <v>255</v>
      </c>
      <c r="N3053" s="36">
        <v>5.3672837528872703</v>
      </c>
      <c r="O3053" s="35">
        <v>35.585510290000002</v>
      </c>
      <c r="P3053" s="37">
        <v>943.90900965000003</v>
      </c>
      <c r="Q3053" t="str">
        <f t="shared" si="188"/>
        <v>Desirable</v>
      </c>
      <c r="R3053" t="str">
        <f t="shared" si="189"/>
        <v>Elevated</v>
      </c>
      <c r="S3053">
        <f t="shared" si="190"/>
        <v>4</v>
      </c>
      <c r="T3053" t="str">
        <f t="shared" si="191"/>
        <v>Moderate</v>
      </c>
    </row>
    <row r="3054" spans="1:20" ht="15" customHeight="1" x14ac:dyDescent="0.35">
      <c r="A3054" s="35">
        <v>87</v>
      </c>
      <c r="B3054" s="36">
        <v>30.948531639999999</v>
      </c>
      <c r="C3054" s="35">
        <v>120.076999</v>
      </c>
      <c r="D3054" s="35">
        <v>81.104472810000004</v>
      </c>
      <c r="E3054" s="37">
        <v>199.6169271</v>
      </c>
      <c r="F3054" s="37">
        <v>36.480891769999999</v>
      </c>
      <c r="G3054" s="37">
        <v>208.643619</v>
      </c>
      <c r="H3054" s="37">
        <v>241.03668390000001</v>
      </c>
      <c r="I3054" s="17" t="s">
        <v>243</v>
      </c>
      <c r="J3054" s="17" t="s">
        <v>359</v>
      </c>
      <c r="K3054" s="17" t="s">
        <v>392</v>
      </c>
      <c r="L3054" s="17" t="s">
        <v>366</v>
      </c>
      <c r="M3054" s="17" t="s">
        <v>334</v>
      </c>
      <c r="N3054" s="36">
        <v>5.4718214773509102</v>
      </c>
      <c r="O3054" s="35">
        <v>38.972526190000004</v>
      </c>
      <c r="P3054" s="37">
        <v>2692.5222526799998</v>
      </c>
      <c r="Q3054" t="str">
        <f t="shared" si="188"/>
        <v>Desirable</v>
      </c>
      <c r="R3054" t="str">
        <f t="shared" si="189"/>
        <v>Elevated</v>
      </c>
      <c r="S3054">
        <f t="shared" si="190"/>
        <v>5</v>
      </c>
      <c r="T3054" t="str">
        <f t="shared" si="191"/>
        <v>Moderate</v>
      </c>
    </row>
    <row r="3055" spans="1:20" ht="15" customHeight="1" x14ac:dyDescent="0.35">
      <c r="A3055" s="35">
        <v>61</v>
      </c>
      <c r="B3055" s="36">
        <v>24.84528839</v>
      </c>
      <c r="C3055" s="35">
        <v>123.3667434</v>
      </c>
      <c r="D3055" s="35">
        <v>81.575865719999996</v>
      </c>
      <c r="E3055" s="37">
        <v>207.79254610000001</v>
      </c>
      <c r="F3055" s="37">
        <v>35.911946020000002</v>
      </c>
      <c r="G3055" s="37">
        <v>230.11688950000001</v>
      </c>
      <c r="H3055" s="37">
        <v>233.60798610000001</v>
      </c>
      <c r="I3055" s="17" t="s">
        <v>243</v>
      </c>
      <c r="J3055" s="17" t="s">
        <v>359</v>
      </c>
      <c r="K3055" s="17" t="s">
        <v>392</v>
      </c>
      <c r="L3055" s="17" t="s">
        <v>261</v>
      </c>
      <c r="M3055" s="17" t="s">
        <v>255</v>
      </c>
      <c r="N3055" s="36">
        <v>5.7861678112424402</v>
      </c>
      <c r="O3055" s="35">
        <v>41.790877680000001</v>
      </c>
      <c r="P3055" s="37">
        <v>1515.5625917899999</v>
      </c>
      <c r="Q3055" t="str">
        <f t="shared" si="188"/>
        <v>Borderline High</v>
      </c>
      <c r="R3055" t="str">
        <f t="shared" si="189"/>
        <v>Elevated</v>
      </c>
      <c r="S3055">
        <f t="shared" si="190"/>
        <v>2</v>
      </c>
      <c r="T3055" t="str">
        <f t="shared" si="191"/>
        <v>Low</v>
      </c>
    </row>
    <row r="3056" spans="1:20" ht="15" customHeight="1" x14ac:dyDescent="0.35">
      <c r="A3056" s="35">
        <v>38</v>
      </c>
      <c r="B3056" s="36">
        <v>24.44801945</v>
      </c>
      <c r="C3056" s="35">
        <v>116.5860734</v>
      </c>
      <c r="D3056" s="35">
        <v>72.487872179999997</v>
      </c>
      <c r="E3056" s="37">
        <v>188.3354497</v>
      </c>
      <c r="F3056" s="37">
        <v>33.98683355</v>
      </c>
      <c r="G3056" s="37">
        <v>207.642257</v>
      </c>
      <c r="H3056" s="37">
        <v>263.68182510000003</v>
      </c>
      <c r="I3056" s="17" t="s">
        <v>243</v>
      </c>
      <c r="J3056" s="17" t="s">
        <v>359</v>
      </c>
      <c r="K3056" s="17" t="s">
        <v>255</v>
      </c>
      <c r="L3056" s="17" t="s">
        <v>357</v>
      </c>
      <c r="M3056" s="17" t="s">
        <v>255</v>
      </c>
      <c r="N3056" s="36">
        <v>5.5414238405860603</v>
      </c>
      <c r="O3056" s="35">
        <v>44.09820122</v>
      </c>
      <c r="P3056" s="37">
        <v>929.02473910000003</v>
      </c>
      <c r="Q3056" t="str">
        <f t="shared" si="188"/>
        <v>Desirable</v>
      </c>
      <c r="R3056" t="str">
        <f t="shared" si="189"/>
        <v>Normal</v>
      </c>
      <c r="S3056">
        <f t="shared" si="190"/>
        <v>1</v>
      </c>
      <c r="T3056" t="str">
        <f t="shared" si="191"/>
        <v>Low</v>
      </c>
    </row>
    <row r="3057" spans="1:20" ht="15" customHeight="1" x14ac:dyDescent="0.35">
      <c r="A3057" s="35">
        <v>45</v>
      </c>
      <c r="B3057" s="36">
        <v>22.10673032</v>
      </c>
      <c r="C3057" s="35">
        <v>101.36470420000001</v>
      </c>
      <c r="D3057" s="35">
        <v>86.142462320000007</v>
      </c>
      <c r="E3057" s="37">
        <v>184.1666444</v>
      </c>
      <c r="F3057" s="37">
        <v>41.622499670000003</v>
      </c>
      <c r="G3057" s="37">
        <v>212.75021340000001</v>
      </c>
      <c r="H3057" s="37">
        <v>231.2442307</v>
      </c>
      <c r="I3057" s="17" t="s">
        <v>353</v>
      </c>
      <c r="J3057" s="17" t="s">
        <v>359</v>
      </c>
      <c r="K3057" s="17" t="s">
        <v>392</v>
      </c>
      <c r="L3057" s="17" t="s">
        <v>360</v>
      </c>
      <c r="M3057" s="17" t="s">
        <v>255</v>
      </c>
      <c r="N3057" s="36">
        <v>4.4246896716955399</v>
      </c>
      <c r="O3057" s="35">
        <v>15.22224188</v>
      </c>
      <c r="P3057" s="37">
        <v>994.80286439999998</v>
      </c>
      <c r="Q3057" t="str">
        <f t="shared" si="188"/>
        <v>Desirable</v>
      </c>
      <c r="R3057" t="str">
        <f t="shared" si="189"/>
        <v>Normal</v>
      </c>
      <c r="S3057">
        <f t="shared" si="190"/>
        <v>2</v>
      </c>
      <c r="T3057" t="str">
        <f t="shared" si="191"/>
        <v>Low</v>
      </c>
    </row>
    <row r="3058" spans="1:20" ht="15" customHeight="1" x14ac:dyDescent="0.35">
      <c r="A3058" s="35">
        <v>71</v>
      </c>
      <c r="B3058" s="36">
        <v>29.704997079999998</v>
      </c>
      <c r="C3058" s="35">
        <v>106.3741383</v>
      </c>
      <c r="D3058" s="35">
        <v>70.007025909999996</v>
      </c>
      <c r="E3058" s="37">
        <v>193.1916181</v>
      </c>
      <c r="F3058" s="37">
        <v>45.294665209999998</v>
      </c>
      <c r="G3058" s="37">
        <v>224.52553320000001</v>
      </c>
      <c r="H3058" s="37">
        <v>253.55638959999999</v>
      </c>
      <c r="I3058" s="17" t="s">
        <v>243</v>
      </c>
      <c r="J3058" s="17" t="s">
        <v>249</v>
      </c>
      <c r="K3058" s="17" t="s">
        <v>255</v>
      </c>
      <c r="L3058" s="17" t="s">
        <v>366</v>
      </c>
      <c r="M3058" s="17" t="s">
        <v>333</v>
      </c>
      <c r="N3058" s="36">
        <v>4.2652179280783802</v>
      </c>
      <c r="O3058" s="35">
        <v>36.367112390000003</v>
      </c>
      <c r="P3058" s="37">
        <v>2109.05479268</v>
      </c>
      <c r="Q3058" t="str">
        <f t="shared" si="188"/>
        <v>Desirable</v>
      </c>
      <c r="R3058" t="str">
        <f t="shared" si="189"/>
        <v>Normal</v>
      </c>
      <c r="S3058">
        <f t="shared" si="190"/>
        <v>2</v>
      </c>
      <c r="T3058" t="str">
        <f t="shared" si="191"/>
        <v>Low</v>
      </c>
    </row>
    <row r="3059" spans="1:20" ht="15" customHeight="1" x14ac:dyDescent="0.35">
      <c r="A3059" s="35">
        <v>71</v>
      </c>
      <c r="B3059" s="36">
        <v>29.67238309</v>
      </c>
      <c r="C3059" s="35">
        <v>116.8573159</v>
      </c>
      <c r="D3059" s="35">
        <v>88.84935754</v>
      </c>
      <c r="E3059" s="37">
        <v>194.26007319999999</v>
      </c>
      <c r="F3059" s="37">
        <v>40.692626830000002</v>
      </c>
      <c r="G3059" s="37">
        <v>185.9714989</v>
      </c>
      <c r="H3059" s="37">
        <v>239.14576460000001</v>
      </c>
      <c r="I3059" s="17" t="s">
        <v>243</v>
      </c>
      <c r="J3059" s="17" t="s">
        <v>354</v>
      </c>
      <c r="K3059" s="17" t="s">
        <v>392</v>
      </c>
      <c r="L3059" s="17" t="s">
        <v>366</v>
      </c>
      <c r="M3059" s="17" t="s">
        <v>333</v>
      </c>
      <c r="N3059" s="36">
        <v>4.7738395953535502</v>
      </c>
      <c r="O3059" s="35">
        <v>28.00795836</v>
      </c>
      <c r="P3059" s="37">
        <v>2106.7391993900001</v>
      </c>
      <c r="Q3059" t="str">
        <f t="shared" si="188"/>
        <v>Desirable</v>
      </c>
      <c r="R3059" t="str">
        <f t="shared" si="189"/>
        <v>Normal</v>
      </c>
      <c r="S3059">
        <f t="shared" si="190"/>
        <v>2</v>
      </c>
      <c r="T3059" t="str">
        <f t="shared" si="191"/>
        <v>Low</v>
      </c>
    </row>
    <row r="3060" spans="1:20" ht="15" customHeight="1" x14ac:dyDescent="0.35">
      <c r="A3060" s="35">
        <v>82</v>
      </c>
      <c r="B3060" s="36">
        <v>24.724235579999998</v>
      </c>
      <c r="C3060" s="35">
        <v>98.631184599999997</v>
      </c>
      <c r="D3060" s="35">
        <v>71.939184479999994</v>
      </c>
      <c r="E3060" s="37">
        <v>186.37338579999999</v>
      </c>
      <c r="F3060" s="37">
        <v>36.898613939999997</v>
      </c>
      <c r="G3060" s="37">
        <v>211.40811669999999</v>
      </c>
      <c r="H3060" s="37">
        <v>237.56394159999999</v>
      </c>
      <c r="I3060" s="17" t="s">
        <v>243</v>
      </c>
      <c r="J3060" s="17" t="s">
        <v>354</v>
      </c>
      <c r="K3060" s="17" t="s">
        <v>255</v>
      </c>
      <c r="L3060" s="17" t="s">
        <v>366</v>
      </c>
      <c r="M3060" s="17" t="s">
        <v>255</v>
      </c>
      <c r="N3060" s="36">
        <v>5.0509589900330001</v>
      </c>
      <c r="O3060" s="35">
        <v>26.692000119999999</v>
      </c>
      <c r="P3060" s="37">
        <v>2027.3873175599999</v>
      </c>
      <c r="Q3060" t="str">
        <f t="shared" si="188"/>
        <v>Desirable</v>
      </c>
      <c r="R3060" t="str">
        <f t="shared" si="189"/>
        <v>Normal</v>
      </c>
      <c r="S3060">
        <f t="shared" si="190"/>
        <v>1</v>
      </c>
      <c r="T3060" t="str">
        <f t="shared" si="191"/>
        <v>Low</v>
      </c>
    </row>
    <row r="3061" spans="1:20" ht="15" customHeight="1" x14ac:dyDescent="0.35">
      <c r="A3061" s="35">
        <v>38</v>
      </c>
      <c r="B3061" s="36">
        <v>35.98823548</v>
      </c>
      <c r="C3061" s="35">
        <v>108.26833790000001</v>
      </c>
      <c r="D3061" s="35">
        <v>96.341973760000002</v>
      </c>
      <c r="E3061" s="37">
        <v>192.8278234</v>
      </c>
      <c r="F3061" s="37">
        <v>33.712810589999997</v>
      </c>
      <c r="G3061" s="37">
        <v>216.80597510000001</v>
      </c>
      <c r="H3061" s="37">
        <v>266.68306239999998</v>
      </c>
      <c r="I3061" s="17" t="s">
        <v>243</v>
      </c>
      <c r="J3061" s="17" t="s">
        <v>359</v>
      </c>
      <c r="K3061" s="17" t="s">
        <v>392</v>
      </c>
      <c r="L3061" s="17" t="s">
        <v>357</v>
      </c>
      <c r="M3061" s="17" t="s">
        <v>334</v>
      </c>
      <c r="N3061" s="36">
        <v>5.7197195969533698</v>
      </c>
      <c r="O3061" s="35">
        <v>11.92636414</v>
      </c>
      <c r="P3061" s="37">
        <v>1367.55294824</v>
      </c>
      <c r="Q3061" t="str">
        <f t="shared" si="188"/>
        <v>Desirable</v>
      </c>
      <c r="R3061" t="str">
        <f t="shared" si="189"/>
        <v>Normal</v>
      </c>
      <c r="S3061">
        <f t="shared" si="190"/>
        <v>4</v>
      </c>
      <c r="T3061" t="str">
        <f t="shared" si="191"/>
        <v>Moderate</v>
      </c>
    </row>
    <row r="3062" spans="1:20" ht="15" customHeight="1" x14ac:dyDescent="0.35">
      <c r="A3062" s="35">
        <v>30</v>
      </c>
      <c r="B3062" s="36">
        <v>27.17149337</v>
      </c>
      <c r="C3062" s="35">
        <v>99.751418599999994</v>
      </c>
      <c r="D3062" s="35">
        <v>75.416107120000007</v>
      </c>
      <c r="E3062" s="37">
        <v>201.42349089999999</v>
      </c>
      <c r="F3062" s="37">
        <v>41.369328109999998</v>
      </c>
      <c r="G3062" s="37">
        <v>223.95165499999999</v>
      </c>
      <c r="H3062" s="37">
        <v>286.59725179999998</v>
      </c>
      <c r="I3062" s="17" t="s">
        <v>353</v>
      </c>
      <c r="J3062" s="17" t="s">
        <v>249</v>
      </c>
      <c r="K3062" s="17" t="s">
        <v>255</v>
      </c>
      <c r="L3062" s="17" t="s">
        <v>357</v>
      </c>
      <c r="M3062" s="17" t="s">
        <v>333</v>
      </c>
      <c r="N3062" s="36">
        <v>4.8689089260628098</v>
      </c>
      <c r="O3062" s="35">
        <v>24.335311480000001</v>
      </c>
      <c r="P3062" s="37">
        <v>815.1448011</v>
      </c>
      <c r="Q3062" t="str">
        <f t="shared" si="188"/>
        <v>Borderline High</v>
      </c>
      <c r="R3062" t="str">
        <f t="shared" si="189"/>
        <v>Normal</v>
      </c>
      <c r="S3062">
        <f t="shared" si="190"/>
        <v>4</v>
      </c>
      <c r="T3062" t="str">
        <f t="shared" si="191"/>
        <v>Moderate</v>
      </c>
    </row>
    <row r="3063" spans="1:20" ht="15" customHeight="1" x14ac:dyDescent="0.35">
      <c r="A3063" s="35">
        <v>74</v>
      </c>
      <c r="B3063" s="36">
        <v>26.930207070000002</v>
      </c>
      <c r="C3063" s="35">
        <v>110.613252</v>
      </c>
      <c r="D3063" s="35">
        <v>82.540356329999995</v>
      </c>
      <c r="E3063" s="37">
        <v>198.5243767</v>
      </c>
      <c r="F3063" s="37">
        <v>38.43450335</v>
      </c>
      <c r="G3063" s="37">
        <v>212.67414439999999</v>
      </c>
      <c r="H3063" s="37">
        <v>264.58788470000002</v>
      </c>
      <c r="I3063" s="17" t="s">
        <v>243</v>
      </c>
      <c r="J3063" s="17" t="s">
        <v>359</v>
      </c>
      <c r="K3063" s="17" t="s">
        <v>392</v>
      </c>
      <c r="L3063" s="17" t="s">
        <v>366</v>
      </c>
      <c r="M3063" s="17" t="s">
        <v>333</v>
      </c>
      <c r="N3063" s="36">
        <v>5.1652645252667204</v>
      </c>
      <c r="O3063" s="35">
        <v>28.072895670000001</v>
      </c>
      <c r="P3063" s="37">
        <v>1992.8353231799999</v>
      </c>
      <c r="Q3063" t="str">
        <f t="shared" si="188"/>
        <v>Desirable</v>
      </c>
      <c r="R3063" t="str">
        <f t="shared" si="189"/>
        <v>Normal</v>
      </c>
      <c r="S3063">
        <f t="shared" si="190"/>
        <v>3</v>
      </c>
      <c r="T3063" t="str">
        <f t="shared" si="191"/>
        <v>Moderate</v>
      </c>
    </row>
    <row r="3064" spans="1:20" ht="15" customHeight="1" x14ac:dyDescent="0.35">
      <c r="A3064" s="35">
        <v>66</v>
      </c>
      <c r="B3064" s="36">
        <v>27.296529159999999</v>
      </c>
      <c r="C3064" s="35">
        <v>92.916197150000002</v>
      </c>
      <c r="D3064" s="35">
        <v>89.020675060000002</v>
      </c>
      <c r="E3064" s="37">
        <v>207.98840430000001</v>
      </c>
      <c r="F3064" s="37">
        <v>39.567007920000002</v>
      </c>
      <c r="G3064" s="37">
        <v>218.68753340000001</v>
      </c>
      <c r="H3064" s="37">
        <v>262.38183650000002</v>
      </c>
      <c r="I3064" s="17" t="s">
        <v>353</v>
      </c>
      <c r="J3064" s="17" t="s">
        <v>249</v>
      </c>
      <c r="K3064" s="17" t="s">
        <v>392</v>
      </c>
      <c r="L3064" s="17" t="s">
        <v>261</v>
      </c>
      <c r="M3064" s="17" t="s">
        <v>333</v>
      </c>
      <c r="N3064" s="36">
        <v>5.2566118904044696</v>
      </c>
      <c r="O3064" s="35">
        <v>3.89552209</v>
      </c>
      <c r="P3064" s="37">
        <v>1801.5709245600001</v>
      </c>
      <c r="Q3064" t="str">
        <f t="shared" si="188"/>
        <v>Borderline High</v>
      </c>
      <c r="R3064" t="str">
        <f t="shared" si="189"/>
        <v>Normal</v>
      </c>
      <c r="S3064">
        <f t="shared" si="190"/>
        <v>5</v>
      </c>
      <c r="T3064" t="str">
        <f t="shared" si="191"/>
        <v>Moderate</v>
      </c>
    </row>
    <row r="3065" spans="1:20" ht="15" customHeight="1" x14ac:dyDescent="0.35">
      <c r="A3065" s="35">
        <v>71</v>
      </c>
      <c r="B3065" s="36">
        <v>23.598406010000001</v>
      </c>
      <c r="C3065" s="35">
        <v>130.2940863</v>
      </c>
      <c r="D3065" s="35">
        <v>85.896354119999998</v>
      </c>
      <c r="E3065" s="37">
        <v>208.81755620000001</v>
      </c>
      <c r="F3065" s="37">
        <v>33.757495349999999</v>
      </c>
      <c r="G3065" s="37">
        <v>228.88439450000001</v>
      </c>
      <c r="H3065" s="37">
        <v>245.00401790000001</v>
      </c>
      <c r="I3065" s="17" t="s">
        <v>353</v>
      </c>
      <c r="J3065" s="17" t="s">
        <v>249</v>
      </c>
      <c r="K3065" s="17" t="s">
        <v>392</v>
      </c>
      <c r="L3065" s="17" t="s">
        <v>366</v>
      </c>
      <c r="M3065" s="17" t="s">
        <v>255</v>
      </c>
      <c r="N3065" s="36">
        <v>6.1858130775096196</v>
      </c>
      <c r="O3065" s="35">
        <v>44.397732179999998</v>
      </c>
      <c r="P3065" s="37">
        <v>1675.4868267100001</v>
      </c>
      <c r="Q3065" t="str">
        <f t="shared" si="188"/>
        <v>Borderline High</v>
      </c>
      <c r="R3065" t="str">
        <f t="shared" si="189"/>
        <v>High / Stage 1</v>
      </c>
      <c r="S3065">
        <f t="shared" si="190"/>
        <v>5</v>
      </c>
      <c r="T3065" t="str">
        <f t="shared" si="191"/>
        <v>Moderate</v>
      </c>
    </row>
    <row r="3066" spans="1:20" ht="15" customHeight="1" x14ac:dyDescent="0.35">
      <c r="A3066" s="35">
        <v>27</v>
      </c>
      <c r="B3066" s="36">
        <v>22.030775240000001</v>
      </c>
      <c r="C3066" s="35">
        <v>110.7231792</v>
      </c>
      <c r="D3066" s="35">
        <v>84.475174609999996</v>
      </c>
      <c r="E3066" s="37">
        <v>169.3193282</v>
      </c>
      <c r="F3066" s="37">
        <v>39.944076070000001</v>
      </c>
      <c r="G3066" s="37">
        <v>208.22840540000001</v>
      </c>
      <c r="H3066" s="37">
        <v>216.2174101</v>
      </c>
      <c r="I3066" s="17" t="s">
        <v>243</v>
      </c>
      <c r="J3066" s="17" t="s">
        <v>354</v>
      </c>
      <c r="K3066" s="17" t="s">
        <v>392</v>
      </c>
      <c r="L3066" s="17" t="s">
        <v>355</v>
      </c>
      <c r="M3066" s="17" t="s">
        <v>255</v>
      </c>
      <c r="N3066" s="36">
        <v>4.2389096171176002</v>
      </c>
      <c r="O3066" s="35">
        <v>26.248004590000001</v>
      </c>
      <c r="P3066" s="37">
        <v>594.83093148</v>
      </c>
      <c r="Q3066" t="str">
        <f t="shared" si="188"/>
        <v>Desirable</v>
      </c>
      <c r="R3066" t="str">
        <f t="shared" si="189"/>
        <v>Normal</v>
      </c>
      <c r="S3066">
        <f t="shared" si="190"/>
        <v>1</v>
      </c>
      <c r="T3066" t="str">
        <f t="shared" si="191"/>
        <v>Low</v>
      </c>
    </row>
    <row r="3067" spans="1:20" ht="15" customHeight="1" x14ac:dyDescent="0.35">
      <c r="A3067" s="35">
        <v>70</v>
      </c>
      <c r="B3067" s="36">
        <v>25.13234658</v>
      </c>
      <c r="C3067" s="35">
        <v>119.91676289999999</v>
      </c>
      <c r="D3067" s="35">
        <v>81.737745759999996</v>
      </c>
      <c r="E3067" s="37">
        <v>191.0031199</v>
      </c>
      <c r="F3067" s="37">
        <v>29.423918220000001</v>
      </c>
      <c r="G3067" s="37">
        <v>217.8305909</v>
      </c>
      <c r="H3067" s="37">
        <v>228.4272732</v>
      </c>
      <c r="I3067" s="17" t="s">
        <v>243</v>
      </c>
      <c r="J3067" s="17" t="s">
        <v>354</v>
      </c>
      <c r="K3067" s="17" t="s">
        <v>392</v>
      </c>
      <c r="L3067" s="17" t="s">
        <v>366</v>
      </c>
      <c r="M3067" s="17" t="s">
        <v>333</v>
      </c>
      <c r="N3067" s="36">
        <v>6.4914236938767598</v>
      </c>
      <c r="O3067" s="35">
        <v>38.179017139999999</v>
      </c>
      <c r="P3067" s="37">
        <v>1759.2642605999999</v>
      </c>
      <c r="Q3067" t="str">
        <f t="shared" si="188"/>
        <v>Desirable</v>
      </c>
      <c r="R3067" t="str">
        <f t="shared" si="189"/>
        <v>Normal</v>
      </c>
      <c r="S3067">
        <f t="shared" si="190"/>
        <v>3</v>
      </c>
      <c r="T3067" t="str">
        <f t="shared" si="191"/>
        <v>Moderate</v>
      </c>
    </row>
    <row r="3068" spans="1:20" ht="15" customHeight="1" x14ac:dyDescent="0.35">
      <c r="A3068" s="35">
        <v>61</v>
      </c>
      <c r="B3068" s="36">
        <v>30.169918079999999</v>
      </c>
      <c r="C3068" s="35">
        <v>112.73185359999999</v>
      </c>
      <c r="D3068" s="35">
        <v>79.999091129999996</v>
      </c>
      <c r="E3068" s="37">
        <v>220.94048620000001</v>
      </c>
      <c r="F3068" s="37">
        <v>39.419977430000003</v>
      </c>
      <c r="G3068" s="37">
        <v>242.55025470000001</v>
      </c>
      <c r="H3068" s="37">
        <v>247.83634050000001</v>
      </c>
      <c r="I3068" s="17" t="s">
        <v>243</v>
      </c>
      <c r="J3068" s="17" t="s">
        <v>249</v>
      </c>
      <c r="K3068" s="17" t="s">
        <v>255</v>
      </c>
      <c r="L3068" s="17" t="s">
        <v>261</v>
      </c>
      <c r="M3068" s="17" t="s">
        <v>334</v>
      </c>
      <c r="N3068" s="36">
        <v>5.6047846955857601</v>
      </c>
      <c r="O3068" s="35">
        <v>32.732762469999997</v>
      </c>
      <c r="P3068" s="37">
        <v>1840.36500288</v>
      </c>
      <c r="Q3068" t="str">
        <f t="shared" si="188"/>
        <v>Borderline High</v>
      </c>
      <c r="R3068" t="str">
        <f t="shared" si="189"/>
        <v>Normal</v>
      </c>
      <c r="S3068">
        <f t="shared" si="190"/>
        <v>4</v>
      </c>
      <c r="T3068" t="str">
        <f t="shared" si="191"/>
        <v>Moderate</v>
      </c>
    </row>
    <row r="3069" spans="1:20" ht="15" customHeight="1" x14ac:dyDescent="0.35">
      <c r="A3069" s="35">
        <v>64</v>
      </c>
      <c r="B3069" s="36">
        <v>17.7434425</v>
      </c>
      <c r="C3069" s="35">
        <v>117.2695664</v>
      </c>
      <c r="D3069" s="35">
        <v>81.243683020000006</v>
      </c>
      <c r="E3069" s="37">
        <v>185.57505509999999</v>
      </c>
      <c r="F3069" s="37">
        <v>34.053725780000001</v>
      </c>
      <c r="G3069" s="37">
        <v>210.480572</v>
      </c>
      <c r="H3069" s="37">
        <v>227.51522560000001</v>
      </c>
      <c r="I3069" s="17" t="s">
        <v>243</v>
      </c>
      <c r="J3069" s="17" t="s">
        <v>249</v>
      </c>
      <c r="K3069" s="17" t="s">
        <v>392</v>
      </c>
      <c r="L3069" s="17" t="s">
        <v>261</v>
      </c>
      <c r="M3069" s="17" t="s">
        <v>332</v>
      </c>
      <c r="N3069" s="36">
        <v>5.4494787530411601</v>
      </c>
      <c r="O3069" s="35">
        <v>36.025883380000003</v>
      </c>
      <c r="P3069" s="37">
        <v>1135.58032</v>
      </c>
      <c r="Q3069" t="str">
        <f t="shared" si="188"/>
        <v>Desirable</v>
      </c>
      <c r="R3069" t="str">
        <f t="shared" si="189"/>
        <v>Normal</v>
      </c>
      <c r="S3069">
        <f t="shared" si="190"/>
        <v>2</v>
      </c>
      <c r="T3069" t="str">
        <f t="shared" si="191"/>
        <v>Low</v>
      </c>
    </row>
    <row r="3070" spans="1:20" ht="15" customHeight="1" x14ac:dyDescent="0.35">
      <c r="A3070" s="35">
        <v>70</v>
      </c>
      <c r="B3070" s="36">
        <v>19.50235297</v>
      </c>
      <c r="C3070" s="35">
        <v>112.3590409</v>
      </c>
      <c r="D3070" s="35">
        <v>79.832527549999995</v>
      </c>
      <c r="E3070" s="37">
        <v>193.29385070000001</v>
      </c>
      <c r="F3070" s="37">
        <v>40.702953200000003</v>
      </c>
      <c r="G3070" s="37">
        <v>228.6206095</v>
      </c>
      <c r="H3070" s="37">
        <v>244.7116628</v>
      </c>
      <c r="I3070" s="17" t="s">
        <v>243</v>
      </c>
      <c r="J3070" s="17" t="s">
        <v>249</v>
      </c>
      <c r="K3070" s="17" t="s">
        <v>255</v>
      </c>
      <c r="L3070" s="17" t="s">
        <v>366</v>
      </c>
      <c r="M3070" s="17" t="s">
        <v>255</v>
      </c>
      <c r="N3070" s="36">
        <v>4.7488900805359799</v>
      </c>
      <c r="O3070" s="35">
        <v>32.526513350000002</v>
      </c>
      <c r="P3070" s="37">
        <v>1365.1647078999999</v>
      </c>
      <c r="Q3070" t="str">
        <f t="shared" si="188"/>
        <v>Desirable</v>
      </c>
      <c r="R3070" t="str">
        <f t="shared" si="189"/>
        <v>Normal</v>
      </c>
      <c r="S3070">
        <f t="shared" si="190"/>
        <v>0</v>
      </c>
      <c r="T3070" t="str">
        <f t="shared" si="191"/>
        <v>Low</v>
      </c>
    </row>
    <row r="3071" spans="1:20" ht="15" customHeight="1" x14ac:dyDescent="0.35">
      <c r="A3071" s="35">
        <v>63</v>
      </c>
      <c r="B3071" s="36">
        <v>23.962229650000001</v>
      </c>
      <c r="C3071" s="35">
        <v>116.53255470000001</v>
      </c>
      <c r="D3071" s="35">
        <v>85.970798419999994</v>
      </c>
      <c r="E3071" s="37">
        <v>187.25448209999999</v>
      </c>
      <c r="F3071" s="37">
        <v>35.029547139999998</v>
      </c>
      <c r="G3071" s="37">
        <v>201.73498290000001</v>
      </c>
      <c r="H3071" s="37">
        <v>285.86447879999997</v>
      </c>
      <c r="I3071" s="17" t="s">
        <v>243</v>
      </c>
      <c r="J3071" s="17" t="s">
        <v>354</v>
      </c>
      <c r="K3071" s="17" t="s">
        <v>392</v>
      </c>
      <c r="L3071" s="17" t="s">
        <v>261</v>
      </c>
      <c r="M3071" s="17" t="s">
        <v>255</v>
      </c>
      <c r="N3071" s="36">
        <v>5.3456152702064301</v>
      </c>
      <c r="O3071" s="35">
        <v>30.561756280000001</v>
      </c>
      <c r="P3071" s="37">
        <v>1509.6204679499999</v>
      </c>
      <c r="Q3071" t="str">
        <f t="shared" si="188"/>
        <v>Desirable</v>
      </c>
      <c r="R3071" t="str">
        <f t="shared" si="189"/>
        <v>Normal</v>
      </c>
      <c r="S3071">
        <f t="shared" si="190"/>
        <v>1</v>
      </c>
      <c r="T3071" t="str">
        <f t="shared" si="191"/>
        <v>Low</v>
      </c>
    </row>
    <row r="3072" spans="1:20" ht="15" customHeight="1" x14ac:dyDescent="0.35">
      <c r="A3072" s="35">
        <v>30</v>
      </c>
      <c r="B3072" s="36">
        <v>18.029583800000001</v>
      </c>
      <c r="C3072" s="35">
        <v>106.90516289999999</v>
      </c>
      <c r="D3072" s="35">
        <v>89.310980099999995</v>
      </c>
      <c r="E3072" s="37">
        <v>202.75697049999999</v>
      </c>
      <c r="F3072" s="37">
        <v>42.05519348</v>
      </c>
      <c r="G3072" s="37">
        <v>238.38873630000001</v>
      </c>
      <c r="H3072" s="37">
        <v>211.35585080000001</v>
      </c>
      <c r="I3072" s="17" t="s">
        <v>243</v>
      </c>
      <c r="J3072" s="17" t="s">
        <v>249</v>
      </c>
      <c r="K3072" s="17" t="s">
        <v>392</v>
      </c>
      <c r="L3072" s="17" t="s">
        <v>357</v>
      </c>
      <c r="M3072" s="17" t="s">
        <v>332</v>
      </c>
      <c r="N3072" s="36">
        <v>4.8212112160754703</v>
      </c>
      <c r="O3072" s="35">
        <v>17.594182799999999</v>
      </c>
      <c r="P3072" s="37">
        <v>540.88751400000001</v>
      </c>
      <c r="Q3072" t="str">
        <f t="shared" si="188"/>
        <v>Borderline High</v>
      </c>
      <c r="R3072" t="str">
        <f t="shared" si="189"/>
        <v>Normal</v>
      </c>
      <c r="S3072">
        <f t="shared" si="190"/>
        <v>1</v>
      </c>
      <c r="T3072" t="str">
        <f t="shared" si="191"/>
        <v>Low</v>
      </c>
    </row>
    <row r="3073" spans="1:20" ht="15" customHeight="1" x14ac:dyDescent="0.35">
      <c r="A3073" s="35">
        <v>54</v>
      </c>
      <c r="B3073" s="36">
        <v>19.916448460000002</v>
      </c>
      <c r="C3073" s="35">
        <v>118.9349215</v>
      </c>
      <c r="D3073" s="35">
        <v>77.926068490000006</v>
      </c>
      <c r="E3073" s="37">
        <v>178.00166680000001</v>
      </c>
      <c r="F3073" s="37">
        <v>40.404117069999998</v>
      </c>
      <c r="G3073" s="37">
        <v>205.3291883</v>
      </c>
      <c r="H3073" s="37">
        <v>224.6041184</v>
      </c>
      <c r="I3073" s="17" t="s">
        <v>353</v>
      </c>
      <c r="J3073" s="17" t="s">
        <v>249</v>
      </c>
      <c r="K3073" s="17" t="s">
        <v>255</v>
      </c>
      <c r="L3073" s="17" t="s">
        <v>363</v>
      </c>
      <c r="M3073" s="17" t="s">
        <v>255</v>
      </c>
      <c r="N3073" s="36">
        <v>4.4055328938784299</v>
      </c>
      <c r="O3073" s="35">
        <v>41.008853010000003</v>
      </c>
      <c r="P3073" s="37">
        <v>1075.48821684</v>
      </c>
      <c r="Q3073" t="str">
        <f t="shared" si="188"/>
        <v>Desirable</v>
      </c>
      <c r="R3073" t="str">
        <f t="shared" si="189"/>
        <v>Normal</v>
      </c>
      <c r="S3073">
        <f t="shared" si="190"/>
        <v>2</v>
      </c>
      <c r="T3073" t="str">
        <f t="shared" si="191"/>
        <v>Low</v>
      </c>
    </row>
    <row r="3074" spans="1:20" ht="15" customHeight="1" x14ac:dyDescent="0.35">
      <c r="A3074" s="35">
        <v>41</v>
      </c>
      <c r="B3074" s="36">
        <v>31.04731151</v>
      </c>
      <c r="C3074" s="35">
        <v>102.6346779</v>
      </c>
      <c r="D3074" s="35">
        <v>78.54448223</v>
      </c>
      <c r="E3074" s="37">
        <v>190.7461424</v>
      </c>
      <c r="F3074" s="37">
        <v>41.77142954</v>
      </c>
      <c r="G3074" s="37">
        <v>211.17853690000001</v>
      </c>
      <c r="H3074" s="37">
        <v>266.84121249999998</v>
      </c>
      <c r="I3074" s="17" t="s">
        <v>243</v>
      </c>
      <c r="J3074" s="17" t="s">
        <v>354</v>
      </c>
      <c r="K3074" s="17" t="s">
        <v>255</v>
      </c>
      <c r="L3074" s="17" t="s">
        <v>360</v>
      </c>
      <c r="M3074" s="17" t="s">
        <v>334</v>
      </c>
      <c r="N3074" s="36">
        <v>4.5664260117634496</v>
      </c>
      <c r="O3074" s="35">
        <v>24.09019567</v>
      </c>
      <c r="P3074" s="37">
        <v>1272.93977191</v>
      </c>
      <c r="Q3074" t="str">
        <f t="shared" ref="Q3074:Q3137" si="192">IF(E3074&lt;200,"Desirable",IF(E3074&lt;240,"Borderline High","High"))</f>
        <v>Desirable</v>
      </c>
      <c r="R3074" t="str">
        <f t="shared" ref="R3074:R3137" si="193">IF(C3074&lt;120,"Normal",IF(C3074&lt;130,"Elevated",IF(C3074&lt;140,"High / Stage 1","High / Stage 2")))</f>
        <v>Normal</v>
      </c>
      <c r="S3074">
        <f t="shared" ref="S3074:S3137" si="194">(IF(M3074="Obese",3,IF(M3074="Overweight",2,IF(M3074="Underweight",1,0))))+(IF(R3074="High / Stage 2",3,IF(R3074="High / Stage 1",2,IF(R3074="Elevated",1,0))))+IF(I3074="smoker",2,0)+IF(F3074&lt;40,1,0)</f>
        <v>3</v>
      </c>
      <c r="T3074" t="str">
        <f t="shared" ref="T3074:T3137" si="195">IF(S3074&lt;=2,"Low",IF(S3074&lt;=5,"Moderate","High"))</f>
        <v>Moderate</v>
      </c>
    </row>
    <row r="3075" spans="1:20" ht="15" customHeight="1" x14ac:dyDescent="0.35">
      <c r="A3075" s="35">
        <v>19</v>
      </c>
      <c r="B3075" s="36">
        <v>24.808688279999998</v>
      </c>
      <c r="C3075" s="35">
        <v>119.91824699999999</v>
      </c>
      <c r="D3075" s="35">
        <v>75.157805240000002</v>
      </c>
      <c r="E3075" s="37">
        <v>187.29432399999999</v>
      </c>
      <c r="F3075" s="37">
        <v>43.212626030000003</v>
      </c>
      <c r="G3075" s="37">
        <v>211.48694370000001</v>
      </c>
      <c r="H3075" s="37">
        <v>236.3541912</v>
      </c>
      <c r="I3075" s="17" t="s">
        <v>353</v>
      </c>
      <c r="J3075" s="17" t="s">
        <v>359</v>
      </c>
      <c r="K3075" s="17" t="s">
        <v>255</v>
      </c>
      <c r="L3075" s="17" t="s">
        <v>355</v>
      </c>
      <c r="M3075" s="17" t="s">
        <v>255</v>
      </c>
      <c r="N3075" s="36">
        <v>4.3342499914254802</v>
      </c>
      <c r="O3075" s="35">
        <v>44.760441759999999</v>
      </c>
      <c r="P3075" s="37">
        <v>471.36507732000001</v>
      </c>
      <c r="Q3075" t="str">
        <f t="shared" si="192"/>
        <v>Desirable</v>
      </c>
      <c r="R3075" t="str">
        <f t="shared" si="193"/>
        <v>Normal</v>
      </c>
      <c r="S3075">
        <f t="shared" si="194"/>
        <v>2</v>
      </c>
      <c r="T3075" t="str">
        <f t="shared" si="195"/>
        <v>Low</v>
      </c>
    </row>
    <row r="3076" spans="1:20" ht="15" customHeight="1" x14ac:dyDescent="0.35">
      <c r="A3076" s="35">
        <v>31</v>
      </c>
      <c r="B3076" s="36">
        <v>22.770511670000001</v>
      </c>
      <c r="C3076" s="35">
        <v>102.8772286</v>
      </c>
      <c r="D3076" s="35">
        <v>81.379532780000005</v>
      </c>
      <c r="E3076" s="37">
        <v>185.92065149999999</v>
      </c>
      <c r="F3076" s="37">
        <v>36.34151043</v>
      </c>
      <c r="G3076" s="37">
        <v>213.9707588</v>
      </c>
      <c r="H3076" s="37">
        <v>280.41748660000002</v>
      </c>
      <c r="I3076" s="17" t="s">
        <v>243</v>
      </c>
      <c r="J3076" s="17" t="s">
        <v>354</v>
      </c>
      <c r="K3076" s="17" t="s">
        <v>392</v>
      </c>
      <c r="L3076" s="17" t="s">
        <v>357</v>
      </c>
      <c r="M3076" s="17" t="s">
        <v>255</v>
      </c>
      <c r="N3076" s="36">
        <v>5.1159307717304499</v>
      </c>
      <c r="O3076" s="35">
        <v>21.497695820000001</v>
      </c>
      <c r="P3076" s="37">
        <v>705.88586177000002</v>
      </c>
      <c r="Q3076" t="str">
        <f t="shared" si="192"/>
        <v>Desirable</v>
      </c>
      <c r="R3076" t="str">
        <f t="shared" si="193"/>
        <v>Normal</v>
      </c>
      <c r="S3076">
        <f t="shared" si="194"/>
        <v>1</v>
      </c>
      <c r="T3076" t="str">
        <f t="shared" si="195"/>
        <v>Low</v>
      </c>
    </row>
    <row r="3077" spans="1:20" ht="15" customHeight="1" x14ac:dyDescent="0.35">
      <c r="A3077" s="35">
        <v>27</v>
      </c>
      <c r="B3077" s="36">
        <v>27.69978673</v>
      </c>
      <c r="C3077" s="35">
        <v>98.549375620000006</v>
      </c>
      <c r="D3077" s="35">
        <v>88.058264640000004</v>
      </c>
      <c r="E3077" s="37">
        <v>181.9487407</v>
      </c>
      <c r="F3077" s="37">
        <v>43.085529860000001</v>
      </c>
      <c r="G3077" s="37">
        <v>213.34925960000001</v>
      </c>
      <c r="H3077" s="37">
        <v>275.12666789999997</v>
      </c>
      <c r="I3077" s="17" t="s">
        <v>353</v>
      </c>
      <c r="J3077" s="17" t="s">
        <v>354</v>
      </c>
      <c r="K3077" s="17" t="s">
        <v>392</v>
      </c>
      <c r="L3077" s="17" t="s">
        <v>355</v>
      </c>
      <c r="M3077" s="17" t="s">
        <v>333</v>
      </c>
      <c r="N3077" s="36">
        <v>4.2229663019397803</v>
      </c>
      <c r="O3077" s="35">
        <v>10.49111098</v>
      </c>
      <c r="P3077" s="37">
        <v>747.89424170999996</v>
      </c>
      <c r="Q3077" t="str">
        <f t="shared" si="192"/>
        <v>Desirable</v>
      </c>
      <c r="R3077" t="str">
        <f t="shared" si="193"/>
        <v>Normal</v>
      </c>
      <c r="S3077">
        <f t="shared" si="194"/>
        <v>4</v>
      </c>
      <c r="T3077" t="str">
        <f t="shared" si="195"/>
        <v>Moderate</v>
      </c>
    </row>
    <row r="3078" spans="1:20" ht="15" customHeight="1" x14ac:dyDescent="0.35">
      <c r="A3078" s="35">
        <v>52</v>
      </c>
      <c r="B3078" s="36">
        <v>27.57495449</v>
      </c>
      <c r="C3078" s="35">
        <v>113.36377520000001</v>
      </c>
      <c r="D3078" s="35">
        <v>79.572235689999999</v>
      </c>
      <c r="E3078" s="37">
        <v>208.64206039999999</v>
      </c>
      <c r="F3078" s="37">
        <v>33.296066019999998</v>
      </c>
      <c r="G3078" s="37">
        <v>225.1296791</v>
      </c>
      <c r="H3078" s="37">
        <v>275.1901244</v>
      </c>
      <c r="I3078" s="17" t="s">
        <v>243</v>
      </c>
      <c r="J3078" s="17" t="s">
        <v>249</v>
      </c>
      <c r="K3078" s="17" t="s">
        <v>255</v>
      </c>
      <c r="L3078" s="17" t="s">
        <v>363</v>
      </c>
      <c r="M3078" s="17" t="s">
        <v>333</v>
      </c>
      <c r="N3078" s="36">
        <v>6.2662676207656096</v>
      </c>
      <c r="O3078" s="35">
        <v>33.79153951</v>
      </c>
      <c r="P3078" s="37">
        <v>1433.89763348</v>
      </c>
      <c r="Q3078" t="str">
        <f t="shared" si="192"/>
        <v>Borderline High</v>
      </c>
      <c r="R3078" t="str">
        <f t="shared" si="193"/>
        <v>Normal</v>
      </c>
      <c r="S3078">
        <f t="shared" si="194"/>
        <v>3</v>
      </c>
      <c r="T3078" t="str">
        <f t="shared" si="195"/>
        <v>Moderate</v>
      </c>
    </row>
    <row r="3079" spans="1:20" ht="15" customHeight="1" x14ac:dyDescent="0.35">
      <c r="A3079" s="35">
        <v>42</v>
      </c>
      <c r="B3079" s="36">
        <v>32.823016459999998</v>
      </c>
      <c r="C3079" s="35">
        <v>99.564165729999999</v>
      </c>
      <c r="D3079" s="35">
        <v>86.380223740000005</v>
      </c>
      <c r="E3079" s="37">
        <v>212.65104640000001</v>
      </c>
      <c r="F3079" s="37">
        <v>40.750141849999999</v>
      </c>
      <c r="G3079" s="37">
        <v>237.26320190000001</v>
      </c>
      <c r="H3079" s="37">
        <v>263.51264559999998</v>
      </c>
      <c r="I3079" s="17" t="s">
        <v>243</v>
      </c>
      <c r="J3079" s="17" t="s">
        <v>354</v>
      </c>
      <c r="K3079" s="17" t="s">
        <v>392</v>
      </c>
      <c r="L3079" s="17" t="s">
        <v>360</v>
      </c>
      <c r="M3079" s="17" t="s">
        <v>334</v>
      </c>
      <c r="N3079" s="36">
        <v>5.2184124213054703</v>
      </c>
      <c r="O3079" s="35">
        <v>13.183941989999999</v>
      </c>
      <c r="P3079" s="37">
        <v>1378.56669132</v>
      </c>
      <c r="Q3079" t="str">
        <f t="shared" si="192"/>
        <v>Borderline High</v>
      </c>
      <c r="R3079" t="str">
        <f t="shared" si="193"/>
        <v>Normal</v>
      </c>
      <c r="S3079">
        <f t="shared" si="194"/>
        <v>3</v>
      </c>
      <c r="T3079" t="str">
        <f t="shared" si="195"/>
        <v>Moderate</v>
      </c>
    </row>
    <row r="3080" spans="1:20" ht="15" customHeight="1" x14ac:dyDescent="0.35">
      <c r="A3080" s="35">
        <v>20</v>
      </c>
      <c r="B3080" s="36">
        <v>18.102284399999998</v>
      </c>
      <c r="C3080" s="35">
        <v>96.194157649999994</v>
      </c>
      <c r="D3080" s="35">
        <v>72.79106548</v>
      </c>
      <c r="E3080" s="37">
        <v>165.60630159999999</v>
      </c>
      <c r="F3080" s="37">
        <v>28.836249509999998</v>
      </c>
      <c r="G3080" s="37">
        <v>217.6076472</v>
      </c>
      <c r="H3080" s="37">
        <v>207.09362110000001</v>
      </c>
      <c r="I3080" s="17" t="s">
        <v>243</v>
      </c>
      <c r="J3080" s="17" t="s">
        <v>359</v>
      </c>
      <c r="K3080" s="17" t="s">
        <v>255</v>
      </c>
      <c r="L3080" s="17" t="s">
        <v>355</v>
      </c>
      <c r="M3080" s="17" t="s">
        <v>332</v>
      </c>
      <c r="N3080" s="36">
        <v>5.7429903130284004</v>
      </c>
      <c r="O3080" s="35">
        <v>23.403092170000001</v>
      </c>
      <c r="P3080" s="37">
        <v>362.04568799999998</v>
      </c>
      <c r="Q3080" t="str">
        <f t="shared" si="192"/>
        <v>Desirable</v>
      </c>
      <c r="R3080" t="str">
        <f t="shared" si="193"/>
        <v>Normal</v>
      </c>
      <c r="S3080">
        <f t="shared" si="194"/>
        <v>2</v>
      </c>
      <c r="T3080" t="str">
        <f t="shared" si="195"/>
        <v>Low</v>
      </c>
    </row>
    <row r="3081" spans="1:20" ht="15" customHeight="1" x14ac:dyDescent="0.35">
      <c r="A3081" s="35">
        <v>34</v>
      </c>
      <c r="B3081" s="36">
        <v>22.367811639999999</v>
      </c>
      <c r="C3081" s="35">
        <v>101.8185431</v>
      </c>
      <c r="D3081" s="35">
        <v>82.972692710000004</v>
      </c>
      <c r="E3081" s="37">
        <v>176.62706549999999</v>
      </c>
      <c r="F3081" s="37">
        <v>29.890042690000001</v>
      </c>
      <c r="G3081" s="37">
        <v>191.36651789999999</v>
      </c>
      <c r="H3081" s="37">
        <v>259.75498399999998</v>
      </c>
      <c r="I3081" s="17" t="s">
        <v>243</v>
      </c>
      <c r="J3081" s="17" t="s">
        <v>249</v>
      </c>
      <c r="K3081" s="17" t="s">
        <v>392</v>
      </c>
      <c r="L3081" s="17" t="s">
        <v>357</v>
      </c>
      <c r="M3081" s="17" t="s">
        <v>255</v>
      </c>
      <c r="N3081" s="36">
        <v>5.9092276090690303</v>
      </c>
      <c r="O3081" s="35">
        <v>18.845850389999999</v>
      </c>
      <c r="P3081" s="37">
        <v>760.50559576000001</v>
      </c>
      <c r="Q3081" t="str">
        <f t="shared" si="192"/>
        <v>Desirable</v>
      </c>
      <c r="R3081" t="str">
        <f t="shared" si="193"/>
        <v>Normal</v>
      </c>
      <c r="S3081">
        <f t="shared" si="194"/>
        <v>1</v>
      </c>
      <c r="T3081" t="str">
        <f t="shared" si="195"/>
        <v>Low</v>
      </c>
    </row>
    <row r="3082" spans="1:20" ht="15" customHeight="1" x14ac:dyDescent="0.35">
      <c r="A3082" s="35">
        <v>29</v>
      </c>
      <c r="B3082" s="36">
        <v>24.014940859999999</v>
      </c>
      <c r="C3082" s="35">
        <v>102.7218103</v>
      </c>
      <c r="D3082" s="35">
        <v>74.508638980000001</v>
      </c>
      <c r="E3082" s="37">
        <v>179.03395090000001</v>
      </c>
      <c r="F3082" s="37">
        <v>47.49729542</v>
      </c>
      <c r="G3082" s="37">
        <v>218.1577733</v>
      </c>
      <c r="H3082" s="37">
        <v>270.96395339999998</v>
      </c>
      <c r="I3082" s="17" t="s">
        <v>243</v>
      </c>
      <c r="J3082" s="17" t="s">
        <v>359</v>
      </c>
      <c r="K3082" s="17" t="s">
        <v>255</v>
      </c>
      <c r="L3082" s="17" t="s">
        <v>355</v>
      </c>
      <c r="M3082" s="17" t="s">
        <v>255</v>
      </c>
      <c r="N3082" s="36">
        <v>3.7693504296796898</v>
      </c>
      <c r="O3082" s="35">
        <v>28.213171320000001</v>
      </c>
      <c r="P3082" s="37">
        <v>696.43328494000002</v>
      </c>
      <c r="Q3082" t="str">
        <f t="shared" si="192"/>
        <v>Desirable</v>
      </c>
      <c r="R3082" t="str">
        <f t="shared" si="193"/>
        <v>Normal</v>
      </c>
      <c r="S3082">
        <f t="shared" si="194"/>
        <v>0</v>
      </c>
      <c r="T3082" t="str">
        <f t="shared" si="195"/>
        <v>Low</v>
      </c>
    </row>
    <row r="3083" spans="1:20" ht="15" customHeight="1" x14ac:dyDescent="0.35">
      <c r="A3083" s="35">
        <v>71</v>
      </c>
      <c r="B3083" s="36">
        <v>28.955682469999999</v>
      </c>
      <c r="C3083" s="35">
        <v>121.2977422</v>
      </c>
      <c r="D3083" s="35">
        <v>87.492518369999999</v>
      </c>
      <c r="E3083" s="37">
        <v>189.7087951</v>
      </c>
      <c r="F3083" s="37">
        <v>38.47903341</v>
      </c>
      <c r="G3083" s="37">
        <v>215.45341920000001</v>
      </c>
      <c r="H3083" s="37">
        <v>212.55640009999999</v>
      </c>
      <c r="I3083" s="17" t="s">
        <v>353</v>
      </c>
      <c r="J3083" s="17" t="s">
        <v>249</v>
      </c>
      <c r="K3083" s="17" t="s">
        <v>392</v>
      </c>
      <c r="L3083" s="17" t="s">
        <v>366</v>
      </c>
      <c r="M3083" s="17" t="s">
        <v>333</v>
      </c>
      <c r="N3083" s="36">
        <v>4.9301860854617603</v>
      </c>
      <c r="O3083" s="35">
        <v>33.805223830000003</v>
      </c>
      <c r="P3083" s="37">
        <v>2055.8534553700001</v>
      </c>
      <c r="Q3083" t="str">
        <f t="shared" si="192"/>
        <v>Desirable</v>
      </c>
      <c r="R3083" t="str">
        <f t="shared" si="193"/>
        <v>Elevated</v>
      </c>
      <c r="S3083">
        <f t="shared" si="194"/>
        <v>6</v>
      </c>
      <c r="T3083" t="str">
        <f t="shared" si="195"/>
        <v>High</v>
      </c>
    </row>
    <row r="3084" spans="1:20" ht="15" customHeight="1" x14ac:dyDescent="0.35">
      <c r="A3084" s="35">
        <v>41</v>
      </c>
      <c r="B3084" s="36">
        <v>41.459476170000002</v>
      </c>
      <c r="C3084" s="35">
        <v>123.0977389</v>
      </c>
      <c r="D3084" s="35">
        <v>86.326939940000003</v>
      </c>
      <c r="E3084" s="37">
        <v>220.93588120000001</v>
      </c>
      <c r="F3084" s="37">
        <v>28.789571599999999</v>
      </c>
      <c r="G3084" s="37">
        <v>245.05422899999999</v>
      </c>
      <c r="H3084" s="37">
        <v>245.30093020000001</v>
      </c>
      <c r="I3084" s="17" t="s">
        <v>243</v>
      </c>
      <c r="J3084" s="17" t="s">
        <v>249</v>
      </c>
      <c r="K3084" s="17" t="s">
        <v>392</v>
      </c>
      <c r="L3084" s="17" t="s">
        <v>360</v>
      </c>
      <c r="M3084" s="17" t="s">
        <v>334</v>
      </c>
      <c r="N3084" s="36">
        <v>7.67416355719583</v>
      </c>
      <c r="O3084" s="35">
        <v>36.77079896</v>
      </c>
      <c r="P3084" s="37">
        <v>1699.83852297</v>
      </c>
      <c r="Q3084" t="str">
        <f t="shared" si="192"/>
        <v>Borderline High</v>
      </c>
      <c r="R3084" t="str">
        <f t="shared" si="193"/>
        <v>Elevated</v>
      </c>
      <c r="S3084">
        <f t="shared" si="194"/>
        <v>5</v>
      </c>
      <c r="T3084" t="str">
        <f t="shared" si="195"/>
        <v>Moderate</v>
      </c>
    </row>
    <row r="3085" spans="1:20" ht="15" customHeight="1" x14ac:dyDescent="0.35">
      <c r="A3085" s="35">
        <v>46</v>
      </c>
      <c r="B3085" s="36">
        <v>29.931905390000001</v>
      </c>
      <c r="C3085" s="35">
        <v>106.4720442</v>
      </c>
      <c r="D3085" s="35">
        <v>65.678790579999998</v>
      </c>
      <c r="E3085" s="37">
        <v>192.26000329999999</v>
      </c>
      <c r="F3085" s="37">
        <v>43.170781030000001</v>
      </c>
      <c r="G3085" s="37">
        <v>209.1353762</v>
      </c>
      <c r="H3085" s="37">
        <v>232.42218779999999</v>
      </c>
      <c r="I3085" s="17" t="s">
        <v>243</v>
      </c>
      <c r="J3085" s="17" t="s">
        <v>359</v>
      </c>
      <c r="K3085" s="17" t="s">
        <v>255</v>
      </c>
      <c r="L3085" s="17" t="s">
        <v>360</v>
      </c>
      <c r="M3085" s="17" t="s">
        <v>333</v>
      </c>
      <c r="N3085" s="36">
        <v>4.4534752143213696</v>
      </c>
      <c r="O3085" s="35">
        <v>40.793253620000002</v>
      </c>
      <c r="P3085" s="37">
        <v>1376.8676479400001</v>
      </c>
      <c r="Q3085" t="str">
        <f t="shared" si="192"/>
        <v>Desirable</v>
      </c>
      <c r="R3085" t="str">
        <f t="shared" si="193"/>
        <v>Normal</v>
      </c>
      <c r="S3085">
        <f t="shared" si="194"/>
        <v>2</v>
      </c>
      <c r="T3085" t="str">
        <f t="shared" si="195"/>
        <v>Low</v>
      </c>
    </row>
    <row r="3086" spans="1:20" ht="15" customHeight="1" x14ac:dyDescent="0.35">
      <c r="A3086" s="35">
        <v>60</v>
      </c>
      <c r="B3086" s="36">
        <v>25.670614090000001</v>
      </c>
      <c r="C3086" s="35">
        <v>113.2546138</v>
      </c>
      <c r="D3086" s="35">
        <v>83.211270110000001</v>
      </c>
      <c r="E3086" s="37">
        <v>193.64631639999999</v>
      </c>
      <c r="F3086" s="37">
        <v>41.176366289999997</v>
      </c>
      <c r="G3086" s="37">
        <v>230.42107300000001</v>
      </c>
      <c r="H3086" s="37">
        <v>253.20237979999999</v>
      </c>
      <c r="I3086" s="17" t="s">
        <v>243</v>
      </c>
      <c r="J3086" s="17" t="s">
        <v>249</v>
      </c>
      <c r="K3086" s="17" t="s">
        <v>392</v>
      </c>
      <c r="L3086" s="17" t="s">
        <v>261</v>
      </c>
      <c r="M3086" s="17" t="s">
        <v>333</v>
      </c>
      <c r="N3086" s="36">
        <v>4.7028510246915198</v>
      </c>
      <c r="O3086" s="35">
        <v>30.04334369</v>
      </c>
      <c r="P3086" s="37">
        <v>1540.2368454</v>
      </c>
      <c r="Q3086" t="str">
        <f t="shared" si="192"/>
        <v>Desirable</v>
      </c>
      <c r="R3086" t="str">
        <f t="shared" si="193"/>
        <v>Normal</v>
      </c>
      <c r="S3086">
        <f t="shared" si="194"/>
        <v>2</v>
      </c>
      <c r="T3086" t="str">
        <f t="shared" si="195"/>
        <v>Low</v>
      </c>
    </row>
    <row r="3087" spans="1:20" ht="15" customHeight="1" x14ac:dyDescent="0.35">
      <c r="A3087" s="35">
        <v>42</v>
      </c>
      <c r="B3087" s="36">
        <v>20.933590519999999</v>
      </c>
      <c r="C3087" s="35">
        <v>125.7463554</v>
      </c>
      <c r="D3087" s="35">
        <v>83.871697670000003</v>
      </c>
      <c r="E3087" s="37">
        <v>178.68207709999999</v>
      </c>
      <c r="F3087" s="37">
        <v>33.093399550000001</v>
      </c>
      <c r="G3087" s="37">
        <v>194.6280064</v>
      </c>
      <c r="H3087" s="37">
        <v>255.69467879999999</v>
      </c>
      <c r="I3087" s="17" t="s">
        <v>243</v>
      </c>
      <c r="J3087" s="17" t="s">
        <v>359</v>
      </c>
      <c r="K3087" s="17" t="s">
        <v>392</v>
      </c>
      <c r="L3087" s="17" t="s">
        <v>360</v>
      </c>
      <c r="M3087" s="17" t="s">
        <v>255</v>
      </c>
      <c r="N3087" s="36">
        <v>5.3993267397637297</v>
      </c>
      <c r="O3087" s="35">
        <v>41.874657730000003</v>
      </c>
      <c r="P3087" s="37">
        <v>879.21080184000004</v>
      </c>
      <c r="Q3087" t="str">
        <f t="shared" si="192"/>
        <v>Desirable</v>
      </c>
      <c r="R3087" t="str">
        <f t="shared" si="193"/>
        <v>Elevated</v>
      </c>
      <c r="S3087">
        <f t="shared" si="194"/>
        <v>2</v>
      </c>
      <c r="T3087" t="str">
        <f t="shared" si="195"/>
        <v>Low</v>
      </c>
    </row>
    <row r="3088" spans="1:20" ht="15" customHeight="1" x14ac:dyDescent="0.35">
      <c r="A3088" s="35">
        <v>77</v>
      </c>
      <c r="B3088" s="36">
        <v>20.307889200000002</v>
      </c>
      <c r="C3088" s="35">
        <v>95.794706079999997</v>
      </c>
      <c r="D3088" s="35">
        <v>74.292883930000002</v>
      </c>
      <c r="E3088" s="37">
        <v>200.19116450000001</v>
      </c>
      <c r="F3088" s="37">
        <v>39.609896810000002</v>
      </c>
      <c r="G3088" s="37">
        <v>226.62452949999999</v>
      </c>
      <c r="H3088" s="37">
        <v>250.18998110000001</v>
      </c>
      <c r="I3088" s="17" t="s">
        <v>243</v>
      </c>
      <c r="J3088" s="17" t="s">
        <v>249</v>
      </c>
      <c r="K3088" s="17" t="s">
        <v>255</v>
      </c>
      <c r="L3088" s="17" t="s">
        <v>366</v>
      </c>
      <c r="M3088" s="17" t="s">
        <v>255</v>
      </c>
      <c r="N3088" s="36">
        <v>5.0540693266703798</v>
      </c>
      <c r="O3088" s="35">
        <v>21.501822149999999</v>
      </c>
      <c r="P3088" s="37">
        <v>1563.7074683999999</v>
      </c>
      <c r="Q3088" t="str">
        <f t="shared" si="192"/>
        <v>Borderline High</v>
      </c>
      <c r="R3088" t="str">
        <f t="shared" si="193"/>
        <v>Normal</v>
      </c>
      <c r="S3088">
        <f t="shared" si="194"/>
        <v>1</v>
      </c>
      <c r="T3088" t="str">
        <f t="shared" si="195"/>
        <v>Low</v>
      </c>
    </row>
    <row r="3089" spans="1:20" ht="15" customHeight="1" x14ac:dyDescent="0.35">
      <c r="A3089" s="35">
        <v>82</v>
      </c>
      <c r="B3089" s="36">
        <v>31.515726359999999</v>
      </c>
      <c r="C3089" s="35">
        <v>103.911424</v>
      </c>
      <c r="D3089" s="35">
        <v>69.100802560000005</v>
      </c>
      <c r="E3089" s="37">
        <v>156.7341581</v>
      </c>
      <c r="F3089" s="37">
        <v>39.921583030000001</v>
      </c>
      <c r="G3089" s="37">
        <v>209.39839710000001</v>
      </c>
      <c r="H3089" s="37">
        <v>246.9205742</v>
      </c>
      <c r="I3089" s="17" t="s">
        <v>353</v>
      </c>
      <c r="J3089" s="17" t="s">
        <v>354</v>
      </c>
      <c r="K3089" s="17" t="s">
        <v>255</v>
      </c>
      <c r="L3089" s="17" t="s">
        <v>366</v>
      </c>
      <c r="M3089" s="17" t="s">
        <v>334</v>
      </c>
      <c r="N3089" s="36">
        <v>3.9260506774548101</v>
      </c>
      <c r="O3089" s="35">
        <v>34.810621439999998</v>
      </c>
      <c r="P3089" s="37">
        <v>2584.28956152</v>
      </c>
      <c r="Q3089" t="str">
        <f t="shared" si="192"/>
        <v>Desirable</v>
      </c>
      <c r="R3089" t="str">
        <f t="shared" si="193"/>
        <v>Normal</v>
      </c>
      <c r="S3089">
        <f t="shared" si="194"/>
        <v>6</v>
      </c>
      <c r="T3089" t="str">
        <f t="shared" si="195"/>
        <v>High</v>
      </c>
    </row>
    <row r="3090" spans="1:20" ht="15" customHeight="1" x14ac:dyDescent="0.35">
      <c r="A3090" s="35">
        <v>45</v>
      </c>
      <c r="B3090" s="36">
        <v>23.026112040000001</v>
      </c>
      <c r="C3090" s="35">
        <v>106.4886443</v>
      </c>
      <c r="D3090" s="35">
        <v>83.956085290000004</v>
      </c>
      <c r="E3090" s="37">
        <v>228.5268379</v>
      </c>
      <c r="F3090" s="37">
        <v>34.676826499999997</v>
      </c>
      <c r="G3090" s="37">
        <v>243.94439679999999</v>
      </c>
      <c r="H3090" s="37">
        <v>260.5354777</v>
      </c>
      <c r="I3090" s="17" t="s">
        <v>243</v>
      </c>
      <c r="J3090" s="17" t="s">
        <v>249</v>
      </c>
      <c r="K3090" s="17" t="s">
        <v>392</v>
      </c>
      <c r="L3090" s="17" t="s">
        <v>360</v>
      </c>
      <c r="M3090" s="17" t="s">
        <v>255</v>
      </c>
      <c r="N3090" s="36">
        <v>6.5901889234298903</v>
      </c>
      <c r="O3090" s="35">
        <v>22.53255901</v>
      </c>
      <c r="P3090" s="37">
        <v>1036.1750417999999</v>
      </c>
      <c r="Q3090" t="str">
        <f t="shared" si="192"/>
        <v>Borderline High</v>
      </c>
      <c r="R3090" t="str">
        <f t="shared" si="193"/>
        <v>Normal</v>
      </c>
      <c r="S3090">
        <f t="shared" si="194"/>
        <v>1</v>
      </c>
      <c r="T3090" t="str">
        <f t="shared" si="195"/>
        <v>Low</v>
      </c>
    </row>
    <row r="3091" spans="1:20" ht="15" customHeight="1" x14ac:dyDescent="0.35">
      <c r="A3091" s="35">
        <v>33</v>
      </c>
      <c r="B3091" s="36">
        <v>25.229583170000002</v>
      </c>
      <c r="C3091" s="35">
        <v>133.02929230000001</v>
      </c>
      <c r="D3091" s="35">
        <v>81.998049600000002</v>
      </c>
      <c r="E3091" s="37">
        <v>189.58977089999999</v>
      </c>
      <c r="F3091" s="37">
        <v>34.368541120000003</v>
      </c>
      <c r="G3091" s="37">
        <v>211.47817939999999</v>
      </c>
      <c r="H3091" s="37">
        <v>256.0188751</v>
      </c>
      <c r="I3091" s="17" t="s">
        <v>243</v>
      </c>
      <c r="J3091" s="17" t="s">
        <v>354</v>
      </c>
      <c r="K3091" s="17" t="s">
        <v>392</v>
      </c>
      <c r="L3091" s="17" t="s">
        <v>357</v>
      </c>
      <c r="M3091" s="17" t="s">
        <v>333</v>
      </c>
      <c r="N3091" s="36">
        <v>5.5163752874477598</v>
      </c>
      <c r="O3091" s="35">
        <v>51.0312427</v>
      </c>
      <c r="P3091" s="37">
        <v>832.57624461</v>
      </c>
      <c r="Q3091" t="str">
        <f t="shared" si="192"/>
        <v>Desirable</v>
      </c>
      <c r="R3091" t="str">
        <f t="shared" si="193"/>
        <v>High / Stage 1</v>
      </c>
      <c r="S3091">
        <f t="shared" si="194"/>
        <v>5</v>
      </c>
      <c r="T3091" t="str">
        <f t="shared" si="195"/>
        <v>Moderate</v>
      </c>
    </row>
    <row r="3092" spans="1:20" ht="15" customHeight="1" x14ac:dyDescent="0.35">
      <c r="A3092" s="35">
        <v>64</v>
      </c>
      <c r="B3092" s="36">
        <v>35.28634538</v>
      </c>
      <c r="C3092" s="35">
        <v>105.7975175</v>
      </c>
      <c r="D3092" s="35">
        <v>83.533817510000006</v>
      </c>
      <c r="E3092" s="37">
        <v>206.3771567</v>
      </c>
      <c r="F3092" s="37">
        <v>26.49637345</v>
      </c>
      <c r="G3092" s="37">
        <v>240.02634409999999</v>
      </c>
      <c r="H3092" s="37">
        <v>271.01679940000002</v>
      </c>
      <c r="I3092" s="17" t="s">
        <v>353</v>
      </c>
      <c r="J3092" s="17" t="s">
        <v>354</v>
      </c>
      <c r="K3092" s="17" t="s">
        <v>392</v>
      </c>
      <c r="L3092" s="17" t="s">
        <v>261</v>
      </c>
      <c r="M3092" s="17" t="s">
        <v>334</v>
      </c>
      <c r="N3092" s="36">
        <v>7.7888831499693403</v>
      </c>
      <c r="O3092" s="35">
        <v>22.263699989999999</v>
      </c>
      <c r="P3092" s="37">
        <v>2258.32610432</v>
      </c>
      <c r="Q3092" t="str">
        <f t="shared" si="192"/>
        <v>Borderline High</v>
      </c>
      <c r="R3092" t="str">
        <f t="shared" si="193"/>
        <v>Normal</v>
      </c>
      <c r="S3092">
        <f t="shared" si="194"/>
        <v>6</v>
      </c>
      <c r="T3092" t="str">
        <f t="shared" si="195"/>
        <v>High</v>
      </c>
    </row>
    <row r="3093" spans="1:20" ht="15" customHeight="1" x14ac:dyDescent="0.35">
      <c r="A3093" s="35">
        <v>75</v>
      </c>
      <c r="B3093" s="36">
        <v>18.4268869</v>
      </c>
      <c r="C3093" s="35">
        <v>100.86760409999999</v>
      </c>
      <c r="D3093" s="35">
        <v>78.482202900000004</v>
      </c>
      <c r="E3093" s="37">
        <v>164.5628944</v>
      </c>
      <c r="F3093" s="37">
        <v>35.545208299999999</v>
      </c>
      <c r="G3093" s="37">
        <v>203.10854660000001</v>
      </c>
      <c r="H3093" s="37">
        <v>213.11192890000001</v>
      </c>
      <c r="I3093" s="17" t="s">
        <v>243</v>
      </c>
      <c r="J3093" s="17" t="s">
        <v>359</v>
      </c>
      <c r="K3093" s="17" t="s">
        <v>255</v>
      </c>
      <c r="L3093" s="17" t="s">
        <v>366</v>
      </c>
      <c r="M3093" s="17" t="s">
        <v>332</v>
      </c>
      <c r="N3093" s="36">
        <v>4.6296787181860504</v>
      </c>
      <c r="O3093" s="35">
        <v>22.3854012</v>
      </c>
      <c r="P3093" s="37">
        <v>1382.0165175</v>
      </c>
      <c r="Q3093" t="str">
        <f t="shared" si="192"/>
        <v>Desirable</v>
      </c>
      <c r="R3093" t="str">
        <f t="shared" si="193"/>
        <v>Normal</v>
      </c>
      <c r="S3093">
        <f t="shared" si="194"/>
        <v>2</v>
      </c>
      <c r="T3093" t="str">
        <f t="shared" si="195"/>
        <v>Low</v>
      </c>
    </row>
    <row r="3094" spans="1:20" ht="15" customHeight="1" x14ac:dyDescent="0.35">
      <c r="A3094" s="35">
        <v>44</v>
      </c>
      <c r="B3094" s="36">
        <v>28.352418879999998</v>
      </c>
      <c r="C3094" s="35">
        <v>114.1732549</v>
      </c>
      <c r="D3094" s="35">
        <v>90.295911939999996</v>
      </c>
      <c r="E3094" s="37">
        <v>220.58823229999999</v>
      </c>
      <c r="F3094" s="37">
        <v>30.626172090000001</v>
      </c>
      <c r="G3094" s="37">
        <v>232.33179989999999</v>
      </c>
      <c r="H3094" s="37">
        <v>246.8121744</v>
      </c>
      <c r="I3094" s="17" t="s">
        <v>243</v>
      </c>
      <c r="J3094" s="17" t="s">
        <v>354</v>
      </c>
      <c r="K3094" s="17" t="s">
        <v>392</v>
      </c>
      <c r="L3094" s="17" t="s">
        <v>360</v>
      </c>
      <c r="M3094" s="17" t="s">
        <v>333</v>
      </c>
      <c r="N3094" s="36">
        <v>7.2026053942283603</v>
      </c>
      <c r="O3094" s="35">
        <v>23.87734296</v>
      </c>
      <c r="P3094" s="37">
        <v>1247.50643072</v>
      </c>
      <c r="Q3094" t="str">
        <f t="shared" si="192"/>
        <v>Borderline High</v>
      </c>
      <c r="R3094" t="str">
        <f t="shared" si="193"/>
        <v>Normal</v>
      </c>
      <c r="S3094">
        <f t="shared" si="194"/>
        <v>3</v>
      </c>
      <c r="T3094" t="str">
        <f t="shared" si="195"/>
        <v>Moderate</v>
      </c>
    </row>
    <row r="3095" spans="1:20" ht="15" customHeight="1" x14ac:dyDescent="0.35">
      <c r="A3095" s="35">
        <v>70</v>
      </c>
      <c r="B3095" s="36">
        <v>22.48180515</v>
      </c>
      <c r="C3095" s="35">
        <v>117.72129200000001</v>
      </c>
      <c r="D3095" s="35">
        <v>72.638458529999994</v>
      </c>
      <c r="E3095" s="37">
        <v>175.0472528</v>
      </c>
      <c r="F3095" s="37">
        <v>35.05386841</v>
      </c>
      <c r="G3095" s="37">
        <v>190.15112450000001</v>
      </c>
      <c r="H3095" s="37">
        <v>271.44439829999999</v>
      </c>
      <c r="I3095" s="17" t="s">
        <v>243</v>
      </c>
      <c r="J3095" s="17" t="s">
        <v>354</v>
      </c>
      <c r="K3095" s="17" t="s">
        <v>255</v>
      </c>
      <c r="L3095" s="17" t="s">
        <v>366</v>
      </c>
      <c r="M3095" s="17" t="s">
        <v>255</v>
      </c>
      <c r="N3095" s="36">
        <v>4.9936643440489297</v>
      </c>
      <c r="O3095" s="35">
        <v>45.082833469999997</v>
      </c>
      <c r="P3095" s="37">
        <v>1573.7263605000001</v>
      </c>
      <c r="Q3095" t="str">
        <f t="shared" si="192"/>
        <v>Desirable</v>
      </c>
      <c r="R3095" t="str">
        <f t="shared" si="193"/>
        <v>Normal</v>
      </c>
      <c r="S3095">
        <f t="shared" si="194"/>
        <v>1</v>
      </c>
      <c r="T3095" t="str">
        <f t="shared" si="195"/>
        <v>Low</v>
      </c>
    </row>
    <row r="3096" spans="1:20" ht="15" customHeight="1" x14ac:dyDescent="0.35">
      <c r="A3096" s="35">
        <v>59</v>
      </c>
      <c r="B3096" s="36">
        <v>35.181354519999999</v>
      </c>
      <c r="C3096" s="35">
        <v>113.5636568</v>
      </c>
      <c r="D3096" s="35">
        <v>77.512531920000001</v>
      </c>
      <c r="E3096" s="37">
        <v>233.7046062</v>
      </c>
      <c r="F3096" s="37">
        <v>39.882955610000003</v>
      </c>
      <c r="G3096" s="37">
        <v>234.3442848</v>
      </c>
      <c r="H3096" s="37">
        <v>273.5877122</v>
      </c>
      <c r="I3096" s="17" t="s">
        <v>243</v>
      </c>
      <c r="J3096" s="17" t="s">
        <v>354</v>
      </c>
      <c r="K3096" s="17" t="s">
        <v>255</v>
      </c>
      <c r="L3096" s="17" t="s">
        <v>363</v>
      </c>
      <c r="M3096" s="17" t="s">
        <v>334</v>
      </c>
      <c r="N3096" s="36">
        <v>5.8597614601411898</v>
      </c>
      <c r="O3096" s="35">
        <v>36.051124880000003</v>
      </c>
      <c r="P3096" s="37">
        <v>2075.6999166800001</v>
      </c>
      <c r="Q3096" t="str">
        <f t="shared" si="192"/>
        <v>Borderline High</v>
      </c>
      <c r="R3096" t="str">
        <f t="shared" si="193"/>
        <v>Normal</v>
      </c>
      <c r="S3096">
        <f t="shared" si="194"/>
        <v>4</v>
      </c>
      <c r="T3096" t="str">
        <f t="shared" si="195"/>
        <v>Moderate</v>
      </c>
    </row>
    <row r="3097" spans="1:20" ht="15" customHeight="1" x14ac:dyDescent="0.35">
      <c r="A3097" s="35">
        <v>76</v>
      </c>
      <c r="B3097" s="36">
        <v>22.30710874</v>
      </c>
      <c r="C3097" s="35">
        <v>111.0320384</v>
      </c>
      <c r="D3097" s="35">
        <v>86.187843830000006</v>
      </c>
      <c r="E3097" s="37">
        <v>186.87037749999999</v>
      </c>
      <c r="F3097" s="37">
        <v>43.440369150000002</v>
      </c>
      <c r="G3097" s="37">
        <v>242.46591910000001</v>
      </c>
      <c r="H3097" s="37">
        <v>220.2177169</v>
      </c>
      <c r="I3097" s="17" t="s">
        <v>243</v>
      </c>
      <c r="J3097" s="17" t="s">
        <v>249</v>
      </c>
      <c r="K3097" s="17" t="s">
        <v>392</v>
      </c>
      <c r="L3097" s="17" t="s">
        <v>366</v>
      </c>
      <c r="M3097" s="17" t="s">
        <v>255</v>
      </c>
      <c r="N3097" s="36">
        <v>4.3017677141447601</v>
      </c>
      <c r="O3097" s="35">
        <v>24.844194569999999</v>
      </c>
      <c r="P3097" s="37">
        <v>1695.3402642399999</v>
      </c>
      <c r="Q3097" t="str">
        <f t="shared" si="192"/>
        <v>Desirable</v>
      </c>
      <c r="R3097" t="str">
        <f t="shared" si="193"/>
        <v>Normal</v>
      </c>
      <c r="S3097">
        <f t="shared" si="194"/>
        <v>0</v>
      </c>
      <c r="T3097" t="str">
        <f t="shared" si="195"/>
        <v>Low</v>
      </c>
    </row>
    <row r="3098" spans="1:20" ht="15" customHeight="1" x14ac:dyDescent="0.35">
      <c r="A3098" s="35">
        <v>64</v>
      </c>
      <c r="B3098" s="36">
        <v>30.344585859999999</v>
      </c>
      <c r="C3098" s="35">
        <v>111.42960309999999</v>
      </c>
      <c r="D3098" s="35">
        <v>94.755954639999999</v>
      </c>
      <c r="E3098" s="37">
        <v>211.35561010000001</v>
      </c>
      <c r="F3098" s="37">
        <v>41.209074319999999</v>
      </c>
      <c r="G3098" s="37">
        <v>224.78584480000001</v>
      </c>
      <c r="H3098" s="37">
        <v>283.66989869999998</v>
      </c>
      <c r="I3098" s="17" t="s">
        <v>243</v>
      </c>
      <c r="J3098" s="17" t="s">
        <v>249</v>
      </c>
      <c r="K3098" s="17" t="s">
        <v>392</v>
      </c>
      <c r="L3098" s="17" t="s">
        <v>261</v>
      </c>
      <c r="M3098" s="17" t="s">
        <v>334</v>
      </c>
      <c r="N3098" s="36">
        <v>5.1288609023043001</v>
      </c>
      <c r="O3098" s="35">
        <v>16.673648459999999</v>
      </c>
      <c r="P3098" s="37">
        <v>1942.0534950399999</v>
      </c>
      <c r="Q3098" t="str">
        <f t="shared" si="192"/>
        <v>Borderline High</v>
      </c>
      <c r="R3098" t="str">
        <f t="shared" si="193"/>
        <v>Normal</v>
      </c>
      <c r="S3098">
        <f t="shared" si="194"/>
        <v>3</v>
      </c>
      <c r="T3098" t="str">
        <f t="shared" si="195"/>
        <v>Moderate</v>
      </c>
    </row>
    <row r="3099" spans="1:20" ht="15" customHeight="1" x14ac:dyDescent="0.35">
      <c r="A3099" s="35">
        <v>51</v>
      </c>
      <c r="B3099" s="36">
        <v>17.95911649</v>
      </c>
      <c r="C3099" s="35">
        <v>105.8803729</v>
      </c>
      <c r="D3099" s="35">
        <v>85.949611930000003</v>
      </c>
      <c r="E3099" s="37">
        <v>168.09315520000001</v>
      </c>
      <c r="F3099" s="37">
        <v>39.746423329999999</v>
      </c>
      <c r="G3099" s="37">
        <v>195.6018914</v>
      </c>
      <c r="H3099" s="37">
        <v>214.22226040000001</v>
      </c>
      <c r="I3099" s="17" t="s">
        <v>243</v>
      </c>
      <c r="J3099" s="17" t="s">
        <v>249</v>
      </c>
      <c r="K3099" s="17" t="s">
        <v>392</v>
      </c>
      <c r="L3099" s="17" t="s">
        <v>363</v>
      </c>
      <c r="M3099" s="17" t="s">
        <v>332</v>
      </c>
      <c r="N3099" s="36">
        <v>4.2291391556011</v>
      </c>
      <c r="O3099" s="35">
        <v>19.930760970000001</v>
      </c>
      <c r="P3099" s="37">
        <v>915.91494098999999</v>
      </c>
      <c r="Q3099" t="str">
        <f t="shared" si="192"/>
        <v>Desirable</v>
      </c>
      <c r="R3099" t="str">
        <f t="shared" si="193"/>
        <v>Normal</v>
      </c>
      <c r="S3099">
        <f t="shared" si="194"/>
        <v>2</v>
      </c>
      <c r="T3099" t="str">
        <f t="shared" si="195"/>
        <v>Low</v>
      </c>
    </row>
    <row r="3100" spans="1:20" ht="15" customHeight="1" x14ac:dyDescent="0.35">
      <c r="A3100" s="35">
        <v>54</v>
      </c>
      <c r="B3100" s="36">
        <v>34.766390739999999</v>
      </c>
      <c r="C3100" s="35">
        <v>98.265960100000001</v>
      </c>
      <c r="D3100" s="35">
        <v>82.258616380000007</v>
      </c>
      <c r="E3100" s="37">
        <v>225.87899920000001</v>
      </c>
      <c r="F3100" s="37">
        <v>33.246569860000001</v>
      </c>
      <c r="G3100" s="37">
        <v>228.6891071</v>
      </c>
      <c r="H3100" s="37">
        <v>274.81178130000001</v>
      </c>
      <c r="I3100" s="17" t="s">
        <v>243</v>
      </c>
      <c r="J3100" s="17" t="s">
        <v>249</v>
      </c>
      <c r="K3100" s="17" t="s">
        <v>392</v>
      </c>
      <c r="L3100" s="17" t="s">
        <v>363</v>
      </c>
      <c r="M3100" s="17" t="s">
        <v>334</v>
      </c>
      <c r="N3100" s="36">
        <v>6.7940542483380302</v>
      </c>
      <c r="O3100" s="35">
        <v>16.007343720000001</v>
      </c>
      <c r="P3100" s="37">
        <v>1877.3850999599999</v>
      </c>
      <c r="Q3100" t="str">
        <f t="shared" si="192"/>
        <v>Borderline High</v>
      </c>
      <c r="R3100" t="str">
        <f t="shared" si="193"/>
        <v>Normal</v>
      </c>
      <c r="S3100">
        <f t="shared" si="194"/>
        <v>4</v>
      </c>
      <c r="T3100" t="str">
        <f t="shared" si="195"/>
        <v>Moderate</v>
      </c>
    </row>
    <row r="3101" spans="1:20" ht="15" customHeight="1" x14ac:dyDescent="0.35">
      <c r="A3101" s="35">
        <v>23</v>
      </c>
      <c r="B3101" s="36">
        <v>31.59861927</v>
      </c>
      <c r="C3101" s="35">
        <v>109.8438544</v>
      </c>
      <c r="D3101" s="35">
        <v>78.322782599999996</v>
      </c>
      <c r="E3101" s="37">
        <v>181.2927195</v>
      </c>
      <c r="F3101" s="37">
        <v>34.58981747</v>
      </c>
      <c r="G3101" s="37">
        <v>219.1395076</v>
      </c>
      <c r="H3101" s="37">
        <v>256.19810000000001</v>
      </c>
      <c r="I3101" s="17" t="s">
        <v>243</v>
      </c>
      <c r="J3101" s="17" t="s">
        <v>249</v>
      </c>
      <c r="K3101" s="17" t="s">
        <v>255</v>
      </c>
      <c r="L3101" s="17" t="s">
        <v>355</v>
      </c>
      <c r="M3101" s="17" t="s">
        <v>334</v>
      </c>
      <c r="N3101" s="36">
        <v>5.2412164261125804</v>
      </c>
      <c r="O3101" s="35">
        <v>31.521071800000001</v>
      </c>
      <c r="P3101" s="37">
        <v>726.76824321000004</v>
      </c>
      <c r="Q3101" t="str">
        <f t="shared" si="192"/>
        <v>Desirable</v>
      </c>
      <c r="R3101" t="str">
        <f t="shared" si="193"/>
        <v>Normal</v>
      </c>
      <c r="S3101">
        <f t="shared" si="194"/>
        <v>4</v>
      </c>
      <c r="T3101" t="str">
        <f t="shared" si="195"/>
        <v>Moderate</v>
      </c>
    </row>
    <row r="3102" spans="1:20" ht="15" customHeight="1" x14ac:dyDescent="0.35">
      <c r="A3102" s="35">
        <v>24</v>
      </c>
      <c r="B3102" s="36">
        <v>24.21903562</v>
      </c>
      <c r="C3102" s="35">
        <v>104.86918559999999</v>
      </c>
      <c r="D3102" s="35">
        <v>90.054893530000001</v>
      </c>
      <c r="E3102" s="37">
        <v>174.53144159999999</v>
      </c>
      <c r="F3102" s="37">
        <v>42.083928020000002</v>
      </c>
      <c r="G3102" s="37">
        <v>209.1712977</v>
      </c>
      <c r="H3102" s="37">
        <v>249.7301511</v>
      </c>
      <c r="I3102" s="17" t="s">
        <v>243</v>
      </c>
      <c r="J3102" s="17" t="s">
        <v>354</v>
      </c>
      <c r="K3102" s="17" t="s">
        <v>392</v>
      </c>
      <c r="L3102" s="17" t="s">
        <v>355</v>
      </c>
      <c r="M3102" s="17" t="s">
        <v>255</v>
      </c>
      <c r="N3102" s="36">
        <v>4.1472231754853199</v>
      </c>
      <c r="O3102" s="35">
        <v>14.81429207</v>
      </c>
      <c r="P3102" s="37">
        <v>581.25685487999999</v>
      </c>
      <c r="Q3102" t="str">
        <f t="shared" si="192"/>
        <v>Desirable</v>
      </c>
      <c r="R3102" t="str">
        <f t="shared" si="193"/>
        <v>Normal</v>
      </c>
      <c r="S3102">
        <f t="shared" si="194"/>
        <v>0</v>
      </c>
      <c r="T3102" t="str">
        <f t="shared" si="195"/>
        <v>Low</v>
      </c>
    </row>
    <row r="3103" spans="1:20" ht="15" customHeight="1" x14ac:dyDescent="0.35">
      <c r="A3103" s="35">
        <v>42</v>
      </c>
      <c r="B3103" s="36">
        <v>28.9649155</v>
      </c>
      <c r="C3103" s="35">
        <v>112.32162719999999</v>
      </c>
      <c r="D3103" s="35">
        <v>93.28987832</v>
      </c>
      <c r="E3103" s="37">
        <v>180.76348250000001</v>
      </c>
      <c r="F3103" s="37">
        <v>37.435134439999999</v>
      </c>
      <c r="G3103" s="37">
        <v>221.0423816</v>
      </c>
      <c r="H3103" s="37">
        <v>258.59654619999998</v>
      </c>
      <c r="I3103" s="17" t="s">
        <v>243</v>
      </c>
      <c r="J3103" s="17" t="s">
        <v>359</v>
      </c>
      <c r="K3103" s="17" t="s">
        <v>392</v>
      </c>
      <c r="L3103" s="17" t="s">
        <v>360</v>
      </c>
      <c r="M3103" s="17" t="s">
        <v>333</v>
      </c>
      <c r="N3103" s="36">
        <v>4.8287119895274504</v>
      </c>
      <c r="O3103" s="35">
        <v>19.031748879999999</v>
      </c>
      <c r="P3103" s="37">
        <v>1216.526451</v>
      </c>
      <c r="Q3103" t="str">
        <f t="shared" si="192"/>
        <v>Desirable</v>
      </c>
      <c r="R3103" t="str">
        <f t="shared" si="193"/>
        <v>Normal</v>
      </c>
      <c r="S3103">
        <f t="shared" si="194"/>
        <v>3</v>
      </c>
      <c r="T3103" t="str">
        <f t="shared" si="195"/>
        <v>Moderate</v>
      </c>
    </row>
    <row r="3104" spans="1:20" ht="15" customHeight="1" x14ac:dyDescent="0.35">
      <c r="A3104" s="35">
        <v>50</v>
      </c>
      <c r="B3104" s="36">
        <v>31.78663366</v>
      </c>
      <c r="C3104" s="35">
        <v>105.489861</v>
      </c>
      <c r="D3104" s="35">
        <v>80.007952369999998</v>
      </c>
      <c r="E3104" s="37">
        <v>209.65823850000001</v>
      </c>
      <c r="F3104" s="37">
        <v>29.143161280000001</v>
      </c>
      <c r="G3104" s="37">
        <v>242.64071960000001</v>
      </c>
      <c r="H3104" s="37">
        <v>274.367302</v>
      </c>
      <c r="I3104" s="17" t="s">
        <v>243</v>
      </c>
      <c r="J3104" s="17" t="s">
        <v>359</v>
      </c>
      <c r="K3104" s="17" t="s">
        <v>392</v>
      </c>
      <c r="L3104" s="17" t="s">
        <v>363</v>
      </c>
      <c r="M3104" s="17" t="s">
        <v>334</v>
      </c>
      <c r="N3104" s="36">
        <v>7.1940801646622203</v>
      </c>
      <c r="O3104" s="35">
        <v>25.48190863</v>
      </c>
      <c r="P3104" s="37">
        <v>1589.3316830000001</v>
      </c>
      <c r="Q3104" t="str">
        <f t="shared" si="192"/>
        <v>Borderline High</v>
      </c>
      <c r="R3104" t="str">
        <f t="shared" si="193"/>
        <v>Normal</v>
      </c>
      <c r="S3104">
        <f t="shared" si="194"/>
        <v>4</v>
      </c>
      <c r="T3104" t="str">
        <f t="shared" si="195"/>
        <v>Moderate</v>
      </c>
    </row>
    <row r="3105" spans="1:20" ht="15" customHeight="1" x14ac:dyDescent="0.35">
      <c r="A3105" s="35">
        <v>72</v>
      </c>
      <c r="B3105" s="36">
        <v>27.764161399999999</v>
      </c>
      <c r="C3105" s="35">
        <v>116.0899076</v>
      </c>
      <c r="D3105" s="35">
        <v>90.045307910000005</v>
      </c>
      <c r="E3105" s="37">
        <v>190.81744040000001</v>
      </c>
      <c r="F3105" s="37">
        <v>33.505007640000002</v>
      </c>
      <c r="G3105" s="37">
        <v>219.02572710000001</v>
      </c>
      <c r="H3105" s="37">
        <v>241.87311339999999</v>
      </c>
      <c r="I3105" s="17" t="s">
        <v>243</v>
      </c>
      <c r="J3105" s="17" t="s">
        <v>249</v>
      </c>
      <c r="K3105" s="17" t="s">
        <v>392</v>
      </c>
      <c r="L3105" s="17" t="s">
        <v>366</v>
      </c>
      <c r="M3105" s="17" t="s">
        <v>333</v>
      </c>
      <c r="N3105" s="36">
        <v>5.6951916695638198</v>
      </c>
      <c r="O3105" s="35">
        <v>26.044599689999998</v>
      </c>
      <c r="P3105" s="37">
        <v>1999.0196208</v>
      </c>
      <c r="Q3105" t="str">
        <f t="shared" si="192"/>
        <v>Desirable</v>
      </c>
      <c r="R3105" t="str">
        <f t="shared" si="193"/>
        <v>Normal</v>
      </c>
      <c r="S3105">
        <f t="shared" si="194"/>
        <v>3</v>
      </c>
      <c r="T3105" t="str">
        <f t="shared" si="195"/>
        <v>Moderate</v>
      </c>
    </row>
    <row r="3106" spans="1:20" ht="15" customHeight="1" x14ac:dyDescent="0.35">
      <c r="A3106" s="35">
        <v>75</v>
      </c>
      <c r="B3106" s="36">
        <v>25.057264</v>
      </c>
      <c r="C3106" s="35">
        <v>118.1553407</v>
      </c>
      <c r="D3106" s="35">
        <v>90.721949980000005</v>
      </c>
      <c r="E3106" s="37">
        <v>207.31130450000001</v>
      </c>
      <c r="F3106" s="37">
        <v>32.209592069999999</v>
      </c>
      <c r="G3106" s="37">
        <v>223.3958581</v>
      </c>
      <c r="H3106" s="37">
        <v>243.54169110000001</v>
      </c>
      <c r="I3106" s="17" t="s">
        <v>243</v>
      </c>
      <c r="J3106" s="17" t="s">
        <v>359</v>
      </c>
      <c r="K3106" s="17" t="s">
        <v>392</v>
      </c>
      <c r="L3106" s="17" t="s">
        <v>366</v>
      </c>
      <c r="M3106" s="17" t="s">
        <v>333</v>
      </c>
      <c r="N3106" s="36">
        <v>6.43632195184147</v>
      </c>
      <c r="O3106" s="35">
        <v>27.433390719999998</v>
      </c>
      <c r="P3106" s="37">
        <v>1879.2947999999999</v>
      </c>
      <c r="Q3106" t="str">
        <f t="shared" si="192"/>
        <v>Borderline High</v>
      </c>
      <c r="R3106" t="str">
        <f t="shared" si="193"/>
        <v>Normal</v>
      </c>
      <c r="S3106">
        <f t="shared" si="194"/>
        <v>3</v>
      </c>
      <c r="T3106" t="str">
        <f t="shared" si="195"/>
        <v>Moderate</v>
      </c>
    </row>
    <row r="3107" spans="1:20" ht="15" customHeight="1" x14ac:dyDescent="0.35">
      <c r="A3107" s="35">
        <v>24</v>
      </c>
      <c r="B3107" s="36">
        <v>26.50956601</v>
      </c>
      <c r="C3107" s="35">
        <v>130.90120039999999</v>
      </c>
      <c r="D3107" s="35">
        <v>74.036155179999994</v>
      </c>
      <c r="E3107" s="37">
        <v>175.90529369999999</v>
      </c>
      <c r="F3107" s="37">
        <v>38.21770411</v>
      </c>
      <c r="G3107" s="37">
        <v>205.52177180000001</v>
      </c>
      <c r="H3107" s="37">
        <v>225.2512385</v>
      </c>
      <c r="I3107" s="17" t="s">
        <v>243</v>
      </c>
      <c r="J3107" s="17" t="s">
        <v>249</v>
      </c>
      <c r="K3107" s="17" t="s">
        <v>392</v>
      </c>
      <c r="L3107" s="17" t="s">
        <v>355</v>
      </c>
      <c r="M3107" s="17" t="s">
        <v>333</v>
      </c>
      <c r="N3107" s="36">
        <v>4.6027174524587098</v>
      </c>
      <c r="O3107" s="35">
        <v>56.865045219999999</v>
      </c>
      <c r="P3107" s="37">
        <v>636.22958424000001</v>
      </c>
      <c r="Q3107" t="str">
        <f t="shared" si="192"/>
        <v>Desirable</v>
      </c>
      <c r="R3107" t="str">
        <f t="shared" si="193"/>
        <v>High / Stage 1</v>
      </c>
      <c r="S3107">
        <f t="shared" si="194"/>
        <v>5</v>
      </c>
      <c r="T3107" t="str">
        <f t="shared" si="195"/>
        <v>Moderate</v>
      </c>
    </row>
    <row r="3108" spans="1:20" ht="15" customHeight="1" x14ac:dyDescent="0.35">
      <c r="A3108" s="35">
        <v>74</v>
      </c>
      <c r="B3108" s="36">
        <v>27.550124619999998</v>
      </c>
      <c r="C3108" s="35">
        <v>106.49590999999999</v>
      </c>
      <c r="D3108" s="35">
        <v>72.327183759999997</v>
      </c>
      <c r="E3108" s="37">
        <v>209.69323739999999</v>
      </c>
      <c r="F3108" s="37">
        <v>34.156607790000002</v>
      </c>
      <c r="G3108" s="37">
        <v>229.2423569</v>
      </c>
      <c r="H3108" s="37">
        <v>252.7748248</v>
      </c>
      <c r="I3108" s="17" t="s">
        <v>243</v>
      </c>
      <c r="J3108" s="17" t="s">
        <v>249</v>
      </c>
      <c r="K3108" s="17" t="s">
        <v>255</v>
      </c>
      <c r="L3108" s="17" t="s">
        <v>366</v>
      </c>
      <c r="M3108" s="17" t="s">
        <v>333</v>
      </c>
      <c r="N3108" s="36">
        <v>6.1391704553691602</v>
      </c>
      <c r="O3108" s="35">
        <v>34.168726239999998</v>
      </c>
      <c r="P3108" s="37">
        <v>2038.7092218800001</v>
      </c>
      <c r="Q3108" t="str">
        <f t="shared" si="192"/>
        <v>Borderline High</v>
      </c>
      <c r="R3108" t="str">
        <f t="shared" si="193"/>
        <v>Normal</v>
      </c>
      <c r="S3108">
        <f t="shared" si="194"/>
        <v>3</v>
      </c>
      <c r="T3108" t="str">
        <f t="shared" si="195"/>
        <v>Moderate</v>
      </c>
    </row>
    <row r="3109" spans="1:20" ht="15" customHeight="1" x14ac:dyDescent="0.35">
      <c r="A3109" s="35">
        <v>29</v>
      </c>
      <c r="B3109" s="36">
        <v>27.281712420000002</v>
      </c>
      <c r="C3109" s="35">
        <v>96.752585730000007</v>
      </c>
      <c r="D3109" s="35">
        <v>80.276823590000006</v>
      </c>
      <c r="E3109" s="37">
        <v>197.42808880000001</v>
      </c>
      <c r="F3109" s="37">
        <v>42.181718179999997</v>
      </c>
      <c r="G3109" s="37">
        <v>217.81752890000001</v>
      </c>
      <c r="H3109" s="37">
        <v>257.41629169999999</v>
      </c>
      <c r="I3109" s="17" t="s">
        <v>353</v>
      </c>
      <c r="J3109" s="17" t="s">
        <v>359</v>
      </c>
      <c r="K3109" s="17" t="s">
        <v>392</v>
      </c>
      <c r="L3109" s="17" t="s">
        <v>355</v>
      </c>
      <c r="M3109" s="17" t="s">
        <v>333</v>
      </c>
      <c r="N3109" s="36">
        <v>4.6804183736073703</v>
      </c>
      <c r="O3109" s="35">
        <v>16.47576214</v>
      </c>
      <c r="P3109" s="37">
        <v>791.16966018000005</v>
      </c>
      <c r="Q3109" t="str">
        <f t="shared" si="192"/>
        <v>Desirable</v>
      </c>
      <c r="R3109" t="str">
        <f t="shared" si="193"/>
        <v>Normal</v>
      </c>
      <c r="S3109">
        <f t="shared" si="194"/>
        <v>4</v>
      </c>
      <c r="T3109" t="str">
        <f t="shared" si="195"/>
        <v>Moderate</v>
      </c>
    </row>
    <row r="3110" spans="1:20" ht="15" customHeight="1" x14ac:dyDescent="0.35">
      <c r="A3110" s="35">
        <v>33</v>
      </c>
      <c r="B3110" s="36">
        <v>29.172596739999999</v>
      </c>
      <c r="C3110" s="35">
        <v>109.6475398</v>
      </c>
      <c r="D3110" s="35">
        <v>70.076425069999999</v>
      </c>
      <c r="E3110" s="37">
        <v>192.1991056</v>
      </c>
      <c r="F3110" s="37">
        <v>37.005290930000001</v>
      </c>
      <c r="G3110" s="37">
        <v>225.06304359999999</v>
      </c>
      <c r="H3110" s="37">
        <v>256.91579869999998</v>
      </c>
      <c r="I3110" s="17" t="s">
        <v>243</v>
      </c>
      <c r="J3110" s="17" t="s">
        <v>354</v>
      </c>
      <c r="K3110" s="17" t="s">
        <v>255</v>
      </c>
      <c r="L3110" s="17" t="s">
        <v>357</v>
      </c>
      <c r="M3110" s="17" t="s">
        <v>333</v>
      </c>
      <c r="N3110" s="36">
        <v>5.1938277140846703</v>
      </c>
      <c r="O3110" s="35">
        <v>39.571114729999998</v>
      </c>
      <c r="P3110" s="37">
        <v>962.69569242</v>
      </c>
      <c r="Q3110" t="str">
        <f t="shared" si="192"/>
        <v>Desirable</v>
      </c>
      <c r="R3110" t="str">
        <f t="shared" si="193"/>
        <v>Normal</v>
      </c>
      <c r="S3110">
        <f t="shared" si="194"/>
        <v>3</v>
      </c>
      <c r="T3110" t="str">
        <f t="shared" si="195"/>
        <v>Moderate</v>
      </c>
    </row>
    <row r="3111" spans="1:20" ht="15" customHeight="1" x14ac:dyDescent="0.35">
      <c r="A3111" s="35">
        <v>60</v>
      </c>
      <c r="B3111" s="36">
        <v>21.893770060000001</v>
      </c>
      <c r="C3111" s="35">
        <v>112.1388767</v>
      </c>
      <c r="D3111" s="35">
        <v>75.65650042</v>
      </c>
      <c r="E3111" s="37">
        <v>207.3193455</v>
      </c>
      <c r="F3111" s="37">
        <v>37.318320389999997</v>
      </c>
      <c r="G3111" s="37">
        <v>226.72784970000001</v>
      </c>
      <c r="H3111" s="37">
        <v>232.45299309999999</v>
      </c>
      <c r="I3111" s="17" t="s">
        <v>243</v>
      </c>
      <c r="J3111" s="17" t="s">
        <v>359</v>
      </c>
      <c r="K3111" s="17" t="s">
        <v>255</v>
      </c>
      <c r="L3111" s="17" t="s">
        <v>261</v>
      </c>
      <c r="M3111" s="17" t="s">
        <v>255</v>
      </c>
      <c r="N3111" s="36">
        <v>5.5554307732336801</v>
      </c>
      <c r="O3111" s="35">
        <v>36.482376279999997</v>
      </c>
      <c r="P3111" s="37">
        <v>1313.6262036000001</v>
      </c>
      <c r="Q3111" t="str">
        <f t="shared" si="192"/>
        <v>Borderline High</v>
      </c>
      <c r="R3111" t="str">
        <f t="shared" si="193"/>
        <v>Normal</v>
      </c>
      <c r="S3111">
        <f t="shared" si="194"/>
        <v>1</v>
      </c>
      <c r="T3111" t="str">
        <f t="shared" si="195"/>
        <v>Low</v>
      </c>
    </row>
    <row r="3112" spans="1:20" ht="15" customHeight="1" x14ac:dyDescent="0.35">
      <c r="A3112" s="35">
        <v>24</v>
      </c>
      <c r="B3112" s="36">
        <v>23.758985089999999</v>
      </c>
      <c r="C3112" s="35">
        <v>105.46908120000001</v>
      </c>
      <c r="D3112" s="35">
        <v>80.147232200000005</v>
      </c>
      <c r="E3112" s="37">
        <v>192.369563</v>
      </c>
      <c r="F3112" s="37">
        <v>40.879083479999998</v>
      </c>
      <c r="G3112" s="37">
        <v>226.9159416</v>
      </c>
      <c r="H3112" s="37">
        <v>203.5450989</v>
      </c>
      <c r="I3112" s="17" t="s">
        <v>243</v>
      </c>
      <c r="J3112" s="17" t="s">
        <v>249</v>
      </c>
      <c r="K3112" s="17" t="s">
        <v>392</v>
      </c>
      <c r="L3112" s="17" t="s">
        <v>355</v>
      </c>
      <c r="M3112" s="17" t="s">
        <v>255</v>
      </c>
      <c r="N3112" s="36">
        <v>4.7058188839805197</v>
      </c>
      <c r="O3112" s="35">
        <v>25.321849</v>
      </c>
      <c r="P3112" s="37">
        <v>570.21564216000002</v>
      </c>
      <c r="Q3112" t="str">
        <f t="shared" si="192"/>
        <v>Desirable</v>
      </c>
      <c r="R3112" t="str">
        <f t="shared" si="193"/>
        <v>Normal</v>
      </c>
      <c r="S3112">
        <f t="shared" si="194"/>
        <v>0</v>
      </c>
      <c r="T3112" t="str">
        <f t="shared" si="195"/>
        <v>Low</v>
      </c>
    </row>
    <row r="3113" spans="1:20" ht="15" customHeight="1" x14ac:dyDescent="0.35">
      <c r="A3113" s="35">
        <v>68</v>
      </c>
      <c r="B3113" s="36">
        <v>25.049170960000001</v>
      </c>
      <c r="C3113" s="35">
        <v>110.6009834</v>
      </c>
      <c r="D3113" s="35">
        <v>79.091155860000001</v>
      </c>
      <c r="E3113" s="37">
        <v>185.88513940000001</v>
      </c>
      <c r="F3113" s="37">
        <v>40.418862310000002</v>
      </c>
      <c r="G3113" s="37">
        <v>205.1806756</v>
      </c>
      <c r="H3113" s="37">
        <v>252.5527649</v>
      </c>
      <c r="I3113" s="17" t="s">
        <v>353</v>
      </c>
      <c r="J3113" s="17" t="s">
        <v>249</v>
      </c>
      <c r="K3113" s="17" t="s">
        <v>255</v>
      </c>
      <c r="L3113" s="17" t="s">
        <v>261</v>
      </c>
      <c r="M3113" s="17" t="s">
        <v>333</v>
      </c>
      <c r="N3113" s="36">
        <v>4.5989701039658</v>
      </c>
      <c r="O3113" s="35">
        <v>31.50982754</v>
      </c>
      <c r="P3113" s="37">
        <v>1703.34362528</v>
      </c>
      <c r="Q3113" t="str">
        <f t="shared" si="192"/>
        <v>Desirable</v>
      </c>
      <c r="R3113" t="str">
        <f t="shared" si="193"/>
        <v>Normal</v>
      </c>
      <c r="S3113">
        <f t="shared" si="194"/>
        <v>4</v>
      </c>
      <c r="T3113" t="str">
        <f t="shared" si="195"/>
        <v>Moderate</v>
      </c>
    </row>
    <row r="3114" spans="1:20" ht="15" customHeight="1" x14ac:dyDescent="0.35">
      <c r="A3114" s="35">
        <v>49</v>
      </c>
      <c r="B3114" s="36">
        <v>29.355014879999999</v>
      </c>
      <c r="C3114" s="35">
        <v>104.0344111</v>
      </c>
      <c r="D3114" s="35">
        <v>67.773869009999999</v>
      </c>
      <c r="E3114" s="37">
        <v>217.7559239</v>
      </c>
      <c r="F3114" s="37">
        <v>40.760251029999999</v>
      </c>
      <c r="G3114" s="37">
        <v>228.06856640000001</v>
      </c>
      <c r="H3114" s="37">
        <v>253.154472</v>
      </c>
      <c r="I3114" s="17" t="s">
        <v>243</v>
      </c>
      <c r="J3114" s="17" t="s">
        <v>359</v>
      </c>
      <c r="K3114" s="17" t="s">
        <v>255</v>
      </c>
      <c r="L3114" s="17" t="s">
        <v>360</v>
      </c>
      <c r="M3114" s="17" t="s">
        <v>333</v>
      </c>
      <c r="N3114" s="36">
        <v>5.3423597352167702</v>
      </c>
      <c r="O3114" s="35">
        <v>36.260542090000001</v>
      </c>
      <c r="P3114" s="37">
        <v>1438.3957291199999</v>
      </c>
      <c r="Q3114" t="str">
        <f t="shared" si="192"/>
        <v>Borderline High</v>
      </c>
      <c r="R3114" t="str">
        <f t="shared" si="193"/>
        <v>Normal</v>
      </c>
      <c r="S3114">
        <f t="shared" si="194"/>
        <v>2</v>
      </c>
      <c r="T3114" t="str">
        <f t="shared" si="195"/>
        <v>Low</v>
      </c>
    </row>
    <row r="3115" spans="1:20" ht="15" customHeight="1" x14ac:dyDescent="0.35">
      <c r="A3115" s="35">
        <v>25</v>
      </c>
      <c r="B3115" s="36">
        <v>19.359698980000001</v>
      </c>
      <c r="C3115" s="35">
        <v>86.584748970000007</v>
      </c>
      <c r="D3115" s="35">
        <v>81.146506840000001</v>
      </c>
      <c r="E3115" s="37">
        <v>195.44350159999999</v>
      </c>
      <c r="F3115" s="37">
        <v>37.870365249999999</v>
      </c>
      <c r="G3115" s="37">
        <v>208.6945054</v>
      </c>
      <c r="H3115" s="37">
        <v>255.6704063</v>
      </c>
      <c r="I3115" s="17" t="s">
        <v>243</v>
      </c>
      <c r="J3115" s="17" t="s">
        <v>249</v>
      </c>
      <c r="K3115" s="17" t="s">
        <v>392</v>
      </c>
      <c r="L3115" s="17" t="s">
        <v>355</v>
      </c>
      <c r="M3115" s="17" t="s">
        <v>255</v>
      </c>
      <c r="N3115" s="36">
        <v>5.1608559967612102</v>
      </c>
      <c r="O3115" s="35">
        <v>5.4382421300000097</v>
      </c>
      <c r="P3115" s="37">
        <v>483.99247450000001</v>
      </c>
      <c r="Q3115" t="str">
        <f t="shared" si="192"/>
        <v>Desirable</v>
      </c>
      <c r="R3115" t="str">
        <f t="shared" si="193"/>
        <v>Normal</v>
      </c>
      <c r="S3115">
        <f t="shared" si="194"/>
        <v>1</v>
      </c>
      <c r="T3115" t="str">
        <f t="shared" si="195"/>
        <v>Low</v>
      </c>
    </row>
    <row r="3116" spans="1:20" ht="15" customHeight="1" x14ac:dyDescent="0.35">
      <c r="A3116" s="35">
        <v>89</v>
      </c>
      <c r="B3116" s="36">
        <v>27.76950489</v>
      </c>
      <c r="C3116" s="35">
        <v>125.23820259999999</v>
      </c>
      <c r="D3116" s="35">
        <v>79.939192820000002</v>
      </c>
      <c r="E3116" s="37">
        <v>212.1953024</v>
      </c>
      <c r="F3116" s="37">
        <v>37.421761029999999</v>
      </c>
      <c r="G3116" s="37">
        <v>229.26827589999999</v>
      </c>
      <c r="H3116" s="37">
        <v>264.68268819999997</v>
      </c>
      <c r="I3116" s="17" t="s">
        <v>353</v>
      </c>
      <c r="J3116" s="17" t="s">
        <v>359</v>
      </c>
      <c r="K3116" s="17" t="s">
        <v>255</v>
      </c>
      <c r="L3116" s="17" t="s">
        <v>366</v>
      </c>
      <c r="M3116" s="17" t="s">
        <v>333</v>
      </c>
      <c r="N3116" s="36">
        <v>5.6703719055308204</v>
      </c>
      <c r="O3116" s="35">
        <v>45.299009779999999</v>
      </c>
      <c r="P3116" s="37">
        <v>2471.4859352100002</v>
      </c>
      <c r="Q3116" t="str">
        <f t="shared" si="192"/>
        <v>Borderline High</v>
      </c>
      <c r="R3116" t="str">
        <f t="shared" si="193"/>
        <v>Elevated</v>
      </c>
      <c r="S3116">
        <f t="shared" si="194"/>
        <v>6</v>
      </c>
      <c r="T3116" t="str">
        <f t="shared" si="195"/>
        <v>High</v>
      </c>
    </row>
    <row r="3117" spans="1:20" ht="15" customHeight="1" x14ac:dyDescent="0.35">
      <c r="A3117" s="35">
        <v>62</v>
      </c>
      <c r="B3117" s="36">
        <v>30.903922860000002</v>
      </c>
      <c r="C3117" s="35">
        <v>127.78764889999999</v>
      </c>
      <c r="D3117" s="35">
        <v>70.809273680000004</v>
      </c>
      <c r="E3117" s="37">
        <v>197.14654880000001</v>
      </c>
      <c r="F3117" s="37">
        <v>34.068575170000003</v>
      </c>
      <c r="G3117" s="37">
        <v>234.59874809999999</v>
      </c>
      <c r="H3117" s="37">
        <v>276.21819570000002</v>
      </c>
      <c r="I3117" s="17" t="s">
        <v>353</v>
      </c>
      <c r="J3117" s="17" t="s">
        <v>354</v>
      </c>
      <c r="K3117" s="17" t="s">
        <v>255</v>
      </c>
      <c r="L3117" s="17" t="s">
        <v>261</v>
      </c>
      <c r="M3117" s="17" t="s">
        <v>334</v>
      </c>
      <c r="N3117" s="36">
        <v>5.7867564996848699</v>
      </c>
      <c r="O3117" s="35">
        <v>56.978375219999997</v>
      </c>
      <c r="P3117" s="37">
        <v>1916.0432173199999</v>
      </c>
      <c r="Q3117" t="str">
        <f t="shared" si="192"/>
        <v>Desirable</v>
      </c>
      <c r="R3117" t="str">
        <f t="shared" si="193"/>
        <v>Elevated</v>
      </c>
      <c r="S3117">
        <f t="shared" si="194"/>
        <v>7</v>
      </c>
      <c r="T3117" t="str">
        <f t="shared" si="195"/>
        <v>High</v>
      </c>
    </row>
    <row r="3118" spans="1:20" ht="15" customHeight="1" x14ac:dyDescent="0.35">
      <c r="A3118" s="35">
        <v>76</v>
      </c>
      <c r="B3118" s="36">
        <v>27.24200798</v>
      </c>
      <c r="C3118" s="35">
        <v>103.8791286</v>
      </c>
      <c r="D3118" s="35">
        <v>84.162433340000007</v>
      </c>
      <c r="E3118" s="37">
        <v>196.06566119999999</v>
      </c>
      <c r="F3118" s="37">
        <v>34.802932869999999</v>
      </c>
      <c r="G3118" s="37">
        <v>196.72890559999999</v>
      </c>
      <c r="H3118" s="37">
        <v>276.2014691</v>
      </c>
      <c r="I3118" s="17" t="s">
        <v>243</v>
      </c>
      <c r="J3118" s="17" t="s">
        <v>359</v>
      </c>
      <c r="K3118" s="17" t="s">
        <v>392</v>
      </c>
      <c r="L3118" s="17" t="s">
        <v>366</v>
      </c>
      <c r="M3118" s="17" t="s">
        <v>333</v>
      </c>
      <c r="N3118" s="36">
        <v>5.6335959366518802</v>
      </c>
      <c r="O3118" s="35">
        <v>19.716695260000002</v>
      </c>
      <c r="P3118" s="37">
        <v>2070.3926064799998</v>
      </c>
      <c r="Q3118" t="str">
        <f t="shared" si="192"/>
        <v>Desirable</v>
      </c>
      <c r="R3118" t="str">
        <f t="shared" si="193"/>
        <v>Normal</v>
      </c>
      <c r="S3118">
        <f t="shared" si="194"/>
        <v>3</v>
      </c>
      <c r="T3118" t="str">
        <f t="shared" si="195"/>
        <v>Moderate</v>
      </c>
    </row>
    <row r="3119" spans="1:20" ht="15" customHeight="1" x14ac:dyDescent="0.35">
      <c r="A3119" s="35">
        <v>21</v>
      </c>
      <c r="B3119" s="36">
        <v>27.37606585</v>
      </c>
      <c r="C3119" s="35">
        <v>99.720061479999998</v>
      </c>
      <c r="D3119" s="35">
        <v>81.645403939999994</v>
      </c>
      <c r="E3119" s="37">
        <v>166.74755440000001</v>
      </c>
      <c r="F3119" s="37">
        <v>37.751801120000003</v>
      </c>
      <c r="G3119" s="37">
        <v>203.97475639999999</v>
      </c>
      <c r="H3119" s="37">
        <v>208.05464190000001</v>
      </c>
      <c r="I3119" s="17" t="s">
        <v>353</v>
      </c>
      <c r="J3119" s="17" t="s">
        <v>359</v>
      </c>
      <c r="K3119" s="17" t="s">
        <v>392</v>
      </c>
      <c r="L3119" s="17" t="s">
        <v>355</v>
      </c>
      <c r="M3119" s="17" t="s">
        <v>333</v>
      </c>
      <c r="N3119" s="36">
        <v>4.4169430186911303</v>
      </c>
      <c r="O3119" s="35">
        <v>18.07465754</v>
      </c>
      <c r="P3119" s="37">
        <v>574.89738284999999</v>
      </c>
      <c r="Q3119" t="str">
        <f t="shared" si="192"/>
        <v>Desirable</v>
      </c>
      <c r="R3119" t="str">
        <f t="shared" si="193"/>
        <v>Normal</v>
      </c>
      <c r="S3119">
        <f t="shared" si="194"/>
        <v>5</v>
      </c>
      <c r="T3119" t="str">
        <f t="shared" si="195"/>
        <v>Moderate</v>
      </c>
    </row>
    <row r="3120" spans="1:20" ht="15" customHeight="1" x14ac:dyDescent="0.35">
      <c r="A3120" s="35">
        <v>84</v>
      </c>
      <c r="B3120" s="36">
        <v>25.48748806</v>
      </c>
      <c r="C3120" s="35">
        <v>95.323814470000002</v>
      </c>
      <c r="D3120" s="35">
        <v>85.732149329999999</v>
      </c>
      <c r="E3120" s="37">
        <v>177.75948990000001</v>
      </c>
      <c r="F3120" s="37">
        <v>44.739674379999997</v>
      </c>
      <c r="G3120" s="37">
        <v>197.4335887</v>
      </c>
      <c r="H3120" s="37">
        <v>268.63521200000002</v>
      </c>
      <c r="I3120" s="17" t="s">
        <v>353</v>
      </c>
      <c r="J3120" s="17" t="s">
        <v>249</v>
      </c>
      <c r="K3120" s="17" t="s">
        <v>392</v>
      </c>
      <c r="L3120" s="17" t="s">
        <v>366</v>
      </c>
      <c r="M3120" s="17" t="s">
        <v>333</v>
      </c>
      <c r="N3120" s="36">
        <v>3.9731958795717999</v>
      </c>
      <c r="O3120" s="35">
        <v>9.5916651399999999</v>
      </c>
      <c r="P3120" s="37">
        <v>2140.94899704</v>
      </c>
      <c r="Q3120" t="str">
        <f t="shared" si="192"/>
        <v>Desirable</v>
      </c>
      <c r="R3120" t="str">
        <f t="shared" si="193"/>
        <v>Normal</v>
      </c>
      <c r="S3120">
        <f t="shared" si="194"/>
        <v>4</v>
      </c>
      <c r="T3120" t="str">
        <f t="shared" si="195"/>
        <v>Moderate</v>
      </c>
    </row>
    <row r="3121" spans="1:20" ht="15" customHeight="1" x14ac:dyDescent="0.35">
      <c r="A3121" s="35">
        <v>46</v>
      </c>
      <c r="B3121" s="36">
        <v>27.31119777</v>
      </c>
      <c r="C3121" s="35">
        <v>104.2851972</v>
      </c>
      <c r="D3121" s="35">
        <v>81.045068349999994</v>
      </c>
      <c r="E3121" s="37">
        <v>205.9367944</v>
      </c>
      <c r="F3121" s="37">
        <v>32.248666280000002</v>
      </c>
      <c r="G3121" s="37">
        <v>230.51581150000001</v>
      </c>
      <c r="H3121" s="37">
        <v>211.6515832</v>
      </c>
      <c r="I3121" s="17" t="s">
        <v>243</v>
      </c>
      <c r="J3121" s="17" t="s">
        <v>359</v>
      </c>
      <c r="K3121" s="17" t="s">
        <v>392</v>
      </c>
      <c r="L3121" s="17" t="s">
        <v>360</v>
      </c>
      <c r="M3121" s="17" t="s">
        <v>333</v>
      </c>
      <c r="N3121" s="36">
        <v>6.38590112880786</v>
      </c>
      <c r="O3121" s="35">
        <v>23.240128850000001</v>
      </c>
      <c r="P3121" s="37">
        <v>1256.31509742</v>
      </c>
      <c r="Q3121" t="str">
        <f t="shared" si="192"/>
        <v>Borderline High</v>
      </c>
      <c r="R3121" t="str">
        <f t="shared" si="193"/>
        <v>Normal</v>
      </c>
      <c r="S3121">
        <f t="shared" si="194"/>
        <v>3</v>
      </c>
      <c r="T3121" t="str">
        <f t="shared" si="195"/>
        <v>Moderate</v>
      </c>
    </row>
    <row r="3122" spans="1:20" ht="15" customHeight="1" x14ac:dyDescent="0.35">
      <c r="A3122" s="35">
        <v>46</v>
      </c>
      <c r="B3122" s="36">
        <v>24.794465559999999</v>
      </c>
      <c r="C3122" s="35">
        <v>110.41679240000001</v>
      </c>
      <c r="D3122" s="35">
        <v>81.5334675</v>
      </c>
      <c r="E3122" s="37">
        <v>171.06866880000001</v>
      </c>
      <c r="F3122" s="37">
        <v>30.883422840000001</v>
      </c>
      <c r="G3122" s="37">
        <v>190.2674135</v>
      </c>
      <c r="H3122" s="37">
        <v>222.2695219</v>
      </c>
      <c r="I3122" s="17" t="s">
        <v>243</v>
      </c>
      <c r="J3122" s="17" t="s">
        <v>249</v>
      </c>
      <c r="K3122" s="17" t="s">
        <v>392</v>
      </c>
      <c r="L3122" s="17" t="s">
        <v>360</v>
      </c>
      <c r="M3122" s="17" t="s">
        <v>255</v>
      </c>
      <c r="N3122" s="36">
        <v>5.5391745172245903</v>
      </c>
      <c r="O3122" s="35">
        <v>28.883324900000002</v>
      </c>
      <c r="P3122" s="37">
        <v>1140.54541576</v>
      </c>
      <c r="Q3122" t="str">
        <f t="shared" si="192"/>
        <v>Desirable</v>
      </c>
      <c r="R3122" t="str">
        <f t="shared" si="193"/>
        <v>Normal</v>
      </c>
      <c r="S3122">
        <f t="shared" si="194"/>
        <v>1</v>
      </c>
      <c r="T3122" t="str">
        <f t="shared" si="195"/>
        <v>Low</v>
      </c>
    </row>
    <row r="3123" spans="1:20" ht="15" customHeight="1" x14ac:dyDescent="0.35">
      <c r="A3123" s="35">
        <v>45</v>
      </c>
      <c r="B3123" s="36">
        <v>26.16808249</v>
      </c>
      <c r="C3123" s="35">
        <v>101.1374132</v>
      </c>
      <c r="D3123" s="35">
        <v>83.098985580000004</v>
      </c>
      <c r="E3123" s="37">
        <v>186.81471540000001</v>
      </c>
      <c r="F3123" s="37">
        <v>30.774110279999999</v>
      </c>
      <c r="G3123" s="37">
        <v>205.4465137</v>
      </c>
      <c r="H3123" s="37">
        <v>261.80850830000003</v>
      </c>
      <c r="I3123" s="17" t="s">
        <v>243</v>
      </c>
      <c r="J3123" s="17" t="s">
        <v>359</v>
      </c>
      <c r="K3123" s="17" t="s">
        <v>392</v>
      </c>
      <c r="L3123" s="17" t="s">
        <v>360</v>
      </c>
      <c r="M3123" s="17" t="s">
        <v>333</v>
      </c>
      <c r="N3123" s="36">
        <v>6.0705155632528696</v>
      </c>
      <c r="O3123" s="35">
        <v>18.03842762</v>
      </c>
      <c r="P3123" s="37">
        <v>1177.56371205</v>
      </c>
      <c r="Q3123" t="str">
        <f t="shared" si="192"/>
        <v>Desirable</v>
      </c>
      <c r="R3123" t="str">
        <f t="shared" si="193"/>
        <v>Normal</v>
      </c>
      <c r="S3123">
        <f t="shared" si="194"/>
        <v>3</v>
      </c>
      <c r="T3123" t="str">
        <f t="shared" si="195"/>
        <v>Moderate</v>
      </c>
    </row>
    <row r="3124" spans="1:20" ht="15" customHeight="1" x14ac:dyDescent="0.35">
      <c r="A3124" s="35">
        <v>61</v>
      </c>
      <c r="B3124" s="36">
        <v>24.791723780000002</v>
      </c>
      <c r="C3124" s="35">
        <v>116.0161078</v>
      </c>
      <c r="D3124" s="35">
        <v>76.050636659999995</v>
      </c>
      <c r="E3124" s="37">
        <v>205.2013565</v>
      </c>
      <c r="F3124" s="37">
        <v>37.344988690000001</v>
      </c>
      <c r="G3124" s="37">
        <v>225.38859339999999</v>
      </c>
      <c r="H3124" s="37">
        <v>294.4783711</v>
      </c>
      <c r="I3124" s="17" t="s">
        <v>243</v>
      </c>
      <c r="J3124" s="17" t="s">
        <v>354</v>
      </c>
      <c r="K3124" s="17" t="s">
        <v>255</v>
      </c>
      <c r="L3124" s="17" t="s">
        <v>261</v>
      </c>
      <c r="M3124" s="17" t="s">
        <v>255</v>
      </c>
      <c r="N3124" s="36">
        <v>5.4947494616579604</v>
      </c>
      <c r="O3124" s="35">
        <v>39.965471139999998</v>
      </c>
      <c r="P3124" s="37">
        <v>1512.2951505799999</v>
      </c>
      <c r="Q3124" t="str">
        <f t="shared" si="192"/>
        <v>Borderline High</v>
      </c>
      <c r="R3124" t="str">
        <f t="shared" si="193"/>
        <v>Normal</v>
      </c>
      <c r="S3124">
        <f t="shared" si="194"/>
        <v>1</v>
      </c>
      <c r="T3124" t="str">
        <f t="shared" si="195"/>
        <v>Low</v>
      </c>
    </row>
    <row r="3125" spans="1:20" ht="15" customHeight="1" x14ac:dyDescent="0.35">
      <c r="A3125" s="35">
        <v>21</v>
      </c>
      <c r="B3125" s="36">
        <v>26.103111640000002</v>
      </c>
      <c r="C3125" s="35">
        <v>95.751874689999994</v>
      </c>
      <c r="D3125" s="35">
        <v>80.770255890000001</v>
      </c>
      <c r="E3125" s="37">
        <v>161.4155418</v>
      </c>
      <c r="F3125" s="37">
        <v>36.402586120000002</v>
      </c>
      <c r="G3125" s="37">
        <v>191.28651669999999</v>
      </c>
      <c r="H3125" s="37">
        <v>214.54137109999999</v>
      </c>
      <c r="I3125" s="17" t="s">
        <v>353</v>
      </c>
      <c r="J3125" s="17" t="s">
        <v>249</v>
      </c>
      <c r="K3125" s="17" t="s">
        <v>392</v>
      </c>
      <c r="L3125" s="17" t="s">
        <v>355</v>
      </c>
      <c r="M3125" s="17" t="s">
        <v>333</v>
      </c>
      <c r="N3125" s="36">
        <v>4.4341778704375203</v>
      </c>
      <c r="O3125" s="35">
        <v>14.9816188</v>
      </c>
      <c r="P3125" s="37">
        <v>548.16534444000001</v>
      </c>
      <c r="Q3125" t="str">
        <f t="shared" si="192"/>
        <v>Desirable</v>
      </c>
      <c r="R3125" t="str">
        <f t="shared" si="193"/>
        <v>Normal</v>
      </c>
      <c r="S3125">
        <f t="shared" si="194"/>
        <v>5</v>
      </c>
      <c r="T3125" t="str">
        <f t="shared" si="195"/>
        <v>Moderate</v>
      </c>
    </row>
    <row r="3126" spans="1:20" ht="15" customHeight="1" x14ac:dyDescent="0.35">
      <c r="A3126" s="35">
        <v>26</v>
      </c>
      <c r="B3126" s="36">
        <v>25.412066710000001</v>
      </c>
      <c r="C3126" s="35">
        <v>111.5906232</v>
      </c>
      <c r="D3126" s="35">
        <v>87.813772080000007</v>
      </c>
      <c r="E3126" s="37">
        <v>187.69353190000001</v>
      </c>
      <c r="F3126" s="37">
        <v>30.970190339999998</v>
      </c>
      <c r="G3126" s="37">
        <v>196.22105250000001</v>
      </c>
      <c r="H3126" s="37">
        <v>268.1664232</v>
      </c>
      <c r="I3126" s="17" t="s">
        <v>353</v>
      </c>
      <c r="J3126" s="17" t="s">
        <v>359</v>
      </c>
      <c r="K3126" s="17" t="s">
        <v>392</v>
      </c>
      <c r="L3126" s="17" t="s">
        <v>355</v>
      </c>
      <c r="M3126" s="17" t="s">
        <v>333</v>
      </c>
      <c r="N3126" s="36">
        <v>6.0604578092496197</v>
      </c>
      <c r="O3126" s="35">
        <v>23.77685112</v>
      </c>
      <c r="P3126" s="37">
        <v>660.71373445999996</v>
      </c>
      <c r="Q3126" t="str">
        <f t="shared" si="192"/>
        <v>Desirable</v>
      </c>
      <c r="R3126" t="str">
        <f t="shared" si="193"/>
        <v>Normal</v>
      </c>
      <c r="S3126">
        <f t="shared" si="194"/>
        <v>5</v>
      </c>
      <c r="T3126" t="str">
        <f t="shared" si="195"/>
        <v>Moderate</v>
      </c>
    </row>
    <row r="3127" spans="1:20" ht="15" customHeight="1" x14ac:dyDescent="0.35">
      <c r="A3127" s="35">
        <v>22</v>
      </c>
      <c r="B3127" s="36">
        <v>21.094030549999999</v>
      </c>
      <c r="C3127" s="35">
        <v>105.8410007</v>
      </c>
      <c r="D3127" s="35">
        <v>88.529676179999996</v>
      </c>
      <c r="E3127" s="37">
        <v>187.7178045</v>
      </c>
      <c r="F3127" s="37">
        <v>31.374366930000001</v>
      </c>
      <c r="G3127" s="37">
        <v>216.3887091</v>
      </c>
      <c r="H3127" s="37">
        <v>237.45532739999999</v>
      </c>
      <c r="I3127" s="17" t="s">
        <v>353</v>
      </c>
      <c r="J3127" s="17" t="s">
        <v>249</v>
      </c>
      <c r="K3127" s="17" t="s">
        <v>392</v>
      </c>
      <c r="L3127" s="17" t="s">
        <v>355</v>
      </c>
      <c r="M3127" s="17" t="s">
        <v>255</v>
      </c>
      <c r="N3127" s="36">
        <v>5.9831583189812596</v>
      </c>
      <c r="O3127" s="35">
        <v>17.311324519999999</v>
      </c>
      <c r="P3127" s="37">
        <v>464.06867210000001</v>
      </c>
      <c r="Q3127" t="str">
        <f t="shared" si="192"/>
        <v>Desirable</v>
      </c>
      <c r="R3127" t="str">
        <f t="shared" si="193"/>
        <v>Normal</v>
      </c>
      <c r="S3127">
        <f t="shared" si="194"/>
        <v>3</v>
      </c>
      <c r="T3127" t="str">
        <f t="shared" si="195"/>
        <v>Moderate</v>
      </c>
    </row>
    <row r="3128" spans="1:20" ht="15" customHeight="1" x14ac:dyDescent="0.35">
      <c r="A3128" s="35">
        <v>73</v>
      </c>
      <c r="B3128" s="36">
        <v>19.471985419999999</v>
      </c>
      <c r="C3128" s="35">
        <v>103.6048461</v>
      </c>
      <c r="D3128" s="35">
        <v>92.752280510000006</v>
      </c>
      <c r="E3128" s="37">
        <v>183.60575650000001</v>
      </c>
      <c r="F3128" s="37">
        <v>39.84573915</v>
      </c>
      <c r="G3128" s="37">
        <v>205.1515928</v>
      </c>
      <c r="H3128" s="37">
        <v>263.65676009999999</v>
      </c>
      <c r="I3128" s="17" t="s">
        <v>243</v>
      </c>
      <c r="J3128" s="17" t="s">
        <v>359</v>
      </c>
      <c r="K3128" s="17" t="s">
        <v>392</v>
      </c>
      <c r="L3128" s="17" t="s">
        <v>366</v>
      </c>
      <c r="M3128" s="17" t="s">
        <v>255</v>
      </c>
      <c r="N3128" s="36">
        <v>4.6079144324268402</v>
      </c>
      <c r="O3128" s="35">
        <v>10.852565589999999</v>
      </c>
      <c r="P3128" s="37">
        <v>1421.45493566</v>
      </c>
      <c r="Q3128" t="str">
        <f t="shared" si="192"/>
        <v>Desirable</v>
      </c>
      <c r="R3128" t="str">
        <f t="shared" si="193"/>
        <v>Normal</v>
      </c>
      <c r="S3128">
        <f t="shared" si="194"/>
        <v>1</v>
      </c>
      <c r="T3128" t="str">
        <f t="shared" si="195"/>
        <v>Low</v>
      </c>
    </row>
    <row r="3129" spans="1:20" ht="15" customHeight="1" x14ac:dyDescent="0.35">
      <c r="A3129" s="35">
        <v>67</v>
      </c>
      <c r="B3129" s="36">
        <v>27.396143850000001</v>
      </c>
      <c r="C3129" s="35">
        <v>107.8660059</v>
      </c>
      <c r="D3129" s="35">
        <v>87.069855689999997</v>
      </c>
      <c r="E3129" s="37">
        <v>181.8844067</v>
      </c>
      <c r="F3129" s="37">
        <v>34.608453949999998</v>
      </c>
      <c r="G3129" s="37">
        <v>197.05396680000001</v>
      </c>
      <c r="H3129" s="37">
        <v>243.30401649999999</v>
      </c>
      <c r="I3129" s="17" t="s">
        <v>243</v>
      </c>
      <c r="J3129" s="17" t="s">
        <v>359</v>
      </c>
      <c r="K3129" s="17" t="s">
        <v>392</v>
      </c>
      <c r="L3129" s="17" t="s">
        <v>261</v>
      </c>
      <c r="M3129" s="17" t="s">
        <v>333</v>
      </c>
      <c r="N3129" s="36">
        <v>5.2554906660313296</v>
      </c>
      <c r="O3129" s="35">
        <v>20.79615021</v>
      </c>
      <c r="P3129" s="37">
        <v>1835.54163795</v>
      </c>
      <c r="Q3129" t="str">
        <f t="shared" si="192"/>
        <v>Desirable</v>
      </c>
      <c r="R3129" t="str">
        <f t="shared" si="193"/>
        <v>Normal</v>
      </c>
      <c r="S3129">
        <f t="shared" si="194"/>
        <v>3</v>
      </c>
      <c r="T3129" t="str">
        <f t="shared" si="195"/>
        <v>Moderate</v>
      </c>
    </row>
    <row r="3130" spans="1:20" ht="15" customHeight="1" x14ac:dyDescent="0.35">
      <c r="A3130" s="35">
        <v>32</v>
      </c>
      <c r="B3130" s="36">
        <v>30.019398280000001</v>
      </c>
      <c r="C3130" s="35">
        <v>115.3228304</v>
      </c>
      <c r="D3130" s="35">
        <v>74.951681989999997</v>
      </c>
      <c r="E3130" s="37">
        <v>179.03434619999999</v>
      </c>
      <c r="F3130" s="37">
        <v>45.904275310000003</v>
      </c>
      <c r="G3130" s="37">
        <v>209.27983330000001</v>
      </c>
      <c r="H3130" s="37">
        <v>276.21942000000001</v>
      </c>
      <c r="I3130" s="17" t="s">
        <v>243</v>
      </c>
      <c r="J3130" s="17" t="s">
        <v>249</v>
      </c>
      <c r="K3130" s="17" t="s">
        <v>255</v>
      </c>
      <c r="L3130" s="17" t="s">
        <v>357</v>
      </c>
      <c r="M3130" s="17" t="s">
        <v>334</v>
      </c>
      <c r="N3130" s="36">
        <v>3.90016714109847</v>
      </c>
      <c r="O3130" s="35">
        <v>40.371148410000004</v>
      </c>
      <c r="P3130" s="37">
        <v>960.62074496000002</v>
      </c>
      <c r="Q3130" t="str">
        <f t="shared" si="192"/>
        <v>Desirable</v>
      </c>
      <c r="R3130" t="str">
        <f t="shared" si="193"/>
        <v>Normal</v>
      </c>
      <c r="S3130">
        <f t="shared" si="194"/>
        <v>3</v>
      </c>
      <c r="T3130" t="str">
        <f t="shared" si="195"/>
        <v>Moderate</v>
      </c>
    </row>
    <row r="3131" spans="1:20" ht="15" customHeight="1" x14ac:dyDescent="0.35">
      <c r="A3131" s="35">
        <v>49</v>
      </c>
      <c r="B3131" s="36">
        <v>34.771224230000001</v>
      </c>
      <c r="C3131" s="35">
        <v>139.51081819999999</v>
      </c>
      <c r="D3131" s="35">
        <v>93.434526230000003</v>
      </c>
      <c r="E3131" s="37">
        <v>213.5423811</v>
      </c>
      <c r="F3131" s="37">
        <v>36.918585069999999</v>
      </c>
      <c r="G3131" s="37">
        <v>206.3097966</v>
      </c>
      <c r="H3131" s="37">
        <v>250.3427599</v>
      </c>
      <c r="I3131" s="17" t="s">
        <v>353</v>
      </c>
      <c r="J3131" s="17" t="s">
        <v>249</v>
      </c>
      <c r="K3131" s="17" t="s">
        <v>392</v>
      </c>
      <c r="L3131" s="17" t="s">
        <v>360</v>
      </c>
      <c r="M3131" s="17" t="s">
        <v>334</v>
      </c>
      <c r="N3131" s="36">
        <v>5.78414315432485</v>
      </c>
      <c r="O3131" s="35">
        <v>46.07629197</v>
      </c>
      <c r="P3131" s="37">
        <v>1703.78998727</v>
      </c>
      <c r="Q3131" t="str">
        <f t="shared" si="192"/>
        <v>Borderline High</v>
      </c>
      <c r="R3131" t="str">
        <f t="shared" si="193"/>
        <v>High / Stage 1</v>
      </c>
      <c r="S3131">
        <f t="shared" si="194"/>
        <v>8</v>
      </c>
      <c r="T3131" t="str">
        <f t="shared" si="195"/>
        <v>High</v>
      </c>
    </row>
    <row r="3132" spans="1:20" ht="15" customHeight="1" x14ac:dyDescent="0.35">
      <c r="A3132" s="35">
        <v>45</v>
      </c>
      <c r="B3132" s="36">
        <v>32.48783804</v>
      </c>
      <c r="C3132" s="35">
        <v>109.4825319</v>
      </c>
      <c r="D3132" s="35">
        <v>82.499904939999993</v>
      </c>
      <c r="E3132" s="37">
        <v>189.193714</v>
      </c>
      <c r="F3132" s="37">
        <v>33.791553469999997</v>
      </c>
      <c r="G3132" s="37">
        <v>198.5517457</v>
      </c>
      <c r="H3132" s="37">
        <v>270.52687179999998</v>
      </c>
      <c r="I3132" s="17" t="s">
        <v>243</v>
      </c>
      <c r="J3132" s="17" t="s">
        <v>249</v>
      </c>
      <c r="K3132" s="17" t="s">
        <v>392</v>
      </c>
      <c r="L3132" s="17" t="s">
        <v>360</v>
      </c>
      <c r="M3132" s="17" t="s">
        <v>334</v>
      </c>
      <c r="N3132" s="36">
        <v>5.5988462965446502</v>
      </c>
      <c r="O3132" s="35">
        <v>26.982626960000001</v>
      </c>
      <c r="P3132" s="37">
        <v>1461.9527118000001</v>
      </c>
      <c r="Q3132" t="str">
        <f t="shared" si="192"/>
        <v>Desirable</v>
      </c>
      <c r="R3132" t="str">
        <f t="shared" si="193"/>
        <v>Normal</v>
      </c>
      <c r="S3132">
        <f t="shared" si="194"/>
        <v>4</v>
      </c>
      <c r="T3132" t="str">
        <f t="shared" si="195"/>
        <v>Moderate</v>
      </c>
    </row>
    <row r="3133" spans="1:20" ht="15" customHeight="1" x14ac:dyDescent="0.35">
      <c r="A3133" s="35">
        <v>39</v>
      </c>
      <c r="B3133" s="36">
        <v>31.52107342</v>
      </c>
      <c r="C3133" s="35">
        <v>119.6086938</v>
      </c>
      <c r="D3133" s="35">
        <v>96.407544759999993</v>
      </c>
      <c r="E3133" s="37">
        <v>180.93440390000001</v>
      </c>
      <c r="F3133" s="37">
        <v>36.288660440000001</v>
      </c>
      <c r="G3133" s="37">
        <v>221.99406640000001</v>
      </c>
      <c r="H3133" s="37">
        <v>257.3222925</v>
      </c>
      <c r="I3133" s="17" t="s">
        <v>243</v>
      </c>
      <c r="J3133" s="17" t="s">
        <v>354</v>
      </c>
      <c r="K3133" s="17" t="s">
        <v>392</v>
      </c>
      <c r="L3133" s="17" t="s">
        <v>357</v>
      </c>
      <c r="M3133" s="17" t="s">
        <v>334</v>
      </c>
      <c r="N3133" s="36">
        <v>4.9859763823235799</v>
      </c>
      <c r="O3133" s="35">
        <v>23.201149040000001</v>
      </c>
      <c r="P3133" s="37">
        <v>1229.32186338</v>
      </c>
      <c r="Q3133" t="str">
        <f t="shared" si="192"/>
        <v>Desirable</v>
      </c>
      <c r="R3133" t="str">
        <f t="shared" si="193"/>
        <v>Normal</v>
      </c>
      <c r="S3133">
        <f t="shared" si="194"/>
        <v>4</v>
      </c>
      <c r="T3133" t="str">
        <f t="shared" si="195"/>
        <v>Moderate</v>
      </c>
    </row>
    <row r="3134" spans="1:20" ht="15" customHeight="1" x14ac:dyDescent="0.35">
      <c r="A3134" s="35">
        <v>34</v>
      </c>
      <c r="B3134" s="36">
        <v>28.146100610000001</v>
      </c>
      <c r="C3134" s="35">
        <v>123.77846460000001</v>
      </c>
      <c r="D3134" s="35">
        <v>75.663193609999993</v>
      </c>
      <c r="E3134" s="37">
        <v>190.13695899999999</v>
      </c>
      <c r="F3134" s="37">
        <v>34.989738629999998</v>
      </c>
      <c r="G3134" s="37">
        <v>213.81038150000001</v>
      </c>
      <c r="H3134" s="37">
        <v>256.00636129999998</v>
      </c>
      <c r="I3134" s="17" t="s">
        <v>353</v>
      </c>
      <c r="J3134" s="17" t="s">
        <v>249</v>
      </c>
      <c r="K3134" s="17" t="s">
        <v>255</v>
      </c>
      <c r="L3134" s="17" t="s">
        <v>357</v>
      </c>
      <c r="M3134" s="17" t="s">
        <v>333</v>
      </c>
      <c r="N3134" s="36">
        <v>5.4340777166302603</v>
      </c>
      <c r="O3134" s="35">
        <v>48.115270989999999</v>
      </c>
      <c r="P3134" s="37">
        <v>956.96742073999997</v>
      </c>
      <c r="Q3134" t="str">
        <f t="shared" si="192"/>
        <v>Desirable</v>
      </c>
      <c r="R3134" t="str">
        <f t="shared" si="193"/>
        <v>Elevated</v>
      </c>
      <c r="S3134">
        <f t="shared" si="194"/>
        <v>6</v>
      </c>
      <c r="T3134" t="str">
        <f t="shared" si="195"/>
        <v>High</v>
      </c>
    </row>
    <row r="3135" spans="1:20" ht="15" customHeight="1" x14ac:dyDescent="0.35">
      <c r="A3135" s="35">
        <v>76</v>
      </c>
      <c r="B3135" s="36">
        <v>27.596179110000001</v>
      </c>
      <c r="C3135" s="35">
        <v>104.81020100000001</v>
      </c>
      <c r="D3135" s="35">
        <v>92.059159080000001</v>
      </c>
      <c r="E3135" s="37">
        <v>192.6018512</v>
      </c>
      <c r="F3135" s="37">
        <v>33.450858859999997</v>
      </c>
      <c r="G3135" s="37">
        <v>217.9925901</v>
      </c>
      <c r="H3135" s="37">
        <v>261.41146570000001</v>
      </c>
      <c r="I3135" s="17" t="s">
        <v>243</v>
      </c>
      <c r="J3135" s="17" t="s">
        <v>249</v>
      </c>
      <c r="K3135" s="17" t="s">
        <v>392</v>
      </c>
      <c r="L3135" s="17" t="s">
        <v>366</v>
      </c>
      <c r="M3135" s="17" t="s">
        <v>333</v>
      </c>
      <c r="N3135" s="36">
        <v>5.7577550401945103</v>
      </c>
      <c r="O3135" s="35">
        <v>12.75104192</v>
      </c>
      <c r="P3135" s="37">
        <v>2097.3096123599998</v>
      </c>
      <c r="Q3135" t="str">
        <f t="shared" si="192"/>
        <v>Desirable</v>
      </c>
      <c r="R3135" t="str">
        <f t="shared" si="193"/>
        <v>Normal</v>
      </c>
      <c r="S3135">
        <f t="shared" si="194"/>
        <v>3</v>
      </c>
      <c r="T3135" t="str">
        <f t="shared" si="195"/>
        <v>Moderate</v>
      </c>
    </row>
    <row r="3136" spans="1:20" ht="15" customHeight="1" x14ac:dyDescent="0.35">
      <c r="A3136" s="35">
        <v>88</v>
      </c>
      <c r="B3136" s="36">
        <v>23.054188889999999</v>
      </c>
      <c r="C3136" s="35">
        <v>101.4728965</v>
      </c>
      <c r="D3136" s="35">
        <v>92.109977119999996</v>
      </c>
      <c r="E3136" s="37">
        <v>209.31012860000001</v>
      </c>
      <c r="F3136" s="37">
        <v>28.039581859999998</v>
      </c>
      <c r="G3136" s="37">
        <v>212.1666677</v>
      </c>
      <c r="H3136" s="37">
        <v>267.8084594</v>
      </c>
      <c r="I3136" s="17" t="s">
        <v>243</v>
      </c>
      <c r="J3136" s="17" t="s">
        <v>249</v>
      </c>
      <c r="K3136" s="17" t="s">
        <v>392</v>
      </c>
      <c r="L3136" s="17" t="s">
        <v>366</v>
      </c>
      <c r="M3136" s="17" t="s">
        <v>255</v>
      </c>
      <c r="N3136" s="36">
        <v>7.4648091988344696</v>
      </c>
      <c r="O3136" s="35">
        <v>9.3629193800000099</v>
      </c>
      <c r="P3136" s="37">
        <v>2028.7686223200001</v>
      </c>
      <c r="Q3136" t="str">
        <f t="shared" si="192"/>
        <v>Borderline High</v>
      </c>
      <c r="R3136" t="str">
        <f t="shared" si="193"/>
        <v>Normal</v>
      </c>
      <c r="S3136">
        <f t="shared" si="194"/>
        <v>1</v>
      </c>
      <c r="T3136" t="str">
        <f t="shared" si="195"/>
        <v>Low</v>
      </c>
    </row>
    <row r="3137" spans="1:20" ht="15" customHeight="1" x14ac:dyDescent="0.35">
      <c r="A3137" s="35">
        <v>74</v>
      </c>
      <c r="B3137" s="36">
        <v>22.488778050000001</v>
      </c>
      <c r="C3137" s="35">
        <v>108.7503416</v>
      </c>
      <c r="D3137" s="35">
        <v>84.065654640000005</v>
      </c>
      <c r="E3137" s="37">
        <v>214.60943370000001</v>
      </c>
      <c r="F3137" s="37">
        <v>39.40587609</v>
      </c>
      <c r="G3137" s="37">
        <v>216.31113909999999</v>
      </c>
      <c r="H3137" s="37">
        <v>254.6723806</v>
      </c>
      <c r="I3137" s="17" t="s">
        <v>353</v>
      </c>
      <c r="J3137" s="17" t="s">
        <v>359</v>
      </c>
      <c r="K3137" s="17" t="s">
        <v>392</v>
      </c>
      <c r="L3137" s="17" t="s">
        <v>366</v>
      </c>
      <c r="M3137" s="17" t="s">
        <v>255</v>
      </c>
      <c r="N3137" s="36">
        <v>5.4461277097316296</v>
      </c>
      <c r="O3137" s="35">
        <v>24.684686960000001</v>
      </c>
      <c r="P3137" s="37">
        <v>1664.1695757</v>
      </c>
      <c r="Q3137" t="str">
        <f t="shared" si="192"/>
        <v>Borderline High</v>
      </c>
      <c r="R3137" t="str">
        <f t="shared" si="193"/>
        <v>Normal</v>
      </c>
      <c r="S3137">
        <f t="shared" si="194"/>
        <v>3</v>
      </c>
      <c r="T3137" t="str">
        <f t="shared" si="195"/>
        <v>Moderate</v>
      </c>
    </row>
    <row r="3138" spans="1:20" ht="15" customHeight="1" x14ac:dyDescent="0.35">
      <c r="A3138" s="35">
        <v>43</v>
      </c>
      <c r="B3138" s="36">
        <v>27.952552950000001</v>
      </c>
      <c r="C3138" s="35">
        <v>110.05030170000001</v>
      </c>
      <c r="D3138" s="35">
        <v>94.784108169999996</v>
      </c>
      <c r="E3138" s="37">
        <v>166.9361658</v>
      </c>
      <c r="F3138" s="37">
        <v>40.810685839999998</v>
      </c>
      <c r="G3138" s="37">
        <v>197.90825760000001</v>
      </c>
      <c r="H3138" s="37">
        <v>236.38607350000001</v>
      </c>
      <c r="I3138" s="17" t="s">
        <v>243</v>
      </c>
      <c r="J3138" s="17" t="s">
        <v>249</v>
      </c>
      <c r="K3138" s="17" t="s">
        <v>392</v>
      </c>
      <c r="L3138" s="17" t="s">
        <v>360</v>
      </c>
      <c r="M3138" s="17" t="s">
        <v>333</v>
      </c>
      <c r="N3138" s="36">
        <v>4.09050135678876</v>
      </c>
      <c r="O3138" s="35">
        <v>15.266193530000001</v>
      </c>
      <c r="P3138" s="37">
        <v>1201.95977685</v>
      </c>
      <c r="Q3138" t="str">
        <f t="shared" ref="Q3138:Q3201" si="196">IF(E3138&lt;200,"Desirable",IF(E3138&lt;240,"Borderline High","High"))</f>
        <v>Desirable</v>
      </c>
      <c r="R3138" t="str">
        <f t="shared" ref="R3138:R3201" si="197">IF(C3138&lt;120,"Normal",IF(C3138&lt;130,"Elevated",IF(C3138&lt;140,"High / Stage 1","High / Stage 2")))</f>
        <v>Normal</v>
      </c>
      <c r="S3138">
        <f t="shared" ref="S3138:S3201" si="198">(IF(M3138="Obese",3,IF(M3138="Overweight",2,IF(M3138="Underweight",1,0))))+(IF(R3138="High / Stage 2",3,IF(R3138="High / Stage 1",2,IF(R3138="Elevated",1,0))))+IF(I3138="smoker",2,0)+IF(F3138&lt;40,1,0)</f>
        <v>2</v>
      </c>
      <c r="T3138" t="str">
        <f t="shared" ref="T3138:T3201" si="199">IF(S3138&lt;=2,"Low",IF(S3138&lt;=5,"Moderate","High"))</f>
        <v>Low</v>
      </c>
    </row>
    <row r="3139" spans="1:20" ht="15" customHeight="1" x14ac:dyDescent="0.35">
      <c r="A3139" s="35">
        <v>53</v>
      </c>
      <c r="B3139" s="36">
        <v>22.825033179999998</v>
      </c>
      <c r="C3139" s="35">
        <v>110.6632422</v>
      </c>
      <c r="D3139" s="35">
        <v>90.756502499999996</v>
      </c>
      <c r="E3139" s="37">
        <v>181.93339259999999</v>
      </c>
      <c r="F3139" s="37">
        <v>48.226470130000003</v>
      </c>
      <c r="G3139" s="37">
        <v>210.2820499</v>
      </c>
      <c r="H3139" s="37">
        <v>263.21269769999998</v>
      </c>
      <c r="I3139" s="17" t="s">
        <v>243</v>
      </c>
      <c r="J3139" s="17" t="s">
        <v>249</v>
      </c>
      <c r="K3139" s="17" t="s">
        <v>392</v>
      </c>
      <c r="L3139" s="17" t="s">
        <v>363</v>
      </c>
      <c r="M3139" s="17" t="s">
        <v>255</v>
      </c>
      <c r="N3139" s="36">
        <v>3.77247997022336</v>
      </c>
      <c r="O3139" s="35">
        <v>19.906739699999999</v>
      </c>
      <c r="P3139" s="37">
        <v>1209.72675854</v>
      </c>
      <c r="Q3139" t="str">
        <f t="shared" si="196"/>
        <v>Desirable</v>
      </c>
      <c r="R3139" t="str">
        <f t="shared" si="197"/>
        <v>Normal</v>
      </c>
      <c r="S3139">
        <f t="shared" si="198"/>
        <v>0</v>
      </c>
      <c r="T3139" t="str">
        <f t="shared" si="199"/>
        <v>Low</v>
      </c>
    </row>
    <row r="3140" spans="1:20" ht="15" customHeight="1" x14ac:dyDescent="0.35">
      <c r="A3140" s="35">
        <v>27</v>
      </c>
      <c r="B3140" s="36">
        <v>26.547090149999999</v>
      </c>
      <c r="C3140" s="35">
        <v>98.00532844</v>
      </c>
      <c r="D3140" s="35">
        <v>80.623182810000003</v>
      </c>
      <c r="E3140" s="37">
        <v>208.89316400000001</v>
      </c>
      <c r="F3140" s="37">
        <v>33.834099510000001</v>
      </c>
      <c r="G3140" s="37">
        <v>242.42928470000001</v>
      </c>
      <c r="H3140" s="37">
        <v>296.48116759999999</v>
      </c>
      <c r="I3140" s="17" t="s">
        <v>243</v>
      </c>
      <c r="J3140" s="17" t="s">
        <v>249</v>
      </c>
      <c r="K3140" s="17" t="s">
        <v>392</v>
      </c>
      <c r="L3140" s="17" t="s">
        <v>355</v>
      </c>
      <c r="M3140" s="17" t="s">
        <v>333</v>
      </c>
      <c r="N3140" s="36">
        <v>6.1740423722008497</v>
      </c>
      <c r="O3140" s="35">
        <v>17.38214563</v>
      </c>
      <c r="P3140" s="37">
        <v>716.77143405000004</v>
      </c>
      <c r="Q3140" t="str">
        <f t="shared" si="196"/>
        <v>Borderline High</v>
      </c>
      <c r="R3140" t="str">
        <f t="shared" si="197"/>
        <v>Normal</v>
      </c>
      <c r="S3140">
        <f t="shared" si="198"/>
        <v>3</v>
      </c>
      <c r="T3140" t="str">
        <f t="shared" si="199"/>
        <v>Moderate</v>
      </c>
    </row>
    <row r="3141" spans="1:20" ht="15" customHeight="1" x14ac:dyDescent="0.35">
      <c r="A3141" s="35">
        <v>62</v>
      </c>
      <c r="B3141" s="36">
        <v>14.51117449</v>
      </c>
      <c r="C3141" s="35">
        <v>110.9101182</v>
      </c>
      <c r="D3141" s="35">
        <v>66.015135610000002</v>
      </c>
      <c r="E3141" s="37">
        <v>166.75810759999999</v>
      </c>
      <c r="F3141" s="37">
        <v>39.866017939999999</v>
      </c>
      <c r="G3141" s="37">
        <v>209.9770097</v>
      </c>
      <c r="H3141" s="37">
        <v>227.17457469999999</v>
      </c>
      <c r="I3141" s="17" t="s">
        <v>243</v>
      </c>
      <c r="J3141" s="17" t="s">
        <v>249</v>
      </c>
      <c r="K3141" s="17" t="s">
        <v>255</v>
      </c>
      <c r="L3141" s="17" t="s">
        <v>261</v>
      </c>
      <c r="M3141" s="17" t="s">
        <v>332</v>
      </c>
      <c r="N3141" s="36">
        <v>4.1829637424780604</v>
      </c>
      <c r="O3141" s="35">
        <v>44.894982589999998</v>
      </c>
      <c r="P3141" s="37">
        <v>899.69281837999995</v>
      </c>
      <c r="Q3141" t="str">
        <f t="shared" si="196"/>
        <v>Desirable</v>
      </c>
      <c r="R3141" t="str">
        <f t="shared" si="197"/>
        <v>Normal</v>
      </c>
      <c r="S3141">
        <f t="shared" si="198"/>
        <v>2</v>
      </c>
      <c r="T3141" t="str">
        <f t="shared" si="199"/>
        <v>Low</v>
      </c>
    </row>
    <row r="3142" spans="1:20" ht="15" customHeight="1" x14ac:dyDescent="0.35">
      <c r="A3142" s="35">
        <v>28</v>
      </c>
      <c r="B3142" s="36">
        <v>29.335694759999999</v>
      </c>
      <c r="C3142" s="35">
        <v>96.308300970000005</v>
      </c>
      <c r="D3142" s="35">
        <v>74.920816979999998</v>
      </c>
      <c r="E3142" s="37">
        <v>189.9889685</v>
      </c>
      <c r="F3142" s="37">
        <v>36.209886079999997</v>
      </c>
      <c r="G3142" s="37">
        <v>195.211287</v>
      </c>
      <c r="H3142" s="37">
        <v>248.43313950000001</v>
      </c>
      <c r="I3142" s="17" t="s">
        <v>353</v>
      </c>
      <c r="J3142" s="17" t="s">
        <v>359</v>
      </c>
      <c r="K3142" s="17" t="s">
        <v>255</v>
      </c>
      <c r="L3142" s="17" t="s">
        <v>355</v>
      </c>
      <c r="M3142" s="17" t="s">
        <v>333</v>
      </c>
      <c r="N3142" s="36">
        <v>5.2468811440126997</v>
      </c>
      <c r="O3142" s="35">
        <v>21.38748399</v>
      </c>
      <c r="P3142" s="37">
        <v>821.39945327999999</v>
      </c>
      <c r="Q3142" t="str">
        <f t="shared" si="196"/>
        <v>Desirable</v>
      </c>
      <c r="R3142" t="str">
        <f t="shared" si="197"/>
        <v>Normal</v>
      </c>
      <c r="S3142">
        <f t="shared" si="198"/>
        <v>5</v>
      </c>
      <c r="T3142" t="str">
        <f t="shared" si="199"/>
        <v>Moderate</v>
      </c>
    </row>
    <row r="3143" spans="1:20" ht="15" customHeight="1" x14ac:dyDescent="0.35">
      <c r="A3143" s="35">
        <v>70</v>
      </c>
      <c r="B3143" s="36">
        <v>21.826278039999998</v>
      </c>
      <c r="C3143" s="35">
        <v>107.731075</v>
      </c>
      <c r="D3143" s="35">
        <v>68.298770989999994</v>
      </c>
      <c r="E3143" s="37">
        <v>214.58613890000001</v>
      </c>
      <c r="F3143" s="37">
        <v>40.917569200000003</v>
      </c>
      <c r="G3143" s="37">
        <v>237.74823939999999</v>
      </c>
      <c r="H3143" s="37">
        <v>267.98247800000001</v>
      </c>
      <c r="I3143" s="17" t="s">
        <v>353</v>
      </c>
      <c r="J3143" s="17" t="s">
        <v>359</v>
      </c>
      <c r="K3143" s="17" t="s">
        <v>255</v>
      </c>
      <c r="L3143" s="17" t="s">
        <v>366</v>
      </c>
      <c r="M3143" s="17" t="s">
        <v>255</v>
      </c>
      <c r="N3143" s="36">
        <v>5.2443520740718901</v>
      </c>
      <c r="O3143" s="35">
        <v>39.432304010000003</v>
      </c>
      <c r="P3143" s="37">
        <v>1527.8394628000001</v>
      </c>
      <c r="Q3143" t="str">
        <f t="shared" si="196"/>
        <v>Borderline High</v>
      </c>
      <c r="R3143" t="str">
        <f t="shared" si="197"/>
        <v>Normal</v>
      </c>
      <c r="S3143">
        <f t="shared" si="198"/>
        <v>2</v>
      </c>
      <c r="T3143" t="str">
        <f t="shared" si="199"/>
        <v>Low</v>
      </c>
    </row>
    <row r="3144" spans="1:20" ht="15" customHeight="1" x14ac:dyDescent="0.35">
      <c r="A3144" s="35">
        <v>89</v>
      </c>
      <c r="B3144" s="36">
        <v>19.861103539999998</v>
      </c>
      <c r="C3144" s="35">
        <v>111.9828128</v>
      </c>
      <c r="D3144" s="35">
        <v>85.643759290000006</v>
      </c>
      <c r="E3144" s="37">
        <v>181.94934280000001</v>
      </c>
      <c r="F3144" s="37">
        <v>39.604596340000001</v>
      </c>
      <c r="G3144" s="37">
        <v>207.8040354</v>
      </c>
      <c r="H3144" s="37">
        <v>244.89163619999999</v>
      </c>
      <c r="I3144" s="17" t="s">
        <v>243</v>
      </c>
      <c r="J3144" s="17" t="s">
        <v>249</v>
      </c>
      <c r="K3144" s="17" t="s">
        <v>392</v>
      </c>
      <c r="L3144" s="17" t="s">
        <v>366</v>
      </c>
      <c r="M3144" s="17" t="s">
        <v>255</v>
      </c>
      <c r="N3144" s="36">
        <v>4.5941471347918803</v>
      </c>
      <c r="O3144" s="35">
        <v>26.339053509999999</v>
      </c>
      <c r="P3144" s="37">
        <v>1767.63821506</v>
      </c>
      <c r="Q3144" t="str">
        <f t="shared" si="196"/>
        <v>Desirable</v>
      </c>
      <c r="R3144" t="str">
        <f t="shared" si="197"/>
        <v>Normal</v>
      </c>
      <c r="S3144">
        <f t="shared" si="198"/>
        <v>1</v>
      </c>
      <c r="T3144" t="str">
        <f t="shared" si="199"/>
        <v>Low</v>
      </c>
    </row>
    <row r="3145" spans="1:20" ht="15" customHeight="1" x14ac:dyDescent="0.35">
      <c r="A3145" s="35">
        <v>85</v>
      </c>
      <c r="B3145" s="36">
        <v>30.612290130000002</v>
      </c>
      <c r="C3145" s="35">
        <v>100.08512570000001</v>
      </c>
      <c r="D3145" s="35">
        <v>76.80070782</v>
      </c>
      <c r="E3145" s="37">
        <v>212.95258580000001</v>
      </c>
      <c r="F3145" s="37">
        <v>42.953874249999998</v>
      </c>
      <c r="G3145" s="37">
        <v>234.02147110000001</v>
      </c>
      <c r="H3145" s="37">
        <v>235.87570310000001</v>
      </c>
      <c r="I3145" s="17" t="s">
        <v>243</v>
      </c>
      <c r="J3145" s="17" t="s">
        <v>249</v>
      </c>
      <c r="K3145" s="17" t="s">
        <v>255</v>
      </c>
      <c r="L3145" s="17" t="s">
        <v>366</v>
      </c>
      <c r="M3145" s="17" t="s">
        <v>334</v>
      </c>
      <c r="N3145" s="36">
        <v>4.9577038047970703</v>
      </c>
      <c r="O3145" s="35">
        <v>23.284417879999999</v>
      </c>
      <c r="P3145" s="37">
        <v>2602.0446610499998</v>
      </c>
      <c r="Q3145" t="str">
        <f t="shared" si="196"/>
        <v>Borderline High</v>
      </c>
      <c r="R3145" t="str">
        <f t="shared" si="197"/>
        <v>Normal</v>
      </c>
      <c r="S3145">
        <f t="shared" si="198"/>
        <v>3</v>
      </c>
      <c r="T3145" t="str">
        <f t="shared" si="199"/>
        <v>Moderate</v>
      </c>
    </row>
    <row r="3146" spans="1:20" ht="15" customHeight="1" x14ac:dyDescent="0.35">
      <c r="A3146" s="35">
        <v>45</v>
      </c>
      <c r="B3146" s="36">
        <v>31.81537428</v>
      </c>
      <c r="C3146" s="35">
        <v>114.6829048</v>
      </c>
      <c r="D3146" s="35">
        <v>80.874402579999995</v>
      </c>
      <c r="E3146" s="37">
        <v>195.29905769999999</v>
      </c>
      <c r="F3146" s="37">
        <v>31.136892840000002</v>
      </c>
      <c r="G3146" s="37">
        <v>216.5310791</v>
      </c>
      <c r="H3146" s="37">
        <v>230.9080486</v>
      </c>
      <c r="I3146" s="17" t="s">
        <v>243</v>
      </c>
      <c r="J3146" s="17" t="s">
        <v>359</v>
      </c>
      <c r="K3146" s="17" t="s">
        <v>392</v>
      </c>
      <c r="L3146" s="17" t="s">
        <v>360</v>
      </c>
      <c r="M3146" s="17" t="s">
        <v>334</v>
      </c>
      <c r="N3146" s="36">
        <v>6.2722718899269596</v>
      </c>
      <c r="O3146" s="35">
        <v>33.808502220000001</v>
      </c>
      <c r="P3146" s="37">
        <v>1431.6918426</v>
      </c>
      <c r="Q3146" t="str">
        <f t="shared" si="196"/>
        <v>Desirable</v>
      </c>
      <c r="R3146" t="str">
        <f t="shared" si="197"/>
        <v>Normal</v>
      </c>
      <c r="S3146">
        <f t="shared" si="198"/>
        <v>4</v>
      </c>
      <c r="T3146" t="str">
        <f t="shared" si="199"/>
        <v>Moderate</v>
      </c>
    </row>
    <row r="3147" spans="1:20" ht="15" customHeight="1" x14ac:dyDescent="0.35">
      <c r="A3147" s="35">
        <v>82</v>
      </c>
      <c r="B3147" s="36">
        <v>26.577653609999999</v>
      </c>
      <c r="C3147" s="35">
        <v>109.23311289999999</v>
      </c>
      <c r="D3147" s="35">
        <v>85.560539379999994</v>
      </c>
      <c r="E3147" s="37">
        <v>213.74282579999999</v>
      </c>
      <c r="F3147" s="37">
        <v>33.531427559999997</v>
      </c>
      <c r="G3147" s="37">
        <v>208.1238208</v>
      </c>
      <c r="H3147" s="37">
        <v>251.19469649999999</v>
      </c>
      <c r="I3147" s="17" t="s">
        <v>243</v>
      </c>
      <c r="J3147" s="17" t="s">
        <v>249</v>
      </c>
      <c r="K3147" s="17" t="s">
        <v>392</v>
      </c>
      <c r="L3147" s="17" t="s">
        <v>366</v>
      </c>
      <c r="M3147" s="17" t="s">
        <v>333</v>
      </c>
      <c r="N3147" s="36">
        <v>6.3744028021931296</v>
      </c>
      <c r="O3147" s="35">
        <v>23.67257352</v>
      </c>
      <c r="P3147" s="37">
        <v>2179.3675960199998</v>
      </c>
      <c r="Q3147" t="str">
        <f t="shared" si="196"/>
        <v>Borderline High</v>
      </c>
      <c r="R3147" t="str">
        <f t="shared" si="197"/>
        <v>Normal</v>
      </c>
      <c r="S3147">
        <f t="shared" si="198"/>
        <v>3</v>
      </c>
      <c r="T3147" t="str">
        <f t="shared" si="199"/>
        <v>Moderate</v>
      </c>
    </row>
    <row r="3148" spans="1:20" ht="15" customHeight="1" x14ac:dyDescent="0.35">
      <c r="A3148" s="35">
        <v>66</v>
      </c>
      <c r="B3148" s="36">
        <v>23.414412779999999</v>
      </c>
      <c r="C3148" s="35">
        <v>103.7589024</v>
      </c>
      <c r="D3148" s="35">
        <v>83.239140509999999</v>
      </c>
      <c r="E3148" s="37">
        <v>201.51608899999999</v>
      </c>
      <c r="F3148" s="37">
        <v>37.905254499999998</v>
      </c>
      <c r="G3148" s="37">
        <v>212.1195166</v>
      </c>
      <c r="H3148" s="37">
        <v>215.18935909999999</v>
      </c>
      <c r="I3148" s="17" t="s">
        <v>243</v>
      </c>
      <c r="J3148" s="17" t="s">
        <v>359</v>
      </c>
      <c r="K3148" s="17" t="s">
        <v>392</v>
      </c>
      <c r="L3148" s="17" t="s">
        <v>261</v>
      </c>
      <c r="M3148" s="17" t="s">
        <v>255</v>
      </c>
      <c r="N3148" s="36">
        <v>5.3163101437559304</v>
      </c>
      <c r="O3148" s="35">
        <v>20.519761890000002</v>
      </c>
      <c r="P3148" s="37">
        <v>1545.35124348</v>
      </c>
      <c r="Q3148" t="str">
        <f t="shared" si="196"/>
        <v>Borderline High</v>
      </c>
      <c r="R3148" t="str">
        <f t="shared" si="197"/>
        <v>Normal</v>
      </c>
      <c r="S3148">
        <f t="shared" si="198"/>
        <v>1</v>
      </c>
      <c r="T3148" t="str">
        <f t="shared" si="199"/>
        <v>Low</v>
      </c>
    </row>
    <row r="3149" spans="1:20" ht="15" customHeight="1" x14ac:dyDescent="0.35">
      <c r="A3149" s="35">
        <v>64</v>
      </c>
      <c r="B3149" s="36">
        <v>30.591403230000001</v>
      </c>
      <c r="C3149" s="35">
        <v>114.7593095</v>
      </c>
      <c r="D3149" s="35">
        <v>79.800479980000006</v>
      </c>
      <c r="E3149" s="37">
        <v>189.54752060000001</v>
      </c>
      <c r="F3149" s="37">
        <v>38.922669310000003</v>
      </c>
      <c r="G3149" s="37">
        <v>213.45957580000001</v>
      </c>
      <c r="H3149" s="37">
        <v>252.5217839</v>
      </c>
      <c r="I3149" s="17" t="s">
        <v>243</v>
      </c>
      <c r="J3149" s="17" t="s">
        <v>359</v>
      </c>
      <c r="K3149" s="17" t="s">
        <v>255</v>
      </c>
      <c r="L3149" s="17" t="s">
        <v>261</v>
      </c>
      <c r="M3149" s="17" t="s">
        <v>334</v>
      </c>
      <c r="N3149" s="36">
        <v>4.8698489584654903</v>
      </c>
      <c r="O3149" s="35">
        <v>34.958829520000002</v>
      </c>
      <c r="P3149" s="37">
        <v>1957.8498067200001</v>
      </c>
      <c r="Q3149" t="str">
        <f t="shared" si="196"/>
        <v>Desirable</v>
      </c>
      <c r="R3149" t="str">
        <f t="shared" si="197"/>
        <v>Normal</v>
      </c>
      <c r="S3149">
        <f t="shared" si="198"/>
        <v>4</v>
      </c>
      <c r="T3149" t="str">
        <f t="shared" si="199"/>
        <v>Moderate</v>
      </c>
    </row>
    <row r="3150" spans="1:20" ht="15" customHeight="1" x14ac:dyDescent="0.35">
      <c r="A3150" s="35">
        <v>69</v>
      </c>
      <c r="B3150" s="36">
        <v>23.1549829</v>
      </c>
      <c r="C3150" s="35">
        <v>93.864468740000007</v>
      </c>
      <c r="D3150" s="35">
        <v>82.625404579999994</v>
      </c>
      <c r="E3150" s="37">
        <v>170.1692745</v>
      </c>
      <c r="F3150" s="37">
        <v>43.586207770000001</v>
      </c>
      <c r="G3150" s="37">
        <v>208.4051704</v>
      </c>
      <c r="H3150" s="37">
        <v>253.049103</v>
      </c>
      <c r="I3150" s="17" t="s">
        <v>243</v>
      </c>
      <c r="J3150" s="17" t="s">
        <v>249</v>
      </c>
      <c r="K3150" s="17" t="s">
        <v>392</v>
      </c>
      <c r="L3150" s="17" t="s">
        <v>261</v>
      </c>
      <c r="M3150" s="17" t="s">
        <v>255</v>
      </c>
      <c r="N3150" s="36">
        <v>3.9042000487394102</v>
      </c>
      <c r="O3150" s="35">
        <v>11.23906416</v>
      </c>
      <c r="P3150" s="37">
        <v>1597.6938201</v>
      </c>
      <c r="Q3150" t="str">
        <f t="shared" si="196"/>
        <v>Desirable</v>
      </c>
      <c r="R3150" t="str">
        <f t="shared" si="197"/>
        <v>Normal</v>
      </c>
      <c r="S3150">
        <f t="shared" si="198"/>
        <v>0</v>
      </c>
      <c r="T3150" t="str">
        <f t="shared" si="199"/>
        <v>Low</v>
      </c>
    </row>
    <row r="3151" spans="1:20" ht="15" customHeight="1" x14ac:dyDescent="0.35">
      <c r="A3151" s="35">
        <v>71</v>
      </c>
      <c r="B3151" s="36">
        <v>26.211811139999998</v>
      </c>
      <c r="C3151" s="35">
        <v>114.2221144</v>
      </c>
      <c r="D3151" s="35">
        <v>95.584207019999994</v>
      </c>
      <c r="E3151" s="37">
        <v>187.56212170000001</v>
      </c>
      <c r="F3151" s="37">
        <v>33.575436009999997</v>
      </c>
      <c r="G3151" s="37">
        <v>217.305725</v>
      </c>
      <c r="H3151" s="37">
        <v>240.31477380000001</v>
      </c>
      <c r="I3151" s="17" t="s">
        <v>353</v>
      </c>
      <c r="J3151" s="17" t="s">
        <v>249</v>
      </c>
      <c r="K3151" s="17" t="s">
        <v>392</v>
      </c>
      <c r="L3151" s="17" t="s">
        <v>366</v>
      </c>
      <c r="M3151" s="17" t="s">
        <v>333</v>
      </c>
      <c r="N3151" s="36">
        <v>5.5862899783084599</v>
      </c>
      <c r="O3151" s="35">
        <v>18.637907380000001</v>
      </c>
      <c r="P3151" s="37">
        <v>1861.0385909399999</v>
      </c>
      <c r="Q3151" t="str">
        <f t="shared" si="196"/>
        <v>Desirable</v>
      </c>
      <c r="R3151" t="str">
        <f t="shared" si="197"/>
        <v>Normal</v>
      </c>
      <c r="S3151">
        <f t="shared" si="198"/>
        <v>5</v>
      </c>
      <c r="T3151" t="str">
        <f t="shared" si="199"/>
        <v>Moderate</v>
      </c>
    </row>
    <row r="3152" spans="1:20" ht="15" customHeight="1" x14ac:dyDescent="0.35">
      <c r="A3152" s="35">
        <v>77</v>
      </c>
      <c r="B3152" s="36">
        <v>33.741547920000002</v>
      </c>
      <c r="C3152" s="35">
        <v>102.55347310000001</v>
      </c>
      <c r="D3152" s="35">
        <v>92.176568570000001</v>
      </c>
      <c r="E3152" s="37">
        <v>191.45763349999999</v>
      </c>
      <c r="F3152" s="37">
        <v>26.07238254</v>
      </c>
      <c r="G3152" s="37">
        <v>205.35583930000001</v>
      </c>
      <c r="H3152" s="37">
        <v>233.56701279999999</v>
      </c>
      <c r="I3152" s="17" t="s">
        <v>243</v>
      </c>
      <c r="J3152" s="17" t="s">
        <v>249</v>
      </c>
      <c r="K3152" s="17" t="s">
        <v>392</v>
      </c>
      <c r="L3152" s="17" t="s">
        <v>366</v>
      </c>
      <c r="M3152" s="17" t="s">
        <v>334</v>
      </c>
      <c r="N3152" s="36">
        <v>7.3433117670112198</v>
      </c>
      <c r="O3152" s="35">
        <v>10.376904529999999</v>
      </c>
      <c r="P3152" s="37">
        <v>2598.0991898399998</v>
      </c>
      <c r="Q3152" t="str">
        <f t="shared" si="196"/>
        <v>Desirable</v>
      </c>
      <c r="R3152" t="str">
        <f t="shared" si="197"/>
        <v>Normal</v>
      </c>
      <c r="S3152">
        <f t="shared" si="198"/>
        <v>4</v>
      </c>
      <c r="T3152" t="str">
        <f t="shared" si="199"/>
        <v>Moderate</v>
      </c>
    </row>
    <row r="3153" spans="1:20" ht="15" customHeight="1" x14ac:dyDescent="0.35">
      <c r="A3153" s="35">
        <v>74</v>
      </c>
      <c r="B3153" s="36">
        <v>28.8763288</v>
      </c>
      <c r="C3153" s="35">
        <v>115.376696</v>
      </c>
      <c r="D3153" s="35">
        <v>82.145506170000004</v>
      </c>
      <c r="E3153" s="37">
        <v>202.76421070000001</v>
      </c>
      <c r="F3153" s="37">
        <v>43.288890029999997</v>
      </c>
      <c r="G3153" s="37">
        <v>232.84173440000001</v>
      </c>
      <c r="H3153" s="37">
        <v>264.12563890000001</v>
      </c>
      <c r="I3153" s="17" t="s">
        <v>353</v>
      </c>
      <c r="J3153" s="17" t="s">
        <v>354</v>
      </c>
      <c r="K3153" s="17" t="s">
        <v>392</v>
      </c>
      <c r="L3153" s="17" t="s">
        <v>366</v>
      </c>
      <c r="M3153" s="17" t="s">
        <v>333</v>
      </c>
      <c r="N3153" s="36">
        <v>4.6839780497832297</v>
      </c>
      <c r="O3153" s="35">
        <v>33.231189829999998</v>
      </c>
      <c r="P3153" s="37">
        <v>2136.8483311999998</v>
      </c>
      <c r="Q3153" t="str">
        <f t="shared" si="196"/>
        <v>Borderline High</v>
      </c>
      <c r="R3153" t="str">
        <f t="shared" si="197"/>
        <v>Normal</v>
      </c>
      <c r="S3153">
        <f t="shared" si="198"/>
        <v>4</v>
      </c>
      <c r="T3153" t="str">
        <f t="shared" si="199"/>
        <v>Moderate</v>
      </c>
    </row>
    <row r="3154" spans="1:20" ht="15" customHeight="1" x14ac:dyDescent="0.35">
      <c r="A3154" s="35">
        <v>64</v>
      </c>
      <c r="B3154" s="36">
        <v>26.769217260000001</v>
      </c>
      <c r="C3154" s="35">
        <v>110.8638926</v>
      </c>
      <c r="D3154" s="35">
        <v>88.870899750000007</v>
      </c>
      <c r="E3154" s="37">
        <v>172.1339194</v>
      </c>
      <c r="F3154" s="37">
        <v>35.749774709999997</v>
      </c>
      <c r="G3154" s="37">
        <v>200.60171969999999</v>
      </c>
      <c r="H3154" s="37">
        <v>230.7952827</v>
      </c>
      <c r="I3154" s="17" t="s">
        <v>353</v>
      </c>
      <c r="J3154" s="17" t="s">
        <v>249</v>
      </c>
      <c r="K3154" s="17" t="s">
        <v>392</v>
      </c>
      <c r="L3154" s="17" t="s">
        <v>261</v>
      </c>
      <c r="M3154" s="17" t="s">
        <v>333</v>
      </c>
      <c r="N3154" s="36">
        <v>4.8149651514265503</v>
      </c>
      <c r="O3154" s="35">
        <v>21.99299285</v>
      </c>
      <c r="P3154" s="37">
        <v>1713.2299046400001</v>
      </c>
      <c r="Q3154" t="str">
        <f t="shared" si="196"/>
        <v>Desirable</v>
      </c>
      <c r="R3154" t="str">
        <f t="shared" si="197"/>
        <v>Normal</v>
      </c>
      <c r="S3154">
        <f t="shared" si="198"/>
        <v>5</v>
      </c>
      <c r="T3154" t="str">
        <f t="shared" si="199"/>
        <v>Moderate</v>
      </c>
    </row>
    <row r="3155" spans="1:20" ht="15" customHeight="1" x14ac:dyDescent="0.35">
      <c r="A3155" s="35">
        <v>48</v>
      </c>
      <c r="B3155" s="36">
        <v>25.620541710000001</v>
      </c>
      <c r="C3155" s="35">
        <v>122.6409669</v>
      </c>
      <c r="D3155" s="35">
        <v>71.928496960000004</v>
      </c>
      <c r="E3155" s="37">
        <v>172.3534214</v>
      </c>
      <c r="F3155" s="37">
        <v>34.412366540000001</v>
      </c>
      <c r="G3155" s="37">
        <v>192.73026899999999</v>
      </c>
      <c r="H3155" s="37">
        <v>237.59786790000001</v>
      </c>
      <c r="I3155" s="17" t="s">
        <v>243</v>
      </c>
      <c r="J3155" s="17" t="s">
        <v>359</v>
      </c>
      <c r="K3155" s="17" t="s">
        <v>255</v>
      </c>
      <c r="L3155" s="17" t="s">
        <v>360</v>
      </c>
      <c r="M3155" s="17" t="s">
        <v>333</v>
      </c>
      <c r="N3155" s="36">
        <v>5.0084733695853503</v>
      </c>
      <c r="O3155" s="35">
        <v>50.712469939999998</v>
      </c>
      <c r="P3155" s="37">
        <v>1229.7860020799999</v>
      </c>
      <c r="Q3155" t="str">
        <f t="shared" si="196"/>
        <v>Desirable</v>
      </c>
      <c r="R3155" t="str">
        <f t="shared" si="197"/>
        <v>Elevated</v>
      </c>
      <c r="S3155">
        <f t="shared" si="198"/>
        <v>4</v>
      </c>
      <c r="T3155" t="str">
        <f t="shared" si="199"/>
        <v>Moderate</v>
      </c>
    </row>
    <row r="3156" spans="1:20" ht="15" customHeight="1" x14ac:dyDescent="0.35">
      <c r="A3156" s="35">
        <v>63</v>
      </c>
      <c r="B3156" s="36">
        <v>27.219132519999999</v>
      </c>
      <c r="C3156" s="35">
        <v>124.953017</v>
      </c>
      <c r="D3156" s="35">
        <v>81.55423012</v>
      </c>
      <c r="E3156" s="37">
        <v>177.1875896</v>
      </c>
      <c r="F3156" s="37">
        <v>36.384285689999999</v>
      </c>
      <c r="G3156" s="37">
        <v>205.8924154</v>
      </c>
      <c r="H3156" s="37">
        <v>250.22148630000001</v>
      </c>
      <c r="I3156" s="17" t="s">
        <v>353</v>
      </c>
      <c r="J3156" s="17" t="s">
        <v>359</v>
      </c>
      <c r="K3156" s="17" t="s">
        <v>392</v>
      </c>
      <c r="L3156" s="17" t="s">
        <v>261</v>
      </c>
      <c r="M3156" s="17" t="s">
        <v>333</v>
      </c>
      <c r="N3156" s="36">
        <v>4.8698933135493396</v>
      </c>
      <c r="O3156" s="35">
        <v>43.398786880000003</v>
      </c>
      <c r="P3156" s="37">
        <v>1714.80534876</v>
      </c>
      <c r="Q3156" t="str">
        <f t="shared" si="196"/>
        <v>Desirable</v>
      </c>
      <c r="R3156" t="str">
        <f t="shared" si="197"/>
        <v>Elevated</v>
      </c>
      <c r="S3156">
        <f t="shared" si="198"/>
        <v>6</v>
      </c>
      <c r="T3156" t="str">
        <f t="shared" si="199"/>
        <v>High</v>
      </c>
    </row>
    <row r="3157" spans="1:20" ht="15" customHeight="1" x14ac:dyDescent="0.35">
      <c r="A3157" s="35">
        <v>43</v>
      </c>
      <c r="B3157" s="36">
        <v>28.33003531</v>
      </c>
      <c r="C3157" s="35">
        <v>116.16562329999999</v>
      </c>
      <c r="D3157" s="35">
        <v>81.477000930000003</v>
      </c>
      <c r="E3157" s="37">
        <v>160.8403544</v>
      </c>
      <c r="F3157" s="37">
        <v>39.400348149999999</v>
      </c>
      <c r="G3157" s="37">
        <v>178.04297589999999</v>
      </c>
      <c r="H3157" s="37">
        <v>234.90124639999999</v>
      </c>
      <c r="I3157" s="17" t="s">
        <v>243</v>
      </c>
      <c r="J3157" s="17" t="s">
        <v>249</v>
      </c>
      <c r="K3157" s="17" t="s">
        <v>392</v>
      </c>
      <c r="L3157" s="17" t="s">
        <v>360</v>
      </c>
      <c r="M3157" s="17" t="s">
        <v>333</v>
      </c>
      <c r="N3157" s="36">
        <v>4.0822064258840802</v>
      </c>
      <c r="O3157" s="35">
        <v>34.688622369999997</v>
      </c>
      <c r="P3157" s="37">
        <v>1218.19151833</v>
      </c>
      <c r="Q3157" t="str">
        <f t="shared" si="196"/>
        <v>Desirable</v>
      </c>
      <c r="R3157" t="str">
        <f t="shared" si="197"/>
        <v>Normal</v>
      </c>
      <c r="S3157">
        <f t="shared" si="198"/>
        <v>3</v>
      </c>
      <c r="T3157" t="str">
        <f t="shared" si="199"/>
        <v>Moderate</v>
      </c>
    </row>
    <row r="3158" spans="1:20" ht="15" customHeight="1" x14ac:dyDescent="0.35">
      <c r="A3158" s="35">
        <v>22</v>
      </c>
      <c r="B3158" s="36">
        <v>21.372401839999998</v>
      </c>
      <c r="C3158" s="35">
        <v>102.1592359</v>
      </c>
      <c r="D3158" s="35">
        <v>82.617681669999996</v>
      </c>
      <c r="E3158" s="37">
        <v>172.09221410000001</v>
      </c>
      <c r="F3158" s="37">
        <v>38.880436379999999</v>
      </c>
      <c r="G3158" s="37">
        <v>209.2612341</v>
      </c>
      <c r="H3158" s="37">
        <v>239.16622340000001</v>
      </c>
      <c r="I3158" s="17" t="s">
        <v>243</v>
      </c>
      <c r="J3158" s="17" t="s">
        <v>354</v>
      </c>
      <c r="K3158" s="17" t="s">
        <v>392</v>
      </c>
      <c r="L3158" s="17" t="s">
        <v>355</v>
      </c>
      <c r="M3158" s="17" t="s">
        <v>255</v>
      </c>
      <c r="N3158" s="36">
        <v>4.4261903960657198</v>
      </c>
      <c r="O3158" s="35">
        <v>19.541554229999999</v>
      </c>
      <c r="P3158" s="37">
        <v>470.19284047999997</v>
      </c>
      <c r="Q3158" t="str">
        <f t="shared" si="196"/>
        <v>Desirable</v>
      </c>
      <c r="R3158" t="str">
        <f t="shared" si="197"/>
        <v>Normal</v>
      </c>
      <c r="S3158">
        <f t="shared" si="198"/>
        <v>1</v>
      </c>
      <c r="T3158" t="str">
        <f t="shared" si="199"/>
        <v>Low</v>
      </c>
    </row>
    <row r="3159" spans="1:20" ht="15" customHeight="1" x14ac:dyDescent="0.35">
      <c r="A3159" s="35">
        <v>69</v>
      </c>
      <c r="B3159" s="36">
        <v>33.041285700000003</v>
      </c>
      <c r="C3159" s="35">
        <v>113.297083</v>
      </c>
      <c r="D3159" s="35">
        <v>71.509891190000005</v>
      </c>
      <c r="E3159" s="37">
        <v>205.9252984</v>
      </c>
      <c r="F3159" s="37">
        <v>34.823296890000002</v>
      </c>
      <c r="G3159" s="37">
        <v>229.6363005</v>
      </c>
      <c r="H3159" s="37">
        <v>284.89943849999997</v>
      </c>
      <c r="I3159" s="17" t="s">
        <v>243</v>
      </c>
      <c r="J3159" s="17" t="s">
        <v>249</v>
      </c>
      <c r="K3159" s="17" t="s">
        <v>255</v>
      </c>
      <c r="L3159" s="17" t="s">
        <v>261</v>
      </c>
      <c r="M3159" s="17" t="s">
        <v>334</v>
      </c>
      <c r="N3159" s="36">
        <v>5.9134348781069699</v>
      </c>
      <c r="O3159" s="35">
        <v>41.787191810000003</v>
      </c>
      <c r="P3159" s="37">
        <v>2279.8487132999999</v>
      </c>
      <c r="Q3159" t="str">
        <f t="shared" si="196"/>
        <v>Borderline High</v>
      </c>
      <c r="R3159" t="str">
        <f t="shared" si="197"/>
        <v>Normal</v>
      </c>
      <c r="S3159">
        <f t="shared" si="198"/>
        <v>4</v>
      </c>
      <c r="T3159" t="str">
        <f t="shared" si="199"/>
        <v>Moderate</v>
      </c>
    </row>
    <row r="3160" spans="1:20" ht="15" customHeight="1" x14ac:dyDescent="0.35">
      <c r="A3160" s="35">
        <v>71</v>
      </c>
      <c r="B3160" s="36">
        <v>24.70930547</v>
      </c>
      <c r="C3160" s="35">
        <v>98.029138410000002</v>
      </c>
      <c r="D3160" s="35">
        <v>84.987812039999994</v>
      </c>
      <c r="E3160" s="37">
        <v>189.94844130000001</v>
      </c>
      <c r="F3160" s="37">
        <v>34.35185018</v>
      </c>
      <c r="G3160" s="37">
        <v>228.950728</v>
      </c>
      <c r="H3160" s="37">
        <v>212.68783590000001</v>
      </c>
      <c r="I3160" s="17" t="s">
        <v>243</v>
      </c>
      <c r="J3160" s="17" t="s">
        <v>359</v>
      </c>
      <c r="K3160" s="17" t="s">
        <v>392</v>
      </c>
      <c r="L3160" s="17" t="s">
        <v>366</v>
      </c>
      <c r="M3160" s="17" t="s">
        <v>255</v>
      </c>
      <c r="N3160" s="36">
        <v>5.5294966735325897</v>
      </c>
      <c r="O3160" s="35">
        <v>13.04132637</v>
      </c>
      <c r="P3160" s="37">
        <v>1754.3606883699999</v>
      </c>
      <c r="Q3160" t="str">
        <f t="shared" si="196"/>
        <v>Desirable</v>
      </c>
      <c r="R3160" t="str">
        <f t="shared" si="197"/>
        <v>Normal</v>
      </c>
      <c r="S3160">
        <f t="shared" si="198"/>
        <v>1</v>
      </c>
      <c r="T3160" t="str">
        <f t="shared" si="199"/>
        <v>Low</v>
      </c>
    </row>
    <row r="3161" spans="1:20" ht="15" customHeight="1" x14ac:dyDescent="0.35">
      <c r="A3161" s="35">
        <v>50</v>
      </c>
      <c r="B3161" s="36">
        <v>25.977373579999998</v>
      </c>
      <c r="C3161" s="35">
        <v>90.021335960000002</v>
      </c>
      <c r="D3161" s="35">
        <v>64.144699279999998</v>
      </c>
      <c r="E3161" s="37">
        <v>142.9532639</v>
      </c>
      <c r="F3161" s="37">
        <v>42.231984109999999</v>
      </c>
      <c r="G3161" s="37">
        <v>192.86434420000001</v>
      </c>
      <c r="H3161" s="37">
        <v>220.5931932</v>
      </c>
      <c r="I3161" s="17" t="s">
        <v>243</v>
      </c>
      <c r="J3161" s="17" t="s">
        <v>249</v>
      </c>
      <c r="K3161" s="17" t="s">
        <v>255</v>
      </c>
      <c r="L3161" s="17" t="s">
        <v>363</v>
      </c>
      <c r="M3161" s="17" t="s">
        <v>333</v>
      </c>
      <c r="N3161" s="36">
        <v>3.3849525877745901</v>
      </c>
      <c r="O3161" s="35">
        <v>25.876636680000001</v>
      </c>
      <c r="P3161" s="37">
        <v>1298.8686789999999</v>
      </c>
      <c r="Q3161" t="str">
        <f t="shared" si="196"/>
        <v>Desirable</v>
      </c>
      <c r="R3161" t="str">
        <f t="shared" si="197"/>
        <v>Normal</v>
      </c>
      <c r="S3161">
        <f t="shared" si="198"/>
        <v>2</v>
      </c>
      <c r="T3161" t="str">
        <f t="shared" si="199"/>
        <v>Low</v>
      </c>
    </row>
    <row r="3162" spans="1:20" ht="15" customHeight="1" x14ac:dyDescent="0.35">
      <c r="A3162" s="35">
        <v>67</v>
      </c>
      <c r="B3162" s="36">
        <v>31.06810711</v>
      </c>
      <c r="C3162" s="35">
        <v>123.0135623</v>
      </c>
      <c r="D3162" s="35">
        <v>107.5632548</v>
      </c>
      <c r="E3162" s="37">
        <v>218.88564</v>
      </c>
      <c r="F3162" s="37">
        <v>34.621067650000001</v>
      </c>
      <c r="G3162" s="37">
        <v>215.53005719999999</v>
      </c>
      <c r="H3162" s="37">
        <v>227.9701651</v>
      </c>
      <c r="I3162" s="17" t="s">
        <v>243</v>
      </c>
      <c r="J3162" s="17" t="s">
        <v>359</v>
      </c>
      <c r="K3162" s="17" t="s">
        <v>392</v>
      </c>
      <c r="L3162" s="17" t="s">
        <v>261</v>
      </c>
      <c r="M3162" s="17" t="s">
        <v>334</v>
      </c>
      <c r="N3162" s="36">
        <v>6.3223249557989902</v>
      </c>
      <c r="O3162" s="35">
        <v>15.450307499999999</v>
      </c>
      <c r="P3162" s="37">
        <v>2081.5631763699998</v>
      </c>
      <c r="Q3162" t="str">
        <f t="shared" si="196"/>
        <v>Borderline High</v>
      </c>
      <c r="R3162" t="str">
        <f t="shared" si="197"/>
        <v>Elevated</v>
      </c>
      <c r="S3162">
        <f t="shared" si="198"/>
        <v>5</v>
      </c>
      <c r="T3162" t="str">
        <f t="shared" si="199"/>
        <v>Moderate</v>
      </c>
    </row>
    <row r="3163" spans="1:20" ht="15" customHeight="1" x14ac:dyDescent="0.35">
      <c r="A3163" s="35">
        <v>55</v>
      </c>
      <c r="B3163" s="36">
        <v>26.292637670000001</v>
      </c>
      <c r="C3163" s="35">
        <v>104.3132659</v>
      </c>
      <c r="D3163" s="35">
        <v>68.409841520000001</v>
      </c>
      <c r="E3163" s="37">
        <v>180.40365539999999</v>
      </c>
      <c r="F3163" s="37">
        <v>38.90120005</v>
      </c>
      <c r="G3163" s="37">
        <v>204.40838049999999</v>
      </c>
      <c r="H3163" s="37">
        <v>201.04871159999999</v>
      </c>
      <c r="I3163" s="17" t="s">
        <v>353</v>
      </c>
      <c r="J3163" s="17" t="s">
        <v>354</v>
      </c>
      <c r="K3163" s="17" t="s">
        <v>255</v>
      </c>
      <c r="L3163" s="17" t="s">
        <v>363</v>
      </c>
      <c r="M3163" s="17" t="s">
        <v>333</v>
      </c>
      <c r="N3163" s="36">
        <v>4.6374830382642704</v>
      </c>
      <c r="O3163" s="35">
        <v>35.903424379999997</v>
      </c>
      <c r="P3163" s="37">
        <v>1446.0950718500001</v>
      </c>
      <c r="Q3163" t="str">
        <f t="shared" si="196"/>
        <v>Desirable</v>
      </c>
      <c r="R3163" t="str">
        <f t="shared" si="197"/>
        <v>Normal</v>
      </c>
      <c r="S3163">
        <f t="shared" si="198"/>
        <v>5</v>
      </c>
      <c r="T3163" t="str">
        <f t="shared" si="199"/>
        <v>Moderate</v>
      </c>
    </row>
    <row r="3164" spans="1:20" ht="15" customHeight="1" x14ac:dyDescent="0.35">
      <c r="A3164" s="35">
        <v>44</v>
      </c>
      <c r="B3164" s="36">
        <v>31.405132070000001</v>
      </c>
      <c r="C3164" s="35">
        <v>101.2548065</v>
      </c>
      <c r="D3164" s="35">
        <v>80.282947440000001</v>
      </c>
      <c r="E3164" s="37">
        <v>199.1981121</v>
      </c>
      <c r="F3164" s="37">
        <v>43.39614839</v>
      </c>
      <c r="G3164" s="37">
        <v>214.25518460000001</v>
      </c>
      <c r="H3164" s="37">
        <v>223.11460289999999</v>
      </c>
      <c r="I3164" s="17" t="s">
        <v>243</v>
      </c>
      <c r="J3164" s="17" t="s">
        <v>359</v>
      </c>
      <c r="K3164" s="17" t="s">
        <v>392</v>
      </c>
      <c r="L3164" s="17" t="s">
        <v>360</v>
      </c>
      <c r="M3164" s="17" t="s">
        <v>334</v>
      </c>
      <c r="N3164" s="36">
        <v>4.5902256188685699</v>
      </c>
      <c r="O3164" s="35">
        <v>20.97185906</v>
      </c>
      <c r="P3164" s="37">
        <v>1381.82581108</v>
      </c>
      <c r="Q3164" t="str">
        <f t="shared" si="196"/>
        <v>Desirable</v>
      </c>
      <c r="R3164" t="str">
        <f t="shared" si="197"/>
        <v>Normal</v>
      </c>
      <c r="S3164">
        <f t="shared" si="198"/>
        <v>3</v>
      </c>
      <c r="T3164" t="str">
        <f t="shared" si="199"/>
        <v>Moderate</v>
      </c>
    </row>
    <row r="3165" spans="1:20" ht="15" customHeight="1" x14ac:dyDescent="0.35">
      <c r="A3165" s="35">
        <v>32</v>
      </c>
      <c r="B3165" s="36">
        <v>26.764868360000001</v>
      </c>
      <c r="C3165" s="35">
        <v>95.920413510000003</v>
      </c>
      <c r="D3165" s="35">
        <v>88.852816250000004</v>
      </c>
      <c r="E3165" s="37">
        <v>215.75498830000001</v>
      </c>
      <c r="F3165" s="37">
        <v>43.996937039999999</v>
      </c>
      <c r="G3165" s="37">
        <v>225.60931500000001</v>
      </c>
      <c r="H3165" s="37">
        <v>264.81035250000002</v>
      </c>
      <c r="I3165" s="17" t="s">
        <v>243</v>
      </c>
      <c r="J3165" s="17" t="s">
        <v>359</v>
      </c>
      <c r="K3165" s="17" t="s">
        <v>392</v>
      </c>
      <c r="L3165" s="17" t="s">
        <v>357</v>
      </c>
      <c r="M3165" s="17" t="s">
        <v>333</v>
      </c>
      <c r="N3165" s="36">
        <v>4.9038638326992103</v>
      </c>
      <c r="O3165" s="35">
        <v>7.0675972600000003</v>
      </c>
      <c r="P3165" s="37">
        <v>856.47578752000004</v>
      </c>
      <c r="Q3165" t="str">
        <f t="shared" si="196"/>
        <v>Borderline High</v>
      </c>
      <c r="R3165" t="str">
        <f t="shared" si="197"/>
        <v>Normal</v>
      </c>
      <c r="S3165">
        <f t="shared" si="198"/>
        <v>2</v>
      </c>
      <c r="T3165" t="str">
        <f t="shared" si="199"/>
        <v>Low</v>
      </c>
    </row>
    <row r="3166" spans="1:20" ht="15" customHeight="1" x14ac:dyDescent="0.35">
      <c r="A3166" s="35">
        <v>78</v>
      </c>
      <c r="B3166" s="36">
        <v>27.49666461</v>
      </c>
      <c r="C3166" s="35">
        <v>112.8648336</v>
      </c>
      <c r="D3166" s="35">
        <v>89.539241930000003</v>
      </c>
      <c r="E3166" s="37">
        <v>221.01533090000001</v>
      </c>
      <c r="F3166" s="37">
        <v>31.677928560000002</v>
      </c>
      <c r="G3166" s="37">
        <v>233.0528084</v>
      </c>
      <c r="H3166" s="37">
        <v>267.14248850000001</v>
      </c>
      <c r="I3166" s="17" t="s">
        <v>353</v>
      </c>
      <c r="J3166" s="17" t="s">
        <v>354</v>
      </c>
      <c r="K3166" s="17" t="s">
        <v>392</v>
      </c>
      <c r="L3166" s="17" t="s">
        <v>366</v>
      </c>
      <c r="M3166" s="17" t="s">
        <v>333</v>
      </c>
      <c r="N3166" s="36">
        <v>6.9769502283390503</v>
      </c>
      <c r="O3166" s="35">
        <v>23.325591670000001</v>
      </c>
      <c r="P3166" s="37">
        <v>2144.7398395800001</v>
      </c>
      <c r="Q3166" t="str">
        <f t="shared" si="196"/>
        <v>Borderline High</v>
      </c>
      <c r="R3166" t="str">
        <f t="shared" si="197"/>
        <v>Normal</v>
      </c>
      <c r="S3166">
        <f t="shared" si="198"/>
        <v>5</v>
      </c>
      <c r="T3166" t="str">
        <f t="shared" si="199"/>
        <v>Moderate</v>
      </c>
    </row>
    <row r="3167" spans="1:20" ht="15" customHeight="1" x14ac:dyDescent="0.35">
      <c r="A3167" s="35">
        <v>38</v>
      </c>
      <c r="B3167" s="36">
        <v>28.076864019999999</v>
      </c>
      <c r="C3167" s="35">
        <v>105.17701219999999</v>
      </c>
      <c r="D3167" s="35">
        <v>95.018752160000005</v>
      </c>
      <c r="E3167" s="37">
        <v>175.7375839</v>
      </c>
      <c r="F3167" s="37">
        <v>38.59578836</v>
      </c>
      <c r="G3167" s="37">
        <v>228.4975637</v>
      </c>
      <c r="H3167" s="37">
        <v>231.43663530000001</v>
      </c>
      <c r="I3167" s="17" t="s">
        <v>353</v>
      </c>
      <c r="J3167" s="17" t="s">
        <v>354</v>
      </c>
      <c r="K3167" s="17" t="s">
        <v>392</v>
      </c>
      <c r="L3167" s="17" t="s">
        <v>357</v>
      </c>
      <c r="M3167" s="17" t="s">
        <v>333</v>
      </c>
      <c r="N3167" s="36">
        <v>4.5532839557730398</v>
      </c>
      <c r="O3167" s="35">
        <v>10.15826004</v>
      </c>
      <c r="P3167" s="37">
        <v>1066.9208327599999</v>
      </c>
      <c r="Q3167" t="str">
        <f t="shared" si="196"/>
        <v>Desirable</v>
      </c>
      <c r="R3167" t="str">
        <f t="shared" si="197"/>
        <v>Normal</v>
      </c>
      <c r="S3167">
        <f t="shared" si="198"/>
        <v>5</v>
      </c>
      <c r="T3167" t="str">
        <f t="shared" si="199"/>
        <v>Moderate</v>
      </c>
    </row>
    <row r="3168" spans="1:20" ht="15" customHeight="1" x14ac:dyDescent="0.35">
      <c r="A3168" s="35">
        <v>63</v>
      </c>
      <c r="B3168" s="36">
        <v>28.869529310000001</v>
      </c>
      <c r="C3168" s="35">
        <v>103.90091390000001</v>
      </c>
      <c r="D3168" s="35">
        <v>83.634526039999997</v>
      </c>
      <c r="E3168" s="37">
        <v>194.04521199999999</v>
      </c>
      <c r="F3168" s="37">
        <v>28.571109310000001</v>
      </c>
      <c r="G3168" s="37">
        <v>221.55213749999999</v>
      </c>
      <c r="H3168" s="37">
        <v>232.51793069999999</v>
      </c>
      <c r="I3168" s="17" t="s">
        <v>243</v>
      </c>
      <c r="J3168" s="17" t="s">
        <v>359</v>
      </c>
      <c r="K3168" s="17" t="s">
        <v>392</v>
      </c>
      <c r="L3168" s="17" t="s">
        <v>261</v>
      </c>
      <c r="M3168" s="17" t="s">
        <v>333</v>
      </c>
      <c r="N3168" s="36">
        <v>6.7916583110087201</v>
      </c>
      <c r="O3168" s="35">
        <v>20.266387859999998</v>
      </c>
      <c r="P3168" s="37">
        <v>1818.7803465300001</v>
      </c>
      <c r="Q3168" t="str">
        <f t="shared" si="196"/>
        <v>Desirable</v>
      </c>
      <c r="R3168" t="str">
        <f t="shared" si="197"/>
        <v>Normal</v>
      </c>
      <c r="S3168">
        <f t="shared" si="198"/>
        <v>3</v>
      </c>
      <c r="T3168" t="str">
        <f t="shared" si="199"/>
        <v>Moderate</v>
      </c>
    </row>
    <row r="3169" spans="1:20" ht="15" customHeight="1" x14ac:dyDescent="0.35">
      <c r="A3169" s="35">
        <v>86</v>
      </c>
      <c r="B3169" s="36">
        <v>29.797517039999999</v>
      </c>
      <c r="C3169" s="35">
        <v>106.1596248</v>
      </c>
      <c r="D3169" s="35">
        <v>95.418433239999999</v>
      </c>
      <c r="E3169" s="37">
        <v>247.2020119</v>
      </c>
      <c r="F3169" s="37">
        <v>37.479581770000003</v>
      </c>
      <c r="G3169" s="37">
        <v>239.6581535</v>
      </c>
      <c r="H3169" s="37">
        <v>272.41584929999999</v>
      </c>
      <c r="I3169" s="17" t="s">
        <v>243</v>
      </c>
      <c r="J3169" s="17" t="s">
        <v>354</v>
      </c>
      <c r="K3169" s="17" t="s">
        <v>392</v>
      </c>
      <c r="L3169" s="17" t="s">
        <v>366</v>
      </c>
      <c r="M3169" s="17" t="s">
        <v>333</v>
      </c>
      <c r="N3169" s="36">
        <v>6.5956448878484899</v>
      </c>
      <c r="O3169" s="35">
        <v>10.741191560000001</v>
      </c>
      <c r="P3169" s="37">
        <v>2562.5864654400002</v>
      </c>
      <c r="Q3169" t="str">
        <f t="shared" si="196"/>
        <v>High</v>
      </c>
      <c r="R3169" t="str">
        <f t="shared" si="197"/>
        <v>Normal</v>
      </c>
      <c r="S3169">
        <f t="shared" si="198"/>
        <v>3</v>
      </c>
      <c r="T3169" t="str">
        <f t="shared" si="199"/>
        <v>Moderate</v>
      </c>
    </row>
    <row r="3170" spans="1:20" ht="15" customHeight="1" x14ac:dyDescent="0.35">
      <c r="A3170" s="35">
        <v>23</v>
      </c>
      <c r="B3170" s="36">
        <v>32.259970240000001</v>
      </c>
      <c r="C3170" s="35">
        <v>111.0392609</v>
      </c>
      <c r="D3170" s="35">
        <v>92.406802279999994</v>
      </c>
      <c r="E3170" s="37">
        <v>175.35865999999999</v>
      </c>
      <c r="F3170" s="37">
        <v>41.485041950000003</v>
      </c>
      <c r="G3170" s="37">
        <v>226.44603530000001</v>
      </c>
      <c r="H3170" s="37">
        <v>244.34218390000001</v>
      </c>
      <c r="I3170" s="17" t="s">
        <v>243</v>
      </c>
      <c r="J3170" s="17" t="s">
        <v>249</v>
      </c>
      <c r="K3170" s="17" t="s">
        <v>392</v>
      </c>
      <c r="L3170" s="17" t="s">
        <v>355</v>
      </c>
      <c r="M3170" s="17" t="s">
        <v>334</v>
      </c>
      <c r="N3170" s="36">
        <v>4.2270334500650097</v>
      </c>
      <c r="O3170" s="35">
        <v>18.632458620000001</v>
      </c>
      <c r="P3170" s="37">
        <v>741.97931552</v>
      </c>
      <c r="Q3170" t="str">
        <f t="shared" si="196"/>
        <v>Desirable</v>
      </c>
      <c r="R3170" t="str">
        <f t="shared" si="197"/>
        <v>Normal</v>
      </c>
      <c r="S3170">
        <f t="shared" si="198"/>
        <v>3</v>
      </c>
      <c r="T3170" t="str">
        <f t="shared" si="199"/>
        <v>Moderate</v>
      </c>
    </row>
    <row r="3171" spans="1:20" ht="15" customHeight="1" x14ac:dyDescent="0.35">
      <c r="A3171" s="35">
        <v>55</v>
      </c>
      <c r="B3171" s="36">
        <v>31.963124830000002</v>
      </c>
      <c r="C3171" s="35">
        <v>111.9502313</v>
      </c>
      <c r="D3171" s="35">
        <v>91.182971730000006</v>
      </c>
      <c r="E3171" s="37">
        <v>190.9465131</v>
      </c>
      <c r="F3171" s="37">
        <v>35.094362310000001</v>
      </c>
      <c r="G3171" s="37">
        <v>198.04618249999999</v>
      </c>
      <c r="H3171" s="37">
        <v>274.44765419999999</v>
      </c>
      <c r="I3171" s="17" t="s">
        <v>243</v>
      </c>
      <c r="J3171" s="17" t="s">
        <v>359</v>
      </c>
      <c r="K3171" s="17" t="s">
        <v>392</v>
      </c>
      <c r="L3171" s="17" t="s">
        <v>363</v>
      </c>
      <c r="M3171" s="17" t="s">
        <v>334</v>
      </c>
      <c r="N3171" s="36">
        <v>5.4409455117977901</v>
      </c>
      <c r="O3171" s="35">
        <v>20.76725957</v>
      </c>
      <c r="P3171" s="37">
        <v>1757.9718656499999</v>
      </c>
      <c r="Q3171" t="str">
        <f t="shared" si="196"/>
        <v>Desirable</v>
      </c>
      <c r="R3171" t="str">
        <f t="shared" si="197"/>
        <v>Normal</v>
      </c>
      <c r="S3171">
        <f t="shared" si="198"/>
        <v>4</v>
      </c>
      <c r="T3171" t="str">
        <f t="shared" si="199"/>
        <v>Moderate</v>
      </c>
    </row>
    <row r="3172" spans="1:20" ht="15" customHeight="1" x14ac:dyDescent="0.35">
      <c r="A3172" s="35">
        <v>79</v>
      </c>
      <c r="B3172" s="36">
        <v>23.033610849999999</v>
      </c>
      <c r="C3172" s="35">
        <v>92.188187040000003</v>
      </c>
      <c r="D3172" s="35">
        <v>74.477718780000004</v>
      </c>
      <c r="E3172" s="37">
        <v>184.8207664</v>
      </c>
      <c r="F3172" s="37">
        <v>33.701040079999999</v>
      </c>
      <c r="G3172" s="37">
        <v>209.94449789999999</v>
      </c>
      <c r="H3172" s="37">
        <v>237.0711254</v>
      </c>
      <c r="I3172" s="17" t="s">
        <v>243</v>
      </c>
      <c r="J3172" s="17" t="s">
        <v>359</v>
      </c>
      <c r="K3172" s="17" t="s">
        <v>255</v>
      </c>
      <c r="L3172" s="17" t="s">
        <v>366</v>
      </c>
      <c r="M3172" s="17" t="s">
        <v>255</v>
      </c>
      <c r="N3172" s="36">
        <v>5.4841264827812397</v>
      </c>
      <c r="O3172" s="35">
        <v>17.710468259999999</v>
      </c>
      <c r="P3172" s="37">
        <v>1819.6552571499999</v>
      </c>
      <c r="Q3172" t="str">
        <f t="shared" si="196"/>
        <v>Desirable</v>
      </c>
      <c r="R3172" t="str">
        <f t="shared" si="197"/>
        <v>Normal</v>
      </c>
      <c r="S3172">
        <f t="shared" si="198"/>
        <v>1</v>
      </c>
      <c r="T3172" t="str">
        <f t="shared" si="199"/>
        <v>Low</v>
      </c>
    </row>
    <row r="3173" spans="1:20" ht="15" customHeight="1" x14ac:dyDescent="0.35">
      <c r="A3173" s="35">
        <v>79</v>
      </c>
      <c r="B3173" s="36">
        <v>34.271007220000001</v>
      </c>
      <c r="C3173" s="35">
        <v>106.078891</v>
      </c>
      <c r="D3173" s="35">
        <v>86.518892480000005</v>
      </c>
      <c r="E3173" s="37">
        <v>170.19337569999999</v>
      </c>
      <c r="F3173" s="37">
        <v>32.484952389999997</v>
      </c>
      <c r="G3173" s="37">
        <v>206.26420300000001</v>
      </c>
      <c r="H3173" s="37">
        <v>222.1092883</v>
      </c>
      <c r="I3173" s="17" t="s">
        <v>353</v>
      </c>
      <c r="J3173" s="17" t="s">
        <v>359</v>
      </c>
      <c r="K3173" s="17" t="s">
        <v>392</v>
      </c>
      <c r="L3173" s="17" t="s">
        <v>366</v>
      </c>
      <c r="M3173" s="17" t="s">
        <v>334</v>
      </c>
      <c r="N3173" s="36">
        <v>5.2391449941724897</v>
      </c>
      <c r="O3173" s="35">
        <v>19.559998520000001</v>
      </c>
      <c r="P3173" s="37">
        <v>2707.4095703799999</v>
      </c>
      <c r="Q3173" t="str">
        <f t="shared" si="196"/>
        <v>Desirable</v>
      </c>
      <c r="R3173" t="str">
        <f t="shared" si="197"/>
        <v>Normal</v>
      </c>
      <c r="S3173">
        <f t="shared" si="198"/>
        <v>6</v>
      </c>
      <c r="T3173" t="str">
        <f t="shared" si="199"/>
        <v>High</v>
      </c>
    </row>
    <row r="3174" spans="1:20" ht="15" customHeight="1" x14ac:dyDescent="0.35">
      <c r="A3174" s="35">
        <v>63</v>
      </c>
      <c r="B3174" s="36">
        <v>18.497444739999999</v>
      </c>
      <c r="C3174" s="35">
        <v>114.13756239999999</v>
      </c>
      <c r="D3174" s="35">
        <v>76.467167520000004</v>
      </c>
      <c r="E3174" s="37">
        <v>193.33298790000001</v>
      </c>
      <c r="F3174" s="37">
        <v>30.307541839999999</v>
      </c>
      <c r="G3174" s="37">
        <v>210.73124300000001</v>
      </c>
      <c r="H3174" s="37">
        <v>282.02484179999999</v>
      </c>
      <c r="I3174" s="17" t="s">
        <v>353</v>
      </c>
      <c r="J3174" s="17" t="s">
        <v>249</v>
      </c>
      <c r="K3174" s="17" t="s">
        <v>255</v>
      </c>
      <c r="L3174" s="17" t="s">
        <v>261</v>
      </c>
      <c r="M3174" s="17" t="s">
        <v>332</v>
      </c>
      <c r="N3174" s="36">
        <v>6.3790388847979198</v>
      </c>
      <c r="O3174" s="35">
        <v>37.670394880000003</v>
      </c>
      <c r="P3174" s="37">
        <v>1165.3390186199999</v>
      </c>
      <c r="Q3174" t="str">
        <f t="shared" si="196"/>
        <v>Desirable</v>
      </c>
      <c r="R3174" t="str">
        <f t="shared" si="197"/>
        <v>Normal</v>
      </c>
      <c r="S3174">
        <f t="shared" si="198"/>
        <v>4</v>
      </c>
      <c r="T3174" t="str">
        <f t="shared" si="199"/>
        <v>Moderate</v>
      </c>
    </row>
    <row r="3175" spans="1:20" ht="15" customHeight="1" x14ac:dyDescent="0.35">
      <c r="A3175" s="35">
        <v>30</v>
      </c>
      <c r="B3175" s="36">
        <v>23.843983690000002</v>
      </c>
      <c r="C3175" s="35">
        <v>97.295656690000001</v>
      </c>
      <c r="D3175" s="35">
        <v>82.00428694</v>
      </c>
      <c r="E3175" s="37">
        <v>185.69809559999999</v>
      </c>
      <c r="F3175" s="37">
        <v>35.651712959999998</v>
      </c>
      <c r="G3175" s="37">
        <v>203.5340534</v>
      </c>
      <c r="H3175" s="37">
        <v>276.74483400000003</v>
      </c>
      <c r="I3175" s="17" t="s">
        <v>353</v>
      </c>
      <c r="J3175" s="17" t="s">
        <v>249</v>
      </c>
      <c r="K3175" s="17" t="s">
        <v>392</v>
      </c>
      <c r="L3175" s="17" t="s">
        <v>357</v>
      </c>
      <c r="M3175" s="17" t="s">
        <v>255</v>
      </c>
      <c r="N3175" s="36">
        <v>5.2086724643033797</v>
      </c>
      <c r="O3175" s="35">
        <v>15.291369749999999</v>
      </c>
      <c r="P3175" s="37">
        <v>715.31951070000002</v>
      </c>
      <c r="Q3175" t="str">
        <f t="shared" si="196"/>
        <v>Desirable</v>
      </c>
      <c r="R3175" t="str">
        <f t="shared" si="197"/>
        <v>Normal</v>
      </c>
      <c r="S3175">
        <f t="shared" si="198"/>
        <v>3</v>
      </c>
      <c r="T3175" t="str">
        <f t="shared" si="199"/>
        <v>Moderate</v>
      </c>
    </row>
    <row r="3176" spans="1:20" ht="15" customHeight="1" x14ac:dyDescent="0.35">
      <c r="A3176" s="35">
        <v>20</v>
      </c>
      <c r="B3176" s="36">
        <v>26.311055889999999</v>
      </c>
      <c r="C3176" s="35">
        <v>114.2790856</v>
      </c>
      <c r="D3176" s="35">
        <v>68.271164569999996</v>
      </c>
      <c r="E3176" s="37">
        <v>203.65077199999999</v>
      </c>
      <c r="F3176" s="37">
        <v>36.631099679999998</v>
      </c>
      <c r="G3176" s="37">
        <v>224.59352319999999</v>
      </c>
      <c r="H3176" s="37">
        <v>216.80665300000001</v>
      </c>
      <c r="I3176" s="17" t="s">
        <v>353</v>
      </c>
      <c r="J3176" s="17" t="s">
        <v>249</v>
      </c>
      <c r="K3176" s="17" t="s">
        <v>255</v>
      </c>
      <c r="L3176" s="17" t="s">
        <v>355</v>
      </c>
      <c r="M3176" s="17" t="s">
        <v>333</v>
      </c>
      <c r="N3176" s="36">
        <v>5.55950473174547</v>
      </c>
      <c r="O3176" s="35">
        <v>46.007921029999999</v>
      </c>
      <c r="P3176" s="37">
        <v>526.2211178</v>
      </c>
      <c r="Q3176" t="str">
        <f t="shared" si="196"/>
        <v>Borderline High</v>
      </c>
      <c r="R3176" t="str">
        <f t="shared" si="197"/>
        <v>Normal</v>
      </c>
      <c r="S3176">
        <f t="shared" si="198"/>
        <v>5</v>
      </c>
      <c r="T3176" t="str">
        <f t="shared" si="199"/>
        <v>Moderate</v>
      </c>
    </row>
    <row r="3177" spans="1:20" ht="15" customHeight="1" x14ac:dyDescent="0.35">
      <c r="A3177" s="35">
        <v>23</v>
      </c>
      <c r="B3177" s="36">
        <v>21.16870466</v>
      </c>
      <c r="C3177" s="35">
        <v>102.84416969999999</v>
      </c>
      <c r="D3177" s="35">
        <v>85.075060530000002</v>
      </c>
      <c r="E3177" s="37">
        <v>169.74552370000001</v>
      </c>
      <c r="F3177" s="37">
        <v>49.509842210000002</v>
      </c>
      <c r="G3177" s="37">
        <v>191.10092270000001</v>
      </c>
      <c r="H3177" s="37">
        <v>213.6379737</v>
      </c>
      <c r="I3177" s="17" t="s">
        <v>243</v>
      </c>
      <c r="J3177" s="17" t="s">
        <v>359</v>
      </c>
      <c r="K3177" s="17" t="s">
        <v>392</v>
      </c>
      <c r="L3177" s="17" t="s">
        <v>355</v>
      </c>
      <c r="M3177" s="17" t="s">
        <v>255</v>
      </c>
      <c r="N3177" s="36">
        <v>3.4285207975418399</v>
      </c>
      <c r="O3177" s="35">
        <v>17.76910917</v>
      </c>
      <c r="P3177" s="37">
        <v>486.88020718000001</v>
      </c>
      <c r="Q3177" t="str">
        <f t="shared" si="196"/>
        <v>Desirable</v>
      </c>
      <c r="R3177" t="str">
        <f t="shared" si="197"/>
        <v>Normal</v>
      </c>
      <c r="S3177">
        <f t="shared" si="198"/>
        <v>0</v>
      </c>
      <c r="T3177" t="str">
        <f t="shared" si="199"/>
        <v>Low</v>
      </c>
    </row>
    <row r="3178" spans="1:20" ht="15" customHeight="1" x14ac:dyDescent="0.35">
      <c r="A3178" s="35">
        <v>25</v>
      </c>
      <c r="B3178" s="36">
        <v>28.399112039999999</v>
      </c>
      <c r="C3178" s="35">
        <v>101.7797705</v>
      </c>
      <c r="D3178" s="35">
        <v>89.142805769999995</v>
      </c>
      <c r="E3178" s="37">
        <v>186.73099669999999</v>
      </c>
      <c r="F3178" s="37">
        <v>40.106367480000003</v>
      </c>
      <c r="G3178" s="37">
        <v>199.18225849999999</v>
      </c>
      <c r="H3178" s="37">
        <v>281.13435320000002</v>
      </c>
      <c r="I3178" s="17" t="s">
        <v>353</v>
      </c>
      <c r="J3178" s="17" t="s">
        <v>359</v>
      </c>
      <c r="K3178" s="17" t="s">
        <v>392</v>
      </c>
      <c r="L3178" s="17" t="s">
        <v>355</v>
      </c>
      <c r="M3178" s="17" t="s">
        <v>333</v>
      </c>
      <c r="N3178" s="36">
        <v>4.6558940246363099</v>
      </c>
      <c r="O3178" s="35">
        <v>12.636964730000001</v>
      </c>
      <c r="P3178" s="37">
        <v>709.977801</v>
      </c>
      <c r="Q3178" t="str">
        <f t="shared" si="196"/>
        <v>Desirable</v>
      </c>
      <c r="R3178" t="str">
        <f t="shared" si="197"/>
        <v>Normal</v>
      </c>
      <c r="S3178">
        <f t="shared" si="198"/>
        <v>4</v>
      </c>
      <c r="T3178" t="str">
        <f t="shared" si="199"/>
        <v>Moderate</v>
      </c>
    </row>
    <row r="3179" spans="1:20" ht="15" customHeight="1" x14ac:dyDescent="0.35">
      <c r="A3179" s="35">
        <v>61</v>
      </c>
      <c r="B3179" s="36">
        <v>30.69930222</v>
      </c>
      <c r="C3179" s="35">
        <v>107.33548500000001</v>
      </c>
      <c r="D3179" s="35">
        <v>84.497725990000006</v>
      </c>
      <c r="E3179" s="37">
        <v>212.9708315</v>
      </c>
      <c r="F3179" s="37">
        <v>39.385701040000001</v>
      </c>
      <c r="G3179" s="37">
        <v>225.72153309999999</v>
      </c>
      <c r="H3179" s="37">
        <v>253.50300429999999</v>
      </c>
      <c r="I3179" s="17" t="s">
        <v>353</v>
      </c>
      <c r="J3179" s="17" t="s">
        <v>354</v>
      </c>
      <c r="K3179" s="17" t="s">
        <v>392</v>
      </c>
      <c r="L3179" s="17" t="s">
        <v>261</v>
      </c>
      <c r="M3179" s="17" t="s">
        <v>334</v>
      </c>
      <c r="N3179" s="36">
        <v>5.4073134634243898</v>
      </c>
      <c r="O3179" s="35">
        <v>22.837759009999999</v>
      </c>
      <c r="P3179" s="37">
        <v>1872.65743542</v>
      </c>
      <c r="Q3179" t="str">
        <f t="shared" si="196"/>
        <v>Borderline High</v>
      </c>
      <c r="R3179" t="str">
        <f t="shared" si="197"/>
        <v>Normal</v>
      </c>
      <c r="S3179">
        <f t="shared" si="198"/>
        <v>6</v>
      </c>
      <c r="T3179" t="str">
        <f t="shared" si="199"/>
        <v>High</v>
      </c>
    </row>
    <row r="3180" spans="1:20" ht="15" customHeight="1" x14ac:dyDescent="0.35">
      <c r="A3180" s="35">
        <v>50</v>
      </c>
      <c r="B3180" s="36">
        <v>23.436878270000001</v>
      </c>
      <c r="C3180" s="35">
        <v>112.4358826</v>
      </c>
      <c r="D3180" s="35">
        <v>82.311979050000005</v>
      </c>
      <c r="E3180" s="37">
        <v>200.3205615</v>
      </c>
      <c r="F3180" s="37">
        <v>25.787409109999999</v>
      </c>
      <c r="G3180" s="37">
        <v>208.9528665</v>
      </c>
      <c r="H3180" s="37">
        <v>263.71128479999999</v>
      </c>
      <c r="I3180" s="17" t="s">
        <v>243</v>
      </c>
      <c r="J3180" s="17" t="s">
        <v>359</v>
      </c>
      <c r="K3180" s="17" t="s">
        <v>392</v>
      </c>
      <c r="L3180" s="17" t="s">
        <v>363</v>
      </c>
      <c r="M3180" s="17" t="s">
        <v>255</v>
      </c>
      <c r="N3180" s="36">
        <v>7.76815385545338</v>
      </c>
      <c r="O3180" s="35">
        <v>30.123903550000001</v>
      </c>
      <c r="P3180" s="37">
        <v>1171.8439135000001</v>
      </c>
      <c r="Q3180" t="str">
        <f t="shared" si="196"/>
        <v>Borderline High</v>
      </c>
      <c r="R3180" t="str">
        <f t="shared" si="197"/>
        <v>Normal</v>
      </c>
      <c r="S3180">
        <f t="shared" si="198"/>
        <v>1</v>
      </c>
      <c r="T3180" t="str">
        <f t="shared" si="199"/>
        <v>Low</v>
      </c>
    </row>
    <row r="3181" spans="1:20" ht="15" customHeight="1" x14ac:dyDescent="0.35">
      <c r="A3181" s="35">
        <v>67</v>
      </c>
      <c r="B3181" s="36">
        <v>29.31724784</v>
      </c>
      <c r="C3181" s="35">
        <v>101.88701020000001</v>
      </c>
      <c r="D3181" s="35">
        <v>84.228675809999999</v>
      </c>
      <c r="E3181" s="37">
        <v>194.2519676</v>
      </c>
      <c r="F3181" s="37">
        <v>42.064082589999998</v>
      </c>
      <c r="G3181" s="37">
        <v>228.82084309999999</v>
      </c>
      <c r="H3181" s="37">
        <v>268.89435020000002</v>
      </c>
      <c r="I3181" s="17" t="s">
        <v>243</v>
      </c>
      <c r="J3181" s="17" t="s">
        <v>359</v>
      </c>
      <c r="K3181" s="17" t="s">
        <v>392</v>
      </c>
      <c r="L3181" s="17" t="s">
        <v>261</v>
      </c>
      <c r="M3181" s="17" t="s">
        <v>333</v>
      </c>
      <c r="N3181" s="36">
        <v>4.6180008130304504</v>
      </c>
      <c r="O3181" s="35">
        <v>17.65833439</v>
      </c>
      <c r="P3181" s="37">
        <v>1964.2556052800001</v>
      </c>
      <c r="Q3181" t="str">
        <f t="shared" si="196"/>
        <v>Desirable</v>
      </c>
      <c r="R3181" t="str">
        <f t="shared" si="197"/>
        <v>Normal</v>
      </c>
      <c r="S3181">
        <f t="shared" si="198"/>
        <v>2</v>
      </c>
      <c r="T3181" t="str">
        <f t="shared" si="199"/>
        <v>Low</v>
      </c>
    </row>
    <row r="3182" spans="1:20" ht="15" customHeight="1" x14ac:dyDescent="0.35">
      <c r="A3182" s="35">
        <v>28</v>
      </c>
      <c r="B3182" s="36">
        <v>31.18424035</v>
      </c>
      <c r="C3182" s="35">
        <v>94.915162589999994</v>
      </c>
      <c r="D3182" s="35">
        <v>82.23184028</v>
      </c>
      <c r="E3182" s="37">
        <v>192.65885170000001</v>
      </c>
      <c r="F3182" s="37">
        <v>38.818710940000003</v>
      </c>
      <c r="G3182" s="37">
        <v>210.15243100000001</v>
      </c>
      <c r="H3182" s="37">
        <v>196.37512469999999</v>
      </c>
      <c r="I3182" s="17" t="s">
        <v>243</v>
      </c>
      <c r="J3182" s="17" t="s">
        <v>249</v>
      </c>
      <c r="K3182" s="17" t="s">
        <v>392</v>
      </c>
      <c r="L3182" s="17" t="s">
        <v>355</v>
      </c>
      <c r="M3182" s="17" t="s">
        <v>334</v>
      </c>
      <c r="N3182" s="36">
        <v>4.9630409417196404</v>
      </c>
      <c r="O3182" s="35">
        <v>12.683322309999999</v>
      </c>
      <c r="P3182" s="37">
        <v>873.15872979999995</v>
      </c>
      <c r="Q3182" t="str">
        <f t="shared" si="196"/>
        <v>Desirable</v>
      </c>
      <c r="R3182" t="str">
        <f t="shared" si="197"/>
        <v>Normal</v>
      </c>
      <c r="S3182">
        <f t="shared" si="198"/>
        <v>4</v>
      </c>
      <c r="T3182" t="str">
        <f t="shared" si="199"/>
        <v>Moderate</v>
      </c>
    </row>
    <row r="3183" spans="1:20" ht="15" customHeight="1" x14ac:dyDescent="0.35">
      <c r="A3183" s="35">
        <v>45</v>
      </c>
      <c r="B3183" s="36">
        <v>17.322394589999998</v>
      </c>
      <c r="C3183" s="35">
        <v>95.83525444</v>
      </c>
      <c r="D3183" s="35">
        <v>87.391827559999996</v>
      </c>
      <c r="E3183" s="37">
        <v>165.2205179</v>
      </c>
      <c r="F3183" s="37">
        <v>50.51703577</v>
      </c>
      <c r="G3183" s="37">
        <v>194.7763966</v>
      </c>
      <c r="H3183" s="37">
        <v>214.8387745</v>
      </c>
      <c r="I3183" s="17" t="s">
        <v>353</v>
      </c>
      <c r="J3183" s="17" t="s">
        <v>359</v>
      </c>
      <c r="K3183" s="17" t="s">
        <v>392</v>
      </c>
      <c r="L3183" s="17" t="s">
        <v>360</v>
      </c>
      <c r="M3183" s="17" t="s">
        <v>332</v>
      </c>
      <c r="N3183" s="36">
        <v>3.27059011641609</v>
      </c>
      <c r="O3183" s="35">
        <v>8.4434268800000005</v>
      </c>
      <c r="P3183" s="37">
        <v>779.50775654999995</v>
      </c>
      <c r="Q3183" t="str">
        <f t="shared" si="196"/>
        <v>Desirable</v>
      </c>
      <c r="R3183" t="str">
        <f t="shared" si="197"/>
        <v>Normal</v>
      </c>
      <c r="S3183">
        <f t="shared" si="198"/>
        <v>3</v>
      </c>
      <c r="T3183" t="str">
        <f t="shared" si="199"/>
        <v>Moderate</v>
      </c>
    </row>
    <row r="3184" spans="1:20" ht="15" customHeight="1" x14ac:dyDescent="0.35">
      <c r="A3184" s="35">
        <v>87</v>
      </c>
      <c r="B3184" s="36">
        <v>27.87122213</v>
      </c>
      <c r="C3184" s="35">
        <v>99.970544079999996</v>
      </c>
      <c r="D3184" s="35">
        <v>80.36330427</v>
      </c>
      <c r="E3184" s="37">
        <v>221.39525710000001</v>
      </c>
      <c r="F3184" s="37">
        <v>32.117248400000001</v>
      </c>
      <c r="G3184" s="37">
        <v>226.48488649999999</v>
      </c>
      <c r="H3184" s="37">
        <v>254.94347769999999</v>
      </c>
      <c r="I3184" s="17" t="s">
        <v>243</v>
      </c>
      <c r="J3184" s="17" t="s">
        <v>354</v>
      </c>
      <c r="K3184" s="17" t="s">
        <v>392</v>
      </c>
      <c r="L3184" s="17" t="s">
        <v>366</v>
      </c>
      <c r="M3184" s="17" t="s">
        <v>333</v>
      </c>
      <c r="N3184" s="36">
        <v>6.8933444840187503</v>
      </c>
      <c r="O3184" s="35">
        <v>19.607239809999999</v>
      </c>
      <c r="P3184" s="37">
        <v>2424.7963253100002</v>
      </c>
      <c r="Q3184" t="str">
        <f t="shared" si="196"/>
        <v>Borderline High</v>
      </c>
      <c r="R3184" t="str">
        <f t="shared" si="197"/>
        <v>Normal</v>
      </c>
      <c r="S3184">
        <f t="shared" si="198"/>
        <v>3</v>
      </c>
      <c r="T3184" t="str">
        <f t="shared" si="199"/>
        <v>Moderate</v>
      </c>
    </row>
    <row r="3185" spans="1:20" ht="15" customHeight="1" x14ac:dyDescent="0.35">
      <c r="A3185" s="35">
        <v>58</v>
      </c>
      <c r="B3185" s="36">
        <v>28.866542020000001</v>
      </c>
      <c r="C3185" s="35">
        <v>99.465710920000006</v>
      </c>
      <c r="D3185" s="35">
        <v>90.243895429999995</v>
      </c>
      <c r="E3185" s="37">
        <v>213.3657139</v>
      </c>
      <c r="F3185" s="37">
        <v>27.26538188</v>
      </c>
      <c r="G3185" s="37">
        <v>240.9471949</v>
      </c>
      <c r="H3185" s="37">
        <v>225.07824049999999</v>
      </c>
      <c r="I3185" s="17" t="s">
        <v>243</v>
      </c>
      <c r="J3185" s="17" t="s">
        <v>249</v>
      </c>
      <c r="K3185" s="17" t="s">
        <v>392</v>
      </c>
      <c r="L3185" s="17" t="s">
        <v>363</v>
      </c>
      <c r="M3185" s="17" t="s">
        <v>333</v>
      </c>
      <c r="N3185" s="36">
        <v>7.82551716455181</v>
      </c>
      <c r="O3185" s="35">
        <v>9.2218154900000098</v>
      </c>
      <c r="P3185" s="37">
        <v>1674.2594371600001</v>
      </c>
      <c r="Q3185" t="str">
        <f t="shared" si="196"/>
        <v>Borderline High</v>
      </c>
      <c r="R3185" t="str">
        <f t="shared" si="197"/>
        <v>Normal</v>
      </c>
      <c r="S3185">
        <f t="shared" si="198"/>
        <v>3</v>
      </c>
      <c r="T3185" t="str">
        <f t="shared" si="199"/>
        <v>Moderate</v>
      </c>
    </row>
    <row r="3186" spans="1:20" ht="15" customHeight="1" x14ac:dyDescent="0.35">
      <c r="A3186" s="35">
        <v>33</v>
      </c>
      <c r="B3186" s="36">
        <v>22.413947969999999</v>
      </c>
      <c r="C3186" s="35">
        <v>93.574104969999993</v>
      </c>
      <c r="D3186" s="35">
        <v>79.811697280000004</v>
      </c>
      <c r="E3186" s="37">
        <v>197.61091189999999</v>
      </c>
      <c r="F3186" s="37">
        <v>39.821823070000001</v>
      </c>
      <c r="G3186" s="37">
        <v>199.9795747</v>
      </c>
      <c r="H3186" s="37">
        <v>240.02019139999999</v>
      </c>
      <c r="I3186" s="17" t="s">
        <v>243</v>
      </c>
      <c r="J3186" s="17" t="s">
        <v>354</v>
      </c>
      <c r="K3186" s="17" t="s">
        <v>255</v>
      </c>
      <c r="L3186" s="17" t="s">
        <v>357</v>
      </c>
      <c r="M3186" s="17" t="s">
        <v>255</v>
      </c>
      <c r="N3186" s="36">
        <v>4.9623773264381601</v>
      </c>
      <c r="O3186" s="35">
        <v>13.76240769</v>
      </c>
      <c r="P3186" s="37">
        <v>739.66028300999994</v>
      </c>
      <c r="Q3186" t="str">
        <f t="shared" si="196"/>
        <v>Desirable</v>
      </c>
      <c r="R3186" t="str">
        <f t="shared" si="197"/>
        <v>Normal</v>
      </c>
      <c r="S3186">
        <f t="shared" si="198"/>
        <v>1</v>
      </c>
      <c r="T3186" t="str">
        <f t="shared" si="199"/>
        <v>Low</v>
      </c>
    </row>
    <row r="3187" spans="1:20" ht="15" customHeight="1" x14ac:dyDescent="0.35">
      <c r="A3187" s="35">
        <v>85</v>
      </c>
      <c r="B3187" s="36">
        <v>21.02534546</v>
      </c>
      <c r="C3187" s="35">
        <v>110.31797109999999</v>
      </c>
      <c r="D3187" s="35">
        <v>78.350828559999997</v>
      </c>
      <c r="E3187" s="37">
        <v>181.53707170000001</v>
      </c>
      <c r="F3187" s="37">
        <v>42.912487159999998</v>
      </c>
      <c r="G3187" s="37">
        <v>213.74571940000001</v>
      </c>
      <c r="H3187" s="37">
        <v>218.39485719999999</v>
      </c>
      <c r="I3187" s="17" t="s">
        <v>243</v>
      </c>
      <c r="J3187" s="17" t="s">
        <v>249</v>
      </c>
      <c r="K3187" s="17" t="s">
        <v>255</v>
      </c>
      <c r="L3187" s="17" t="s">
        <v>366</v>
      </c>
      <c r="M3187" s="17" t="s">
        <v>255</v>
      </c>
      <c r="N3187" s="36">
        <v>4.2304020045059501</v>
      </c>
      <c r="O3187" s="35">
        <v>31.967142540000001</v>
      </c>
      <c r="P3187" s="37">
        <v>1787.1543641000001</v>
      </c>
      <c r="Q3187" t="str">
        <f t="shared" si="196"/>
        <v>Desirable</v>
      </c>
      <c r="R3187" t="str">
        <f t="shared" si="197"/>
        <v>Normal</v>
      </c>
      <c r="S3187">
        <f t="shared" si="198"/>
        <v>0</v>
      </c>
      <c r="T3187" t="str">
        <f t="shared" si="199"/>
        <v>Low</v>
      </c>
    </row>
    <row r="3188" spans="1:20" ht="15" customHeight="1" x14ac:dyDescent="0.35">
      <c r="A3188" s="35">
        <v>65</v>
      </c>
      <c r="B3188" s="36">
        <v>23.561142700000001</v>
      </c>
      <c r="C3188" s="35">
        <v>96.627637550000003</v>
      </c>
      <c r="D3188" s="35">
        <v>88.545664810000005</v>
      </c>
      <c r="E3188" s="37">
        <v>192.0562611</v>
      </c>
      <c r="F3188" s="37">
        <v>44.474729250000003</v>
      </c>
      <c r="G3188" s="37">
        <v>224.1069239</v>
      </c>
      <c r="H3188" s="37">
        <v>248.266998</v>
      </c>
      <c r="I3188" s="17" t="s">
        <v>243</v>
      </c>
      <c r="J3188" s="17" t="s">
        <v>354</v>
      </c>
      <c r="K3188" s="17" t="s">
        <v>392</v>
      </c>
      <c r="L3188" s="17" t="s">
        <v>261</v>
      </c>
      <c r="M3188" s="17" t="s">
        <v>255</v>
      </c>
      <c r="N3188" s="36">
        <v>4.3183233341437397</v>
      </c>
      <c r="O3188" s="35">
        <v>8.0819727399999994</v>
      </c>
      <c r="P3188" s="37">
        <v>1531.4742755</v>
      </c>
      <c r="Q3188" t="str">
        <f t="shared" si="196"/>
        <v>Desirable</v>
      </c>
      <c r="R3188" t="str">
        <f t="shared" si="197"/>
        <v>Normal</v>
      </c>
      <c r="S3188">
        <f t="shared" si="198"/>
        <v>0</v>
      </c>
      <c r="T3188" t="str">
        <f t="shared" si="199"/>
        <v>Low</v>
      </c>
    </row>
    <row r="3189" spans="1:20" ht="15" customHeight="1" x14ac:dyDescent="0.35">
      <c r="A3189" s="35">
        <v>73</v>
      </c>
      <c r="B3189" s="36">
        <v>26.064711039999999</v>
      </c>
      <c r="C3189" s="35">
        <v>111.2466405</v>
      </c>
      <c r="D3189" s="35">
        <v>74.186564419999996</v>
      </c>
      <c r="E3189" s="37">
        <v>200.03280749999999</v>
      </c>
      <c r="F3189" s="37">
        <v>41.800012420000002</v>
      </c>
      <c r="G3189" s="37">
        <v>221.7535182</v>
      </c>
      <c r="H3189" s="37">
        <v>243.73458260000001</v>
      </c>
      <c r="I3189" s="17" t="s">
        <v>243</v>
      </c>
      <c r="J3189" s="17" t="s">
        <v>359</v>
      </c>
      <c r="K3189" s="17" t="s">
        <v>255</v>
      </c>
      <c r="L3189" s="17" t="s">
        <v>366</v>
      </c>
      <c r="M3189" s="17" t="s">
        <v>333</v>
      </c>
      <c r="N3189" s="36">
        <v>4.7854724417328303</v>
      </c>
      <c r="O3189" s="35">
        <v>37.060076080000002</v>
      </c>
      <c r="P3189" s="37">
        <v>1902.7239059200001</v>
      </c>
      <c r="Q3189" t="str">
        <f t="shared" si="196"/>
        <v>Borderline High</v>
      </c>
      <c r="R3189" t="str">
        <f t="shared" si="197"/>
        <v>Normal</v>
      </c>
      <c r="S3189">
        <f t="shared" si="198"/>
        <v>2</v>
      </c>
      <c r="T3189" t="str">
        <f t="shared" si="199"/>
        <v>Low</v>
      </c>
    </row>
    <row r="3190" spans="1:20" ht="15" customHeight="1" x14ac:dyDescent="0.35">
      <c r="A3190" s="35">
        <v>81</v>
      </c>
      <c r="B3190" s="36">
        <v>23.24668029</v>
      </c>
      <c r="C3190" s="35">
        <v>108.4476071</v>
      </c>
      <c r="D3190" s="35">
        <v>74.498332009999999</v>
      </c>
      <c r="E3190" s="37">
        <v>190.1971211</v>
      </c>
      <c r="F3190" s="37">
        <v>37.709078230000003</v>
      </c>
      <c r="G3190" s="37">
        <v>219.50466929999999</v>
      </c>
      <c r="H3190" s="37">
        <v>238.19158849999999</v>
      </c>
      <c r="I3190" s="17" t="s">
        <v>243</v>
      </c>
      <c r="J3190" s="17" t="s">
        <v>249</v>
      </c>
      <c r="K3190" s="17" t="s">
        <v>255</v>
      </c>
      <c r="L3190" s="17" t="s">
        <v>366</v>
      </c>
      <c r="M3190" s="17" t="s">
        <v>255</v>
      </c>
      <c r="N3190" s="36">
        <v>5.0438019179340703</v>
      </c>
      <c r="O3190" s="35">
        <v>33.94927509</v>
      </c>
      <c r="P3190" s="37">
        <v>1882.9811034899999</v>
      </c>
      <c r="Q3190" t="str">
        <f t="shared" si="196"/>
        <v>Desirable</v>
      </c>
      <c r="R3190" t="str">
        <f t="shared" si="197"/>
        <v>Normal</v>
      </c>
      <c r="S3190">
        <f t="shared" si="198"/>
        <v>1</v>
      </c>
      <c r="T3190" t="str">
        <f t="shared" si="199"/>
        <v>Low</v>
      </c>
    </row>
    <row r="3191" spans="1:20" ht="15" customHeight="1" x14ac:dyDescent="0.35">
      <c r="A3191" s="35">
        <v>76</v>
      </c>
      <c r="B3191" s="36">
        <v>29.77785342</v>
      </c>
      <c r="C3191" s="35">
        <v>119.548243</v>
      </c>
      <c r="D3191" s="35">
        <v>85.575419440000005</v>
      </c>
      <c r="E3191" s="37">
        <v>198.35824869999999</v>
      </c>
      <c r="F3191" s="37">
        <v>38.012274550000001</v>
      </c>
      <c r="G3191" s="37">
        <v>219.4388921</v>
      </c>
      <c r="H3191" s="37">
        <v>256.67547430000002</v>
      </c>
      <c r="I3191" s="17" t="s">
        <v>243</v>
      </c>
      <c r="J3191" s="17" t="s">
        <v>249</v>
      </c>
      <c r="K3191" s="17" t="s">
        <v>392</v>
      </c>
      <c r="L3191" s="17" t="s">
        <v>366</v>
      </c>
      <c r="M3191" s="17" t="s">
        <v>333</v>
      </c>
      <c r="N3191" s="36">
        <v>5.2182683369574896</v>
      </c>
      <c r="O3191" s="35">
        <v>33.972823560000002</v>
      </c>
      <c r="P3191" s="37">
        <v>2263.11685992</v>
      </c>
      <c r="Q3191" t="str">
        <f t="shared" si="196"/>
        <v>Desirable</v>
      </c>
      <c r="R3191" t="str">
        <f t="shared" si="197"/>
        <v>Normal</v>
      </c>
      <c r="S3191">
        <f t="shared" si="198"/>
        <v>3</v>
      </c>
      <c r="T3191" t="str">
        <f t="shared" si="199"/>
        <v>Moderate</v>
      </c>
    </row>
    <row r="3192" spans="1:20" ht="15" customHeight="1" x14ac:dyDescent="0.35">
      <c r="A3192" s="35">
        <v>79</v>
      </c>
      <c r="B3192" s="36">
        <v>29.130678620000001</v>
      </c>
      <c r="C3192" s="35">
        <v>115.4484003</v>
      </c>
      <c r="D3192" s="35">
        <v>72.640589169999998</v>
      </c>
      <c r="E3192" s="37">
        <v>192.82597620000001</v>
      </c>
      <c r="F3192" s="37">
        <v>34.154902030000002</v>
      </c>
      <c r="G3192" s="37">
        <v>217.6913413</v>
      </c>
      <c r="H3192" s="37">
        <v>229.80750190000001</v>
      </c>
      <c r="I3192" s="17" t="s">
        <v>243</v>
      </c>
      <c r="J3192" s="17" t="s">
        <v>359</v>
      </c>
      <c r="K3192" s="17" t="s">
        <v>255</v>
      </c>
      <c r="L3192" s="17" t="s">
        <v>366</v>
      </c>
      <c r="M3192" s="17" t="s">
        <v>333</v>
      </c>
      <c r="N3192" s="36">
        <v>5.6456310731218302</v>
      </c>
      <c r="O3192" s="35">
        <v>42.807811129999997</v>
      </c>
      <c r="P3192" s="37">
        <v>2301.32361098</v>
      </c>
      <c r="Q3192" t="str">
        <f t="shared" si="196"/>
        <v>Desirable</v>
      </c>
      <c r="R3192" t="str">
        <f t="shared" si="197"/>
        <v>Normal</v>
      </c>
      <c r="S3192">
        <f t="shared" si="198"/>
        <v>3</v>
      </c>
      <c r="T3192" t="str">
        <f t="shared" si="199"/>
        <v>Moderate</v>
      </c>
    </row>
    <row r="3193" spans="1:20" ht="15" customHeight="1" x14ac:dyDescent="0.35">
      <c r="A3193" s="35">
        <v>28</v>
      </c>
      <c r="B3193" s="36">
        <v>28.879631499999999</v>
      </c>
      <c r="C3193" s="35">
        <v>109.8477379</v>
      </c>
      <c r="D3193" s="35">
        <v>71.62057806</v>
      </c>
      <c r="E3193" s="37">
        <v>176.752351</v>
      </c>
      <c r="F3193" s="37">
        <v>48.88416582</v>
      </c>
      <c r="G3193" s="37">
        <v>214.48998560000001</v>
      </c>
      <c r="H3193" s="37">
        <v>248.318206</v>
      </c>
      <c r="I3193" s="17" t="s">
        <v>243</v>
      </c>
      <c r="J3193" s="17" t="s">
        <v>354</v>
      </c>
      <c r="K3193" s="17" t="s">
        <v>255</v>
      </c>
      <c r="L3193" s="17" t="s">
        <v>355</v>
      </c>
      <c r="M3193" s="17" t="s">
        <v>333</v>
      </c>
      <c r="N3193" s="36">
        <v>3.6157383077954699</v>
      </c>
      <c r="O3193" s="35">
        <v>38.227159839999999</v>
      </c>
      <c r="P3193" s="37">
        <v>808.629682</v>
      </c>
      <c r="Q3193" t="str">
        <f t="shared" si="196"/>
        <v>Desirable</v>
      </c>
      <c r="R3193" t="str">
        <f t="shared" si="197"/>
        <v>Normal</v>
      </c>
      <c r="S3193">
        <f t="shared" si="198"/>
        <v>2</v>
      </c>
      <c r="T3193" t="str">
        <f t="shared" si="199"/>
        <v>Low</v>
      </c>
    </row>
    <row r="3194" spans="1:20" ht="15" customHeight="1" x14ac:dyDescent="0.35">
      <c r="A3194" s="35">
        <v>35</v>
      </c>
      <c r="B3194" s="36">
        <v>33.29097221</v>
      </c>
      <c r="C3194" s="35">
        <v>100.0353191</v>
      </c>
      <c r="D3194" s="35">
        <v>91.033345080000004</v>
      </c>
      <c r="E3194" s="37">
        <v>179.48417119999999</v>
      </c>
      <c r="F3194" s="37">
        <v>43.191831090000001</v>
      </c>
      <c r="G3194" s="37">
        <v>206.97537980000001</v>
      </c>
      <c r="H3194" s="37">
        <v>237.21042320000001</v>
      </c>
      <c r="I3194" s="17" t="s">
        <v>243</v>
      </c>
      <c r="J3194" s="17" t="s">
        <v>354</v>
      </c>
      <c r="K3194" s="17" t="s">
        <v>392</v>
      </c>
      <c r="L3194" s="17" t="s">
        <v>357</v>
      </c>
      <c r="M3194" s="17" t="s">
        <v>334</v>
      </c>
      <c r="N3194" s="36">
        <v>4.1555119722987399</v>
      </c>
      <c r="O3194" s="35">
        <v>9.0019740199999898</v>
      </c>
      <c r="P3194" s="37">
        <v>1165.18402735</v>
      </c>
      <c r="Q3194" t="str">
        <f t="shared" si="196"/>
        <v>Desirable</v>
      </c>
      <c r="R3194" t="str">
        <f t="shared" si="197"/>
        <v>Normal</v>
      </c>
      <c r="S3194">
        <f t="shared" si="198"/>
        <v>3</v>
      </c>
      <c r="T3194" t="str">
        <f t="shared" si="199"/>
        <v>Moderate</v>
      </c>
    </row>
    <row r="3195" spans="1:20" ht="15" customHeight="1" x14ac:dyDescent="0.35">
      <c r="A3195" s="35">
        <v>36</v>
      </c>
      <c r="B3195" s="36">
        <v>30.227235910000001</v>
      </c>
      <c r="C3195" s="35">
        <v>104.4259634</v>
      </c>
      <c r="D3195" s="35">
        <v>91.965845090000002</v>
      </c>
      <c r="E3195" s="37">
        <v>209.4470384</v>
      </c>
      <c r="F3195" s="37">
        <v>31.504366090000001</v>
      </c>
      <c r="G3195" s="37">
        <v>222.49785069999999</v>
      </c>
      <c r="H3195" s="37">
        <v>274.04943150000003</v>
      </c>
      <c r="I3195" s="17" t="s">
        <v>243</v>
      </c>
      <c r="J3195" s="17" t="s">
        <v>249</v>
      </c>
      <c r="K3195" s="17" t="s">
        <v>392</v>
      </c>
      <c r="L3195" s="17" t="s">
        <v>357</v>
      </c>
      <c r="M3195" s="17" t="s">
        <v>334</v>
      </c>
      <c r="N3195" s="36">
        <v>6.6481908508066097</v>
      </c>
      <c r="O3195" s="35">
        <v>12.46011831</v>
      </c>
      <c r="P3195" s="37">
        <v>1088.1804927600001</v>
      </c>
      <c r="Q3195" t="str">
        <f t="shared" si="196"/>
        <v>Borderline High</v>
      </c>
      <c r="R3195" t="str">
        <f t="shared" si="197"/>
        <v>Normal</v>
      </c>
      <c r="S3195">
        <f t="shared" si="198"/>
        <v>4</v>
      </c>
      <c r="T3195" t="str">
        <f t="shared" si="199"/>
        <v>Moderate</v>
      </c>
    </row>
    <row r="3196" spans="1:20" ht="15" customHeight="1" x14ac:dyDescent="0.35">
      <c r="A3196" s="35">
        <v>72</v>
      </c>
      <c r="B3196" s="36">
        <v>28.416934139999999</v>
      </c>
      <c r="C3196" s="35">
        <v>96.053320119999995</v>
      </c>
      <c r="D3196" s="35">
        <v>75.726371630000003</v>
      </c>
      <c r="E3196" s="37">
        <v>191.39477149999999</v>
      </c>
      <c r="F3196" s="37">
        <v>40.832848640000002</v>
      </c>
      <c r="G3196" s="37">
        <v>233.324851</v>
      </c>
      <c r="H3196" s="37">
        <v>250.39777760000001</v>
      </c>
      <c r="I3196" s="17" t="s">
        <v>243</v>
      </c>
      <c r="J3196" s="17" t="s">
        <v>249</v>
      </c>
      <c r="K3196" s="17" t="s">
        <v>255</v>
      </c>
      <c r="L3196" s="17" t="s">
        <v>366</v>
      </c>
      <c r="M3196" s="17" t="s">
        <v>333</v>
      </c>
      <c r="N3196" s="36">
        <v>4.6872745320175602</v>
      </c>
      <c r="O3196" s="35">
        <v>20.326948489999999</v>
      </c>
      <c r="P3196" s="37">
        <v>2046.0192580800001</v>
      </c>
      <c r="Q3196" t="str">
        <f t="shared" si="196"/>
        <v>Desirable</v>
      </c>
      <c r="R3196" t="str">
        <f t="shared" si="197"/>
        <v>Normal</v>
      </c>
      <c r="S3196">
        <f t="shared" si="198"/>
        <v>2</v>
      </c>
      <c r="T3196" t="str">
        <f t="shared" si="199"/>
        <v>Low</v>
      </c>
    </row>
    <row r="3197" spans="1:20" ht="15" customHeight="1" x14ac:dyDescent="0.35">
      <c r="A3197" s="35">
        <v>43</v>
      </c>
      <c r="B3197" s="36">
        <v>20.876821379999999</v>
      </c>
      <c r="C3197" s="35">
        <v>116.3411349</v>
      </c>
      <c r="D3197" s="35">
        <v>70.555970450000004</v>
      </c>
      <c r="E3197" s="37">
        <v>183.63703100000001</v>
      </c>
      <c r="F3197" s="37">
        <v>46.519399470000003</v>
      </c>
      <c r="G3197" s="37">
        <v>206.63972759999999</v>
      </c>
      <c r="H3197" s="37">
        <v>223.66956529999999</v>
      </c>
      <c r="I3197" s="17" t="s">
        <v>243</v>
      </c>
      <c r="J3197" s="17" t="s">
        <v>249</v>
      </c>
      <c r="K3197" s="17" t="s">
        <v>255</v>
      </c>
      <c r="L3197" s="17" t="s">
        <v>360</v>
      </c>
      <c r="M3197" s="17" t="s">
        <v>255</v>
      </c>
      <c r="N3197" s="36">
        <v>3.9475365781199798</v>
      </c>
      <c r="O3197" s="35">
        <v>45.785164450000003</v>
      </c>
      <c r="P3197" s="37">
        <v>897.70331934000001</v>
      </c>
      <c r="Q3197" t="str">
        <f t="shared" si="196"/>
        <v>Desirable</v>
      </c>
      <c r="R3197" t="str">
        <f t="shared" si="197"/>
        <v>Normal</v>
      </c>
      <c r="S3197">
        <f t="shared" si="198"/>
        <v>0</v>
      </c>
      <c r="T3197" t="str">
        <f t="shared" si="199"/>
        <v>Low</v>
      </c>
    </row>
    <row r="3198" spans="1:20" ht="15" customHeight="1" x14ac:dyDescent="0.35">
      <c r="A3198" s="35">
        <v>23</v>
      </c>
      <c r="B3198" s="36">
        <v>32.787455549999997</v>
      </c>
      <c r="C3198" s="35">
        <v>122.0638731</v>
      </c>
      <c r="D3198" s="35">
        <v>86.832659870000001</v>
      </c>
      <c r="E3198" s="37">
        <v>195.9373721</v>
      </c>
      <c r="F3198" s="37">
        <v>36.258489140000002</v>
      </c>
      <c r="G3198" s="37">
        <v>214.97294729999999</v>
      </c>
      <c r="H3198" s="37">
        <v>255.76735210000001</v>
      </c>
      <c r="I3198" s="17" t="s">
        <v>243</v>
      </c>
      <c r="J3198" s="17" t="s">
        <v>354</v>
      </c>
      <c r="K3198" s="17" t="s">
        <v>392</v>
      </c>
      <c r="L3198" s="17" t="s">
        <v>355</v>
      </c>
      <c r="M3198" s="17" t="s">
        <v>334</v>
      </c>
      <c r="N3198" s="36">
        <v>5.4039033822797604</v>
      </c>
      <c r="O3198" s="35">
        <v>35.231213230000002</v>
      </c>
      <c r="P3198" s="37">
        <v>754.11147764999998</v>
      </c>
      <c r="Q3198" t="str">
        <f t="shared" si="196"/>
        <v>Desirable</v>
      </c>
      <c r="R3198" t="str">
        <f t="shared" si="197"/>
        <v>Elevated</v>
      </c>
      <c r="S3198">
        <f t="shared" si="198"/>
        <v>5</v>
      </c>
      <c r="T3198" t="str">
        <f t="shared" si="199"/>
        <v>Moderate</v>
      </c>
    </row>
    <row r="3199" spans="1:20" ht="15" customHeight="1" x14ac:dyDescent="0.35">
      <c r="A3199" s="35">
        <v>21</v>
      </c>
      <c r="B3199" s="36">
        <v>33.33334052</v>
      </c>
      <c r="C3199" s="35">
        <v>113.2115469</v>
      </c>
      <c r="D3199" s="35">
        <v>83.264537239999996</v>
      </c>
      <c r="E3199" s="37">
        <v>203.92922100000001</v>
      </c>
      <c r="F3199" s="37">
        <v>37.033205969999997</v>
      </c>
      <c r="G3199" s="37">
        <v>227.0873426</v>
      </c>
      <c r="H3199" s="37">
        <v>268.75008960000002</v>
      </c>
      <c r="I3199" s="17" t="s">
        <v>243</v>
      </c>
      <c r="J3199" s="17" t="s">
        <v>354</v>
      </c>
      <c r="K3199" s="17" t="s">
        <v>392</v>
      </c>
      <c r="L3199" s="17" t="s">
        <v>355</v>
      </c>
      <c r="M3199" s="17" t="s">
        <v>334</v>
      </c>
      <c r="N3199" s="36">
        <v>5.5066585692094803</v>
      </c>
      <c r="O3199" s="35">
        <v>29.947009659999999</v>
      </c>
      <c r="P3199" s="37">
        <v>700.00015092000001</v>
      </c>
      <c r="Q3199" t="str">
        <f t="shared" si="196"/>
        <v>Borderline High</v>
      </c>
      <c r="R3199" t="str">
        <f t="shared" si="197"/>
        <v>Normal</v>
      </c>
      <c r="S3199">
        <f t="shared" si="198"/>
        <v>4</v>
      </c>
      <c r="T3199" t="str">
        <f t="shared" si="199"/>
        <v>Moderate</v>
      </c>
    </row>
    <row r="3200" spans="1:20" ht="15" customHeight="1" x14ac:dyDescent="0.35">
      <c r="A3200" s="35">
        <v>46</v>
      </c>
      <c r="B3200" s="36">
        <v>25.354572539999999</v>
      </c>
      <c r="C3200" s="35">
        <v>94.946605719999994</v>
      </c>
      <c r="D3200" s="35">
        <v>69.644142070000001</v>
      </c>
      <c r="E3200" s="37">
        <v>214.2156727</v>
      </c>
      <c r="F3200" s="37">
        <v>30.81233173</v>
      </c>
      <c r="G3200" s="37">
        <v>215.82034379999999</v>
      </c>
      <c r="H3200" s="37">
        <v>261.1611345</v>
      </c>
      <c r="I3200" s="17" t="s">
        <v>243</v>
      </c>
      <c r="J3200" s="17" t="s">
        <v>249</v>
      </c>
      <c r="K3200" s="17" t="s">
        <v>255</v>
      </c>
      <c r="L3200" s="17" t="s">
        <v>360</v>
      </c>
      <c r="M3200" s="17" t="s">
        <v>333</v>
      </c>
      <c r="N3200" s="36">
        <v>6.9522707524089098</v>
      </c>
      <c r="O3200" s="35">
        <v>25.30246365</v>
      </c>
      <c r="P3200" s="37">
        <v>1166.31033684</v>
      </c>
      <c r="Q3200" t="str">
        <f t="shared" si="196"/>
        <v>Borderline High</v>
      </c>
      <c r="R3200" t="str">
        <f t="shared" si="197"/>
        <v>Normal</v>
      </c>
      <c r="S3200">
        <f t="shared" si="198"/>
        <v>3</v>
      </c>
      <c r="T3200" t="str">
        <f t="shared" si="199"/>
        <v>Moderate</v>
      </c>
    </row>
    <row r="3201" spans="1:20" ht="15" customHeight="1" x14ac:dyDescent="0.35">
      <c r="A3201" s="35">
        <v>76</v>
      </c>
      <c r="B3201" s="36">
        <v>22.953401190000001</v>
      </c>
      <c r="C3201" s="35">
        <v>115.3293202</v>
      </c>
      <c r="D3201" s="35">
        <v>87.620698700000005</v>
      </c>
      <c r="E3201" s="37">
        <v>197.39567479999999</v>
      </c>
      <c r="F3201" s="37">
        <v>34.869841790000002</v>
      </c>
      <c r="G3201" s="37">
        <v>221.5096714</v>
      </c>
      <c r="H3201" s="37">
        <v>246.76616540000001</v>
      </c>
      <c r="I3201" s="17" t="s">
        <v>353</v>
      </c>
      <c r="J3201" s="17" t="s">
        <v>249</v>
      </c>
      <c r="K3201" s="17" t="s">
        <v>392</v>
      </c>
      <c r="L3201" s="17" t="s">
        <v>366</v>
      </c>
      <c r="M3201" s="17" t="s">
        <v>255</v>
      </c>
      <c r="N3201" s="36">
        <v>5.6609283170481497</v>
      </c>
      <c r="O3201" s="35">
        <v>27.7086215</v>
      </c>
      <c r="P3201" s="37">
        <v>1744.4584904400001</v>
      </c>
      <c r="Q3201" t="str">
        <f t="shared" si="196"/>
        <v>Desirable</v>
      </c>
      <c r="R3201" t="str">
        <f t="shared" si="197"/>
        <v>Normal</v>
      </c>
      <c r="S3201">
        <f t="shared" si="198"/>
        <v>3</v>
      </c>
      <c r="T3201" t="str">
        <f t="shared" si="199"/>
        <v>Moderate</v>
      </c>
    </row>
    <row r="3202" spans="1:20" ht="15" customHeight="1" x14ac:dyDescent="0.35">
      <c r="A3202" s="35">
        <v>34</v>
      </c>
      <c r="B3202" s="36">
        <v>30.772898659999999</v>
      </c>
      <c r="C3202" s="35">
        <v>103.9909732</v>
      </c>
      <c r="D3202" s="35">
        <v>80.328182040000002</v>
      </c>
      <c r="E3202" s="37">
        <v>195.74995609999999</v>
      </c>
      <c r="F3202" s="37">
        <v>34.91607355</v>
      </c>
      <c r="G3202" s="37">
        <v>230.0425027</v>
      </c>
      <c r="H3202" s="37">
        <v>277.47302810000002</v>
      </c>
      <c r="I3202" s="17" t="s">
        <v>243</v>
      </c>
      <c r="J3202" s="17" t="s">
        <v>249</v>
      </c>
      <c r="K3202" s="17" t="s">
        <v>392</v>
      </c>
      <c r="L3202" s="17" t="s">
        <v>357</v>
      </c>
      <c r="M3202" s="17" t="s">
        <v>334</v>
      </c>
      <c r="N3202" s="36">
        <v>5.6062992254752002</v>
      </c>
      <c r="O3202" s="35">
        <v>23.662791160000001</v>
      </c>
      <c r="P3202" s="37">
        <v>1046.2785544400001</v>
      </c>
      <c r="Q3202" t="str">
        <f t="shared" ref="Q3202:Q3265" si="200">IF(E3202&lt;200,"Desirable",IF(E3202&lt;240,"Borderline High","High"))</f>
        <v>Desirable</v>
      </c>
      <c r="R3202" t="str">
        <f t="shared" ref="R3202:R3265" si="201">IF(C3202&lt;120,"Normal",IF(C3202&lt;130,"Elevated",IF(C3202&lt;140,"High / Stage 1","High / Stage 2")))</f>
        <v>Normal</v>
      </c>
      <c r="S3202">
        <f t="shared" ref="S3202:S3265" si="202">(IF(M3202="Obese",3,IF(M3202="Overweight",2,IF(M3202="Underweight",1,0))))+(IF(R3202="High / Stage 2",3,IF(R3202="High / Stage 1",2,IF(R3202="Elevated",1,0))))+IF(I3202="smoker",2,0)+IF(F3202&lt;40,1,0)</f>
        <v>4</v>
      </c>
      <c r="T3202" t="str">
        <f t="shared" ref="T3202:T3265" si="203">IF(S3202&lt;=2,"Low",IF(S3202&lt;=5,"Moderate","High"))</f>
        <v>Moderate</v>
      </c>
    </row>
    <row r="3203" spans="1:20" ht="15" customHeight="1" x14ac:dyDescent="0.35">
      <c r="A3203" s="35">
        <v>60</v>
      </c>
      <c r="B3203" s="36">
        <v>17.898329449999999</v>
      </c>
      <c r="C3203" s="35">
        <v>88.134549019999994</v>
      </c>
      <c r="D3203" s="35">
        <v>80.126558689999996</v>
      </c>
      <c r="E3203" s="37">
        <v>191.6219323</v>
      </c>
      <c r="F3203" s="37">
        <v>39.999433619999998</v>
      </c>
      <c r="G3203" s="37">
        <v>220.28535819999999</v>
      </c>
      <c r="H3203" s="37">
        <v>257.50449320000001</v>
      </c>
      <c r="I3203" s="17" t="s">
        <v>243</v>
      </c>
      <c r="J3203" s="17" t="s">
        <v>359</v>
      </c>
      <c r="K3203" s="17" t="s">
        <v>392</v>
      </c>
      <c r="L3203" s="17" t="s">
        <v>261</v>
      </c>
      <c r="M3203" s="17" t="s">
        <v>332</v>
      </c>
      <c r="N3203" s="36">
        <v>4.7906161402292398</v>
      </c>
      <c r="O3203" s="35">
        <v>8.0079903300000002</v>
      </c>
      <c r="P3203" s="37">
        <v>1073.8997670000001</v>
      </c>
      <c r="Q3203" t="str">
        <f t="shared" si="200"/>
        <v>Desirable</v>
      </c>
      <c r="R3203" t="str">
        <f t="shared" si="201"/>
        <v>Normal</v>
      </c>
      <c r="S3203">
        <f t="shared" si="202"/>
        <v>2</v>
      </c>
      <c r="T3203" t="str">
        <f t="shared" si="203"/>
        <v>Low</v>
      </c>
    </row>
    <row r="3204" spans="1:20" ht="15" customHeight="1" x14ac:dyDescent="0.35">
      <c r="A3204" s="35">
        <v>83</v>
      </c>
      <c r="B3204" s="36">
        <v>28.991781840000002</v>
      </c>
      <c r="C3204" s="35">
        <v>108.9324568</v>
      </c>
      <c r="D3204" s="35">
        <v>80.512626130000001</v>
      </c>
      <c r="E3204" s="37">
        <v>183.88347039999999</v>
      </c>
      <c r="F3204" s="37">
        <v>40.81162175</v>
      </c>
      <c r="G3204" s="37">
        <v>212.71665590000001</v>
      </c>
      <c r="H3204" s="37">
        <v>247.84466810000001</v>
      </c>
      <c r="I3204" s="17" t="s">
        <v>243</v>
      </c>
      <c r="J3204" s="17" t="s">
        <v>359</v>
      </c>
      <c r="K3204" s="17" t="s">
        <v>392</v>
      </c>
      <c r="L3204" s="17" t="s">
        <v>366</v>
      </c>
      <c r="M3204" s="17" t="s">
        <v>333</v>
      </c>
      <c r="N3204" s="36">
        <v>4.5056643797792697</v>
      </c>
      <c r="O3204" s="35">
        <v>28.41983067</v>
      </c>
      <c r="P3204" s="37">
        <v>2406.3178927200001</v>
      </c>
      <c r="Q3204" t="str">
        <f t="shared" si="200"/>
        <v>Desirable</v>
      </c>
      <c r="R3204" t="str">
        <f t="shared" si="201"/>
        <v>Normal</v>
      </c>
      <c r="S3204">
        <f t="shared" si="202"/>
        <v>2</v>
      </c>
      <c r="T3204" t="str">
        <f t="shared" si="203"/>
        <v>Low</v>
      </c>
    </row>
    <row r="3205" spans="1:20" ht="15" customHeight="1" x14ac:dyDescent="0.35">
      <c r="A3205" s="35">
        <v>51</v>
      </c>
      <c r="B3205" s="36">
        <v>34.483946109999998</v>
      </c>
      <c r="C3205" s="35">
        <v>122.45345709999999</v>
      </c>
      <c r="D3205" s="35">
        <v>85.559516970000004</v>
      </c>
      <c r="E3205" s="37">
        <v>215.731649</v>
      </c>
      <c r="F3205" s="37">
        <v>35.881811319999997</v>
      </c>
      <c r="G3205" s="37">
        <v>224.91130329999999</v>
      </c>
      <c r="H3205" s="37">
        <v>278.29950650000001</v>
      </c>
      <c r="I3205" s="17" t="s">
        <v>243</v>
      </c>
      <c r="J3205" s="17" t="s">
        <v>249</v>
      </c>
      <c r="K3205" s="17" t="s">
        <v>392</v>
      </c>
      <c r="L3205" s="17" t="s">
        <v>363</v>
      </c>
      <c r="M3205" s="17" t="s">
        <v>334</v>
      </c>
      <c r="N3205" s="36">
        <v>6.01228424830812</v>
      </c>
      <c r="O3205" s="35">
        <v>36.893940129999997</v>
      </c>
      <c r="P3205" s="37">
        <v>1758.6812516099999</v>
      </c>
      <c r="Q3205" t="str">
        <f t="shared" si="200"/>
        <v>Borderline High</v>
      </c>
      <c r="R3205" t="str">
        <f t="shared" si="201"/>
        <v>Elevated</v>
      </c>
      <c r="S3205">
        <f t="shared" si="202"/>
        <v>5</v>
      </c>
      <c r="T3205" t="str">
        <f t="shared" si="203"/>
        <v>Moderate</v>
      </c>
    </row>
    <row r="3206" spans="1:20" ht="15" customHeight="1" x14ac:dyDescent="0.35">
      <c r="A3206" s="35">
        <v>25</v>
      </c>
      <c r="B3206" s="36">
        <v>25.09421141</v>
      </c>
      <c r="C3206" s="35">
        <v>102.74972169999999</v>
      </c>
      <c r="D3206" s="35">
        <v>67.432652700000006</v>
      </c>
      <c r="E3206" s="37">
        <v>192.6448747</v>
      </c>
      <c r="F3206" s="37">
        <v>37.963467309999999</v>
      </c>
      <c r="G3206" s="37">
        <v>204.12576010000001</v>
      </c>
      <c r="H3206" s="37">
        <v>247.87347700000001</v>
      </c>
      <c r="I3206" s="17" t="s">
        <v>243</v>
      </c>
      <c r="J3206" s="17" t="s">
        <v>249</v>
      </c>
      <c r="K3206" s="17" t="s">
        <v>255</v>
      </c>
      <c r="L3206" s="17" t="s">
        <v>355</v>
      </c>
      <c r="M3206" s="17" t="s">
        <v>333</v>
      </c>
      <c r="N3206" s="36">
        <v>5.0744805032404203</v>
      </c>
      <c r="O3206" s="35">
        <v>35.317068999999996</v>
      </c>
      <c r="P3206" s="37">
        <v>627.35528524999995</v>
      </c>
      <c r="Q3206" t="str">
        <f t="shared" si="200"/>
        <v>Desirable</v>
      </c>
      <c r="R3206" t="str">
        <f t="shared" si="201"/>
        <v>Normal</v>
      </c>
      <c r="S3206">
        <f t="shared" si="202"/>
        <v>3</v>
      </c>
      <c r="T3206" t="str">
        <f t="shared" si="203"/>
        <v>Moderate</v>
      </c>
    </row>
    <row r="3207" spans="1:20" ht="15" customHeight="1" x14ac:dyDescent="0.35">
      <c r="A3207" s="35">
        <v>30</v>
      </c>
      <c r="B3207" s="36">
        <v>28.210992480000002</v>
      </c>
      <c r="C3207" s="35">
        <v>108.0562915</v>
      </c>
      <c r="D3207" s="35">
        <v>97.683035079999996</v>
      </c>
      <c r="E3207" s="37">
        <v>198.3259559</v>
      </c>
      <c r="F3207" s="37">
        <v>40.486923709999999</v>
      </c>
      <c r="G3207" s="37">
        <v>209.1221415</v>
      </c>
      <c r="H3207" s="37">
        <v>286.95027590000001</v>
      </c>
      <c r="I3207" s="17" t="s">
        <v>353</v>
      </c>
      <c r="J3207" s="17" t="s">
        <v>249</v>
      </c>
      <c r="K3207" s="17" t="s">
        <v>392</v>
      </c>
      <c r="L3207" s="17" t="s">
        <v>357</v>
      </c>
      <c r="M3207" s="17" t="s">
        <v>333</v>
      </c>
      <c r="N3207" s="36">
        <v>4.8985187741249598</v>
      </c>
      <c r="O3207" s="35">
        <v>10.373256420000001</v>
      </c>
      <c r="P3207" s="37">
        <v>846.32977440000002</v>
      </c>
      <c r="Q3207" t="str">
        <f t="shared" si="200"/>
        <v>Desirable</v>
      </c>
      <c r="R3207" t="str">
        <f t="shared" si="201"/>
        <v>Normal</v>
      </c>
      <c r="S3207">
        <f t="shared" si="202"/>
        <v>4</v>
      </c>
      <c r="T3207" t="str">
        <f t="shared" si="203"/>
        <v>Moderate</v>
      </c>
    </row>
    <row r="3208" spans="1:20" ht="15" customHeight="1" x14ac:dyDescent="0.35">
      <c r="A3208" s="35">
        <v>25</v>
      </c>
      <c r="B3208" s="36">
        <v>27.505149110000001</v>
      </c>
      <c r="C3208" s="35">
        <v>94.108628859999996</v>
      </c>
      <c r="D3208" s="35">
        <v>82.496506909999994</v>
      </c>
      <c r="E3208" s="37">
        <v>180.56066530000001</v>
      </c>
      <c r="F3208" s="37">
        <v>36.916720609999999</v>
      </c>
      <c r="G3208" s="37">
        <v>201.20823920000001</v>
      </c>
      <c r="H3208" s="37">
        <v>229.03990239999999</v>
      </c>
      <c r="I3208" s="17" t="s">
        <v>243</v>
      </c>
      <c r="J3208" s="17" t="s">
        <v>249</v>
      </c>
      <c r="K3208" s="17" t="s">
        <v>392</v>
      </c>
      <c r="L3208" s="17" t="s">
        <v>355</v>
      </c>
      <c r="M3208" s="17" t="s">
        <v>333</v>
      </c>
      <c r="N3208" s="36">
        <v>4.8910266761639098</v>
      </c>
      <c r="O3208" s="35">
        <v>11.612121950000001</v>
      </c>
      <c r="P3208" s="37">
        <v>687.62872775000005</v>
      </c>
      <c r="Q3208" t="str">
        <f t="shared" si="200"/>
        <v>Desirable</v>
      </c>
      <c r="R3208" t="str">
        <f t="shared" si="201"/>
        <v>Normal</v>
      </c>
      <c r="S3208">
        <f t="shared" si="202"/>
        <v>3</v>
      </c>
      <c r="T3208" t="str">
        <f t="shared" si="203"/>
        <v>Moderate</v>
      </c>
    </row>
    <row r="3209" spans="1:20" ht="15" customHeight="1" x14ac:dyDescent="0.35">
      <c r="A3209" s="35">
        <v>82</v>
      </c>
      <c r="B3209" s="36">
        <v>32.216595069999997</v>
      </c>
      <c r="C3209" s="35">
        <v>111.7574303</v>
      </c>
      <c r="D3209" s="35">
        <v>84.72092499</v>
      </c>
      <c r="E3209" s="37">
        <v>197.94264680000001</v>
      </c>
      <c r="F3209" s="37">
        <v>36.936389329999997</v>
      </c>
      <c r="G3209" s="37">
        <v>222.7193201</v>
      </c>
      <c r="H3209" s="37">
        <v>236.6311681</v>
      </c>
      <c r="I3209" s="17" t="s">
        <v>243</v>
      </c>
      <c r="J3209" s="17" t="s">
        <v>359</v>
      </c>
      <c r="K3209" s="17" t="s">
        <v>392</v>
      </c>
      <c r="L3209" s="17" t="s">
        <v>366</v>
      </c>
      <c r="M3209" s="17" t="s">
        <v>334</v>
      </c>
      <c r="N3209" s="36">
        <v>5.3590145217369596</v>
      </c>
      <c r="O3209" s="35">
        <v>27.036505309999999</v>
      </c>
      <c r="P3209" s="37">
        <v>2641.76079574</v>
      </c>
      <c r="Q3209" t="str">
        <f t="shared" si="200"/>
        <v>Desirable</v>
      </c>
      <c r="R3209" t="str">
        <f t="shared" si="201"/>
        <v>Normal</v>
      </c>
      <c r="S3209">
        <f t="shared" si="202"/>
        <v>4</v>
      </c>
      <c r="T3209" t="str">
        <f t="shared" si="203"/>
        <v>Moderate</v>
      </c>
    </row>
    <row r="3210" spans="1:20" ht="15" customHeight="1" x14ac:dyDescent="0.35">
      <c r="A3210" s="35">
        <v>60</v>
      </c>
      <c r="B3210" s="36">
        <v>27.530605489999999</v>
      </c>
      <c r="C3210" s="35">
        <v>106.9444283</v>
      </c>
      <c r="D3210" s="35">
        <v>84.196477160000001</v>
      </c>
      <c r="E3210" s="37">
        <v>200.50640519999999</v>
      </c>
      <c r="F3210" s="37">
        <v>39.554180209999998</v>
      </c>
      <c r="G3210" s="37">
        <v>228.31825420000001</v>
      </c>
      <c r="H3210" s="37">
        <v>239.81262820000001</v>
      </c>
      <c r="I3210" s="17" t="s">
        <v>353</v>
      </c>
      <c r="J3210" s="17" t="s">
        <v>249</v>
      </c>
      <c r="K3210" s="17" t="s">
        <v>392</v>
      </c>
      <c r="L3210" s="17" t="s">
        <v>261</v>
      </c>
      <c r="M3210" s="17" t="s">
        <v>333</v>
      </c>
      <c r="N3210" s="36">
        <v>5.0691584084280503</v>
      </c>
      <c r="O3210" s="35">
        <v>22.747951140000001</v>
      </c>
      <c r="P3210" s="37">
        <v>1651.8363294000001</v>
      </c>
      <c r="Q3210" t="str">
        <f t="shared" si="200"/>
        <v>Borderline High</v>
      </c>
      <c r="R3210" t="str">
        <f t="shared" si="201"/>
        <v>Normal</v>
      </c>
      <c r="S3210">
        <f t="shared" si="202"/>
        <v>5</v>
      </c>
      <c r="T3210" t="str">
        <f t="shared" si="203"/>
        <v>Moderate</v>
      </c>
    </row>
    <row r="3211" spans="1:20" ht="15" customHeight="1" x14ac:dyDescent="0.35">
      <c r="A3211" s="35">
        <v>56</v>
      </c>
      <c r="B3211" s="36">
        <v>25.286428300000001</v>
      </c>
      <c r="C3211" s="35">
        <v>97.860321589999998</v>
      </c>
      <c r="D3211" s="35">
        <v>65.418878649999996</v>
      </c>
      <c r="E3211" s="37">
        <v>189.4621367</v>
      </c>
      <c r="F3211" s="37">
        <v>39.911146389999999</v>
      </c>
      <c r="G3211" s="37">
        <v>206.25513280000001</v>
      </c>
      <c r="H3211" s="37">
        <v>218.1133284</v>
      </c>
      <c r="I3211" s="17" t="s">
        <v>243</v>
      </c>
      <c r="J3211" s="17" t="s">
        <v>249</v>
      </c>
      <c r="K3211" s="17" t="s">
        <v>255</v>
      </c>
      <c r="L3211" s="17" t="s">
        <v>363</v>
      </c>
      <c r="M3211" s="17" t="s">
        <v>333</v>
      </c>
      <c r="N3211" s="36">
        <v>4.7470983381091498</v>
      </c>
      <c r="O3211" s="35">
        <v>32.441442940000002</v>
      </c>
      <c r="P3211" s="37">
        <v>1416.0399848</v>
      </c>
      <c r="Q3211" t="str">
        <f t="shared" si="200"/>
        <v>Desirable</v>
      </c>
      <c r="R3211" t="str">
        <f t="shared" si="201"/>
        <v>Normal</v>
      </c>
      <c r="S3211">
        <f t="shared" si="202"/>
        <v>3</v>
      </c>
      <c r="T3211" t="str">
        <f t="shared" si="203"/>
        <v>Moderate</v>
      </c>
    </row>
    <row r="3212" spans="1:20" ht="15" customHeight="1" x14ac:dyDescent="0.35">
      <c r="A3212" s="35">
        <v>76</v>
      </c>
      <c r="B3212" s="36">
        <v>19.403960619999999</v>
      </c>
      <c r="C3212" s="35">
        <v>108.9780725</v>
      </c>
      <c r="D3212" s="35">
        <v>79.809574029999993</v>
      </c>
      <c r="E3212" s="37">
        <v>197.50754309999999</v>
      </c>
      <c r="F3212" s="37">
        <v>46.394086360000003</v>
      </c>
      <c r="G3212" s="37">
        <v>239.8325585</v>
      </c>
      <c r="H3212" s="37">
        <v>252.92793259999999</v>
      </c>
      <c r="I3212" s="17" t="s">
        <v>243</v>
      </c>
      <c r="J3212" s="17" t="s">
        <v>249</v>
      </c>
      <c r="K3212" s="17" t="s">
        <v>255</v>
      </c>
      <c r="L3212" s="17" t="s">
        <v>366</v>
      </c>
      <c r="M3212" s="17" t="s">
        <v>255</v>
      </c>
      <c r="N3212" s="36">
        <v>4.2571706567819598</v>
      </c>
      <c r="O3212" s="35">
        <v>29.168498469999999</v>
      </c>
      <c r="P3212" s="37">
        <v>1474.70100712</v>
      </c>
      <c r="Q3212" t="str">
        <f t="shared" si="200"/>
        <v>Desirable</v>
      </c>
      <c r="R3212" t="str">
        <f t="shared" si="201"/>
        <v>Normal</v>
      </c>
      <c r="S3212">
        <f t="shared" si="202"/>
        <v>0</v>
      </c>
      <c r="T3212" t="str">
        <f t="shared" si="203"/>
        <v>Low</v>
      </c>
    </row>
    <row r="3213" spans="1:20" ht="15" customHeight="1" x14ac:dyDescent="0.35">
      <c r="A3213" s="35">
        <v>61</v>
      </c>
      <c r="B3213" s="36">
        <v>27.47122882</v>
      </c>
      <c r="C3213" s="35">
        <v>106.98450029999999</v>
      </c>
      <c r="D3213" s="35">
        <v>70.225983920000004</v>
      </c>
      <c r="E3213" s="37">
        <v>196.99931570000001</v>
      </c>
      <c r="F3213" s="37">
        <v>27.06769482</v>
      </c>
      <c r="G3213" s="37">
        <v>222.71792479999999</v>
      </c>
      <c r="H3213" s="37">
        <v>265.3014526</v>
      </c>
      <c r="I3213" s="17" t="s">
        <v>243</v>
      </c>
      <c r="J3213" s="17" t="s">
        <v>249</v>
      </c>
      <c r="K3213" s="17" t="s">
        <v>255</v>
      </c>
      <c r="L3213" s="17" t="s">
        <v>261</v>
      </c>
      <c r="M3213" s="17" t="s">
        <v>333</v>
      </c>
      <c r="N3213" s="36">
        <v>7.2780233784237698</v>
      </c>
      <c r="O3213" s="35">
        <v>36.758516380000003</v>
      </c>
      <c r="P3213" s="37">
        <v>1675.74495802</v>
      </c>
      <c r="Q3213" t="str">
        <f t="shared" si="200"/>
        <v>Desirable</v>
      </c>
      <c r="R3213" t="str">
        <f t="shared" si="201"/>
        <v>Normal</v>
      </c>
      <c r="S3213">
        <f t="shared" si="202"/>
        <v>3</v>
      </c>
      <c r="T3213" t="str">
        <f t="shared" si="203"/>
        <v>Moderate</v>
      </c>
    </row>
    <row r="3214" spans="1:20" ht="15" customHeight="1" x14ac:dyDescent="0.35">
      <c r="A3214" s="35">
        <v>26</v>
      </c>
      <c r="B3214" s="36">
        <v>26.650936550000001</v>
      </c>
      <c r="C3214" s="35">
        <v>111.23280990000001</v>
      </c>
      <c r="D3214" s="35">
        <v>78.163402809999994</v>
      </c>
      <c r="E3214" s="37">
        <v>188.11517939999999</v>
      </c>
      <c r="F3214" s="37">
        <v>38.845807729999997</v>
      </c>
      <c r="G3214" s="37">
        <v>215.98429369999999</v>
      </c>
      <c r="H3214" s="37">
        <v>219.64417760000001</v>
      </c>
      <c r="I3214" s="17" t="s">
        <v>243</v>
      </c>
      <c r="J3214" s="17" t="s">
        <v>249</v>
      </c>
      <c r="K3214" s="17" t="s">
        <v>255</v>
      </c>
      <c r="L3214" s="17" t="s">
        <v>355</v>
      </c>
      <c r="M3214" s="17" t="s">
        <v>333</v>
      </c>
      <c r="N3214" s="36">
        <v>4.8426121219439002</v>
      </c>
      <c r="O3214" s="35">
        <v>33.069407089999999</v>
      </c>
      <c r="P3214" s="37">
        <v>692.92435030000001</v>
      </c>
      <c r="Q3214" t="str">
        <f t="shared" si="200"/>
        <v>Desirable</v>
      </c>
      <c r="R3214" t="str">
        <f t="shared" si="201"/>
        <v>Normal</v>
      </c>
      <c r="S3214">
        <f t="shared" si="202"/>
        <v>3</v>
      </c>
      <c r="T3214" t="str">
        <f t="shared" si="203"/>
        <v>Moderate</v>
      </c>
    </row>
    <row r="3215" spans="1:20" ht="15" customHeight="1" x14ac:dyDescent="0.35">
      <c r="A3215" s="35">
        <v>54</v>
      </c>
      <c r="B3215" s="36">
        <v>16.827169720000001</v>
      </c>
      <c r="C3215" s="35">
        <v>98.431246130000005</v>
      </c>
      <c r="D3215" s="35">
        <v>73.023823109999995</v>
      </c>
      <c r="E3215" s="37">
        <v>168.74804320000001</v>
      </c>
      <c r="F3215" s="37">
        <v>26.573096840000002</v>
      </c>
      <c r="G3215" s="37">
        <v>210.29198360000001</v>
      </c>
      <c r="H3215" s="37">
        <v>232.8229972</v>
      </c>
      <c r="I3215" s="17" t="s">
        <v>243</v>
      </c>
      <c r="J3215" s="17" t="s">
        <v>359</v>
      </c>
      <c r="K3215" s="17" t="s">
        <v>255</v>
      </c>
      <c r="L3215" s="17" t="s">
        <v>363</v>
      </c>
      <c r="M3215" s="17" t="s">
        <v>332</v>
      </c>
      <c r="N3215" s="36">
        <v>6.3503341073136301</v>
      </c>
      <c r="O3215" s="35">
        <v>25.40742302</v>
      </c>
      <c r="P3215" s="37">
        <v>908.66716487999997</v>
      </c>
      <c r="Q3215" t="str">
        <f t="shared" si="200"/>
        <v>Desirable</v>
      </c>
      <c r="R3215" t="str">
        <f t="shared" si="201"/>
        <v>Normal</v>
      </c>
      <c r="S3215">
        <f t="shared" si="202"/>
        <v>2</v>
      </c>
      <c r="T3215" t="str">
        <f t="shared" si="203"/>
        <v>Low</v>
      </c>
    </row>
    <row r="3216" spans="1:20" ht="15" customHeight="1" x14ac:dyDescent="0.35">
      <c r="A3216" s="35">
        <v>53</v>
      </c>
      <c r="B3216" s="36">
        <v>21.96678902</v>
      </c>
      <c r="C3216" s="35">
        <v>107.5724254</v>
      </c>
      <c r="D3216" s="35">
        <v>83.389319470000004</v>
      </c>
      <c r="E3216" s="37">
        <v>143.0638467</v>
      </c>
      <c r="F3216" s="37">
        <v>38.138927430000003</v>
      </c>
      <c r="G3216" s="37">
        <v>172.78566670000001</v>
      </c>
      <c r="H3216" s="37">
        <v>223.68814420000001</v>
      </c>
      <c r="I3216" s="17" t="s">
        <v>243</v>
      </c>
      <c r="J3216" s="17" t="s">
        <v>249</v>
      </c>
      <c r="K3216" s="17" t="s">
        <v>392</v>
      </c>
      <c r="L3216" s="17" t="s">
        <v>363</v>
      </c>
      <c r="M3216" s="17" t="s">
        <v>255</v>
      </c>
      <c r="N3216" s="36">
        <v>3.7511240179100098</v>
      </c>
      <c r="O3216" s="35">
        <v>24.18310593</v>
      </c>
      <c r="P3216" s="37">
        <v>1164.2398180600001</v>
      </c>
      <c r="Q3216" t="str">
        <f t="shared" si="200"/>
        <v>Desirable</v>
      </c>
      <c r="R3216" t="str">
        <f t="shared" si="201"/>
        <v>Normal</v>
      </c>
      <c r="S3216">
        <f t="shared" si="202"/>
        <v>1</v>
      </c>
      <c r="T3216" t="str">
        <f t="shared" si="203"/>
        <v>Low</v>
      </c>
    </row>
    <row r="3217" spans="1:20" ht="15" customHeight="1" x14ac:dyDescent="0.35">
      <c r="A3217" s="35">
        <v>45</v>
      </c>
      <c r="B3217" s="36">
        <v>24.0118221</v>
      </c>
      <c r="C3217" s="35">
        <v>98.979634590000003</v>
      </c>
      <c r="D3217" s="35">
        <v>78.091662400000004</v>
      </c>
      <c r="E3217" s="37">
        <v>191.66667939999999</v>
      </c>
      <c r="F3217" s="37">
        <v>35.464738189999998</v>
      </c>
      <c r="G3217" s="37">
        <v>217.9259678</v>
      </c>
      <c r="H3217" s="37">
        <v>280.75940650000001</v>
      </c>
      <c r="I3217" s="17" t="s">
        <v>353</v>
      </c>
      <c r="J3217" s="17" t="s">
        <v>249</v>
      </c>
      <c r="K3217" s="17" t="s">
        <v>255</v>
      </c>
      <c r="L3217" s="17" t="s">
        <v>360</v>
      </c>
      <c r="M3217" s="17" t="s">
        <v>255</v>
      </c>
      <c r="N3217" s="36">
        <v>5.4044295596701799</v>
      </c>
      <c r="O3217" s="35">
        <v>20.887972189999999</v>
      </c>
      <c r="P3217" s="37">
        <v>1080.5319945000001</v>
      </c>
      <c r="Q3217" t="str">
        <f t="shared" si="200"/>
        <v>Desirable</v>
      </c>
      <c r="R3217" t="str">
        <f t="shared" si="201"/>
        <v>Normal</v>
      </c>
      <c r="S3217">
        <f t="shared" si="202"/>
        <v>3</v>
      </c>
      <c r="T3217" t="str">
        <f t="shared" si="203"/>
        <v>Moderate</v>
      </c>
    </row>
    <row r="3218" spans="1:20" ht="15" customHeight="1" x14ac:dyDescent="0.35">
      <c r="A3218" s="35">
        <v>59</v>
      </c>
      <c r="B3218" s="36">
        <v>24.01286369</v>
      </c>
      <c r="C3218" s="35">
        <v>91.784341979999994</v>
      </c>
      <c r="D3218" s="35">
        <v>69.302532650000003</v>
      </c>
      <c r="E3218" s="37">
        <v>190.41012219999999</v>
      </c>
      <c r="F3218" s="37">
        <v>27.35403788</v>
      </c>
      <c r="G3218" s="37">
        <v>210.45500759999999</v>
      </c>
      <c r="H3218" s="37">
        <v>248.43107409999999</v>
      </c>
      <c r="I3218" s="17" t="s">
        <v>243</v>
      </c>
      <c r="J3218" s="17" t="s">
        <v>354</v>
      </c>
      <c r="K3218" s="17" t="s">
        <v>255</v>
      </c>
      <c r="L3218" s="17" t="s">
        <v>363</v>
      </c>
      <c r="M3218" s="17" t="s">
        <v>255</v>
      </c>
      <c r="N3218" s="36">
        <v>6.9609511778595197</v>
      </c>
      <c r="O3218" s="35">
        <v>22.481809330000001</v>
      </c>
      <c r="P3218" s="37">
        <v>1416.75895771</v>
      </c>
      <c r="Q3218" t="str">
        <f t="shared" si="200"/>
        <v>Desirable</v>
      </c>
      <c r="R3218" t="str">
        <f t="shared" si="201"/>
        <v>Normal</v>
      </c>
      <c r="S3218">
        <f t="shared" si="202"/>
        <v>1</v>
      </c>
      <c r="T3218" t="str">
        <f t="shared" si="203"/>
        <v>Low</v>
      </c>
    </row>
    <row r="3219" spans="1:20" ht="15" customHeight="1" x14ac:dyDescent="0.35">
      <c r="A3219" s="35">
        <v>60</v>
      </c>
      <c r="B3219" s="36">
        <v>26.858913919999999</v>
      </c>
      <c r="C3219" s="35">
        <v>119.9593023</v>
      </c>
      <c r="D3219" s="35">
        <v>94.519544949999997</v>
      </c>
      <c r="E3219" s="37">
        <v>197.99105119999999</v>
      </c>
      <c r="F3219" s="37">
        <v>42.099471219999998</v>
      </c>
      <c r="G3219" s="37">
        <v>213.77506969999999</v>
      </c>
      <c r="H3219" s="37">
        <v>255.25646979999999</v>
      </c>
      <c r="I3219" s="17" t="s">
        <v>353</v>
      </c>
      <c r="J3219" s="17" t="s">
        <v>249</v>
      </c>
      <c r="K3219" s="17" t="s">
        <v>392</v>
      </c>
      <c r="L3219" s="17" t="s">
        <v>261</v>
      </c>
      <c r="M3219" s="17" t="s">
        <v>333</v>
      </c>
      <c r="N3219" s="36">
        <v>4.7029343947185103</v>
      </c>
      <c r="O3219" s="35">
        <v>25.439757350000001</v>
      </c>
      <c r="P3219" s="37">
        <v>1611.5348352000001</v>
      </c>
      <c r="Q3219" t="str">
        <f t="shared" si="200"/>
        <v>Desirable</v>
      </c>
      <c r="R3219" t="str">
        <f t="shared" si="201"/>
        <v>Normal</v>
      </c>
      <c r="S3219">
        <f t="shared" si="202"/>
        <v>4</v>
      </c>
      <c r="T3219" t="str">
        <f t="shared" si="203"/>
        <v>Moderate</v>
      </c>
    </row>
    <row r="3220" spans="1:20" ht="15" customHeight="1" x14ac:dyDescent="0.35">
      <c r="A3220" s="35">
        <v>59</v>
      </c>
      <c r="B3220" s="36">
        <v>26.45114092</v>
      </c>
      <c r="C3220" s="35">
        <v>104.23927689999999</v>
      </c>
      <c r="D3220" s="35">
        <v>71.672399240000004</v>
      </c>
      <c r="E3220" s="37">
        <v>203.93161810000001</v>
      </c>
      <c r="F3220" s="37">
        <v>39.636865090000001</v>
      </c>
      <c r="G3220" s="37">
        <v>233.57559259999999</v>
      </c>
      <c r="H3220" s="37">
        <v>248.33756170000001</v>
      </c>
      <c r="I3220" s="17" t="s">
        <v>243</v>
      </c>
      <c r="J3220" s="17" t="s">
        <v>359</v>
      </c>
      <c r="K3220" s="17" t="s">
        <v>255</v>
      </c>
      <c r="L3220" s="17" t="s">
        <v>363</v>
      </c>
      <c r="M3220" s="17" t="s">
        <v>333</v>
      </c>
      <c r="N3220" s="36">
        <v>5.1449986682082498</v>
      </c>
      <c r="O3220" s="35">
        <v>32.566877660000003</v>
      </c>
      <c r="P3220" s="37">
        <v>1560.6173142800001</v>
      </c>
      <c r="Q3220" t="str">
        <f t="shared" si="200"/>
        <v>Borderline High</v>
      </c>
      <c r="R3220" t="str">
        <f t="shared" si="201"/>
        <v>Normal</v>
      </c>
      <c r="S3220">
        <f t="shared" si="202"/>
        <v>3</v>
      </c>
      <c r="T3220" t="str">
        <f t="shared" si="203"/>
        <v>Moderate</v>
      </c>
    </row>
    <row r="3221" spans="1:20" ht="15" customHeight="1" x14ac:dyDescent="0.35">
      <c r="A3221" s="35">
        <v>83</v>
      </c>
      <c r="B3221" s="36">
        <v>26.68622603</v>
      </c>
      <c r="C3221" s="35">
        <v>102.329554</v>
      </c>
      <c r="D3221" s="35">
        <v>85.213896829999996</v>
      </c>
      <c r="E3221" s="37">
        <v>179.72654030000001</v>
      </c>
      <c r="F3221" s="37">
        <v>43.500264319999999</v>
      </c>
      <c r="G3221" s="37">
        <v>208.6372744</v>
      </c>
      <c r="H3221" s="37">
        <v>237.7534483</v>
      </c>
      <c r="I3221" s="17" t="s">
        <v>243</v>
      </c>
      <c r="J3221" s="17" t="s">
        <v>249</v>
      </c>
      <c r="K3221" s="17" t="s">
        <v>392</v>
      </c>
      <c r="L3221" s="17" t="s">
        <v>366</v>
      </c>
      <c r="M3221" s="17" t="s">
        <v>333</v>
      </c>
      <c r="N3221" s="36">
        <v>4.1316194995479103</v>
      </c>
      <c r="O3221" s="35">
        <v>17.115657169999999</v>
      </c>
      <c r="P3221" s="37">
        <v>2214.9567604899999</v>
      </c>
      <c r="Q3221" t="str">
        <f t="shared" si="200"/>
        <v>Desirable</v>
      </c>
      <c r="R3221" t="str">
        <f t="shared" si="201"/>
        <v>Normal</v>
      </c>
      <c r="S3221">
        <f t="shared" si="202"/>
        <v>2</v>
      </c>
      <c r="T3221" t="str">
        <f t="shared" si="203"/>
        <v>Low</v>
      </c>
    </row>
    <row r="3222" spans="1:20" ht="15" customHeight="1" x14ac:dyDescent="0.35">
      <c r="A3222" s="35">
        <v>72</v>
      </c>
      <c r="B3222" s="36">
        <v>38.297918150000001</v>
      </c>
      <c r="C3222" s="35">
        <v>121.39769099999999</v>
      </c>
      <c r="D3222" s="35">
        <v>92.790770739999999</v>
      </c>
      <c r="E3222" s="37">
        <v>202.07565399999999</v>
      </c>
      <c r="F3222" s="37">
        <v>25.26966195</v>
      </c>
      <c r="G3222" s="37">
        <v>211.8239978</v>
      </c>
      <c r="H3222" s="37">
        <v>225.6949237</v>
      </c>
      <c r="I3222" s="17" t="s">
        <v>243</v>
      </c>
      <c r="J3222" s="17" t="s">
        <v>249</v>
      </c>
      <c r="K3222" s="17" t="s">
        <v>392</v>
      </c>
      <c r="L3222" s="17" t="s">
        <v>366</v>
      </c>
      <c r="M3222" s="17" t="s">
        <v>334</v>
      </c>
      <c r="N3222" s="36">
        <v>7.9967691851136902</v>
      </c>
      <c r="O3222" s="35">
        <v>28.606920259999999</v>
      </c>
      <c r="P3222" s="37">
        <v>2757.4501068</v>
      </c>
      <c r="Q3222" t="str">
        <f t="shared" si="200"/>
        <v>Borderline High</v>
      </c>
      <c r="R3222" t="str">
        <f t="shared" si="201"/>
        <v>Elevated</v>
      </c>
      <c r="S3222">
        <f t="shared" si="202"/>
        <v>5</v>
      </c>
      <c r="T3222" t="str">
        <f t="shared" si="203"/>
        <v>Moderate</v>
      </c>
    </row>
    <row r="3223" spans="1:20" ht="15" customHeight="1" x14ac:dyDescent="0.35">
      <c r="A3223" s="35">
        <v>89</v>
      </c>
      <c r="B3223" s="36">
        <v>24.792877529999998</v>
      </c>
      <c r="C3223" s="35">
        <v>111.2481344</v>
      </c>
      <c r="D3223" s="35">
        <v>82.786053409999994</v>
      </c>
      <c r="E3223" s="37">
        <v>191.8578085</v>
      </c>
      <c r="F3223" s="37">
        <v>34.819748079999997</v>
      </c>
      <c r="G3223" s="37">
        <v>213.9506063</v>
      </c>
      <c r="H3223" s="37">
        <v>266.15616519999998</v>
      </c>
      <c r="I3223" s="17" t="s">
        <v>243</v>
      </c>
      <c r="J3223" s="17" t="s">
        <v>249</v>
      </c>
      <c r="K3223" s="17" t="s">
        <v>392</v>
      </c>
      <c r="L3223" s="17" t="s">
        <v>366</v>
      </c>
      <c r="M3223" s="17" t="s">
        <v>255</v>
      </c>
      <c r="N3223" s="36">
        <v>5.5100286210916201</v>
      </c>
      <c r="O3223" s="35">
        <v>28.46208099</v>
      </c>
      <c r="P3223" s="37">
        <v>2206.56610017</v>
      </c>
      <c r="Q3223" t="str">
        <f t="shared" si="200"/>
        <v>Desirable</v>
      </c>
      <c r="R3223" t="str">
        <f t="shared" si="201"/>
        <v>Normal</v>
      </c>
      <c r="S3223">
        <f t="shared" si="202"/>
        <v>1</v>
      </c>
      <c r="T3223" t="str">
        <f t="shared" si="203"/>
        <v>Low</v>
      </c>
    </row>
    <row r="3224" spans="1:20" ht="15" customHeight="1" x14ac:dyDescent="0.35">
      <c r="A3224" s="35">
        <v>65</v>
      </c>
      <c r="B3224" s="36">
        <v>22.653145989999999</v>
      </c>
      <c r="C3224" s="35">
        <v>94.431420610000004</v>
      </c>
      <c r="D3224" s="35">
        <v>79.560574470000006</v>
      </c>
      <c r="E3224" s="37">
        <v>214.33586750000001</v>
      </c>
      <c r="F3224" s="37">
        <v>42.089943079999998</v>
      </c>
      <c r="G3224" s="37">
        <v>239.2387434</v>
      </c>
      <c r="H3224" s="37">
        <v>248.0068387</v>
      </c>
      <c r="I3224" s="17" t="s">
        <v>243</v>
      </c>
      <c r="J3224" s="17" t="s">
        <v>359</v>
      </c>
      <c r="K3224" s="17" t="s">
        <v>255</v>
      </c>
      <c r="L3224" s="17" t="s">
        <v>261</v>
      </c>
      <c r="M3224" s="17" t="s">
        <v>255</v>
      </c>
      <c r="N3224" s="36">
        <v>5.0923297067095996</v>
      </c>
      <c r="O3224" s="35">
        <v>14.870846139999999</v>
      </c>
      <c r="P3224" s="37">
        <v>1472.4544893499999</v>
      </c>
      <c r="Q3224" t="str">
        <f t="shared" si="200"/>
        <v>Borderline High</v>
      </c>
      <c r="R3224" t="str">
        <f t="shared" si="201"/>
        <v>Normal</v>
      </c>
      <c r="S3224">
        <f t="shared" si="202"/>
        <v>0</v>
      </c>
      <c r="T3224" t="str">
        <f t="shared" si="203"/>
        <v>Low</v>
      </c>
    </row>
    <row r="3225" spans="1:20" ht="15" customHeight="1" x14ac:dyDescent="0.35">
      <c r="A3225" s="35">
        <v>39</v>
      </c>
      <c r="B3225" s="36">
        <v>34.834971000000003</v>
      </c>
      <c r="C3225" s="35">
        <v>109.0293958</v>
      </c>
      <c r="D3225" s="35">
        <v>90.173308629999994</v>
      </c>
      <c r="E3225" s="37">
        <v>208.5408673</v>
      </c>
      <c r="F3225" s="37">
        <v>33.301162939999998</v>
      </c>
      <c r="G3225" s="37">
        <v>226.6066112</v>
      </c>
      <c r="H3225" s="37">
        <v>252.63426480000001</v>
      </c>
      <c r="I3225" s="17" t="s">
        <v>353</v>
      </c>
      <c r="J3225" s="17" t="s">
        <v>249</v>
      </c>
      <c r="K3225" s="17" t="s">
        <v>392</v>
      </c>
      <c r="L3225" s="17" t="s">
        <v>357</v>
      </c>
      <c r="M3225" s="17" t="s">
        <v>334</v>
      </c>
      <c r="N3225" s="36">
        <v>6.2622698094879201</v>
      </c>
      <c r="O3225" s="35">
        <v>18.856087169999999</v>
      </c>
      <c r="P3225" s="37">
        <v>1358.5638690000001</v>
      </c>
      <c r="Q3225" t="str">
        <f t="shared" si="200"/>
        <v>Borderline High</v>
      </c>
      <c r="R3225" t="str">
        <f t="shared" si="201"/>
        <v>Normal</v>
      </c>
      <c r="S3225">
        <f t="shared" si="202"/>
        <v>6</v>
      </c>
      <c r="T3225" t="str">
        <f t="shared" si="203"/>
        <v>High</v>
      </c>
    </row>
    <row r="3226" spans="1:20" ht="15" customHeight="1" x14ac:dyDescent="0.35">
      <c r="A3226" s="35">
        <v>44</v>
      </c>
      <c r="B3226" s="36">
        <v>34.319708550000001</v>
      </c>
      <c r="C3226" s="35">
        <v>94.787933030000005</v>
      </c>
      <c r="D3226" s="35">
        <v>81.007453870000006</v>
      </c>
      <c r="E3226" s="37">
        <v>171.08168749999999</v>
      </c>
      <c r="F3226" s="37">
        <v>30.536930040000001</v>
      </c>
      <c r="G3226" s="37">
        <v>202.71128680000001</v>
      </c>
      <c r="H3226" s="37">
        <v>244.709968</v>
      </c>
      <c r="I3226" s="17" t="s">
        <v>243</v>
      </c>
      <c r="J3226" s="17" t="s">
        <v>359</v>
      </c>
      <c r="K3226" s="17" t="s">
        <v>392</v>
      </c>
      <c r="L3226" s="17" t="s">
        <v>360</v>
      </c>
      <c r="M3226" s="17" t="s">
        <v>334</v>
      </c>
      <c r="N3226" s="36">
        <v>5.6024520891884597</v>
      </c>
      <c r="O3226" s="35">
        <v>13.780479160000001</v>
      </c>
      <c r="P3226" s="37">
        <v>1510.0671761999999</v>
      </c>
      <c r="Q3226" t="str">
        <f t="shared" si="200"/>
        <v>Desirable</v>
      </c>
      <c r="R3226" t="str">
        <f t="shared" si="201"/>
        <v>Normal</v>
      </c>
      <c r="S3226">
        <f t="shared" si="202"/>
        <v>4</v>
      </c>
      <c r="T3226" t="str">
        <f t="shared" si="203"/>
        <v>Moderate</v>
      </c>
    </row>
    <row r="3227" spans="1:20" ht="15" customHeight="1" x14ac:dyDescent="0.35">
      <c r="A3227" s="35">
        <v>84</v>
      </c>
      <c r="B3227" s="36">
        <v>21.5888998</v>
      </c>
      <c r="C3227" s="35">
        <v>102.3386436</v>
      </c>
      <c r="D3227" s="35">
        <v>86.277471489999996</v>
      </c>
      <c r="E3227" s="37">
        <v>184.81890949999999</v>
      </c>
      <c r="F3227" s="37">
        <v>39.399820030000001</v>
      </c>
      <c r="G3227" s="37">
        <v>211.1396096</v>
      </c>
      <c r="H3227" s="37">
        <v>230.91113809999999</v>
      </c>
      <c r="I3227" s="17" t="s">
        <v>243</v>
      </c>
      <c r="J3227" s="17" t="s">
        <v>249</v>
      </c>
      <c r="K3227" s="17" t="s">
        <v>392</v>
      </c>
      <c r="L3227" s="17" t="s">
        <v>366</v>
      </c>
      <c r="M3227" s="17" t="s">
        <v>255</v>
      </c>
      <c r="N3227" s="36">
        <v>4.69085669323551</v>
      </c>
      <c r="O3227" s="35">
        <v>16.061172110000001</v>
      </c>
      <c r="P3227" s="37">
        <v>1813.4675832</v>
      </c>
      <c r="Q3227" t="str">
        <f t="shared" si="200"/>
        <v>Desirable</v>
      </c>
      <c r="R3227" t="str">
        <f t="shared" si="201"/>
        <v>Normal</v>
      </c>
      <c r="S3227">
        <f t="shared" si="202"/>
        <v>1</v>
      </c>
      <c r="T3227" t="str">
        <f t="shared" si="203"/>
        <v>Low</v>
      </c>
    </row>
    <row r="3228" spans="1:20" ht="15" customHeight="1" x14ac:dyDescent="0.35">
      <c r="A3228" s="35">
        <v>30</v>
      </c>
      <c r="B3228" s="36">
        <v>33.067138460000002</v>
      </c>
      <c r="C3228" s="35">
        <v>122.9047298</v>
      </c>
      <c r="D3228" s="35">
        <v>82.872974049999996</v>
      </c>
      <c r="E3228" s="37">
        <v>201.3851277</v>
      </c>
      <c r="F3228" s="37">
        <v>39.181822699999998</v>
      </c>
      <c r="G3228" s="37">
        <v>258.6158001</v>
      </c>
      <c r="H3228" s="37">
        <v>237.8854091</v>
      </c>
      <c r="I3228" s="17" t="s">
        <v>243</v>
      </c>
      <c r="J3228" s="17" t="s">
        <v>359</v>
      </c>
      <c r="K3228" s="17" t="s">
        <v>392</v>
      </c>
      <c r="L3228" s="17" t="s">
        <v>357</v>
      </c>
      <c r="M3228" s="17" t="s">
        <v>334</v>
      </c>
      <c r="N3228" s="36">
        <v>5.1397590469929799</v>
      </c>
      <c r="O3228" s="35">
        <v>40.031755750000002</v>
      </c>
      <c r="P3228" s="37">
        <v>992.01415380000003</v>
      </c>
      <c r="Q3228" t="str">
        <f t="shared" si="200"/>
        <v>Borderline High</v>
      </c>
      <c r="R3228" t="str">
        <f t="shared" si="201"/>
        <v>Elevated</v>
      </c>
      <c r="S3228">
        <f t="shared" si="202"/>
        <v>5</v>
      </c>
      <c r="T3228" t="str">
        <f t="shared" si="203"/>
        <v>Moderate</v>
      </c>
    </row>
    <row r="3229" spans="1:20" ht="15" customHeight="1" x14ac:dyDescent="0.35">
      <c r="A3229" s="35">
        <v>62</v>
      </c>
      <c r="B3229" s="36">
        <v>17.766639399999999</v>
      </c>
      <c r="C3229" s="35">
        <v>94.329799399999999</v>
      </c>
      <c r="D3229" s="35">
        <v>82.688185680000004</v>
      </c>
      <c r="E3229" s="37">
        <v>177.15962619999999</v>
      </c>
      <c r="F3229" s="37">
        <v>31.85718675</v>
      </c>
      <c r="G3229" s="37">
        <v>209.3851009</v>
      </c>
      <c r="H3229" s="37">
        <v>211.0827438</v>
      </c>
      <c r="I3229" s="17" t="s">
        <v>243</v>
      </c>
      <c r="J3229" s="17" t="s">
        <v>249</v>
      </c>
      <c r="K3229" s="17" t="s">
        <v>392</v>
      </c>
      <c r="L3229" s="17" t="s">
        <v>261</v>
      </c>
      <c r="M3229" s="17" t="s">
        <v>332</v>
      </c>
      <c r="N3229" s="36">
        <v>5.5610568375125</v>
      </c>
      <c r="O3229" s="35">
        <v>11.64161372</v>
      </c>
      <c r="P3229" s="37">
        <v>1101.5316428000001</v>
      </c>
      <c r="Q3229" t="str">
        <f t="shared" si="200"/>
        <v>Desirable</v>
      </c>
      <c r="R3229" t="str">
        <f t="shared" si="201"/>
        <v>Normal</v>
      </c>
      <c r="S3229">
        <f t="shared" si="202"/>
        <v>2</v>
      </c>
      <c r="T3229" t="str">
        <f t="shared" si="203"/>
        <v>Low</v>
      </c>
    </row>
    <row r="3230" spans="1:20" ht="15" customHeight="1" x14ac:dyDescent="0.35">
      <c r="A3230" s="35">
        <v>27</v>
      </c>
      <c r="B3230" s="36">
        <v>41.351948579999998</v>
      </c>
      <c r="C3230" s="35">
        <v>106.1009305</v>
      </c>
      <c r="D3230" s="35">
        <v>90.99652485</v>
      </c>
      <c r="E3230" s="37">
        <v>200.5610858</v>
      </c>
      <c r="F3230" s="37">
        <v>37.532617989999999</v>
      </c>
      <c r="G3230" s="37">
        <v>223.57975759999999</v>
      </c>
      <c r="H3230" s="37">
        <v>281.71414279999999</v>
      </c>
      <c r="I3230" s="17" t="s">
        <v>243</v>
      </c>
      <c r="J3230" s="17" t="s">
        <v>354</v>
      </c>
      <c r="K3230" s="17" t="s">
        <v>392</v>
      </c>
      <c r="L3230" s="17" t="s">
        <v>355</v>
      </c>
      <c r="M3230" s="17" t="s">
        <v>334</v>
      </c>
      <c r="N3230" s="36">
        <v>5.3436476467864997</v>
      </c>
      <c r="O3230" s="35">
        <v>15.10440565</v>
      </c>
      <c r="P3230" s="37">
        <v>1116.50261166</v>
      </c>
      <c r="Q3230" t="str">
        <f t="shared" si="200"/>
        <v>Borderline High</v>
      </c>
      <c r="R3230" t="str">
        <f t="shared" si="201"/>
        <v>Normal</v>
      </c>
      <c r="S3230">
        <f t="shared" si="202"/>
        <v>4</v>
      </c>
      <c r="T3230" t="str">
        <f t="shared" si="203"/>
        <v>Moderate</v>
      </c>
    </row>
    <row r="3231" spans="1:20" ht="15" customHeight="1" x14ac:dyDescent="0.35">
      <c r="A3231" s="35">
        <v>26</v>
      </c>
      <c r="B3231" s="36">
        <v>35.914189819999997</v>
      </c>
      <c r="C3231" s="35">
        <v>112.45512429999999</v>
      </c>
      <c r="D3231" s="35">
        <v>87.47601985</v>
      </c>
      <c r="E3231" s="37">
        <v>205.36754809999999</v>
      </c>
      <c r="F3231" s="37">
        <v>32.373691409999999</v>
      </c>
      <c r="G3231" s="37">
        <v>236.8124238</v>
      </c>
      <c r="H3231" s="37">
        <v>243.9551357</v>
      </c>
      <c r="I3231" s="17" t="s">
        <v>353</v>
      </c>
      <c r="J3231" s="17" t="s">
        <v>249</v>
      </c>
      <c r="K3231" s="17" t="s">
        <v>392</v>
      </c>
      <c r="L3231" s="17" t="s">
        <v>355</v>
      </c>
      <c r="M3231" s="17" t="s">
        <v>334</v>
      </c>
      <c r="N3231" s="36">
        <v>6.3436555782008703</v>
      </c>
      <c r="O3231" s="35">
        <v>24.979104450000001</v>
      </c>
      <c r="P3231" s="37">
        <v>933.76893531999997</v>
      </c>
      <c r="Q3231" t="str">
        <f t="shared" si="200"/>
        <v>Borderline High</v>
      </c>
      <c r="R3231" t="str">
        <f t="shared" si="201"/>
        <v>Normal</v>
      </c>
      <c r="S3231">
        <f t="shared" si="202"/>
        <v>6</v>
      </c>
      <c r="T3231" t="str">
        <f t="shared" si="203"/>
        <v>High</v>
      </c>
    </row>
    <row r="3232" spans="1:20" ht="15" customHeight="1" x14ac:dyDescent="0.35">
      <c r="A3232" s="35">
        <v>71</v>
      </c>
      <c r="B3232" s="36">
        <v>29.659673349999998</v>
      </c>
      <c r="C3232" s="35">
        <v>101.0688632</v>
      </c>
      <c r="D3232" s="35">
        <v>68.59756118</v>
      </c>
      <c r="E3232" s="37">
        <v>173.32803419999999</v>
      </c>
      <c r="F3232" s="37">
        <v>45.619083400000001</v>
      </c>
      <c r="G3232" s="37">
        <v>202.7558233</v>
      </c>
      <c r="H3232" s="37">
        <v>257.5221808</v>
      </c>
      <c r="I3232" s="17" t="s">
        <v>243</v>
      </c>
      <c r="J3232" s="17" t="s">
        <v>359</v>
      </c>
      <c r="K3232" s="17" t="s">
        <v>255</v>
      </c>
      <c r="L3232" s="17" t="s">
        <v>366</v>
      </c>
      <c r="M3232" s="17" t="s">
        <v>333</v>
      </c>
      <c r="N3232" s="36">
        <v>3.7994633228426502</v>
      </c>
      <c r="O3232" s="35">
        <v>32.471302020000003</v>
      </c>
      <c r="P3232" s="37">
        <v>2105.8368078499998</v>
      </c>
      <c r="Q3232" t="str">
        <f t="shared" si="200"/>
        <v>Desirable</v>
      </c>
      <c r="R3232" t="str">
        <f t="shared" si="201"/>
        <v>Normal</v>
      </c>
      <c r="S3232">
        <f t="shared" si="202"/>
        <v>2</v>
      </c>
      <c r="T3232" t="str">
        <f t="shared" si="203"/>
        <v>Low</v>
      </c>
    </row>
    <row r="3233" spans="1:20" ht="15" customHeight="1" x14ac:dyDescent="0.35">
      <c r="A3233" s="35">
        <v>44</v>
      </c>
      <c r="B3233" s="36">
        <v>31.292852109999998</v>
      </c>
      <c r="C3233" s="35">
        <v>102.7197685</v>
      </c>
      <c r="D3233" s="35">
        <v>86.646006790000001</v>
      </c>
      <c r="E3233" s="37">
        <v>186.5315482</v>
      </c>
      <c r="F3233" s="37">
        <v>31.05678636</v>
      </c>
      <c r="G3233" s="37">
        <v>217.40107939999999</v>
      </c>
      <c r="H3233" s="37">
        <v>199.00205639999999</v>
      </c>
      <c r="I3233" s="17" t="s">
        <v>243</v>
      </c>
      <c r="J3233" s="17" t="s">
        <v>249</v>
      </c>
      <c r="K3233" s="17" t="s">
        <v>392</v>
      </c>
      <c r="L3233" s="17" t="s">
        <v>360</v>
      </c>
      <c r="M3233" s="17" t="s">
        <v>334</v>
      </c>
      <c r="N3233" s="36">
        <v>6.0061445520405101</v>
      </c>
      <c r="O3233" s="35">
        <v>16.073761709999999</v>
      </c>
      <c r="P3233" s="37">
        <v>1376.8854928400001</v>
      </c>
      <c r="Q3233" t="str">
        <f t="shared" si="200"/>
        <v>Desirable</v>
      </c>
      <c r="R3233" t="str">
        <f t="shared" si="201"/>
        <v>Normal</v>
      </c>
      <c r="S3233">
        <f t="shared" si="202"/>
        <v>4</v>
      </c>
      <c r="T3233" t="str">
        <f t="shared" si="203"/>
        <v>Moderate</v>
      </c>
    </row>
    <row r="3234" spans="1:20" ht="15" customHeight="1" x14ac:dyDescent="0.35">
      <c r="A3234" s="35">
        <v>51</v>
      </c>
      <c r="B3234" s="36">
        <v>29.218584100000001</v>
      </c>
      <c r="C3234" s="35">
        <v>119.9207248</v>
      </c>
      <c r="D3234" s="35">
        <v>78.358242700000005</v>
      </c>
      <c r="E3234" s="37">
        <v>191.58077449999999</v>
      </c>
      <c r="F3234" s="37">
        <v>30.277228300000001</v>
      </c>
      <c r="G3234" s="37">
        <v>216.71538570000001</v>
      </c>
      <c r="H3234" s="37">
        <v>257.15204469999998</v>
      </c>
      <c r="I3234" s="17" t="s">
        <v>243</v>
      </c>
      <c r="J3234" s="17" t="s">
        <v>249</v>
      </c>
      <c r="K3234" s="17" t="s">
        <v>255</v>
      </c>
      <c r="L3234" s="17" t="s">
        <v>363</v>
      </c>
      <c r="M3234" s="17" t="s">
        <v>333</v>
      </c>
      <c r="N3234" s="36">
        <v>6.32755325559308</v>
      </c>
      <c r="O3234" s="35">
        <v>41.562482099999997</v>
      </c>
      <c r="P3234" s="37">
        <v>1490.1477891</v>
      </c>
      <c r="Q3234" t="str">
        <f t="shared" si="200"/>
        <v>Desirable</v>
      </c>
      <c r="R3234" t="str">
        <f t="shared" si="201"/>
        <v>Normal</v>
      </c>
      <c r="S3234">
        <f t="shared" si="202"/>
        <v>3</v>
      </c>
      <c r="T3234" t="str">
        <f t="shared" si="203"/>
        <v>Moderate</v>
      </c>
    </row>
    <row r="3235" spans="1:20" ht="15" customHeight="1" x14ac:dyDescent="0.35">
      <c r="A3235" s="35">
        <v>18</v>
      </c>
      <c r="B3235" s="36">
        <v>23.704846490000001</v>
      </c>
      <c r="C3235" s="35">
        <v>94.274025600000002</v>
      </c>
      <c r="D3235" s="35">
        <v>81.629263320000007</v>
      </c>
      <c r="E3235" s="37">
        <v>174.76505750000001</v>
      </c>
      <c r="F3235" s="37">
        <v>42.445367519999998</v>
      </c>
      <c r="G3235" s="37">
        <v>206.51342690000001</v>
      </c>
      <c r="H3235" s="37">
        <v>243.5483993</v>
      </c>
      <c r="I3235" s="17" t="s">
        <v>243</v>
      </c>
      <c r="J3235" s="17" t="s">
        <v>249</v>
      </c>
      <c r="K3235" s="17" t="s">
        <v>392</v>
      </c>
      <c r="L3235" s="17" t="s">
        <v>355</v>
      </c>
      <c r="M3235" s="17" t="s">
        <v>255</v>
      </c>
      <c r="N3235" s="36">
        <v>4.1174118098435999</v>
      </c>
      <c r="O3235" s="35">
        <v>12.64476228</v>
      </c>
      <c r="P3235" s="37">
        <v>426.68723682000001</v>
      </c>
      <c r="Q3235" t="str">
        <f t="shared" si="200"/>
        <v>Desirable</v>
      </c>
      <c r="R3235" t="str">
        <f t="shared" si="201"/>
        <v>Normal</v>
      </c>
      <c r="S3235">
        <f t="shared" si="202"/>
        <v>0</v>
      </c>
      <c r="T3235" t="str">
        <f t="shared" si="203"/>
        <v>Low</v>
      </c>
    </row>
    <row r="3236" spans="1:20" ht="15" customHeight="1" x14ac:dyDescent="0.35">
      <c r="A3236" s="35">
        <v>49</v>
      </c>
      <c r="B3236" s="36">
        <v>32.978316370000002</v>
      </c>
      <c r="C3236" s="35">
        <v>108.7495395</v>
      </c>
      <c r="D3236" s="35">
        <v>90.082137320000001</v>
      </c>
      <c r="E3236" s="37">
        <v>185.5552118</v>
      </c>
      <c r="F3236" s="37">
        <v>34.100324710000002</v>
      </c>
      <c r="G3236" s="37">
        <v>203.65811890000001</v>
      </c>
      <c r="H3236" s="37">
        <v>266.46068350000002</v>
      </c>
      <c r="I3236" s="17" t="s">
        <v>243</v>
      </c>
      <c r="J3236" s="17" t="s">
        <v>249</v>
      </c>
      <c r="K3236" s="17" t="s">
        <v>392</v>
      </c>
      <c r="L3236" s="17" t="s">
        <v>360</v>
      </c>
      <c r="M3236" s="17" t="s">
        <v>334</v>
      </c>
      <c r="N3236" s="36">
        <v>5.4414499972660204</v>
      </c>
      <c r="O3236" s="35">
        <v>18.66740218</v>
      </c>
      <c r="P3236" s="37">
        <v>1615.93750213</v>
      </c>
      <c r="Q3236" t="str">
        <f t="shared" si="200"/>
        <v>Desirable</v>
      </c>
      <c r="R3236" t="str">
        <f t="shared" si="201"/>
        <v>Normal</v>
      </c>
      <c r="S3236">
        <f t="shared" si="202"/>
        <v>4</v>
      </c>
      <c r="T3236" t="str">
        <f t="shared" si="203"/>
        <v>Moderate</v>
      </c>
    </row>
    <row r="3237" spans="1:20" ht="15" customHeight="1" x14ac:dyDescent="0.35">
      <c r="A3237" s="35">
        <v>88</v>
      </c>
      <c r="B3237" s="36">
        <v>33.780789499999997</v>
      </c>
      <c r="C3237" s="35">
        <v>108.4559393</v>
      </c>
      <c r="D3237" s="35">
        <v>82.013952239999995</v>
      </c>
      <c r="E3237" s="37">
        <v>226.0100328</v>
      </c>
      <c r="F3237" s="37">
        <v>44.750166100000001</v>
      </c>
      <c r="G3237" s="37">
        <v>233.1694024</v>
      </c>
      <c r="H3237" s="37">
        <v>295.0066989</v>
      </c>
      <c r="I3237" s="17" t="s">
        <v>353</v>
      </c>
      <c r="J3237" s="17" t="s">
        <v>354</v>
      </c>
      <c r="K3237" s="17" t="s">
        <v>392</v>
      </c>
      <c r="L3237" s="17" t="s">
        <v>366</v>
      </c>
      <c r="M3237" s="17" t="s">
        <v>334</v>
      </c>
      <c r="N3237" s="36">
        <v>5.0504847802118</v>
      </c>
      <c r="O3237" s="35">
        <v>26.441987059999999</v>
      </c>
      <c r="P3237" s="37">
        <v>2972.709476</v>
      </c>
      <c r="Q3237" t="str">
        <f t="shared" si="200"/>
        <v>Borderline High</v>
      </c>
      <c r="R3237" t="str">
        <f t="shared" si="201"/>
        <v>Normal</v>
      </c>
      <c r="S3237">
        <f t="shared" si="202"/>
        <v>5</v>
      </c>
      <c r="T3237" t="str">
        <f t="shared" si="203"/>
        <v>Moderate</v>
      </c>
    </row>
    <row r="3238" spans="1:20" ht="15" customHeight="1" x14ac:dyDescent="0.35">
      <c r="A3238" s="35">
        <v>84</v>
      </c>
      <c r="B3238" s="36">
        <v>23.363719020000001</v>
      </c>
      <c r="C3238" s="35">
        <v>104.8356534</v>
      </c>
      <c r="D3238" s="35">
        <v>67.49932063</v>
      </c>
      <c r="E3238" s="37">
        <v>188.2097642</v>
      </c>
      <c r="F3238" s="37">
        <v>52.211421260000002</v>
      </c>
      <c r="G3238" s="37">
        <v>202.79156839999999</v>
      </c>
      <c r="H3238" s="37">
        <v>259.2327689</v>
      </c>
      <c r="I3238" s="17" t="s">
        <v>353</v>
      </c>
      <c r="J3238" s="17" t="s">
        <v>249</v>
      </c>
      <c r="K3238" s="17" t="s">
        <v>255</v>
      </c>
      <c r="L3238" s="17" t="s">
        <v>366</v>
      </c>
      <c r="M3238" s="17" t="s">
        <v>255</v>
      </c>
      <c r="N3238" s="36">
        <v>3.6047623232235302</v>
      </c>
      <c r="O3238" s="35">
        <v>37.336332769999999</v>
      </c>
      <c r="P3238" s="37">
        <v>1962.55239768</v>
      </c>
      <c r="Q3238" t="str">
        <f t="shared" si="200"/>
        <v>Desirable</v>
      </c>
      <c r="R3238" t="str">
        <f t="shared" si="201"/>
        <v>Normal</v>
      </c>
      <c r="S3238">
        <f t="shared" si="202"/>
        <v>2</v>
      </c>
      <c r="T3238" t="str">
        <f t="shared" si="203"/>
        <v>Low</v>
      </c>
    </row>
    <row r="3239" spans="1:20" ht="15" customHeight="1" x14ac:dyDescent="0.35">
      <c r="A3239" s="35">
        <v>37</v>
      </c>
      <c r="B3239" s="36">
        <v>26.839972169999999</v>
      </c>
      <c r="C3239" s="35">
        <v>108.4192062</v>
      </c>
      <c r="D3239" s="35">
        <v>85.190917450000001</v>
      </c>
      <c r="E3239" s="37">
        <v>219.57395560000001</v>
      </c>
      <c r="F3239" s="37">
        <v>41.566735680000001</v>
      </c>
      <c r="G3239" s="37">
        <v>227.06368549999999</v>
      </c>
      <c r="H3239" s="37">
        <v>277.78086990000003</v>
      </c>
      <c r="I3239" s="17" t="s">
        <v>243</v>
      </c>
      <c r="J3239" s="17" t="s">
        <v>249</v>
      </c>
      <c r="K3239" s="17" t="s">
        <v>392</v>
      </c>
      <c r="L3239" s="17" t="s">
        <v>357</v>
      </c>
      <c r="M3239" s="17" t="s">
        <v>333</v>
      </c>
      <c r="N3239" s="36">
        <v>5.2824440507039601</v>
      </c>
      <c r="O3239" s="35">
        <v>23.228288750000001</v>
      </c>
      <c r="P3239" s="37">
        <v>993.07897029000003</v>
      </c>
      <c r="Q3239" t="str">
        <f t="shared" si="200"/>
        <v>Borderline High</v>
      </c>
      <c r="R3239" t="str">
        <f t="shared" si="201"/>
        <v>Normal</v>
      </c>
      <c r="S3239">
        <f t="shared" si="202"/>
        <v>2</v>
      </c>
      <c r="T3239" t="str">
        <f t="shared" si="203"/>
        <v>Low</v>
      </c>
    </row>
    <row r="3240" spans="1:20" ht="15" customHeight="1" x14ac:dyDescent="0.35">
      <c r="A3240" s="35">
        <v>52</v>
      </c>
      <c r="B3240" s="36">
        <v>20.834093469999999</v>
      </c>
      <c r="C3240" s="35">
        <v>105.59789910000001</v>
      </c>
      <c r="D3240" s="35">
        <v>74.940463600000001</v>
      </c>
      <c r="E3240" s="37">
        <v>194.14769419999999</v>
      </c>
      <c r="F3240" s="37">
        <v>37.393334490000001</v>
      </c>
      <c r="G3240" s="37">
        <v>205.19334910000001</v>
      </c>
      <c r="H3240" s="37">
        <v>217.1938892</v>
      </c>
      <c r="I3240" s="17" t="s">
        <v>243</v>
      </c>
      <c r="J3240" s="17" t="s">
        <v>359</v>
      </c>
      <c r="K3240" s="17" t="s">
        <v>255</v>
      </c>
      <c r="L3240" s="17" t="s">
        <v>363</v>
      </c>
      <c r="M3240" s="17" t="s">
        <v>255</v>
      </c>
      <c r="N3240" s="36">
        <v>5.19204015496185</v>
      </c>
      <c r="O3240" s="35">
        <v>30.657435499999998</v>
      </c>
      <c r="P3240" s="37">
        <v>1083.3728604400001</v>
      </c>
      <c r="Q3240" t="str">
        <f t="shared" si="200"/>
        <v>Desirable</v>
      </c>
      <c r="R3240" t="str">
        <f t="shared" si="201"/>
        <v>Normal</v>
      </c>
      <c r="S3240">
        <f t="shared" si="202"/>
        <v>1</v>
      </c>
      <c r="T3240" t="str">
        <f t="shared" si="203"/>
        <v>Low</v>
      </c>
    </row>
    <row r="3241" spans="1:20" ht="15" customHeight="1" x14ac:dyDescent="0.35">
      <c r="A3241" s="35">
        <v>34</v>
      </c>
      <c r="B3241" s="36">
        <v>26.761757840000001</v>
      </c>
      <c r="C3241" s="35">
        <v>100.68970950000001</v>
      </c>
      <c r="D3241" s="35">
        <v>91.867332050000002</v>
      </c>
      <c r="E3241" s="37">
        <v>161.56269610000001</v>
      </c>
      <c r="F3241" s="37">
        <v>36.590118359999998</v>
      </c>
      <c r="G3241" s="37">
        <v>180.2052486</v>
      </c>
      <c r="H3241" s="37">
        <v>227.4194674</v>
      </c>
      <c r="I3241" s="17" t="s">
        <v>243</v>
      </c>
      <c r="J3241" s="17" t="s">
        <v>249</v>
      </c>
      <c r="K3241" s="17" t="s">
        <v>392</v>
      </c>
      <c r="L3241" s="17" t="s">
        <v>357</v>
      </c>
      <c r="M3241" s="17" t="s">
        <v>333</v>
      </c>
      <c r="N3241" s="36">
        <v>4.4154734486078899</v>
      </c>
      <c r="O3241" s="35">
        <v>8.8223774500000101</v>
      </c>
      <c r="P3241" s="37">
        <v>909.89976655999999</v>
      </c>
      <c r="Q3241" t="str">
        <f t="shared" si="200"/>
        <v>Desirable</v>
      </c>
      <c r="R3241" t="str">
        <f t="shared" si="201"/>
        <v>Normal</v>
      </c>
      <c r="S3241">
        <f t="shared" si="202"/>
        <v>3</v>
      </c>
      <c r="T3241" t="str">
        <f t="shared" si="203"/>
        <v>Moderate</v>
      </c>
    </row>
    <row r="3242" spans="1:20" ht="15" customHeight="1" x14ac:dyDescent="0.35">
      <c r="A3242" s="35">
        <v>35</v>
      </c>
      <c r="B3242" s="36">
        <v>25.661935979999999</v>
      </c>
      <c r="C3242" s="35">
        <v>105.06453329999999</v>
      </c>
      <c r="D3242" s="35">
        <v>69.335824689999995</v>
      </c>
      <c r="E3242" s="37">
        <v>197.30836859999999</v>
      </c>
      <c r="F3242" s="37">
        <v>34.42826359</v>
      </c>
      <c r="G3242" s="37">
        <v>210.1200887</v>
      </c>
      <c r="H3242" s="37">
        <v>247.91978349999999</v>
      </c>
      <c r="I3242" s="17" t="s">
        <v>243</v>
      </c>
      <c r="J3242" s="17" t="s">
        <v>359</v>
      </c>
      <c r="K3242" s="17" t="s">
        <v>255</v>
      </c>
      <c r="L3242" s="17" t="s">
        <v>357</v>
      </c>
      <c r="M3242" s="17" t="s">
        <v>333</v>
      </c>
      <c r="N3242" s="36">
        <v>5.7309997085449904</v>
      </c>
      <c r="O3242" s="35">
        <v>35.728708609999998</v>
      </c>
      <c r="P3242" s="37">
        <v>898.16775929999994</v>
      </c>
      <c r="Q3242" t="str">
        <f t="shared" si="200"/>
        <v>Desirable</v>
      </c>
      <c r="R3242" t="str">
        <f t="shared" si="201"/>
        <v>Normal</v>
      </c>
      <c r="S3242">
        <f t="shared" si="202"/>
        <v>3</v>
      </c>
      <c r="T3242" t="str">
        <f t="shared" si="203"/>
        <v>Moderate</v>
      </c>
    </row>
    <row r="3243" spans="1:20" ht="15" customHeight="1" x14ac:dyDescent="0.35">
      <c r="A3243" s="35">
        <v>62</v>
      </c>
      <c r="B3243" s="36">
        <v>33.262444010000003</v>
      </c>
      <c r="C3243" s="35">
        <v>121.99901939999999</v>
      </c>
      <c r="D3243" s="35">
        <v>88.669965090000005</v>
      </c>
      <c r="E3243" s="37">
        <v>181.3134264</v>
      </c>
      <c r="F3243" s="37">
        <v>37.431507189999998</v>
      </c>
      <c r="G3243" s="37">
        <v>218.7058883</v>
      </c>
      <c r="H3243" s="37">
        <v>210.8818474</v>
      </c>
      <c r="I3243" s="17" t="s">
        <v>243</v>
      </c>
      <c r="J3243" s="17" t="s">
        <v>249</v>
      </c>
      <c r="K3243" s="17" t="s">
        <v>392</v>
      </c>
      <c r="L3243" s="17" t="s">
        <v>261</v>
      </c>
      <c r="M3243" s="17" t="s">
        <v>334</v>
      </c>
      <c r="N3243" s="36">
        <v>4.8438719146323503</v>
      </c>
      <c r="O3243" s="35">
        <v>33.329054309999997</v>
      </c>
      <c r="P3243" s="37">
        <v>2062.27152862</v>
      </c>
      <c r="Q3243" t="str">
        <f t="shared" si="200"/>
        <v>Desirable</v>
      </c>
      <c r="R3243" t="str">
        <f t="shared" si="201"/>
        <v>Elevated</v>
      </c>
      <c r="S3243">
        <f t="shared" si="202"/>
        <v>5</v>
      </c>
      <c r="T3243" t="str">
        <f t="shared" si="203"/>
        <v>Moderate</v>
      </c>
    </row>
    <row r="3244" spans="1:20" ht="15" customHeight="1" x14ac:dyDescent="0.35">
      <c r="A3244" s="35">
        <v>70</v>
      </c>
      <c r="B3244" s="36">
        <v>35.004203670000003</v>
      </c>
      <c r="C3244" s="35">
        <v>113.483898</v>
      </c>
      <c r="D3244" s="35">
        <v>84.148761570000005</v>
      </c>
      <c r="E3244" s="37">
        <v>220.09142739999999</v>
      </c>
      <c r="F3244" s="37">
        <v>44.801916200000001</v>
      </c>
      <c r="G3244" s="37">
        <v>236.29253399999999</v>
      </c>
      <c r="H3244" s="37">
        <v>256.07158220000002</v>
      </c>
      <c r="I3244" s="17" t="s">
        <v>353</v>
      </c>
      <c r="J3244" s="17" t="s">
        <v>354</v>
      </c>
      <c r="K3244" s="17" t="s">
        <v>392</v>
      </c>
      <c r="L3244" s="17" t="s">
        <v>366</v>
      </c>
      <c r="M3244" s="17" t="s">
        <v>334</v>
      </c>
      <c r="N3244" s="36">
        <v>4.9125449549410103</v>
      </c>
      <c r="O3244" s="35">
        <v>29.335136429999999</v>
      </c>
      <c r="P3244" s="37">
        <v>2450.2942569000002</v>
      </c>
      <c r="Q3244" t="str">
        <f t="shared" si="200"/>
        <v>Borderline High</v>
      </c>
      <c r="R3244" t="str">
        <f t="shared" si="201"/>
        <v>Normal</v>
      </c>
      <c r="S3244">
        <f t="shared" si="202"/>
        <v>5</v>
      </c>
      <c r="T3244" t="str">
        <f t="shared" si="203"/>
        <v>Moderate</v>
      </c>
    </row>
    <row r="3245" spans="1:20" ht="15" customHeight="1" x14ac:dyDescent="0.35">
      <c r="A3245" s="35">
        <v>85</v>
      </c>
      <c r="B3245" s="36">
        <v>21.681710809999998</v>
      </c>
      <c r="C3245" s="35">
        <v>109.1468036</v>
      </c>
      <c r="D3245" s="35">
        <v>78.687697259999993</v>
      </c>
      <c r="E3245" s="37">
        <v>188.1340041</v>
      </c>
      <c r="F3245" s="37">
        <v>39.047406539999997</v>
      </c>
      <c r="G3245" s="37">
        <v>216.4437829</v>
      </c>
      <c r="H3245" s="37">
        <v>238.22447990000001</v>
      </c>
      <c r="I3245" s="17" t="s">
        <v>353</v>
      </c>
      <c r="J3245" s="17" t="s">
        <v>249</v>
      </c>
      <c r="K3245" s="17" t="s">
        <v>255</v>
      </c>
      <c r="L3245" s="17" t="s">
        <v>366</v>
      </c>
      <c r="M3245" s="17" t="s">
        <v>255</v>
      </c>
      <c r="N3245" s="36">
        <v>4.8180921800088399</v>
      </c>
      <c r="O3245" s="35">
        <v>30.459106340000002</v>
      </c>
      <c r="P3245" s="37">
        <v>1842.9454188499999</v>
      </c>
      <c r="Q3245" t="str">
        <f t="shared" si="200"/>
        <v>Desirable</v>
      </c>
      <c r="R3245" t="str">
        <f t="shared" si="201"/>
        <v>Normal</v>
      </c>
      <c r="S3245">
        <f t="shared" si="202"/>
        <v>3</v>
      </c>
      <c r="T3245" t="str">
        <f t="shared" si="203"/>
        <v>Moderate</v>
      </c>
    </row>
    <row r="3246" spans="1:20" ht="15" customHeight="1" x14ac:dyDescent="0.35">
      <c r="A3246" s="35">
        <v>82</v>
      </c>
      <c r="B3246" s="36">
        <v>30.84568707</v>
      </c>
      <c r="C3246" s="35">
        <v>106.23836230000001</v>
      </c>
      <c r="D3246" s="35">
        <v>90.397181599999996</v>
      </c>
      <c r="E3246" s="37">
        <v>214.04480559999999</v>
      </c>
      <c r="F3246" s="37">
        <v>43.384642730000003</v>
      </c>
      <c r="G3246" s="37">
        <v>227.45352779999999</v>
      </c>
      <c r="H3246" s="37">
        <v>266.83678409999999</v>
      </c>
      <c r="I3246" s="17" t="s">
        <v>353</v>
      </c>
      <c r="J3246" s="17" t="s">
        <v>249</v>
      </c>
      <c r="K3246" s="17" t="s">
        <v>392</v>
      </c>
      <c r="L3246" s="17" t="s">
        <v>366</v>
      </c>
      <c r="M3246" s="17" t="s">
        <v>334</v>
      </c>
      <c r="N3246" s="36">
        <v>4.9336537569777104</v>
      </c>
      <c r="O3246" s="35">
        <v>15.841180700000001</v>
      </c>
      <c r="P3246" s="37">
        <v>2529.3463397400001</v>
      </c>
      <c r="Q3246" t="str">
        <f t="shared" si="200"/>
        <v>Borderline High</v>
      </c>
      <c r="R3246" t="str">
        <f t="shared" si="201"/>
        <v>Normal</v>
      </c>
      <c r="S3246">
        <f t="shared" si="202"/>
        <v>5</v>
      </c>
      <c r="T3246" t="str">
        <f t="shared" si="203"/>
        <v>Moderate</v>
      </c>
    </row>
    <row r="3247" spans="1:20" ht="15" customHeight="1" x14ac:dyDescent="0.35">
      <c r="A3247" s="35">
        <v>18</v>
      </c>
      <c r="B3247" s="36">
        <v>31.398290360000001</v>
      </c>
      <c r="C3247" s="35">
        <v>112.6148845</v>
      </c>
      <c r="D3247" s="35">
        <v>86.010675059999997</v>
      </c>
      <c r="E3247" s="37">
        <v>187.6290913</v>
      </c>
      <c r="F3247" s="37">
        <v>36.076286189999998</v>
      </c>
      <c r="G3247" s="37">
        <v>214.54275820000001</v>
      </c>
      <c r="H3247" s="37">
        <v>237.63533219999999</v>
      </c>
      <c r="I3247" s="17" t="s">
        <v>243</v>
      </c>
      <c r="J3247" s="17" t="s">
        <v>249</v>
      </c>
      <c r="K3247" s="17" t="s">
        <v>392</v>
      </c>
      <c r="L3247" s="17" t="s">
        <v>355</v>
      </c>
      <c r="M3247" s="17" t="s">
        <v>334</v>
      </c>
      <c r="N3247" s="36">
        <v>5.2008981831397296</v>
      </c>
      <c r="O3247" s="35">
        <v>26.604209440000002</v>
      </c>
      <c r="P3247" s="37">
        <v>565.16922648000002</v>
      </c>
      <c r="Q3247" t="str">
        <f t="shared" si="200"/>
        <v>Desirable</v>
      </c>
      <c r="R3247" t="str">
        <f t="shared" si="201"/>
        <v>Normal</v>
      </c>
      <c r="S3247">
        <f t="shared" si="202"/>
        <v>4</v>
      </c>
      <c r="T3247" t="str">
        <f t="shared" si="203"/>
        <v>Moderate</v>
      </c>
    </row>
    <row r="3248" spans="1:20" ht="15" customHeight="1" x14ac:dyDescent="0.35">
      <c r="A3248" s="35">
        <v>75</v>
      </c>
      <c r="B3248" s="36">
        <v>18.26066316</v>
      </c>
      <c r="C3248" s="35">
        <v>96.519316689999997</v>
      </c>
      <c r="D3248" s="35">
        <v>77.359508469999994</v>
      </c>
      <c r="E3248" s="37">
        <v>165.50515799999999</v>
      </c>
      <c r="F3248" s="37">
        <v>44.240292449999998</v>
      </c>
      <c r="G3248" s="37">
        <v>225.6289156</v>
      </c>
      <c r="H3248" s="37">
        <v>222.02502770000001</v>
      </c>
      <c r="I3248" s="17" t="s">
        <v>353</v>
      </c>
      <c r="J3248" s="17" t="s">
        <v>249</v>
      </c>
      <c r="K3248" s="17" t="s">
        <v>255</v>
      </c>
      <c r="L3248" s="17" t="s">
        <v>366</v>
      </c>
      <c r="M3248" s="17" t="s">
        <v>332</v>
      </c>
      <c r="N3248" s="36">
        <v>3.7410502696620398</v>
      </c>
      <c r="O3248" s="35">
        <v>19.159808219999999</v>
      </c>
      <c r="P3248" s="37">
        <v>1369.5497370000001</v>
      </c>
      <c r="Q3248" t="str">
        <f t="shared" si="200"/>
        <v>Desirable</v>
      </c>
      <c r="R3248" t="str">
        <f t="shared" si="201"/>
        <v>Normal</v>
      </c>
      <c r="S3248">
        <f t="shared" si="202"/>
        <v>3</v>
      </c>
      <c r="T3248" t="str">
        <f t="shared" si="203"/>
        <v>Moderate</v>
      </c>
    </row>
    <row r="3249" spans="1:20" ht="15" customHeight="1" x14ac:dyDescent="0.35">
      <c r="A3249" s="35">
        <v>43</v>
      </c>
      <c r="B3249" s="36">
        <v>31.825025360000001</v>
      </c>
      <c r="C3249" s="35">
        <v>123.46040170000001</v>
      </c>
      <c r="D3249" s="35">
        <v>81.939013799999998</v>
      </c>
      <c r="E3249" s="37">
        <v>173.87093609999999</v>
      </c>
      <c r="F3249" s="37">
        <v>40.446754560000002</v>
      </c>
      <c r="G3249" s="37">
        <v>210.9349986</v>
      </c>
      <c r="H3249" s="37">
        <v>268.59915590000003</v>
      </c>
      <c r="I3249" s="17" t="s">
        <v>243</v>
      </c>
      <c r="J3249" s="17" t="s">
        <v>359</v>
      </c>
      <c r="K3249" s="17" t="s">
        <v>392</v>
      </c>
      <c r="L3249" s="17" t="s">
        <v>360</v>
      </c>
      <c r="M3249" s="17" t="s">
        <v>334</v>
      </c>
      <c r="N3249" s="36">
        <v>4.2987611241360399</v>
      </c>
      <c r="O3249" s="35">
        <v>41.521387900000001</v>
      </c>
      <c r="P3249" s="37">
        <v>1368.47609048</v>
      </c>
      <c r="Q3249" t="str">
        <f t="shared" si="200"/>
        <v>Desirable</v>
      </c>
      <c r="R3249" t="str">
        <f t="shared" si="201"/>
        <v>Elevated</v>
      </c>
      <c r="S3249">
        <f t="shared" si="202"/>
        <v>4</v>
      </c>
      <c r="T3249" t="str">
        <f t="shared" si="203"/>
        <v>Moderate</v>
      </c>
    </row>
    <row r="3250" spans="1:20" ht="15" customHeight="1" x14ac:dyDescent="0.35">
      <c r="A3250" s="35">
        <v>37</v>
      </c>
      <c r="B3250" s="36">
        <v>19.609390550000001</v>
      </c>
      <c r="C3250" s="35">
        <v>102.3328267</v>
      </c>
      <c r="D3250" s="35">
        <v>78.1971475</v>
      </c>
      <c r="E3250" s="37">
        <v>188.5801309</v>
      </c>
      <c r="F3250" s="37">
        <v>40.661092930000002</v>
      </c>
      <c r="G3250" s="37">
        <v>218.3945473</v>
      </c>
      <c r="H3250" s="37">
        <v>236.07149100000001</v>
      </c>
      <c r="I3250" s="17" t="s">
        <v>243</v>
      </c>
      <c r="J3250" s="17" t="s">
        <v>359</v>
      </c>
      <c r="K3250" s="17" t="s">
        <v>255</v>
      </c>
      <c r="L3250" s="17" t="s">
        <v>357</v>
      </c>
      <c r="M3250" s="17" t="s">
        <v>255</v>
      </c>
      <c r="N3250" s="36">
        <v>4.63785199341911</v>
      </c>
      <c r="O3250" s="35">
        <v>24.135679199999998</v>
      </c>
      <c r="P3250" s="37">
        <v>725.54745034999996</v>
      </c>
      <c r="Q3250" t="str">
        <f t="shared" si="200"/>
        <v>Desirable</v>
      </c>
      <c r="R3250" t="str">
        <f t="shared" si="201"/>
        <v>Normal</v>
      </c>
      <c r="S3250">
        <f t="shared" si="202"/>
        <v>0</v>
      </c>
      <c r="T3250" t="str">
        <f t="shared" si="203"/>
        <v>Low</v>
      </c>
    </row>
    <row r="3251" spans="1:20" ht="15" customHeight="1" x14ac:dyDescent="0.35">
      <c r="A3251" s="35">
        <v>27</v>
      </c>
      <c r="B3251" s="36">
        <v>24.4438879</v>
      </c>
      <c r="C3251" s="35">
        <v>101.8236532</v>
      </c>
      <c r="D3251" s="35">
        <v>65.822808850000001</v>
      </c>
      <c r="E3251" s="37">
        <v>162.46955550000001</v>
      </c>
      <c r="F3251" s="37">
        <v>53.281913709999998</v>
      </c>
      <c r="G3251" s="37">
        <v>192.080343</v>
      </c>
      <c r="H3251" s="37">
        <v>221.70910739999999</v>
      </c>
      <c r="I3251" s="17" t="s">
        <v>243</v>
      </c>
      <c r="J3251" s="17" t="s">
        <v>359</v>
      </c>
      <c r="K3251" s="17" t="s">
        <v>255</v>
      </c>
      <c r="L3251" s="17" t="s">
        <v>355</v>
      </c>
      <c r="M3251" s="17" t="s">
        <v>255</v>
      </c>
      <c r="N3251" s="36">
        <v>3.0492439964578</v>
      </c>
      <c r="O3251" s="35">
        <v>36.000844350000001</v>
      </c>
      <c r="P3251" s="37">
        <v>659.98497329999998</v>
      </c>
      <c r="Q3251" t="str">
        <f t="shared" si="200"/>
        <v>Desirable</v>
      </c>
      <c r="R3251" t="str">
        <f t="shared" si="201"/>
        <v>Normal</v>
      </c>
      <c r="S3251">
        <f t="shared" si="202"/>
        <v>0</v>
      </c>
      <c r="T3251" t="str">
        <f t="shared" si="203"/>
        <v>Low</v>
      </c>
    </row>
    <row r="3252" spans="1:20" ht="15" customHeight="1" x14ac:dyDescent="0.35">
      <c r="A3252" s="35">
        <v>76</v>
      </c>
      <c r="B3252" s="36">
        <v>22.494949510000001</v>
      </c>
      <c r="C3252" s="35">
        <v>120.6450091</v>
      </c>
      <c r="D3252" s="35">
        <v>78.894627720000003</v>
      </c>
      <c r="E3252" s="37">
        <v>193.74529000000001</v>
      </c>
      <c r="F3252" s="37">
        <v>42.470266449999997</v>
      </c>
      <c r="G3252" s="37">
        <v>210.7201948</v>
      </c>
      <c r="H3252" s="37">
        <v>212.1762665</v>
      </c>
      <c r="I3252" s="17" t="s">
        <v>243</v>
      </c>
      <c r="J3252" s="17" t="s">
        <v>249</v>
      </c>
      <c r="K3252" s="17" t="s">
        <v>255</v>
      </c>
      <c r="L3252" s="17" t="s">
        <v>366</v>
      </c>
      <c r="M3252" s="17" t="s">
        <v>255</v>
      </c>
      <c r="N3252" s="36">
        <v>4.5619042731482597</v>
      </c>
      <c r="O3252" s="35">
        <v>41.75038138</v>
      </c>
      <c r="P3252" s="37">
        <v>1709.61616276</v>
      </c>
      <c r="Q3252" t="str">
        <f t="shared" si="200"/>
        <v>Desirable</v>
      </c>
      <c r="R3252" t="str">
        <f t="shared" si="201"/>
        <v>Elevated</v>
      </c>
      <c r="S3252">
        <f t="shared" si="202"/>
        <v>1</v>
      </c>
      <c r="T3252" t="str">
        <f t="shared" si="203"/>
        <v>Low</v>
      </c>
    </row>
    <row r="3253" spans="1:20" ht="15" customHeight="1" x14ac:dyDescent="0.35">
      <c r="A3253" s="35">
        <v>58</v>
      </c>
      <c r="B3253" s="36">
        <v>19.144427369999999</v>
      </c>
      <c r="C3253" s="35">
        <v>112.387299</v>
      </c>
      <c r="D3253" s="35">
        <v>75.017253580000002</v>
      </c>
      <c r="E3253" s="37">
        <v>177.18592269999999</v>
      </c>
      <c r="F3253" s="37">
        <v>36.239131800000003</v>
      </c>
      <c r="G3253" s="37">
        <v>214.10976460000001</v>
      </c>
      <c r="H3253" s="37">
        <v>249.38029689999999</v>
      </c>
      <c r="I3253" s="17" t="s">
        <v>353</v>
      </c>
      <c r="J3253" s="17" t="s">
        <v>359</v>
      </c>
      <c r="K3253" s="17" t="s">
        <v>255</v>
      </c>
      <c r="L3253" s="17" t="s">
        <v>363</v>
      </c>
      <c r="M3253" s="17" t="s">
        <v>255</v>
      </c>
      <c r="N3253" s="36">
        <v>4.88935341160684</v>
      </c>
      <c r="O3253" s="35">
        <v>37.370045419999997</v>
      </c>
      <c r="P3253" s="37">
        <v>1110.3767874600001</v>
      </c>
      <c r="Q3253" t="str">
        <f t="shared" si="200"/>
        <v>Desirable</v>
      </c>
      <c r="R3253" t="str">
        <f t="shared" si="201"/>
        <v>Normal</v>
      </c>
      <c r="S3253">
        <f t="shared" si="202"/>
        <v>3</v>
      </c>
      <c r="T3253" t="str">
        <f t="shared" si="203"/>
        <v>Moderate</v>
      </c>
    </row>
    <row r="3254" spans="1:20" ht="15" customHeight="1" x14ac:dyDescent="0.35">
      <c r="A3254" s="35">
        <v>22</v>
      </c>
      <c r="B3254" s="36">
        <v>32.518958550000001</v>
      </c>
      <c r="C3254" s="35">
        <v>122.4363865</v>
      </c>
      <c r="D3254" s="35">
        <v>85.354185580000006</v>
      </c>
      <c r="E3254" s="37">
        <v>220.9832232</v>
      </c>
      <c r="F3254" s="37">
        <v>33.844539380000001</v>
      </c>
      <c r="G3254" s="37">
        <v>226.848355</v>
      </c>
      <c r="H3254" s="37">
        <v>261.22833900000001</v>
      </c>
      <c r="I3254" s="17" t="s">
        <v>243</v>
      </c>
      <c r="J3254" s="17" t="s">
        <v>354</v>
      </c>
      <c r="K3254" s="17" t="s">
        <v>392</v>
      </c>
      <c r="L3254" s="17" t="s">
        <v>355</v>
      </c>
      <c r="M3254" s="17" t="s">
        <v>334</v>
      </c>
      <c r="N3254" s="36">
        <v>6.5293612277845696</v>
      </c>
      <c r="O3254" s="35">
        <v>37.082200919999998</v>
      </c>
      <c r="P3254" s="37">
        <v>715.4170881</v>
      </c>
      <c r="Q3254" t="str">
        <f t="shared" si="200"/>
        <v>Borderline High</v>
      </c>
      <c r="R3254" t="str">
        <f t="shared" si="201"/>
        <v>Elevated</v>
      </c>
      <c r="S3254">
        <f t="shared" si="202"/>
        <v>5</v>
      </c>
      <c r="T3254" t="str">
        <f t="shared" si="203"/>
        <v>Moderate</v>
      </c>
    </row>
    <row r="3255" spans="1:20" ht="15" customHeight="1" x14ac:dyDescent="0.35">
      <c r="A3255" s="35">
        <v>82</v>
      </c>
      <c r="B3255" s="36">
        <v>22.288988159999999</v>
      </c>
      <c r="C3255" s="35">
        <v>118.3205213</v>
      </c>
      <c r="D3255" s="35">
        <v>81.342907420000003</v>
      </c>
      <c r="E3255" s="37">
        <v>201.43247840000001</v>
      </c>
      <c r="F3255" s="37">
        <v>40.262360729999997</v>
      </c>
      <c r="G3255" s="37">
        <v>219.1788809</v>
      </c>
      <c r="H3255" s="37">
        <v>205.16789539999999</v>
      </c>
      <c r="I3255" s="17" t="s">
        <v>243</v>
      </c>
      <c r="J3255" s="17" t="s">
        <v>249</v>
      </c>
      <c r="K3255" s="17" t="s">
        <v>392</v>
      </c>
      <c r="L3255" s="17" t="s">
        <v>366</v>
      </c>
      <c r="M3255" s="17" t="s">
        <v>255</v>
      </c>
      <c r="N3255" s="36">
        <v>5.00299720999495</v>
      </c>
      <c r="O3255" s="35">
        <v>36.97761388</v>
      </c>
      <c r="P3255" s="37">
        <v>1827.69702912</v>
      </c>
      <c r="Q3255" t="str">
        <f t="shared" si="200"/>
        <v>Borderline High</v>
      </c>
      <c r="R3255" t="str">
        <f t="shared" si="201"/>
        <v>Normal</v>
      </c>
      <c r="S3255">
        <f t="shared" si="202"/>
        <v>0</v>
      </c>
      <c r="T3255" t="str">
        <f t="shared" si="203"/>
        <v>Low</v>
      </c>
    </row>
    <row r="3256" spans="1:20" ht="15" customHeight="1" x14ac:dyDescent="0.35">
      <c r="A3256" s="35">
        <v>34</v>
      </c>
      <c r="B3256" s="36">
        <v>25.018549279999998</v>
      </c>
      <c r="C3256" s="35">
        <v>99.846506450000007</v>
      </c>
      <c r="D3256" s="35">
        <v>79.449233320000005</v>
      </c>
      <c r="E3256" s="37">
        <v>156.5430321</v>
      </c>
      <c r="F3256" s="37">
        <v>34.652103920000002</v>
      </c>
      <c r="G3256" s="37">
        <v>193.3289432</v>
      </c>
      <c r="H3256" s="37">
        <v>238.53400769999999</v>
      </c>
      <c r="I3256" s="17" t="s">
        <v>243</v>
      </c>
      <c r="J3256" s="17" t="s">
        <v>354</v>
      </c>
      <c r="K3256" s="17" t="s">
        <v>255</v>
      </c>
      <c r="L3256" s="17" t="s">
        <v>357</v>
      </c>
      <c r="M3256" s="17" t="s">
        <v>333</v>
      </c>
      <c r="N3256" s="36">
        <v>4.5175621215209603</v>
      </c>
      <c r="O3256" s="35">
        <v>20.397273129999999</v>
      </c>
      <c r="P3256" s="37">
        <v>850.63067551999995</v>
      </c>
      <c r="Q3256" t="str">
        <f t="shared" si="200"/>
        <v>Desirable</v>
      </c>
      <c r="R3256" t="str">
        <f t="shared" si="201"/>
        <v>Normal</v>
      </c>
      <c r="S3256">
        <f t="shared" si="202"/>
        <v>3</v>
      </c>
      <c r="T3256" t="str">
        <f t="shared" si="203"/>
        <v>Moderate</v>
      </c>
    </row>
    <row r="3257" spans="1:20" ht="15" customHeight="1" x14ac:dyDescent="0.35">
      <c r="A3257" s="35">
        <v>39</v>
      </c>
      <c r="B3257" s="36">
        <v>26.965895809999999</v>
      </c>
      <c r="C3257" s="35">
        <v>102.364234</v>
      </c>
      <c r="D3257" s="35">
        <v>82.774287419999993</v>
      </c>
      <c r="E3257" s="37">
        <v>197.155123</v>
      </c>
      <c r="F3257" s="37">
        <v>33.900331110000003</v>
      </c>
      <c r="G3257" s="37">
        <v>216.3706918</v>
      </c>
      <c r="H3257" s="37">
        <v>239.78415659999999</v>
      </c>
      <c r="I3257" s="17" t="s">
        <v>243</v>
      </c>
      <c r="J3257" s="17" t="s">
        <v>359</v>
      </c>
      <c r="K3257" s="17" t="s">
        <v>392</v>
      </c>
      <c r="L3257" s="17" t="s">
        <v>357</v>
      </c>
      <c r="M3257" s="17" t="s">
        <v>333</v>
      </c>
      <c r="N3257" s="36">
        <v>5.8157285355199004</v>
      </c>
      <c r="O3257" s="35">
        <v>19.589946579999999</v>
      </c>
      <c r="P3257" s="37">
        <v>1051.6699365899999</v>
      </c>
      <c r="Q3257" t="str">
        <f t="shared" si="200"/>
        <v>Desirable</v>
      </c>
      <c r="R3257" t="str">
        <f t="shared" si="201"/>
        <v>Normal</v>
      </c>
      <c r="S3257">
        <f t="shared" si="202"/>
        <v>3</v>
      </c>
      <c r="T3257" t="str">
        <f t="shared" si="203"/>
        <v>Moderate</v>
      </c>
    </row>
    <row r="3258" spans="1:20" ht="15" customHeight="1" x14ac:dyDescent="0.35">
      <c r="A3258" s="35">
        <v>58</v>
      </c>
      <c r="B3258" s="36">
        <v>30.714937519999999</v>
      </c>
      <c r="C3258" s="35">
        <v>113.45242279999999</v>
      </c>
      <c r="D3258" s="35">
        <v>80.778165169999994</v>
      </c>
      <c r="E3258" s="37">
        <v>186.4394241</v>
      </c>
      <c r="F3258" s="37">
        <v>43.903575709999998</v>
      </c>
      <c r="G3258" s="37">
        <v>184.061261</v>
      </c>
      <c r="H3258" s="37">
        <v>246.18485920000001</v>
      </c>
      <c r="I3258" s="17" t="s">
        <v>243</v>
      </c>
      <c r="J3258" s="17" t="s">
        <v>249</v>
      </c>
      <c r="K3258" s="17" t="s">
        <v>392</v>
      </c>
      <c r="L3258" s="17" t="s">
        <v>363</v>
      </c>
      <c r="M3258" s="17" t="s">
        <v>334</v>
      </c>
      <c r="N3258" s="36">
        <v>4.2465658225996004</v>
      </c>
      <c r="O3258" s="35">
        <v>32.67425763</v>
      </c>
      <c r="P3258" s="37">
        <v>1781.46637616</v>
      </c>
      <c r="Q3258" t="str">
        <f t="shared" si="200"/>
        <v>Desirable</v>
      </c>
      <c r="R3258" t="str">
        <f t="shared" si="201"/>
        <v>Normal</v>
      </c>
      <c r="S3258">
        <f t="shared" si="202"/>
        <v>3</v>
      </c>
      <c r="T3258" t="str">
        <f t="shared" si="203"/>
        <v>Moderate</v>
      </c>
    </row>
    <row r="3259" spans="1:20" ht="15" customHeight="1" x14ac:dyDescent="0.35">
      <c r="A3259" s="35">
        <v>85</v>
      </c>
      <c r="B3259" s="36">
        <v>22.156830379999999</v>
      </c>
      <c r="C3259" s="35">
        <v>106.2638242</v>
      </c>
      <c r="D3259" s="35">
        <v>81.841356399999995</v>
      </c>
      <c r="E3259" s="37">
        <v>203.50675759999999</v>
      </c>
      <c r="F3259" s="37">
        <v>38.007238440000002</v>
      </c>
      <c r="G3259" s="37">
        <v>210.1470803</v>
      </c>
      <c r="H3259" s="37">
        <v>265.95379989999998</v>
      </c>
      <c r="I3259" s="17" t="s">
        <v>243</v>
      </c>
      <c r="J3259" s="17" t="s">
        <v>249</v>
      </c>
      <c r="K3259" s="17" t="s">
        <v>392</v>
      </c>
      <c r="L3259" s="17" t="s">
        <v>366</v>
      </c>
      <c r="M3259" s="17" t="s">
        <v>255</v>
      </c>
      <c r="N3259" s="36">
        <v>5.3544210511706902</v>
      </c>
      <c r="O3259" s="35">
        <v>24.4224678</v>
      </c>
      <c r="P3259" s="37">
        <v>1883.3305823000001</v>
      </c>
      <c r="Q3259" t="str">
        <f t="shared" si="200"/>
        <v>Borderline High</v>
      </c>
      <c r="R3259" t="str">
        <f t="shared" si="201"/>
        <v>Normal</v>
      </c>
      <c r="S3259">
        <f t="shared" si="202"/>
        <v>1</v>
      </c>
      <c r="T3259" t="str">
        <f t="shared" si="203"/>
        <v>Low</v>
      </c>
    </row>
    <row r="3260" spans="1:20" ht="15" customHeight="1" x14ac:dyDescent="0.35">
      <c r="A3260" s="35">
        <v>86</v>
      </c>
      <c r="B3260" s="36">
        <v>29.437445799999999</v>
      </c>
      <c r="C3260" s="35">
        <v>122.9118268</v>
      </c>
      <c r="D3260" s="35">
        <v>65.896774789999995</v>
      </c>
      <c r="E3260" s="37">
        <v>228.79580039999999</v>
      </c>
      <c r="F3260" s="37">
        <v>32.687748589999998</v>
      </c>
      <c r="G3260" s="37">
        <v>249.52019820000001</v>
      </c>
      <c r="H3260" s="37">
        <v>275.89541860000003</v>
      </c>
      <c r="I3260" s="17" t="s">
        <v>243</v>
      </c>
      <c r="J3260" s="17" t="s">
        <v>249</v>
      </c>
      <c r="K3260" s="17" t="s">
        <v>255</v>
      </c>
      <c r="L3260" s="17" t="s">
        <v>366</v>
      </c>
      <c r="M3260" s="17" t="s">
        <v>333</v>
      </c>
      <c r="N3260" s="36">
        <v>6.9994358825310599</v>
      </c>
      <c r="O3260" s="35">
        <v>57.015052009999998</v>
      </c>
      <c r="P3260" s="37">
        <v>2531.6203387999999</v>
      </c>
      <c r="Q3260" t="str">
        <f t="shared" si="200"/>
        <v>Borderline High</v>
      </c>
      <c r="R3260" t="str">
        <f t="shared" si="201"/>
        <v>Elevated</v>
      </c>
      <c r="S3260">
        <f t="shared" si="202"/>
        <v>4</v>
      </c>
      <c r="T3260" t="str">
        <f t="shared" si="203"/>
        <v>Moderate</v>
      </c>
    </row>
    <row r="3261" spans="1:20" ht="15" customHeight="1" x14ac:dyDescent="0.35">
      <c r="A3261" s="35">
        <v>28</v>
      </c>
      <c r="B3261" s="36">
        <v>25.8451016</v>
      </c>
      <c r="C3261" s="35">
        <v>96.283835109999998</v>
      </c>
      <c r="D3261" s="35">
        <v>78.0821684</v>
      </c>
      <c r="E3261" s="37">
        <v>189.61107530000001</v>
      </c>
      <c r="F3261" s="37">
        <v>27.451837950000002</v>
      </c>
      <c r="G3261" s="37">
        <v>209.80006689999999</v>
      </c>
      <c r="H3261" s="37">
        <v>259.5505215</v>
      </c>
      <c r="I3261" s="17" t="s">
        <v>243</v>
      </c>
      <c r="J3261" s="17" t="s">
        <v>249</v>
      </c>
      <c r="K3261" s="17" t="s">
        <v>255</v>
      </c>
      <c r="L3261" s="17" t="s">
        <v>355</v>
      </c>
      <c r="M3261" s="17" t="s">
        <v>333</v>
      </c>
      <c r="N3261" s="36">
        <v>6.9070448268473799</v>
      </c>
      <c r="O3261" s="35">
        <v>18.201666710000001</v>
      </c>
      <c r="P3261" s="37">
        <v>723.66284480000002</v>
      </c>
      <c r="Q3261" t="str">
        <f t="shared" si="200"/>
        <v>Desirable</v>
      </c>
      <c r="R3261" t="str">
        <f t="shared" si="201"/>
        <v>Normal</v>
      </c>
      <c r="S3261">
        <f t="shared" si="202"/>
        <v>3</v>
      </c>
      <c r="T3261" t="str">
        <f t="shared" si="203"/>
        <v>Moderate</v>
      </c>
    </row>
    <row r="3262" spans="1:20" ht="15" customHeight="1" x14ac:dyDescent="0.35">
      <c r="A3262" s="35">
        <v>73</v>
      </c>
      <c r="B3262" s="36">
        <v>21.959628469999998</v>
      </c>
      <c r="C3262" s="35">
        <v>106.9017717</v>
      </c>
      <c r="D3262" s="35">
        <v>65.58720151</v>
      </c>
      <c r="E3262" s="37">
        <v>175.7711832</v>
      </c>
      <c r="F3262" s="37">
        <v>49.249234770000001</v>
      </c>
      <c r="G3262" s="37">
        <v>214.79774259999999</v>
      </c>
      <c r="H3262" s="37">
        <v>262.90117140000001</v>
      </c>
      <c r="I3262" s="17" t="s">
        <v>353</v>
      </c>
      <c r="J3262" s="17" t="s">
        <v>354</v>
      </c>
      <c r="K3262" s="17" t="s">
        <v>255</v>
      </c>
      <c r="L3262" s="17" t="s">
        <v>366</v>
      </c>
      <c r="M3262" s="17" t="s">
        <v>255</v>
      </c>
      <c r="N3262" s="36">
        <v>3.5690134886536402</v>
      </c>
      <c r="O3262" s="35">
        <v>41.314570189999998</v>
      </c>
      <c r="P3262" s="37">
        <v>1603.0528783100001</v>
      </c>
      <c r="Q3262" t="str">
        <f t="shared" si="200"/>
        <v>Desirable</v>
      </c>
      <c r="R3262" t="str">
        <f t="shared" si="201"/>
        <v>Normal</v>
      </c>
      <c r="S3262">
        <f t="shared" si="202"/>
        <v>2</v>
      </c>
      <c r="T3262" t="str">
        <f t="shared" si="203"/>
        <v>Low</v>
      </c>
    </row>
    <row r="3263" spans="1:20" ht="15" customHeight="1" x14ac:dyDescent="0.35">
      <c r="A3263" s="35">
        <v>68</v>
      </c>
      <c r="B3263" s="36">
        <v>32.102539059999998</v>
      </c>
      <c r="C3263" s="35">
        <v>109.0938384</v>
      </c>
      <c r="D3263" s="35">
        <v>107.73985690000001</v>
      </c>
      <c r="E3263" s="37">
        <v>170.98403980000001</v>
      </c>
      <c r="F3263" s="37">
        <v>34.50753091</v>
      </c>
      <c r="G3263" s="37">
        <v>215.30144369999999</v>
      </c>
      <c r="H3263" s="37">
        <v>241.02415590000001</v>
      </c>
      <c r="I3263" s="17" t="s">
        <v>243</v>
      </c>
      <c r="J3263" s="17" t="s">
        <v>249</v>
      </c>
      <c r="K3263" s="17" t="s">
        <v>392</v>
      </c>
      <c r="L3263" s="17" t="s">
        <v>261</v>
      </c>
      <c r="M3263" s="17" t="s">
        <v>334</v>
      </c>
      <c r="N3263" s="36">
        <v>4.9549775162397998</v>
      </c>
      <c r="O3263" s="35">
        <v>1.35398149999999</v>
      </c>
      <c r="P3263" s="37">
        <v>2182.97265608</v>
      </c>
      <c r="Q3263" t="str">
        <f t="shared" si="200"/>
        <v>Desirable</v>
      </c>
      <c r="R3263" t="str">
        <f t="shared" si="201"/>
        <v>Normal</v>
      </c>
      <c r="S3263">
        <f t="shared" si="202"/>
        <v>4</v>
      </c>
      <c r="T3263" t="str">
        <f t="shared" si="203"/>
        <v>Moderate</v>
      </c>
    </row>
    <row r="3264" spans="1:20" ht="15" customHeight="1" x14ac:dyDescent="0.35">
      <c r="A3264" s="35">
        <v>38</v>
      </c>
      <c r="B3264" s="36">
        <v>37.39228035</v>
      </c>
      <c r="C3264" s="35">
        <v>108.53133080000001</v>
      </c>
      <c r="D3264" s="35">
        <v>84.691157590000003</v>
      </c>
      <c r="E3264" s="37">
        <v>200.58124470000001</v>
      </c>
      <c r="F3264" s="37">
        <v>34.764080489999998</v>
      </c>
      <c r="G3264" s="37">
        <v>204.50779059999999</v>
      </c>
      <c r="H3264" s="37">
        <v>285.953442</v>
      </c>
      <c r="I3264" s="17" t="s">
        <v>243</v>
      </c>
      <c r="J3264" s="17" t="s">
        <v>359</v>
      </c>
      <c r="K3264" s="17" t="s">
        <v>392</v>
      </c>
      <c r="L3264" s="17" t="s">
        <v>357</v>
      </c>
      <c r="M3264" s="17" t="s">
        <v>334</v>
      </c>
      <c r="N3264" s="36">
        <v>5.7697842679226898</v>
      </c>
      <c r="O3264" s="35">
        <v>23.84017321</v>
      </c>
      <c r="P3264" s="37">
        <v>1420.9066533</v>
      </c>
      <c r="Q3264" t="str">
        <f t="shared" si="200"/>
        <v>Borderline High</v>
      </c>
      <c r="R3264" t="str">
        <f t="shared" si="201"/>
        <v>Normal</v>
      </c>
      <c r="S3264">
        <f t="shared" si="202"/>
        <v>4</v>
      </c>
      <c r="T3264" t="str">
        <f t="shared" si="203"/>
        <v>Moderate</v>
      </c>
    </row>
    <row r="3265" spans="1:20" ht="15" customHeight="1" x14ac:dyDescent="0.35">
      <c r="A3265" s="35">
        <v>43</v>
      </c>
      <c r="B3265" s="36">
        <v>28.01971245</v>
      </c>
      <c r="C3265" s="35">
        <v>108.0172422</v>
      </c>
      <c r="D3265" s="35">
        <v>98.186006980000002</v>
      </c>
      <c r="E3265" s="37">
        <v>203.99103460000001</v>
      </c>
      <c r="F3265" s="37">
        <v>35.134030559999999</v>
      </c>
      <c r="G3265" s="37">
        <v>217.74911950000001</v>
      </c>
      <c r="H3265" s="37">
        <v>247.8480941</v>
      </c>
      <c r="I3265" s="17" t="s">
        <v>243</v>
      </c>
      <c r="J3265" s="17" t="s">
        <v>359</v>
      </c>
      <c r="K3265" s="17" t="s">
        <v>392</v>
      </c>
      <c r="L3265" s="17" t="s">
        <v>360</v>
      </c>
      <c r="M3265" s="17" t="s">
        <v>333</v>
      </c>
      <c r="N3265" s="36">
        <v>5.8060812081220003</v>
      </c>
      <c r="O3265" s="35">
        <v>9.8312352199999999</v>
      </c>
      <c r="P3265" s="37">
        <v>1204.84763535</v>
      </c>
      <c r="Q3265" t="str">
        <f t="shared" si="200"/>
        <v>Borderline High</v>
      </c>
      <c r="R3265" t="str">
        <f t="shared" si="201"/>
        <v>Normal</v>
      </c>
      <c r="S3265">
        <f t="shared" si="202"/>
        <v>3</v>
      </c>
      <c r="T3265" t="str">
        <f t="shared" si="203"/>
        <v>Moderate</v>
      </c>
    </row>
    <row r="3266" spans="1:20" ht="15" customHeight="1" x14ac:dyDescent="0.35">
      <c r="A3266" s="35">
        <v>36</v>
      </c>
      <c r="B3266" s="36">
        <v>23.95515387</v>
      </c>
      <c r="C3266" s="35">
        <v>101.41615950000001</v>
      </c>
      <c r="D3266" s="35">
        <v>68.516583690000004</v>
      </c>
      <c r="E3266" s="37">
        <v>193.3454601</v>
      </c>
      <c r="F3266" s="37">
        <v>35.937097440000002</v>
      </c>
      <c r="G3266" s="37">
        <v>208.10796389999999</v>
      </c>
      <c r="H3266" s="37">
        <v>229.46940409999999</v>
      </c>
      <c r="I3266" s="17" t="s">
        <v>243</v>
      </c>
      <c r="J3266" s="17" t="s">
        <v>354</v>
      </c>
      <c r="K3266" s="17" t="s">
        <v>255</v>
      </c>
      <c r="L3266" s="17" t="s">
        <v>357</v>
      </c>
      <c r="M3266" s="17" t="s">
        <v>255</v>
      </c>
      <c r="N3266" s="36">
        <v>5.3801078515816796</v>
      </c>
      <c r="O3266" s="35">
        <v>32.899575810000002</v>
      </c>
      <c r="P3266" s="37">
        <v>862.38553932000002</v>
      </c>
      <c r="Q3266" t="str">
        <f t="shared" ref="Q3266:Q3329" si="204">IF(E3266&lt;200,"Desirable",IF(E3266&lt;240,"Borderline High","High"))</f>
        <v>Desirable</v>
      </c>
      <c r="R3266" t="str">
        <f t="shared" ref="R3266:R3329" si="205">IF(C3266&lt;120,"Normal",IF(C3266&lt;130,"Elevated",IF(C3266&lt;140,"High / Stage 1","High / Stage 2")))</f>
        <v>Normal</v>
      </c>
      <c r="S3266">
        <f t="shared" ref="S3266:S3329" si="206">(IF(M3266="Obese",3,IF(M3266="Overweight",2,IF(M3266="Underweight",1,0))))+(IF(R3266="High / Stage 2",3,IF(R3266="High / Stage 1",2,IF(R3266="Elevated",1,0))))+IF(I3266="smoker",2,0)+IF(F3266&lt;40,1,0)</f>
        <v>1</v>
      </c>
      <c r="T3266" t="str">
        <f t="shared" ref="T3266:T3329" si="207">IF(S3266&lt;=2,"Low",IF(S3266&lt;=5,"Moderate","High"))</f>
        <v>Low</v>
      </c>
    </row>
    <row r="3267" spans="1:20" ht="15" customHeight="1" x14ac:dyDescent="0.35">
      <c r="A3267" s="35">
        <v>77</v>
      </c>
      <c r="B3267" s="36">
        <v>23.32148282</v>
      </c>
      <c r="C3267" s="35">
        <v>105.35073010000001</v>
      </c>
      <c r="D3267" s="35">
        <v>86.340816009999998</v>
      </c>
      <c r="E3267" s="37">
        <v>193.1916181</v>
      </c>
      <c r="F3267" s="37">
        <v>38.393805399999998</v>
      </c>
      <c r="G3267" s="37">
        <v>209.4908307</v>
      </c>
      <c r="H3267" s="37">
        <v>257.84472670000002</v>
      </c>
      <c r="I3267" s="17" t="s">
        <v>243</v>
      </c>
      <c r="J3267" s="17" t="s">
        <v>359</v>
      </c>
      <c r="K3267" s="17" t="s">
        <v>392</v>
      </c>
      <c r="L3267" s="17" t="s">
        <v>366</v>
      </c>
      <c r="M3267" s="17" t="s">
        <v>255</v>
      </c>
      <c r="N3267" s="36">
        <v>5.0318434468076996</v>
      </c>
      <c r="O3267" s="35">
        <v>19.009914089999999</v>
      </c>
      <c r="P3267" s="37">
        <v>1795.7541771399999</v>
      </c>
      <c r="Q3267" t="str">
        <f t="shared" si="204"/>
        <v>Desirable</v>
      </c>
      <c r="R3267" t="str">
        <f t="shared" si="205"/>
        <v>Normal</v>
      </c>
      <c r="S3267">
        <f t="shared" si="206"/>
        <v>1</v>
      </c>
      <c r="T3267" t="str">
        <f t="shared" si="207"/>
        <v>Low</v>
      </c>
    </row>
    <row r="3268" spans="1:20" ht="15" customHeight="1" x14ac:dyDescent="0.35">
      <c r="A3268" s="35">
        <v>88</v>
      </c>
      <c r="B3268" s="36">
        <v>31.032126529999999</v>
      </c>
      <c r="C3268" s="35">
        <v>103.2229418</v>
      </c>
      <c r="D3268" s="35">
        <v>80.685765579999995</v>
      </c>
      <c r="E3268" s="37">
        <v>176.7066342</v>
      </c>
      <c r="F3268" s="37">
        <v>44.446397709999999</v>
      </c>
      <c r="G3268" s="37">
        <v>201.75375629999999</v>
      </c>
      <c r="H3268" s="37">
        <v>233.0864436</v>
      </c>
      <c r="I3268" s="17" t="s">
        <v>243</v>
      </c>
      <c r="J3268" s="17" t="s">
        <v>249</v>
      </c>
      <c r="K3268" s="17" t="s">
        <v>392</v>
      </c>
      <c r="L3268" s="17" t="s">
        <v>366</v>
      </c>
      <c r="M3268" s="17" t="s">
        <v>334</v>
      </c>
      <c r="N3268" s="36">
        <v>3.9757245424693402</v>
      </c>
      <c r="O3268" s="35">
        <v>22.537176219999999</v>
      </c>
      <c r="P3268" s="37">
        <v>2730.8271346400002</v>
      </c>
      <c r="Q3268" t="str">
        <f t="shared" si="204"/>
        <v>Desirable</v>
      </c>
      <c r="R3268" t="str">
        <f t="shared" si="205"/>
        <v>Normal</v>
      </c>
      <c r="S3268">
        <f t="shared" si="206"/>
        <v>3</v>
      </c>
      <c r="T3268" t="str">
        <f t="shared" si="207"/>
        <v>Moderate</v>
      </c>
    </row>
    <row r="3269" spans="1:20" ht="15" customHeight="1" x14ac:dyDescent="0.35">
      <c r="A3269" s="35">
        <v>64</v>
      </c>
      <c r="B3269" s="36">
        <v>27.067602260000001</v>
      </c>
      <c r="C3269" s="35">
        <v>109.37137509999999</v>
      </c>
      <c r="D3269" s="35">
        <v>69.170816349999996</v>
      </c>
      <c r="E3269" s="37">
        <v>172.07677720000001</v>
      </c>
      <c r="F3269" s="37">
        <v>37.76399224</v>
      </c>
      <c r="G3269" s="37">
        <v>192.36703180000001</v>
      </c>
      <c r="H3269" s="37">
        <v>235.4307862</v>
      </c>
      <c r="I3269" s="17" t="s">
        <v>243</v>
      </c>
      <c r="J3269" s="17" t="s">
        <v>359</v>
      </c>
      <c r="K3269" s="17" t="s">
        <v>255</v>
      </c>
      <c r="L3269" s="17" t="s">
        <v>261</v>
      </c>
      <c r="M3269" s="17" t="s">
        <v>333</v>
      </c>
      <c r="N3269" s="36">
        <v>4.5566362821601896</v>
      </c>
      <c r="O3269" s="35">
        <v>40.200558749999999</v>
      </c>
      <c r="P3269" s="37">
        <v>1732.3265446400001</v>
      </c>
      <c r="Q3269" t="str">
        <f t="shared" si="204"/>
        <v>Desirable</v>
      </c>
      <c r="R3269" t="str">
        <f t="shared" si="205"/>
        <v>Normal</v>
      </c>
      <c r="S3269">
        <f t="shared" si="206"/>
        <v>3</v>
      </c>
      <c r="T3269" t="str">
        <f t="shared" si="207"/>
        <v>Moderate</v>
      </c>
    </row>
    <row r="3270" spans="1:20" ht="15" customHeight="1" x14ac:dyDescent="0.35">
      <c r="A3270" s="35">
        <v>88</v>
      </c>
      <c r="B3270" s="36">
        <v>21.68836756</v>
      </c>
      <c r="C3270" s="35">
        <v>102.4743564</v>
      </c>
      <c r="D3270" s="35">
        <v>78.851714659999999</v>
      </c>
      <c r="E3270" s="37">
        <v>191.33962450000001</v>
      </c>
      <c r="F3270" s="37">
        <v>33.882344570000001</v>
      </c>
      <c r="G3270" s="37">
        <v>210.72197109999999</v>
      </c>
      <c r="H3270" s="37">
        <v>197.8572485</v>
      </c>
      <c r="I3270" s="17" t="s">
        <v>243</v>
      </c>
      <c r="J3270" s="17" t="s">
        <v>249</v>
      </c>
      <c r="K3270" s="17" t="s">
        <v>255</v>
      </c>
      <c r="L3270" s="17" t="s">
        <v>366</v>
      </c>
      <c r="M3270" s="17" t="s">
        <v>255</v>
      </c>
      <c r="N3270" s="36">
        <v>5.6471778127601997</v>
      </c>
      <c r="O3270" s="35">
        <v>23.622641739999999</v>
      </c>
      <c r="P3270" s="37">
        <v>1908.5763452799999</v>
      </c>
      <c r="Q3270" t="str">
        <f t="shared" si="204"/>
        <v>Desirable</v>
      </c>
      <c r="R3270" t="str">
        <f t="shared" si="205"/>
        <v>Normal</v>
      </c>
      <c r="S3270">
        <f t="shared" si="206"/>
        <v>1</v>
      </c>
      <c r="T3270" t="str">
        <f t="shared" si="207"/>
        <v>Low</v>
      </c>
    </row>
    <row r="3271" spans="1:20" ht="15" customHeight="1" x14ac:dyDescent="0.35">
      <c r="A3271" s="35">
        <v>43</v>
      </c>
      <c r="B3271" s="36">
        <v>18.534051560000002</v>
      </c>
      <c r="C3271" s="35">
        <v>96.13084954</v>
      </c>
      <c r="D3271" s="35">
        <v>69.79689363</v>
      </c>
      <c r="E3271" s="37">
        <v>181.83111790000001</v>
      </c>
      <c r="F3271" s="37">
        <v>31.70224679</v>
      </c>
      <c r="G3271" s="37">
        <v>218.413783</v>
      </c>
      <c r="H3271" s="37">
        <v>234.82357880000001</v>
      </c>
      <c r="I3271" s="17" t="s">
        <v>243</v>
      </c>
      <c r="J3271" s="17" t="s">
        <v>354</v>
      </c>
      <c r="K3271" s="17" t="s">
        <v>255</v>
      </c>
      <c r="L3271" s="17" t="s">
        <v>360</v>
      </c>
      <c r="M3271" s="17" t="s">
        <v>255</v>
      </c>
      <c r="N3271" s="36">
        <v>5.7355908905912596</v>
      </c>
      <c r="O3271" s="35">
        <v>26.33395591</v>
      </c>
      <c r="P3271" s="37">
        <v>796.96421708000003</v>
      </c>
      <c r="Q3271" t="str">
        <f t="shared" si="204"/>
        <v>Desirable</v>
      </c>
      <c r="R3271" t="str">
        <f t="shared" si="205"/>
        <v>Normal</v>
      </c>
      <c r="S3271">
        <f t="shared" si="206"/>
        <v>1</v>
      </c>
      <c r="T3271" t="str">
        <f t="shared" si="207"/>
        <v>Low</v>
      </c>
    </row>
    <row r="3272" spans="1:20" ht="15" customHeight="1" x14ac:dyDescent="0.35">
      <c r="A3272" s="35">
        <v>57</v>
      </c>
      <c r="B3272" s="36">
        <v>28.906071730000001</v>
      </c>
      <c r="C3272" s="35">
        <v>109.0072725</v>
      </c>
      <c r="D3272" s="35">
        <v>90.173456189999996</v>
      </c>
      <c r="E3272" s="37">
        <v>206.45193040000001</v>
      </c>
      <c r="F3272" s="37">
        <v>30.371630669999998</v>
      </c>
      <c r="G3272" s="37">
        <v>213.1813999</v>
      </c>
      <c r="H3272" s="37">
        <v>237.66928799999999</v>
      </c>
      <c r="I3272" s="17" t="s">
        <v>243</v>
      </c>
      <c r="J3272" s="17" t="s">
        <v>359</v>
      </c>
      <c r="K3272" s="17" t="s">
        <v>392</v>
      </c>
      <c r="L3272" s="17" t="s">
        <v>363</v>
      </c>
      <c r="M3272" s="17" t="s">
        <v>333</v>
      </c>
      <c r="N3272" s="36">
        <v>6.7975253829201101</v>
      </c>
      <c r="O3272" s="35">
        <v>18.83381631</v>
      </c>
      <c r="P3272" s="37">
        <v>1647.6460886100001</v>
      </c>
      <c r="Q3272" t="str">
        <f t="shared" si="204"/>
        <v>Borderline High</v>
      </c>
      <c r="R3272" t="str">
        <f t="shared" si="205"/>
        <v>Normal</v>
      </c>
      <c r="S3272">
        <f t="shared" si="206"/>
        <v>3</v>
      </c>
      <c r="T3272" t="str">
        <f t="shared" si="207"/>
        <v>Moderate</v>
      </c>
    </row>
    <row r="3273" spans="1:20" ht="15" customHeight="1" x14ac:dyDescent="0.35">
      <c r="A3273" s="35">
        <v>22</v>
      </c>
      <c r="B3273" s="36">
        <v>20.673336299999999</v>
      </c>
      <c r="C3273" s="35">
        <v>105.0940703</v>
      </c>
      <c r="D3273" s="35">
        <v>74.754978120000004</v>
      </c>
      <c r="E3273" s="37">
        <v>177.89217790000001</v>
      </c>
      <c r="F3273" s="37">
        <v>33.563775069999998</v>
      </c>
      <c r="G3273" s="37">
        <v>198.43330979999999</v>
      </c>
      <c r="H3273" s="37">
        <v>231.2634712</v>
      </c>
      <c r="I3273" s="17" t="s">
        <v>243</v>
      </c>
      <c r="J3273" s="17" t="s">
        <v>249</v>
      </c>
      <c r="K3273" s="17" t="s">
        <v>255</v>
      </c>
      <c r="L3273" s="17" t="s">
        <v>355</v>
      </c>
      <c r="M3273" s="17" t="s">
        <v>255</v>
      </c>
      <c r="N3273" s="36">
        <v>5.30012424195405</v>
      </c>
      <c r="O3273" s="35">
        <v>30.339092180000002</v>
      </c>
      <c r="P3273" s="37">
        <v>454.81339860000003</v>
      </c>
      <c r="Q3273" t="str">
        <f t="shared" si="204"/>
        <v>Desirable</v>
      </c>
      <c r="R3273" t="str">
        <f t="shared" si="205"/>
        <v>Normal</v>
      </c>
      <c r="S3273">
        <f t="shared" si="206"/>
        <v>1</v>
      </c>
      <c r="T3273" t="str">
        <f t="shared" si="207"/>
        <v>Low</v>
      </c>
    </row>
    <row r="3274" spans="1:20" ht="15" customHeight="1" x14ac:dyDescent="0.35">
      <c r="A3274" s="35">
        <v>38</v>
      </c>
      <c r="B3274" s="36">
        <v>24.98716567</v>
      </c>
      <c r="C3274" s="35">
        <v>123.4368315</v>
      </c>
      <c r="D3274" s="35">
        <v>73.757283520000001</v>
      </c>
      <c r="E3274" s="37">
        <v>192.02576139999999</v>
      </c>
      <c r="F3274" s="37">
        <v>44.760592019999997</v>
      </c>
      <c r="G3274" s="37">
        <v>220.56370860000001</v>
      </c>
      <c r="H3274" s="37">
        <v>263.91829560000002</v>
      </c>
      <c r="I3274" s="17" t="s">
        <v>353</v>
      </c>
      <c r="J3274" s="17" t="s">
        <v>354</v>
      </c>
      <c r="K3274" s="17" t="s">
        <v>255</v>
      </c>
      <c r="L3274" s="17" t="s">
        <v>357</v>
      </c>
      <c r="M3274" s="17" t="s">
        <v>255</v>
      </c>
      <c r="N3274" s="36">
        <v>4.2900630383574603</v>
      </c>
      <c r="O3274" s="35">
        <v>49.679547980000002</v>
      </c>
      <c r="P3274" s="37">
        <v>949.51229546000002</v>
      </c>
      <c r="Q3274" t="str">
        <f t="shared" si="204"/>
        <v>Desirable</v>
      </c>
      <c r="R3274" t="str">
        <f t="shared" si="205"/>
        <v>Elevated</v>
      </c>
      <c r="S3274">
        <f t="shared" si="206"/>
        <v>3</v>
      </c>
      <c r="T3274" t="str">
        <f t="shared" si="207"/>
        <v>Moderate</v>
      </c>
    </row>
    <row r="3275" spans="1:20" ht="15" customHeight="1" x14ac:dyDescent="0.35">
      <c r="A3275" s="35">
        <v>21</v>
      </c>
      <c r="B3275" s="36">
        <v>35.143566759999999</v>
      </c>
      <c r="C3275" s="35">
        <v>103.14467689999999</v>
      </c>
      <c r="D3275" s="35">
        <v>91.247088349999999</v>
      </c>
      <c r="E3275" s="37">
        <v>207.35606609999999</v>
      </c>
      <c r="F3275" s="37">
        <v>40.170005770000003</v>
      </c>
      <c r="G3275" s="37">
        <v>229.90023059999999</v>
      </c>
      <c r="H3275" s="37">
        <v>286.18015830000002</v>
      </c>
      <c r="I3275" s="17" t="s">
        <v>243</v>
      </c>
      <c r="J3275" s="17" t="s">
        <v>359</v>
      </c>
      <c r="K3275" s="17" t="s">
        <v>392</v>
      </c>
      <c r="L3275" s="17" t="s">
        <v>355</v>
      </c>
      <c r="M3275" s="17" t="s">
        <v>334</v>
      </c>
      <c r="N3275" s="36">
        <v>5.16196256697725</v>
      </c>
      <c r="O3275" s="35">
        <v>11.89758855</v>
      </c>
      <c r="P3275" s="37">
        <v>738.01490195999997</v>
      </c>
      <c r="Q3275" t="str">
        <f t="shared" si="204"/>
        <v>Borderline High</v>
      </c>
      <c r="R3275" t="str">
        <f t="shared" si="205"/>
        <v>Normal</v>
      </c>
      <c r="S3275">
        <f t="shared" si="206"/>
        <v>3</v>
      </c>
      <c r="T3275" t="str">
        <f t="shared" si="207"/>
        <v>Moderate</v>
      </c>
    </row>
    <row r="3276" spans="1:20" ht="15" customHeight="1" x14ac:dyDescent="0.35">
      <c r="A3276" s="35">
        <v>40</v>
      </c>
      <c r="B3276" s="36">
        <v>22.844306190000001</v>
      </c>
      <c r="C3276" s="35">
        <v>112.57366039999999</v>
      </c>
      <c r="D3276" s="35">
        <v>94.904422890000006</v>
      </c>
      <c r="E3276" s="37">
        <v>193.4976704</v>
      </c>
      <c r="F3276" s="37">
        <v>42.411936249999997</v>
      </c>
      <c r="G3276" s="37">
        <v>212.78782649999999</v>
      </c>
      <c r="H3276" s="37">
        <v>222.97174670000001</v>
      </c>
      <c r="I3276" s="17" t="s">
        <v>243</v>
      </c>
      <c r="J3276" s="17" t="s">
        <v>249</v>
      </c>
      <c r="K3276" s="17" t="s">
        <v>392</v>
      </c>
      <c r="L3276" s="17" t="s">
        <v>360</v>
      </c>
      <c r="M3276" s="17" t="s">
        <v>255</v>
      </c>
      <c r="N3276" s="36">
        <v>4.5623399332540497</v>
      </c>
      <c r="O3276" s="35">
        <v>17.669237509999999</v>
      </c>
      <c r="P3276" s="37">
        <v>913.77224760000001</v>
      </c>
      <c r="Q3276" t="str">
        <f t="shared" si="204"/>
        <v>Desirable</v>
      </c>
      <c r="R3276" t="str">
        <f t="shared" si="205"/>
        <v>Normal</v>
      </c>
      <c r="S3276">
        <f t="shared" si="206"/>
        <v>0</v>
      </c>
      <c r="T3276" t="str">
        <f t="shared" si="207"/>
        <v>Low</v>
      </c>
    </row>
    <row r="3277" spans="1:20" ht="15" customHeight="1" x14ac:dyDescent="0.35">
      <c r="A3277" s="35">
        <v>32</v>
      </c>
      <c r="B3277" s="36">
        <v>32.268412779999998</v>
      </c>
      <c r="C3277" s="35">
        <v>106.56279499999999</v>
      </c>
      <c r="D3277" s="35">
        <v>82.126410739999997</v>
      </c>
      <c r="E3277" s="37">
        <v>151.75315459999999</v>
      </c>
      <c r="F3277" s="37">
        <v>45.684272399999998</v>
      </c>
      <c r="G3277" s="37">
        <v>184.838786</v>
      </c>
      <c r="H3277" s="37">
        <v>249.37199570000001</v>
      </c>
      <c r="I3277" s="17" t="s">
        <v>243</v>
      </c>
      <c r="J3277" s="17" t="s">
        <v>359</v>
      </c>
      <c r="K3277" s="17" t="s">
        <v>392</v>
      </c>
      <c r="L3277" s="17" t="s">
        <v>357</v>
      </c>
      <c r="M3277" s="17" t="s">
        <v>334</v>
      </c>
      <c r="N3277" s="36">
        <v>3.3217811432189999</v>
      </c>
      <c r="O3277" s="35">
        <v>24.436384260000001</v>
      </c>
      <c r="P3277" s="37">
        <v>1032.58920896</v>
      </c>
      <c r="Q3277" t="str">
        <f t="shared" si="204"/>
        <v>Desirable</v>
      </c>
      <c r="R3277" t="str">
        <f t="shared" si="205"/>
        <v>Normal</v>
      </c>
      <c r="S3277">
        <f t="shared" si="206"/>
        <v>3</v>
      </c>
      <c r="T3277" t="str">
        <f t="shared" si="207"/>
        <v>Moderate</v>
      </c>
    </row>
    <row r="3278" spans="1:20" ht="15" customHeight="1" x14ac:dyDescent="0.35">
      <c r="A3278" s="35">
        <v>25</v>
      </c>
      <c r="B3278" s="36">
        <v>21.893983299999999</v>
      </c>
      <c r="C3278" s="35">
        <v>118.2080325</v>
      </c>
      <c r="D3278" s="35">
        <v>80.478394030000004</v>
      </c>
      <c r="E3278" s="37">
        <v>168.7641395</v>
      </c>
      <c r="F3278" s="37">
        <v>33.081439760000002</v>
      </c>
      <c r="G3278" s="37">
        <v>179.78478580000001</v>
      </c>
      <c r="H3278" s="37">
        <v>250.64866939999999</v>
      </c>
      <c r="I3278" s="17" t="s">
        <v>243</v>
      </c>
      <c r="J3278" s="17" t="s">
        <v>359</v>
      </c>
      <c r="K3278" s="17" t="s">
        <v>392</v>
      </c>
      <c r="L3278" s="17" t="s">
        <v>355</v>
      </c>
      <c r="M3278" s="17" t="s">
        <v>255</v>
      </c>
      <c r="N3278" s="36">
        <v>5.1014750483761899</v>
      </c>
      <c r="O3278" s="35">
        <v>37.729638469999998</v>
      </c>
      <c r="P3278" s="37">
        <v>547.3495825</v>
      </c>
      <c r="Q3278" t="str">
        <f t="shared" si="204"/>
        <v>Desirable</v>
      </c>
      <c r="R3278" t="str">
        <f t="shared" si="205"/>
        <v>Normal</v>
      </c>
      <c r="S3278">
        <f t="shared" si="206"/>
        <v>1</v>
      </c>
      <c r="T3278" t="str">
        <f t="shared" si="207"/>
        <v>Low</v>
      </c>
    </row>
    <row r="3279" spans="1:20" ht="15" customHeight="1" x14ac:dyDescent="0.35">
      <c r="A3279" s="35">
        <v>58</v>
      </c>
      <c r="B3279" s="36">
        <v>31.37344087</v>
      </c>
      <c r="C3279" s="35">
        <v>131.03384600000001</v>
      </c>
      <c r="D3279" s="35">
        <v>82.731808900000004</v>
      </c>
      <c r="E3279" s="37">
        <v>189.3355013</v>
      </c>
      <c r="F3279" s="37">
        <v>34.533964539999999</v>
      </c>
      <c r="G3279" s="37">
        <v>212.87082459999999</v>
      </c>
      <c r="H3279" s="37">
        <v>219.68561339999999</v>
      </c>
      <c r="I3279" s="17" t="s">
        <v>243</v>
      </c>
      <c r="J3279" s="17" t="s">
        <v>354</v>
      </c>
      <c r="K3279" s="17" t="s">
        <v>392</v>
      </c>
      <c r="L3279" s="17" t="s">
        <v>363</v>
      </c>
      <c r="M3279" s="17" t="s">
        <v>334</v>
      </c>
      <c r="N3279" s="36">
        <v>5.4825880498225601</v>
      </c>
      <c r="O3279" s="35">
        <v>48.3020371</v>
      </c>
      <c r="P3279" s="37">
        <v>1819.6595704599999</v>
      </c>
      <c r="Q3279" t="str">
        <f t="shared" si="204"/>
        <v>Desirable</v>
      </c>
      <c r="R3279" t="str">
        <f t="shared" si="205"/>
        <v>High / Stage 1</v>
      </c>
      <c r="S3279">
        <f t="shared" si="206"/>
        <v>6</v>
      </c>
      <c r="T3279" t="str">
        <f t="shared" si="207"/>
        <v>High</v>
      </c>
    </row>
    <row r="3280" spans="1:20" ht="15" customHeight="1" x14ac:dyDescent="0.35">
      <c r="A3280" s="35">
        <v>36</v>
      </c>
      <c r="B3280" s="36">
        <v>29.87568869</v>
      </c>
      <c r="C3280" s="35">
        <v>98.753413820000006</v>
      </c>
      <c r="D3280" s="35">
        <v>74.029328419999999</v>
      </c>
      <c r="E3280" s="37">
        <v>200.17356050000001</v>
      </c>
      <c r="F3280" s="37">
        <v>33.747072809999999</v>
      </c>
      <c r="G3280" s="37">
        <v>213.29764650000001</v>
      </c>
      <c r="H3280" s="37">
        <v>267.90634260000002</v>
      </c>
      <c r="I3280" s="17" t="s">
        <v>353</v>
      </c>
      <c r="J3280" s="17" t="s">
        <v>249</v>
      </c>
      <c r="K3280" s="17" t="s">
        <v>255</v>
      </c>
      <c r="L3280" s="17" t="s">
        <v>357</v>
      </c>
      <c r="M3280" s="17" t="s">
        <v>333</v>
      </c>
      <c r="N3280" s="36">
        <v>5.9315829146723598</v>
      </c>
      <c r="O3280" s="35">
        <v>24.7240854</v>
      </c>
      <c r="P3280" s="37">
        <v>1075.5247928399999</v>
      </c>
      <c r="Q3280" t="str">
        <f t="shared" si="204"/>
        <v>Borderline High</v>
      </c>
      <c r="R3280" t="str">
        <f t="shared" si="205"/>
        <v>Normal</v>
      </c>
      <c r="S3280">
        <f t="shared" si="206"/>
        <v>5</v>
      </c>
      <c r="T3280" t="str">
        <f t="shared" si="207"/>
        <v>Moderate</v>
      </c>
    </row>
    <row r="3281" spans="1:20" ht="15" customHeight="1" x14ac:dyDescent="0.35">
      <c r="A3281" s="35">
        <v>63</v>
      </c>
      <c r="B3281" s="36">
        <v>29.440892989999998</v>
      </c>
      <c r="C3281" s="35">
        <v>112.3898141</v>
      </c>
      <c r="D3281" s="35">
        <v>82.851283899999999</v>
      </c>
      <c r="E3281" s="37">
        <v>193.8377485</v>
      </c>
      <c r="F3281" s="37">
        <v>34.649051239999999</v>
      </c>
      <c r="G3281" s="37">
        <v>198.72721150000001</v>
      </c>
      <c r="H3281" s="37">
        <v>209.70715530000001</v>
      </c>
      <c r="I3281" s="17" t="s">
        <v>243</v>
      </c>
      <c r="J3281" s="17" t="s">
        <v>249</v>
      </c>
      <c r="K3281" s="17" t="s">
        <v>392</v>
      </c>
      <c r="L3281" s="17" t="s">
        <v>261</v>
      </c>
      <c r="M3281" s="17" t="s">
        <v>333</v>
      </c>
      <c r="N3281" s="36">
        <v>5.5943161951928797</v>
      </c>
      <c r="O3281" s="35">
        <v>29.5385302</v>
      </c>
      <c r="P3281" s="37">
        <v>1854.7762583700001</v>
      </c>
      <c r="Q3281" t="str">
        <f t="shared" si="204"/>
        <v>Desirable</v>
      </c>
      <c r="R3281" t="str">
        <f t="shared" si="205"/>
        <v>Normal</v>
      </c>
      <c r="S3281">
        <f t="shared" si="206"/>
        <v>3</v>
      </c>
      <c r="T3281" t="str">
        <f t="shared" si="207"/>
        <v>Moderate</v>
      </c>
    </row>
    <row r="3282" spans="1:20" ht="15" customHeight="1" x14ac:dyDescent="0.35">
      <c r="A3282" s="35">
        <v>45</v>
      </c>
      <c r="B3282" s="36">
        <v>23.956704670000001</v>
      </c>
      <c r="C3282" s="35">
        <v>109.9312279</v>
      </c>
      <c r="D3282" s="35">
        <v>82.170499919999997</v>
      </c>
      <c r="E3282" s="37">
        <v>184.5688773</v>
      </c>
      <c r="F3282" s="37">
        <v>36.865264160000002</v>
      </c>
      <c r="G3282" s="37">
        <v>217.0026258</v>
      </c>
      <c r="H3282" s="37">
        <v>254.14328180000001</v>
      </c>
      <c r="I3282" s="17" t="s">
        <v>353</v>
      </c>
      <c r="J3282" s="17" t="s">
        <v>359</v>
      </c>
      <c r="K3282" s="17" t="s">
        <v>392</v>
      </c>
      <c r="L3282" s="17" t="s">
        <v>360</v>
      </c>
      <c r="M3282" s="17" t="s">
        <v>255</v>
      </c>
      <c r="N3282" s="36">
        <v>5.0065795405384099</v>
      </c>
      <c r="O3282" s="35">
        <v>27.760727979999999</v>
      </c>
      <c r="P3282" s="37">
        <v>1078.05171015</v>
      </c>
      <c r="Q3282" t="str">
        <f t="shared" si="204"/>
        <v>Desirable</v>
      </c>
      <c r="R3282" t="str">
        <f t="shared" si="205"/>
        <v>Normal</v>
      </c>
      <c r="S3282">
        <f t="shared" si="206"/>
        <v>3</v>
      </c>
      <c r="T3282" t="str">
        <f t="shared" si="207"/>
        <v>Moderate</v>
      </c>
    </row>
    <row r="3283" spans="1:20" ht="15" customHeight="1" x14ac:dyDescent="0.35">
      <c r="A3283" s="35">
        <v>85</v>
      </c>
      <c r="B3283" s="36">
        <v>30.184442229999998</v>
      </c>
      <c r="C3283" s="35">
        <v>127.4988778</v>
      </c>
      <c r="D3283" s="35">
        <v>71.781085610000005</v>
      </c>
      <c r="E3283" s="37">
        <v>178.0559149</v>
      </c>
      <c r="F3283" s="37">
        <v>36.218113090000003</v>
      </c>
      <c r="G3283" s="37">
        <v>198.95544100000001</v>
      </c>
      <c r="H3283" s="37">
        <v>268.65792490000001</v>
      </c>
      <c r="I3283" s="17" t="s">
        <v>243</v>
      </c>
      <c r="J3283" s="17" t="s">
        <v>249</v>
      </c>
      <c r="K3283" s="17" t="s">
        <v>255</v>
      </c>
      <c r="L3283" s="17" t="s">
        <v>366</v>
      </c>
      <c r="M3283" s="17" t="s">
        <v>334</v>
      </c>
      <c r="N3283" s="36">
        <v>4.9162117987080398</v>
      </c>
      <c r="O3283" s="35">
        <v>55.717792189999997</v>
      </c>
      <c r="P3283" s="37">
        <v>2565.67758955</v>
      </c>
      <c r="Q3283" t="str">
        <f t="shared" si="204"/>
        <v>Desirable</v>
      </c>
      <c r="R3283" t="str">
        <f t="shared" si="205"/>
        <v>Elevated</v>
      </c>
      <c r="S3283">
        <f t="shared" si="206"/>
        <v>5</v>
      </c>
      <c r="T3283" t="str">
        <f t="shared" si="207"/>
        <v>Moderate</v>
      </c>
    </row>
    <row r="3284" spans="1:20" ht="15" customHeight="1" x14ac:dyDescent="0.35">
      <c r="A3284" s="35">
        <v>32</v>
      </c>
      <c r="B3284" s="36">
        <v>28.872902669999998</v>
      </c>
      <c r="C3284" s="35">
        <v>98.330720389999996</v>
      </c>
      <c r="D3284" s="35">
        <v>68.682026120000003</v>
      </c>
      <c r="E3284" s="37">
        <v>205.7321159</v>
      </c>
      <c r="F3284" s="37">
        <v>45.253839139999997</v>
      </c>
      <c r="G3284" s="37">
        <v>216.85138280000001</v>
      </c>
      <c r="H3284" s="37">
        <v>268.82160240000002</v>
      </c>
      <c r="I3284" s="17" t="s">
        <v>243</v>
      </c>
      <c r="J3284" s="17" t="s">
        <v>249</v>
      </c>
      <c r="K3284" s="17" t="s">
        <v>255</v>
      </c>
      <c r="L3284" s="17" t="s">
        <v>357</v>
      </c>
      <c r="M3284" s="17" t="s">
        <v>333</v>
      </c>
      <c r="N3284" s="36">
        <v>4.5461803862327503</v>
      </c>
      <c r="O3284" s="35">
        <v>29.64869427</v>
      </c>
      <c r="P3284" s="37">
        <v>923.93288543999995</v>
      </c>
      <c r="Q3284" t="str">
        <f t="shared" si="204"/>
        <v>Borderline High</v>
      </c>
      <c r="R3284" t="str">
        <f t="shared" si="205"/>
        <v>Normal</v>
      </c>
      <c r="S3284">
        <f t="shared" si="206"/>
        <v>2</v>
      </c>
      <c r="T3284" t="str">
        <f t="shared" si="207"/>
        <v>Low</v>
      </c>
    </row>
    <row r="3285" spans="1:20" ht="15" customHeight="1" x14ac:dyDescent="0.35">
      <c r="A3285" s="35">
        <v>54</v>
      </c>
      <c r="B3285" s="36">
        <v>36.439715470000003</v>
      </c>
      <c r="C3285" s="35">
        <v>123.7343365</v>
      </c>
      <c r="D3285" s="35">
        <v>78.766752600000004</v>
      </c>
      <c r="E3285" s="37">
        <v>217.67499219999999</v>
      </c>
      <c r="F3285" s="37">
        <v>35.90617203</v>
      </c>
      <c r="G3285" s="37">
        <v>238.7288428</v>
      </c>
      <c r="H3285" s="37">
        <v>254.78840080000001</v>
      </c>
      <c r="I3285" s="17" t="s">
        <v>243</v>
      </c>
      <c r="J3285" s="17" t="s">
        <v>359</v>
      </c>
      <c r="K3285" s="17" t="s">
        <v>255</v>
      </c>
      <c r="L3285" s="17" t="s">
        <v>363</v>
      </c>
      <c r="M3285" s="17" t="s">
        <v>334</v>
      </c>
      <c r="N3285" s="36">
        <v>6.0623280036125902</v>
      </c>
      <c r="O3285" s="35">
        <v>44.967583900000001</v>
      </c>
      <c r="P3285" s="37">
        <v>1967.7446353800001</v>
      </c>
      <c r="Q3285" t="str">
        <f t="shared" si="204"/>
        <v>Borderline High</v>
      </c>
      <c r="R3285" t="str">
        <f t="shared" si="205"/>
        <v>Elevated</v>
      </c>
      <c r="S3285">
        <f t="shared" si="206"/>
        <v>5</v>
      </c>
      <c r="T3285" t="str">
        <f t="shared" si="207"/>
        <v>Moderate</v>
      </c>
    </row>
    <row r="3286" spans="1:20" ht="15" customHeight="1" x14ac:dyDescent="0.35">
      <c r="A3286" s="35">
        <v>18</v>
      </c>
      <c r="B3286" s="36">
        <v>23.920229280000001</v>
      </c>
      <c r="C3286" s="35">
        <v>104.166101</v>
      </c>
      <c r="D3286" s="35">
        <v>71.731189290000003</v>
      </c>
      <c r="E3286" s="37">
        <v>165.82506649999999</v>
      </c>
      <c r="F3286" s="37">
        <v>31.371124049999999</v>
      </c>
      <c r="G3286" s="37">
        <v>185.1253011</v>
      </c>
      <c r="H3286" s="37">
        <v>235.4606278</v>
      </c>
      <c r="I3286" s="17" t="s">
        <v>243</v>
      </c>
      <c r="J3286" s="17" t="s">
        <v>359</v>
      </c>
      <c r="K3286" s="17" t="s">
        <v>255</v>
      </c>
      <c r="L3286" s="17" t="s">
        <v>355</v>
      </c>
      <c r="M3286" s="17" t="s">
        <v>255</v>
      </c>
      <c r="N3286" s="36">
        <v>5.2859140856956301</v>
      </c>
      <c r="O3286" s="35">
        <v>32.434911710000002</v>
      </c>
      <c r="P3286" s="37">
        <v>430.56412704000002</v>
      </c>
      <c r="Q3286" t="str">
        <f t="shared" si="204"/>
        <v>Desirable</v>
      </c>
      <c r="R3286" t="str">
        <f t="shared" si="205"/>
        <v>Normal</v>
      </c>
      <c r="S3286">
        <f t="shared" si="206"/>
        <v>1</v>
      </c>
      <c r="T3286" t="str">
        <f t="shared" si="207"/>
        <v>Low</v>
      </c>
    </row>
    <row r="3287" spans="1:20" ht="15" customHeight="1" x14ac:dyDescent="0.35">
      <c r="A3287" s="35">
        <v>84</v>
      </c>
      <c r="B3287" s="36">
        <v>33.429955880000001</v>
      </c>
      <c r="C3287" s="35">
        <v>96.695849949999996</v>
      </c>
      <c r="D3287" s="35">
        <v>76.918998560000006</v>
      </c>
      <c r="E3287" s="37">
        <v>193.9577491</v>
      </c>
      <c r="F3287" s="37">
        <v>35.98616603</v>
      </c>
      <c r="G3287" s="37">
        <v>208.4668719</v>
      </c>
      <c r="H3287" s="37">
        <v>291.42514619999997</v>
      </c>
      <c r="I3287" s="17" t="s">
        <v>243</v>
      </c>
      <c r="J3287" s="17" t="s">
        <v>359</v>
      </c>
      <c r="K3287" s="17" t="s">
        <v>255</v>
      </c>
      <c r="L3287" s="17" t="s">
        <v>366</v>
      </c>
      <c r="M3287" s="17" t="s">
        <v>334</v>
      </c>
      <c r="N3287" s="36">
        <v>5.3897864234357797</v>
      </c>
      <c r="O3287" s="35">
        <v>19.776851390000001</v>
      </c>
      <c r="P3287" s="37">
        <v>2808.1162939199999</v>
      </c>
      <c r="Q3287" t="str">
        <f t="shared" si="204"/>
        <v>Desirable</v>
      </c>
      <c r="R3287" t="str">
        <f t="shared" si="205"/>
        <v>Normal</v>
      </c>
      <c r="S3287">
        <f t="shared" si="206"/>
        <v>4</v>
      </c>
      <c r="T3287" t="str">
        <f t="shared" si="207"/>
        <v>Moderate</v>
      </c>
    </row>
    <row r="3288" spans="1:20" ht="15" customHeight="1" x14ac:dyDescent="0.35">
      <c r="A3288" s="35">
        <v>41</v>
      </c>
      <c r="B3288" s="36">
        <v>22.496855180000001</v>
      </c>
      <c r="C3288" s="35">
        <v>104.5316966</v>
      </c>
      <c r="D3288" s="35">
        <v>94.796317759999994</v>
      </c>
      <c r="E3288" s="37">
        <v>173.2515363</v>
      </c>
      <c r="F3288" s="37">
        <v>35.820145220000001</v>
      </c>
      <c r="G3288" s="37">
        <v>214.95025680000001</v>
      </c>
      <c r="H3288" s="37">
        <v>252.81323080000001</v>
      </c>
      <c r="I3288" s="17" t="s">
        <v>243</v>
      </c>
      <c r="J3288" s="17" t="s">
        <v>359</v>
      </c>
      <c r="K3288" s="17" t="s">
        <v>392</v>
      </c>
      <c r="L3288" s="17" t="s">
        <v>360</v>
      </c>
      <c r="M3288" s="17" t="s">
        <v>255</v>
      </c>
      <c r="N3288" s="36">
        <v>4.8367066977513504</v>
      </c>
      <c r="O3288" s="35">
        <v>9.7353788400000099</v>
      </c>
      <c r="P3288" s="37">
        <v>922.37106238000001</v>
      </c>
      <c r="Q3288" t="str">
        <f t="shared" si="204"/>
        <v>Desirable</v>
      </c>
      <c r="R3288" t="str">
        <f t="shared" si="205"/>
        <v>Normal</v>
      </c>
      <c r="S3288">
        <f t="shared" si="206"/>
        <v>1</v>
      </c>
      <c r="T3288" t="str">
        <f t="shared" si="207"/>
        <v>Low</v>
      </c>
    </row>
    <row r="3289" spans="1:20" ht="15" customHeight="1" x14ac:dyDescent="0.35">
      <c r="A3289" s="35">
        <v>44</v>
      </c>
      <c r="B3289" s="36">
        <v>25.80602468</v>
      </c>
      <c r="C3289" s="35">
        <v>114.0642101</v>
      </c>
      <c r="D3289" s="35">
        <v>84.820830040000004</v>
      </c>
      <c r="E3289" s="37">
        <v>185.8839274</v>
      </c>
      <c r="F3289" s="37">
        <v>37.85903364</v>
      </c>
      <c r="G3289" s="37">
        <v>197.62696990000001</v>
      </c>
      <c r="H3289" s="37">
        <v>224.44653840000001</v>
      </c>
      <c r="I3289" s="17" t="s">
        <v>243</v>
      </c>
      <c r="J3289" s="17" t="s">
        <v>249</v>
      </c>
      <c r="K3289" s="17" t="s">
        <v>392</v>
      </c>
      <c r="L3289" s="17" t="s">
        <v>360</v>
      </c>
      <c r="M3289" s="17" t="s">
        <v>333</v>
      </c>
      <c r="N3289" s="36">
        <v>4.9098962527031897</v>
      </c>
      <c r="O3289" s="35">
        <v>29.24338006</v>
      </c>
      <c r="P3289" s="37">
        <v>1135.4650859200001</v>
      </c>
      <c r="Q3289" t="str">
        <f t="shared" si="204"/>
        <v>Desirable</v>
      </c>
      <c r="R3289" t="str">
        <f t="shared" si="205"/>
        <v>Normal</v>
      </c>
      <c r="S3289">
        <f t="shared" si="206"/>
        <v>3</v>
      </c>
      <c r="T3289" t="str">
        <f t="shared" si="207"/>
        <v>Moderate</v>
      </c>
    </row>
    <row r="3290" spans="1:20" ht="15" customHeight="1" x14ac:dyDescent="0.35">
      <c r="A3290" s="35">
        <v>57</v>
      </c>
      <c r="B3290" s="36">
        <v>23.807458780000001</v>
      </c>
      <c r="C3290" s="35">
        <v>121.2466465</v>
      </c>
      <c r="D3290" s="35">
        <v>79.999602260000003</v>
      </c>
      <c r="E3290" s="37">
        <v>215.4916939</v>
      </c>
      <c r="F3290" s="37">
        <v>37.862252069999997</v>
      </c>
      <c r="G3290" s="37">
        <v>239.1405954</v>
      </c>
      <c r="H3290" s="37">
        <v>267.96609469999999</v>
      </c>
      <c r="I3290" s="17" t="s">
        <v>243</v>
      </c>
      <c r="J3290" s="17" t="s">
        <v>249</v>
      </c>
      <c r="K3290" s="17" t="s">
        <v>255</v>
      </c>
      <c r="L3290" s="17" t="s">
        <v>363</v>
      </c>
      <c r="M3290" s="17" t="s">
        <v>255</v>
      </c>
      <c r="N3290" s="36">
        <v>5.6914653016835199</v>
      </c>
      <c r="O3290" s="35">
        <v>41.247044240000001</v>
      </c>
      <c r="P3290" s="37">
        <v>1357.0251504600001</v>
      </c>
      <c r="Q3290" t="str">
        <f t="shared" si="204"/>
        <v>Borderline High</v>
      </c>
      <c r="R3290" t="str">
        <f t="shared" si="205"/>
        <v>Elevated</v>
      </c>
      <c r="S3290">
        <f t="shared" si="206"/>
        <v>2</v>
      </c>
      <c r="T3290" t="str">
        <f t="shared" si="207"/>
        <v>Low</v>
      </c>
    </row>
    <row r="3291" spans="1:20" ht="15" customHeight="1" x14ac:dyDescent="0.35">
      <c r="A3291" s="35">
        <v>80</v>
      </c>
      <c r="B3291" s="36">
        <v>24.522791439999999</v>
      </c>
      <c r="C3291" s="35">
        <v>111.8721197</v>
      </c>
      <c r="D3291" s="35">
        <v>81.687989959999996</v>
      </c>
      <c r="E3291" s="37">
        <v>200.46257679999999</v>
      </c>
      <c r="F3291" s="37">
        <v>41.56774343</v>
      </c>
      <c r="G3291" s="37">
        <v>226.4479833</v>
      </c>
      <c r="H3291" s="37">
        <v>227.54152550000001</v>
      </c>
      <c r="I3291" s="17" t="s">
        <v>243</v>
      </c>
      <c r="J3291" s="17" t="s">
        <v>249</v>
      </c>
      <c r="K3291" s="17" t="s">
        <v>392</v>
      </c>
      <c r="L3291" s="17" t="s">
        <v>366</v>
      </c>
      <c r="M3291" s="17" t="s">
        <v>255</v>
      </c>
      <c r="N3291" s="36">
        <v>4.8225513405022502</v>
      </c>
      <c r="O3291" s="35">
        <v>30.184129739999999</v>
      </c>
      <c r="P3291" s="37">
        <v>1961.8233152</v>
      </c>
      <c r="Q3291" t="str">
        <f t="shared" si="204"/>
        <v>Borderline High</v>
      </c>
      <c r="R3291" t="str">
        <f t="shared" si="205"/>
        <v>Normal</v>
      </c>
      <c r="S3291">
        <f t="shared" si="206"/>
        <v>0</v>
      </c>
      <c r="T3291" t="str">
        <f t="shared" si="207"/>
        <v>Low</v>
      </c>
    </row>
    <row r="3292" spans="1:20" ht="15" customHeight="1" x14ac:dyDescent="0.35">
      <c r="A3292" s="35">
        <v>78</v>
      </c>
      <c r="B3292" s="36">
        <v>26.213101760000001</v>
      </c>
      <c r="C3292" s="35">
        <v>110.2379538</v>
      </c>
      <c r="D3292" s="35">
        <v>81.177468039999994</v>
      </c>
      <c r="E3292" s="37">
        <v>193.139105</v>
      </c>
      <c r="F3292" s="37">
        <v>33.631192400000003</v>
      </c>
      <c r="G3292" s="37">
        <v>215.72863810000001</v>
      </c>
      <c r="H3292" s="37">
        <v>270.26180479999999</v>
      </c>
      <c r="I3292" s="17" t="s">
        <v>243</v>
      </c>
      <c r="J3292" s="17" t="s">
        <v>354</v>
      </c>
      <c r="K3292" s="17" t="s">
        <v>392</v>
      </c>
      <c r="L3292" s="17" t="s">
        <v>366</v>
      </c>
      <c r="M3292" s="17" t="s">
        <v>333</v>
      </c>
      <c r="N3292" s="36">
        <v>5.7428562955145201</v>
      </c>
      <c r="O3292" s="35">
        <v>29.060485759999999</v>
      </c>
      <c r="P3292" s="37">
        <v>2044.6219372800001</v>
      </c>
      <c r="Q3292" t="str">
        <f t="shared" si="204"/>
        <v>Desirable</v>
      </c>
      <c r="R3292" t="str">
        <f t="shared" si="205"/>
        <v>Normal</v>
      </c>
      <c r="S3292">
        <f t="shared" si="206"/>
        <v>3</v>
      </c>
      <c r="T3292" t="str">
        <f t="shared" si="207"/>
        <v>Moderate</v>
      </c>
    </row>
    <row r="3293" spans="1:20" ht="15" customHeight="1" x14ac:dyDescent="0.35">
      <c r="A3293" s="35">
        <v>53</v>
      </c>
      <c r="B3293" s="36">
        <v>34.208741830000001</v>
      </c>
      <c r="C3293" s="35">
        <v>94.423074869999994</v>
      </c>
      <c r="D3293" s="35">
        <v>80.442438390000007</v>
      </c>
      <c r="E3293" s="37">
        <v>199.11979260000001</v>
      </c>
      <c r="F3293" s="37">
        <v>38.082993500000001</v>
      </c>
      <c r="G3293" s="37">
        <v>230.99266499999999</v>
      </c>
      <c r="H3293" s="37">
        <v>278.22231699999998</v>
      </c>
      <c r="I3293" s="17" t="s">
        <v>353</v>
      </c>
      <c r="J3293" s="17" t="s">
        <v>359</v>
      </c>
      <c r="K3293" s="17" t="s">
        <v>392</v>
      </c>
      <c r="L3293" s="17" t="s">
        <v>363</v>
      </c>
      <c r="M3293" s="17" t="s">
        <v>334</v>
      </c>
      <c r="N3293" s="36">
        <v>5.2285751276353798</v>
      </c>
      <c r="O3293" s="35">
        <v>13.980636479999999</v>
      </c>
      <c r="P3293" s="37">
        <v>1813.06331699</v>
      </c>
      <c r="Q3293" t="str">
        <f t="shared" si="204"/>
        <v>Desirable</v>
      </c>
      <c r="R3293" t="str">
        <f t="shared" si="205"/>
        <v>Normal</v>
      </c>
      <c r="S3293">
        <f t="shared" si="206"/>
        <v>6</v>
      </c>
      <c r="T3293" t="str">
        <f t="shared" si="207"/>
        <v>High</v>
      </c>
    </row>
    <row r="3294" spans="1:20" ht="15" customHeight="1" x14ac:dyDescent="0.35">
      <c r="A3294" s="35">
        <v>41</v>
      </c>
      <c r="B3294" s="36">
        <v>29.283214569999998</v>
      </c>
      <c r="C3294" s="35">
        <v>112.0857942</v>
      </c>
      <c r="D3294" s="35">
        <v>82.187968569999995</v>
      </c>
      <c r="E3294" s="37">
        <v>189.9234974</v>
      </c>
      <c r="F3294" s="37">
        <v>34.863838229999999</v>
      </c>
      <c r="G3294" s="37">
        <v>225.78071700000001</v>
      </c>
      <c r="H3294" s="37">
        <v>275.91580269999997</v>
      </c>
      <c r="I3294" s="17" t="s">
        <v>243</v>
      </c>
      <c r="J3294" s="17" t="s">
        <v>354</v>
      </c>
      <c r="K3294" s="17" t="s">
        <v>392</v>
      </c>
      <c r="L3294" s="17" t="s">
        <v>360</v>
      </c>
      <c r="M3294" s="17" t="s">
        <v>333</v>
      </c>
      <c r="N3294" s="36">
        <v>5.4475785525121196</v>
      </c>
      <c r="O3294" s="35">
        <v>29.89782563</v>
      </c>
      <c r="P3294" s="37">
        <v>1200.61179737</v>
      </c>
      <c r="Q3294" t="str">
        <f t="shared" si="204"/>
        <v>Desirable</v>
      </c>
      <c r="R3294" t="str">
        <f t="shared" si="205"/>
        <v>Normal</v>
      </c>
      <c r="S3294">
        <f t="shared" si="206"/>
        <v>3</v>
      </c>
      <c r="T3294" t="str">
        <f t="shared" si="207"/>
        <v>Moderate</v>
      </c>
    </row>
    <row r="3295" spans="1:20" ht="15" customHeight="1" x14ac:dyDescent="0.35">
      <c r="A3295" s="35">
        <v>41</v>
      </c>
      <c r="B3295" s="36">
        <v>33.170389149999998</v>
      </c>
      <c r="C3295" s="35">
        <v>104.24211029999999</v>
      </c>
      <c r="D3295" s="35">
        <v>78.603575539999994</v>
      </c>
      <c r="E3295" s="37">
        <v>214.20755410000001</v>
      </c>
      <c r="F3295" s="37">
        <v>46.03934512</v>
      </c>
      <c r="G3295" s="37">
        <v>213.43289290000001</v>
      </c>
      <c r="H3295" s="37">
        <v>309.23951740000001</v>
      </c>
      <c r="I3295" s="17" t="s">
        <v>243</v>
      </c>
      <c r="J3295" s="17" t="s">
        <v>359</v>
      </c>
      <c r="K3295" s="17" t="s">
        <v>255</v>
      </c>
      <c r="L3295" s="17" t="s">
        <v>360</v>
      </c>
      <c r="M3295" s="17" t="s">
        <v>334</v>
      </c>
      <c r="N3295" s="36">
        <v>4.6527063654288598</v>
      </c>
      <c r="O3295" s="35">
        <v>25.638534759999999</v>
      </c>
      <c r="P3295" s="37">
        <v>1359.9859551500001</v>
      </c>
      <c r="Q3295" t="str">
        <f t="shared" si="204"/>
        <v>Borderline High</v>
      </c>
      <c r="R3295" t="str">
        <f t="shared" si="205"/>
        <v>Normal</v>
      </c>
      <c r="S3295">
        <f t="shared" si="206"/>
        <v>3</v>
      </c>
      <c r="T3295" t="str">
        <f t="shared" si="207"/>
        <v>Moderate</v>
      </c>
    </row>
    <row r="3296" spans="1:20" ht="15" customHeight="1" x14ac:dyDescent="0.35">
      <c r="A3296" s="35">
        <v>21</v>
      </c>
      <c r="B3296" s="36">
        <v>27.072878859999999</v>
      </c>
      <c r="C3296" s="35">
        <v>102.7320485</v>
      </c>
      <c r="D3296" s="35">
        <v>77.405221780000005</v>
      </c>
      <c r="E3296" s="37">
        <v>193.1217838</v>
      </c>
      <c r="F3296" s="37">
        <v>34.864118859999998</v>
      </c>
      <c r="G3296" s="37">
        <v>203.82870019999999</v>
      </c>
      <c r="H3296" s="37">
        <v>274.41518719999999</v>
      </c>
      <c r="I3296" s="17" t="s">
        <v>243</v>
      </c>
      <c r="J3296" s="17" t="s">
        <v>249</v>
      </c>
      <c r="K3296" s="17" t="s">
        <v>255</v>
      </c>
      <c r="L3296" s="17" t="s">
        <v>355</v>
      </c>
      <c r="M3296" s="17" t="s">
        <v>333</v>
      </c>
      <c r="N3296" s="36">
        <v>5.5392704624344002</v>
      </c>
      <c r="O3296" s="35">
        <v>25.32682672</v>
      </c>
      <c r="P3296" s="37">
        <v>568.53045606000001</v>
      </c>
      <c r="Q3296" t="str">
        <f t="shared" si="204"/>
        <v>Desirable</v>
      </c>
      <c r="R3296" t="str">
        <f t="shared" si="205"/>
        <v>Normal</v>
      </c>
      <c r="S3296">
        <f t="shared" si="206"/>
        <v>3</v>
      </c>
      <c r="T3296" t="str">
        <f t="shared" si="207"/>
        <v>Moderate</v>
      </c>
    </row>
    <row r="3297" spans="1:20" ht="15" customHeight="1" x14ac:dyDescent="0.35">
      <c r="A3297" s="35">
        <v>84</v>
      </c>
      <c r="B3297" s="36">
        <v>33.413676369999997</v>
      </c>
      <c r="C3297" s="35">
        <v>123.9583765</v>
      </c>
      <c r="D3297" s="35">
        <v>84.395175280000004</v>
      </c>
      <c r="E3297" s="37">
        <v>194.711262</v>
      </c>
      <c r="F3297" s="37">
        <v>42.164006710000002</v>
      </c>
      <c r="G3297" s="37">
        <v>226.3360295</v>
      </c>
      <c r="H3297" s="37">
        <v>271.98978099999999</v>
      </c>
      <c r="I3297" s="17" t="s">
        <v>353</v>
      </c>
      <c r="J3297" s="17" t="s">
        <v>249</v>
      </c>
      <c r="K3297" s="17" t="s">
        <v>392</v>
      </c>
      <c r="L3297" s="17" t="s">
        <v>366</v>
      </c>
      <c r="M3297" s="17" t="s">
        <v>334</v>
      </c>
      <c r="N3297" s="36">
        <v>4.61794969674503</v>
      </c>
      <c r="O3297" s="35">
        <v>39.563201220000003</v>
      </c>
      <c r="P3297" s="37">
        <v>2806.74881508</v>
      </c>
      <c r="Q3297" t="str">
        <f t="shared" si="204"/>
        <v>Desirable</v>
      </c>
      <c r="R3297" t="str">
        <f t="shared" si="205"/>
        <v>Elevated</v>
      </c>
      <c r="S3297">
        <f t="shared" si="206"/>
        <v>6</v>
      </c>
      <c r="T3297" t="str">
        <f t="shared" si="207"/>
        <v>High</v>
      </c>
    </row>
    <row r="3298" spans="1:20" ht="15" customHeight="1" x14ac:dyDescent="0.35">
      <c r="A3298" s="35">
        <v>51</v>
      </c>
      <c r="B3298" s="36">
        <v>28.135044709999999</v>
      </c>
      <c r="C3298" s="35">
        <v>114.5315669</v>
      </c>
      <c r="D3298" s="35">
        <v>83.446171930000006</v>
      </c>
      <c r="E3298" s="37">
        <v>198.49291149999999</v>
      </c>
      <c r="F3298" s="37">
        <v>38.390995189999998</v>
      </c>
      <c r="G3298" s="37">
        <v>220.47725159999999</v>
      </c>
      <c r="H3298" s="37">
        <v>254.66650960000001</v>
      </c>
      <c r="I3298" s="17" t="s">
        <v>243</v>
      </c>
      <c r="J3298" s="17" t="s">
        <v>354</v>
      </c>
      <c r="K3298" s="17" t="s">
        <v>392</v>
      </c>
      <c r="L3298" s="17" t="s">
        <v>363</v>
      </c>
      <c r="M3298" s="17" t="s">
        <v>333</v>
      </c>
      <c r="N3298" s="36">
        <v>5.1702986733645</v>
      </c>
      <c r="O3298" s="35">
        <v>31.085394969999999</v>
      </c>
      <c r="P3298" s="37">
        <v>1434.88728021</v>
      </c>
      <c r="Q3298" t="str">
        <f t="shared" si="204"/>
        <v>Desirable</v>
      </c>
      <c r="R3298" t="str">
        <f t="shared" si="205"/>
        <v>Normal</v>
      </c>
      <c r="S3298">
        <f t="shared" si="206"/>
        <v>3</v>
      </c>
      <c r="T3298" t="str">
        <f t="shared" si="207"/>
        <v>Moderate</v>
      </c>
    </row>
    <row r="3299" spans="1:20" ht="15" customHeight="1" x14ac:dyDescent="0.35">
      <c r="A3299" s="35">
        <v>74</v>
      </c>
      <c r="B3299" s="36">
        <v>23.05372376</v>
      </c>
      <c r="C3299" s="35">
        <v>113.65320079999999</v>
      </c>
      <c r="D3299" s="35">
        <v>79.458948770000006</v>
      </c>
      <c r="E3299" s="37">
        <v>183.0380346</v>
      </c>
      <c r="F3299" s="37">
        <v>30.69808974</v>
      </c>
      <c r="G3299" s="37">
        <v>179.84965099999999</v>
      </c>
      <c r="H3299" s="37">
        <v>253.65845279999999</v>
      </c>
      <c r="I3299" s="17" t="s">
        <v>353</v>
      </c>
      <c r="J3299" s="17" t="s">
        <v>354</v>
      </c>
      <c r="K3299" s="17" t="s">
        <v>255</v>
      </c>
      <c r="L3299" s="17" t="s">
        <v>366</v>
      </c>
      <c r="M3299" s="17" t="s">
        <v>255</v>
      </c>
      <c r="N3299" s="36">
        <v>5.9625219728737404</v>
      </c>
      <c r="O3299" s="35">
        <v>34.194252030000001</v>
      </c>
      <c r="P3299" s="37">
        <v>1705.9755582400001</v>
      </c>
      <c r="Q3299" t="str">
        <f t="shared" si="204"/>
        <v>Desirable</v>
      </c>
      <c r="R3299" t="str">
        <f t="shared" si="205"/>
        <v>Normal</v>
      </c>
      <c r="S3299">
        <f t="shared" si="206"/>
        <v>3</v>
      </c>
      <c r="T3299" t="str">
        <f t="shared" si="207"/>
        <v>Moderate</v>
      </c>
    </row>
    <row r="3300" spans="1:20" ht="15" customHeight="1" x14ac:dyDescent="0.35">
      <c r="A3300" s="35">
        <v>66</v>
      </c>
      <c r="B3300" s="36">
        <v>32.280003170000001</v>
      </c>
      <c r="C3300" s="35">
        <v>103.83656070000001</v>
      </c>
      <c r="D3300" s="35">
        <v>75.6652804</v>
      </c>
      <c r="E3300" s="37">
        <v>197.43185679999999</v>
      </c>
      <c r="F3300" s="37">
        <v>32.878677869999997</v>
      </c>
      <c r="G3300" s="37">
        <v>218.82281829999999</v>
      </c>
      <c r="H3300" s="37">
        <v>273.60474529999999</v>
      </c>
      <c r="I3300" s="17" t="s">
        <v>353</v>
      </c>
      <c r="J3300" s="17" t="s">
        <v>249</v>
      </c>
      <c r="K3300" s="17" t="s">
        <v>255</v>
      </c>
      <c r="L3300" s="17" t="s">
        <v>261</v>
      </c>
      <c r="M3300" s="17" t="s">
        <v>334</v>
      </c>
      <c r="N3300" s="36">
        <v>6.0048599758369798</v>
      </c>
      <c r="O3300" s="35">
        <v>28.171280299999999</v>
      </c>
      <c r="P3300" s="37">
        <v>2130.4802092199998</v>
      </c>
      <c r="Q3300" t="str">
        <f t="shared" si="204"/>
        <v>Desirable</v>
      </c>
      <c r="R3300" t="str">
        <f t="shared" si="205"/>
        <v>Normal</v>
      </c>
      <c r="S3300">
        <f t="shared" si="206"/>
        <v>6</v>
      </c>
      <c r="T3300" t="str">
        <f t="shared" si="207"/>
        <v>High</v>
      </c>
    </row>
    <row r="3301" spans="1:20" ht="15" customHeight="1" x14ac:dyDescent="0.35">
      <c r="A3301" s="35">
        <v>70</v>
      </c>
      <c r="B3301" s="36">
        <v>34.41951074</v>
      </c>
      <c r="C3301" s="35">
        <v>100.0792829</v>
      </c>
      <c r="D3301" s="35">
        <v>91.783768260000002</v>
      </c>
      <c r="E3301" s="37">
        <v>202.05862640000001</v>
      </c>
      <c r="F3301" s="37">
        <v>39.404398469999997</v>
      </c>
      <c r="G3301" s="37">
        <v>226.89696950000001</v>
      </c>
      <c r="H3301" s="37">
        <v>266.92944640000002</v>
      </c>
      <c r="I3301" s="17" t="s">
        <v>353</v>
      </c>
      <c r="J3301" s="17" t="s">
        <v>359</v>
      </c>
      <c r="K3301" s="17" t="s">
        <v>392</v>
      </c>
      <c r="L3301" s="17" t="s">
        <v>366</v>
      </c>
      <c r="M3301" s="17" t="s">
        <v>334</v>
      </c>
      <c r="N3301" s="36">
        <v>5.1278190822741401</v>
      </c>
      <c r="O3301" s="35">
        <v>8.2955146399999897</v>
      </c>
      <c r="P3301" s="37">
        <v>2409.3657518</v>
      </c>
      <c r="Q3301" t="str">
        <f t="shared" si="204"/>
        <v>Borderline High</v>
      </c>
      <c r="R3301" t="str">
        <f t="shared" si="205"/>
        <v>Normal</v>
      </c>
      <c r="S3301">
        <f t="shared" si="206"/>
        <v>6</v>
      </c>
      <c r="T3301" t="str">
        <f t="shared" si="207"/>
        <v>High</v>
      </c>
    </row>
    <row r="3302" spans="1:20" ht="15" customHeight="1" x14ac:dyDescent="0.35">
      <c r="A3302" s="35">
        <v>40</v>
      </c>
      <c r="B3302" s="36">
        <v>30.19158483</v>
      </c>
      <c r="C3302" s="35">
        <v>102.06593770000001</v>
      </c>
      <c r="D3302" s="35">
        <v>79.503040569999996</v>
      </c>
      <c r="E3302" s="37">
        <v>194.2625366</v>
      </c>
      <c r="F3302" s="37">
        <v>35.917740420000001</v>
      </c>
      <c r="G3302" s="37">
        <v>232.39947530000001</v>
      </c>
      <c r="H3302" s="37">
        <v>239.25814919999999</v>
      </c>
      <c r="I3302" s="17" t="s">
        <v>353</v>
      </c>
      <c r="J3302" s="17" t="s">
        <v>249</v>
      </c>
      <c r="K3302" s="17" t="s">
        <v>255</v>
      </c>
      <c r="L3302" s="17" t="s">
        <v>360</v>
      </c>
      <c r="M3302" s="17" t="s">
        <v>334</v>
      </c>
      <c r="N3302" s="36">
        <v>5.4085400230753198</v>
      </c>
      <c r="O3302" s="35">
        <v>22.56289713</v>
      </c>
      <c r="P3302" s="37">
        <v>1207.6633932</v>
      </c>
      <c r="Q3302" t="str">
        <f t="shared" si="204"/>
        <v>Desirable</v>
      </c>
      <c r="R3302" t="str">
        <f t="shared" si="205"/>
        <v>Normal</v>
      </c>
      <c r="S3302">
        <f t="shared" si="206"/>
        <v>6</v>
      </c>
      <c r="T3302" t="str">
        <f t="shared" si="207"/>
        <v>High</v>
      </c>
    </row>
    <row r="3303" spans="1:20" ht="15" customHeight="1" x14ac:dyDescent="0.35">
      <c r="A3303" s="35">
        <v>86</v>
      </c>
      <c r="B3303" s="36">
        <v>31.1543998</v>
      </c>
      <c r="C3303" s="35">
        <v>101.61781910000001</v>
      </c>
      <c r="D3303" s="35">
        <v>75.460740509999994</v>
      </c>
      <c r="E3303" s="37">
        <v>202.83791880000001</v>
      </c>
      <c r="F3303" s="37">
        <v>35.628533220000001</v>
      </c>
      <c r="G3303" s="37">
        <v>210.75051289999999</v>
      </c>
      <c r="H3303" s="37">
        <v>280.75978220000002</v>
      </c>
      <c r="I3303" s="17" t="s">
        <v>243</v>
      </c>
      <c r="J3303" s="17" t="s">
        <v>249</v>
      </c>
      <c r="K3303" s="17" t="s">
        <v>255</v>
      </c>
      <c r="L3303" s="17" t="s">
        <v>366</v>
      </c>
      <c r="M3303" s="17" t="s">
        <v>334</v>
      </c>
      <c r="N3303" s="36">
        <v>5.6931313323372299</v>
      </c>
      <c r="O3303" s="35">
        <v>26.157078590000001</v>
      </c>
      <c r="P3303" s="37">
        <v>2679.2783828000001</v>
      </c>
      <c r="Q3303" t="str">
        <f t="shared" si="204"/>
        <v>Borderline High</v>
      </c>
      <c r="R3303" t="str">
        <f t="shared" si="205"/>
        <v>Normal</v>
      </c>
      <c r="S3303">
        <f t="shared" si="206"/>
        <v>4</v>
      </c>
      <c r="T3303" t="str">
        <f t="shared" si="207"/>
        <v>Moderate</v>
      </c>
    </row>
    <row r="3304" spans="1:20" ht="15" customHeight="1" x14ac:dyDescent="0.35">
      <c r="A3304" s="35">
        <v>70</v>
      </c>
      <c r="B3304" s="36">
        <v>33.395765429999997</v>
      </c>
      <c r="C3304" s="35">
        <v>124.5532412</v>
      </c>
      <c r="D3304" s="35">
        <v>106.3942265</v>
      </c>
      <c r="E3304" s="37">
        <v>210.0948831</v>
      </c>
      <c r="F3304" s="37">
        <v>35.501957150000003</v>
      </c>
      <c r="G3304" s="37">
        <v>236.92826109999999</v>
      </c>
      <c r="H3304" s="37">
        <v>260.2171113</v>
      </c>
      <c r="I3304" s="17" t="s">
        <v>243</v>
      </c>
      <c r="J3304" s="17" t="s">
        <v>249</v>
      </c>
      <c r="K3304" s="17" t="s">
        <v>392</v>
      </c>
      <c r="L3304" s="17" t="s">
        <v>366</v>
      </c>
      <c r="M3304" s="17" t="s">
        <v>334</v>
      </c>
      <c r="N3304" s="36">
        <v>5.9178394648025803</v>
      </c>
      <c r="O3304" s="35">
        <v>18.1590147</v>
      </c>
      <c r="P3304" s="37">
        <v>2337.7035801000002</v>
      </c>
      <c r="Q3304" t="str">
        <f t="shared" si="204"/>
        <v>Borderline High</v>
      </c>
      <c r="R3304" t="str">
        <f t="shared" si="205"/>
        <v>Elevated</v>
      </c>
      <c r="S3304">
        <f t="shared" si="206"/>
        <v>5</v>
      </c>
      <c r="T3304" t="str">
        <f t="shared" si="207"/>
        <v>Moderate</v>
      </c>
    </row>
    <row r="3305" spans="1:20" ht="15" customHeight="1" x14ac:dyDescent="0.35">
      <c r="A3305" s="35">
        <v>79</v>
      </c>
      <c r="B3305" s="36">
        <v>25.649758330000001</v>
      </c>
      <c r="C3305" s="35">
        <v>112.57088589999999</v>
      </c>
      <c r="D3305" s="35">
        <v>62.611623809999998</v>
      </c>
      <c r="E3305" s="37">
        <v>205.41165380000001</v>
      </c>
      <c r="F3305" s="37">
        <v>25.86813102</v>
      </c>
      <c r="G3305" s="37">
        <v>234.23598870000001</v>
      </c>
      <c r="H3305" s="37">
        <v>239.80247739999999</v>
      </c>
      <c r="I3305" s="17" t="s">
        <v>243</v>
      </c>
      <c r="J3305" s="17" t="s">
        <v>249</v>
      </c>
      <c r="K3305" s="17" t="s">
        <v>255</v>
      </c>
      <c r="L3305" s="17" t="s">
        <v>366</v>
      </c>
      <c r="M3305" s="17" t="s">
        <v>333</v>
      </c>
      <c r="N3305" s="36">
        <v>7.9407226459919196</v>
      </c>
      <c r="O3305" s="35">
        <v>49.959262090000003</v>
      </c>
      <c r="P3305" s="37">
        <v>2026.3309080700001</v>
      </c>
      <c r="Q3305" t="str">
        <f t="shared" si="204"/>
        <v>Borderline High</v>
      </c>
      <c r="R3305" t="str">
        <f t="shared" si="205"/>
        <v>Normal</v>
      </c>
      <c r="S3305">
        <f t="shared" si="206"/>
        <v>3</v>
      </c>
      <c r="T3305" t="str">
        <f t="shared" si="207"/>
        <v>Moderate</v>
      </c>
    </row>
    <row r="3306" spans="1:20" ht="15" customHeight="1" x14ac:dyDescent="0.35">
      <c r="A3306" s="35">
        <v>58</v>
      </c>
      <c r="B3306" s="36">
        <v>23.410275939999998</v>
      </c>
      <c r="C3306" s="35">
        <v>126.0067494</v>
      </c>
      <c r="D3306" s="35">
        <v>82.524590950000004</v>
      </c>
      <c r="E3306" s="37">
        <v>179.6841234</v>
      </c>
      <c r="F3306" s="37">
        <v>30.203285480000002</v>
      </c>
      <c r="G3306" s="37">
        <v>215.44180259999999</v>
      </c>
      <c r="H3306" s="37">
        <v>225.186679</v>
      </c>
      <c r="I3306" s="17" t="s">
        <v>353</v>
      </c>
      <c r="J3306" s="17" t="s">
        <v>359</v>
      </c>
      <c r="K3306" s="17" t="s">
        <v>392</v>
      </c>
      <c r="L3306" s="17" t="s">
        <v>363</v>
      </c>
      <c r="M3306" s="17" t="s">
        <v>255</v>
      </c>
      <c r="N3306" s="36">
        <v>5.9491581973419096</v>
      </c>
      <c r="O3306" s="35">
        <v>43.48215845</v>
      </c>
      <c r="P3306" s="37">
        <v>1357.79600452</v>
      </c>
      <c r="Q3306" t="str">
        <f t="shared" si="204"/>
        <v>Desirable</v>
      </c>
      <c r="R3306" t="str">
        <f t="shared" si="205"/>
        <v>Elevated</v>
      </c>
      <c r="S3306">
        <f t="shared" si="206"/>
        <v>4</v>
      </c>
      <c r="T3306" t="str">
        <f t="shared" si="207"/>
        <v>Moderate</v>
      </c>
    </row>
    <row r="3307" spans="1:20" ht="15" customHeight="1" x14ac:dyDescent="0.35">
      <c r="A3307" s="35">
        <v>74</v>
      </c>
      <c r="B3307" s="36">
        <v>28.813489059999998</v>
      </c>
      <c r="C3307" s="35">
        <v>116.2451303</v>
      </c>
      <c r="D3307" s="35">
        <v>80.515128950000005</v>
      </c>
      <c r="E3307" s="37">
        <v>192.5831072</v>
      </c>
      <c r="F3307" s="37">
        <v>41.896167220000002</v>
      </c>
      <c r="G3307" s="37">
        <v>219.3021641</v>
      </c>
      <c r="H3307" s="37">
        <v>228.1250953</v>
      </c>
      <c r="I3307" s="17" t="s">
        <v>353</v>
      </c>
      <c r="J3307" s="17" t="s">
        <v>249</v>
      </c>
      <c r="K3307" s="17" t="s">
        <v>392</v>
      </c>
      <c r="L3307" s="17" t="s">
        <v>366</v>
      </c>
      <c r="M3307" s="17" t="s">
        <v>333</v>
      </c>
      <c r="N3307" s="36">
        <v>4.5966760202366803</v>
      </c>
      <c r="O3307" s="35">
        <v>35.730001350000002</v>
      </c>
      <c r="P3307" s="37">
        <v>2132.19819044</v>
      </c>
      <c r="Q3307" t="str">
        <f t="shared" si="204"/>
        <v>Desirable</v>
      </c>
      <c r="R3307" t="str">
        <f t="shared" si="205"/>
        <v>Normal</v>
      </c>
      <c r="S3307">
        <f t="shared" si="206"/>
        <v>4</v>
      </c>
      <c r="T3307" t="str">
        <f t="shared" si="207"/>
        <v>Moderate</v>
      </c>
    </row>
    <row r="3308" spans="1:20" ht="15" customHeight="1" x14ac:dyDescent="0.35">
      <c r="A3308" s="35">
        <v>77</v>
      </c>
      <c r="B3308" s="36">
        <v>35.632255960000002</v>
      </c>
      <c r="C3308" s="35">
        <v>129.73454849999999</v>
      </c>
      <c r="D3308" s="35">
        <v>98.760014709999993</v>
      </c>
      <c r="E3308" s="37">
        <v>185.64784639999999</v>
      </c>
      <c r="F3308" s="37">
        <v>30.701887679999999</v>
      </c>
      <c r="G3308" s="37">
        <v>218.2642859</v>
      </c>
      <c r="H3308" s="37">
        <v>232.17552520000001</v>
      </c>
      <c r="I3308" s="17" t="s">
        <v>353</v>
      </c>
      <c r="J3308" s="17" t="s">
        <v>249</v>
      </c>
      <c r="K3308" s="17" t="s">
        <v>392</v>
      </c>
      <c r="L3308" s="17" t="s">
        <v>366</v>
      </c>
      <c r="M3308" s="17" t="s">
        <v>334</v>
      </c>
      <c r="N3308" s="36">
        <v>6.04678931585486</v>
      </c>
      <c r="O3308" s="35">
        <v>30.974533789999999</v>
      </c>
      <c r="P3308" s="37">
        <v>2743.6837089199998</v>
      </c>
      <c r="Q3308" t="str">
        <f t="shared" si="204"/>
        <v>Desirable</v>
      </c>
      <c r="R3308" t="str">
        <f t="shared" si="205"/>
        <v>Elevated</v>
      </c>
      <c r="S3308">
        <f t="shared" si="206"/>
        <v>7</v>
      </c>
      <c r="T3308" t="str">
        <f t="shared" si="207"/>
        <v>High</v>
      </c>
    </row>
    <row r="3309" spans="1:20" ht="15" customHeight="1" x14ac:dyDescent="0.35">
      <c r="A3309" s="35">
        <v>71</v>
      </c>
      <c r="B3309" s="36">
        <v>28.505948230000001</v>
      </c>
      <c r="C3309" s="35">
        <v>115.6408852</v>
      </c>
      <c r="D3309" s="35">
        <v>93.466660809999993</v>
      </c>
      <c r="E3309" s="37">
        <v>216.97745649999999</v>
      </c>
      <c r="F3309" s="37">
        <v>36.907561489999999</v>
      </c>
      <c r="G3309" s="37">
        <v>238.5553113</v>
      </c>
      <c r="H3309" s="37">
        <v>237.2404301</v>
      </c>
      <c r="I3309" s="17" t="s">
        <v>243</v>
      </c>
      <c r="J3309" s="17" t="s">
        <v>249</v>
      </c>
      <c r="K3309" s="17" t="s">
        <v>392</v>
      </c>
      <c r="L3309" s="17" t="s">
        <v>366</v>
      </c>
      <c r="M3309" s="17" t="s">
        <v>333</v>
      </c>
      <c r="N3309" s="36">
        <v>5.8789431688351801</v>
      </c>
      <c r="O3309" s="35">
        <v>22.174224389999999</v>
      </c>
      <c r="P3309" s="37">
        <v>2023.92232433</v>
      </c>
      <c r="Q3309" t="str">
        <f t="shared" si="204"/>
        <v>Borderline High</v>
      </c>
      <c r="R3309" t="str">
        <f t="shared" si="205"/>
        <v>Normal</v>
      </c>
      <c r="S3309">
        <f t="shared" si="206"/>
        <v>3</v>
      </c>
      <c r="T3309" t="str">
        <f t="shared" si="207"/>
        <v>Moderate</v>
      </c>
    </row>
    <row r="3310" spans="1:20" ht="15" customHeight="1" x14ac:dyDescent="0.35">
      <c r="A3310" s="35">
        <v>87</v>
      </c>
      <c r="B3310" s="36">
        <v>30.14853265</v>
      </c>
      <c r="C3310" s="35">
        <v>124.8431595</v>
      </c>
      <c r="D3310" s="35">
        <v>88.108401659999998</v>
      </c>
      <c r="E3310" s="37">
        <v>195.4603798</v>
      </c>
      <c r="F3310" s="37">
        <v>39.422445750000001</v>
      </c>
      <c r="G3310" s="37">
        <v>223.886639</v>
      </c>
      <c r="H3310" s="37">
        <v>244.2099547</v>
      </c>
      <c r="I3310" s="17" t="s">
        <v>243</v>
      </c>
      <c r="J3310" s="17" t="s">
        <v>359</v>
      </c>
      <c r="K3310" s="17" t="s">
        <v>392</v>
      </c>
      <c r="L3310" s="17" t="s">
        <v>366</v>
      </c>
      <c r="M3310" s="17" t="s">
        <v>334</v>
      </c>
      <c r="N3310" s="36">
        <v>4.9580987704193902</v>
      </c>
      <c r="O3310" s="35">
        <v>36.73475784</v>
      </c>
      <c r="P3310" s="37">
        <v>2622.9223405500002</v>
      </c>
      <c r="Q3310" t="str">
        <f t="shared" si="204"/>
        <v>Desirable</v>
      </c>
      <c r="R3310" t="str">
        <f t="shared" si="205"/>
        <v>Elevated</v>
      </c>
      <c r="S3310">
        <f t="shared" si="206"/>
        <v>5</v>
      </c>
      <c r="T3310" t="str">
        <f t="shared" si="207"/>
        <v>Moderate</v>
      </c>
    </row>
    <row r="3311" spans="1:20" ht="15" customHeight="1" x14ac:dyDescent="0.35">
      <c r="A3311" s="35">
        <v>74</v>
      </c>
      <c r="B3311" s="36">
        <v>27.373650189999999</v>
      </c>
      <c r="C3311" s="35">
        <v>111.21821679999999</v>
      </c>
      <c r="D3311" s="35">
        <v>83.057452909999995</v>
      </c>
      <c r="E3311" s="37">
        <v>216.46779470000001</v>
      </c>
      <c r="F3311" s="37">
        <v>37.913453099999998</v>
      </c>
      <c r="G3311" s="37">
        <v>245.07774319999999</v>
      </c>
      <c r="H3311" s="37">
        <v>258.3831151</v>
      </c>
      <c r="I3311" s="17" t="s">
        <v>353</v>
      </c>
      <c r="J3311" s="17" t="s">
        <v>249</v>
      </c>
      <c r="K3311" s="17" t="s">
        <v>392</v>
      </c>
      <c r="L3311" s="17" t="s">
        <v>366</v>
      </c>
      <c r="M3311" s="17" t="s">
        <v>333</v>
      </c>
      <c r="N3311" s="36">
        <v>5.7095246410040099</v>
      </c>
      <c r="O3311" s="35">
        <v>28.160763889999998</v>
      </c>
      <c r="P3311" s="37">
        <v>2025.6501140600001</v>
      </c>
      <c r="Q3311" t="str">
        <f t="shared" si="204"/>
        <v>Borderline High</v>
      </c>
      <c r="R3311" t="str">
        <f t="shared" si="205"/>
        <v>Normal</v>
      </c>
      <c r="S3311">
        <f t="shared" si="206"/>
        <v>5</v>
      </c>
      <c r="T3311" t="str">
        <f t="shared" si="207"/>
        <v>Moderate</v>
      </c>
    </row>
    <row r="3312" spans="1:20" ht="15" customHeight="1" x14ac:dyDescent="0.35">
      <c r="A3312" s="35">
        <v>27</v>
      </c>
      <c r="B3312" s="36">
        <v>28.472864619999999</v>
      </c>
      <c r="C3312" s="35">
        <v>119.48198720000001</v>
      </c>
      <c r="D3312" s="35">
        <v>75.288002750000004</v>
      </c>
      <c r="E3312" s="37">
        <v>195.7540276</v>
      </c>
      <c r="F3312" s="37">
        <v>43.056271680000002</v>
      </c>
      <c r="G3312" s="37">
        <v>221.2013244</v>
      </c>
      <c r="H3312" s="37">
        <v>263.02024799999998</v>
      </c>
      <c r="I3312" s="17" t="s">
        <v>243</v>
      </c>
      <c r="J3312" s="17" t="s">
        <v>249</v>
      </c>
      <c r="K3312" s="17" t="s">
        <v>255</v>
      </c>
      <c r="L3312" s="17" t="s">
        <v>355</v>
      </c>
      <c r="M3312" s="17" t="s">
        <v>333</v>
      </c>
      <c r="N3312" s="36">
        <v>4.5464695376987203</v>
      </c>
      <c r="O3312" s="35">
        <v>44.193984450000002</v>
      </c>
      <c r="P3312" s="37">
        <v>768.76734474</v>
      </c>
      <c r="Q3312" t="str">
        <f t="shared" si="204"/>
        <v>Desirable</v>
      </c>
      <c r="R3312" t="str">
        <f t="shared" si="205"/>
        <v>Normal</v>
      </c>
      <c r="S3312">
        <f t="shared" si="206"/>
        <v>2</v>
      </c>
      <c r="T3312" t="str">
        <f t="shared" si="207"/>
        <v>Low</v>
      </c>
    </row>
    <row r="3313" spans="1:20" ht="15" customHeight="1" x14ac:dyDescent="0.35">
      <c r="A3313" s="35">
        <v>57</v>
      </c>
      <c r="B3313" s="36">
        <v>24.359909389999999</v>
      </c>
      <c r="C3313" s="35">
        <v>116.54800640000001</v>
      </c>
      <c r="D3313" s="35">
        <v>90.621889269999997</v>
      </c>
      <c r="E3313" s="37">
        <v>218.34905739999999</v>
      </c>
      <c r="F3313" s="37">
        <v>27.650719209999998</v>
      </c>
      <c r="G3313" s="37">
        <v>221.3174573</v>
      </c>
      <c r="H3313" s="37">
        <v>234.5831949</v>
      </c>
      <c r="I3313" s="17" t="s">
        <v>243</v>
      </c>
      <c r="J3313" s="17" t="s">
        <v>249</v>
      </c>
      <c r="K3313" s="17" t="s">
        <v>392</v>
      </c>
      <c r="L3313" s="17" t="s">
        <v>363</v>
      </c>
      <c r="M3313" s="17" t="s">
        <v>255</v>
      </c>
      <c r="N3313" s="36">
        <v>7.8966863661554703</v>
      </c>
      <c r="O3313" s="35">
        <v>25.926117130000002</v>
      </c>
      <c r="P3313" s="37">
        <v>1388.51483523</v>
      </c>
      <c r="Q3313" t="str">
        <f t="shared" si="204"/>
        <v>Borderline High</v>
      </c>
      <c r="R3313" t="str">
        <f t="shared" si="205"/>
        <v>Normal</v>
      </c>
      <c r="S3313">
        <f t="shared" si="206"/>
        <v>1</v>
      </c>
      <c r="T3313" t="str">
        <f t="shared" si="207"/>
        <v>Low</v>
      </c>
    </row>
    <row r="3314" spans="1:20" ht="15" customHeight="1" x14ac:dyDescent="0.35">
      <c r="A3314" s="35">
        <v>24</v>
      </c>
      <c r="B3314" s="36">
        <v>29.741336740000001</v>
      </c>
      <c r="C3314" s="35">
        <v>93.403441810000004</v>
      </c>
      <c r="D3314" s="35">
        <v>78.948451360000007</v>
      </c>
      <c r="E3314" s="37">
        <v>213.65929009999999</v>
      </c>
      <c r="F3314" s="37">
        <v>39.767890860000001</v>
      </c>
      <c r="G3314" s="37">
        <v>209.05187359999999</v>
      </c>
      <c r="H3314" s="37">
        <v>264.47119020000002</v>
      </c>
      <c r="I3314" s="17" t="s">
        <v>243</v>
      </c>
      <c r="J3314" s="17" t="s">
        <v>249</v>
      </c>
      <c r="K3314" s="17" t="s">
        <v>255</v>
      </c>
      <c r="L3314" s="17" t="s">
        <v>355</v>
      </c>
      <c r="M3314" s="17" t="s">
        <v>333</v>
      </c>
      <c r="N3314" s="36">
        <v>5.3726583301129098</v>
      </c>
      <c r="O3314" s="35">
        <v>14.45499045</v>
      </c>
      <c r="P3314" s="37">
        <v>713.79208175999997</v>
      </c>
      <c r="Q3314" t="str">
        <f t="shared" si="204"/>
        <v>Borderline High</v>
      </c>
      <c r="R3314" t="str">
        <f t="shared" si="205"/>
        <v>Normal</v>
      </c>
      <c r="S3314">
        <f t="shared" si="206"/>
        <v>3</v>
      </c>
      <c r="T3314" t="str">
        <f t="shared" si="207"/>
        <v>Moderate</v>
      </c>
    </row>
    <row r="3315" spans="1:20" ht="15" customHeight="1" x14ac:dyDescent="0.35">
      <c r="A3315" s="35">
        <v>55</v>
      </c>
      <c r="B3315" s="36">
        <v>31.38892134</v>
      </c>
      <c r="C3315" s="35">
        <v>120.15962500000001</v>
      </c>
      <c r="D3315" s="35">
        <v>95.030690089999993</v>
      </c>
      <c r="E3315" s="37">
        <v>235.77991689999999</v>
      </c>
      <c r="F3315" s="37">
        <v>39.1140835</v>
      </c>
      <c r="G3315" s="37">
        <v>233.5893198</v>
      </c>
      <c r="H3315" s="37">
        <v>265.8849022</v>
      </c>
      <c r="I3315" s="17" t="s">
        <v>243</v>
      </c>
      <c r="J3315" s="17" t="s">
        <v>249</v>
      </c>
      <c r="K3315" s="17" t="s">
        <v>392</v>
      </c>
      <c r="L3315" s="17" t="s">
        <v>363</v>
      </c>
      <c r="M3315" s="17" t="s">
        <v>334</v>
      </c>
      <c r="N3315" s="36">
        <v>6.0280056645070097</v>
      </c>
      <c r="O3315" s="35">
        <v>25.128934910000002</v>
      </c>
      <c r="P3315" s="37">
        <v>1726.3906737</v>
      </c>
      <c r="Q3315" t="str">
        <f t="shared" si="204"/>
        <v>Borderline High</v>
      </c>
      <c r="R3315" t="str">
        <f t="shared" si="205"/>
        <v>Elevated</v>
      </c>
      <c r="S3315">
        <f t="shared" si="206"/>
        <v>5</v>
      </c>
      <c r="T3315" t="str">
        <f t="shared" si="207"/>
        <v>Moderate</v>
      </c>
    </row>
    <row r="3316" spans="1:20" ht="15" customHeight="1" x14ac:dyDescent="0.35">
      <c r="A3316" s="35">
        <v>78</v>
      </c>
      <c r="B3316" s="36">
        <v>19.487422909999999</v>
      </c>
      <c r="C3316" s="35">
        <v>114.3462081</v>
      </c>
      <c r="D3316" s="35">
        <v>80.630305289999995</v>
      </c>
      <c r="E3316" s="37">
        <v>199.04666589999999</v>
      </c>
      <c r="F3316" s="37">
        <v>42.265780640000003</v>
      </c>
      <c r="G3316" s="37">
        <v>224.25185970000001</v>
      </c>
      <c r="H3316" s="37">
        <v>245.62549279999999</v>
      </c>
      <c r="I3316" s="17" t="s">
        <v>243</v>
      </c>
      <c r="J3316" s="17" t="s">
        <v>249</v>
      </c>
      <c r="K3316" s="17" t="s">
        <v>392</v>
      </c>
      <c r="L3316" s="17" t="s">
        <v>366</v>
      </c>
      <c r="M3316" s="17" t="s">
        <v>255</v>
      </c>
      <c r="N3316" s="36">
        <v>4.7094046977479396</v>
      </c>
      <c r="O3316" s="35">
        <v>33.715902810000003</v>
      </c>
      <c r="P3316" s="37">
        <v>1520.0189869799999</v>
      </c>
      <c r="Q3316" t="str">
        <f t="shared" si="204"/>
        <v>Desirable</v>
      </c>
      <c r="R3316" t="str">
        <f t="shared" si="205"/>
        <v>Normal</v>
      </c>
      <c r="S3316">
        <f t="shared" si="206"/>
        <v>0</v>
      </c>
      <c r="T3316" t="str">
        <f t="shared" si="207"/>
        <v>Low</v>
      </c>
    </row>
    <row r="3317" spans="1:20" ht="15" customHeight="1" x14ac:dyDescent="0.35">
      <c r="A3317" s="35">
        <v>20</v>
      </c>
      <c r="B3317" s="36">
        <v>19.49429078</v>
      </c>
      <c r="C3317" s="35">
        <v>82.446694530000002</v>
      </c>
      <c r="D3317" s="35">
        <v>71.905392689999999</v>
      </c>
      <c r="E3317" s="37">
        <v>176.135379</v>
      </c>
      <c r="F3317" s="37">
        <v>37.800086090000001</v>
      </c>
      <c r="G3317" s="37">
        <v>202.75374590000001</v>
      </c>
      <c r="H3317" s="37">
        <v>233.11433059999999</v>
      </c>
      <c r="I3317" s="17" t="s">
        <v>353</v>
      </c>
      <c r="J3317" s="17" t="s">
        <v>249</v>
      </c>
      <c r="K3317" s="17" t="s">
        <v>255</v>
      </c>
      <c r="L3317" s="17" t="s">
        <v>355</v>
      </c>
      <c r="M3317" s="17" t="s">
        <v>255</v>
      </c>
      <c r="N3317" s="36">
        <v>4.6596554986840797</v>
      </c>
      <c r="O3317" s="35">
        <v>10.541301839999999</v>
      </c>
      <c r="P3317" s="37">
        <v>389.8858156</v>
      </c>
      <c r="Q3317" t="str">
        <f t="shared" si="204"/>
        <v>Desirable</v>
      </c>
      <c r="R3317" t="str">
        <f t="shared" si="205"/>
        <v>Normal</v>
      </c>
      <c r="S3317">
        <f t="shared" si="206"/>
        <v>3</v>
      </c>
      <c r="T3317" t="str">
        <f t="shared" si="207"/>
        <v>Moderate</v>
      </c>
    </row>
    <row r="3318" spans="1:20" ht="15" customHeight="1" x14ac:dyDescent="0.35">
      <c r="A3318" s="35">
        <v>68</v>
      </c>
      <c r="B3318" s="36">
        <v>18.230690840000001</v>
      </c>
      <c r="C3318" s="35">
        <v>104.5782703</v>
      </c>
      <c r="D3318" s="35">
        <v>82.959849090000006</v>
      </c>
      <c r="E3318" s="37">
        <v>200.17265219999999</v>
      </c>
      <c r="F3318" s="37">
        <v>32.314367240000003</v>
      </c>
      <c r="G3318" s="37">
        <v>207.73158620000001</v>
      </c>
      <c r="H3318" s="37">
        <v>238.41780739999999</v>
      </c>
      <c r="I3318" s="17" t="s">
        <v>353</v>
      </c>
      <c r="J3318" s="17" t="s">
        <v>359</v>
      </c>
      <c r="K3318" s="17" t="s">
        <v>392</v>
      </c>
      <c r="L3318" s="17" t="s">
        <v>261</v>
      </c>
      <c r="M3318" s="17" t="s">
        <v>332</v>
      </c>
      <c r="N3318" s="36">
        <v>6.1945403638360101</v>
      </c>
      <c r="O3318" s="35">
        <v>21.618421210000001</v>
      </c>
      <c r="P3318" s="37">
        <v>1239.6869771199999</v>
      </c>
      <c r="Q3318" t="str">
        <f t="shared" si="204"/>
        <v>Borderline High</v>
      </c>
      <c r="R3318" t="str">
        <f t="shared" si="205"/>
        <v>Normal</v>
      </c>
      <c r="S3318">
        <f t="shared" si="206"/>
        <v>4</v>
      </c>
      <c r="T3318" t="str">
        <f t="shared" si="207"/>
        <v>Moderate</v>
      </c>
    </row>
    <row r="3319" spans="1:20" ht="15" customHeight="1" x14ac:dyDescent="0.35">
      <c r="A3319" s="35">
        <v>64</v>
      </c>
      <c r="B3319" s="36">
        <v>34.377285989999997</v>
      </c>
      <c r="C3319" s="35">
        <v>124.1280185</v>
      </c>
      <c r="D3319" s="35">
        <v>84.738290919999997</v>
      </c>
      <c r="E3319" s="37">
        <v>210.67969819999999</v>
      </c>
      <c r="F3319" s="37">
        <v>43.787549169999998</v>
      </c>
      <c r="G3319" s="37">
        <v>221.3507238</v>
      </c>
      <c r="H3319" s="37">
        <v>252.4788317</v>
      </c>
      <c r="I3319" s="17" t="s">
        <v>353</v>
      </c>
      <c r="J3319" s="17" t="s">
        <v>249</v>
      </c>
      <c r="K3319" s="17" t="s">
        <v>392</v>
      </c>
      <c r="L3319" s="17" t="s">
        <v>261</v>
      </c>
      <c r="M3319" s="17" t="s">
        <v>334</v>
      </c>
      <c r="N3319" s="36">
        <v>4.8114064886815404</v>
      </c>
      <c r="O3319" s="35">
        <v>39.389727579999999</v>
      </c>
      <c r="P3319" s="37">
        <v>2200.1463033599998</v>
      </c>
      <c r="Q3319" t="str">
        <f t="shared" si="204"/>
        <v>Borderline High</v>
      </c>
      <c r="R3319" t="str">
        <f t="shared" si="205"/>
        <v>Elevated</v>
      </c>
      <c r="S3319">
        <f t="shared" si="206"/>
        <v>6</v>
      </c>
      <c r="T3319" t="str">
        <f t="shared" si="207"/>
        <v>High</v>
      </c>
    </row>
    <row r="3320" spans="1:20" ht="15" customHeight="1" x14ac:dyDescent="0.35">
      <c r="A3320" s="35">
        <v>85</v>
      </c>
      <c r="B3320" s="36">
        <v>22.37603257</v>
      </c>
      <c r="C3320" s="35">
        <v>87.954320890000005</v>
      </c>
      <c r="D3320" s="35">
        <v>74.828547729999997</v>
      </c>
      <c r="E3320" s="37">
        <v>203.3512236</v>
      </c>
      <c r="F3320" s="37">
        <v>41.72661986</v>
      </c>
      <c r="G3320" s="37">
        <v>217.038387</v>
      </c>
      <c r="H3320" s="37">
        <v>248.1166681</v>
      </c>
      <c r="I3320" s="17" t="s">
        <v>243</v>
      </c>
      <c r="J3320" s="17" t="s">
        <v>354</v>
      </c>
      <c r="K3320" s="17" t="s">
        <v>255</v>
      </c>
      <c r="L3320" s="17" t="s">
        <v>366</v>
      </c>
      <c r="M3320" s="17" t="s">
        <v>255</v>
      </c>
      <c r="N3320" s="36">
        <v>4.8734171203485497</v>
      </c>
      <c r="O3320" s="35">
        <v>13.12577316</v>
      </c>
      <c r="P3320" s="37">
        <v>1901.9627684500001</v>
      </c>
      <c r="Q3320" t="str">
        <f t="shared" si="204"/>
        <v>Borderline High</v>
      </c>
      <c r="R3320" t="str">
        <f t="shared" si="205"/>
        <v>Normal</v>
      </c>
      <c r="S3320">
        <f t="shared" si="206"/>
        <v>0</v>
      </c>
      <c r="T3320" t="str">
        <f t="shared" si="207"/>
        <v>Low</v>
      </c>
    </row>
    <row r="3321" spans="1:20" ht="15" customHeight="1" x14ac:dyDescent="0.35">
      <c r="A3321" s="35">
        <v>55</v>
      </c>
      <c r="B3321" s="36">
        <v>28.75863721</v>
      </c>
      <c r="C3321" s="35">
        <v>116.6146713</v>
      </c>
      <c r="D3321" s="35">
        <v>82.150405140000004</v>
      </c>
      <c r="E3321" s="37">
        <v>181.45218170000001</v>
      </c>
      <c r="F3321" s="37">
        <v>39.301958229999997</v>
      </c>
      <c r="G3321" s="37">
        <v>222.3624509</v>
      </c>
      <c r="H3321" s="37">
        <v>233.36789830000001</v>
      </c>
      <c r="I3321" s="17" t="s">
        <v>353</v>
      </c>
      <c r="J3321" s="17" t="s">
        <v>249</v>
      </c>
      <c r="K3321" s="17" t="s">
        <v>392</v>
      </c>
      <c r="L3321" s="17" t="s">
        <v>363</v>
      </c>
      <c r="M3321" s="17" t="s">
        <v>333</v>
      </c>
      <c r="N3321" s="36">
        <v>4.6168738116843704</v>
      </c>
      <c r="O3321" s="35">
        <v>34.464266160000001</v>
      </c>
      <c r="P3321" s="37">
        <v>1581.7250465499999</v>
      </c>
      <c r="Q3321" t="str">
        <f t="shared" si="204"/>
        <v>Desirable</v>
      </c>
      <c r="R3321" t="str">
        <f t="shared" si="205"/>
        <v>Normal</v>
      </c>
      <c r="S3321">
        <f t="shared" si="206"/>
        <v>5</v>
      </c>
      <c r="T3321" t="str">
        <f t="shared" si="207"/>
        <v>Moderate</v>
      </c>
    </row>
    <row r="3322" spans="1:20" ht="15" customHeight="1" x14ac:dyDescent="0.35">
      <c r="A3322" s="35">
        <v>53</v>
      </c>
      <c r="B3322" s="36">
        <v>35.925079449999998</v>
      </c>
      <c r="C3322" s="35">
        <v>116.97161029999999</v>
      </c>
      <c r="D3322" s="35">
        <v>91.149181429999999</v>
      </c>
      <c r="E3322" s="37">
        <v>233.06617990000001</v>
      </c>
      <c r="F3322" s="37">
        <v>42.339863459999997</v>
      </c>
      <c r="G3322" s="37">
        <v>237.42176570000001</v>
      </c>
      <c r="H3322" s="37">
        <v>239.3028223</v>
      </c>
      <c r="I3322" s="17" t="s">
        <v>353</v>
      </c>
      <c r="J3322" s="17" t="s">
        <v>359</v>
      </c>
      <c r="K3322" s="17" t="s">
        <v>392</v>
      </c>
      <c r="L3322" s="17" t="s">
        <v>363</v>
      </c>
      <c r="M3322" s="17" t="s">
        <v>334</v>
      </c>
      <c r="N3322" s="36">
        <v>5.5046511928453903</v>
      </c>
      <c r="O3322" s="35">
        <v>25.82242887</v>
      </c>
      <c r="P3322" s="37">
        <v>1904.02921085</v>
      </c>
      <c r="Q3322" t="str">
        <f t="shared" si="204"/>
        <v>Borderline High</v>
      </c>
      <c r="R3322" t="str">
        <f t="shared" si="205"/>
        <v>Normal</v>
      </c>
      <c r="S3322">
        <f t="shared" si="206"/>
        <v>5</v>
      </c>
      <c r="T3322" t="str">
        <f t="shared" si="207"/>
        <v>Moderate</v>
      </c>
    </row>
    <row r="3323" spans="1:20" ht="15" customHeight="1" x14ac:dyDescent="0.35">
      <c r="A3323" s="35">
        <v>58</v>
      </c>
      <c r="B3323" s="36">
        <v>28.662619110000001</v>
      </c>
      <c r="C3323" s="35">
        <v>110.64266739999999</v>
      </c>
      <c r="D3323" s="35">
        <v>85.978637399999997</v>
      </c>
      <c r="E3323" s="37">
        <v>197.13667000000001</v>
      </c>
      <c r="F3323" s="37">
        <v>42.276044259999999</v>
      </c>
      <c r="G3323" s="37">
        <v>225.34771660000001</v>
      </c>
      <c r="H3323" s="37">
        <v>279.03554639999999</v>
      </c>
      <c r="I3323" s="17" t="s">
        <v>243</v>
      </c>
      <c r="J3323" s="17" t="s">
        <v>249</v>
      </c>
      <c r="K3323" s="17" t="s">
        <v>392</v>
      </c>
      <c r="L3323" s="17" t="s">
        <v>363</v>
      </c>
      <c r="M3323" s="17" t="s">
        <v>333</v>
      </c>
      <c r="N3323" s="36">
        <v>4.6630822124132196</v>
      </c>
      <c r="O3323" s="35">
        <v>24.66403</v>
      </c>
      <c r="P3323" s="37">
        <v>1662.4319083800001</v>
      </c>
      <c r="Q3323" t="str">
        <f t="shared" si="204"/>
        <v>Desirable</v>
      </c>
      <c r="R3323" t="str">
        <f t="shared" si="205"/>
        <v>Normal</v>
      </c>
      <c r="S3323">
        <f t="shared" si="206"/>
        <v>2</v>
      </c>
      <c r="T3323" t="str">
        <f t="shared" si="207"/>
        <v>Low</v>
      </c>
    </row>
    <row r="3324" spans="1:20" ht="15" customHeight="1" x14ac:dyDescent="0.35">
      <c r="A3324" s="35">
        <v>86</v>
      </c>
      <c r="B3324" s="36">
        <v>29.571467259999999</v>
      </c>
      <c r="C3324" s="35">
        <v>145.0415907</v>
      </c>
      <c r="D3324" s="35">
        <v>78.699879490000001</v>
      </c>
      <c r="E3324" s="37">
        <v>202.1581999</v>
      </c>
      <c r="F3324" s="37">
        <v>41.198777669999998</v>
      </c>
      <c r="G3324" s="37">
        <v>204.7747062</v>
      </c>
      <c r="H3324" s="37">
        <v>240.82436369999999</v>
      </c>
      <c r="I3324" s="17" t="s">
        <v>243</v>
      </c>
      <c r="J3324" s="17" t="s">
        <v>249</v>
      </c>
      <c r="K3324" s="17" t="s">
        <v>392</v>
      </c>
      <c r="L3324" s="17" t="s">
        <v>366</v>
      </c>
      <c r="M3324" s="17" t="s">
        <v>333</v>
      </c>
      <c r="N3324" s="36">
        <v>4.9068980036076901</v>
      </c>
      <c r="O3324" s="35">
        <v>66.34171121</v>
      </c>
      <c r="P3324" s="37">
        <v>2543.14618436</v>
      </c>
      <c r="Q3324" t="str">
        <f t="shared" si="204"/>
        <v>Borderline High</v>
      </c>
      <c r="R3324" t="str">
        <f t="shared" si="205"/>
        <v>High / Stage 2</v>
      </c>
      <c r="S3324">
        <f t="shared" si="206"/>
        <v>5</v>
      </c>
      <c r="T3324" t="str">
        <f t="shared" si="207"/>
        <v>Moderate</v>
      </c>
    </row>
    <row r="3325" spans="1:20" ht="15" customHeight="1" x14ac:dyDescent="0.35">
      <c r="A3325" s="35">
        <v>30</v>
      </c>
      <c r="B3325" s="36">
        <v>22.784374140000001</v>
      </c>
      <c r="C3325" s="35">
        <v>111.6085365</v>
      </c>
      <c r="D3325" s="35">
        <v>90.580078709999995</v>
      </c>
      <c r="E3325" s="37">
        <v>178.1505008</v>
      </c>
      <c r="F3325" s="37">
        <v>36.91418358</v>
      </c>
      <c r="G3325" s="37">
        <v>211.67428810000001</v>
      </c>
      <c r="H3325" s="37">
        <v>219.55689330000001</v>
      </c>
      <c r="I3325" s="17" t="s">
        <v>243</v>
      </c>
      <c r="J3325" s="17" t="s">
        <v>359</v>
      </c>
      <c r="K3325" s="17" t="s">
        <v>392</v>
      </c>
      <c r="L3325" s="17" t="s">
        <v>357</v>
      </c>
      <c r="M3325" s="17" t="s">
        <v>255</v>
      </c>
      <c r="N3325" s="36">
        <v>4.8260718109588998</v>
      </c>
      <c r="O3325" s="35">
        <v>21.028457790000001</v>
      </c>
      <c r="P3325" s="37">
        <v>683.5312242</v>
      </c>
      <c r="Q3325" t="str">
        <f t="shared" si="204"/>
        <v>Desirable</v>
      </c>
      <c r="R3325" t="str">
        <f t="shared" si="205"/>
        <v>Normal</v>
      </c>
      <c r="S3325">
        <f t="shared" si="206"/>
        <v>1</v>
      </c>
      <c r="T3325" t="str">
        <f t="shared" si="207"/>
        <v>Low</v>
      </c>
    </row>
    <row r="3326" spans="1:20" ht="15" customHeight="1" x14ac:dyDescent="0.35">
      <c r="A3326" s="35">
        <v>75</v>
      </c>
      <c r="B3326" s="36">
        <v>28.666054880000001</v>
      </c>
      <c r="C3326" s="35">
        <v>106.48613450000001</v>
      </c>
      <c r="D3326" s="35">
        <v>73.283885459999993</v>
      </c>
      <c r="E3326" s="37">
        <v>202.8918137</v>
      </c>
      <c r="F3326" s="37">
        <v>39.564523250000001</v>
      </c>
      <c r="G3326" s="37">
        <v>216.5039807</v>
      </c>
      <c r="H3326" s="37">
        <v>271.92154549999998</v>
      </c>
      <c r="I3326" s="17" t="s">
        <v>243</v>
      </c>
      <c r="J3326" s="17" t="s">
        <v>249</v>
      </c>
      <c r="K3326" s="17" t="s">
        <v>255</v>
      </c>
      <c r="L3326" s="17" t="s">
        <v>366</v>
      </c>
      <c r="M3326" s="17" t="s">
        <v>333</v>
      </c>
      <c r="N3326" s="36">
        <v>5.1281248207635102</v>
      </c>
      <c r="O3326" s="35">
        <v>33.202249039999998</v>
      </c>
      <c r="P3326" s="37">
        <v>2149.9541159999999</v>
      </c>
      <c r="Q3326" t="str">
        <f t="shared" si="204"/>
        <v>Borderline High</v>
      </c>
      <c r="R3326" t="str">
        <f t="shared" si="205"/>
        <v>Normal</v>
      </c>
      <c r="S3326">
        <f t="shared" si="206"/>
        <v>3</v>
      </c>
      <c r="T3326" t="str">
        <f t="shared" si="207"/>
        <v>Moderate</v>
      </c>
    </row>
    <row r="3327" spans="1:20" ht="15" customHeight="1" x14ac:dyDescent="0.35">
      <c r="A3327" s="35">
        <v>67</v>
      </c>
      <c r="B3327" s="36">
        <v>22.024517710000001</v>
      </c>
      <c r="C3327" s="35">
        <v>104.80461819999999</v>
      </c>
      <c r="D3327" s="35">
        <v>78.651191409999996</v>
      </c>
      <c r="E3327" s="37">
        <v>185.17057940000001</v>
      </c>
      <c r="F3327" s="37">
        <v>35.535467820000001</v>
      </c>
      <c r="G3327" s="37">
        <v>208.9051255</v>
      </c>
      <c r="H3327" s="37">
        <v>255.56133130000001</v>
      </c>
      <c r="I3327" s="17" t="s">
        <v>353</v>
      </c>
      <c r="J3327" s="17" t="s">
        <v>249</v>
      </c>
      <c r="K3327" s="17" t="s">
        <v>255</v>
      </c>
      <c r="L3327" s="17" t="s">
        <v>261</v>
      </c>
      <c r="M3327" s="17" t="s">
        <v>255</v>
      </c>
      <c r="N3327" s="36">
        <v>5.2108665161791601</v>
      </c>
      <c r="O3327" s="35">
        <v>26.153426790000001</v>
      </c>
      <c r="P3327" s="37">
        <v>1475.64268657</v>
      </c>
      <c r="Q3327" t="str">
        <f t="shared" si="204"/>
        <v>Desirable</v>
      </c>
      <c r="R3327" t="str">
        <f t="shared" si="205"/>
        <v>Normal</v>
      </c>
      <c r="S3327">
        <f t="shared" si="206"/>
        <v>3</v>
      </c>
      <c r="T3327" t="str">
        <f t="shared" si="207"/>
        <v>Moderate</v>
      </c>
    </row>
    <row r="3328" spans="1:20" ht="15" customHeight="1" x14ac:dyDescent="0.35">
      <c r="A3328" s="35">
        <v>47</v>
      </c>
      <c r="B3328" s="36">
        <v>17.48344277</v>
      </c>
      <c r="C3328" s="35">
        <v>112.4742296</v>
      </c>
      <c r="D3328" s="35">
        <v>73.957725940000003</v>
      </c>
      <c r="E3328" s="37">
        <v>171.3389</v>
      </c>
      <c r="F3328" s="37">
        <v>30.76955143</v>
      </c>
      <c r="G3328" s="37">
        <v>207.74564040000001</v>
      </c>
      <c r="H3328" s="37">
        <v>222.19699779999999</v>
      </c>
      <c r="I3328" s="17" t="s">
        <v>353</v>
      </c>
      <c r="J3328" s="17" t="s">
        <v>359</v>
      </c>
      <c r="K3328" s="17" t="s">
        <v>255</v>
      </c>
      <c r="L3328" s="17" t="s">
        <v>360</v>
      </c>
      <c r="M3328" s="17" t="s">
        <v>332</v>
      </c>
      <c r="N3328" s="36">
        <v>5.56845621847273</v>
      </c>
      <c r="O3328" s="35">
        <v>38.516503659999998</v>
      </c>
      <c r="P3328" s="37">
        <v>821.72181019000004</v>
      </c>
      <c r="Q3328" t="str">
        <f t="shared" si="204"/>
        <v>Desirable</v>
      </c>
      <c r="R3328" t="str">
        <f t="shared" si="205"/>
        <v>Normal</v>
      </c>
      <c r="S3328">
        <f t="shared" si="206"/>
        <v>4</v>
      </c>
      <c r="T3328" t="str">
        <f t="shared" si="207"/>
        <v>Moderate</v>
      </c>
    </row>
    <row r="3329" spans="1:20" ht="15" customHeight="1" x14ac:dyDescent="0.35">
      <c r="A3329" s="35">
        <v>79</v>
      </c>
      <c r="B3329" s="36">
        <v>27.261709589999999</v>
      </c>
      <c r="C3329" s="35">
        <v>117.6099971</v>
      </c>
      <c r="D3329" s="35">
        <v>87.781084770000007</v>
      </c>
      <c r="E3329" s="37">
        <v>191.46527219999999</v>
      </c>
      <c r="F3329" s="37">
        <v>42.217427790000002</v>
      </c>
      <c r="G3329" s="37">
        <v>219.19335390000001</v>
      </c>
      <c r="H3329" s="37">
        <v>229.3942567</v>
      </c>
      <c r="I3329" s="17" t="s">
        <v>243</v>
      </c>
      <c r="J3329" s="17" t="s">
        <v>249</v>
      </c>
      <c r="K3329" s="17" t="s">
        <v>392</v>
      </c>
      <c r="L3329" s="17" t="s">
        <v>366</v>
      </c>
      <c r="M3329" s="17" t="s">
        <v>333</v>
      </c>
      <c r="N3329" s="36">
        <v>4.5352187999798597</v>
      </c>
      <c r="O3329" s="35">
        <v>29.828912330000001</v>
      </c>
      <c r="P3329" s="37">
        <v>2153.6750576099998</v>
      </c>
      <c r="Q3329" t="str">
        <f t="shared" si="204"/>
        <v>Desirable</v>
      </c>
      <c r="R3329" t="str">
        <f t="shared" si="205"/>
        <v>Normal</v>
      </c>
      <c r="S3329">
        <f t="shared" si="206"/>
        <v>2</v>
      </c>
      <c r="T3329" t="str">
        <f t="shared" si="207"/>
        <v>Low</v>
      </c>
    </row>
    <row r="3330" spans="1:20" ht="15" customHeight="1" x14ac:dyDescent="0.35">
      <c r="A3330" s="35">
        <v>42</v>
      </c>
      <c r="B3330" s="36">
        <v>28.604080799999998</v>
      </c>
      <c r="C3330" s="35">
        <v>105.8995595</v>
      </c>
      <c r="D3330" s="35">
        <v>78.18617648</v>
      </c>
      <c r="E3330" s="37">
        <v>175.12997799999999</v>
      </c>
      <c r="F3330" s="37">
        <v>46.072557160000002</v>
      </c>
      <c r="G3330" s="37">
        <v>196.0728211</v>
      </c>
      <c r="H3330" s="37">
        <v>233.67796540000001</v>
      </c>
      <c r="I3330" s="17" t="s">
        <v>353</v>
      </c>
      <c r="J3330" s="17" t="s">
        <v>359</v>
      </c>
      <c r="K3330" s="17" t="s">
        <v>255</v>
      </c>
      <c r="L3330" s="17" t="s">
        <v>360</v>
      </c>
      <c r="M3330" s="17" t="s">
        <v>333</v>
      </c>
      <c r="N3330" s="36">
        <v>3.8011777247746799</v>
      </c>
      <c r="O3330" s="35">
        <v>27.713383019999998</v>
      </c>
      <c r="P3330" s="37">
        <v>1201.3713935999999</v>
      </c>
      <c r="Q3330" t="str">
        <f t="shared" ref="Q3330:Q3393" si="208">IF(E3330&lt;200,"Desirable",IF(E3330&lt;240,"Borderline High","High"))</f>
        <v>Desirable</v>
      </c>
      <c r="R3330" t="str">
        <f t="shared" ref="R3330:R3393" si="209">IF(C3330&lt;120,"Normal",IF(C3330&lt;130,"Elevated",IF(C3330&lt;140,"High / Stage 1","High / Stage 2")))</f>
        <v>Normal</v>
      </c>
      <c r="S3330">
        <f t="shared" ref="S3330:S3393" si="210">(IF(M3330="Obese",3,IF(M3330="Overweight",2,IF(M3330="Underweight",1,0))))+(IF(R3330="High / Stage 2",3,IF(R3330="High / Stage 1",2,IF(R3330="Elevated",1,0))))+IF(I3330="smoker",2,0)+IF(F3330&lt;40,1,0)</f>
        <v>4</v>
      </c>
      <c r="T3330" t="str">
        <f t="shared" ref="T3330:T3393" si="211">IF(S3330&lt;=2,"Low",IF(S3330&lt;=5,"Moderate","High"))</f>
        <v>Moderate</v>
      </c>
    </row>
    <row r="3331" spans="1:20" ht="15" customHeight="1" x14ac:dyDescent="0.35">
      <c r="A3331" s="35">
        <v>44</v>
      </c>
      <c r="B3331" s="36">
        <v>24.35808231</v>
      </c>
      <c r="C3331" s="35">
        <v>116.62971450000001</v>
      </c>
      <c r="D3331" s="35">
        <v>81.841356399999995</v>
      </c>
      <c r="E3331" s="37">
        <v>178.14109970000001</v>
      </c>
      <c r="F3331" s="37">
        <v>32.142930999999997</v>
      </c>
      <c r="G3331" s="37">
        <v>201.5396997</v>
      </c>
      <c r="H3331" s="37">
        <v>249.91514280000001</v>
      </c>
      <c r="I3331" s="17" t="s">
        <v>353</v>
      </c>
      <c r="J3331" s="17" t="s">
        <v>354</v>
      </c>
      <c r="K3331" s="17" t="s">
        <v>392</v>
      </c>
      <c r="L3331" s="17" t="s">
        <v>360</v>
      </c>
      <c r="M3331" s="17" t="s">
        <v>255</v>
      </c>
      <c r="N3331" s="36">
        <v>5.5421548115820602</v>
      </c>
      <c r="O3331" s="35">
        <v>34.788358100000004</v>
      </c>
      <c r="P3331" s="37">
        <v>1071.7556216400001</v>
      </c>
      <c r="Q3331" t="str">
        <f t="shared" si="208"/>
        <v>Desirable</v>
      </c>
      <c r="R3331" t="str">
        <f t="shared" si="209"/>
        <v>Normal</v>
      </c>
      <c r="S3331">
        <f t="shared" si="210"/>
        <v>3</v>
      </c>
      <c r="T3331" t="str">
        <f t="shared" si="211"/>
        <v>Moderate</v>
      </c>
    </row>
    <row r="3332" spans="1:20" ht="15" customHeight="1" x14ac:dyDescent="0.35">
      <c r="A3332" s="35">
        <v>68</v>
      </c>
      <c r="B3332" s="36">
        <v>23.26687609</v>
      </c>
      <c r="C3332" s="35">
        <v>98.031949620000006</v>
      </c>
      <c r="D3332" s="35">
        <v>86.530863429999997</v>
      </c>
      <c r="E3332" s="37">
        <v>178.86774800000001</v>
      </c>
      <c r="F3332" s="37">
        <v>27.24546896</v>
      </c>
      <c r="G3332" s="37">
        <v>213.44681370000001</v>
      </c>
      <c r="H3332" s="37">
        <v>289.23968079999997</v>
      </c>
      <c r="I3332" s="17" t="s">
        <v>243</v>
      </c>
      <c r="J3332" s="17" t="s">
        <v>249</v>
      </c>
      <c r="K3332" s="17" t="s">
        <v>392</v>
      </c>
      <c r="L3332" s="17" t="s">
        <v>261</v>
      </c>
      <c r="M3332" s="17" t="s">
        <v>255</v>
      </c>
      <c r="N3332" s="36">
        <v>6.56504566915702</v>
      </c>
      <c r="O3332" s="35">
        <v>11.501086190000001</v>
      </c>
      <c r="P3332" s="37">
        <v>1582.1475741199999</v>
      </c>
      <c r="Q3332" t="str">
        <f t="shared" si="208"/>
        <v>Desirable</v>
      </c>
      <c r="R3332" t="str">
        <f t="shared" si="209"/>
        <v>Normal</v>
      </c>
      <c r="S3332">
        <f t="shared" si="210"/>
        <v>1</v>
      </c>
      <c r="T3332" t="str">
        <f t="shared" si="211"/>
        <v>Low</v>
      </c>
    </row>
    <row r="3333" spans="1:20" ht="15" customHeight="1" x14ac:dyDescent="0.35">
      <c r="A3333" s="35">
        <v>74</v>
      </c>
      <c r="B3333" s="36">
        <v>25.932844190000001</v>
      </c>
      <c r="C3333" s="35">
        <v>119.288918</v>
      </c>
      <c r="D3333" s="35">
        <v>76.942063390000001</v>
      </c>
      <c r="E3333" s="37">
        <v>216.16552340000001</v>
      </c>
      <c r="F3333" s="37">
        <v>31.379589150000001</v>
      </c>
      <c r="G3333" s="37">
        <v>237.68785389999999</v>
      </c>
      <c r="H3333" s="37">
        <v>266.71243399999997</v>
      </c>
      <c r="I3333" s="17" t="s">
        <v>243</v>
      </c>
      <c r="J3333" s="17" t="s">
        <v>359</v>
      </c>
      <c r="K3333" s="17" t="s">
        <v>255</v>
      </c>
      <c r="L3333" s="17" t="s">
        <v>366</v>
      </c>
      <c r="M3333" s="17" t="s">
        <v>333</v>
      </c>
      <c r="N3333" s="36">
        <v>6.8887301986871297</v>
      </c>
      <c r="O3333" s="35">
        <v>42.346854610000001</v>
      </c>
      <c r="P3333" s="37">
        <v>1919.03047006</v>
      </c>
      <c r="Q3333" t="str">
        <f t="shared" si="208"/>
        <v>Borderline High</v>
      </c>
      <c r="R3333" t="str">
        <f t="shared" si="209"/>
        <v>Normal</v>
      </c>
      <c r="S3333">
        <f t="shared" si="210"/>
        <v>3</v>
      </c>
      <c r="T3333" t="str">
        <f t="shared" si="211"/>
        <v>Moderate</v>
      </c>
    </row>
    <row r="3334" spans="1:20" ht="15" customHeight="1" x14ac:dyDescent="0.35">
      <c r="A3334" s="35">
        <v>64</v>
      </c>
      <c r="B3334" s="36">
        <v>23.366317630000001</v>
      </c>
      <c r="C3334" s="35">
        <v>103.5059105</v>
      </c>
      <c r="D3334" s="35">
        <v>87.05151481</v>
      </c>
      <c r="E3334" s="37">
        <v>200.19868220000001</v>
      </c>
      <c r="F3334" s="37">
        <v>40.313471839999998</v>
      </c>
      <c r="G3334" s="37">
        <v>232.2849286</v>
      </c>
      <c r="H3334" s="37">
        <v>266.01735189999999</v>
      </c>
      <c r="I3334" s="17" t="s">
        <v>243</v>
      </c>
      <c r="J3334" s="17" t="s">
        <v>249</v>
      </c>
      <c r="K3334" s="17" t="s">
        <v>392</v>
      </c>
      <c r="L3334" s="17" t="s">
        <v>261</v>
      </c>
      <c r="M3334" s="17" t="s">
        <v>255</v>
      </c>
      <c r="N3334" s="36">
        <v>4.9660491409563496</v>
      </c>
      <c r="O3334" s="35">
        <v>16.454395689999998</v>
      </c>
      <c r="P3334" s="37">
        <v>1495.4443283200001</v>
      </c>
      <c r="Q3334" t="str">
        <f t="shared" si="208"/>
        <v>Borderline High</v>
      </c>
      <c r="R3334" t="str">
        <f t="shared" si="209"/>
        <v>Normal</v>
      </c>
      <c r="S3334">
        <f t="shared" si="210"/>
        <v>0</v>
      </c>
      <c r="T3334" t="str">
        <f t="shared" si="211"/>
        <v>Low</v>
      </c>
    </row>
    <row r="3335" spans="1:20" ht="15" customHeight="1" x14ac:dyDescent="0.35">
      <c r="A3335" s="35">
        <v>56</v>
      </c>
      <c r="B3335" s="36">
        <v>30.711007410000001</v>
      </c>
      <c r="C3335" s="35">
        <v>117.5164432</v>
      </c>
      <c r="D3335" s="35">
        <v>95.28424991</v>
      </c>
      <c r="E3335" s="37">
        <v>206.27831570000001</v>
      </c>
      <c r="F3335" s="37">
        <v>37.868187890000002</v>
      </c>
      <c r="G3335" s="37">
        <v>215.47390630000001</v>
      </c>
      <c r="H3335" s="37">
        <v>230.68891139999999</v>
      </c>
      <c r="I3335" s="17" t="s">
        <v>243</v>
      </c>
      <c r="J3335" s="17" t="s">
        <v>359</v>
      </c>
      <c r="K3335" s="17" t="s">
        <v>392</v>
      </c>
      <c r="L3335" s="17" t="s">
        <v>363</v>
      </c>
      <c r="M3335" s="17" t="s">
        <v>334</v>
      </c>
      <c r="N3335" s="36">
        <v>5.4472718974353898</v>
      </c>
      <c r="O3335" s="35">
        <v>22.232193290000001</v>
      </c>
      <c r="P3335" s="37">
        <v>1719.81641496</v>
      </c>
      <c r="Q3335" t="str">
        <f t="shared" si="208"/>
        <v>Borderline High</v>
      </c>
      <c r="R3335" t="str">
        <f t="shared" si="209"/>
        <v>Normal</v>
      </c>
      <c r="S3335">
        <f t="shared" si="210"/>
        <v>4</v>
      </c>
      <c r="T3335" t="str">
        <f t="shared" si="211"/>
        <v>Moderate</v>
      </c>
    </row>
    <row r="3336" spans="1:20" ht="15" customHeight="1" x14ac:dyDescent="0.35">
      <c r="A3336" s="35">
        <v>33</v>
      </c>
      <c r="B3336" s="36">
        <v>29.234231650000002</v>
      </c>
      <c r="C3336" s="35">
        <v>126.0270826</v>
      </c>
      <c r="D3336" s="35">
        <v>87.477291089999994</v>
      </c>
      <c r="E3336" s="37">
        <v>218.17740259999999</v>
      </c>
      <c r="F3336" s="37">
        <v>40.509875700000002</v>
      </c>
      <c r="G3336" s="37">
        <v>232.7085979</v>
      </c>
      <c r="H3336" s="37">
        <v>282.15152990000001</v>
      </c>
      <c r="I3336" s="17" t="s">
        <v>353</v>
      </c>
      <c r="J3336" s="17" t="s">
        <v>354</v>
      </c>
      <c r="K3336" s="17" t="s">
        <v>392</v>
      </c>
      <c r="L3336" s="17" t="s">
        <v>357</v>
      </c>
      <c r="M3336" s="17" t="s">
        <v>333</v>
      </c>
      <c r="N3336" s="36">
        <v>5.3857830672139002</v>
      </c>
      <c r="O3336" s="35">
        <v>38.549791509999999</v>
      </c>
      <c r="P3336" s="37">
        <v>964.72964445000002</v>
      </c>
      <c r="Q3336" t="str">
        <f t="shared" si="208"/>
        <v>Borderline High</v>
      </c>
      <c r="R3336" t="str">
        <f t="shared" si="209"/>
        <v>Elevated</v>
      </c>
      <c r="S3336">
        <f t="shared" si="210"/>
        <v>5</v>
      </c>
      <c r="T3336" t="str">
        <f t="shared" si="211"/>
        <v>Moderate</v>
      </c>
    </row>
    <row r="3337" spans="1:20" ht="15" customHeight="1" x14ac:dyDescent="0.35">
      <c r="A3337" s="35">
        <v>39</v>
      </c>
      <c r="B3337" s="36">
        <v>35.140205850000001</v>
      </c>
      <c r="C3337" s="35">
        <v>92.905132870000003</v>
      </c>
      <c r="D3337" s="35">
        <v>85.935010500000004</v>
      </c>
      <c r="E3337" s="37">
        <v>219.16539119999999</v>
      </c>
      <c r="F3337" s="37">
        <v>35.927220050000003</v>
      </c>
      <c r="G3337" s="37">
        <v>238.4144009</v>
      </c>
      <c r="H3337" s="37">
        <v>249.62334709999999</v>
      </c>
      <c r="I3337" s="17" t="s">
        <v>353</v>
      </c>
      <c r="J3337" s="17" t="s">
        <v>354</v>
      </c>
      <c r="K3337" s="17" t="s">
        <v>392</v>
      </c>
      <c r="L3337" s="17" t="s">
        <v>357</v>
      </c>
      <c r="M3337" s="17" t="s">
        <v>334</v>
      </c>
      <c r="N3337" s="36">
        <v>6.1002602176006704</v>
      </c>
      <c r="O3337" s="35">
        <v>6.9701223700000003</v>
      </c>
      <c r="P3337" s="37">
        <v>1370.46802815</v>
      </c>
      <c r="Q3337" t="str">
        <f t="shared" si="208"/>
        <v>Borderline High</v>
      </c>
      <c r="R3337" t="str">
        <f t="shared" si="209"/>
        <v>Normal</v>
      </c>
      <c r="S3337">
        <f t="shared" si="210"/>
        <v>6</v>
      </c>
      <c r="T3337" t="str">
        <f t="shared" si="211"/>
        <v>High</v>
      </c>
    </row>
    <row r="3338" spans="1:20" ht="15" customHeight="1" x14ac:dyDescent="0.35">
      <c r="A3338" s="35">
        <v>71</v>
      </c>
      <c r="B3338" s="36">
        <v>25.22245917</v>
      </c>
      <c r="C3338" s="35">
        <v>106.17815710000001</v>
      </c>
      <c r="D3338" s="35">
        <v>81.845490429999998</v>
      </c>
      <c r="E3338" s="37">
        <v>208.05411760000001</v>
      </c>
      <c r="F3338" s="37">
        <v>45.590647300000001</v>
      </c>
      <c r="G3338" s="37">
        <v>227.72005060000001</v>
      </c>
      <c r="H3338" s="37">
        <v>232.18728239999999</v>
      </c>
      <c r="I3338" s="17" t="s">
        <v>243</v>
      </c>
      <c r="J3338" s="17" t="s">
        <v>249</v>
      </c>
      <c r="K3338" s="17" t="s">
        <v>392</v>
      </c>
      <c r="L3338" s="17" t="s">
        <v>366</v>
      </c>
      <c r="M3338" s="17" t="s">
        <v>333</v>
      </c>
      <c r="N3338" s="36">
        <v>4.5635262914988299</v>
      </c>
      <c r="O3338" s="35">
        <v>24.332666669999998</v>
      </c>
      <c r="P3338" s="37">
        <v>1790.79460107</v>
      </c>
      <c r="Q3338" t="str">
        <f t="shared" si="208"/>
        <v>Borderline High</v>
      </c>
      <c r="R3338" t="str">
        <f t="shared" si="209"/>
        <v>Normal</v>
      </c>
      <c r="S3338">
        <f t="shared" si="210"/>
        <v>2</v>
      </c>
      <c r="T3338" t="str">
        <f t="shared" si="211"/>
        <v>Low</v>
      </c>
    </row>
    <row r="3339" spans="1:20" ht="15" customHeight="1" x14ac:dyDescent="0.35">
      <c r="A3339" s="35">
        <v>38</v>
      </c>
      <c r="B3339" s="36">
        <v>27.34911134</v>
      </c>
      <c r="C3339" s="35">
        <v>85.651428609999996</v>
      </c>
      <c r="D3339" s="35">
        <v>83.640551909999999</v>
      </c>
      <c r="E3339" s="37">
        <v>170.28152990000001</v>
      </c>
      <c r="F3339" s="37">
        <v>36.809135750000003</v>
      </c>
      <c r="G3339" s="37">
        <v>206.28986069999999</v>
      </c>
      <c r="H3339" s="37">
        <v>254.68721859999999</v>
      </c>
      <c r="I3339" s="17" t="s">
        <v>353</v>
      </c>
      <c r="J3339" s="17" t="s">
        <v>359</v>
      </c>
      <c r="K3339" s="17" t="s">
        <v>392</v>
      </c>
      <c r="L3339" s="17" t="s">
        <v>357</v>
      </c>
      <c r="M3339" s="17" t="s">
        <v>333</v>
      </c>
      <c r="N3339" s="36">
        <v>4.62606704641252</v>
      </c>
      <c r="O3339" s="35">
        <v>2.0108766999999999</v>
      </c>
      <c r="P3339" s="37">
        <v>1039.26623092</v>
      </c>
      <c r="Q3339" t="str">
        <f t="shared" si="208"/>
        <v>Desirable</v>
      </c>
      <c r="R3339" t="str">
        <f t="shared" si="209"/>
        <v>Normal</v>
      </c>
      <c r="S3339">
        <f t="shared" si="210"/>
        <v>5</v>
      </c>
      <c r="T3339" t="str">
        <f t="shared" si="211"/>
        <v>Moderate</v>
      </c>
    </row>
    <row r="3340" spans="1:20" ht="15" customHeight="1" x14ac:dyDescent="0.35">
      <c r="A3340" s="35">
        <v>89</v>
      </c>
      <c r="B3340" s="36">
        <v>27.867898499999999</v>
      </c>
      <c r="C3340" s="35">
        <v>119.18467800000001</v>
      </c>
      <c r="D3340" s="35">
        <v>81.046321969999994</v>
      </c>
      <c r="E3340" s="37">
        <v>229.8596288</v>
      </c>
      <c r="F3340" s="37">
        <v>41.273829990000003</v>
      </c>
      <c r="G3340" s="37">
        <v>244.6088676</v>
      </c>
      <c r="H3340" s="37">
        <v>258.19505550000002</v>
      </c>
      <c r="I3340" s="17" t="s">
        <v>243</v>
      </c>
      <c r="J3340" s="17" t="s">
        <v>359</v>
      </c>
      <c r="K3340" s="17" t="s">
        <v>392</v>
      </c>
      <c r="L3340" s="17" t="s">
        <v>366</v>
      </c>
      <c r="M3340" s="17" t="s">
        <v>333</v>
      </c>
      <c r="N3340" s="36">
        <v>5.5691373651461804</v>
      </c>
      <c r="O3340" s="35">
        <v>38.138356029999997</v>
      </c>
      <c r="P3340" s="37">
        <v>2480.2429665</v>
      </c>
      <c r="Q3340" t="str">
        <f t="shared" si="208"/>
        <v>Borderline High</v>
      </c>
      <c r="R3340" t="str">
        <f t="shared" si="209"/>
        <v>Normal</v>
      </c>
      <c r="S3340">
        <f t="shared" si="210"/>
        <v>2</v>
      </c>
      <c r="T3340" t="str">
        <f t="shared" si="211"/>
        <v>Low</v>
      </c>
    </row>
    <row r="3341" spans="1:20" ht="15" customHeight="1" x14ac:dyDescent="0.35">
      <c r="A3341" s="35">
        <v>33</v>
      </c>
      <c r="B3341" s="36">
        <v>25.135028999999999</v>
      </c>
      <c r="C3341" s="35">
        <v>117.49537170000001</v>
      </c>
      <c r="D3341" s="35">
        <v>76.152458920000001</v>
      </c>
      <c r="E3341" s="37">
        <v>187.8276807</v>
      </c>
      <c r="F3341" s="37">
        <v>36.200496970000003</v>
      </c>
      <c r="G3341" s="37">
        <v>213.77245579999999</v>
      </c>
      <c r="H3341" s="37">
        <v>257.6016209</v>
      </c>
      <c r="I3341" s="17" t="s">
        <v>243</v>
      </c>
      <c r="J3341" s="17" t="s">
        <v>249</v>
      </c>
      <c r="K3341" s="17" t="s">
        <v>255</v>
      </c>
      <c r="L3341" s="17" t="s">
        <v>357</v>
      </c>
      <c r="M3341" s="17" t="s">
        <v>333</v>
      </c>
      <c r="N3341" s="36">
        <v>5.1885387334780599</v>
      </c>
      <c r="O3341" s="35">
        <v>41.342912779999999</v>
      </c>
      <c r="P3341" s="37">
        <v>829.45595700000001</v>
      </c>
      <c r="Q3341" t="str">
        <f t="shared" si="208"/>
        <v>Desirable</v>
      </c>
      <c r="R3341" t="str">
        <f t="shared" si="209"/>
        <v>Normal</v>
      </c>
      <c r="S3341">
        <f t="shared" si="210"/>
        <v>3</v>
      </c>
      <c r="T3341" t="str">
        <f t="shared" si="211"/>
        <v>Moderate</v>
      </c>
    </row>
    <row r="3342" spans="1:20" ht="15" customHeight="1" x14ac:dyDescent="0.35">
      <c r="A3342" s="35">
        <v>76</v>
      </c>
      <c r="B3342" s="36">
        <v>17.08255642</v>
      </c>
      <c r="C3342" s="35">
        <v>99.501823310000006</v>
      </c>
      <c r="D3342" s="35">
        <v>83.528010440000003</v>
      </c>
      <c r="E3342" s="37">
        <v>204.14778899999999</v>
      </c>
      <c r="F3342" s="37">
        <v>31.295691399999999</v>
      </c>
      <c r="G3342" s="37">
        <v>221.73994920000001</v>
      </c>
      <c r="H3342" s="37">
        <v>279.62385669999998</v>
      </c>
      <c r="I3342" s="17" t="s">
        <v>243</v>
      </c>
      <c r="J3342" s="17" t="s">
        <v>359</v>
      </c>
      <c r="K3342" s="17" t="s">
        <v>392</v>
      </c>
      <c r="L3342" s="17" t="s">
        <v>366</v>
      </c>
      <c r="M3342" s="17" t="s">
        <v>332</v>
      </c>
      <c r="N3342" s="36">
        <v>6.5231915278919201</v>
      </c>
      <c r="O3342" s="35">
        <v>15.97381287</v>
      </c>
      <c r="P3342" s="37">
        <v>1298.27428792</v>
      </c>
      <c r="Q3342" t="str">
        <f t="shared" si="208"/>
        <v>Borderline High</v>
      </c>
      <c r="R3342" t="str">
        <f t="shared" si="209"/>
        <v>Normal</v>
      </c>
      <c r="S3342">
        <f t="shared" si="210"/>
        <v>2</v>
      </c>
      <c r="T3342" t="str">
        <f t="shared" si="211"/>
        <v>Low</v>
      </c>
    </row>
    <row r="3343" spans="1:20" ht="15" customHeight="1" x14ac:dyDescent="0.35">
      <c r="A3343" s="35">
        <v>48</v>
      </c>
      <c r="B3343" s="36">
        <v>29.219450899999998</v>
      </c>
      <c r="C3343" s="35">
        <v>113.8195295</v>
      </c>
      <c r="D3343" s="35">
        <v>88.763733950000002</v>
      </c>
      <c r="E3343" s="37">
        <v>210.72758519999999</v>
      </c>
      <c r="F3343" s="37">
        <v>37.79080845</v>
      </c>
      <c r="G3343" s="37">
        <v>234.69692499999999</v>
      </c>
      <c r="H3343" s="37">
        <v>264.73518130000002</v>
      </c>
      <c r="I3343" s="17" t="s">
        <v>243</v>
      </c>
      <c r="J3343" s="17" t="s">
        <v>359</v>
      </c>
      <c r="K3343" s="17" t="s">
        <v>392</v>
      </c>
      <c r="L3343" s="17" t="s">
        <v>360</v>
      </c>
      <c r="M3343" s="17" t="s">
        <v>333</v>
      </c>
      <c r="N3343" s="36">
        <v>5.5761597553227302</v>
      </c>
      <c r="O3343" s="35">
        <v>25.055795549999999</v>
      </c>
      <c r="P3343" s="37">
        <v>1402.5336431999999</v>
      </c>
      <c r="Q3343" t="str">
        <f t="shared" si="208"/>
        <v>Borderline High</v>
      </c>
      <c r="R3343" t="str">
        <f t="shared" si="209"/>
        <v>Normal</v>
      </c>
      <c r="S3343">
        <f t="shared" si="210"/>
        <v>3</v>
      </c>
      <c r="T3343" t="str">
        <f t="shared" si="211"/>
        <v>Moderate</v>
      </c>
    </row>
    <row r="3344" spans="1:20" ht="15" customHeight="1" x14ac:dyDescent="0.35">
      <c r="A3344" s="35">
        <v>59</v>
      </c>
      <c r="B3344" s="36">
        <v>38.674108459999999</v>
      </c>
      <c r="C3344" s="35">
        <v>118.52124999999999</v>
      </c>
      <c r="D3344" s="35">
        <v>85.794324959999997</v>
      </c>
      <c r="E3344" s="37">
        <v>212.38612169999999</v>
      </c>
      <c r="F3344" s="37">
        <v>28.141051350000001</v>
      </c>
      <c r="G3344" s="37">
        <v>253.06618090000001</v>
      </c>
      <c r="H3344" s="37">
        <v>257.05141900000001</v>
      </c>
      <c r="I3344" s="17" t="s">
        <v>243</v>
      </c>
      <c r="J3344" s="17" t="s">
        <v>249</v>
      </c>
      <c r="K3344" s="17" t="s">
        <v>392</v>
      </c>
      <c r="L3344" s="17" t="s">
        <v>363</v>
      </c>
      <c r="M3344" s="17" t="s">
        <v>334</v>
      </c>
      <c r="N3344" s="36">
        <v>7.5471992520279398</v>
      </c>
      <c r="O3344" s="35">
        <v>32.726925039999998</v>
      </c>
      <c r="P3344" s="37">
        <v>2281.7723991399998</v>
      </c>
      <c r="Q3344" t="str">
        <f t="shared" si="208"/>
        <v>Borderline High</v>
      </c>
      <c r="R3344" t="str">
        <f t="shared" si="209"/>
        <v>Normal</v>
      </c>
      <c r="S3344">
        <f t="shared" si="210"/>
        <v>4</v>
      </c>
      <c r="T3344" t="str">
        <f t="shared" si="211"/>
        <v>Moderate</v>
      </c>
    </row>
    <row r="3345" spans="1:20" ht="15" customHeight="1" x14ac:dyDescent="0.35">
      <c r="A3345" s="35">
        <v>49</v>
      </c>
      <c r="B3345" s="36">
        <v>31.996777059999999</v>
      </c>
      <c r="C3345" s="35">
        <v>114.4123128</v>
      </c>
      <c r="D3345" s="35">
        <v>84.213408830000006</v>
      </c>
      <c r="E3345" s="37">
        <v>214.4931837</v>
      </c>
      <c r="F3345" s="37">
        <v>34.761787810000001</v>
      </c>
      <c r="G3345" s="37">
        <v>214.06846590000001</v>
      </c>
      <c r="H3345" s="37">
        <v>242.34668120000001</v>
      </c>
      <c r="I3345" s="17" t="s">
        <v>353</v>
      </c>
      <c r="J3345" s="17" t="s">
        <v>354</v>
      </c>
      <c r="K3345" s="17" t="s">
        <v>392</v>
      </c>
      <c r="L3345" s="17" t="s">
        <v>360</v>
      </c>
      <c r="M3345" s="17" t="s">
        <v>334</v>
      </c>
      <c r="N3345" s="36">
        <v>6.1703726192786998</v>
      </c>
      <c r="O3345" s="35">
        <v>30.19890397</v>
      </c>
      <c r="P3345" s="37">
        <v>1567.8420759400001</v>
      </c>
      <c r="Q3345" t="str">
        <f t="shared" si="208"/>
        <v>Borderline High</v>
      </c>
      <c r="R3345" t="str">
        <f t="shared" si="209"/>
        <v>Normal</v>
      </c>
      <c r="S3345">
        <f t="shared" si="210"/>
        <v>6</v>
      </c>
      <c r="T3345" t="str">
        <f t="shared" si="211"/>
        <v>High</v>
      </c>
    </row>
    <row r="3346" spans="1:20" ht="15" customHeight="1" x14ac:dyDescent="0.35">
      <c r="A3346" s="35">
        <v>76</v>
      </c>
      <c r="B3346" s="36">
        <v>36.790933789999997</v>
      </c>
      <c r="C3346" s="35">
        <v>122.52644410000001</v>
      </c>
      <c r="D3346" s="35">
        <v>88.287320370000003</v>
      </c>
      <c r="E3346" s="37">
        <v>199.11008649999999</v>
      </c>
      <c r="F3346" s="37">
        <v>32.876674549999997</v>
      </c>
      <c r="G3346" s="37">
        <v>216.55658840000001</v>
      </c>
      <c r="H3346" s="37">
        <v>276.35563980000001</v>
      </c>
      <c r="I3346" s="17" t="s">
        <v>243</v>
      </c>
      <c r="J3346" s="17" t="s">
        <v>249</v>
      </c>
      <c r="K3346" s="17" t="s">
        <v>392</v>
      </c>
      <c r="L3346" s="17" t="s">
        <v>366</v>
      </c>
      <c r="M3346" s="17" t="s">
        <v>334</v>
      </c>
      <c r="N3346" s="36">
        <v>6.05627209032916</v>
      </c>
      <c r="O3346" s="35">
        <v>34.239123730000003</v>
      </c>
      <c r="P3346" s="37">
        <v>2796.11096804</v>
      </c>
      <c r="Q3346" t="str">
        <f t="shared" si="208"/>
        <v>Desirable</v>
      </c>
      <c r="R3346" t="str">
        <f t="shared" si="209"/>
        <v>Elevated</v>
      </c>
      <c r="S3346">
        <f t="shared" si="210"/>
        <v>5</v>
      </c>
      <c r="T3346" t="str">
        <f t="shared" si="211"/>
        <v>Moderate</v>
      </c>
    </row>
    <row r="3347" spans="1:20" ht="15" customHeight="1" x14ac:dyDescent="0.35">
      <c r="A3347" s="35">
        <v>51</v>
      </c>
      <c r="B3347" s="36">
        <v>31.483981799999999</v>
      </c>
      <c r="C3347" s="35">
        <v>116.365695</v>
      </c>
      <c r="D3347" s="35">
        <v>96.672941940000001</v>
      </c>
      <c r="E3347" s="37">
        <v>214.4941737</v>
      </c>
      <c r="F3347" s="37">
        <v>32.37996622</v>
      </c>
      <c r="G3347" s="37">
        <v>239.1193753</v>
      </c>
      <c r="H3347" s="37">
        <v>244.71401779999999</v>
      </c>
      <c r="I3347" s="17" t="s">
        <v>243</v>
      </c>
      <c r="J3347" s="17" t="s">
        <v>249</v>
      </c>
      <c r="K3347" s="17" t="s">
        <v>392</v>
      </c>
      <c r="L3347" s="17" t="s">
        <v>363</v>
      </c>
      <c r="M3347" s="17" t="s">
        <v>334</v>
      </c>
      <c r="N3347" s="36">
        <v>6.6242865184805</v>
      </c>
      <c r="O3347" s="35">
        <v>19.692753060000001</v>
      </c>
      <c r="P3347" s="37">
        <v>1605.6830718000001</v>
      </c>
      <c r="Q3347" t="str">
        <f t="shared" si="208"/>
        <v>Borderline High</v>
      </c>
      <c r="R3347" t="str">
        <f t="shared" si="209"/>
        <v>Normal</v>
      </c>
      <c r="S3347">
        <f t="shared" si="210"/>
        <v>4</v>
      </c>
      <c r="T3347" t="str">
        <f t="shared" si="211"/>
        <v>Moderate</v>
      </c>
    </row>
    <row r="3348" spans="1:20" ht="15" customHeight="1" x14ac:dyDescent="0.35">
      <c r="A3348" s="35">
        <v>26</v>
      </c>
      <c r="B3348" s="36">
        <v>26.240162529999999</v>
      </c>
      <c r="C3348" s="35">
        <v>101.1914725</v>
      </c>
      <c r="D3348" s="35">
        <v>81.841356399999995</v>
      </c>
      <c r="E3348" s="37">
        <v>176.9768674</v>
      </c>
      <c r="F3348" s="37">
        <v>36.413411119999999</v>
      </c>
      <c r="G3348" s="37">
        <v>207.4548508</v>
      </c>
      <c r="H3348" s="37">
        <v>255.90575269999999</v>
      </c>
      <c r="I3348" s="17" t="s">
        <v>353</v>
      </c>
      <c r="J3348" s="17" t="s">
        <v>249</v>
      </c>
      <c r="K3348" s="17" t="s">
        <v>392</v>
      </c>
      <c r="L3348" s="17" t="s">
        <v>355</v>
      </c>
      <c r="M3348" s="17" t="s">
        <v>333</v>
      </c>
      <c r="N3348" s="36">
        <v>4.8602111682636604</v>
      </c>
      <c r="O3348" s="35">
        <v>19.350116100000001</v>
      </c>
      <c r="P3348" s="37">
        <v>682.24422577999997</v>
      </c>
      <c r="Q3348" t="str">
        <f t="shared" si="208"/>
        <v>Desirable</v>
      </c>
      <c r="R3348" t="str">
        <f t="shared" si="209"/>
        <v>Normal</v>
      </c>
      <c r="S3348">
        <f t="shared" si="210"/>
        <v>5</v>
      </c>
      <c r="T3348" t="str">
        <f t="shared" si="211"/>
        <v>Moderate</v>
      </c>
    </row>
    <row r="3349" spans="1:20" ht="15" customHeight="1" x14ac:dyDescent="0.35">
      <c r="A3349" s="35">
        <v>28</v>
      </c>
      <c r="B3349" s="36">
        <v>30.007911679999999</v>
      </c>
      <c r="C3349" s="35">
        <v>104.1984578</v>
      </c>
      <c r="D3349" s="35">
        <v>84.770261000000005</v>
      </c>
      <c r="E3349" s="37">
        <v>206.97052199999999</v>
      </c>
      <c r="F3349" s="37">
        <v>38.943110300000001</v>
      </c>
      <c r="G3349" s="37">
        <v>205.65769180000001</v>
      </c>
      <c r="H3349" s="37">
        <v>252.70907679999999</v>
      </c>
      <c r="I3349" s="17" t="s">
        <v>353</v>
      </c>
      <c r="J3349" s="17" t="s">
        <v>249</v>
      </c>
      <c r="K3349" s="17" t="s">
        <v>392</v>
      </c>
      <c r="L3349" s="17" t="s">
        <v>355</v>
      </c>
      <c r="M3349" s="17" t="s">
        <v>334</v>
      </c>
      <c r="N3349" s="36">
        <v>5.3146890529696602</v>
      </c>
      <c r="O3349" s="35">
        <v>19.428196799999998</v>
      </c>
      <c r="P3349" s="37">
        <v>840.22152703999996</v>
      </c>
      <c r="Q3349" t="str">
        <f t="shared" si="208"/>
        <v>Borderline High</v>
      </c>
      <c r="R3349" t="str">
        <f t="shared" si="209"/>
        <v>Normal</v>
      </c>
      <c r="S3349">
        <f t="shared" si="210"/>
        <v>6</v>
      </c>
      <c r="T3349" t="str">
        <f t="shared" si="211"/>
        <v>High</v>
      </c>
    </row>
    <row r="3350" spans="1:20" ht="15" customHeight="1" x14ac:dyDescent="0.35">
      <c r="A3350" s="35">
        <v>27</v>
      </c>
      <c r="B3350" s="36">
        <v>32.349464400000002</v>
      </c>
      <c r="C3350" s="35">
        <v>93.975688399999996</v>
      </c>
      <c r="D3350" s="35">
        <v>84.236694499999999</v>
      </c>
      <c r="E3350" s="37">
        <v>207.62623189999999</v>
      </c>
      <c r="F3350" s="37">
        <v>34.498936620000002</v>
      </c>
      <c r="G3350" s="37">
        <v>236.00764469999999</v>
      </c>
      <c r="H3350" s="37">
        <v>274.17862400000001</v>
      </c>
      <c r="I3350" s="17" t="s">
        <v>243</v>
      </c>
      <c r="J3350" s="17" t="s">
        <v>249</v>
      </c>
      <c r="K3350" s="17" t="s">
        <v>392</v>
      </c>
      <c r="L3350" s="17" t="s">
        <v>355</v>
      </c>
      <c r="M3350" s="17" t="s">
        <v>334</v>
      </c>
      <c r="N3350" s="36">
        <v>6.0183371501263396</v>
      </c>
      <c r="O3350" s="35">
        <v>9.7389939000000005</v>
      </c>
      <c r="P3350" s="37">
        <v>873.43553880000002</v>
      </c>
      <c r="Q3350" t="str">
        <f t="shared" si="208"/>
        <v>Borderline High</v>
      </c>
      <c r="R3350" t="str">
        <f t="shared" si="209"/>
        <v>Normal</v>
      </c>
      <c r="S3350">
        <f t="shared" si="210"/>
        <v>4</v>
      </c>
      <c r="T3350" t="str">
        <f t="shared" si="211"/>
        <v>Moderate</v>
      </c>
    </row>
    <row r="3351" spans="1:20" ht="15" customHeight="1" x14ac:dyDescent="0.35">
      <c r="A3351" s="35">
        <v>34</v>
      </c>
      <c r="B3351" s="36">
        <v>18.996730320000001</v>
      </c>
      <c r="C3351" s="35">
        <v>83.267817429999994</v>
      </c>
      <c r="D3351" s="35">
        <v>81.608673069999995</v>
      </c>
      <c r="E3351" s="37">
        <v>174.7084906</v>
      </c>
      <c r="F3351" s="37">
        <v>34.72121267</v>
      </c>
      <c r="G3351" s="37">
        <v>200.0261825</v>
      </c>
      <c r="H3351" s="37">
        <v>250.7300745</v>
      </c>
      <c r="I3351" s="17" t="s">
        <v>353</v>
      </c>
      <c r="J3351" s="17" t="s">
        <v>249</v>
      </c>
      <c r="K3351" s="17" t="s">
        <v>392</v>
      </c>
      <c r="L3351" s="17" t="s">
        <v>357</v>
      </c>
      <c r="M3351" s="17" t="s">
        <v>255</v>
      </c>
      <c r="N3351" s="36">
        <v>5.0317508279586303</v>
      </c>
      <c r="O3351" s="35">
        <v>1.65914436</v>
      </c>
      <c r="P3351" s="37">
        <v>645.88883088</v>
      </c>
      <c r="Q3351" t="str">
        <f t="shared" si="208"/>
        <v>Desirable</v>
      </c>
      <c r="R3351" t="str">
        <f t="shared" si="209"/>
        <v>Normal</v>
      </c>
      <c r="S3351">
        <f t="shared" si="210"/>
        <v>3</v>
      </c>
      <c r="T3351" t="str">
        <f t="shared" si="211"/>
        <v>Moderate</v>
      </c>
    </row>
    <row r="3352" spans="1:20" ht="15" customHeight="1" x14ac:dyDescent="0.35">
      <c r="A3352" s="35">
        <v>85</v>
      </c>
      <c r="B3352" s="36">
        <v>29.22410773</v>
      </c>
      <c r="C3352" s="35">
        <v>112.75758260000001</v>
      </c>
      <c r="D3352" s="35">
        <v>79.73416177</v>
      </c>
      <c r="E3352" s="37">
        <v>214.73011439999999</v>
      </c>
      <c r="F3352" s="37">
        <v>38.129051709999999</v>
      </c>
      <c r="G3352" s="37">
        <v>228.10115260000001</v>
      </c>
      <c r="H3352" s="37">
        <v>273.87015070000001</v>
      </c>
      <c r="I3352" s="17" t="s">
        <v>243</v>
      </c>
      <c r="J3352" s="17" t="s">
        <v>359</v>
      </c>
      <c r="K3352" s="17" t="s">
        <v>255</v>
      </c>
      <c r="L3352" s="17" t="s">
        <v>366</v>
      </c>
      <c r="M3352" s="17" t="s">
        <v>333</v>
      </c>
      <c r="N3352" s="36">
        <v>5.6316667939497496</v>
      </c>
      <c r="O3352" s="35">
        <v>33.023420829999999</v>
      </c>
      <c r="P3352" s="37">
        <v>2484.0491570499998</v>
      </c>
      <c r="Q3352" t="str">
        <f t="shared" si="208"/>
        <v>Borderline High</v>
      </c>
      <c r="R3352" t="str">
        <f t="shared" si="209"/>
        <v>Normal</v>
      </c>
      <c r="S3352">
        <f t="shared" si="210"/>
        <v>3</v>
      </c>
      <c r="T3352" t="str">
        <f t="shared" si="211"/>
        <v>Moderate</v>
      </c>
    </row>
    <row r="3353" spans="1:20" ht="15" customHeight="1" x14ac:dyDescent="0.35">
      <c r="A3353" s="35">
        <v>65</v>
      </c>
      <c r="B3353" s="36">
        <v>26.507836149999999</v>
      </c>
      <c r="C3353" s="35">
        <v>126.8346313</v>
      </c>
      <c r="D3353" s="35">
        <v>81.250033090000002</v>
      </c>
      <c r="E3353" s="37">
        <v>181.5774394</v>
      </c>
      <c r="F3353" s="37">
        <v>34.11967499</v>
      </c>
      <c r="G3353" s="37">
        <v>209.2338038</v>
      </c>
      <c r="H3353" s="37">
        <v>208.97836760000001</v>
      </c>
      <c r="I3353" s="17" t="s">
        <v>353</v>
      </c>
      <c r="J3353" s="17" t="s">
        <v>359</v>
      </c>
      <c r="K3353" s="17" t="s">
        <v>392</v>
      </c>
      <c r="L3353" s="17" t="s">
        <v>261</v>
      </c>
      <c r="M3353" s="17" t="s">
        <v>333</v>
      </c>
      <c r="N3353" s="36">
        <v>5.32178103845414</v>
      </c>
      <c r="O3353" s="35">
        <v>45.584598210000003</v>
      </c>
      <c r="P3353" s="37">
        <v>1723.00934975</v>
      </c>
      <c r="Q3353" t="str">
        <f t="shared" si="208"/>
        <v>Desirable</v>
      </c>
      <c r="R3353" t="str">
        <f t="shared" si="209"/>
        <v>Elevated</v>
      </c>
      <c r="S3353">
        <f t="shared" si="210"/>
        <v>6</v>
      </c>
      <c r="T3353" t="str">
        <f t="shared" si="211"/>
        <v>High</v>
      </c>
    </row>
    <row r="3354" spans="1:20" ht="15" customHeight="1" x14ac:dyDescent="0.35">
      <c r="A3354" s="35">
        <v>69</v>
      </c>
      <c r="B3354" s="36">
        <v>34.387223419999998</v>
      </c>
      <c r="C3354" s="35">
        <v>104.3404073</v>
      </c>
      <c r="D3354" s="35">
        <v>91.291864720000007</v>
      </c>
      <c r="E3354" s="37">
        <v>193.6565233</v>
      </c>
      <c r="F3354" s="37">
        <v>30.170092669999999</v>
      </c>
      <c r="G3354" s="37">
        <v>216.35521489999999</v>
      </c>
      <c r="H3354" s="37">
        <v>244.78119950000001</v>
      </c>
      <c r="I3354" s="17" t="s">
        <v>243</v>
      </c>
      <c r="J3354" s="17" t="s">
        <v>249</v>
      </c>
      <c r="K3354" s="17" t="s">
        <v>392</v>
      </c>
      <c r="L3354" s="17" t="s">
        <v>261</v>
      </c>
      <c r="M3354" s="17" t="s">
        <v>334</v>
      </c>
      <c r="N3354" s="36">
        <v>6.4188242780097502</v>
      </c>
      <c r="O3354" s="35">
        <v>13.048542579999999</v>
      </c>
      <c r="P3354" s="37">
        <v>2372.7184159799999</v>
      </c>
      <c r="Q3354" t="str">
        <f t="shared" si="208"/>
        <v>Desirable</v>
      </c>
      <c r="R3354" t="str">
        <f t="shared" si="209"/>
        <v>Normal</v>
      </c>
      <c r="S3354">
        <f t="shared" si="210"/>
        <v>4</v>
      </c>
      <c r="T3354" t="str">
        <f t="shared" si="211"/>
        <v>Moderate</v>
      </c>
    </row>
    <row r="3355" spans="1:20" ht="15" customHeight="1" x14ac:dyDescent="0.35">
      <c r="A3355" s="35">
        <v>42</v>
      </c>
      <c r="B3355" s="36">
        <v>28.861625830000001</v>
      </c>
      <c r="C3355" s="35">
        <v>102.76308589999999</v>
      </c>
      <c r="D3355" s="35">
        <v>75.620895059999995</v>
      </c>
      <c r="E3355" s="37">
        <v>181.2629106</v>
      </c>
      <c r="F3355" s="37">
        <v>37.318524429999997</v>
      </c>
      <c r="G3355" s="37">
        <v>202.10113960000001</v>
      </c>
      <c r="H3355" s="37">
        <v>240.86188480000001</v>
      </c>
      <c r="I3355" s="17" t="s">
        <v>243</v>
      </c>
      <c r="J3355" s="17" t="s">
        <v>249</v>
      </c>
      <c r="K3355" s="17" t="s">
        <v>255</v>
      </c>
      <c r="L3355" s="17" t="s">
        <v>360</v>
      </c>
      <c r="M3355" s="17" t="s">
        <v>333</v>
      </c>
      <c r="N3355" s="36">
        <v>4.8571832184844999</v>
      </c>
      <c r="O3355" s="35">
        <v>27.142190840000001</v>
      </c>
      <c r="P3355" s="37">
        <v>1212.1882848600001</v>
      </c>
      <c r="Q3355" t="str">
        <f t="shared" si="208"/>
        <v>Desirable</v>
      </c>
      <c r="R3355" t="str">
        <f t="shared" si="209"/>
        <v>Normal</v>
      </c>
      <c r="S3355">
        <f t="shared" si="210"/>
        <v>3</v>
      </c>
      <c r="T3355" t="str">
        <f t="shared" si="211"/>
        <v>Moderate</v>
      </c>
    </row>
    <row r="3356" spans="1:20" ht="15" customHeight="1" x14ac:dyDescent="0.35">
      <c r="A3356" s="35">
        <v>38</v>
      </c>
      <c r="B3356" s="36">
        <v>14.698477970000001</v>
      </c>
      <c r="C3356" s="35">
        <v>101.7727079</v>
      </c>
      <c r="D3356" s="35">
        <v>83.843144940000002</v>
      </c>
      <c r="E3356" s="37">
        <v>168.7758772</v>
      </c>
      <c r="F3356" s="37">
        <v>47.672952649999999</v>
      </c>
      <c r="G3356" s="37">
        <v>207.24627280000001</v>
      </c>
      <c r="H3356" s="37">
        <v>195.9491151</v>
      </c>
      <c r="I3356" s="17" t="s">
        <v>243</v>
      </c>
      <c r="J3356" s="17" t="s">
        <v>354</v>
      </c>
      <c r="K3356" s="17" t="s">
        <v>392</v>
      </c>
      <c r="L3356" s="17" t="s">
        <v>357</v>
      </c>
      <c r="M3356" s="17" t="s">
        <v>332</v>
      </c>
      <c r="N3356" s="36">
        <v>3.5402857976744202</v>
      </c>
      <c r="O3356" s="35">
        <v>17.929562959999998</v>
      </c>
      <c r="P3356" s="37">
        <v>558.54216285999996</v>
      </c>
      <c r="Q3356" t="str">
        <f t="shared" si="208"/>
        <v>Desirable</v>
      </c>
      <c r="R3356" t="str">
        <f t="shared" si="209"/>
        <v>Normal</v>
      </c>
      <c r="S3356">
        <f t="shared" si="210"/>
        <v>1</v>
      </c>
      <c r="T3356" t="str">
        <f t="shared" si="211"/>
        <v>Low</v>
      </c>
    </row>
    <row r="3357" spans="1:20" ht="15" customHeight="1" x14ac:dyDescent="0.35">
      <c r="A3357" s="35">
        <v>82</v>
      </c>
      <c r="B3357" s="36">
        <v>29.199431019999999</v>
      </c>
      <c r="C3357" s="35">
        <v>109.4061387</v>
      </c>
      <c r="D3357" s="35">
        <v>77.769754390000003</v>
      </c>
      <c r="E3357" s="37">
        <v>202.87914649999999</v>
      </c>
      <c r="F3357" s="37">
        <v>32.496037209999997</v>
      </c>
      <c r="G3357" s="37">
        <v>227.01823809999999</v>
      </c>
      <c r="H3357" s="37">
        <v>260.64948729999998</v>
      </c>
      <c r="I3357" s="17" t="s">
        <v>353</v>
      </c>
      <c r="J3357" s="17" t="s">
        <v>249</v>
      </c>
      <c r="K3357" s="17" t="s">
        <v>255</v>
      </c>
      <c r="L3357" s="17" t="s">
        <v>366</v>
      </c>
      <c r="M3357" s="17" t="s">
        <v>333</v>
      </c>
      <c r="N3357" s="36">
        <v>6.2431965223614396</v>
      </c>
      <c r="O3357" s="35">
        <v>31.63638431</v>
      </c>
      <c r="P3357" s="37">
        <v>2394.3533436399998</v>
      </c>
      <c r="Q3357" t="str">
        <f t="shared" si="208"/>
        <v>Borderline High</v>
      </c>
      <c r="R3357" t="str">
        <f t="shared" si="209"/>
        <v>Normal</v>
      </c>
      <c r="S3357">
        <f t="shared" si="210"/>
        <v>5</v>
      </c>
      <c r="T3357" t="str">
        <f t="shared" si="211"/>
        <v>Moderate</v>
      </c>
    </row>
    <row r="3358" spans="1:20" ht="15" customHeight="1" x14ac:dyDescent="0.35">
      <c r="A3358" s="35">
        <v>80</v>
      </c>
      <c r="B3358" s="36">
        <v>16.690742230000001</v>
      </c>
      <c r="C3358" s="35">
        <v>106.03812189999999</v>
      </c>
      <c r="D3358" s="35">
        <v>72.408955849999998</v>
      </c>
      <c r="E3358" s="37">
        <v>205.3467411</v>
      </c>
      <c r="F3358" s="37">
        <v>46.325882819999997</v>
      </c>
      <c r="G3358" s="37">
        <v>226.9291374</v>
      </c>
      <c r="H3358" s="37">
        <v>222.7496471</v>
      </c>
      <c r="I3358" s="17" t="s">
        <v>243</v>
      </c>
      <c r="J3358" s="17" t="s">
        <v>354</v>
      </c>
      <c r="K3358" s="17" t="s">
        <v>255</v>
      </c>
      <c r="L3358" s="17" t="s">
        <v>366</v>
      </c>
      <c r="M3358" s="17" t="s">
        <v>332</v>
      </c>
      <c r="N3358" s="36">
        <v>4.4326568345794604</v>
      </c>
      <c r="O3358" s="35">
        <v>33.629166050000002</v>
      </c>
      <c r="P3358" s="37">
        <v>1335.2593784000001</v>
      </c>
      <c r="Q3358" t="str">
        <f t="shared" si="208"/>
        <v>Borderline High</v>
      </c>
      <c r="R3358" t="str">
        <f t="shared" si="209"/>
        <v>Normal</v>
      </c>
      <c r="S3358">
        <f t="shared" si="210"/>
        <v>1</v>
      </c>
      <c r="T3358" t="str">
        <f t="shared" si="211"/>
        <v>Low</v>
      </c>
    </row>
    <row r="3359" spans="1:20" ht="15" customHeight="1" x14ac:dyDescent="0.35">
      <c r="A3359" s="35">
        <v>68</v>
      </c>
      <c r="B3359" s="36">
        <v>33.37054208</v>
      </c>
      <c r="C3359" s="35">
        <v>116.9959566</v>
      </c>
      <c r="D3359" s="35">
        <v>88.005639720000005</v>
      </c>
      <c r="E3359" s="37">
        <v>215.84720279999999</v>
      </c>
      <c r="F3359" s="37">
        <v>30.475359040000001</v>
      </c>
      <c r="G3359" s="37">
        <v>231.8332997</v>
      </c>
      <c r="H3359" s="37">
        <v>257.39741370000002</v>
      </c>
      <c r="I3359" s="17" t="s">
        <v>243</v>
      </c>
      <c r="J3359" s="17" t="s">
        <v>359</v>
      </c>
      <c r="K3359" s="17" t="s">
        <v>392</v>
      </c>
      <c r="L3359" s="17" t="s">
        <v>261</v>
      </c>
      <c r="M3359" s="17" t="s">
        <v>334</v>
      </c>
      <c r="N3359" s="36">
        <v>7.08267956799763</v>
      </c>
      <c r="O3359" s="35">
        <v>28.990316880000002</v>
      </c>
      <c r="P3359" s="37">
        <v>2269.1968614399998</v>
      </c>
      <c r="Q3359" t="str">
        <f t="shared" si="208"/>
        <v>Borderline High</v>
      </c>
      <c r="R3359" t="str">
        <f t="shared" si="209"/>
        <v>Normal</v>
      </c>
      <c r="S3359">
        <f t="shared" si="210"/>
        <v>4</v>
      </c>
      <c r="T3359" t="str">
        <f t="shared" si="211"/>
        <v>Moderate</v>
      </c>
    </row>
    <row r="3360" spans="1:20" ht="15" customHeight="1" x14ac:dyDescent="0.35">
      <c r="A3360" s="35">
        <v>53</v>
      </c>
      <c r="B3360" s="36">
        <v>23.160558999999999</v>
      </c>
      <c r="C3360" s="35">
        <v>108.9487125</v>
      </c>
      <c r="D3360" s="35">
        <v>78.870044269999994</v>
      </c>
      <c r="E3360" s="37">
        <v>191.066665</v>
      </c>
      <c r="F3360" s="37">
        <v>34.959312939999997</v>
      </c>
      <c r="G3360" s="37">
        <v>210.8336592</v>
      </c>
      <c r="H3360" s="37">
        <v>281.26551080000002</v>
      </c>
      <c r="I3360" s="17" t="s">
        <v>353</v>
      </c>
      <c r="J3360" s="17" t="s">
        <v>249</v>
      </c>
      <c r="K3360" s="17" t="s">
        <v>255</v>
      </c>
      <c r="L3360" s="17" t="s">
        <v>363</v>
      </c>
      <c r="M3360" s="17" t="s">
        <v>255</v>
      </c>
      <c r="N3360" s="36">
        <v>5.4654010314196997</v>
      </c>
      <c r="O3360" s="35">
        <v>30.078668230000002</v>
      </c>
      <c r="P3360" s="37">
        <v>1227.5096269999999</v>
      </c>
      <c r="Q3360" t="str">
        <f t="shared" si="208"/>
        <v>Desirable</v>
      </c>
      <c r="R3360" t="str">
        <f t="shared" si="209"/>
        <v>Normal</v>
      </c>
      <c r="S3360">
        <f t="shared" si="210"/>
        <v>3</v>
      </c>
      <c r="T3360" t="str">
        <f t="shared" si="211"/>
        <v>Moderate</v>
      </c>
    </row>
    <row r="3361" spans="1:20" ht="15" customHeight="1" x14ac:dyDescent="0.35">
      <c r="A3361" s="35">
        <v>83</v>
      </c>
      <c r="B3361" s="36">
        <v>21.346271009999999</v>
      </c>
      <c r="C3361" s="35">
        <v>99.394813470000003</v>
      </c>
      <c r="D3361" s="35">
        <v>80.467780099999999</v>
      </c>
      <c r="E3361" s="37">
        <v>196.59639559999999</v>
      </c>
      <c r="F3361" s="37">
        <v>36.22245023</v>
      </c>
      <c r="G3361" s="37">
        <v>213.50205729999999</v>
      </c>
      <c r="H3361" s="37">
        <v>219.546671</v>
      </c>
      <c r="I3361" s="17" t="s">
        <v>243</v>
      </c>
      <c r="J3361" s="17" t="s">
        <v>359</v>
      </c>
      <c r="K3361" s="17" t="s">
        <v>392</v>
      </c>
      <c r="L3361" s="17" t="s">
        <v>366</v>
      </c>
      <c r="M3361" s="17" t="s">
        <v>255</v>
      </c>
      <c r="N3361" s="36">
        <v>5.4274736897057201</v>
      </c>
      <c r="O3361" s="35">
        <v>18.92703337</v>
      </c>
      <c r="P3361" s="37">
        <v>1771.7404938300001</v>
      </c>
      <c r="Q3361" t="str">
        <f t="shared" si="208"/>
        <v>Desirable</v>
      </c>
      <c r="R3361" t="str">
        <f t="shared" si="209"/>
        <v>Normal</v>
      </c>
      <c r="S3361">
        <f t="shared" si="210"/>
        <v>1</v>
      </c>
      <c r="T3361" t="str">
        <f t="shared" si="211"/>
        <v>Low</v>
      </c>
    </row>
    <row r="3362" spans="1:20" ht="15" customHeight="1" x14ac:dyDescent="0.35">
      <c r="A3362" s="35">
        <v>32</v>
      </c>
      <c r="B3362" s="36">
        <v>23.144752839999999</v>
      </c>
      <c r="C3362" s="35">
        <v>94.208590749999999</v>
      </c>
      <c r="D3362" s="35">
        <v>84.155192760000006</v>
      </c>
      <c r="E3362" s="37">
        <v>177.28530330000001</v>
      </c>
      <c r="F3362" s="37">
        <v>33.441392090000001</v>
      </c>
      <c r="G3362" s="37">
        <v>183.7257018</v>
      </c>
      <c r="H3362" s="37">
        <v>239.64900549999999</v>
      </c>
      <c r="I3362" s="17" t="s">
        <v>353</v>
      </c>
      <c r="J3362" s="17" t="s">
        <v>354</v>
      </c>
      <c r="K3362" s="17" t="s">
        <v>392</v>
      </c>
      <c r="L3362" s="17" t="s">
        <v>357</v>
      </c>
      <c r="M3362" s="17" t="s">
        <v>255</v>
      </c>
      <c r="N3362" s="36">
        <v>5.3013733047618503</v>
      </c>
      <c r="O3362" s="35">
        <v>10.053397990000001</v>
      </c>
      <c r="P3362" s="37">
        <v>740.63209087999996</v>
      </c>
      <c r="Q3362" t="str">
        <f t="shared" si="208"/>
        <v>Desirable</v>
      </c>
      <c r="R3362" t="str">
        <f t="shared" si="209"/>
        <v>Normal</v>
      </c>
      <c r="S3362">
        <f t="shared" si="210"/>
        <v>3</v>
      </c>
      <c r="T3362" t="str">
        <f t="shared" si="211"/>
        <v>Moderate</v>
      </c>
    </row>
    <row r="3363" spans="1:20" ht="15" customHeight="1" x14ac:dyDescent="0.35">
      <c r="A3363" s="35">
        <v>56</v>
      </c>
      <c r="B3363" s="36">
        <v>22.5316288</v>
      </c>
      <c r="C3363" s="35">
        <v>108.99439940000001</v>
      </c>
      <c r="D3363" s="35">
        <v>89.622420939999998</v>
      </c>
      <c r="E3363" s="37">
        <v>197.14395060000001</v>
      </c>
      <c r="F3363" s="37">
        <v>33.700951670000002</v>
      </c>
      <c r="G3363" s="37">
        <v>210.8217851</v>
      </c>
      <c r="H3363" s="37">
        <v>266.31867699999998</v>
      </c>
      <c r="I3363" s="17" t="s">
        <v>243</v>
      </c>
      <c r="J3363" s="17" t="s">
        <v>354</v>
      </c>
      <c r="K3363" s="17" t="s">
        <v>392</v>
      </c>
      <c r="L3363" s="17" t="s">
        <v>363</v>
      </c>
      <c r="M3363" s="17" t="s">
        <v>255</v>
      </c>
      <c r="N3363" s="36">
        <v>5.8498036652031402</v>
      </c>
      <c r="O3363" s="35">
        <v>19.371978460000001</v>
      </c>
      <c r="P3363" s="37">
        <v>1261.7712128000001</v>
      </c>
      <c r="Q3363" t="str">
        <f t="shared" si="208"/>
        <v>Desirable</v>
      </c>
      <c r="R3363" t="str">
        <f t="shared" si="209"/>
        <v>Normal</v>
      </c>
      <c r="S3363">
        <f t="shared" si="210"/>
        <v>1</v>
      </c>
      <c r="T3363" t="str">
        <f t="shared" si="211"/>
        <v>Low</v>
      </c>
    </row>
    <row r="3364" spans="1:20" ht="15" customHeight="1" x14ac:dyDescent="0.35">
      <c r="A3364" s="35">
        <v>87</v>
      </c>
      <c r="B3364" s="36">
        <v>26.221449199999999</v>
      </c>
      <c r="C3364" s="35">
        <v>98.248538019999998</v>
      </c>
      <c r="D3364" s="35">
        <v>73.374880500000003</v>
      </c>
      <c r="E3364" s="37">
        <v>203.96416909999999</v>
      </c>
      <c r="F3364" s="37">
        <v>35.333617840000002</v>
      </c>
      <c r="G3364" s="37">
        <v>215.72863810000001</v>
      </c>
      <c r="H3364" s="37">
        <v>255.74214799999999</v>
      </c>
      <c r="I3364" s="17" t="s">
        <v>243</v>
      </c>
      <c r="J3364" s="17" t="s">
        <v>359</v>
      </c>
      <c r="K3364" s="17" t="s">
        <v>255</v>
      </c>
      <c r="L3364" s="17" t="s">
        <v>366</v>
      </c>
      <c r="M3364" s="17" t="s">
        <v>333</v>
      </c>
      <c r="N3364" s="36">
        <v>5.77252434278323</v>
      </c>
      <c r="O3364" s="35">
        <v>24.873657519999998</v>
      </c>
      <c r="P3364" s="37">
        <v>2281.2660804000002</v>
      </c>
      <c r="Q3364" t="str">
        <f t="shared" si="208"/>
        <v>Borderline High</v>
      </c>
      <c r="R3364" t="str">
        <f t="shared" si="209"/>
        <v>Normal</v>
      </c>
      <c r="S3364">
        <f t="shared" si="210"/>
        <v>3</v>
      </c>
      <c r="T3364" t="str">
        <f t="shared" si="211"/>
        <v>Moderate</v>
      </c>
    </row>
    <row r="3365" spans="1:20" ht="15" customHeight="1" x14ac:dyDescent="0.35">
      <c r="A3365" s="35">
        <v>18</v>
      </c>
      <c r="B3365" s="36">
        <v>22.697460849999999</v>
      </c>
      <c r="C3365" s="35">
        <v>113.9822983</v>
      </c>
      <c r="D3365" s="35">
        <v>79.942616180000002</v>
      </c>
      <c r="E3365" s="37">
        <v>178.68639429999999</v>
      </c>
      <c r="F3365" s="37">
        <v>33.351376029999997</v>
      </c>
      <c r="G3365" s="37">
        <v>194.52665540000001</v>
      </c>
      <c r="H3365" s="37">
        <v>245.8497606</v>
      </c>
      <c r="I3365" s="17" t="s">
        <v>353</v>
      </c>
      <c r="J3365" s="17" t="s">
        <v>354</v>
      </c>
      <c r="K3365" s="17" t="s">
        <v>255</v>
      </c>
      <c r="L3365" s="17" t="s">
        <v>355</v>
      </c>
      <c r="M3365" s="17" t="s">
        <v>255</v>
      </c>
      <c r="N3365" s="36">
        <v>5.3576918127536697</v>
      </c>
      <c r="O3365" s="35">
        <v>34.039682120000002</v>
      </c>
      <c r="P3365" s="37">
        <v>408.55429529999998</v>
      </c>
      <c r="Q3365" t="str">
        <f t="shared" si="208"/>
        <v>Desirable</v>
      </c>
      <c r="R3365" t="str">
        <f t="shared" si="209"/>
        <v>Normal</v>
      </c>
      <c r="S3365">
        <f t="shared" si="210"/>
        <v>3</v>
      </c>
      <c r="T3365" t="str">
        <f t="shared" si="211"/>
        <v>Moderate</v>
      </c>
    </row>
    <row r="3366" spans="1:20" ht="15" customHeight="1" x14ac:dyDescent="0.35">
      <c r="A3366" s="35">
        <v>40</v>
      </c>
      <c r="B3366" s="36">
        <v>25.495875170000001</v>
      </c>
      <c r="C3366" s="35">
        <v>109.61656290000001</v>
      </c>
      <c r="D3366" s="35">
        <v>81.7632464</v>
      </c>
      <c r="E3366" s="37">
        <v>211.67869719999999</v>
      </c>
      <c r="F3366" s="37">
        <v>33.257056740000003</v>
      </c>
      <c r="G3366" s="37">
        <v>215.49866650000001</v>
      </c>
      <c r="H3366" s="37">
        <v>233.603745</v>
      </c>
      <c r="I3366" s="17" t="s">
        <v>243</v>
      </c>
      <c r="J3366" s="17" t="s">
        <v>249</v>
      </c>
      <c r="K3366" s="17" t="s">
        <v>392</v>
      </c>
      <c r="L3366" s="17" t="s">
        <v>360</v>
      </c>
      <c r="M3366" s="17" t="s">
        <v>333</v>
      </c>
      <c r="N3366" s="36">
        <v>6.3649257616174699</v>
      </c>
      <c r="O3366" s="35">
        <v>27.853316499999998</v>
      </c>
      <c r="P3366" s="37">
        <v>1019.8350068</v>
      </c>
      <c r="Q3366" t="str">
        <f t="shared" si="208"/>
        <v>Borderline High</v>
      </c>
      <c r="R3366" t="str">
        <f t="shared" si="209"/>
        <v>Normal</v>
      </c>
      <c r="S3366">
        <f t="shared" si="210"/>
        <v>3</v>
      </c>
      <c r="T3366" t="str">
        <f t="shared" si="211"/>
        <v>Moderate</v>
      </c>
    </row>
    <row r="3367" spans="1:20" ht="15" customHeight="1" x14ac:dyDescent="0.35">
      <c r="A3367" s="35">
        <v>56</v>
      </c>
      <c r="B3367" s="36">
        <v>19.288602319999999</v>
      </c>
      <c r="C3367" s="35">
        <v>116.5171639</v>
      </c>
      <c r="D3367" s="35">
        <v>87.164512590000001</v>
      </c>
      <c r="E3367" s="37">
        <v>200.4163484</v>
      </c>
      <c r="F3367" s="37">
        <v>45.412061440000002</v>
      </c>
      <c r="G3367" s="37">
        <v>214.45954409999999</v>
      </c>
      <c r="H3367" s="37">
        <v>258.8669089</v>
      </c>
      <c r="I3367" s="17" t="s">
        <v>243</v>
      </c>
      <c r="J3367" s="17" t="s">
        <v>249</v>
      </c>
      <c r="K3367" s="17" t="s">
        <v>392</v>
      </c>
      <c r="L3367" s="17" t="s">
        <v>363</v>
      </c>
      <c r="M3367" s="17" t="s">
        <v>255</v>
      </c>
      <c r="N3367" s="36">
        <v>4.4132845337751796</v>
      </c>
      <c r="O3367" s="35">
        <v>29.352651309999999</v>
      </c>
      <c r="P3367" s="37">
        <v>1080.16172992</v>
      </c>
      <c r="Q3367" t="str">
        <f t="shared" si="208"/>
        <v>Borderline High</v>
      </c>
      <c r="R3367" t="str">
        <f t="shared" si="209"/>
        <v>Normal</v>
      </c>
      <c r="S3367">
        <f t="shared" si="210"/>
        <v>0</v>
      </c>
      <c r="T3367" t="str">
        <f t="shared" si="211"/>
        <v>Low</v>
      </c>
    </row>
    <row r="3368" spans="1:20" ht="15" customHeight="1" x14ac:dyDescent="0.35">
      <c r="A3368" s="35">
        <v>74</v>
      </c>
      <c r="B3368" s="36">
        <v>25.741775560000001</v>
      </c>
      <c r="C3368" s="35">
        <v>115.34951529999999</v>
      </c>
      <c r="D3368" s="35">
        <v>81.348279390000002</v>
      </c>
      <c r="E3368" s="37">
        <v>210.40764300000001</v>
      </c>
      <c r="F3368" s="37">
        <v>40.092635139999999</v>
      </c>
      <c r="G3368" s="37">
        <v>227.46207960000001</v>
      </c>
      <c r="H3368" s="37">
        <v>268.04172649999998</v>
      </c>
      <c r="I3368" s="17" t="s">
        <v>353</v>
      </c>
      <c r="J3368" s="17" t="s">
        <v>359</v>
      </c>
      <c r="K3368" s="17" t="s">
        <v>392</v>
      </c>
      <c r="L3368" s="17" t="s">
        <v>366</v>
      </c>
      <c r="M3368" s="17" t="s">
        <v>333</v>
      </c>
      <c r="N3368" s="36">
        <v>5.2480372583461996</v>
      </c>
      <c r="O3368" s="35">
        <v>34.001235909999998</v>
      </c>
      <c r="P3368" s="37">
        <v>1904.89139144</v>
      </c>
      <c r="Q3368" t="str">
        <f t="shared" si="208"/>
        <v>Borderline High</v>
      </c>
      <c r="R3368" t="str">
        <f t="shared" si="209"/>
        <v>Normal</v>
      </c>
      <c r="S3368">
        <f t="shared" si="210"/>
        <v>4</v>
      </c>
      <c r="T3368" t="str">
        <f t="shared" si="211"/>
        <v>Moderate</v>
      </c>
    </row>
    <row r="3369" spans="1:20" ht="15" customHeight="1" x14ac:dyDescent="0.35">
      <c r="A3369" s="35">
        <v>51</v>
      </c>
      <c r="B3369" s="36">
        <v>34.112936699999999</v>
      </c>
      <c r="C3369" s="35">
        <v>111.4215147</v>
      </c>
      <c r="D3369" s="35">
        <v>76.722441739999994</v>
      </c>
      <c r="E3369" s="37">
        <v>212.95752350000001</v>
      </c>
      <c r="F3369" s="37">
        <v>39.325653359999997</v>
      </c>
      <c r="G3369" s="37">
        <v>246.99489170000001</v>
      </c>
      <c r="H3369" s="37">
        <v>250.87259399999999</v>
      </c>
      <c r="I3369" s="17" t="s">
        <v>243</v>
      </c>
      <c r="J3369" s="17" t="s">
        <v>359</v>
      </c>
      <c r="K3369" s="17" t="s">
        <v>255</v>
      </c>
      <c r="L3369" s="17" t="s">
        <v>363</v>
      </c>
      <c r="M3369" s="17" t="s">
        <v>334</v>
      </c>
      <c r="N3369" s="36">
        <v>5.41523166952922</v>
      </c>
      <c r="O3369" s="35">
        <v>34.699072960000002</v>
      </c>
      <c r="P3369" s="37">
        <v>1739.7597717000001</v>
      </c>
      <c r="Q3369" t="str">
        <f t="shared" si="208"/>
        <v>Borderline High</v>
      </c>
      <c r="R3369" t="str">
        <f t="shared" si="209"/>
        <v>Normal</v>
      </c>
      <c r="S3369">
        <f t="shared" si="210"/>
        <v>4</v>
      </c>
      <c r="T3369" t="str">
        <f t="shared" si="211"/>
        <v>Moderate</v>
      </c>
    </row>
    <row r="3370" spans="1:20" ht="15" customHeight="1" x14ac:dyDescent="0.35">
      <c r="A3370" s="35">
        <v>58</v>
      </c>
      <c r="B3370" s="36">
        <v>24.757071239999998</v>
      </c>
      <c r="C3370" s="35">
        <v>118.2787428</v>
      </c>
      <c r="D3370" s="35">
        <v>79.644002909999998</v>
      </c>
      <c r="E3370" s="37">
        <v>187.458831</v>
      </c>
      <c r="F3370" s="37">
        <v>40.797368990000002</v>
      </c>
      <c r="G3370" s="37">
        <v>203.8848662</v>
      </c>
      <c r="H3370" s="37">
        <v>229.18990400000001</v>
      </c>
      <c r="I3370" s="17" t="s">
        <v>243</v>
      </c>
      <c r="J3370" s="17" t="s">
        <v>354</v>
      </c>
      <c r="K3370" s="17" t="s">
        <v>255</v>
      </c>
      <c r="L3370" s="17" t="s">
        <v>363</v>
      </c>
      <c r="M3370" s="17" t="s">
        <v>255</v>
      </c>
      <c r="N3370" s="36">
        <v>4.5948754942003402</v>
      </c>
      <c r="O3370" s="35">
        <v>38.634739889999999</v>
      </c>
      <c r="P3370" s="37">
        <v>1435.9101319199999</v>
      </c>
      <c r="Q3370" t="str">
        <f t="shared" si="208"/>
        <v>Desirable</v>
      </c>
      <c r="R3370" t="str">
        <f t="shared" si="209"/>
        <v>Normal</v>
      </c>
      <c r="S3370">
        <f t="shared" si="210"/>
        <v>0</v>
      </c>
      <c r="T3370" t="str">
        <f t="shared" si="211"/>
        <v>Low</v>
      </c>
    </row>
    <row r="3371" spans="1:20" ht="15" customHeight="1" x14ac:dyDescent="0.35">
      <c r="A3371" s="35">
        <v>30</v>
      </c>
      <c r="B3371" s="36">
        <v>30.12073384</v>
      </c>
      <c r="C3371" s="35">
        <v>107.8315042</v>
      </c>
      <c r="D3371" s="35">
        <v>76.287192509999997</v>
      </c>
      <c r="E3371" s="37">
        <v>200.638306</v>
      </c>
      <c r="F3371" s="37">
        <v>42.858162229999998</v>
      </c>
      <c r="G3371" s="37">
        <v>208.90968609999999</v>
      </c>
      <c r="H3371" s="37">
        <v>258.66334380000001</v>
      </c>
      <c r="I3371" s="17" t="s">
        <v>243</v>
      </c>
      <c r="J3371" s="17" t="s">
        <v>359</v>
      </c>
      <c r="K3371" s="17" t="s">
        <v>255</v>
      </c>
      <c r="L3371" s="17" t="s">
        <v>357</v>
      </c>
      <c r="M3371" s="17" t="s">
        <v>334</v>
      </c>
      <c r="N3371" s="36">
        <v>4.6814491233493998</v>
      </c>
      <c r="O3371" s="35">
        <v>31.544311690000001</v>
      </c>
      <c r="P3371" s="37">
        <v>903.62201519999996</v>
      </c>
      <c r="Q3371" t="str">
        <f t="shared" si="208"/>
        <v>Borderline High</v>
      </c>
      <c r="R3371" t="str">
        <f t="shared" si="209"/>
        <v>Normal</v>
      </c>
      <c r="S3371">
        <f t="shared" si="210"/>
        <v>3</v>
      </c>
      <c r="T3371" t="str">
        <f t="shared" si="211"/>
        <v>Moderate</v>
      </c>
    </row>
    <row r="3372" spans="1:20" ht="15" customHeight="1" x14ac:dyDescent="0.35">
      <c r="A3372" s="35">
        <v>87</v>
      </c>
      <c r="B3372" s="36">
        <v>20.71854514</v>
      </c>
      <c r="C3372" s="35">
        <v>104.9822448</v>
      </c>
      <c r="D3372" s="35">
        <v>76.031771140000004</v>
      </c>
      <c r="E3372" s="37">
        <v>192.0572732</v>
      </c>
      <c r="F3372" s="37">
        <v>32.865755200000002</v>
      </c>
      <c r="G3372" s="37">
        <v>214.2790359</v>
      </c>
      <c r="H3372" s="37">
        <v>234.69406670000001</v>
      </c>
      <c r="I3372" s="17" t="s">
        <v>243</v>
      </c>
      <c r="J3372" s="17" t="s">
        <v>249</v>
      </c>
      <c r="K3372" s="17" t="s">
        <v>255</v>
      </c>
      <c r="L3372" s="17" t="s">
        <v>366</v>
      </c>
      <c r="M3372" s="17" t="s">
        <v>255</v>
      </c>
      <c r="N3372" s="36">
        <v>5.8436896408210304</v>
      </c>
      <c r="O3372" s="35">
        <v>28.95047366</v>
      </c>
      <c r="P3372" s="37">
        <v>1802.51342718</v>
      </c>
      <c r="Q3372" t="str">
        <f t="shared" si="208"/>
        <v>Desirable</v>
      </c>
      <c r="R3372" t="str">
        <f t="shared" si="209"/>
        <v>Normal</v>
      </c>
      <c r="S3372">
        <f t="shared" si="210"/>
        <v>1</v>
      </c>
      <c r="T3372" t="str">
        <f t="shared" si="211"/>
        <v>Low</v>
      </c>
    </row>
    <row r="3373" spans="1:20" ht="15" customHeight="1" x14ac:dyDescent="0.35">
      <c r="A3373" s="35">
        <v>23</v>
      </c>
      <c r="B3373" s="36">
        <v>29.898480330000002</v>
      </c>
      <c r="C3373" s="35">
        <v>90.745707949999996</v>
      </c>
      <c r="D3373" s="35">
        <v>76.614184649999999</v>
      </c>
      <c r="E3373" s="37">
        <v>188.89447609999999</v>
      </c>
      <c r="F3373" s="37">
        <v>38.678156520000002</v>
      </c>
      <c r="G3373" s="37">
        <v>226.05674389999999</v>
      </c>
      <c r="H3373" s="37">
        <v>245.0197848</v>
      </c>
      <c r="I3373" s="17" t="s">
        <v>353</v>
      </c>
      <c r="J3373" s="17" t="s">
        <v>249</v>
      </c>
      <c r="K3373" s="17" t="s">
        <v>255</v>
      </c>
      <c r="L3373" s="17" t="s">
        <v>355</v>
      </c>
      <c r="M3373" s="17" t="s">
        <v>333</v>
      </c>
      <c r="N3373" s="36">
        <v>4.88375075483044</v>
      </c>
      <c r="O3373" s="35">
        <v>14.1315233</v>
      </c>
      <c r="P3373" s="37">
        <v>687.66504758999997</v>
      </c>
      <c r="Q3373" t="str">
        <f t="shared" si="208"/>
        <v>Desirable</v>
      </c>
      <c r="R3373" t="str">
        <f t="shared" si="209"/>
        <v>Normal</v>
      </c>
      <c r="S3373">
        <f t="shared" si="210"/>
        <v>5</v>
      </c>
      <c r="T3373" t="str">
        <f t="shared" si="211"/>
        <v>Moderate</v>
      </c>
    </row>
    <row r="3374" spans="1:20" ht="15" customHeight="1" x14ac:dyDescent="0.35">
      <c r="A3374" s="35">
        <v>69</v>
      </c>
      <c r="B3374" s="36">
        <v>32.687921150000001</v>
      </c>
      <c r="C3374" s="35">
        <v>111.7535481</v>
      </c>
      <c r="D3374" s="35">
        <v>79.619331009999996</v>
      </c>
      <c r="E3374" s="37">
        <v>200.02433250000001</v>
      </c>
      <c r="F3374" s="37">
        <v>34.808095850000001</v>
      </c>
      <c r="G3374" s="37">
        <v>222.17369840000001</v>
      </c>
      <c r="H3374" s="37">
        <v>282.07408880000003</v>
      </c>
      <c r="I3374" s="17" t="s">
        <v>243</v>
      </c>
      <c r="J3374" s="17" t="s">
        <v>249</v>
      </c>
      <c r="K3374" s="17" t="s">
        <v>255</v>
      </c>
      <c r="L3374" s="17" t="s">
        <v>261</v>
      </c>
      <c r="M3374" s="17" t="s">
        <v>334</v>
      </c>
      <c r="N3374" s="36">
        <v>5.74648878703315</v>
      </c>
      <c r="O3374" s="35">
        <v>32.13421709</v>
      </c>
      <c r="P3374" s="37">
        <v>2255.4665593499999</v>
      </c>
      <c r="Q3374" t="str">
        <f t="shared" si="208"/>
        <v>Borderline High</v>
      </c>
      <c r="R3374" t="str">
        <f t="shared" si="209"/>
        <v>Normal</v>
      </c>
      <c r="S3374">
        <f t="shared" si="210"/>
        <v>4</v>
      </c>
      <c r="T3374" t="str">
        <f t="shared" si="211"/>
        <v>Moderate</v>
      </c>
    </row>
    <row r="3375" spans="1:20" ht="15" customHeight="1" x14ac:dyDescent="0.35">
      <c r="A3375" s="35">
        <v>20</v>
      </c>
      <c r="B3375" s="36">
        <v>34.126059920000003</v>
      </c>
      <c r="C3375" s="35">
        <v>101.0340329</v>
      </c>
      <c r="D3375" s="35">
        <v>89.146774489999999</v>
      </c>
      <c r="E3375" s="37">
        <v>175.40809369999999</v>
      </c>
      <c r="F3375" s="37">
        <v>28.848081059999998</v>
      </c>
      <c r="G3375" s="37">
        <v>190.62911919999999</v>
      </c>
      <c r="H3375" s="37">
        <v>244.47418350000001</v>
      </c>
      <c r="I3375" s="17" t="s">
        <v>243</v>
      </c>
      <c r="J3375" s="17" t="s">
        <v>249</v>
      </c>
      <c r="K3375" s="17" t="s">
        <v>392</v>
      </c>
      <c r="L3375" s="17" t="s">
        <v>355</v>
      </c>
      <c r="M3375" s="17" t="s">
        <v>334</v>
      </c>
      <c r="N3375" s="36">
        <v>6.08040768240964</v>
      </c>
      <c r="O3375" s="35">
        <v>11.887258409999999</v>
      </c>
      <c r="P3375" s="37">
        <v>682.5211984</v>
      </c>
      <c r="Q3375" t="str">
        <f t="shared" si="208"/>
        <v>Desirable</v>
      </c>
      <c r="R3375" t="str">
        <f t="shared" si="209"/>
        <v>Normal</v>
      </c>
      <c r="S3375">
        <f t="shared" si="210"/>
        <v>4</v>
      </c>
      <c r="T3375" t="str">
        <f t="shared" si="211"/>
        <v>Moderate</v>
      </c>
    </row>
    <row r="3376" spans="1:20" ht="15" customHeight="1" x14ac:dyDescent="0.35">
      <c r="A3376" s="35">
        <v>80</v>
      </c>
      <c r="B3376" s="36">
        <v>28.003738500000001</v>
      </c>
      <c r="C3376" s="35">
        <v>104.5660029</v>
      </c>
      <c r="D3376" s="35">
        <v>71.574474839999993</v>
      </c>
      <c r="E3376" s="37">
        <v>170.89439060000001</v>
      </c>
      <c r="F3376" s="37">
        <v>47.047306579999997</v>
      </c>
      <c r="G3376" s="37">
        <v>207.44479200000001</v>
      </c>
      <c r="H3376" s="37">
        <v>266.23520500000001</v>
      </c>
      <c r="I3376" s="17" t="s">
        <v>243</v>
      </c>
      <c r="J3376" s="17" t="s">
        <v>249</v>
      </c>
      <c r="K3376" s="17" t="s">
        <v>255</v>
      </c>
      <c r="L3376" s="17" t="s">
        <v>366</v>
      </c>
      <c r="M3376" s="17" t="s">
        <v>333</v>
      </c>
      <c r="N3376" s="36">
        <v>3.6323947750209298</v>
      </c>
      <c r="O3376" s="35">
        <v>32.99152806</v>
      </c>
      <c r="P3376" s="37">
        <v>2240.2990799999998</v>
      </c>
      <c r="Q3376" t="str">
        <f t="shared" si="208"/>
        <v>Desirable</v>
      </c>
      <c r="R3376" t="str">
        <f t="shared" si="209"/>
        <v>Normal</v>
      </c>
      <c r="S3376">
        <f t="shared" si="210"/>
        <v>2</v>
      </c>
      <c r="T3376" t="str">
        <f t="shared" si="211"/>
        <v>Low</v>
      </c>
    </row>
    <row r="3377" spans="1:20" ht="15" customHeight="1" x14ac:dyDescent="0.35">
      <c r="A3377" s="35">
        <v>66</v>
      </c>
      <c r="B3377" s="36">
        <v>30.357213860000002</v>
      </c>
      <c r="C3377" s="35">
        <v>106.7687609</v>
      </c>
      <c r="D3377" s="35">
        <v>87.978896599999999</v>
      </c>
      <c r="E3377" s="37">
        <v>236.59118799999999</v>
      </c>
      <c r="F3377" s="37">
        <v>30.729362510000001</v>
      </c>
      <c r="G3377" s="37">
        <v>238.62964479999999</v>
      </c>
      <c r="H3377" s="37">
        <v>286.84573690000002</v>
      </c>
      <c r="I3377" s="17" t="s">
        <v>243</v>
      </c>
      <c r="J3377" s="17" t="s">
        <v>249</v>
      </c>
      <c r="K3377" s="17" t="s">
        <v>392</v>
      </c>
      <c r="L3377" s="17" t="s">
        <v>261</v>
      </c>
      <c r="M3377" s="17" t="s">
        <v>334</v>
      </c>
      <c r="N3377" s="36">
        <v>7.6991895918116802</v>
      </c>
      <c r="O3377" s="35">
        <v>18.789864300000001</v>
      </c>
      <c r="P3377" s="37">
        <v>2003.5761147600001</v>
      </c>
      <c r="Q3377" t="str">
        <f t="shared" si="208"/>
        <v>Borderline High</v>
      </c>
      <c r="R3377" t="str">
        <f t="shared" si="209"/>
        <v>Normal</v>
      </c>
      <c r="S3377">
        <f t="shared" si="210"/>
        <v>4</v>
      </c>
      <c r="T3377" t="str">
        <f t="shared" si="211"/>
        <v>Moderate</v>
      </c>
    </row>
    <row r="3378" spans="1:20" ht="15" customHeight="1" x14ac:dyDescent="0.35">
      <c r="A3378" s="35">
        <v>64</v>
      </c>
      <c r="B3378" s="36">
        <v>20.597405770000002</v>
      </c>
      <c r="C3378" s="35">
        <v>111.8799059</v>
      </c>
      <c r="D3378" s="35">
        <v>90.754384930000001</v>
      </c>
      <c r="E3378" s="37">
        <v>217.1299889</v>
      </c>
      <c r="F3378" s="37">
        <v>34.069063939999999</v>
      </c>
      <c r="G3378" s="37">
        <v>228.18663559999999</v>
      </c>
      <c r="H3378" s="37">
        <v>254.04296049999999</v>
      </c>
      <c r="I3378" s="17" t="s">
        <v>353</v>
      </c>
      <c r="J3378" s="17" t="s">
        <v>359</v>
      </c>
      <c r="K3378" s="17" t="s">
        <v>392</v>
      </c>
      <c r="L3378" s="17" t="s">
        <v>261</v>
      </c>
      <c r="M3378" s="17" t="s">
        <v>255</v>
      </c>
      <c r="N3378" s="36">
        <v>6.3732302502467899</v>
      </c>
      <c r="O3378" s="35">
        <v>21.12552097</v>
      </c>
      <c r="P3378" s="37">
        <v>1318.2339692800001</v>
      </c>
      <c r="Q3378" t="str">
        <f t="shared" si="208"/>
        <v>Borderline High</v>
      </c>
      <c r="R3378" t="str">
        <f t="shared" si="209"/>
        <v>Normal</v>
      </c>
      <c r="S3378">
        <f t="shared" si="210"/>
        <v>3</v>
      </c>
      <c r="T3378" t="str">
        <f t="shared" si="211"/>
        <v>Moderate</v>
      </c>
    </row>
    <row r="3379" spans="1:20" ht="15" customHeight="1" x14ac:dyDescent="0.35">
      <c r="A3379" s="35">
        <v>72</v>
      </c>
      <c r="B3379" s="36">
        <v>25.082950690000001</v>
      </c>
      <c r="C3379" s="35">
        <v>99.452328769999994</v>
      </c>
      <c r="D3379" s="35">
        <v>85.367171569999996</v>
      </c>
      <c r="E3379" s="37">
        <v>213.84906119999999</v>
      </c>
      <c r="F3379" s="37">
        <v>33.239598549999997</v>
      </c>
      <c r="G3379" s="37">
        <v>232.0616149</v>
      </c>
      <c r="H3379" s="37">
        <v>233.70157570000001</v>
      </c>
      <c r="I3379" s="17" t="s">
        <v>353</v>
      </c>
      <c r="J3379" s="17" t="s">
        <v>359</v>
      </c>
      <c r="K3379" s="17" t="s">
        <v>392</v>
      </c>
      <c r="L3379" s="17" t="s">
        <v>366</v>
      </c>
      <c r="M3379" s="17" t="s">
        <v>333</v>
      </c>
      <c r="N3379" s="36">
        <v>6.4335632958479296</v>
      </c>
      <c r="O3379" s="35">
        <v>14.085157199999999</v>
      </c>
      <c r="P3379" s="37">
        <v>1805.97244968</v>
      </c>
      <c r="Q3379" t="str">
        <f t="shared" si="208"/>
        <v>Borderline High</v>
      </c>
      <c r="R3379" t="str">
        <f t="shared" si="209"/>
        <v>Normal</v>
      </c>
      <c r="S3379">
        <f t="shared" si="210"/>
        <v>5</v>
      </c>
      <c r="T3379" t="str">
        <f t="shared" si="211"/>
        <v>Moderate</v>
      </c>
    </row>
    <row r="3380" spans="1:20" ht="15" customHeight="1" x14ac:dyDescent="0.35">
      <c r="A3380" s="35">
        <v>81</v>
      </c>
      <c r="B3380" s="36">
        <v>22.99858163</v>
      </c>
      <c r="C3380" s="35">
        <v>96.507858420000005</v>
      </c>
      <c r="D3380" s="35">
        <v>77.059573270000001</v>
      </c>
      <c r="E3380" s="37">
        <v>178.68636939999999</v>
      </c>
      <c r="F3380" s="37">
        <v>39.645794449999997</v>
      </c>
      <c r="G3380" s="37">
        <v>221.1982118</v>
      </c>
      <c r="H3380" s="37">
        <v>276.62801009999998</v>
      </c>
      <c r="I3380" s="17" t="s">
        <v>353</v>
      </c>
      <c r="J3380" s="17" t="s">
        <v>359</v>
      </c>
      <c r="K3380" s="17" t="s">
        <v>255</v>
      </c>
      <c r="L3380" s="17" t="s">
        <v>366</v>
      </c>
      <c r="M3380" s="17" t="s">
        <v>255</v>
      </c>
      <c r="N3380" s="36">
        <v>4.5070699648951003</v>
      </c>
      <c r="O3380" s="35">
        <v>19.44828515</v>
      </c>
      <c r="P3380" s="37">
        <v>1862.8851120300001</v>
      </c>
      <c r="Q3380" t="str">
        <f t="shared" si="208"/>
        <v>Desirable</v>
      </c>
      <c r="R3380" t="str">
        <f t="shared" si="209"/>
        <v>Normal</v>
      </c>
      <c r="S3380">
        <f t="shared" si="210"/>
        <v>3</v>
      </c>
      <c r="T3380" t="str">
        <f t="shared" si="211"/>
        <v>Moderate</v>
      </c>
    </row>
    <row r="3381" spans="1:20" ht="15" customHeight="1" x14ac:dyDescent="0.35">
      <c r="A3381" s="35">
        <v>82</v>
      </c>
      <c r="B3381" s="36">
        <v>28.642264109999999</v>
      </c>
      <c r="C3381" s="35">
        <v>94.588348139999994</v>
      </c>
      <c r="D3381" s="35">
        <v>86.719036750000001</v>
      </c>
      <c r="E3381" s="37">
        <v>183.745923</v>
      </c>
      <c r="F3381" s="37">
        <v>34.007610120000002</v>
      </c>
      <c r="G3381" s="37">
        <v>219.91820440000001</v>
      </c>
      <c r="H3381" s="37">
        <v>307.03529630000003</v>
      </c>
      <c r="I3381" s="17" t="s">
        <v>353</v>
      </c>
      <c r="J3381" s="17" t="s">
        <v>359</v>
      </c>
      <c r="K3381" s="17" t="s">
        <v>392</v>
      </c>
      <c r="L3381" s="17" t="s">
        <v>366</v>
      </c>
      <c r="M3381" s="17" t="s">
        <v>333</v>
      </c>
      <c r="N3381" s="36">
        <v>5.4030824968773201</v>
      </c>
      <c r="O3381" s="35">
        <v>7.8693113899999902</v>
      </c>
      <c r="P3381" s="37">
        <v>2348.6656570199998</v>
      </c>
      <c r="Q3381" t="str">
        <f t="shared" si="208"/>
        <v>Desirable</v>
      </c>
      <c r="R3381" t="str">
        <f t="shared" si="209"/>
        <v>Normal</v>
      </c>
      <c r="S3381">
        <f t="shared" si="210"/>
        <v>5</v>
      </c>
      <c r="T3381" t="str">
        <f t="shared" si="211"/>
        <v>Moderate</v>
      </c>
    </row>
    <row r="3382" spans="1:20" ht="15" customHeight="1" x14ac:dyDescent="0.35">
      <c r="A3382" s="35">
        <v>84</v>
      </c>
      <c r="B3382" s="36">
        <v>24.358923900000001</v>
      </c>
      <c r="C3382" s="35">
        <v>114.8424538</v>
      </c>
      <c r="D3382" s="35">
        <v>71.783168180000004</v>
      </c>
      <c r="E3382" s="37">
        <v>202.0266503</v>
      </c>
      <c r="F3382" s="37">
        <v>36.610085720000001</v>
      </c>
      <c r="G3382" s="37">
        <v>219.6737621</v>
      </c>
      <c r="H3382" s="37">
        <v>260.0997448</v>
      </c>
      <c r="I3382" s="17" t="s">
        <v>243</v>
      </c>
      <c r="J3382" s="17" t="s">
        <v>249</v>
      </c>
      <c r="K3382" s="17" t="s">
        <v>255</v>
      </c>
      <c r="L3382" s="17" t="s">
        <v>366</v>
      </c>
      <c r="M3382" s="17" t="s">
        <v>255</v>
      </c>
      <c r="N3382" s="36">
        <v>5.5183331676722398</v>
      </c>
      <c r="O3382" s="35">
        <v>43.059285619999997</v>
      </c>
      <c r="P3382" s="37">
        <v>2046.1496076000001</v>
      </c>
      <c r="Q3382" t="str">
        <f t="shared" si="208"/>
        <v>Borderline High</v>
      </c>
      <c r="R3382" t="str">
        <f t="shared" si="209"/>
        <v>Normal</v>
      </c>
      <c r="S3382">
        <f t="shared" si="210"/>
        <v>1</v>
      </c>
      <c r="T3382" t="str">
        <f t="shared" si="211"/>
        <v>Low</v>
      </c>
    </row>
    <row r="3383" spans="1:20" ht="15" customHeight="1" x14ac:dyDescent="0.35">
      <c r="A3383" s="35">
        <v>32</v>
      </c>
      <c r="B3383" s="36">
        <v>30.43393974</v>
      </c>
      <c r="C3383" s="35">
        <v>115.1984461</v>
      </c>
      <c r="D3383" s="35">
        <v>81.615174609999997</v>
      </c>
      <c r="E3383" s="37">
        <v>192.0592967</v>
      </c>
      <c r="F3383" s="37">
        <v>34.279548220000002</v>
      </c>
      <c r="G3383" s="37">
        <v>206.5278826</v>
      </c>
      <c r="H3383" s="37">
        <v>252.5119128</v>
      </c>
      <c r="I3383" s="17" t="s">
        <v>353</v>
      </c>
      <c r="J3383" s="17" t="s">
        <v>359</v>
      </c>
      <c r="K3383" s="17" t="s">
        <v>392</v>
      </c>
      <c r="L3383" s="17" t="s">
        <v>357</v>
      </c>
      <c r="M3383" s="17" t="s">
        <v>334</v>
      </c>
      <c r="N3383" s="36">
        <v>5.6027371034004796</v>
      </c>
      <c r="O3383" s="35">
        <v>33.583271490000001</v>
      </c>
      <c r="P3383" s="37">
        <v>973.88607167999999</v>
      </c>
      <c r="Q3383" t="str">
        <f t="shared" si="208"/>
        <v>Desirable</v>
      </c>
      <c r="R3383" t="str">
        <f t="shared" si="209"/>
        <v>Normal</v>
      </c>
      <c r="S3383">
        <f t="shared" si="210"/>
        <v>6</v>
      </c>
      <c r="T3383" t="str">
        <f t="shared" si="211"/>
        <v>High</v>
      </c>
    </row>
    <row r="3384" spans="1:20" ht="15" customHeight="1" x14ac:dyDescent="0.35">
      <c r="A3384" s="35">
        <v>49</v>
      </c>
      <c r="B3384" s="36">
        <v>39.342951650000003</v>
      </c>
      <c r="C3384" s="35">
        <v>109.1649692</v>
      </c>
      <c r="D3384" s="35">
        <v>81.410039900000001</v>
      </c>
      <c r="E3384" s="37">
        <v>189.87016969999999</v>
      </c>
      <c r="F3384" s="37">
        <v>40.333068040000001</v>
      </c>
      <c r="G3384" s="37">
        <v>211.7892435</v>
      </c>
      <c r="H3384" s="37">
        <v>255.48005509999999</v>
      </c>
      <c r="I3384" s="17" t="s">
        <v>243</v>
      </c>
      <c r="J3384" s="17" t="s">
        <v>249</v>
      </c>
      <c r="K3384" s="17" t="s">
        <v>392</v>
      </c>
      <c r="L3384" s="17" t="s">
        <v>360</v>
      </c>
      <c r="M3384" s="17" t="s">
        <v>334</v>
      </c>
      <c r="N3384" s="36">
        <v>4.7075558326407902</v>
      </c>
      <c r="O3384" s="35">
        <v>27.754929300000001</v>
      </c>
      <c r="P3384" s="37">
        <v>1927.80463085</v>
      </c>
      <c r="Q3384" t="str">
        <f t="shared" si="208"/>
        <v>Desirable</v>
      </c>
      <c r="R3384" t="str">
        <f t="shared" si="209"/>
        <v>Normal</v>
      </c>
      <c r="S3384">
        <f t="shared" si="210"/>
        <v>3</v>
      </c>
      <c r="T3384" t="str">
        <f t="shared" si="211"/>
        <v>Moderate</v>
      </c>
    </row>
    <row r="3385" spans="1:20" ht="15" customHeight="1" x14ac:dyDescent="0.35">
      <c r="A3385" s="35">
        <v>85</v>
      </c>
      <c r="B3385" s="36">
        <v>30.1078738</v>
      </c>
      <c r="C3385" s="35">
        <v>108.7749182</v>
      </c>
      <c r="D3385" s="35">
        <v>81.841356399999995</v>
      </c>
      <c r="E3385" s="37">
        <v>208.17566679999999</v>
      </c>
      <c r="F3385" s="37">
        <v>37.16047751</v>
      </c>
      <c r="G3385" s="37">
        <v>207.9210721</v>
      </c>
      <c r="H3385" s="37">
        <v>271.56377780000003</v>
      </c>
      <c r="I3385" s="17" t="s">
        <v>353</v>
      </c>
      <c r="J3385" s="17" t="s">
        <v>249</v>
      </c>
      <c r="K3385" s="17" t="s">
        <v>392</v>
      </c>
      <c r="L3385" s="17" t="s">
        <v>366</v>
      </c>
      <c r="M3385" s="17" t="s">
        <v>334</v>
      </c>
      <c r="N3385" s="36">
        <v>5.6020718986719</v>
      </c>
      <c r="O3385" s="35">
        <v>26.9335618</v>
      </c>
      <c r="P3385" s="37">
        <v>2559.169273</v>
      </c>
      <c r="Q3385" t="str">
        <f t="shared" si="208"/>
        <v>Borderline High</v>
      </c>
      <c r="R3385" t="str">
        <f t="shared" si="209"/>
        <v>Normal</v>
      </c>
      <c r="S3385">
        <f t="shared" si="210"/>
        <v>6</v>
      </c>
      <c r="T3385" t="str">
        <f t="shared" si="211"/>
        <v>High</v>
      </c>
    </row>
    <row r="3386" spans="1:20" ht="15" customHeight="1" x14ac:dyDescent="0.35">
      <c r="A3386" s="35">
        <v>35</v>
      </c>
      <c r="B3386" s="36">
        <v>34.05828992</v>
      </c>
      <c r="C3386" s="35">
        <v>119.21604600000001</v>
      </c>
      <c r="D3386" s="35">
        <v>81.898106240000004</v>
      </c>
      <c r="E3386" s="37">
        <v>205.35327269999999</v>
      </c>
      <c r="F3386" s="37">
        <v>39.187494530000002</v>
      </c>
      <c r="G3386" s="37">
        <v>204.57868970000001</v>
      </c>
      <c r="H3386" s="37">
        <v>234.96703650000001</v>
      </c>
      <c r="I3386" s="17" t="s">
        <v>243</v>
      </c>
      <c r="J3386" s="17" t="s">
        <v>249</v>
      </c>
      <c r="K3386" s="17" t="s">
        <v>392</v>
      </c>
      <c r="L3386" s="17" t="s">
        <v>357</v>
      </c>
      <c r="M3386" s="17" t="s">
        <v>334</v>
      </c>
      <c r="N3386" s="36">
        <v>5.2402756329009899</v>
      </c>
      <c r="O3386" s="35">
        <v>37.317939760000002</v>
      </c>
      <c r="P3386" s="37">
        <v>1192.0401472000001</v>
      </c>
      <c r="Q3386" t="str">
        <f t="shared" si="208"/>
        <v>Borderline High</v>
      </c>
      <c r="R3386" t="str">
        <f t="shared" si="209"/>
        <v>Normal</v>
      </c>
      <c r="S3386">
        <f t="shared" si="210"/>
        <v>4</v>
      </c>
      <c r="T3386" t="str">
        <f t="shared" si="211"/>
        <v>Moderate</v>
      </c>
    </row>
    <row r="3387" spans="1:20" ht="15" customHeight="1" x14ac:dyDescent="0.35">
      <c r="A3387" s="35">
        <v>60</v>
      </c>
      <c r="B3387" s="36">
        <v>21.077237199999999</v>
      </c>
      <c r="C3387" s="35">
        <v>105.03399140000001</v>
      </c>
      <c r="D3387" s="35">
        <v>70.780134009999998</v>
      </c>
      <c r="E3387" s="37">
        <v>173.93544470000001</v>
      </c>
      <c r="F3387" s="37">
        <v>35.813053050000001</v>
      </c>
      <c r="G3387" s="37">
        <v>211.82142519999999</v>
      </c>
      <c r="H3387" s="37">
        <v>223.02058030000001</v>
      </c>
      <c r="I3387" s="17" t="s">
        <v>243</v>
      </c>
      <c r="J3387" s="17" t="s">
        <v>249</v>
      </c>
      <c r="K3387" s="17" t="s">
        <v>255</v>
      </c>
      <c r="L3387" s="17" t="s">
        <v>261</v>
      </c>
      <c r="M3387" s="17" t="s">
        <v>255</v>
      </c>
      <c r="N3387" s="36">
        <v>4.8567611495496301</v>
      </c>
      <c r="O3387" s="35">
        <v>34.25385739</v>
      </c>
      <c r="P3387" s="37">
        <v>1264.6342320000001</v>
      </c>
      <c r="Q3387" t="str">
        <f t="shared" si="208"/>
        <v>Desirable</v>
      </c>
      <c r="R3387" t="str">
        <f t="shared" si="209"/>
        <v>Normal</v>
      </c>
      <c r="S3387">
        <f t="shared" si="210"/>
        <v>1</v>
      </c>
      <c r="T3387" t="str">
        <f t="shared" si="211"/>
        <v>Low</v>
      </c>
    </row>
    <row r="3388" spans="1:20" ht="15" customHeight="1" x14ac:dyDescent="0.35">
      <c r="A3388" s="35">
        <v>52</v>
      </c>
      <c r="B3388" s="36">
        <v>26.575149329999999</v>
      </c>
      <c r="C3388" s="35">
        <v>112.2190927</v>
      </c>
      <c r="D3388" s="35">
        <v>76.001474709999997</v>
      </c>
      <c r="E3388" s="37">
        <v>209.65014919999999</v>
      </c>
      <c r="F3388" s="37">
        <v>37.784388890000002</v>
      </c>
      <c r="G3388" s="37">
        <v>215.7019961</v>
      </c>
      <c r="H3388" s="37">
        <v>284.90981620000002</v>
      </c>
      <c r="I3388" s="17" t="s">
        <v>243</v>
      </c>
      <c r="J3388" s="17" t="s">
        <v>354</v>
      </c>
      <c r="K3388" s="17" t="s">
        <v>255</v>
      </c>
      <c r="L3388" s="17" t="s">
        <v>363</v>
      </c>
      <c r="M3388" s="17" t="s">
        <v>333</v>
      </c>
      <c r="N3388" s="36">
        <v>5.5485917692183699</v>
      </c>
      <c r="O3388" s="35">
        <v>36.217617990000001</v>
      </c>
      <c r="P3388" s="37">
        <v>1381.9077651600001</v>
      </c>
      <c r="Q3388" t="str">
        <f t="shared" si="208"/>
        <v>Borderline High</v>
      </c>
      <c r="R3388" t="str">
        <f t="shared" si="209"/>
        <v>Normal</v>
      </c>
      <c r="S3388">
        <f t="shared" si="210"/>
        <v>3</v>
      </c>
      <c r="T3388" t="str">
        <f t="shared" si="211"/>
        <v>Moderate</v>
      </c>
    </row>
    <row r="3389" spans="1:20" ht="15" customHeight="1" x14ac:dyDescent="0.35">
      <c r="A3389" s="35">
        <v>75</v>
      </c>
      <c r="B3389" s="36">
        <v>28.08427721</v>
      </c>
      <c r="C3389" s="35">
        <v>113.85281070000001</v>
      </c>
      <c r="D3389" s="35">
        <v>74.186875000000001</v>
      </c>
      <c r="E3389" s="37">
        <v>196.93186929999999</v>
      </c>
      <c r="F3389" s="37">
        <v>37.876730889999997</v>
      </c>
      <c r="G3389" s="37">
        <v>227.0892288</v>
      </c>
      <c r="H3389" s="37">
        <v>258.93405869999998</v>
      </c>
      <c r="I3389" s="17" t="s">
        <v>243</v>
      </c>
      <c r="J3389" s="17" t="s">
        <v>249</v>
      </c>
      <c r="K3389" s="17" t="s">
        <v>255</v>
      </c>
      <c r="L3389" s="17" t="s">
        <v>366</v>
      </c>
      <c r="M3389" s="17" t="s">
        <v>333</v>
      </c>
      <c r="N3389" s="36">
        <v>5.1992836940421601</v>
      </c>
      <c r="O3389" s="35">
        <v>39.665935699999999</v>
      </c>
      <c r="P3389" s="37">
        <v>2106.32079075</v>
      </c>
      <c r="Q3389" t="str">
        <f t="shared" si="208"/>
        <v>Desirable</v>
      </c>
      <c r="R3389" t="str">
        <f t="shared" si="209"/>
        <v>Normal</v>
      </c>
      <c r="S3389">
        <f t="shared" si="210"/>
        <v>3</v>
      </c>
      <c r="T3389" t="str">
        <f t="shared" si="211"/>
        <v>Moderate</v>
      </c>
    </row>
    <row r="3390" spans="1:20" ht="15" customHeight="1" x14ac:dyDescent="0.35">
      <c r="A3390" s="35">
        <v>50</v>
      </c>
      <c r="B3390" s="36">
        <v>27.325278489999999</v>
      </c>
      <c r="C3390" s="35">
        <v>98.666598149999999</v>
      </c>
      <c r="D3390" s="35">
        <v>71.335569320000005</v>
      </c>
      <c r="E3390" s="37">
        <v>186.48991340000001</v>
      </c>
      <c r="F3390" s="37">
        <v>34.74023347</v>
      </c>
      <c r="G3390" s="37">
        <v>232.48206959999999</v>
      </c>
      <c r="H3390" s="37">
        <v>223.07983440000001</v>
      </c>
      <c r="I3390" s="17" t="s">
        <v>353</v>
      </c>
      <c r="J3390" s="17" t="s">
        <v>359</v>
      </c>
      <c r="K3390" s="17" t="s">
        <v>255</v>
      </c>
      <c r="L3390" s="17" t="s">
        <v>363</v>
      </c>
      <c r="M3390" s="17" t="s">
        <v>333</v>
      </c>
      <c r="N3390" s="36">
        <v>5.3681249310268404</v>
      </c>
      <c r="O3390" s="35">
        <v>27.331028830000001</v>
      </c>
      <c r="P3390" s="37">
        <v>1366.2639245</v>
      </c>
      <c r="Q3390" t="str">
        <f t="shared" si="208"/>
        <v>Desirable</v>
      </c>
      <c r="R3390" t="str">
        <f t="shared" si="209"/>
        <v>Normal</v>
      </c>
      <c r="S3390">
        <f t="shared" si="210"/>
        <v>5</v>
      </c>
      <c r="T3390" t="str">
        <f t="shared" si="211"/>
        <v>Moderate</v>
      </c>
    </row>
    <row r="3391" spans="1:20" ht="15" customHeight="1" x14ac:dyDescent="0.35">
      <c r="A3391" s="35">
        <v>31</v>
      </c>
      <c r="B3391" s="36">
        <v>36.216657290000001</v>
      </c>
      <c r="C3391" s="35">
        <v>115.4384792</v>
      </c>
      <c r="D3391" s="35">
        <v>86.397327799999999</v>
      </c>
      <c r="E3391" s="37">
        <v>199.2776016</v>
      </c>
      <c r="F3391" s="37">
        <v>40.134494650000001</v>
      </c>
      <c r="G3391" s="37">
        <v>219.40779910000001</v>
      </c>
      <c r="H3391" s="37">
        <v>254.81851700000001</v>
      </c>
      <c r="I3391" s="17" t="s">
        <v>243</v>
      </c>
      <c r="J3391" s="17" t="s">
        <v>359</v>
      </c>
      <c r="K3391" s="17" t="s">
        <v>392</v>
      </c>
      <c r="L3391" s="17" t="s">
        <v>357</v>
      </c>
      <c r="M3391" s="17" t="s">
        <v>334</v>
      </c>
      <c r="N3391" s="36">
        <v>4.9652450675618498</v>
      </c>
      <c r="O3391" s="35">
        <v>29.0411514</v>
      </c>
      <c r="P3391" s="37">
        <v>1122.71637599</v>
      </c>
      <c r="Q3391" t="str">
        <f t="shared" si="208"/>
        <v>Desirable</v>
      </c>
      <c r="R3391" t="str">
        <f t="shared" si="209"/>
        <v>Normal</v>
      </c>
      <c r="S3391">
        <f t="shared" si="210"/>
        <v>3</v>
      </c>
      <c r="T3391" t="str">
        <f t="shared" si="211"/>
        <v>Moderate</v>
      </c>
    </row>
    <row r="3392" spans="1:20" ht="15" customHeight="1" x14ac:dyDescent="0.35">
      <c r="A3392" s="35">
        <v>51</v>
      </c>
      <c r="B3392" s="36">
        <v>23.28056977</v>
      </c>
      <c r="C3392" s="35">
        <v>108.3930824</v>
      </c>
      <c r="D3392" s="35">
        <v>86.436587630000005</v>
      </c>
      <c r="E3392" s="37">
        <v>168.1888731</v>
      </c>
      <c r="F3392" s="37">
        <v>43.298763579999999</v>
      </c>
      <c r="G3392" s="37">
        <v>200.50335369999999</v>
      </c>
      <c r="H3392" s="37">
        <v>263.24930119999999</v>
      </c>
      <c r="I3392" s="17" t="s">
        <v>353</v>
      </c>
      <c r="J3392" s="17" t="s">
        <v>249</v>
      </c>
      <c r="K3392" s="17" t="s">
        <v>392</v>
      </c>
      <c r="L3392" s="17" t="s">
        <v>363</v>
      </c>
      <c r="M3392" s="17" t="s">
        <v>255</v>
      </c>
      <c r="N3392" s="36">
        <v>3.88438050405873</v>
      </c>
      <c r="O3392" s="35">
        <v>21.956494769999999</v>
      </c>
      <c r="P3392" s="37">
        <v>1187.3090582699999</v>
      </c>
      <c r="Q3392" t="str">
        <f t="shared" si="208"/>
        <v>Desirable</v>
      </c>
      <c r="R3392" t="str">
        <f t="shared" si="209"/>
        <v>Normal</v>
      </c>
      <c r="S3392">
        <f t="shared" si="210"/>
        <v>2</v>
      </c>
      <c r="T3392" t="str">
        <f t="shared" si="211"/>
        <v>Low</v>
      </c>
    </row>
    <row r="3393" spans="1:20" ht="15" customHeight="1" x14ac:dyDescent="0.35">
      <c r="A3393" s="35">
        <v>78</v>
      </c>
      <c r="B3393" s="36">
        <v>28.615620140000001</v>
      </c>
      <c r="C3393" s="35">
        <v>106.3914035</v>
      </c>
      <c r="D3393" s="35">
        <v>86.444294110000001</v>
      </c>
      <c r="E3393" s="37">
        <v>212.05939430000001</v>
      </c>
      <c r="F3393" s="37">
        <v>37.88560348</v>
      </c>
      <c r="G3393" s="37">
        <v>223.48712040000001</v>
      </c>
      <c r="H3393" s="37">
        <v>265.82281990000001</v>
      </c>
      <c r="I3393" s="17" t="s">
        <v>243</v>
      </c>
      <c r="J3393" s="17" t="s">
        <v>359</v>
      </c>
      <c r="K3393" s="17" t="s">
        <v>392</v>
      </c>
      <c r="L3393" s="17" t="s">
        <v>366</v>
      </c>
      <c r="M3393" s="17" t="s">
        <v>333</v>
      </c>
      <c r="N3393" s="36">
        <v>5.5973608659011402</v>
      </c>
      <c r="O3393" s="35">
        <v>19.947109390000001</v>
      </c>
      <c r="P3393" s="37">
        <v>2232.0183709200001</v>
      </c>
      <c r="Q3393" t="str">
        <f t="shared" si="208"/>
        <v>Borderline High</v>
      </c>
      <c r="R3393" t="str">
        <f t="shared" si="209"/>
        <v>Normal</v>
      </c>
      <c r="S3393">
        <f t="shared" si="210"/>
        <v>3</v>
      </c>
      <c r="T3393" t="str">
        <f t="shared" si="211"/>
        <v>Moderate</v>
      </c>
    </row>
    <row r="3394" spans="1:20" ht="15" customHeight="1" x14ac:dyDescent="0.35">
      <c r="A3394" s="35">
        <v>21</v>
      </c>
      <c r="B3394" s="36">
        <v>14.857661240000001</v>
      </c>
      <c r="C3394" s="35">
        <v>96.116292090000002</v>
      </c>
      <c r="D3394" s="35">
        <v>66.494490080000006</v>
      </c>
      <c r="E3394" s="37">
        <v>180.925217</v>
      </c>
      <c r="F3394" s="37">
        <v>40.273875859999997</v>
      </c>
      <c r="G3394" s="37">
        <v>210.1812827</v>
      </c>
      <c r="H3394" s="37">
        <v>218.45612840000001</v>
      </c>
      <c r="I3394" s="17" t="s">
        <v>243</v>
      </c>
      <c r="J3394" s="17" t="s">
        <v>359</v>
      </c>
      <c r="K3394" s="17" t="s">
        <v>255</v>
      </c>
      <c r="L3394" s="17" t="s">
        <v>355</v>
      </c>
      <c r="M3394" s="17" t="s">
        <v>332</v>
      </c>
      <c r="N3394" s="36">
        <v>4.4923716214682701</v>
      </c>
      <c r="O3394" s="35">
        <v>29.62180201</v>
      </c>
      <c r="P3394" s="37">
        <v>312.01088604</v>
      </c>
      <c r="Q3394" t="str">
        <f t="shared" ref="Q3394:Q3457" si="212">IF(E3394&lt;200,"Desirable",IF(E3394&lt;240,"Borderline High","High"))</f>
        <v>Desirable</v>
      </c>
      <c r="R3394" t="str">
        <f t="shared" ref="R3394:R3457" si="213">IF(C3394&lt;120,"Normal",IF(C3394&lt;130,"Elevated",IF(C3394&lt;140,"High / Stage 1","High / Stage 2")))</f>
        <v>Normal</v>
      </c>
      <c r="S3394">
        <f t="shared" ref="S3394:S3457" si="214">(IF(M3394="Obese",3,IF(M3394="Overweight",2,IF(M3394="Underweight",1,0))))+(IF(R3394="High / Stage 2",3,IF(R3394="High / Stage 1",2,IF(R3394="Elevated",1,0))))+IF(I3394="smoker",2,0)+IF(F3394&lt;40,1,0)</f>
        <v>1</v>
      </c>
      <c r="T3394" t="str">
        <f t="shared" ref="T3394:T3457" si="215">IF(S3394&lt;=2,"Low",IF(S3394&lt;=5,"Moderate","High"))</f>
        <v>Low</v>
      </c>
    </row>
    <row r="3395" spans="1:20" ht="15" customHeight="1" x14ac:dyDescent="0.35">
      <c r="A3395" s="35">
        <v>76</v>
      </c>
      <c r="B3395" s="36">
        <v>29.123365530000001</v>
      </c>
      <c r="C3395" s="35">
        <v>98.409263690000003</v>
      </c>
      <c r="D3395" s="35">
        <v>75.149723589999994</v>
      </c>
      <c r="E3395" s="37">
        <v>182.7279523</v>
      </c>
      <c r="F3395" s="37">
        <v>32.639327590000001</v>
      </c>
      <c r="G3395" s="37">
        <v>208.18548250000001</v>
      </c>
      <c r="H3395" s="37">
        <v>257.64623080000001</v>
      </c>
      <c r="I3395" s="17" t="s">
        <v>353</v>
      </c>
      <c r="J3395" s="17" t="s">
        <v>359</v>
      </c>
      <c r="K3395" s="17" t="s">
        <v>255</v>
      </c>
      <c r="L3395" s="17" t="s">
        <v>366</v>
      </c>
      <c r="M3395" s="17" t="s">
        <v>333</v>
      </c>
      <c r="N3395" s="36">
        <v>5.5983981837905299</v>
      </c>
      <c r="O3395" s="35">
        <v>23.259540099999999</v>
      </c>
      <c r="P3395" s="37">
        <v>2213.3757802800001</v>
      </c>
      <c r="Q3395" t="str">
        <f t="shared" si="212"/>
        <v>Desirable</v>
      </c>
      <c r="R3395" t="str">
        <f t="shared" si="213"/>
        <v>Normal</v>
      </c>
      <c r="S3395">
        <f t="shared" si="214"/>
        <v>5</v>
      </c>
      <c r="T3395" t="str">
        <f t="shared" si="215"/>
        <v>Moderate</v>
      </c>
    </row>
    <row r="3396" spans="1:20" ht="15" customHeight="1" x14ac:dyDescent="0.35">
      <c r="A3396" s="35">
        <v>46</v>
      </c>
      <c r="B3396" s="36">
        <v>29.52957928</v>
      </c>
      <c r="C3396" s="35">
        <v>117.349424</v>
      </c>
      <c r="D3396" s="35">
        <v>75.572905840000004</v>
      </c>
      <c r="E3396" s="37">
        <v>202.80962790000001</v>
      </c>
      <c r="F3396" s="37">
        <v>24.036990620000001</v>
      </c>
      <c r="G3396" s="37">
        <v>223.0275159</v>
      </c>
      <c r="H3396" s="37">
        <v>266.82473540000001</v>
      </c>
      <c r="I3396" s="17" t="s">
        <v>353</v>
      </c>
      <c r="J3396" s="17" t="s">
        <v>354</v>
      </c>
      <c r="K3396" s="17" t="s">
        <v>255</v>
      </c>
      <c r="L3396" s="17" t="s">
        <v>360</v>
      </c>
      <c r="M3396" s="17" t="s">
        <v>333</v>
      </c>
      <c r="N3396" s="36">
        <v>8.4373968067055802</v>
      </c>
      <c r="O3396" s="35">
        <v>41.776518160000002</v>
      </c>
      <c r="P3396" s="37">
        <v>1358.3606468800001</v>
      </c>
      <c r="Q3396" t="str">
        <f t="shared" si="212"/>
        <v>Borderline High</v>
      </c>
      <c r="R3396" t="str">
        <f t="shared" si="213"/>
        <v>Normal</v>
      </c>
      <c r="S3396">
        <f t="shared" si="214"/>
        <v>5</v>
      </c>
      <c r="T3396" t="str">
        <f t="shared" si="215"/>
        <v>Moderate</v>
      </c>
    </row>
    <row r="3397" spans="1:20" ht="15" customHeight="1" x14ac:dyDescent="0.35">
      <c r="A3397" s="35">
        <v>23</v>
      </c>
      <c r="B3397" s="36">
        <v>26.738742680000001</v>
      </c>
      <c r="C3397" s="35">
        <v>107.5604546</v>
      </c>
      <c r="D3397" s="35">
        <v>69.802057480000002</v>
      </c>
      <c r="E3397" s="37">
        <v>173.61957559999999</v>
      </c>
      <c r="F3397" s="37">
        <v>46.045223479999997</v>
      </c>
      <c r="G3397" s="37">
        <v>188.08847539999999</v>
      </c>
      <c r="H3397" s="37">
        <v>244.58936550000001</v>
      </c>
      <c r="I3397" s="17" t="s">
        <v>353</v>
      </c>
      <c r="J3397" s="17" t="s">
        <v>249</v>
      </c>
      <c r="K3397" s="17" t="s">
        <v>255</v>
      </c>
      <c r="L3397" s="17" t="s">
        <v>355</v>
      </c>
      <c r="M3397" s="17" t="s">
        <v>333</v>
      </c>
      <c r="N3397" s="36">
        <v>3.7706316199206298</v>
      </c>
      <c r="O3397" s="35">
        <v>37.758397119999998</v>
      </c>
      <c r="P3397" s="37">
        <v>614.99108163999995</v>
      </c>
      <c r="Q3397" t="str">
        <f t="shared" si="212"/>
        <v>Desirable</v>
      </c>
      <c r="R3397" t="str">
        <f t="shared" si="213"/>
        <v>Normal</v>
      </c>
      <c r="S3397">
        <f t="shared" si="214"/>
        <v>4</v>
      </c>
      <c r="T3397" t="str">
        <f t="shared" si="215"/>
        <v>Moderate</v>
      </c>
    </row>
    <row r="3398" spans="1:20" ht="15" customHeight="1" x14ac:dyDescent="0.35">
      <c r="A3398" s="35">
        <v>66</v>
      </c>
      <c r="B3398" s="36">
        <v>28.97650758</v>
      </c>
      <c r="C3398" s="35">
        <v>112.3842973</v>
      </c>
      <c r="D3398" s="35">
        <v>65.286255909999994</v>
      </c>
      <c r="E3398" s="37">
        <v>180.93341480000001</v>
      </c>
      <c r="F3398" s="37">
        <v>38.006067219999998</v>
      </c>
      <c r="G3398" s="37">
        <v>213.6352339</v>
      </c>
      <c r="H3398" s="37">
        <v>264.6008448</v>
      </c>
      <c r="I3398" s="17" t="s">
        <v>243</v>
      </c>
      <c r="J3398" s="17" t="s">
        <v>354</v>
      </c>
      <c r="K3398" s="17" t="s">
        <v>255</v>
      </c>
      <c r="L3398" s="17" t="s">
        <v>261</v>
      </c>
      <c r="M3398" s="17" t="s">
        <v>333</v>
      </c>
      <c r="N3398" s="36">
        <v>4.7606455504237797</v>
      </c>
      <c r="O3398" s="35">
        <v>47.098041389999999</v>
      </c>
      <c r="P3398" s="37">
        <v>1912.4495002799999</v>
      </c>
      <c r="Q3398" t="str">
        <f t="shared" si="212"/>
        <v>Desirable</v>
      </c>
      <c r="R3398" t="str">
        <f t="shared" si="213"/>
        <v>Normal</v>
      </c>
      <c r="S3398">
        <f t="shared" si="214"/>
        <v>3</v>
      </c>
      <c r="T3398" t="str">
        <f t="shared" si="215"/>
        <v>Moderate</v>
      </c>
    </row>
    <row r="3399" spans="1:20" ht="15" customHeight="1" x14ac:dyDescent="0.35">
      <c r="A3399" s="35">
        <v>57</v>
      </c>
      <c r="B3399" s="36">
        <v>24.177553039999999</v>
      </c>
      <c r="C3399" s="35">
        <v>108.6003812</v>
      </c>
      <c r="D3399" s="35">
        <v>67.405083570000002</v>
      </c>
      <c r="E3399" s="37">
        <v>191.12785529999999</v>
      </c>
      <c r="F3399" s="37">
        <v>34.654357599999997</v>
      </c>
      <c r="G3399" s="37">
        <v>206.76743429999999</v>
      </c>
      <c r="H3399" s="37">
        <v>226.1282679</v>
      </c>
      <c r="I3399" s="17" t="s">
        <v>353</v>
      </c>
      <c r="J3399" s="17" t="s">
        <v>359</v>
      </c>
      <c r="K3399" s="17" t="s">
        <v>255</v>
      </c>
      <c r="L3399" s="17" t="s">
        <v>363</v>
      </c>
      <c r="M3399" s="17" t="s">
        <v>255</v>
      </c>
      <c r="N3399" s="36">
        <v>5.5152618180404502</v>
      </c>
      <c r="O3399" s="35">
        <v>41.195297629999999</v>
      </c>
      <c r="P3399" s="37">
        <v>1378.12052328</v>
      </c>
      <c r="Q3399" t="str">
        <f t="shared" si="212"/>
        <v>Desirable</v>
      </c>
      <c r="R3399" t="str">
        <f t="shared" si="213"/>
        <v>Normal</v>
      </c>
      <c r="S3399">
        <f t="shared" si="214"/>
        <v>3</v>
      </c>
      <c r="T3399" t="str">
        <f t="shared" si="215"/>
        <v>Moderate</v>
      </c>
    </row>
    <row r="3400" spans="1:20" ht="15" customHeight="1" x14ac:dyDescent="0.35">
      <c r="A3400" s="35">
        <v>82</v>
      </c>
      <c r="B3400" s="36">
        <v>20.892402279999999</v>
      </c>
      <c r="C3400" s="35">
        <v>112.5190037</v>
      </c>
      <c r="D3400" s="35">
        <v>81.779386410000001</v>
      </c>
      <c r="E3400" s="37">
        <v>208.20968790000001</v>
      </c>
      <c r="F3400" s="37">
        <v>42.771531189999997</v>
      </c>
      <c r="G3400" s="37">
        <v>224.75927379999999</v>
      </c>
      <c r="H3400" s="37">
        <v>230.87199089999999</v>
      </c>
      <c r="I3400" s="17" t="s">
        <v>243</v>
      </c>
      <c r="J3400" s="17" t="s">
        <v>249</v>
      </c>
      <c r="K3400" s="17" t="s">
        <v>392</v>
      </c>
      <c r="L3400" s="17" t="s">
        <v>366</v>
      </c>
      <c r="M3400" s="17" t="s">
        <v>255</v>
      </c>
      <c r="N3400" s="36">
        <v>4.8679502956087699</v>
      </c>
      <c r="O3400" s="35">
        <v>30.739617290000002</v>
      </c>
      <c r="P3400" s="37">
        <v>1713.17698696</v>
      </c>
      <c r="Q3400" t="str">
        <f t="shared" si="212"/>
        <v>Borderline High</v>
      </c>
      <c r="R3400" t="str">
        <f t="shared" si="213"/>
        <v>Normal</v>
      </c>
      <c r="S3400">
        <f t="shared" si="214"/>
        <v>0</v>
      </c>
      <c r="T3400" t="str">
        <f t="shared" si="215"/>
        <v>Low</v>
      </c>
    </row>
    <row r="3401" spans="1:20" ht="15" customHeight="1" x14ac:dyDescent="0.35">
      <c r="A3401" s="35">
        <v>86</v>
      </c>
      <c r="B3401" s="36">
        <v>22.057298150000001</v>
      </c>
      <c r="C3401" s="35">
        <v>94.614989690000002</v>
      </c>
      <c r="D3401" s="35">
        <v>76.296864569999997</v>
      </c>
      <c r="E3401" s="37">
        <v>160.97881029999999</v>
      </c>
      <c r="F3401" s="37">
        <v>34.514331089999999</v>
      </c>
      <c r="G3401" s="37">
        <v>198.46505389999999</v>
      </c>
      <c r="H3401" s="37">
        <v>205.2967688</v>
      </c>
      <c r="I3401" s="17" t="s">
        <v>243</v>
      </c>
      <c r="J3401" s="17" t="s">
        <v>249</v>
      </c>
      <c r="K3401" s="17" t="s">
        <v>255</v>
      </c>
      <c r="L3401" s="17" t="s">
        <v>366</v>
      </c>
      <c r="M3401" s="17" t="s">
        <v>255</v>
      </c>
      <c r="N3401" s="36">
        <v>4.6641150274716203</v>
      </c>
      <c r="O3401" s="35">
        <v>18.318125120000001</v>
      </c>
      <c r="P3401" s="37">
        <v>1896.9276408999999</v>
      </c>
      <c r="Q3401" t="str">
        <f t="shared" si="212"/>
        <v>Desirable</v>
      </c>
      <c r="R3401" t="str">
        <f t="shared" si="213"/>
        <v>Normal</v>
      </c>
      <c r="S3401">
        <f t="shared" si="214"/>
        <v>1</v>
      </c>
      <c r="T3401" t="str">
        <f t="shared" si="215"/>
        <v>Low</v>
      </c>
    </row>
    <row r="3402" spans="1:20" ht="15" customHeight="1" x14ac:dyDescent="0.35">
      <c r="A3402" s="35">
        <v>44</v>
      </c>
      <c r="B3402" s="36">
        <v>22.737169909999999</v>
      </c>
      <c r="C3402" s="35">
        <v>133.24207720000001</v>
      </c>
      <c r="D3402" s="35">
        <v>83.723142019999997</v>
      </c>
      <c r="E3402" s="37">
        <v>178.43187610000001</v>
      </c>
      <c r="F3402" s="37">
        <v>34.783299890000002</v>
      </c>
      <c r="G3402" s="37">
        <v>192.1742265</v>
      </c>
      <c r="H3402" s="37">
        <v>204.2870192</v>
      </c>
      <c r="I3402" s="17" t="s">
        <v>243</v>
      </c>
      <c r="J3402" s="17" t="s">
        <v>249</v>
      </c>
      <c r="K3402" s="17" t="s">
        <v>392</v>
      </c>
      <c r="L3402" s="17" t="s">
        <v>360</v>
      </c>
      <c r="M3402" s="17" t="s">
        <v>255</v>
      </c>
      <c r="N3402" s="36">
        <v>5.12981449903487</v>
      </c>
      <c r="O3402" s="35">
        <v>49.51893518</v>
      </c>
      <c r="P3402" s="37">
        <v>1000.43547604</v>
      </c>
      <c r="Q3402" t="str">
        <f t="shared" si="212"/>
        <v>Desirable</v>
      </c>
      <c r="R3402" t="str">
        <f t="shared" si="213"/>
        <v>High / Stage 1</v>
      </c>
      <c r="S3402">
        <f t="shared" si="214"/>
        <v>3</v>
      </c>
      <c r="T3402" t="str">
        <f t="shared" si="215"/>
        <v>Moderate</v>
      </c>
    </row>
    <row r="3403" spans="1:20" ht="15" customHeight="1" x14ac:dyDescent="0.35">
      <c r="A3403" s="35">
        <v>23</v>
      </c>
      <c r="B3403" s="36">
        <v>20.538241960000001</v>
      </c>
      <c r="C3403" s="35">
        <v>109.74093480000001</v>
      </c>
      <c r="D3403" s="35">
        <v>80.048176789999999</v>
      </c>
      <c r="E3403" s="37">
        <v>222.78571579999999</v>
      </c>
      <c r="F3403" s="37">
        <v>32.92134128</v>
      </c>
      <c r="G3403" s="37">
        <v>243.18939420000001</v>
      </c>
      <c r="H3403" s="37">
        <v>270.1171329</v>
      </c>
      <c r="I3403" s="17" t="s">
        <v>243</v>
      </c>
      <c r="J3403" s="17" t="s">
        <v>359</v>
      </c>
      <c r="K3403" s="17" t="s">
        <v>392</v>
      </c>
      <c r="L3403" s="17" t="s">
        <v>355</v>
      </c>
      <c r="M3403" s="17" t="s">
        <v>255</v>
      </c>
      <c r="N3403" s="36">
        <v>6.7672126085380402</v>
      </c>
      <c r="O3403" s="35">
        <v>29.692758009999999</v>
      </c>
      <c r="P3403" s="37">
        <v>472.37956508000002</v>
      </c>
      <c r="Q3403" t="str">
        <f t="shared" si="212"/>
        <v>Borderline High</v>
      </c>
      <c r="R3403" t="str">
        <f t="shared" si="213"/>
        <v>Normal</v>
      </c>
      <c r="S3403">
        <f t="shared" si="214"/>
        <v>1</v>
      </c>
      <c r="T3403" t="str">
        <f t="shared" si="215"/>
        <v>Low</v>
      </c>
    </row>
    <row r="3404" spans="1:20" ht="15" customHeight="1" x14ac:dyDescent="0.35">
      <c r="A3404" s="35">
        <v>30</v>
      </c>
      <c r="B3404" s="36">
        <v>20.340888169999999</v>
      </c>
      <c r="C3404" s="35">
        <v>106.79407860000001</v>
      </c>
      <c r="D3404" s="35">
        <v>95.082331839999995</v>
      </c>
      <c r="E3404" s="37">
        <v>168.38288470000001</v>
      </c>
      <c r="F3404" s="37">
        <v>39.421091019999999</v>
      </c>
      <c r="G3404" s="37">
        <v>181.7247126</v>
      </c>
      <c r="H3404" s="37">
        <v>208.96535800000001</v>
      </c>
      <c r="I3404" s="17" t="s">
        <v>243</v>
      </c>
      <c r="J3404" s="17" t="s">
        <v>359</v>
      </c>
      <c r="K3404" s="17" t="s">
        <v>392</v>
      </c>
      <c r="L3404" s="17" t="s">
        <v>357</v>
      </c>
      <c r="M3404" s="17" t="s">
        <v>255</v>
      </c>
      <c r="N3404" s="36">
        <v>4.2713907794833004</v>
      </c>
      <c r="O3404" s="35">
        <v>11.71174676</v>
      </c>
      <c r="P3404" s="37">
        <v>610.22664510000004</v>
      </c>
      <c r="Q3404" t="str">
        <f t="shared" si="212"/>
        <v>Desirable</v>
      </c>
      <c r="R3404" t="str">
        <f t="shared" si="213"/>
        <v>Normal</v>
      </c>
      <c r="S3404">
        <f t="shared" si="214"/>
        <v>1</v>
      </c>
      <c r="T3404" t="str">
        <f t="shared" si="215"/>
        <v>Low</v>
      </c>
    </row>
    <row r="3405" spans="1:20" ht="15" customHeight="1" x14ac:dyDescent="0.35">
      <c r="A3405" s="35">
        <v>81</v>
      </c>
      <c r="B3405" s="36">
        <v>22.849679170000002</v>
      </c>
      <c r="C3405" s="35">
        <v>128.01288210000001</v>
      </c>
      <c r="D3405" s="35">
        <v>84.354808770000005</v>
      </c>
      <c r="E3405" s="37">
        <v>213.6940792</v>
      </c>
      <c r="F3405" s="37">
        <v>36.121163269999997</v>
      </c>
      <c r="G3405" s="37">
        <v>216.06301880000001</v>
      </c>
      <c r="H3405" s="37">
        <v>261.58507689999999</v>
      </c>
      <c r="I3405" s="17" t="s">
        <v>243</v>
      </c>
      <c r="J3405" s="17" t="s">
        <v>249</v>
      </c>
      <c r="K3405" s="17" t="s">
        <v>392</v>
      </c>
      <c r="L3405" s="17" t="s">
        <v>366</v>
      </c>
      <c r="M3405" s="17" t="s">
        <v>255</v>
      </c>
      <c r="N3405" s="36">
        <v>5.9160353613938303</v>
      </c>
      <c r="O3405" s="35">
        <v>43.658073330000001</v>
      </c>
      <c r="P3405" s="37">
        <v>1850.8240127700001</v>
      </c>
      <c r="Q3405" t="str">
        <f t="shared" si="212"/>
        <v>Borderline High</v>
      </c>
      <c r="R3405" t="str">
        <f t="shared" si="213"/>
        <v>Elevated</v>
      </c>
      <c r="S3405">
        <f t="shared" si="214"/>
        <v>2</v>
      </c>
      <c r="T3405" t="str">
        <f t="shared" si="215"/>
        <v>Low</v>
      </c>
    </row>
    <row r="3406" spans="1:20" ht="15" customHeight="1" x14ac:dyDescent="0.35">
      <c r="A3406" s="35">
        <v>79</v>
      </c>
      <c r="B3406" s="36">
        <v>25.219484090000002</v>
      </c>
      <c r="C3406" s="35">
        <v>114.0182552</v>
      </c>
      <c r="D3406" s="35">
        <v>85.848970559999998</v>
      </c>
      <c r="E3406" s="37">
        <v>178.24629619999999</v>
      </c>
      <c r="F3406" s="37">
        <v>36.548194440000003</v>
      </c>
      <c r="G3406" s="37">
        <v>208.97082420000001</v>
      </c>
      <c r="H3406" s="37">
        <v>247.58796269999999</v>
      </c>
      <c r="I3406" s="17" t="s">
        <v>353</v>
      </c>
      <c r="J3406" s="17" t="s">
        <v>354</v>
      </c>
      <c r="K3406" s="17" t="s">
        <v>392</v>
      </c>
      <c r="L3406" s="17" t="s">
        <v>366</v>
      </c>
      <c r="M3406" s="17" t="s">
        <v>333</v>
      </c>
      <c r="N3406" s="36">
        <v>4.8770205732767797</v>
      </c>
      <c r="O3406" s="35">
        <v>28.169284640000001</v>
      </c>
      <c r="P3406" s="37">
        <v>1992.3392431100001</v>
      </c>
      <c r="Q3406" t="str">
        <f t="shared" si="212"/>
        <v>Desirable</v>
      </c>
      <c r="R3406" t="str">
        <f t="shared" si="213"/>
        <v>Normal</v>
      </c>
      <c r="S3406">
        <f t="shared" si="214"/>
        <v>5</v>
      </c>
      <c r="T3406" t="str">
        <f t="shared" si="215"/>
        <v>Moderate</v>
      </c>
    </row>
    <row r="3407" spans="1:20" ht="15" customHeight="1" x14ac:dyDescent="0.35">
      <c r="A3407" s="35">
        <v>36</v>
      </c>
      <c r="B3407" s="36">
        <v>27.65938251</v>
      </c>
      <c r="C3407" s="35">
        <v>126.686832</v>
      </c>
      <c r="D3407" s="35">
        <v>95.474243810000004</v>
      </c>
      <c r="E3407" s="37">
        <v>197.2858215</v>
      </c>
      <c r="F3407" s="37">
        <v>37.873217080000003</v>
      </c>
      <c r="G3407" s="37">
        <v>229.9447892</v>
      </c>
      <c r="H3407" s="37">
        <v>267.1809169</v>
      </c>
      <c r="I3407" s="17" t="s">
        <v>353</v>
      </c>
      <c r="J3407" s="17" t="s">
        <v>249</v>
      </c>
      <c r="K3407" s="17" t="s">
        <v>392</v>
      </c>
      <c r="L3407" s="17" t="s">
        <v>357</v>
      </c>
      <c r="M3407" s="17" t="s">
        <v>333</v>
      </c>
      <c r="N3407" s="36">
        <v>5.2091117869197898</v>
      </c>
      <c r="O3407" s="35">
        <v>31.212588190000002</v>
      </c>
      <c r="P3407" s="37">
        <v>995.73777036000001</v>
      </c>
      <c r="Q3407" t="str">
        <f t="shared" si="212"/>
        <v>Desirable</v>
      </c>
      <c r="R3407" t="str">
        <f t="shared" si="213"/>
        <v>Elevated</v>
      </c>
      <c r="S3407">
        <f t="shared" si="214"/>
        <v>6</v>
      </c>
      <c r="T3407" t="str">
        <f t="shared" si="215"/>
        <v>High</v>
      </c>
    </row>
    <row r="3408" spans="1:20" ht="15" customHeight="1" x14ac:dyDescent="0.35">
      <c r="A3408" s="35">
        <v>60</v>
      </c>
      <c r="B3408" s="36">
        <v>20.88046173</v>
      </c>
      <c r="C3408" s="35">
        <v>127.645768</v>
      </c>
      <c r="D3408" s="35">
        <v>83.588748820000006</v>
      </c>
      <c r="E3408" s="37">
        <v>183.74690319999999</v>
      </c>
      <c r="F3408" s="37">
        <v>38.443195639999999</v>
      </c>
      <c r="G3408" s="37">
        <v>207.4175448</v>
      </c>
      <c r="H3408" s="37">
        <v>253.75075849999999</v>
      </c>
      <c r="I3408" s="17" t="s">
        <v>243</v>
      </c>
      <c r="J3408" s="17" t="s">
        <v>249</v>
      </c>
      <c r="K3408" s="17" t="s">
        <v>392</v>
      </c>
      <c r="L3408" s="17" t="s">
        <v>261</v>
      </c>
      <c r="M3408" s="17" t="s">
        <v>255</v>
      </c>
      <c r="N3408" s="36">
        <v>4.7796989855029599</v>
      </c>
      <c r="O3408" s="35">
        <v>44.057019179999998</v>
      </c>
      <c r="P3408" s="37">
        <v>1252.8277038000001</v>
      </c>
      <c r="Q3408" t="str">
        <f t="shared" si="212"/>
        <v>Desirable</v>
      </c>
      <c r="R3408" t="str">
        <f t="shared" si="213"/>
        <v>Elevated</v>
      </c>
      <c r="S3408">
        <f t="shared" si="214"/>
        <v>2</v>
      </c>
      <c r="T3408" t="str">
        <f t="shared" si="215"/>
        <v>Low</v>
      </c>
    </row>
    <row r="3409" spans="1:20" ht="15" customHeight="1" x14ac:dyDescent="0.35">
      <c r="A3409" s="35">
        <v>37</v>
      </c>
      <c r="B3409" s="36">
        <v>22.330706760000002</v>
      </c>
      <c r="C3409" s="35">
        <v>118.50136999999999</v>
      </c>
      <c r="D3409" s="35">
        <v>95.604888889999998</v>
      </c>
      <c r="E3409" s="37">
        <v>187.87787639999999</v>
      </c>
      <c r="F3409" s="37">
        <v>23.707395229999999</v>
      </c>
      <c r="G3409" s="37">
        <v>216.39703069999999</v>
      </c>
      <c r="H3409" s="37">
        <v>281.378174</v>
      </c>
      <c r="I3409" s="17" t="s">
        <v>243</v>
      </c>
      <c r="J3409" s="17" t="s">
        <v>359</v>
      </c>
      <c r="K3409" s="17" t="s">
        <v>392</v>
      </c>
      <c r="L3409" s="17" t="s">
        <v>357</v>
      </c>
      <c r="M3409" s="17" t="s">
        <v>255</v>
      </c>
      <c r="N3409" s="36">
        <v>7.9248637219433604</v>
      </c>
      <c r="O3409" s="35">
        <v>22.89648111</v>
      </c>
      <c r="P3409" s="37">
        <v>826.23615012000005</v>
      </c>
      <c r="Q3409" t="str">
        <f t="shared" si="212"/>
        <v>Desirable</v>
      </c>
      <c r="R3409" t="str">
        <f t="shared" si="213"/>
        <v>Normal</v>
      </c>
      <c r="S3409">
        <f t="shared" si="214"/>
        <v>1</v>
      </c>
      <c r="T3409" t="str">
        <f t="shared" si="215"/>
        <v>Low</v>
      </c>
    </row>
    <row r="3410" spans="1:20" ht="15" customHeight="1" x14ac:dyDescent="0.35">
      <c r="A3410" s="35">
        <v>85</v>
      </c>
      <c r="B3410" s="36">
        <v>23.928675170000002</v>
      </c>
      <c r="C3410" s="35">
        <v>110.4216392</v>
      </c>
      <c r="D3410" s="35">
        <v>82.440536269999996</v>
      </c>
      <c r="E3410" s="37">
        <v>182.78053070000001</v>
      </c>
      <c r="F3410" s="37">
        <v>45.141377910000003</v>
      </c>
      <c r="G3410" s="37">
        <v>200.5375769</v>
      </c>
      <c r="H3410" s="37">
        <v>256.84482689999999</v>
      </c>
      <c r="I3410" s="17" t="s">
        <v>243</v>
      </c>
      <c r="J3410" s="17" t="s">
        <v>359</v>
      </c>
      <c r="K3410" s="17" t="s">
        <v>392</v>
      </c>
      <c r="L3410" s="17" t="s">
        <v>366</v>
      </c>
      <c r="M3410" s="17" t="s">
        <v>255</v>
      </c>
      <c r="N3410" s="36">
        <v>4.0490684857785304</v>
      </c>
      <c r="O3410" s="35">
        <v>27.981102929999999</v>
      </c>
      <c r="P3410" s="37">
        <v>2033.93738945</v>
      </c>
      <c r="Q3410" t="str">
        <f t="shared" si="212"/>
        <v>Desirable</v>
      </c>
      <c r="R3410" t="str">
        <f t="shared" si="213"/>
        <v>Normal</v>
      </c>
      <c r="S3410">
        <f t="shared" si="214"/>
        <v>0</v>
      </c>
      <c r="T3410" t="str">
        <f t="shared" si="215"/>
        <v>Low</v>
      </c>
    </row>
    <row r="3411" spans="1:20" ht="15" customHeight="1" x14ac:dyDescent="0.35">
      <c r="A3411" s="35">
        <v>61</v>
      </c>
      <c r="B3411" s="36">
        <v>29.18439386</v>
      </c>
      <c r="C3411" s="35">
        <v>110.0112244</v>
      </c>
      <c r="D3411" s="35">
        <v>82.294442259999997</v>
      </c>
      <c r="E3411" s="37">
        <v>186.6872362</v>
      </c>
      <c r="F3411" s="37">
        <v>41.921642890000001</v>
      </c>
      <c r="G3411" s="37">
        <v>187.73938820000001</v>
      </c>
      <c r="H3411" s="37">
        <v>257.04097780000001</v>
      </c>
      <c r="I3411" s="17" t="s">
        <v>243</v>
      </c>
      <c r="J3411" s="17" t="s">
        <v>249</v>
      </c>
      <c r="K3411" s="17" t="s">
        <v>392</v>
      </c>
      <c r="L3411" s="17" t="s">
        <v>261</v>
      </c>
      <c r="M3411" s="17" t="s">
        <v>333</v>
      </c>
      <c r="N3411" s="36">
        <v>4.4532423667139396</v>
      </c>
      <c r="O3411" s="35">
        <v>27.716782139999999</v>
      </c>
      <c r="P3411" s="37">
        <v>1780.24802546</v>
      </c>
      <c r="Q3411" t="str">
        <f t="shared" si="212"/>
        <v>Desirable</v>
      </c>
      <c r="R3411" t="str">
        <f t="shared" si="213"/>
        <v>Normal</v>
      </c>
      <c r="S3411">
        <f t="shared" si="214"/>
        <v>2</v>
      </c>
      <c r="T3411" t="str">
        <f t="shared" si="215"/>
        <v>Low</v>
      </c>
    </row>
    <row r="3412" spans="1:20" ht="15" customHeight="1" x14ac:dyDescent="0.35">
      <c r="A3412" s="35">
        <v>40</v>
      </c>
      <c r="B3412" s="36">
        <v>21.024340689999999</v>
      </c>
      <c r="C3412" s="35">
        <v>100.8942412</v>
      </c>
      <c r="D3412" s="35">
        <v>88.464408779999999</v>
      </c>
      <c r="E3412" s="37">
        <v>195.67328850000001</v>
      </c>
      <c r="F3412" s="37">
        <v>35.995241389999997</v>
      </c>
      <c r="G3412" s="37">
        <v>205.0550279</v>
      </c>
      <c r="H3412" s="37">
        <v>226.3730754</v>
      </c>
      <c r="I3412" s="17" t="s">
        <v>243</v>
      </c>
      <c r="J3412" s="17" t="s">
        <v>249</v>
      </c>
      <c r="K3412" s="17" t="s">
        <v>392</v>
      </c>
      <c r="L3412" s="17" t="s">
        <v>360</v>
      </c>
      <c r="M3412" s="17" t="s">
        <v>255</v>
      </c>
      <c r="N3412" s="36">
        <v>5.4360876867007502</v>
      </c>
      <c r="O3412" s="35">
        <v>12.42983242</v>
      </c>
      <c r="P3412" s="37">
        <v>840.97362759999999</v>
      </c>
      <c r="Q3412" t="str">
        <f t="shared" si="212"/>
        <v>Desirable</v>
      </c>
      <c r="R3412" t="str">
        <f t="shared" si="213"/>
        <v>Normal</v>
      </c>
      <c r="S3412">
        <f t="shared" si="214"/>
        <v>1</v>
      </c>
      <c r="T3412" t="str">
        <f t="shared" si="215"/>
        <v>Low</v>
      </c>
    </row>
    <row r="3413" spans="1:20" ht="15" customHeight="1" x14ac:dyDescent="0.35">
      <c r="A3413" s="35">
        <v>19</v>
      </c>
      <c r="B3413" s="36">
        <v>24.41367735</v>
      </c>
      <c r="C3413" s="35">
        <v>112.20886849999999</v>
      </c>
      <c r="D3413" s="35">
        <v>80.323959720000005</v>
      </c>
      <c r="E3413" s="37">
        <v>200.05677420000001</v>
      </c>
      <c r="F3413" s="37">
        <v>33.182268729999997</v>
      </c>
      <c r="G3413" s="37">
        <v>202.25118860000001</v>
      </c>
      <c r="H3413" s="37">
        <v>284.86794409999999</v>
      </c>
      <c r="I3413" s="17" t="s">
        <v>243</v>
      </c>
      <c r="J3413" s="17" t="s">
        <v>249</v>
      </c>
      <c r="K3413" s="17" t="s">
        <v>392</v>
      </c>
      <c r="L3413" s="17" t="s">
        <v>355</v>
      </c>
      <c r="M3413" s="17" t="s">
        <v>255</v>
      </c>
      <c r="N3413" s="36">
        <v>6.0290264004501104</v>
      </c>
      <c r="O3413" s="35">
        <v>31.88490878</v>
      </c>
      <c r="P3413" s="37">
        <v>463.85986965000001</v>
      </c>
      <c r="Q3413" t="str">
        <f t="shared" si="212"/>
        <v>Borderline High</v>
      </c>
      <c r="R3413" t="str">
        <f t="shared" si="213"/>
        <v>Normal</v>
      </c>
      <c r="S3413">
        <f t="shared" si="214"/>
        <v>1</v>
      </c>
      <c r="T3413" t="str">
        <f t="shared" si="215"/>
        <v>Low</v>
      </c>
    </row>
    <row r="3414" spans="1:20" ht="15" customHeight="1" x14ac:dyDescent="0.35">
      <c r="A3414" s="35">
        <v>39</v>
      </c>
      <c r="B3414" s="36">
        <v>31.862027730000001</v>
      </c>
      <c r="C3414" s="35">
        <v>99.541128700000002</v>
      </c>
      <c r="D3414" s="35">
        <v>70.388511339999994</v>
      </c>
      <c r="E3414" s="37">
        <v>188.4242303</v>
      </c>
      <c r="F3414" s="37">
        <v>26.66834364</v>
      </c>
      <c r="G3414" s="37">
        <v>206.54808779999999</v>
      </c>
      <c r="H3414" s="37">
        <v>264.23544199999998</v>
      </c>
      <c r="I3414" s="17" t="s">
        <v>243</v>
      </c>
      <c r="J3414" s="17" t="s">
        <v>359</v>
      </c>
      <c r="K3414" s="17" t="s">
        <v>255</v>
      </c>
      <c r="L3414" s="17" t="s">
        <v>357</v>
      </c>
      <c r="M3414" s="17" t="s">
        <v>334</v>
      </c>
      <c r="N3414" s="36">
        <v>7.0654643139284197</v>
      </c>
      <c r="O3414" s="35">
        <v>29.152617360000001</v>
      </c>
      <c r="P3414" s="37">
        <v>1242.6190814700001</v>
      </c>
      <c r="Q3414" t="str">
        <f t="shared" si="212"/>
        <v>Desirable</v>
      </c>
      <c r="R3414" t="str">
        <f t="shared" si="213"/>
        <v>Normal</v>
      </c>
      <c r="S3414">
        <f t="shared" si="214"/>
        <v>4</v>
      </c>
      <c r="T3414" t="str">
        <f t="shared" si="215"/>
        <v>Moderate</v>
      </c>
    </row>
    <row r="3415" spans="1:20" ht="15" customHeight="1" x14ac:dyDescent="0.35">
      <c r="A3415" s="35">
        <v>74</v>
      </c>
      <c r="B3415" s="36">
        <v>23.02688745</v>
      </c>
      <c r="C3415" s="35">
        <v>107.4112617</v>
      </c>
      <c r="D3415" s="35">
        <v>85.253254769999998</v>
      </c>
      <c r="E3415" s="37">
        <v>196.30324039999999</v>
      </c>
      <c r="F3415" s="37">
        <v>36.609642979999997</v>
      </c>
      <c r="G3415" s="37">
        <v>229.6843877</v>
      </c>
      <c r="H3415" s="37">
        <v>252.768236</v>
      </c>
      <c r="I3415" s="17" t="s">
        <v>243</v>
      </c>
      <c r="J3415" s="17" t="s">
        <v>359</v>
      </c>
      <c r="K3415" s="17" t="s">
        <v>392</v>
      </c>
      <c r="L3415" s="17" t="s">
        <v>366</v>
      </c>
      <c r="M3415" s="17" t="s">
        <v>255</v>
      </c>
      <c r="N3415" s="36">
        <v>5.36206377394178</v>
      </c>
      <c r="O3415" s="35">
        <v>22.158006929999999</v>
      </c>
      <c r="P3415" s="37">
        <v>1703.9896713000001</v>
      </c>
      <c r="Q3415" t="str">
        <f t="shared" si="212"/>
        <v>Desirable</v>
      </c>
      <c r="R3415" t="str">
        <f t="shared" si="213"/>
        <v>Normal</v>
      </c>
      <c r="S3415">
        <f t="shared" si="214"/>
        <v>1</v>
      </c>
      <c r="T3415" t="str">
        <f t="shared" si="215"/>
        <v>Low</v>
      </c>
    </row>
    <row r="3416" spans="1:20" ht="15" customHeight="1" x14ac:dyDescent="0.35">
      <c r="A3416" s="35">
        <v>89</v>
      </c>
      <c r="B3416" s="36">
        <v>20.763605349999999</v>
      </c>
      <c r="C3416" s="35">
        <v>87.434041269999994</v>
      </c>
      <c r="D3416" s="35">
        <v>66.964415770000002</v>
      </c>
      <c r="E3416" s="37">
        <v>221.002309</v>
      </c>
      <c r="F3416" s="37">
        <v>39.861856920000001</v>
      </c>
      <c r="G3416" s="37">
        <v>238.44789990000001</v>
      </c>
      <c r="H3416" s="37">
        <v>271.31672040000001</v>
      </c>
      <c r="I3416" s="17" t="s">
        <v>353</v>
      </c>
      <c r="J3416" s="17" t="s">
        <v>359</v>
      </c>
      <c r="K3416" s="17" t="s">
        <v>255</v>
      </c>
      <c r="L3416" s="17" t="s">
        <v>366</v>
      </c>
      <c r="M3416" s="17" t="s">
        <v>255</v>
      </c>
      <c r="N3416" s="36">
        <v>5.5442050640926297</v>
      </c>
      <c r="O3416" s="35">
        <v>20.469625499999999</v>
      </c>
      <c r="P3416" s="37">
        <v>1847.9608761500001</v>
      </c>
      <c r="Q3416" t="str">
        <f t="shared" si="212"/>
        <v>Borderline High</v>
      </c>
      <c r="R3416" t="str">
        <f t="shared" si="213"/>
        <v>Normal</v>
      </c>
      <c r="S3416">
        <f t="shared" si="214"/>
        <v>3</v>
      </c>
      <c r="T3416" t="str">
        <f t="shared" si="215"/>
        <v>Moderate</v>
      </c>
    </row>
    <row r="3417" spans="1:20" ht="15" customHeight="1" x14ac:dyDescent="0.35">
      <c r="A3417" s="35">
        <v>24</v>
      </c>
      <c r="B3417" s="36">
        <v>26.56390369</v>
      </c>
      <c r="C3417" s="35">
        <v>95.249667160000001</v>
      </c>
      <c r="D3417" s="35">
        <v>72.133353270000001</v>
      </c>
      <c r="E3417" s="37">
        <v>196.1711698</v>
      </c>
      <c r="F3417" s="37">
        <v>42.357545080000001</v>
      </c>
      <c r="G3417" s="37">
        <v>217.17334360000001</v>
      </c>
      <c r="H3417" s="37">
        <v>248.5565264</v>
      </c>
      <c r="I3417" s="17" t="s">
        <v>243</v>
      </c>
      <c r="J3417" s="17" t="s">
        <v>249</v>
      </c>
      <c r="K3417" s="17" t="s">
        <v>255</v>
      </c>
      <c r="L3417" s="17" t="s">
        <v>355</v>
      </c>
      <c r="M3417" s="17" t="s">
        <v>333</v>
      </c>
      <c r="N3417" s="36">
        <v>4.6313158477313703</v>
      </c>
      <c r="O3417" s="35">
        <v>23.116313890000001</v>
      </c>
      <c r="P3417" s="37">
        <v>637.53368855999997</v>
      </c>
      <c r="Q3417" t="str">
        <f t="shared" si="212"/>
        <v>Desirable</v>
      </c>
      <c r="R3417" t="str">
        <f t="shared" si="213"/>
        <v>Normal</v>
      </c>
      <c r="S3417">
        <f t="shared" si="214"/>
        <v>2</v>
      </c>
      <c r="T3417" t="str">
        <f t="shared" si="215"/>
        <v>Low</v>
      </c>
    </row>
    <row r="3418" spans="1:20" ht="15" customHeight="1" x14ac:dyDescent="0.35">
      <c r="A3418" s="35">
        <v>73</v>
      </c>
      <c r="B3418" s="36">
        <v>22.843950400000001</v>
      </c>
      <c r="C3418" s="35">
        <v>109.7154506</v>
      </c>
      <c r="D3418" s="35">
        <v>86.168783669999996</v>
      </c>
      <c r="E3418" s="37">
        <v>209.2680541</v>
      </c>
      <c r="F3418" s="37">
        <v>48.535025320000003</v>
      </c>
      <c r="G3418" s="37">
        <v>219.3269579</v>
      </c>
      <c r="H3418" s="37">
        <v>246.4022544</v>
      </c>
      <c r="I3418" s="17" t="s">
        <v>353</v>
      </c>
      <c r="J3418" s="17" t="s">
        <v>249</v>
      </c>
      <c r="K3418" s="17" t="s">
        <v>392</v>
      </c>
      <c r="L3418" s="17" t="s">
        <v>366</v>
      </c>
      <c r="M3418" s="17" t="s">
        <v>255</v>
      </c>
      <c r="N3418" s="36">
        <v>4.3116914582872603</v>
      </c>
      <c r="O3418" s="35">
        <v>23.546666930000001</v>
      </c>
      <c r="P3418" s="37">
        <v>1667.6083791999999</v>
      </c>
      <c r="Q3418" t="str">
        <f t="shared" si="212"/>
        <v>Borderline High</v>
      </c>
      <c r="R3418" t="str">
        <f t="shared" si="213"/>
        <v>Normal</v>
      </c>
      <c r="S3418">
        <f t="shared" si="214"/>
        <v>2</v>
      </c>
      <c r="T3418" t="str">
        <f t="shared" si="215"/>
        <v>Low</v>
      </c>
    </row>
    <row r="3419" spans="1:20" ht="15" customHeight="1" x14ac:dyDescent="0.35">
      <c r="A3419" s="35">
        <v>84</v>
      </c>
      <c r="B3419" s="36">
        <v>13.190276649999999</v>
      </c>
      <c r="C3419" s="35">
        <v>110.8623304</v>
      </c>
      <c r="D3419" s="35">
        <v>86.624141480000006</v>
      </c>
      <c r="E3419" s="37">
        <v>165.99687309999999</v>
      </c>
      <c r="F3419" s="37">
        <v>32.643468329999997</v>
      </c>
      <c r="G3419" s="37">
        <v>193.3232639</v>
      </c>
      <c r="H3419" s="37">
        <v>229.39131900000001</v>
      </c>
      <c r="I3419" s="17" t="s">
        <v>243</v>
      </c>
      <c r="J3419" s="17" t="s">
        <v>249</v>
      </c>
      <c r="K3419" s="17" t="s">
        <v>392</v>
      </c>
      <c r="L3419" s="17" t="s">
        <v>366</v>
      </c>
      <c r="M3419" s="17" t="s">
        <v>332</v>
      </c>
      <c r="N3419" s="36">
        <v>5.0851481656881896</v>
      </c>
      <c r="O3419" s="35">
        <v>24.238188919999999</v>
      </c>
      <c r="P3419" s="37">
        <v>1107.9832386</v>
      </c>
      <c r="Q3419" t="str">
        <f t="shared" si="212"/>
        <v>Desirable</v>
      </c>
      <c r="R3419" t="str">
        <f t="shared" si="213"/>
        <v>Normal</v>
      </c>
      <c r="S3419">
        <f t="shared" si="214"/>
        <v>2</v>
      </c>
      <c r="T3419" t="str">
        <f t="shared" si="215"/>
        <v>Low</v>
      </c>
    </row>
    <row r="3420" spans="1:20" ht="15" customHeight="1" x14ac:dyDescent="0.35">
      <c r="A3420" s="35">
        <v>33</v>
      </c>
      <c r="B3420" s="36">
        <v>27.995228839999999</v>
      </c>
      <c r="C3420" s="35">
        <v>117.373673</v>
      </c>
      <c r="D3420" s="35">
        <v>76.078071219999998</v>
      </c>
      <c r="E3420" s="37">
        <v>165.03525579999999</v>
      </c>
      <c r="F3420" s="37">
        <v>39.279061239999997</v>
      </c>
      <c r="G3420" s="37">
        <v>207.13323109999999</v>
      </c>
      <c r="H3420" s="37">
        <v>244.67508029999999</v>
      </c>
      <c r="I3420" s="17" t="s">
        <v>353</v>
      </c>
      <c r="J3420" s="17" t="s">
        <v>359</v>
      </c>
      <c r="K3420" s="17" t="s">
        <v>255</v>
      </c>
      <c r="L3420" s="17" t="s">
        <v>357</v>
      </c>
      <c r="M3420" s="17" t="s">
        <v>333</v>
      </c>
      <c r="N3420" s="36">
        <v>4.2016089639111804</v>
      </c>
      <c r="O3420" s="35">
        <v>41.295601779999998</v>
      </c>
      <c r="P3420" s="37">
        <v>923.84255171999996</v>
      </c>
      <c r="Q3420" t="str">
        <f t="shared" si="212"/>
        <v>Desirable</v>
      </c>
      <c r="R3420" t="str">
        <f t="shared" si="213"/>
        <v>Normal</v>
      </c>
      <c r="S3420">
        <f t="shared" si="214"/>
        <v>5</v>
      </c>
      <c r="T3420" t="str">
        <f t="shared" si="215"/>
        <v>Moderate</v>
      </c>
    </row>
    <row r="3421" spans="1:20" ht="15" customHeight="1" x14ac:dyDescent="0.35">
      <c r="A3421" s="35">
        <v>68</v>
      </c>
      <c r="B3421" s="36">
        <v>31.35118546</v>
      </c>
      <c r="C3421" s="35">
        <v>113.248757</v>
      </c>
      <c r="D3421" s="35">
        <v>86.857432669999994</v>
      </c>
      <c r="E3421" s="37">
        <v>187.0850935</v>
      </c>
      <c r="F3421" s="37">
        <v>40.841555329999998</v>
      </c>
      <c r="G3421" s="37">
        <v>211.35364379999999</v>
      </c>
      <c r="H3421" s="37">
        <v>230.35787809999999</v>
      </c>
      <c r="I3421" s="17" t="s">
        <v>243</v>
      </c>
      <c r="J3421" s="17" t="s">
        <v>354</v>
      </c>
      <c r="K3421" s="17" t="s">
        <v>392</v>
      </c>
      <c r="L3421" s="17" t="s">
        <v>261</v>
      </c>
      <c r="M3421" s="17" t="s">
        <v>334</v>
      </c>
      <c r="N3421" s="36">
        <v>4.5807534014890301</v>
      </c>
      <c r="O3421" s="35">
        <v>26.39132433</v>
      </c>
      <c r="P3421" s="37">
        <v>2131.8806112799998</v>
      </c>
      <c r="Q3421" t="str">
        <f t="shared" si="212"/>
        <v>Desirable</v>
      </c>
      <c r="R3421" t="str">
        <f t="shared" si="213"/>
        <v>Normal</v>
      </c>
      <c r="S3421">
        <f t="shared" si="214"/>
        <v>3</v>
      </c>
      <c r="T3421" t="str">
        <f t="shared" si="215"/>
        <v>Moderate</v>
      </c>
    </row>
    <row r="3422" spans="1:20" ht="15" customHeight="1" x14ac:dyDescent="0.35">
      <c r="A3422" s="35">
        <v>89</v>
      </c>
      <c r="B3422" s="36">
        <v>26.88820681</v>
      </c>
      <c r="C3422" s="35">
        <v>106.79403979999999</v>
      </c>
      <c r="D3422" s="35">
        <v>81.215674759999999</v>
      </c>
      <c r="E3422" s="37">
        <v>190.62202189999999</v>
      </c>
      <c r="F3422" s="37">
        <v>35.342491729999999</v>
      </c>
      <c r="G3422" s="37">
        <v>208.8154088</v>
      </c>
      <c r="H3422" s="37">
        <v>244.85628080000001</v>
      </c>
      <c r="I3422" s="17" t="s">
        <v>243</v>
      </c>
      <c r="J3422" s="17" t="s">
        <v>249</v>
      </c>
      <c r="K3422" s="17" t="s">
        <v>392</v>
      </c>
      <c r="L3422" s="17" t="s">
        <v>366</v>
      </c>
      <c r="M3422" s="17" t="s">
        <v>333</v>
      </c>
      <c r="N3422" s="36">
        <v>5.3935648724561496</v>
      </c>
      <c r="O3422" s="35">
        <v>25.578365040000001</v>
      </c>
      <c r="P3422" s="37">
        <v>2393.0504060899998</v>
      </c>
      <c r="Q3422" t="str">
        <f t="shared" si="212"/>
        <v>Desirable</v>
      </c>
      <c r="R3422" t="str">
        <f t="shared" si="213"/>
        <v>Normal</v>
      </c>
      <c r="S3422">
        <f t="shared" si="214"/>
        <v>3</v>
      </c>
      <c r="T3422" t="str">
        <f t="shared" si="215"/>
        <v>Moderate</v>
      </c>
    </row>
    <row r="3423" spans="1:20" ht="15" customHeight="1" x14ac:dyDescent="0.35">
      <c r="A3423" s="35">
        <v>29</v>
      </c>
      <c r="B3423" s="36">
        <v>32.215991580000001</v>
      </c>
      <c r="C3423" s="35">
        <v>103.1145372</v>
      </c>
      <c r="D3423" s="35">
        <v>69.952854200000004</v>
      </c>
      <c r="E3423" s="37">
        <v>203.84783160000001</v>
      </c>
      <c r="F3423" s="37">
        <v>41.871159339999998</v>
      </c>
      <c r="G3423" s="37">
        <v>233.6721493</v>
      </c>
      <c r="H3423" s="37">
        <v>257.36944720000002</v>
      </c>
      <c r="I3423" s="17" t="s">
        <v>243</v>
      </c>
      <c r="J3423" s="17" t="s">
        <v>249</v>
      </c>
      <c r="K3423" s="17" t="s">
        <v>255</v>
      </c>
      <c r="L3423" s="17" t="s">
        <v>355</v>
      </c>
      <c r="M3423" s="17" t="s">
        <v>334</v>
      </c>
      <c r="N3423" s="36">
        <v>4.8684544400771301</v>
      </c>
      <c r="O3423" s="35">
        <v>33.161682999999996</v>
      </c>
      <c r="P3423" s="37">
        <v>934.26375582000003</v>
      </c>
      <c r="Q3423" t="str">
        <f t="shared" si="212"/>
        <v>Borderline High</v>
      </c>
      <c r="R3423" t="str">
        <f t="shared" si="213"/>
        <v>Normal</v>
      </c>
      <c r="S3423">
        <f t="shared" si="214"/>
        <v>3</v>
      </c>
      <c r="T3423" t="str">
        <f t="shared" si="215"/>
        <v>Moderate</v>
      </c>
    </row>
    <row r="3424" spans="1:20" ht="15" customHeight="1" x14ac:dyDescent="0.35">
      <c r="A3424" s="35">
        <v>70</v>
      </c>
      <c r="B3424" s="36">
        <v>30.220129490000001</v>
      </c>
      <c r="C3424" s="35">
        <v>105.5742559</v>
      </c>
      <c r="D3424" s="35">
        <v>80.953817220000005</v>
      </c>
      <c r="E3424" s="37">
        <v>197.44817159999999</v>
      </c>
      <c r="F3424" s="37">
        <v>32.985443570000001</v>
      </c>
      <c r="G3424" s="37">
        <v>234.40408400000001</v>
      </c>
      <c r="H3424" s="37">
        <v>271.37755170000003</v>
      </c>
      <c r="I3424" s="17" t="s">
        <v>243</v>
      </c>
      <c r="J3424" s="17" t="s">
        <v>354</v>
      </c>
      <c r="K3424" s="17" t="s">
        <v>392</v>
      </c>
      <c r="L3424" s="17" t="s">
        <v>366</v>
      </c>
      <c r="M3424" s="17" t="s">
        <v>334</v>
      </c>
      <c r="N3424" s="36">
        <v>5.9859183394331401</v>
      </c>
      <c r="O3424" s="35">
        <v>24.620438679999999</v>
      </c>
      <c r="P3424" s="37">
        <v>2115.4090643</v>
      </c>
      <c r="Q3424" t="str">
        <f t="shared" si="212"/>
        <v>Desirable</v>
      </c>
      <c r="R3424" t="str">
        <f t="shared" si="213"/>
        <v>Normal</v>
      </c>
      <c r="S3424">
        <f t="shared" si="214"/>
        <v>4</v>
      </c>
      <c r="T3424" t="str">
        <f t="shared" si="215"/>
        <v>Moderate</v>
      </c>
    </row>
    <row r="3425" spans="1:20" ht="15" customHeight="1" x14ac:dyDescent="0.35">
      <c r="A3425" s="35">
        <v>22</v>
      </c>
      <c r="B3425" s="36">
        <v>22.725501659999999</v>
      </c>
      <c r="C3425" s="35">
        <v>123.90337340000001</v>
      </c>
      <c r="D3425" s="35">
        <v>89.842811589999997</v>
      </c>
      <c r="E3425" s="37">
        <v>193.24558970000001</v>
      </c>
      <c r="F3425" s="37">
        <v>39.058323870000002</v>
      </c>
      <c r="G3425" s="37">
        <v>208.5279817</v>
      </c>
      <c r="H3425" s="37">
        <v>232.6153352</v>
      </c>
      <c r="I3425" s="17" t="s">
        <v>353</v>
      </c>
      <c r="J3425" s="17" t="s">
        <v>249</v>
      </c>
      <c r="K3425" s="17" t="s">
        <v>392</v>
      </c>
      <c r="L3425" s="17" t="s">
        <v>355</v>
      </c>
      <c r="M3425" s="17" t="s">
        <v>255</v>
      </c>
      <c r="N3425" s="36">
        <v>4.94761604064706</v>
      </c>
      <c r="O3425" s="35">
        <v>34.060561810000003</v>
      </c>
      <c r="P3425" s="37">
        <v>499.96103651999999</v>
      </c>
      <c r="Q3425" t="str">
        <f t="shared" si="212"/>
        <v>Desirable</v>
      </c>
      <c r="R3425" t="str">
        <f t="shared" si="213"/>
        <v>Elevated</v>
      </c>
      <c r="S3425">
        <f t="shared" si="214"/>
        <v>4</v>
      </c>
      <c r="T3425" t="str">
        <f t="shared" si="215"/>
        <v>Moderate</v>
      </c>
    </row>
    <row r="3426" spans="1:20" ht="15" customHeight="1" x14ac:dyDescent="0.35">
      <c r="A3426" s="35">
        <v>44</v>
      </c>
      <c r="B3426" s="36">
        <v>37.247534399999999</v>
      </c>
      <c r="C3426" s="35">
        <v>108.73375489999999</v>
      </c>
      <c r="D3426" s="35">
        <v>83.437553219999998</v>
      </c>
      <c r="E3426" s="37">
        <v>208.06684630000001</v>
      </c>
      <c r="F3426" s="37">
        <v>34.519689329999999</v>
      </c>
      <c r="G3426" s="37">
        <v>229.03246390000001</v>
      </c>
      <c r="H3426" s="37">
        <v>251.06004179999999</v>
      </c>
      <c r="I3426" s="17" t="s">
        <v>243</v>
      </c>
      <c r="J3426" s="17" t="s">
        <v>354</v>
      </c>
      <c r="K3426" s="17" t="s">
        <v>392</v>
      </c>
      <c r="L3426" s="17" t="s">
        <v>360</v>
      </c>
      <c r="M3426" s="17" t="s">
        <v>334</v>
      </c>
      <c r="N3426" s="36">
        <v>6.0274831650693796</v>
      </c>
      <c r="O3426" s="35">
        <v>25.296201679999999</v>
      </c>
      <c r="P3426" s="37">
        <v>1638.8915136000001</v>
      </c>
      <c r="Q3426" t="str">
        <f t="shared" si="212"/>
        <v>Borderline High</v>
      </c>
      <c r="R3426" t="str">
        <f t="shared" si="213"/>
        <v>Normal</v>
      </c>
      <c r="S3426">
        <f t="shared" si="214"/>
        <v>4</v>
      </c>
      <c r="T3426" t="str">
        <f t="shared" si="215"/>
        <v>Moderate</v>
      </c>
    </row>
    <row r="3427" spans="1:20" ht="15" customHeight="1" x14ac:dyDescent="0.35">
      <c r="A3427" s="35">
        <v>29</v>
      </c>
      <c r="B3427" s="36">
        <v>28.605717909999999</v>
      </c>
      <c r="C3427" s="35">
        <v>111.06569260000001</v>
      </c>
      <c r="D3427" s="35">
        <v>74.159209410000003</v>
      </c>
      <c r="E3427" s="37">
        <v>189.04571329999999</v>
      </c>
      <c r="F3427" s="37">
        <v>31.380983000000001</v>
      </c>
      <c r="G3427" s="37">
        <v>213.01532309999999</v>
      </c>
      <c r="H3427" s="37">
        <v>262.67938400000003</v>
      </c>
      <c r="I3427" s="17" t="s">
        <v>243</v>
      </c>
      <c r="J3427" s="17" t="s">
        <v>249</v>
      </c>
      <c r="K3427" s="17" t="s">
        <v>255</v>
      </c>
      <c r="L3427" s="17" t="s">
        <v>355</v>
      </c>
      <c r="M3427" s="17" t="s">
        <v>333</v>
      </c>
      <c r="N3427" s="36">
        <v>6.02421260353763</v>
      </c>
      <c r="O3427" s="35">
        <v>36.906483190000003</v>
      </c>
      <c r="P3427" s="37">
        <v>829.56581939</v>
      </c>
      <c r="Q3427" t="str">
        <f t="shared" si="212"/>
        <v>Desirable</v>
      </c>
      <c r="R3427" t="str">
        <f t="shared" si="213"/>
        <v>Normal</v>
      </c>
      <c r="S3427">
        <f t="shared" si="214"/>
        <v>3</v>
      </c>
      <c r="T3427" t="str">
        <f t="shared" si="215"/>
        <v>Moderate</v>
      </c>
    </row>
    <row r="3428" spans="1:20" ht="15" customHeight="1" x14ac:dyDescent="0.35">
      <c r="A3428" s="35">
        <v>34</v>
      </c>
      <c r="B3428" s="36">
        <v>29.139014540000002</v>
      </c>
      <c r="C3428" s="35">
        <v>105.6378162</v>
      </c>
      <c r="D3428" s="35">
        <v>93.556105079999995</v>
      </c>
      <c r="E3428" s="37">
        <v>201.01041090000001</v>
      </c>
      <c r="F3428" s="37">
        <v>34.508261539999999</v>
      </c>
      <c r="G3428" s="37">
        <v>227.63048689999999</v>
      </c>
      <c r="H3428" s="37">
        <v>249.21463890000001</v>
      </c>
      <c r="I3428" s="17" t="s">
        <v>243</v>
      </c>
      <c r="J3428" s="17" t="s">
        <v>359</v>
      </c>
      <c r="K3428" s="17" t="s">
        <v>392</v>
      </c>
      <c r="L3428" s="17" t="s">
        <v>357</v>
      </c>
      <c r="M3428" s="17" t="s">
        <v>333</v>
      </c>
      <c r="N3428" s="36">
        <v>5.8249938400113299</v>
      </c>
      <c r="O3428" s="35">
        <v>12.08171112</v>
      </c>
      <c r="P3428" s="37">
        <v>990.72649435999995</v>
      </c>
      <c r="Q3428" t="str">
        <f t="shared" si="212"/>
        <v>Borderline High</v>
      </c>
      <c r="R3428" t="str">
        <f t="shared" si="213"/>
        <v>Normal</v>
      </c>
      <c r="S3428">
        <f t="shared" si="214"/>
        <v>3</v>
      </c>
      <c r="T3428" t="str">
        <f t="shared" si="215"/>
        <v>Moderate</v>
      </c>
    </row>
    <row r="3429" spans="1:20" ht="15" customHeight="1" x14ac:dyDescent="0.35">
      <c r="A3429" s="35">
        <v>53</v>
      </c>
      <c r="B3429" s="36">
        <v>22.032661910000002</v>
      </c>
      <c r="C3429" s="35">
        <v>109.270708</v>
      </c>
      <c r="D3429" s="35">
        <v>67.564890070000004</v>
      </c>
      <c r="E3429" s="37">
        <v>170.15542020000001</v>
      </c>
      <c r="F3429" s="37">
        <v>36.678235479999998</v>
      </c>
      <c r="G3429" s="37">
        <v>210.2492484</v>
      </c>
      <c r="H3429" s="37">
        <v>232.93040790000001</v>
      </c>
      <c r="I3429" s="17" t="s">
        <v>243</v>
      </c>
      <c r="J3429" s="17" t="s">
        <v>249</v>
      </c>
      <c r="K3429" s="17" t="s">
        <v>255</v>
      </c>
      <c r="L3429" s="17" t="s">
        <v>363</v>
      </c>
      <c r="M3429" s="17" t="s">
        <v>255</v>
      </c>
      <c r="N3429" s="36">
        <v>4.6391386601131002</v>
      </c>
      <c r="O3429" s="35">
        <v>41.705817930000002</v>
      </c>
      <c r="P3429" s="37">
        <v>1167.73108123</v>
      </c>
      <c r="Q3429" t="str">
        <f t="shared" si="212"/>
        <v>Desirable</v>
      </c>
      <c r="R3429" t="str">
        <f t="shared" si="213"/>
        <v>Normal</v>
      </c>
      <c r="S3429">
        <f t="shared" si="214"/>
        <v>1</v>
      </c>
      <c r="T3429" t="str">
        <f t="shared" si="215"/>
        <v>Low</v>
      </c>
    </row>
    <row r="3430" spans="1:20" ht="15" customHeight="1" x14ac:dyDescent="0.35">
      <c r="A3430" s="35">
        <v>22</v>
      </c>
      <c r="B3430" s="36">
        <v>19.270757320000001</v>
      </c>
      <c r="C3430" s="35">
        <v>92.087034270000004</v>
      </c>
      <c r="D3430" s="35">
        <v>67.162534199999996</v>
      </c>
      <c r="E3430" s="37">
        <v>166.4943055</v>
      </c>
      <c r="F3430" s="37">
        <v>34.43991639</v>
      </c>
      <c r="G3430" s="37">
        <v>198.35765180000001</v>
      </c>
      <c r="H3430" s="37">
        <v>213.6646494</v>
      </c>
      <c r="I3430" s="17" t="s">
        <v>243</v>
      </c>
      <c r="J3430" s="17" t="s">
        <v>249</v>
      </c>
      <c r="K3430" s="17" t="s">
        <v>255</v>
      </c>
      <c r="L3430" s="17" t="s">
        <v>355</v>
      </c>
      <c r="M3430" s="17" t="s">
        <v>255</v>
      </c>
      <c r="N3430" s="36">
        <v>4.8343411643224403</v>
      </c>
      <c r="O3430" s="35">
        <v>24.924500070000001</v>
      </c>
      <c r="P3430" s="37">
        <v>423.95666103999997</v>
      </c>
      <c r="Q3430" t="str">
        <f t="shared" si="212"/>
        <v>Desirable</v>
      </c>
      <c r="R3430" t="str">
        <f t="shared" si="213"/>
        <v>Normal</v>
      </c>
      <c r="S3430">
        <f t="shared" si="214"/>
        <v>1</v>
      </c>
      <c r="T3430" t="str">
        <f t="shared" si="215"/>
        <v>Low</v>
      </c>
    </row>
    <row r="3431" spans="1:20" ht="15" customHeight="1" x14ac:dyDescent="0.35">
      <c r="A3431" s="35">
        <v>74</v>
      </c>
      <c r="B3431" s="36">
        <v>21.583030310000002</v>
      </c>
      <c r="C3431" s="35">
        <v>102.8327821</v>
      </c>
      <c r="D3431" s="35">
        <v>81.126144729999993</v>
      </c>
      <c r="E3431" s="37">
        <v>197.62274410000001</v>
      </c>
      <c r="F3431" s="37">
        <v>34.550160060000003</v>
      </c>
      <c r="G3431" s="37">
        <v>220.61200070000001</v>
      </c>
      <c r="H3431" s="37">
        <v>248.2952895</v>
      </c>
      <c r="I3431" s="17" t="s">
        <v>243</v>
      </c>
      <c r="J3431" s="17" t="s">
        <v>359</v>
      </c>
      <c r="K3431" s="17" t="s">
        <v>392</v>
      </c>
      <c r="L3431" s="17" t="s">
        <v>366</v>
      </c>
      <c r="M3431" s="17" t="s">
        <v>255</v>
      </c>
      <c r="N3431" s="36">
        <v>5.7198792641425502</v>
      </c>
      <c r="O3431" s="35">
        <v>21.706637369999999</v>
      </c>
      <c r="P3431" s="37">
        <v>1597.1442429399999</v>
      </c>
      <c r="Q3431" t="str">
        <f t="shared" si="212"/>
        <v>Desirable</v>
      </c>
      <c r="R3431" t="str">
        <f t="shared" si="213"/>
        <v>Normal</v>
      </c>
      <c r="S3431">
        <f t="shared" si="214"/>
        <v>1</v>
      </c>
      <c r="T3431" t="str">
        <f t="shared" si="215"/>
        <v>Low</v>
      </c>
    </row>
    <row r="3432" spans="1:20" ht="15" customHeight="1" x14ac:dyDescent="0.35">
      <c r="A3432" s="35">
        <v>45</v>
      </c>
      <c r="B3432" s="36">
        <v>31.600506070000002</v>
      </c>
      <c r="C3432" s="35">
        <v>114.8301982</v>
      </c>
      <c r="D3432" s="35">
        <v>87.477353899999997</v>
      </c>
      <c r="E3432" s="37">
        <v>207.67285150000001</v>
      </c>
      <c r="F3432" s="37">
        <v>35.074627999999997</v>
      </c>
      <c r="G3432" s="37">
        <v>200.9763059</v>
      </c>
      <c r="H3432" s="37">
        <v>270.74633590000002</v>
      </c>
      <c r="I3432" s="17" t="s">
        <v>353</v>
      </c>
      <c r="J3432" s="17" t="s">
        <v>359</v>
      </c>
      <c r="K3432" s="17" t="s">
        <v>392</v>
      </c>
      <c r="L3432" s="17" t="s">
        <v>360</v>
      </c>
      <c r="M3432" s="17" t="s">
        <v>334</v>
      </c>
      <c r="N3432" s="36">
        <v>5.9208853619203001</v>
      </c>
      <c r="O3432" s="35">
        <v>27.352844300000001</v>
      </c>
      <c r="P3432" s="37">
        <v>1422.0227731499999</v>
      </c>
      <c r="Q3432" t="str">
        <f t="shared" si="212"/>
        <v>Borderline High</v>
      </c>
      <c r="R3432" t="str">
        <f t="shared" si="213"/>
        <v>Normal</v>
      </c>
      <c r="S3432">
        <f t="shared" si="214"/>
        <v>6</v>
      </c>
      <c r="T3432" t="str">
        <f t="shared" si="215"/>
        <v>High</v>
      </c>
    </row>
    <row r="3433" spans="1:20" ht="15" customHeight="1" x14ac:dyDescent="0.35">
      <c r="A3433" s="35">
        <v>86</v>
      </c>
      <c r="B3433" s="36">
        <v>35.552491879999998</v>
      </c>
      <c r="C3433" s="35">
        <v>109.68658809999999</v>
      </c>
      <c r="D3433" s="35">
        <v>79.824412249999995</v>
      </c>
      <c r="E3433" s="37">
        <v>215.874583</v>
      </c>
      <c r="F3433" s="37">
        <v>41.533278719999998</v>
      </c>
      <c r="G3433" s="37">
        <v>241.18729379999999</v>
      </c>
      <c r="H3433" s="37">
        <v>252.75389809999999</v>
      </c>
      <c r="I3433" s="17" t="s">
        <v>353</v>
      </c>
      <c r="J3433" s="17" t="s">
        <v>249</v>
      </c>
      <c r="K3433" s="17" t="s">
        <v>255</v>
      </c>
      <c r="L3433" s="17" t="s">
        <v>366</v>
      </c>
      <c r="M3433" s="17" t="s">
        <v>334</v>
      </c>
      <c r="N3433" s="36">
        <v>5.1976292181346002</v>
      </c>
      <c r="O3433" s="35">
        <v>29.86217585</v>
      </c>
      <c r="P3433" s="37">
        <v>3057.5143016799998</v>
      </c>
      <c r="Q3433" t="str">
        <f t="shared" si="212"/>
        <v>Borderline High</v>
      </c>
      <c r="R3433" t="str">
        <f t="shared" si="213"/>
        <v>Normal</v>
      </c>
      <c r="S3433">
        <f t="shared" si="214"/>
        <v>5</v>
      </c>
      <c r="T3433" t="str">
        <f t="shared" si="215"/>
        <v>Moderate</v>
      </c>
    </row>
    <row r="3434" spans="1:20" ht="15" customHeight="1" x14ac:dyDescent="0.35">
      <c r="A3434" s="35">
        <v>76</v>
      </c>
      <c r="B3434" s="36">
        <v>28.443755360000001</v>
      </c>
      <c r="C3434" s="35">
        <v>118.5581533</v>
      </c>
      <c r="D3434" s="35">
        <v>71.995306679999999</v>
      </c>
      <c r="E3434" s="37">
        <v>204.5633684</v>
      </c>
      <c r="F3434" s="37">
        <v>34.686824559999998</v>
      </c>
      <c r="G3434" s="37">
        <v>227.3463342</v>
      </c>
      <c r="H3434" s="37">
        <v>250.2188878</v>
      </c>
      <c r="I3434" s="17" t="s">
        <v>243</v>
      </c>
      <c r="J3434" s="17" t="s">
        <v>359</v>
      </c>
      <c r="K3434" s="17" t="s">
        <v>255</v>
      </c>
      <c r="L3434" s="17" t="s">
        <v>366</v>
      </c>
      <c r="M3434" s="17" t="s">
        <v>333</v>
      </c>
      <c r="N3434" s="36">
        <v>5.89743716799887</v>
      </c>
      <c r="O3434" s="35">
        <v>46.562846620000002</v>
      </c>
      <c r="P3434" s="37">
        <v>2161.7254073600002</v>
      </c>
      <c r="Q3434" t="str">
        <f t="shared" si="212"/>
        <v>Borderline High</v>
      </c>
      <c r="R3434" t="str">
        <f t="shared" si="213"/>
        <v>Normal</v>
      </c>
      <c r="S3434">
        <f t="shared" si="214"/>
        <v>3</v>
      </c>
      <c r="T3434" t="str">
        <f t="shared" si="215"/>
        <v>Moderate</v>
      </c>
    </row>
    <row r="3435" spans="1:20" ht="15" customHeight="1" x14ac:dyDescent="0.35">
      <c r="A3435" s="35">
        <v>50</v>
      </c>
      <c r="B3435" s="36">
        <v>27.462624869999999</v>
      </c>
      <c r="C3435" s="35">
        <v>114.0030766</v>
      </c>
      <c r="D3435" s="35">
        <v>89.288128610000001</v>
      </c>
      <c r="E3435" s="37">
        <v>186.6859503</v>
      </c>
      <c r="F3435" s="37">
        <v>35.723797879999999</v>
      </c>
      <c r="G3435" s="37">
        <v>212.64940039999999</v>
      </c>
      <c r="H3435" s="37">
        <v>242.1027527</v>
      </c>
      <c r="I3435" s="17" t="s">
        <v>243</v>
      </c>
      <c r="J3435" s="17" t="s">
        <v>354</v>
      </c>
      <c r="K3435" s="17" t="s">
        <v>392</v>
      </c>
      <c r="L3435" s="17" t="s">
        <v>363</v>
      </c>
      <c r="M3435" s="17" t="s">
        <v>333</v>
      </c>
      <c r="N3435" s="36">
        <v>5.2258147615518897</v>
      </c>
      <c r="O3435" s="35">
        <v>24.714947989999999</v>
      </c>
      <c r="P3435" s="37">
        <v>1373.1312435</v>
      </c>
      <c r="Q3435" t="str">
        <f t="shared" si="212"/>
        <v>Desirable</v>
      </c>
      <c r="R3435" t="str">
        <f t="shared" si="213"/>
        <v>Normal</v>
      </c>
      <c r="S3435">
        <f t="shared" si="214"/>
        <v>3</v>
      </c>
      <c r="T3435" t="str">
        <f t="shared" si="215"/>
        <v>Moderate</v>
      </c>
    </row>
    <row r="3436" spans="1:20" ht="15" customHeight="1" x14ac:dyDescent="0.35">
      <c r="A3436" s="35">
        <v>79</v>
      </c>
      <c r="B3436" s="36">
        <v>31.836198159999999</v>
      </c>
      <c r="C3436" s="35">
        <v>113.85166719999999</v>
      </c>
      <c r="D3436" s="35">
        <v>76.593620369999996</v>
      </c>
      <c r="E3436" s="37">
        <v>227.4062476</v>
      </c>
      <c r="F3436" s="37">
        <v>39.050010299999997</v>
      </c>
      <c r="G3436" s="37">
        <v>226.9157056</v>
      </c>
      <c r="H3436" s="37">
        <v>263.09549989999999</v>
      </c>
      <c r="I3436" s="17" t="s">
        <v>243</v>
      </c>
      <c r="J3436" s="17" t="s">
        <v>249</v>
      </c>
      <c r="K3436" s="17" t="s">
        <v>255</v>
      </c>
      <c r="L3436" s="17" t="s">
        <v>366</v>
      </c>
      <c r="M3436" s="17" t="s">
        <v>334</v>
      </c>
      <c r="N3436" s="36">
        <v>5.8234619108410302</v>
      </c>
      <c r="O3436" s="35">
        <v>37.258046829999998</v>
      </c>
      <c r="P3436" s="37">
        <v>2515.0596546400002</v>
      </c>
      <c r="Q3436" t="str">
        <f t="shared" si="212"/>
        <v>Borderline High</v>
      </c>
      <c r="R3436" t="str">
        <f t="shared" si="213"/>
        <v>Normal</v>
      </c>
      <c r="S3436">
        <f t="shared" si="214"/>
        <v>4</v>
      </c>
      <c r="T3436" t="str">
        <f t="shared" si="215"/>
        <v>Moderate</v>
      </c>
    </row>
    <row r="3437" spans="1:20" ht="15" customHeight="1" x14ac:dyDescent="0.35">
      <c r="A3437" s="35">
        <v>67</v>
      </c>
      <c r="B3437" s="36">
        <v>33.90584217</v>
      </c>
      <c r="C3437" s="35">
        <v>111.5026831</v>
      </c>
      <c r="D3437" s="35">
        <v>74.738976859999994</v>
      </c>
      <c r="E3437" s="37">
        <v>189.5746374</v>
      </c>
      <c r="F3437" s="37">
        <v>37.862743809999998</v>
      </c>
      <c r="G3437" s="37">
        <v>222.79414610000001</v>
      </c>
      <c r="H3437" s="37">
        <v>241.19583710000001</v>
      </c>
      <c r="I3437" s="17" t="s">
        <v>243</v>
      </c>
      <c r="J3437" s="17" t="s">
        <v>249</v>
      </c>
      <c r="K3437" s="17" t="s">
        <v>255</v>
      </c>
      <c r="L3437" s="17" t="s">
        <v>261</v>
      </c>
      <c r="M3437" s="17" t="s">
        <v>334</v>
      </c>
      <c r="N3437" s="36">
        <v>5.00689116328466</v>
      </c>
      <c r="O3437" s="35">
        <v>36.763706239999998</v>
      </c>
      <c r="P3437" s="37">
        <v>2271.6914253899999</v>
      </c>
      <c r="Q3437" t="str">
        <f t="shared" si="212"/>
        <v>Desirable</v>
      </c>
      <c r="R3437" t="str">
        <f t="shared" si="213"/>
        <v>Normal</v>
      </c>
      <c r="S3437">
        <f t="shared" si="214"/>
        <v>4</v>
      </c>
      <c r="T3437" t="str">
        <f t="shared" si="215"/>
        <v>Moderate</v>
      </c>
    </row>
    <row r="3438" spans="1:20" ht="15" customHeight="1" x14ac:dyDescent="0.35">
      <c r="A3438" s="35">
        <v>36</v>
      </c>
      <c r="B3438" s="36">
        <v>19.739669859999999</v>
      </c>
      <c r="C3438" s="35">
        <v>101.625721</v>
      </c>
      <c r="D3438" s="35">
        <v>70.204626630000007</v>
      </c>
      <c r="E3438" s="37">
        <v>167.87224950000001</v>
      </c>
      <c r="F3438" s="37">
        <v>40.058795189999998</v>
      </c>
      <c r="G3438" s="37">
        <v>203.91041290000001</v>
      </c>
      <c r="H3438" s="37">
        <v>198.98917320000001</v>
      </c>
      <c r="I3438" s="17" t="s">
        <v>243</v>
      </c>
      <c r="J3438" s="17" t="s">
        <v>249</v>
      </c>
      <c r="K3438" s="17" t="s">
        <v>255</v>
      </c>
      <c r="L3438" s="17" t="s">
        <v>357</v>
      </c>
      <c r="M3438" s="17" t="s">
        <v>255</v>
      </c>
      <c r="N3438" s="36">
        <v>4.1906464910833501</v>
      </c>
      <c r="O3438" s="35">
        <v>31.421094369999999</v>
      </c>
      <c r="P3438" s="37">
        <v>710.62811495999995</v>
      </c>
      <c r="Q3438" t="str">
        <f t="shared" si="212"/>
        <v>Desirable</v>
      </c>
      <c r="R3438" t="str">
        <f t="shared" si="213"/>
        <v>Normal</v>
      </c>
      <c r="S3438">
        <f t="shared" si="214"/>
        <v>0</v>
      </c>
      <c r="T3438" t="str">
        <f t="shared" si="215"/>
        <v>Low</v>
      </c>
    </row>
    <row r="3439" spans="1:20" ht="15" customHeight="1" x14ac:dyDescent="0.35">
      <c r="A3439" s="35">
        <v>86</v>
      </c>
      <c r="B3439" s="36">
        <v>35.139669859999998</v>
      </c>
      <c r="C3439" s="35">
        <v>124.3585113</v>
      </c>
      <c r="D3439" s="35">
        <v>86.110485990000001</v>
      </c>
      <c r="E3439" s="37">
        <v>206.63206220000001</v>
      </c>
      <c r="F3439" s="37">
        <v>38.232856699999999</v>
      </c>
      <c r="G3439" s="37">
        <v>208.63435659999999</v>
      </c>
      <c r="H3439" s="37">
        <v>228.70067040000001</v>
      </c>
      <c r="I3439" s="17" t="s">
        <v>353</v>
      </c>
      <c r="J3439" s="17" t="s">
        <v>249</v>
      </c>
      <c r="K3439" s="17" t="s">
        <v>392</v>
      </c>
      <c r="L3439" s="17" t="s">
        <v>366</v>
      </c>
      <c r="M3439" s="17" t="s">
        <v>334</v>
      </c>
      <c r="N3439" s="36">
        <v>5.4045676947806998</v>
      </c>
      <c r="O3439" s="35">
        <v>38.248025310000003</v>
      </c>
      <c r="P3439" s="37">
        <v>3022.0116079600002</v>
      </c>
      <c r="Q3439" t="str">
        <f t="shared" si="212"/>
        <v>Borderline High</v>
      </c>
      <c r="R3439" t="str">
        <f t="shared" si="213"/>
        <v>Elevated</v>
      </c>
      <c r="S3439">
        <f t="shared" si="214"/>
        <v>7</v>
      </c>
      <c r="T3439" t="str">
        <f t="shared" si="215"/>
        <v>High</v>
      </c>
    </row>
    <row r="3440" spans="1:20" ht="15" customHeight="1" x14ac:dyDescent="0.35">
      <c r="A3440" s="35">
        <v>83</v>
      </c>
      <c r="B3440" s="36">
        <v>25.097534240000002</v>
      </c>
      <c r="C3440" s="35">
        <v>116.030021</v>
      </c>
      <c r="D3440" s="35">
        <v>79.853900890000006</v>
      </c>
      <c r="E3440" s="37">
        <v>193.665098</v>
      </c>
      <c r="F3440" s="37">
        <v>26.445049050000002</v>
      </c>
      <c r="G3440" s="37">
        <v>218.2100068</v>
      </c>
      <c r="H3440" s="37">
        <v>269.89039430000003</v>
      </c>
      <c r="I3440" s="17" t="s">
        <v>243</v>
      </c>
      <c r="J3440" s="17" t="s">
        <v>359</v>
      </c>
      <c r="K3440" s="17" t="s">
        <v>255</v>
      </c>
      <c r="L3440" s="17" t="s">
        <v>366</v>
      </c>
      <c r="M3440" s="17" t="s">
        <v>333</v>
      </c>
      <c r="N3440" s="36">
        <v>7.3233026580451703</v>
      </c>
      <c r="O3440" s="35">
        <v>36.176120109999999</v>
      </c>
      <c r="P3440" s="37">
        <v>2083.09534192</v>
      </c>
      <c r="Q3440" t="str">
        <f t="shared" si="212"/>
        <v>Desirable</v>
      </c>
      <c r="R3440" t="str">
        <f t="shared" si="213"/>
        <v>Normal</v>
      </c>
      <c r="S3440">
        <f t="shared" si="214"/>
        <v>3</v>
      </c>
      <c r="T3440" t="str">
        <f t="shared" si="215"/>
        <v>Moderate</v>
      </c>
    </row>
    <row r="3441" spans="1:20" ht="15" customHeight="1" x14ac:dyDescent="0.35">
      <c r="A3441" s="35">
        <v>64</v>
      </c>
      <c r="B3441" s="36">
        <v>32.419897570000003</v>
      </c>
      <c r="C3441" s="35">
        <v>128.32016400000001</v>
      </c>
      <c r="D3441" s="35">
        <v>80.542599240000001</v>
      </c>
      <c r="E3441" s="37">
        <v>175.07263119999999</v>
      </c>
      <c r="F3441" s="37">
        <v>44.228983380000003</v>
      </c>
      <c r="G3441" s="37">
        <v>215.94136979999999</v>
      </c>
      <c r="H3441" s="37">
        <v>246.90310930000001</v>
      </c>
      <c r="I3441" s="17" t="s">
        <v>243</v>
      </c>
      <c r="J3441" s="17" t="s">
        <v>249</v>
      </c>
      <c r="K3441" s="17" t="s">
        <v>392</v>
      </c>
      <c r="L3441" s="17" t="s">
        <v>261</v>
      </c>
      <c r="M3441" s="17" t="s">
        <v>334</v>
      </c>
      <c r="N3441" s="36">
        <v>3.9583236561382602</v>
      </c>
      <c r="O3441" s="35">
        <v>47.777564759999997</v>
      </c>
      <c r="P3441" s="37">
        <v>2074.8734444800002</v>
      </c>
      <c r="Q3441" t="str">
        <f t="shared" si="212"/>
        <v>Desirable</v>
      </c>
      <c r="R3441" t="str">
        <f t="shared" si="213"/>
        <v>Elevated</v>
      </c>
      <c r="S3441">
        <f t="shared" si="214"/>
        <v>4</v>
      </c>
      <c r="T3441" t="str">
        <f t="shared" si="215"/>
        <v>Moderate</v>
      </c>
    </row>
    <row r="3442" spans="1:20" ht="15" customHeight="1" x14ac:dyDescent="0.35">
      <c r="A3442" s="35">
        <v>56</v>
      </c>
      <c r="B3442" s="36">
        <v>21.661841469999999</v>
      </c>
      <c r="C3442" s="35">
        <v>93.972237370000002</v>
      </c>
      <c r="D3442" s="35">
        <v>76.657974339999996</v>
      </c>
      <c r="E3442" s="37">
        <v>170.005628</v>
      </c>
      <c r="F3442" s="37">
        <v>38.732550600000003</v>
      </c>
      <c r="G3442" s="37">
        <v>203.57572250000001</v>
      </c>
      <c r="H3442" s="37">
        <v>256.4234131</v>
      </c>
      <c r="I3442" s="17" t="s">
        <v>243</v>
      </c>
      <c r="J3442" s="17" t="s">
        <v>249</v>
      </c>
      <c r="K3442" s="17" t="s">
        <v>255</v>
      </c>
      <c r="L3442" s="17" t="s">
        <v>363</v>
      </c>
      <c r="M3442" s="17" t="s">
        <v>255</v>
      </c>
      <c r="N3442" s="36">
        <v>4.3892185091471898</v>
      </c>
      <c r="O3442" s="35">
        <v>17.314263029999999</v>
      </c>
      <c r="P3442" s="37">
        <v>1213.06312232</v>
      </c>
      <c r="Q3442" t="str">
        <f t="shared" si="212"/>
        <v>Desirable</v>
      </c>
      <c r="R3442" t="str">
        <f t="shared" si="213"/>
        <v>Normal</v>
      </c>
      <c r="S3442">
        <f t="shared" si="214"/>
        <v>1</v>
      </c>
      <c r="T3442" t="str">
        <f t="shared" si="215"/>
        <v>Low</v>
      </c>
    </row>
    <row r="3443" spans="1:20" ht="15" customHeight="1" x14ac:dyDescent="0.35">
      <c r="A3443" s="35">
        <v>85</v>
      </c>
      <c r="B3443" s="36">
        <v>32.167509899999999</v>
      </c>
      <c r="C3443" s="35">
        <v>100.200239</v>
      </c>
      <c r="D3443" s="35">
        <v>88.821220490000002</v>
      </c>
      <c r="E3443" s="37">
        <v>216.6731068</v>
      </c>
      <c r="F3443" s="37">
        <v>37.347215329999997</v>
      </c>
      <c r="G3443" s="37">
        <v>227.72442140000001</v>
      </c>
      <c r="H3443" s="37">
        <v>260.90125549999999</v>
      </c>
      <c r="I3443" s="17" t="s">
        <v>243</v>
      </c>
      <c r="J3443" s="17" t="s">
        <v>359</v>
      </c>
      <c r="K3443" s="17" t="s">
        <v>392</v>
      </c>
      <c r="L3443" s="17" t="s">
        <v>366</v>
      </c>
      <c r="M3443" s="17" t="s">
        <v>334</v>
      </c>
      <c r="N3443" s="36">
        <v>5.8015866748156801</v>
      </c>
      <c r="O3443" s="35">
        <v>11.37901851</v>
      </c>
      <c r="P3443" s="37">
        <v>2734.2383414999999</v>
      </c>
      <c r="Q3443" t="str">
        <f t="shared" si="212"/>
        <v>Borderline High</v>
      </c>
      <c r="R3443" t="str">
        <f t="shared" si="213"/>
        <v>Normal</v>
      </c>
      <c r="S3443">
        <f t="shared" si="214"/>
        <v>4</v>
      </c>
      <c r="T3443" t="str">
        <f t="shared" si="215"/>
        <v>Moderate</v>
      </c>
    </row>
    <row r="3444" spans="1:20" ht="15" customHeight="1" x14ac:dyDescent="0.35">
      <c r="A3444" s="35">
        <v>50</v>
      </c>
      <c r="B3444" s="36">
        <v>19.831524389999998</v>
      </c>
      <c r="C3444" s="35">
        <v>101.37514179999999</v>
      </c>
      <c r="D3444" s="35">
        <v>82.487038999999996</v>
      </c>
      <c r="E3444" s="37">
        <v>210.51604620000001</v>
      </c>
      <c r="F3444" s="37">
        <v>42.323495800000003</v>
      </c>
      <c r="G3444" s="37">
        <v>230.44444590000001</v>
      </c>
      <c r="H3444" s="37">
        <v>237.84943089999999</v>
      </c>
      <c r="I3444" s="17" t="s">
        <v>243</v>
      </c>
      <c r="J3444" s="17" t="s">
        <v>249</v>
      </c>
      <c r="K3444" s="17" t="s">
        <v>392</v>
      </c>
      <c r="L3444" s="17" t="s">
        <v>363</v>
      </c>
      <c r="M3444" s="17" t="s">
        <v>255</v>
      </c>
      <c r="N3444" s="36">
        <v>4.9739758548016697</v>
      </c>
      <c r="O3444" s="35">
        <v>18.888102799999999</v>
      </c>
      <c r="P3444" s="37">
        <v>991.57621949999998</v>
      </c>
      <c r="Q3444" t="str">
        <f t="shared" si="212"/>
        <v>Borderline High</v>
      </c>
      <c r="R3444" t="str">
        <f t="shared" si="213"/>
        <v>Normal</v>
      </c>
      <c r="S3444">
        <f t="shared" si="214"/>
        <v>0</v>
      </c>
      <c r="T3444" t="str">
        <f t="shared" si="215"/>
        <v>Low</v>
      </c>
    </row>
    <row r="3445" spans="1:20" ht="15" customHeight="1" x14ac:dyDescent="0.35">
      <c r="A3445" s="35">
        <v>30</v>
      </c>
      <c r="B3445" s="36">
        <v>32.606565099999997</v>
      </c>
      <c r="C3445" s="35">
        <v>107.03656239999999</v>
      </c>
      <c r="D3445" s="35">
        <v>95.309825669999995</v>
      </c>
      <c r="E3445" s="37">
        <v>196.44371369999999</v>
      </c>
      <c r="F3445" s="37">
        <v>25.31826779</v>
      </c>
      <c r="G3445" s="37">
        <v>219.00548599999999</v>
      </c>
      <c r="H3445" s="37">
        <v>260.14974560000002</v>
      </c>
      <c r="I3445" s="17" t="s">
        <v>243</v>
      </c>
      <c r="J3445" s="17" t="s">
        <v>354</v>
      </c>
      <c r="K3445" s="17" t="s">
        <v>392</v>
      </c>
      <c r="L3445" s="17" t="s">
        <v>357</v>
      </c>
      <c r="M3445" s="17" t="s">
        <v>334</v>
      </c>
      <c r="N3445" s="36">
        <v>7.7589713217896303</v>
      </c>
      <c r="O3445" s="35">
        <v>11.726736730000001</v>
      </c>
      <c r="P3445" s="37">
        <v>978.19695300000001</v>
      </c>
      <c r="Q3445" t="str">
        <f t="shared" si="212"/>
        <v>Desirable</v>
      </c>
      <c r="R3445" t="str">
        <f t="shared" si="213"/>
        <v>Normal</v>
      </c>
      <c r="S3445">
        <f t="shared" si="214"/>
        <v>4</v>
      </c>
      <c r="T3445" t="str">
        <f t="shared" si="215"/>
        <v>Moderate</v>
      </c>
    </row>
    <row r="3446" spans="1:20" ht="15" customHeight="1" x14ac:dyDescent="0.35">
      <c r="A3446" s="35">
        <v>71</v>
      </c>
      <c r="B3446" s="36">
        <v>30.216731639999999</v>
      </c>
      <c r="C3446" s="35">
        <v>111.3962057</v>
      </c>
      <c r="D3446" s="35">
        <v>80.618499189999994</v>
      </c>
      <c r="E3446" s="37">
        <v>190.3278042</v>
      </c>
      <c r="F3446" s="37">
        <v>41.834230650000002</v>
      </c>
      <c r="G3446" s="37">
        <v>195.63706010000001</v>
      </c>
      <c r="H3446" s="37">
        <v>236.97663320000001</v>
      </c>
      <c r="I3446" s="17" t="s">
        <v>353</v>
      </c>
      <c r="J3446" s="17" t="s">
        <v>249</v>
      </c>
      <c r="K3446" s="17" t="s">
        <v>392</v>
      </c>
      <c r="L3446" s="17" t="s">
        <v>366</v>
      </c>
      <c r="M3446" s="17" t="s">
        <v>334</v>
      </c>
      <c r="N3446" s="36">
        <v>4.5495710389023296</v>
      </c>
      <c r="O3446" s="35">
        <v>30.777706510000002</v>
      </c>
      <c r="P3446" s="37">
        <v>2145.3879464400002</v>
      </c>
      <c r="Q3446" t="str">
        <f t="shared" si="212"/>
        <v>Desirable</v>
      </c>
      <c r="R3446" t="str">
        <f t="shared" si="213"/>
        <v>Normal</v>
      </c>
      <c r="S3446">
        <f t="shared" si="214"/>
        <v>5</v>
      </c>
      <c r="T3446" t="str">
        <f t="shared" si="215"/>
        <v>Moderate</v>
      </c>
    </row>
    <row r="3447" spans="1:20" ht="15" customHeight="1" x14ac:dyDescent="0.35">
      <c r="A3447" s="35">
        <v>24</v>
      </c>
      <c r="B3447" s="36">
        <v>19.13978556</v>
      </c>
      <c r="C3447" s="35">
        <v>117.18056420000001</v>
      </c>
      <c r="D3447" s="35">
        <v>85.440499450000004</v>
      </c>
      <c r="E3447" s="37">
        <v>188.64042359999999</v>
      </c>
      <c r="F3447" s="37">
        <v>31.046755269999998</v>
      </c>
      <c r="G3447" s="37">
        <v>209.3716943</v>
      </c>
      <c r="H3447" s="37">
        <v>231.30518000000001</v>
      </c>
      <c r="I3447" s="17" t="s">
        <v>353</v>
      </c>
      <c r="J3447" s="17" t="s">
        <v>249</v>
      </c>
      <c r="K3447" s="17" t="s">
        <v>392</v>
      </c>
      <c r="L3447" s="17" t="s">
        <v>355</v>
      </c>
      <c r="M3447" s="17" t="s">
        <v>255</v>
      </c>
      <c r="N3447" s="36">
        <v>6.0760109054707003</v>
      </c>
      <c r="O3447" s="35">
        <v>31.740064749999998</v>
      </c>
      <c r="P3447" s="37">
        <v>459.35485344</v>
      </c>
      <c r="Q3447" t="str">
        <f t="shared" si="212"/>
        <v>Desirable</v>
      </c>
      <c r="R3447" t="str">
        <f t="shared" si="213"/>
        <v>Normal</v>
      </c>
      <c r="S3447">
        <f t="shared" si="214"/>
        <v>3</v>
      </c>
      <c r="T3447" t="str">
        <f t="shared" si="215"/>
        <v>Moderate</v>
      </c>
    </row>
    <row r="3448" spans="1:20" ht="15" customHeight="1" x14ac:dyDescent="0.35">
      <c r="A3448" s="35">
        <v>31</v>
      </c>
      <c r="B3448" s="36">
        <v>33.377068850000001</v>
      </c>
      <c r="C3448" s="35">
        <v>113.1504688</v>
      </c>
      <c r="D3448" s="35">
        <v>88.735337509999994</v>
      </c>
      <c r="E3448" s="37">
        <v>198.358541</v>
      </c>
      <c r="F3448" s="37">
        <v>33.700141950000003</v>
      </c>
      <c r="G3448" s="37">
        <v>203.9643011</v>
      </c>
      <c r="H3448" s="37">
        <v>276.7187199</v>
      </c>
      <c r="I3448" s="17" t="s">
        <v>353</v>
      </c>
      <c r="J3448" s="17" t="s">
        <v>359</v>
      </c>
      <c r="K3448" s="17" t="s">
        <v>392</v>
      </c>
      <c r="L3448" s="17" t="s">
        <v>357</v>
      </c>
      <c r="M3448" s="17" t="s">
        <v>334</v>
      </c>
      <c r="N3448" s="36">
        <v>5.8859853259460797</v>
      </c>
      <c r="O3448" s="35">
        <v>24.415131290000001</v>
      </c>
      <c r="P3448" s="37">
        <v>1034.6891343499999</v>
      </c>
      <c r="Q3448" t="str">
        <f t="shared" si="212"/>
        <v>Desirable</v>
      </c>
      <c r="R3448" t="str">
        <f t="shared" si="213"/>
        <v>Normal</v>
      </c>
      <c r="S3448">
        <f t="shared" si="214"/>
        <v>6</v>
      </c>
      <c r="T3448" t="str">
        <f t="shared" si="215"/>
        <v>High</v>
      </c>
    </row>
    <row r="3449" spans="1:20" ht="15" customHeight="1" x14ac:dyDescent="0.35">
      <c r="A3449" s="35">
        <v>36</v>
      </c>
      <c r="B3449" s="36">
        <v>22.120106450000002</v>
      </c>
      <c r="C3449" s="35">
        <v>106.8593498</v>
      </c>
      <c r="D3449" s="35">
        <v>75.424371469999997</v>
      </c>
      <c r="E3449" s="37">
        <v>174.50865630000001</v>
      </c>
      <c r="F3449" s="37">
        <v>40.737732209999997</v>
      </c>
      <c r="G3449" s="37">
        <v>227.2215271</v>
      </c>
      <c r="H3449" s="37">
        <v>246.91564009999999</v>
      </c>
      <c r="I3449" s="17" t="s">
        <v>353</v>
      </c>
      <c r="J3449" s="17" t="s">
        <v>359</v>
      </c>
      <c r="K3449" s="17" t="s">
        <v>255</v>
      </c>
      <c r="L3449" s="17" t="s">
        <v>357</v>
      </c>
      <c r="M3449" s="17" t="s">
        <v>255</v>
      </c>
      <c r="N3449" s="36">
        <v>4.2837106248433496</v>
      </c>
      <c r="O3449" s="35">
        <v>31.43497833</v>
      </c>
      <c r="P3449" s="37">
        <v>796.32383219999997</v>
      </c>
      <c r="Q3449" t="str">
        <f t="shared" si="212"/>
        <v>Desirable</v>
      </c>
      <c r="R3449" t="str">
        <f t="shared" si="213"/>
        <v>Normal</v>
      </c>
      <c r="S3449">
        <f t="shared" si="214"/>
        <v>2</v>
      </c>
      <c r="T3449" t="str">
        <f t="shared" si="215"/>
        <v>Low</v>
      </c>
    </row>
    <row r="3450" spans="1:20" ht="15" customHeight="1" x14ac:dyDescent="0.35">
      <c r="A3450" s="35">
        <v>71</v>
      </c>
      <c r="B3450" s="36">
        <v>32.714577980000001</v>
      </c>
      <c r="C3450" s="35">
        <v>107.9369363</v>
      </c>
      <c r="D3450" s="35">
        <v>95.39059168</v>
      </c>
      <c r="E3450" s="37">
        <v>222.20476289999999</v>
      </c>
      <c r="F3450" s="37">
        <v>40.43177961</v>
      </c>
      <c r="G3450" s="37">
        <v>241.88367769999999</v>
      </c>
      <c r="H3450" s="37">
        <v>265.01907189999997</v>
      </c>
      <c r="I3450" s="17" t="s">
        <v>243</v>
      </c>
      <c r="J3450" s="17" t="s">
        <v>359</v>
      </c>
      <c r="K3450" s="17" t="s">
        <v>392</v>
      </c>
      <c r="L3450" s="17" t="s">
        <v>366</v>
      </c>
      <c r="M3450" s="17" t="s">
        <v>334</v>
      </c>
      <c r="N3450" s="36">
        <v>5.4957947694452196</v>
      </c>
      <c r="O3450" s="35">
        <v>12.546344619999999</v>
      </c>
      <c r="P3450" s="37">
        <v>2322.7350365799998</v>
      </c>
      <c r="Q3450" t="str">
        <f t="shared" si="212"/>
        <v>Borderline High</v>
      </c>
      <c r="R3450" t="str">
        <f t="shared" si="213"/>
        <v>Normal</v>
      </c>
      <c r="S3450">
        <f t="shared" si="214"/>
        <v>3</v>
      </c>
      <c r="T3450" t="str">
        <f t="shared" si="215"/>
        <v>Moderate</v>
      </c>
    </row>
    <row r="3451" spans="1:20" ht="15" customHeight="1" x14ac:dyDescent="0.35">
      <c r="A3451" s="35">
        <v>37</v>
      </c>
      <c r="B3451" s="36">
        <v>27.722391460000001</v>
      </c>
      <c r="C3451" s="35">
        <v>106.10068269999999</v>
      </c>
      <c r="D3451" s="35">
        <v>99.652155559999997</v>
      </c>
      <c r="E3451" s="37">
        <v>188.0178444</v>
      </c>
      <c r="F3451" s="37">
        <v>39.812374400000003</v>
      </c>
      <c r="G3451" s="37">
        <v>202.5404456</v>
      </c>
      <c r="H3451" s="37">
        <v>256.25158590000001</v>
      </c>
      <c r="I3451" s="17" t="s">
        <v>243</v>
      </c>
      <c r="J3451" s="17" t="s">
        <v>249</v>
      </c>
      <c r="K3451" s="17" t="s">
        <v>392</v>
      </c>
      <c r="L3451" s="17" t="s">
        <v>357</v>
      </c>
      <c r="M3451" s="17" t="s">
        <v>333</v>
      </c>
      <c r="N3451" s="36">
        <v>4.7225981176345</v>
      </c>
      <c r="O3451" s="35">
        <v>6.4485271400000004</v>
      </c>
      <c r="P3451" s="37">
        <v>1025.72848402</v>
      </c>
      <c r="Q3451" t="str">
        <f t="shared" si="212"/>
        <v>Desirable</v>
      </c>
      <c r="R3451" t="str">
        <f t="shared" si="213"/>
        <v>Normal</v>
      </c>
      <c r="S3451">
        <f t="shared" si="214"/>
        <v>3</v>
      </c>
      <c r="T3451" t="str">
        <f t="shared" si="215"/>
        <v>Moderate</v>
      </c>
    </row>
    <row r="3452" spans="1:20" ht="15" customHeight="1" x14ac:dyDescent="0.35">
      <c r="A3452" s="35">
        <v>46</v>
      </c>
      <c r="B3452" s="36">
        <v>20.768645039999999</v>
      </c>
      <c r="C3452" s="35">
        <v>106.42224210000001</v>
      </c>
      <c r="D3452" s="35">
        <v>78.018235129999994</v>
      </c>
      <c r="E3452" s="37">
        <v>202.30192969999999</v>
      </c>
      <c r="F3452" s="37">
        <v>28.240336710000001</v>
      </c>
      <c r="G3452" s="37">
        <v>210.58190260000001</v>
      </c>
      <c r="H3452" s="37">
        <v>228.6199436</v>
      </c>
      <c r="I3452" s="17" t="s">
        <v>243</v>
      </c>
      <c r="J3452" s="17" t="s">
        <v>359</v>
      </c>
      <c r="K3452" s="17" t="s">
        <v>255</v>
      </c>
      <c r="L3452" s="17" t="s">
        <v>360</v>
      </c>
      <c r="M3452" s="17" t="s">
        <v>255</v>
      </c>
      <c r="N3452" s="36">
        <v>7.16358065335546</v>
      </c>
      <c r="O3452" s="35">
        <v>28.404006970000001</v>
      </c>
      <c r="P3452" s="37">
        <v>955.35767183999997</v>
      </c>
      <c r="Q3452" t="str">
        <f t="shared" si="212"/>
        <v>Borderline High</v>
      </c>
      <c r="R3452" t="str">
        <f t="shared" si="213"/>
        <v>Normal</v>
      </c>
      <c r="S3452">
        <f t="shared" si="214"/>
        <v>1</v>
      </c>
      <c r="T3452" t="str">
        <f t="shared" si="215"/>
        <v>Low</v>
      </c>
    </row>
    <row r="3453" spans="1:20" ht="15" customHeight="1" x14ac:dyDescent="0.35">
      <c r="A3453" s="35">
        <v>41</v>
      </c>
      <c r="B3453" s="36">
        <v>21.933903399999998</v>
      </c>
      <c r="C3453" s="35">
        <v>103.62121019999999</v>
      </c>
      <c r="D3453" s="35">
        <v>78.046280210000006</v>
      </c>
      <c r="E3453" s="37">
        <v>218.38827860000001</v>
      </c>
      <c r="F3453" s="37">
        <v>36.200855879999999</v>
      </c>
      <c r="G3453" s="37">
        <v>245.23484149999999</v>
      </c>
      <c r="H3453" s="37">
        <v>215.9112763</v>
      </c>
      <c r="I3453" s="17" t="s">
        <v>353</v>
      </c>
      <c r="J3453" s="17" t="s">
        <v>354</v>
      </c>
      <c r="K3453" s="17" t="s">
        <v>255</v>
      </c>
      <c r="L3453" s="17" t="s">
        <v>360</v>
      </c>
      <c r="M3453" s="17" t="s">
        <v>255</v>
      </c>
      <c r="N3453" s="36">
        <v>6.0326827444058804</v>
      </c>
      <c r="O3453" s="35">
        <v>25.574929990000001</v>
      </c>
      <c r="P3453" s="37">
        <v>899.29003939999996</v>
      </c>
      <c r="Q3453" t="str">
        <f t="shared" si="212"/>
        <v>Borderline High</v>
      </c>
      <c r="R3453" t="str">
        <f t="shared" si="213"/>
        <v>Normal</v>
      </c>
      <c r="S3453">
        <f t="shared" si="214"/>
        <v>3</v>
      </c>
      <c r="T3453" t="str">
        <f t="shared" si="215"/>
        <v>Moderate</v>
      </c>
    </row>
    <row r="3454" spans="1:20" ht="15" customHeight="1" x14ac:dyDescent="0.35">
      <c r="A3454" s="35">
        <v>80</v>
      </c>
      <c r="B3454" s="36">
        <v>46.513993589999998</v>
      </c>
      <c r="C3454" s="35">
        <v>122.922883</v>
      </c>
      <c r="D3454" s="35">
        <v>96.136511119999994</v>
      </c>
      <c r="E3454" s="37">
        <v>233.63609890000001</v>
      </c>
      <c r="F3454" s="37">
        <v>30.130456670000001</v>
      </c>
      <c r="G3454" s="37">
        <v>224.61606169999999</v>
      </c>
      <c r="H3454" s="37">
        <v>275.72695620000002</v>
      </c>
      <c r="I3454" s="17" t="s">
        <v>353</v>
      </c>
      <c r="J3454" s="17" t="s">
        <v>249</v>
      </c>
      <c r="K3454" s="17" t="s">
        <v>392</v>
      </c>
      <c r="L3454" s="17" t="s">
        <v>366</v>
      </c>
      <c r="M3454" s="17" t="s">
        <v>334</v>
      </c>
      <c r="N3454" s="36">
        <v>7.7541506077677402</v>
      </c>
      <c r="O3454" s="35">
        <v>26.786371880000001</v>
      </c>
      <c r="P3454" s="37">
        <v>3721.1194872000001</v>
      </c>
      <c r="Q3454" t="str">
        <f t="shared" si="212"/>
        <v>Borderline High</v>
      </c>
      <c r="R3454" t="str">
        <f t="shared" si="213"/>
        <v>Elevated</v>
      </c>
      <c r="S3454">
        <f t="shared" si="214"/>
        <v>7</v>
      </c>
      <c r="T3454" t="str">
        <f t="shared" si="215"/>
        <v>High</v>
      </c>
    </row>
    <row r="3455" spans="1:20" ht="15" customHeight="1" x14ac:dyDescent="0.35">
      <c r="A3455" s="35">
        <v>74</v>
      </c>
      <c r="B3455" s="36">
        <v>38.53673508</v>
      </c>
      <c r="C3455" s="35">
        <v>120.824962</v>
      </c>
      <c r="D3455" s="35">
        <v>81.387542350000004</v>
      </c>
      <c r="E3455" s="37">
        <v>190.65089</v>
      </c>
      <c r="F3455" s="37">
        <v>38.440775010000003</v>
      </c>
      <c r="G3455" s="37">
        <v>198.21685350000001</v>
      </c>
      <c r="H3455" s="37">
        <v>247.0100228</v>
      </c>
      <c r="I3455" s="17" t="s">
        <v>243</v>
      </c>
      <c r="J3455" s="17" t="s">
        <v>359</v>
      </c>
      <c r="K3455" s="17" t="s">
        <v>392</v>
      </c>
      <c r="L3455" s="17" t="s">
        <v>366</v>
      </c>
      <c r="M3455" s="17" t="s">
        <v>334</v>
      </c>
      <c r="N3455" s="36">
        <v>4.9596005790831201</v>
      </c>
      <c r="O3455" s="35">
        <v>39.437419650000002</v>
      </c>
      <c r="P3455" s="37">
        <v>2851.7183959200001</v>
      </c>
      <c r="Q3455" t="str">
        <f t="shared" si="212"/>
        <v>Desirable</v>
      </c>
      <c r="R3455" t="str">
        <f t="shared" si="213"/>
        <v>Elevated</v>
      </c>
      <c r="S3455">
        <f t="shared" si="214"/>
        <v>5</v>
      </c>
      <c r="T3455" t="str">
        <f t="shared" si="215"/>
        <v>Moderate</v>
      </c>
    </row>
    <row r="3456" spans="1:20" ht="15" customHeight="1" x14ac:dyDescent="0.35">
      <c r="A3456" s="35">
        <v>25</v>
      </c>
      <c r="B3456" s="36">
        <v>25.946609049999999</v>
      </c>
      <c r="C3456" s="35">
        <v>114.6621619</v>
      </c>
      <c r="D3456" s="35">
        <v>87.655807339999996</v>
      </c>
      <c r="E3456" s="37">
        <v>183.06947489999999</v>
      </c>
      <c r="F3456" s="37">
        <v>40.318493680000003</v>
      </c>
      <c r="G3456" s="37">
        <v>189.42367630000001</v>
      </c>
      <c r="H3456" s="37">
        <v>243.2265179</v>
      </c>
      <c r="I3456" s="17" t="s">
        <v>243</v>
      </c>
      <c r="J3456" s="17" t="s">
        <v>359</v>
      </c>
      <c r="K3456" s="17" t="s">
        <v>392</v>
      </c>
      <c r="L3456" s="17" t="s">
        <v>355</v>
      </c>
      <c r="M3456" s="17" t="s">
        <v>333</v>
      </c>
      <c r="N3456" s="36">
        <v>4.5405831962123004</v>
      </c>
      <c r="O3456" s="35">
        <v>27.006354559999998</v>
      </c>
      <c r="P3456" s="37">
        <v>648.66522625000005</v>
      </c>
      <c r="Q3456" t="str">
        <f t="shared" si="212"/>
        <v>Desirable</v>
      </c>
      <c r="R3456" t="str">
        <f t="shared" si="213"/>
        <v>Normal</v>
      </c>
      <c r="S3456">
        <f t="shared" si="214"/>
        <v>2</v>
      </c>
      <c r="T3456" t="str">
        <f t="shared" si="215"/>
        <v>Low</v>
      </c>
    </row>
    <row r="3457" spans="1:20" ht="15" customHeight="1" x14ac:dyDescent="0.35">
      <c r="A3457" s="35">
        <v>79</v>
      </c>
      <c r="B3457" s="36">
        <v>29.123191439999999</v>
      </c>
      <c r="C3457" s="35">
        <v>121.6638112</v>
      </c>
      <c r="D3457" s="35">
        <v>97.420572550000003</v>
      </c>
      <c r="E3457" s="37">
        <v>189.36827729999999</v>
      </c>
      <c r="F3457" s="37">
        <v>33.443868860000002</v>
      </c>
      <c r="G3457" s="37">
        <v>210.24909700000001</v>
      </c>
      <c r="H3457" s="37">
        <v>240.27215369999999</v>
      </c>
      <c r="I3457" s="17" t="s">
        <v>243</v>
      </c>
      <c r="J3457" s="17" t="s">
        <v>249</v>
      </c>
      <c r="K3457" s="17" t="s">
        <v>392</v>
      </c>
      <c r="L3457" s="17" t="s">
        <v>366</v>
      </c>
      <c r="M3457" s="17" t="s">
        <v>333</v>
      </c>
      <c r="N3457" s="36">
        <v>5.6622718529581002</v>
      </c>
      <c r="O3457" s="35">
        <v>24.243238649999999</v>
      </c>
      <c r="P3457" s="37">
        <v>2300.7321237599999</v>
      </c>
      <c r="Q3457" t="str">
        <f t="shared" si="212"/>
        <v>Desirable</v>
      </c>
      <c r="R3457" t="str">
        <f t="shared" si="213"/>
        <v>Elevated</v>
      </c>
      <c r="S3457">
        <f t="shared" si="214"/>
        <v>4</v>
      </c>
      <c r="T3457" t="str">
        <f t="shared" si="215"/>
        <v>Moderate</v>
      </c>
    </row>
    <row r="3458" spans="1:20" ht="15" customHeight="1" x14ac:dyDescent="0.35">
      <c r="A3458" s="35">
        <v>46</v>
      </c>
      <c r="B3458" s="36">
        <v>33.015169329999999</v>
      </c>
      <c r="C3458" s="35">
        <v>114.7934788</v>
      </c>
      <c r="D3458" s="35">
        <v>90.420424539999999</v>
      </c>
      <c r="E3458" s="37">
        <v>198.69284870000001</v>
      </c>
      <c r="F3458" s="37">
        <v>38.150948669999998</v>
      </c>
      <c r="G3458" s="37">
        <v>221.2871777</v>
      </c>
      <c r="H3458" s="37">
        <v>254.52697209999999</v>
      </c>
      <c r="I3458" s="17" t="s">
        <v>243</v>
      </c>
      <c r="J3458" s="17" t="s">
        <v>249</v>
      </c>
      <c r="K3458" s="17" t="s">
        <v>392</v>
      </c>
      <c r="L3458" s="17" t="s">
        <v>360</v>
      </c>
      <c r="M3458" s="17" t="s">
        <v>334</v>
      </c>
      <c r="N3458" s="36">
        <v>5.2080709818951902</v>
      </c>
      <c r="O3458" s="35">
        <v>24.37305426</v>
      </c>
      <c r="P3458" s="37">
        <v>1518.69778918</v>
      </c>
      <c r="Q3458" t="str">
        <f t="shared" ref="Q3458:Q3521" si="216">IF(E3458&lt;200,"Desirable",IF(E3458&lt;240,"Borderline High","High"))</f>
        <v>Desirable</v>
      </c>
      <c r="R3458" t="str">
        <f t="shared" ref="R3458:R3521" si="217">IF(C3458&lt;120,"Normal",IF(C3458&lt;130,"Elevated",IF(C3458&lt;140,"High / Stage 1","High / Stage 2")))</f>
        <v>Normal</v>
      </c>
      <c r="S3458">
        <f t="shared" ref="S3458:S3521" si="218">(IF(M3458="Obese",3,IF(M3458="Overweight",2,IF(M3458="Underweight",1,0))))+(IF(R3458="High / Stage 2",3,IF(R3458="High / Stage 1",2,IF(R3458="Elevated",1,0))))+IF(I3458="smoker",2,0)+IF(F3458&lt;40,1,0)</f>
        <v>4</v>
      </c>
      <c r="T3458" t="str">
        <f t="shared" ref="T3458:T3521" si="219">IF(S3458&lt;=2,"Low",IF(S3458&lt;=5,"Moderate","High"))</f>
        <v>Moderate</v>
      </c>
    </row>
    <row r="3459" spans="1:20" ht="15" customHeight="1" x14ac:dyDescent="0.35">
      <c r="A3459" s="35">
        <v>34</v>
      </c>
      <c r="B3459" s="36">
        <v>20.54061432</v>
      </c>
      <c r="C3459" s="35">
        <v>116.2786186</v>
      </c>
      <c r="D3459" s="35">
        <v>75.637139309999995</v>
      </c>
      <c r="E3459" s="37">
        <v>190.6406432</v>
      </c>
      <c r="F3459" s="37">
        <v>38.840701199999998</v>
      </c>
      <c r="G3459" s="37">
        <v>209.63363150000001</v>
      </c>
      <c r="H3459" s="37">
        <v>277.22295780000002</v>
      </c>
      <c r="I3459" s="17" t="s">
        <v>353</v>
      </c>
      <c r="J3459" s="17" t="s">
        <v>359</v>
      </c>
      <c r="K3459" s="17" t="s">
        <v>255</v>
      </c>
      <c r="L3459" s="17" t="s">
        <v>357</v>
      </c>
      <c r="M3459" s="17" t="s">
        <v>255</v>
      </c>
      <c r="N3459" s="36">
        <v>4.9082698640878304</v>
      </c>
      <c r="O3459" s="35">
        <v>40.641479289999999</v>
      </c>
      <c r="P3459" s="37">
        <v>698.38088688000005</v>
      </c>
      <c r="Q3459" t="str">
        <f t="shared" si="216"/>
        <v>Desirable</v>
      </c>
      <c r="R3459" t="str">
        <f t="shared" si="217"/>
        <v>Normal</v>
      </c>
      <c r="S3459">
        <f t="shared" si="218"/>
        <v>3</v>
      </c>
      <c r="T3459" t="str">
        <f t="shared" si="219"/>
        <v>Moderate</v>
      </c>
    </row>
    <row r="3460" spans="1:20" ht="15" customHeight="1" x14ac:dyDescent="0.35">
      <c r="A3460" s="35">
        <v>83</v>
      </c>
      <c r="B3460" s="36">
        <v>30.449680900000001</v>
      </c>
      <c r="C3460" s="35">
        <v>116.7497307</v>
      </c>
      <c r="D3460" s="35">
        <v>87.325414339999995</v>
      </c>
      <c r="E3460" s="37">
        <v>208.27281550000001</v>
      </c>
      <c r="F3460" s="37">
        <v>43.452121920000003</v>
      </c>
      <c r="G3460" s="37">
        <v>204.76292839999999</v>
      </c>
      <c r="H3460" s="37">
        <v>194.21775439999999</v>
      </c>
      <c r="I3460" s="17" t="s">
        <v>353</v>
      </c>
      <c r="J3460" s="17" t="s">
        <v>359</v>
      </c>
      <c r="K3460" s="17" t="s">
        <v>392</v>
      </c>
      <c r="L3460" s="17" t="s">
        <v>366</v>
      </c>
      <c r="M3460" s="17" t="s">
        <v>334</v>
      </c>
      <c r="N3460" s="36">
        <v>4.7931563821774299</v>
      </c>
      <c r="O3460" s="35">
        <v>29.424316359999999</v>
      </c>
      <c r="P3460" s="37">
        <v>2527.3235147</v>
      </c>
      <c r="Q3460" t="str">
        <f t="shared" si="216"/>
        <v>Borderline High</v>
      </c>
      <c r="R3460" t="str">
        <f t="shared" si="217"/>
        <v>Normal</v>
      </c>
      <c r="S3460">
        <f t="shared" si="218"/>
        <v>5</v>
      </c>
      <c r="T3460" t="str">
        <f t="shared" si="219"/>
        <v>Moderate</v>
      </c>
    </row>
    <row r="3461" spans="1:20" ht="15" customHeight="1" x14ac:dyDescent="0.35">
      <c r="A3461" s="35">
        <v>23</v>
      </c>
      <c r="B3461" s="36">
        <v>31.935840970000001</v>
      </c>
      <c r="C3461" s="35">
        <v>100.44342810000001</v>
      </c>
      <c r="D3461" s="35">
        <v>84.678691200000003</v>
      </c>
      <c r="E3461" s="37">
        <v>205.36964470000001</v>
      </c>
      <c r="F3461" s="37">
        <v>19.40558206</v>
      </c>
      <c r="G3461" s="37">
        <v>213.23850590000001</v>
      </c>
      <c r="H3461" s="37">
        <v>274.10402520000002</v>
      </c>
      <c r="I3461" s="17" t="s">
        <v>243</v>
      </c>
      <c r="J3461" s="17" t="s">
        <v>249</v>
      </c>
      <c r="K3461" s="17" t="s">
        <v>392</v>
      </c>
      <c r="L3461" s="17" t="s">
        <v>355</v>
      </c>
      <c r="M3461" s="17" t="s">
        <v>334</v>
      </c>
      <c r="N3461" s="36">
        <v>10.583019054260699</v>
      </c>
      <c r="O3461" s="35">
        <v>15.764736900000001</v>
      </c>
      <c r="P3461" s="37">
        <v>734.52434230999995</v>
      </c>
      <c r="Q3461" t="str">
        <f t="shared" si="216"/>
        <v>Borderline High</v>
      </c>
      <c r="R3461" t="str">
        <f t="shared" si="217"/>
        <v>Normal</v>
      </c>
      <c r="S3461">
        <f t="shared" si="218"/>
        <v>4</v>
      </c>
      <c r="T3461" t="str">
        <f t="shared" si="219"/>
        <v>Moderate</v>
      </c>
    </row>
    <row r="3462" spans="1:20" ht="15" customHeight="1" x14ac:dyDescent="0.35">
      <c r="A3462" s="35">
        <v>75</v>
      </c>
      <c r="B3462" s="36">
        <v>28.809223719999999</v>
      </c>
      <c r="C3462" s="35">
        <v>95.850674260000005</v>
      </c>
      <c r="D3462" s="35">
        <v>70.757835970000002</v>
      </c>
      <c r="E3462" s="37">
        <v>206.69002269999999</v>
      </c>
      <c r="F3462" s="37">
        <v>38.139241439999999</v>
      </c>
      <c r="G3462" s="37">
        <v>231.27131510000001</v>
      </c>
      <c r="H3462" s="37">
        <v>259.02795909999998</v>
      </c>
      <c r="I3462" s="17" t="s">
        <v>353</v>
      </c>
      <c r="J3462" s="17" t="s">
        <v>249</v>
      </c>
      <c r="K3462" s="17" t="s">
        <v>255</v>
      </c>
      <c r="L3462" s="17" t="s">
        <v>366</v>
      </c>
      <c r="M3462" s="17" t="s">
        <v>333</v>
      </c>
      <c r="N3462" s="36">
        <v>5.4193532670323599</v>
      </c>
      <c r="O3462" s="35">
        <v>25.09283829</v>
      </c>
      <c r="P3462" s="37">
        <v>2160.6917790000002</v>
      </c>
      <c r="Q3462" t="str">
        <f t="shared" si="216"/>
        <v>Borderline High</v>
      </c>
      <c r="R3462" t="str">
        <f t="shared" si="217"/>
        <v>Normal</v>
      </c>
      <c r="S3462">
        <f t="shared" si="218"/>
        <v>5</v>
      </c>
      <c r="T3462" t="str">
        <f t="shared" si="219"/>
        <v>Moderate</v>
      </c>
    </row>
    <row r="3463" spans="1:20" ht="15" customHeight="1" x14ac:dyDescent="0.35">
      <c r="A3463" s="35">
        <v>86</v>
      </c>
      <c r="B3463" s="36">
        <v>33.954727740000003</v>
      </c>
      <c r="C3463" s="35">
        <v>129.37508600000001</v>
      </c>
      <c r="D3463" s="35">
        <v>93.206196800000001</v>
      </c>
      <c r="E3463" s="37">
        <v>212.91245810000001</v>
      </c>
      <c r="F3463" s="37">
        <v>43.029025769999997</v>
      </c>
      <c r="G3463" s="37">
        <v>231.03955110000001</v>
      </c>
      <c r="H3463" s="37">
        <v>263.82656489999999</v>
      </c>
      <c r="I3463" s="17" t="s">
        <v>243</v>
      </c>
      <c r="J3463" s="17" t="s">
        <v>249</v>
      </c>
      <c r="K3463" s="17" t="s">
        <v>392</v>
      </c>
      <c r="L3463" s="17" t="s">
        <v>366</v>
      </c>
      <c r="M3463" s="17" t="s">
        <v>334</v>
      </c>
      <c r="N3463" s="36">
        <v>4.9481124494443796</v>
      </c>
      <c r="O3463" s="35">
        <v>36.168889200000002</v>
      </c>
      <c r="P3463" s="37">
        <v>2920.10658564</v>
      </c>
      <c r="Q3463" t="str">
        <f t="shared" si="216"/>
        <v>Borderline High</v>
      </c>
      <c r="R3463" t="str">
        <f t="shared" si="217"/>
        <v>Elevated</v>
      </c>
      <c r="S3463">
        <f t="shared" si="218"/>
        <v>4</v>
      </c>
      <c r="T3463" t="str">
        <f t="shared" si="219"/>
        <v>Moderate</v>
      </c>
    </row>
    <row r="3464" spans="1:20" ht="15" customHeight="1" x14ac:dyDescent="0.35">
      <c r="A3464" s="35">
        <v>45</v>
      </c>
      <c r="B3464" s="36">
        <v>27.763219790000001</v>
      </c>
      <c r="C3464" s="35">
        <v>102.7100275</v>
      </c>
      <c r="D3464" s="35">
        <v>77.527538419999999</v>
      </c>
      <c r="E3464" s="37">
        <v>171.42951830000001</v>
      </c>
      <c r="F3464" s="37">
        <v>36.830820719999998</v>
      </c>
      <c r="G3464" s="37">
        <v>198.78082739999999</v>
      </c>
      <c r="H3464" s="37">
        <v>249.40814829999999</v>
      </c>
      <c r="I3464" s="17" t="s">
        <v>243</v>
      </c>
      <c r="J3464" s="17" t="s">
        <v>249</v>
      </c>
      <c r="K3464" s="17" t="s">
        <v>255</v>
      </c>
      <c r="L3464" s="17" t="s">
        <v>360</v>
      </c>
      <c r="M3464" s="17" t="s">
        <v>333</v>
      </c>
      <c r="N3464" s="36">
        <v>4.65451257801893</v>
      </c>
      <c r="O3464" s="35">
        <v>25.18248908</v>
      </c>
      <c r="P3464" s="37">
        <v>1249.3448905499999</v>
      </c>
      <c r="Q3464" t="str">
        <f t="shared" si="216"/>
        <v>Desirable</v>
      </c>
      <c r="R3464" t="str">
        <f t="shared" si="217"/>
        <v>Normal</v>
      </c>
      <c r="S3464">
        <f t="shared" si="218"/>
        <v>3</v>
      </c>
      <c r="T3464" t="str">
        <f t="shared" si="219"/>
        <v>Moderate</v>
      </c>
    </row>
    <row r="3465" spans="1:20" ht="15" customHeight="1" x14ac:dyDescent="0.35">
      <c r="A3465" s="35">
        <v>79</v>
      </c>
      <c r="B3465" s="36">
        <v>32.52648439</v>
      </c>
      <c r="C3465" s="35">
        <v>123.3856196</v>
      </c>
      <c r="D3465" s="35">
        <v>97.673650850000001</v>
      </c>
      <c r="E3465" s="37">
        <v>227.3673124</v>
      </c>
      <c r="F3465" s="37">
        <v>34.664153300000002</v>
      </c>
      <c r="G3465" s="37">
        <v>241.96093210000001</v>
      </c>
      <c r="H3465" s="37">
        <v>248.42618519999999</v>
      </c>
      <c r="I3465" s="17" t="s">
        <v>243</v>
      </c>
      <c r="J3465" s="17" t="s">
        <v>249</v>
      </c>
      <c r="K3465" s="17" t="s">
        <v>392</v>
      </c>
      <c r="L3465" s="17" t="s">
        <v>366</v>
      </c>
      <c r="M3465" s="17" t="s">
        <v>334</v>
      </c>
      <c r="N3465" s="36">
        <v>6.5591480176150698</v>
      </c>
      <c r="O3465" s="35">
        <v>25.71196875</v>
      </c>
      <c r="P3465" s="37">
        <v>2569.5922668100002</v>
      </c>
      <c r="Q3465" t="str">
        <f t="shared" si="216"/>
        <v>Borderline High</v>
      </c>
      <c r="R3465" t="str">
        <f t="shared" si="217"/>
        <v>Elevated</v>
      </c>
      <c r="S3465">
        <f t="shared" si="218"/>
        <v>5</v>
      </c>
      <c r="T3465" t="str">
        <f t="shared" si="219"/>
        <v>Moderate</v>
      </c>
    </row>
    <row r="3466" spans="1:20" ht="15" customHeight="1" x14ac:dyDescent="0.35">
      <c r="A3466" s="35">
        <v>58</v>
      </c>
      <c r="B3466" s="36">
        <v>28.181501430000001</v>
      </c>
      <c r="C3466" s="35">
        <v>124.8028157</v>
      </c>
      <c r="D3466" s="35">
        <v>94.855745569999996</v>
      </c>
      <c r="E3466" s="37">
        <v>183.75130619999999</v>
      </c>
      <c r="F3466" s="37">
        <v>31.414891619999999</v>
      </c>
      <c r="G3466" s="37">
        <v>209.30123380000001</v>
      </c>
      <c r="H3466" s="37">
        <v>235.67876079999999</v>
      </c>
      <c r="I3466" s="17" t="s">
        <v>243</v>
      </c>
      <c r="J3466" s="17" t="s">
        <v>354</v>
      </c>
      <c r="K3466" s="17" t="s">
        <v>392</v>
      </c>
      <c r="L3466" s="17" t="s">
        <v>363</v>
      </c>
      <c r="M3466" s="17" t="s">
        <v>333</v>
      </c>
      <c r="N3466" s="36">
        <v>5.8491784222173298</v>
      </c>
      <c r="O3466" s="35">
        <v>29.94707013</v>
      </c>
      <c r="P3466" s="37">
        <v>1634.5270829399999</v>
      </c>
      <c r="Q3466" t="str">
        <f t="shared" si="216"/>
        <v>Desirable</v>
      </c>
      <c r="R3466" t="str">
        <f t="shared" si="217"/>
        <v>Elevated</v>
      </c>
      <c r="S3466">
        <f t="shared" si="218"/>
        <v>4</v>
      </c>
      <c r="T3466" t="str">
        <f t="shared" si="219"/>
        <v>Moderate</v>
      </c>
    </row>
    <row r="3467" spans="1:20" ht="15" customHeight="1" x14ac:dyDescent="0.35">
      <c r="A3467" s="35">
        <v>86</v>
      </c>
      <c r="B3467" s="36">
        <v>19.331511939999999</v>
      </c>
      <c r="C3467" s="35">
        <v>99.006317969999998</v>
      </c>
      <c r="D3467" s="35">
        <v>89.004308190000003</v>
      </c>
      <c r="E3467" s="37">
        <v>198.9189417</v>
      </c>
      <c r="F3467" s="37">
        <v>43.149867589999999</v>
      </c>
      <c r="G3467" s="37">
        <v>226.02976419999999</v>
      </c>
      <c r="H3467" s="37">
        <v>255.31150009999999</v>
      </c>
      <c r="I3467" s="17" t="s">
        <v>353</v>
      </c>
      <c r="J3467" s="17" t="s">
        <v>359</v>
      </c>
      <c r="K3467" s="17" t="s">
        <v>392</v>
      </c>
      <c r="L3467" s="17" t="s">
        <v>366</v>
      </c>
      <c r="M3467" s="17" t="s">
        <v>255</v>
      </c>
      <c r="N3467" s="36">
        <v>4.6099548575694698</v>
      </c>
      <c r="O3467" s="35">
        <v>10.00200978</v>
      </c>
      <c r="P3467" s="37">
        <v>1662.5100268399999</v>
      </c>
      <c r="Q3467" t="str">
        <f t="shared" si="216"/>
        <v>Desirable</v>
      </c>
      <c r="R3467" t="str">
        <f t="shared" si="217"/>
        <v>Normal</v>
      </c>
      <c r="S3467">
        <f t="shared" si="218"/>
        <v>2</v>
      </c>
      <c r="T3467" t="str">
        <f t="shared" si="219"/>
        <v>Low</v>
      </c>
    </row>
    <row r="3468" spans="1:20" ht="15" customHeight="1" x14ac:dyDescent="0.35">
      <c r="A3468" s="35">
        <v>58</v>
      </c>
      <c r="B3468" s="36">
        <v>31.69480914</v>
      </c>
      <c r="C3468" s="35">
        <v>103.30896679999999</v>
      </c>
      <c r="D3468" s="35">
        <v>85.794681859999997</v>
      </c>
      <c r="E3468" s="37">
        <v>213.02099340000001</v>
      </c>
      <c r="F3468" s="37">
        <v>36.993635159999997</v>
      </c>
      <c r="G3468" s="37">
        <v>204.59002269999999</v>
      </c>
      <c r="H3468" s="37">
        <v>230.94907570000001</v>
      </c>
      <c r="I3468" s="17" t="s">
        <v>243</v>
      </c>
      <c r="J3468" s="17" t="s">
        <v>249</v>
      </c>
      <c r="K3468" s="17" t="s">
        <v>392</v>
      </c>
      <c r="L3468" s="17" t="s">
        <v>363</v>
      </c>
      <c r="M3468" s="17" t="s">
        <v>334</v>
      </c>
      <c r="N3468" s="36">
        <v>5.7583147068048204</v>
      </c>
      <c r="O3468" s="35">
        <v>17.51428494</v>
      </c>
      <c r="P3468" s="37">
        <v>1838.29893012</v>
      </c>
      <c r="Q3468" t="str">
        <f t="shared" si="216"/>
        <v>Borderline High</v>
      </c>
      <c r="R3468" t="str">
        <f t="shared" si="217"/>
        <v>Normal</v>
      </c>
      <c r="S3468">
        <f t="shared" si="218"/>
        <v>4</v>
      </c>
      <c r="T3468" t="str">
        <f t="shared" si="219"/>
        <v>Moderate</v>
      </c>
    </row>
    <row r="3469" spans="1:20" ht="15" customHeight="1" x14ac:dyDescent="0.35">
      <c r="A3469" s="35">
        <v>66</v>
      </c>
      <c r="B3469" s="36">
        <v>33.509734299999998</v>
      </c>
      <c r="C3469" s="35">
        <v>122.6357221</v>
      </c>
      <c r="D3469" s="35">
        <v>91.770443229999998</v>
      </c>
      <c r="E3469" s="37">
        <v>192.53021039999999</v>
      </c>
      <c r="F3469" s="37">
        <v>36.19326349</v>
      </c>
      <c r="G3469" s="37">
        <v>202.18923760000001</v>
      </c>
      <c r="H3469" s="37">
        <v>233.12822560000001</v>
      </c>
      <c r="I3469" s="17" t="s">
        <v>243</v>
      </c>
      <c r="J3469" s="17" t="s">
        <v>249</v>
      </c>
      <c r="K3469" s="17" t="s">
        <v>392</v>
      </c>
      <c r="L3469" s="17" t="s">
        <v>261</v>
      </c>
      <c r="M3469" s="17" t="s">
        <v>334</v>
      </c>
      <c r="N3469" s="36">
        <v>5.3195040135906799</v>
      </c>
      <c r="O3469" s="35">
        <v>30.865278870000001</v>
      </c>
      <c r="P3469" s="37">
        <v>2211.6424637999999</v>
      </c>
      <c r="Q3469" t="str">
        <f t="shared" si="216"/>
        <v>Desirable</v>
      </c>
      <c r="R3469" t="str">
        <f t="shared" si="217"/>
        <v>Elevated</v>
      </c>
      <c r="S3469">
        <f t="shared" si="218"/>
        <v>5</v>
      </c>
      <c r="T3469" t="str">
        <f t="shared" si="219"/>
        <v>Moderate</v>
      </c>
    </row>
    <row r="3470" spans="1:20" ht="15" customHeight="1" x14ac:dyDescent="0.35">
      <c r="A3470" s="35">
        <v>66</v>
      </c>
      <c r="B3470" s="36">
        <v>26.24398708</v>
      </c>
      <c r="C3470" s="35">
        <v>114.0786939</v>
      </c>
      <c r="D3470" s="35">
        <v>89.523994279999997</v>
      </c>
      <c r="E3470" s="37">
        <v>184.3732904</v>
      </c>
      <c r="F3470" s="37">
        <v>34.645730630000003</v>
      </c>
      <c r="G3470" s="37">
        <v>213.684202</v>
      </c>
      <c r="H3470" s="37">
        <v>238.24252050000001</v>
      </c>
      <c r="I3470" s="17" t="s">
        <v>353</v>
      </c>
      <c r="J3470" s="17" t="s">
        <v>359</v>
      </c>
      <c r="K3470" s="17" t="s">
        <v>392</v>
      </c>
      <c r="L3470" s="17" t="s">
        <v>261</v>
      </c>
      <c r="M3470" s="17" t="s">
        <v>333</v>
      </c>
      <c r="N3470" s="36">
        <v>5.3216741874783802</v>
      </c>
      <c r="O3470" s="35">
        <v>24.554699620000001</v>
      </c>
      <c r="P3470" s="37">
        <v>1732.10314728</v>
      </c>
      <c r="Q3470" t="str">
        <f t="shared" si="216"/>
        <v>Desirable</v>
      </c>
      <c r="R3470" t="str">
        <f t="shared" si="217"/>
        <v>Normal</v>
      </c>
      <c r="S3470">
        <f t="shared" si="218"/>
        <v>5</v>
      </c>
      <c r="T3470" t="str">
        <f t="shared" si="219"/>
        <v>Moderate</v>
      </c>
    </row>
    <row r="3471" spans="1:20" ht="15" customHeight="1" x14ac:dyDescent="0.35">
      <c r="A3471" s="35">
        <v>88</v>
      </c>
      <c r="B3471" s="36">
        <v>20.30453623</v>
      </c>
      <c r="C3471" s="35">
        <v>106.4049517</v>
      </c>
      <c r="D3471" s="35">
        <v>92.24170556</v>
      </c>
      <c r="E3471" s="37">
        <v>179.25207520000001</v>
      </c>
      <c r="F3471" s="37">
        <v>43.650541439999998</v>
      </c>
      <c r="G3471" s="37">
        <v>215.10020969999999</v>
      </c>
      <c r="H3471" s="37">
        <v>273.37583439999997</v>
      </c>
      <c r="I3471" s="17" t="s">
        <v>243</v>
      </c>
      <c r="J3471" s="17" t="s">
        <v>249</v>
      </c>
      <c r="K3471" s="17" t="s">
        <v>392</v>
      </c>
      <c r="L3471" s="17" t="s">
        <v>366</v>
      </c>
      <c r="M3471" s="17" t="s">
        <v>255</v>
      </c>
      <c r="N3471" s="36">
        <v>4.1065258135776297</v>
      </c>
      <c r="O3471" s="35">
        <v>14.16324614</v>
      </c>
      <c r="P3471" s="37">
        <v>1786.7991882399999</v>
      </c>
      <c r="Q3471" t="str">
        <f t="shared" si="216"/>
        <v>Desirable</v>
      </c>
      <c r="R3471" t="str">
        <f t="shared" si="217"/>
        <v>Normal</v>
      </c>
      <c r="S3471">
        <f t="shared" si="218"/>
        <v>0</v>
      </c>
      <c r="T3471" t="str">
        <f t="shared" si="219"/>
        <v>Low</v>
      </c>
    </row>
    <row r="3472" spans="1:20" ht="15" customHeight="1" x14ac:dyDescent="0.35">
      <c r="A3472" s="35">
        <v>20</v>
      </c>
      <c r="B3472" s="36">
        <v>31.34037279</v>
      </c>
      <c r="C3472" s="35">
        <v>110.714399</v>
      </c>
      <c r="D3472" s="35">
        <v>81.212277119999996</v>
      </c>
      <c r="E3472" s="37">
        <v>194.3342853</v>
      </c>
      <c r="F3472" s="37">
        <v>32.241819079999999</v>
      </c>
      <c r="G3472" s="37">
        <v>221.95489739999999</v>
      </c>
      <c r="H3472" s="37">
        <v>231.41393919999999</v>
      </c>
      <c r="I3472" s="17" t="s">
        <v>243</v>
      </c>
      <c r="J3472" s="17" t="s">
        <v>354</v>
      </c>
      <c r="K3472" s="17" t="s">
        <v>392</v>
      </c>
      <c r="L3472" s="17" t="s">
        <v>355</v>
      </c>
      <c r="M3472" s="17" t="s">
        <v>334</v>
      </c>
      <c r="N3472" s="36">
        <v>6.0273982934340102</v>
      </c>
      <c r="O3472" s="35">
        <v>29.502121880000001</v>
      </c>
      <c r="P3472" s="37">
        <v>626.80745579999996</v>
      </c>
      <c r="Q3472" t="str">
        <f t="shared" si="216"/>
        <v>Desirable</v>
      </c>
      <c r="R3472" t="str">
        <f t="shared" si="217"/>
        <v>Normal</v>
      </c>
      <c r="S3472">
        <f t="shared" si="218"/>
        <v>4</v>
      </c>
      <c r="T3472" t="str">
        <f t="shared" si="219"/>
        <v>Moderate</v>
      </c>
    </row>
    <row r="3473" spans="1:20" ht="15" customHeight="1" x14ac:dyDescent="0.35">
      <c r="A3473" s="35">
        <v>27</v>
      </c>
      <c r="B3473" s="36">
        <v>28.58238412</v>
      </c>
      <c r="C3473" s="35">
        <v>114.44764309999999</v>
      </c>
      <c r="D3473" s="35">
        <v>78.064713209999994</v>
      </c>
      <c r="E3473" s="37">
        <v>179.60964010000001</v>
      </c>
      <c r="F3473" s="37">
        <v>38.250629490000001</v>
      </c>
      <c r="G3473" s="37">
        <v>206.47616110000001</v>
      </c>
      <c r="H3473" s="37">
        <v>208.47098260000001</v>
      </c>
      <c r="I3473" s="17" t="s">
        <v>243</v>
      </c>
      <c r="J3473" s="17" t="s">
        <v>359</v>
      </c>
      <c r="K3473" s="17" t="s">
        <v>255</v>
      </c>
      <c r="L3473" s="17" t="s">
        <v>355</v>
      </c>
      <c r="M3473" s="17" t="s">
        <v>333</v>
      </c>
      <c r="N3473" s="36">
        <v>4.6955995886801301</v>
      </c>
      <c r="O3473" s="35">
        <v>36.38292989</v>
      </c>
      <c r="P3473" s="37">
        <v>771.72437123999998</v>
      </c>
      <c r="Q3473" t="str">
        <f t="shared" si="216"/>
        <v>Desirable</v>
      </c>
      <c r="R3473" t="str">
        <f t="shared" si="217"/>
        <v>Normal</v>
      </c>
      <c r="S3473">
        <f t="shared" si="218"/>
        <v>3</v>
      </c>
      <c r="T3473" t="str">
        <f t="shared" si="219"/>
        <v>Moderate</v>
      </c>
    </row>
    <row r="3474" spans="1:20" ht="15" customHeight="1" x14ac:dyDescent="0.35">
      <c r="A3474" s="35">
        <v>52</v>
      </c>
      <c r="B3474" s="36">
        <v>28.485063069999999</v>
      </c>
      <c r="C3474" s="35">
        <v>117.9847525</v>
      </c>
      <c r="D3474" s="35">
        <v>70.156215709999998</v>
      </c>
      <c r="E3474" s="37">
        <v>173.85342</v>
      </c>
      <c r="F3474" s="37">
        <v>30.46714119</v>
      </c>
      <c r="G3474" s="37">
        <v>193.64247929999999</v>
      </c>
      <c r="H3474" s="37">
        <v>240.24750649999999</v>
      </c>
      <c r="I3474" s="17" t="s">
        <v>243</v>
      </c>
      <c r="J3474" s="17" t="s">
        <v>354</v>
      </c>
      <c r="K3474" s="17" t="s">
        <v>255</v>
      </c>
      <c r="L3474" s="17" t="s">
        <v>363</v>
      </c>
      <c r="M3474" s="17" t="s">
        <v>333</v>
      </c>
      <c r="N3474" s="36">
        <v>5.7062597017492003</v>
      </c>
      <c r="O3474" s="35">
        <v>47.828536790000001</v>
      </c>
      <c r="P3474" s="37">
        <v>1481.2232796400001</v>
      </c>
      <c r="Q3474" t="str">
        <f t="shared" si="216"/>
        <v>Desirable</v>
      </c>
      <c r="R3474" t="str">
        <f t="shared" si="217"/>
        <v>Normal</v>
      </c>
      <c r="S3474">
        <f t="shared" si="218"/>
        <v>3</v>
      </c>
      <c r="T3474" t="str">
        <f t="shared" si="219"/>
        <v>Moderate</v>
      </c>
    </row>
    <row r="3475" spans="1:20" ht="15" customHeight="1" x14ac:dyDescent="0.35">
      <c r="A3475" s="35">
        <v>19</v>
      </c>
      <c r="B3475" s="36">
        <v>27.945097329999999</v>
      </c>
      <c r="C3475" s="35">
        <v>120.6190457</v>
      </c>
      <c r="D3475" s="35">
        <v>81.120533679999994</v>
      </c>
      <c r="E3475" s="37">
        <v>179.91070329999999</v>
      </c>
      <c r="F3475" s="37">
        <v>26.806869939999999</v>
      </c>
      <c r="G3475" s="37">
        <v>207.20200259999999</v>
      </c>
      <c r="H3475" s="37">
        <v>244.7133618</v>
      </c>
      <c r="I3475" s="17" t="s">
        <v>243</v>
      </c>
      <c r="J3475" s="17" t="s">
        <v>249</v>
      </c>
      <c r="K3475" s="17" t="s">
        <v>392</v>
      </c>
      <c r="L3475" s="17" t="s">
        <v>355</v>
      </c>
      <c r="M3475" s="17" t="s">
        <v>333</v>
      </c>
      <c r="N3475" s="36">
        <v>6.7113655455740204</v>
      </c>
      <c r="O3475" s="35">
        <v>39.49851202</v>
      </c>
      <c r="P3475" s="37">
        <v>530.95684927000002</v>
      </c>
      <c r="Q3475" t="str">
        <f t="shared" si="216"/>
        <v>Desirable</v>
      </c>
      <c r="R3475" t="str">
        <f t="shared" si="217"/>
        <v>Elevated</v>
      </c>
      <c r="S3475">
        <f t="shared" si="218"/>
        <v>4</v>
      </c>
      <c r="T3475" t="str">
        <f t="shared" si="219"/>
        <v>Moderate</v>
      </c>
    </row>
    <row r="3476" spans="1:20" ht="15" customHeight="1" x14ac:dyDescent="0.35">
      <c r="A3476" s="35">
        <v>41</v>
      </c>
      <c r="B3476" s="36">
        <v>32.038552019999997</v>
      </c>
      <c r="C3476" s="35">
        <v>103.755061</v>
      </c>
      <c r="D3476" s="35">
        <v>83.54534821</v>
      </c>
      <c r="E3476" s="37">
        <v>233.95836449999999</v>
      </c>
      <c r="F3476" s="37">
        <v>31.90759916</v>
      </c>
      <c r="G3476" s="37">
        <v>233.15089589999999</v>
      </c>
      <c r="H3476" s="37">
        <v>234.764906</v>
      </c>
      <c r="I3476" s="17" t="s">
        <v>353</v>
      </c>
      <c r="J3476" s="17" t="s">
        <v>249</v>
      </c>
      <c r="K3476" s="17" t="s">
        <v>392</v>
      </c>
      <c r="L3476" s="17" t="s">
        <v>360</v>
      </c>
      <c r="M3476" s="17" t="s">
        <v>334</v>
      </c>
      <c r="N3476" s="36">
        <v>7.3323713052436403</v>
      </c>
      <c r="O3476" s="35">
        <v>20.209712790000001</v>
      </c>
      <c r="P3476" s="37">
        <v>1313.5806328199999</v>
      </c>
      <c r="Q3476" t="str">
        <f t="shared" si="216"/>
        <v>Borderline High</v>
      </c>
      <c r="R3476" t="str">
        <f t="shared" si="217"/>
        <v>Normal</v>
      </c>
      <c r="S3476">
        <f t="shared" si="218"/>
        <v>6</v>
      </c>
      <c r="T3476" t="str">
        <f t="shared" si="219"/>
        <v>High</v>
      </c>
    </row>
    <row r="3477" spans="1:20" ht="15" customHeight="1" x14ac:dyDescent="0.35">
      <c r="A3477" s="35">
        <v>55</v>
      </c>
      <c r="B3477" s="36">
        <v>28.43968134</v>
      </c>
      <c r="C3477" s="35">
        <v>121.66068</v>
      </c>
      <c r="D3477" s="35">
        <v>73.408722800000007</v>
      </c>
      <c r="E3477" s="37">
        <v>220.3812231</v>
      </c>
      <c r="F3477" s="37">
        <v>35.92095647</v>
      </c>
      <c r="G3477" s="37">
        <v>226.9131213</v>
      </c>
      <c r="H3477" s="37">
        <v>265.2730042</v>
      </c>
      <c r="I3477" s="17" t="s">
        <v>243</v>
      </c>
      <c r="J3477" s="17" t="s">
        <v>249</v>
      </c>
      <c r="K3477" s="17" t="s">
        <v>255</v>
      </c>
      <c r="L3477" s="17" t="s">
        <v>363</v>
      </c>
      <c r="M3477" s="17" t="s">
        <v>333</v>
      </c>
      <c r="N3477" s="36">
        <v>6.1351713528022298</v>
      </c>
      <c r="O3477" s="35">
        <v>48.2519572</v>
      </c>
      <c r="P3477" s="37">
        <v>1564.1824736999999</v>
      </c>
      <c r="Q3477" t="str">
        <f t="shared" si="216"/>
        <v>Borderline High</v>
      </c>
      <c r="R3477" t="str">
        <f t="shared" si="217"/>
        <v>Elevated</v>
      </c>
      <c r="S3477">
        <f t="shared" si="218"/>
        <v>4</v>
      </c>
      <c r="T3477" t="str">
        <f t="shared" si="219"/>
        <v>Moderate</v>
      </c>
    </row>
    <row r="3478" spans="1:20" ht="15" customHeight="1" x14ac:dyDescent="0.35">
      <c r="A3478" s="35">
        <v>39</v>
      </c>
      <c r="B3478" s="36">
        <v>24.625395839999999</v>
      </c>
      <c r="C3478" s="35">
        <v>125.8742245</v>
      </c>
      <c r="D3478" s="35">
        <v>85.829439879999995</v>
      </c>
      <c r="E3478" s="37">
        <v>185.76859669999999</v>
      </c>
      <c r="F3478" s="37">
        <v>38.965033069999997</v>
      </c>
      <c r="G3478" s="37">
        <v>219.26114770000001</v>
      </c>
      <c r="H3478" s="37">
        <v>240.29016229999999</v>
      </c>
      <c r="I3478" s="17" t="s">
        <v>353</v>
      </c>
      <c r="J3478" s="17" t="s">
        <v>249</v>
      </c>
      <c r="K3478" s="17" t="s">
        <v>392</v>
      </c>
      <c r="L3478" s="17" t="s">
        <v>357</v>
      </c>
      <c r="M3478" s="17" t="s">
        <v>255</v>
      </c>
      <c r="N3478" s="36">
        <v>4.7675718987911502</v>
      </c>
      <c r="O3478" s="35">
        <v>40.044784620000001</v>
      </c>
      <c r="P3478" s="37">
        <v>960.39043776000005</v>
      </c>
      <c r="Q3478" t="str">
        <f t="shared" si="216"/>
        <v>Desirable</v>
      </c>
      <c r="R3478" t="str">
        <f t="shared" si="217"/>
        <v>Elevated</v>
      </c>
      <c r="S3478">
        <f t="shared" si="218"/>
        <v>4</v>
      </c>
      <c r="T3478" t="str">
        <f t="shared" si="219"/>
        <v>Moderate</v>
      </c>
    </row>
    <row r="3479" spans="1:20" ht="15" customHeight="1" x14ac:dyDescent="0.35">
      <c r="A3479" s="35">
        <v>43</v>
      </c>
      <c r="B3479" s="36">
        <v>18.92369661</v>
      </c>
      <c r="C3479" s="35">
        <v>109.1428279</v>
      </c>
      <c r="D3479" s="35">
        <v>86.962322139999998</v>
      </c>
      <c r="E3479" s="37">
        <v>199.2675538</v>
      </c>
      <c r="F3479" s="37">
        <v>39.736910590000001</v>
      </c>
      <c r="G3479" s="37">
        <v>217.55326779999999</v>
      </c>
      <c r="H3479" s="37">
        <v>259.01972280000001</v>
      </c>
      <c r="I3479" s="17" t="s">
        <v>243</v>
      </c>
      <c r="J3479" s="17" t="s">
        <v>249</v>
      </c>
      <c r="K3479" s="17" t="s">
        <v>392</v>
      </c>
      <c r="L3479" s="17" t="s">
        <v>360</v>
      </c>
      <c r="M3479" s="17" t="s">
        <v>255</v>
      </c>
      <c r="N3479" s="36">
        <v>5.0146715192837998</v>
      </c>
      <c r="O3479" s="35">
        <v>22.180505759999999</v>
      </c>
      <c r="P3479" s="37">
        <v>813.71895423000001</v>
      </c>
      <c r="Q3479" t="str">
        <f t="shared" si="216"/>
        <v>Desirable</v>
      </c>
      <c r="R3479" t="str">
        <f t="shared" si="217"/>
        <v>Normal</v>
      </c>
      <c r="S3479">
        <f t="shared" si="218"/>
        <v>1</v>
      </c>
      <c r="T3479" t="str">
        <f t="shared" si="219"/>
        <v>Low</v>
      </c>
    </row>
    <row r="3480" spans="1:20" ht="15" customHeight="1" x14ac:dyDescent="0.35">
      <c r="A3480" s="35">
        <v>60</v>
      </c>
      <c r="B3480" s="36">
        <v>24.6923675</v>
      </c>
      <c r="C3480" s="35">
        <v>123.7313473</v>
      </c>
      <c r="D3480" s="35">
        <v>75.909098189999995</v>
      </c>
      <c r="E3480" s="37">
        <v>176.7989834</v>
      </c>
      <c r="F3480" s="37">
        <v>48.024470909999998</v>
      </c>
      <c r="G3480" s="37">
        <v>202.72043780000001</v>
      </c>
      <c r="H3480" s="37">
        <v>243.33765539999999</v>
      </c>
      <c r="I3480" s="17" t="s">
        <v>243</v>
      </c>
      <c r="J3480" s="17" t="s">
        <v>249</v>
      </c>
      <c r="K3480" s="17" t="s">
        <v>255</v>
      </c>
      <c r="L3480" s="17" t="s">
        <v>261</v>
      </c>
      <c r="M3480" s="17" t="s">
        <v>255</v>
      </c>
      <c r="N3480" s="36">
        <v>3.6814353193256202</v>
      </c>
      <c r="O3480" s="35">
        <v>47.822249110000001</v>
      </c>
      <c r="P3480" s="37">
        <v>1481.54205</v>
      </c>
      <c r="Q3480" t="str">
        <f t="shared" si="216"/>
        <v>Desirable</v>
      </c>
      <c r="R3480" t="str">
        <f t="shared" si="217"/>
        <v>Elevated</v>
      </c>
      <c r="S3480">
        <f t="shared" si="218"/>
        <v>1</v>
      </c>
      <c r="T3480" t="str">
        <f t="shared" si="219"/>
        <v>Low</v>
      </c>
    </row>
    <row r="3481" spans="1:20" ht="15" customHeight="1" x14ac:dyDescent="0.35">
      <c r="A3481" s="35">
        <v>72</v>
      </c>
      <c r="B3481" s="36">
        <v>31.54779417</v>
      </c>
      <c r="C3481" s="35">
        <v>111.19252520000001</v>
      </c>
      <c r="D3481" s="35">
        <v>87.181079909999994</v>
      </c>
      <c r="E3481" s="37">
        <v>230.47142830000001</v>
      </c>
      <c r="F3481" s="37">
        <v>42.735099320000003</v>
      </c>
      <c r="G3481" s="37">
        <v>244.05890410000001</v>
      </c>
      <c r="H3481" s="37">
        <v>274.8630106</v>
      </c>
      <c r="I3481" s="17" t="s">
        <v>243</v>
      </c>
      <c r="J3481" s="17" t="s">
        <v>249</v>
      </c>
      <c r="K3481" s="17" t="s">
        <v>392</v>
      </c>
      <c r="L3481" s="17" t="s">
        <v>366</v>
      </c>
      <c r="M3481" s="17" t="s">
        <v>334</v>
      </c>
      <c r="N3481" s="36">
        <v>5.3930242813812699</v>
      </c>
      <c r="O3481" s="35">
        <v>24.011445290000001</v>
      </c>
      <c r="P3481" s="37">
        <v>2271.44118024</v>
      </c>
      <c r="Q3481" t="str">
        <f t="shared" si="216"/>
        <v>Borderline High</v>
      </c>
      <c r="R3481" t="str">
        <f t="shared" si="217"/>
        <v>Normal</v>
      </c>
      <c r="S3481">
        <f t="shared" si="218"/>
        <v>3</v>
      </c>
      <c r="T3481" t="str">
        <f t="shared" si="219"/>
        <v>Moderate</v>
      </c>
    </row>
    <row r="3482" spans="1:20" ht="15" customHeight="1" x14ac:dyDescent="0.35">
      <c r="A3482" s="35">
        <v>56</v>
      </c>
      <c r="B3482" s="36">
        <v>25.326192320000001</v>
      </c>
      <c r="C3482" s="35">
        <v>110.2389257</v>
      </c>
      <c r="D3482" s="35">
        <v>79.324701529999999</v>
      </c>
      <c r="E3482" s="37">
        <v>175.58199819999999</v>
      </c>
      <c r="F3482" s="37">
        <v>34.267038280000001</v>
      </c>
      <c r="G3482" s="37">
        <v>192.8302899</v>
      </c>
      <c r="H3482" s="37">
        <v>228.4673477</v>
      </c>
      <c r="I3482" s="17" t="s">
        <v>353</v>
      </c>
      <c r="J3482" s="17" t="s">
        <v>249</v>
      </c>
      <c r="K3482" s="17" t="s">
        <v>255</v>
      </c>
      <c r="L3482" s="17" t="s">
        <v>363</v>
      </c>
      <c r="M3482" s="17" t="s">
        <v>333</v>
      </c>
      <c r="N3482" s="36">
        <v>5.1239327065648004</v>
      </c>
      <c r="O3482" s="35">
        <v>30.914224170000001</v>
      </c>
      <c r="P3482" s="37">
        <v>1418.2667699199999</v>
      </c>
      <c r="Q3482" t="str">
        <f t="shared" si="216"/>
        <v>Desirable</v>
      </c>
      <c r="R3482" t="str">
        <f t="shared" si="217"/>
        <v>Normal</v>
      </c>
      <c r="S3482">
        <f t="shared" si="218"/>
        <v>5</v>
      </c>
      <c r="T3482" t="str">
        <f t="shared" si="219"/>
        <v>Moderate</v>
      </c>
    </row>
    <row r="3483" spans="1:20" ht="15" customHeight="1" x14ac:dyDescent="0.35">
      <c r="A3483" s="35">
        <v>46</v>
      </c>
      <c r="B3483" s="36">
        <v>31.539246689999999</v>
      </c>
      <c r="C3483" s="35">
        <v>115.5876777</v>
      </c>
      <c r="D3483" s="35">
        <v>85.573901340000006</v>
      </c>
      <c r="E3483" s="37">
        <v>210.9083732</v>
      </c>
      <c r="F3483" s="37">
        <v>40.046911590000001</v>
      </c>
      <c r="G3483" s="37">
        <v>213.81715</v>
      </c>
      <c r="H3483" s="37">
        <v>226.18919070000001</v>
      </c>
      <c r="I3483" s="17" t="s">
        <v>243</v>
      </c>
      <c r="J3483" s="17" t="s">
        <v>249</v>
      </c>
      <c r="K3483" s="17" t="s">
        <v>392</v>
      </c>
      <c r="L3483" s="17" t="s">
        <v>360</v>
      </c>
      <c r="M3483" s="17" t="s">
        <v>334</v>
      </c>
      <c r="N3483" s="36">
        <v>5.2665327943207796</v>
      </c>
      <c r="O3483" s="35">
        <v>30.013776360000001</v>
      </c>
      <c r="P3483" s="37">
        <v>1450.8053477399999</v>
      </c>
      <c r="Q3483" t="str">
        <f t="shared" si="216"/>
        <v>Borderline High</v>
      </c>
      <c r="R3483" t="str">
        <f t="shared" si="217"/>
        <v>Normal</v>
      </c>
      <c r="S3483">
        <f t="shared" si="218"/>
        <v>3</v>
      </c>
      <c r="T3483" t="str">
        <f t="shared" si="219"/>
        <v>Moderate</v>
      </c>
    </row>
    <row r="3484" spans="1:20" ht="15" customHeight="1" x14ac:dyDescent="0.35">
      <c r="A3484" s="35">
        <v>37</v>
      </c>
      <c r="B3484" s="36">
        <v>19.928758989999999</v>
      </c>
      <c r="C3484" s="35">
        <v>105.46825680000001</v>
      </c>
      <c r="D3484" s="35">
        <v>83.668902680000002</v>
      </c>
      <c r="E3484" s="37">
        <v>175.47395169999999</v>
      </c>
      <c r="F3484" s="37">
        <v>26.71754443</v>
      </c>
      <c r="G3484" s="37">
        <v>221.9839972</v>
      </c>
      <c r="H3484" s="37">
        <v>232.10200159999999</v>
      </c>
      <c r="I3484" s="17" t="s">
        <v>243</v>
      </c>
      <c r="J3484" s="17" t="s">
        <v>359</v>
      </c>
      <c r="K3484" s="17" t="s">
        <v>392</v>
      </c>
      <c r="L3484" s="17" t="s">
        <v>357</v>
      </c>
      <c r="M3484" s="17" t="s">
        <v>255</v>
      </c>
      <c r="N3484" s="36">
        <v>6.5677424869542902</v>
      </c>
      <c r="O3484" s="35">
        <v>21.79935412</v>
      </c>
      <c r="P3484" s="37">
        <v>737.36408262999998</v>
      </c>
      <c r="Q3484" t="str">
        <f t="shared" si="216"/>
        <v>Desirable</v>
      </c>
      <c r="R3484" t="str">
        <f t="shared" si="217"/>
        <v>Normal</v>
      </c>
      <c r="S3484">
        <f t="shared" si="218"/>
        <v>1</v>
      </c>
      <c r="T3484" t="str">
        <f t="shared" si="219"/>
        <v>Low</v>
      </c>
    </row>
    <row r="3485" spans="1:20" ht="15" customHeight="1" x14ac:dyDescent="0.35">
      <c r="A3485" s="35">
        <v>58</v>
      </c>
      <c r="B3485" s="36">
        <v>21.94169913</v>
      </c>
      <c r="C3485" s="35">
        <v>99.810888469999995</v>
      </c>
      <c r="D3485" s="35">
        <v>75.779521020000004</v>
      </c>
      <c r="E3485" s="37">
        <v>166.38419519999999</v>
      </c>
      <c r="F3485" s="37">
        <v>34.411446779999999</v>
      </c>
      <c r="G3485" s="37">
        <v>194.44121530000001</v>
      </c>
      <c r="H3485" s="37">
        <v>241.99156579999999</v>
      </c>
      <c r="I3485" s="17" t="s">
        <v>353</v>
      </c>
      <c r="J3485" s="17" t="s">
        <v>249</v>
      </c>
      <c r="K3485" s="17" t="s">
        <v>255</v>
      </c>
      <c r="L3485" s="17" t="s">
        <v>363</v>
      </c>
      <c r="M3485" s="17" t="s">
        <v>255</v>
      </c>
      <c r="N3485" s="36">
        <v>4.8351409420165004</v>
      </c>
      <c r="O3485" s="35">
        <v>24.031367450000001</v>
      </c>
      <c r="P3485" s="37">
        <v>1272.61854954</v>
      </c>
      <c r="Q3485" t="str">
        <f t="shared" si="216"/>
        <v>Desirable</v>
      </c>
      <c r="R3485" t="str">
        <f t="shared" si="217"/>
        <v>Normal</v>
      </c>
      <c r="S3485">
        <f t="shared" si="218"/>
        <v>3</v>
      </c>
      <c r="T3485" t="str">
        <f t="shared" si="219"/>
        <v>Moderate</v>
      </c>
    </row>
    <row r="3486" spans="1:20" ht="15" customHeight="1" x14ac:dyDescent="0.35">
      <c r="A3486" s="35">
        <v>71</v>
      </c>
      <c r="B3486" s="36">
        <v>21.651494599999999</v>
      </c>
      <c r="C3486" s="35">
        <v>97.069488399999997</v>
      </c>
      <c r="D3486" s="35">
        <v>74.91894671</v>
      </c>
      <c r="E3486" s="37">
        <v>168.06832370000001</v>
      </c>
      <c r="F3486" s="37">
        <v>23.29422744</v>
      </c>
      <c r="G3486" s="37">
        <v>195.3449865</v>
      </c>
      <c r="H3486" s="37">
        <v>209.3923983</v>
      </c>
      <c r="I3486" s="17" t="s">
        <v>353</v>
      </c>
      <c r="J3486" s="17" t="s">
        <v>354</v>
      </c>
      <c r="K3486" s="17" t="s">
        <v>255</v>
      </c>
      <c r="L3486" s="17" t="s">
        <v>366</v>
      </c>
      <c r="M3486" s="17" t="s">
        <v>255</v>
      </c>
      <c r="N3486" s="36">
        <v>7.2150202934568801</v>
      </c>
      <c r="O3486" s="35">
        <v>22.150541690000001</v>
      </c>
      <c r="P3486" s="37">
        <v>1537.2561166</v>
      </c>
      <c r="Q3486" t="str">
        <f t="shared" si="216"/>
        <v>Desirable</v>
      </c>
      <c r="R3486" t="str">
        <f t="shared" si="217"/>
        <v>Normal</v>
      </c>
      <c r="S3486">
        <f t="shared" si="218"/>
        <v>3</v>
      </c>
      <c r="T3486" t="str">
        <f t="shared" si="219"/>
        <v>Moderate</v>
      </c>
    </row>
    <row r="3487" spans="1:20" ht="15" customHeight="1" x14ac:dyDescent="0.35">
      <c r="A3487" s="35">
        <v>37</v>
      </c>
      <c r="B3487" s="36">
        <v>27.676878339999998</v>
      </c>
      <c r="C3487" s="35">
        <v>117.37126379999999</v>
      </c>
      <c r="D3487" s="35">
        <v>74.57792474</v>
      </c>
      <c r="E3487" s="37">
        <v>187.21435199999999</v>
      </c>
      <c r="F3487" s="37">
        <v>42.674715910000003</v>
      </c>
      <c r="G3487" s="37">
        <v>219.39086420000001</v>
      </c>
      <c r="H3487" s="37">
        <v>215.70531629999999</v>
      </c>
      <c r="I3487" s="17" t="s">
        <v>243</v>
      </c>
      <c r="J3487" s="17" t="s">
        <v>249</v>
      </c>
      <c r="K3487" s="17" t="s">
        <v>255</v>
      </c>
      <c r="L3487" s="17" t="s">
        <v>357</v>
      </c>
      <c r="M3487" s="17" t="s">
        <v>333</v>
      </c>
      <c r="N3487" s="36">
        <v>4.3870087476348001</v>
      </c>
      <c r="O3487" s="35">
        <v>42.793339060000001</v>
      </c>
      <c r="P3487" s="37">
        <v>1024.04449858</v>
      </c>
      <c r="Q3487" t="str">
        <f t="shared" si="216"/>
        <v>Desirable</v>
      </c>
      <c r="R3487" t="str">
        <f t="shared" si="217"/>
        <v>Normal</v>
      </c>
      <c r="S3487">
        <f t="shared" si="218"/>
        <v>2</v>
      </c>
      <c r="T3487" t="str">
        <f t="shared" si="219"/>
        <v>Low</v>
      </c>
    </row>
    <row r="3488" spans="1:20" ht="15" customHeight="1" x14ac:dyDescent="0.35">
      <c r="A3488" s="35">
        <v>36</v>
      </c>
      <c r="B3488" s="36">
        <v>35.960066820000002</v>
      </c>
      <c r="C3488" s="35">
        <v>120.56047409999999</v>
      </c>
      <c r="D3488" s="35">
        <v>80.460515580000006</v>
      </c>
      <c r="E3488" s="37">
        <v>195.13972290000001</v>
      </c>
      <c r="F3488" s="37">
        <v>38.460034749999998</v>
      </c>
      <c r="G3488" s="37">
        <v>214.21881239999999</v>
      </c>
      <c r="H3488" s="37">
        <v>232.36754590000001</v>
      </c>
      <c r="I3488" s="17" t="s">
        <v>243</v>
      </c>
      <c r="J3488" s="17" t="s">
        <v>359</v>
      </c>
      <c r="K3488" s="17" t="s">
        <v>392</v>
      </c>
      <c r="L3488" s="17" t="s">
        <v>357</v>
      </c>
      <c r="M3488" s="17" t="s">
        <v>334</v>
      </c>
      <c r="N3488" s="36">
        <v>5.0738311644401204</v>
      </c>
      <c r="O3488" s="35">
        <v>40.099958520000001</v>
      </c>
      <c r="P3488" s="37">
        <v>1294.5624055200001</v>
      </c>
      <c r="Q3488" t="str">
        <f t="shared" si="216"/>
        <v>Desirable</v>
      </c>
      <c r="R3488" t="str">
        <f t="shared" si="217"/>
        <v>Elevated</v>
      </c>
      <c r="S3488">
        <f t="shared" si="218"/>
        <v>5</v>
      </c>
      <c r="T3488" t="str">
        <f t="shared" si="219"/>
        <v>Moderate</v>
      </c>
    </row>
    <row r="3489" spans="1:20" ht="15" customHeight="1" x14ac:dyDescent="0.35">
      <c r="A3489" s="35">
        <v>83</v>
      </c>
      <c r="B3489" s="36">
        <v>38.221501459999999</v>
      </c>
      <c r="C3489" s="35">
        <v>100.63010679999999</v>
      </c>
      <c r="D3489" s="35">
        <v>89.040028820000003</v>
      </c>
      <c r="E3489" s="37">
        <v>224.88548460000001</v>
      </c>
      <c r="F3489" s="37">
        <v>34.709075079999998</v>
      </c>
      <c r="G3489" s="37">
        <v>232.61930520000001</v>
      </c>
      <c r="H3489" s="37">
        <v>274.76479399999999</v>
      </c>
      <c r="I3489" s="17" t="s">
        <v>243</v>
      </c>
      <c r="J3489" s="17" t="s">
        <v>354</v>
      </c>
      <c r="K3489" s="17" t="s">
        <v>392</v>
      </c>
      <c r="L3489" s="17" t="s">
        <v>366</v>
      </c>
      <c r="M3489" s="17" t="s">
        <v>334</v>
      </c>
      <c r="N3489" s="36">
        <v>6.4791552088803197</v>
      </c>
      <c r="O3489" s="35">
        <v>11.59007798</v>
      </c>
      <c r="P3489" s="37">
        <v>3172.3846211800001</v>
      </c>
      <c r="Q3489" t="str">
        <f t="shared" si="216"/>
        <v>Borderline High</v>
      </c>
      <c r="R3489" t="str">
        <f t="shared" si="217"/>
        <v>Normal</v>
      </c>
      <c r="S3489">
        <f t="shared" si="218"/>
        <v>4</v>
      </c>
      <c r="T3489" t="str">
        <f t="shared" si="219"/>
        <v>Moderate</v>
      </c>
    </row>
    <row r="3490" spans="1:20" ht="15" customHeight="1" x14ac:dyDescent="0.35">
      <c r="A3490" s="35">
        <v>47</v>
      </c>
      <c r="B3490" s="36">
        <v>32.287692700000001</v>
      </c>
      <c r="C3490" s="35">
        <v>117.87191129999999</v>
      </c>
      <c r="D3490" s="35">
        <v>85.958236049999996</v>
      </c>
      <c r="E3490" s="37">
        <v>195.36471159999999</v>
      </c>
      <c r="F3490" s="37">
        <v>43.95527732</v>
      </c>
      <c r="G3490" s="37">
        <v>212.391739</v>
      </c>
      <c r="H3490" s="37">
        <v>249.23578470000001</v>
      </c>
      <c r="I3490" s="17" t="s">
        <v>353</v>
      </c>
      <c r="J3490" s="17" t="s">
        <v>359</v>
      </c>
      <c r="K3490" s="17" t="s">
        <v>392</v>
      </c>
      <c r="L3490" s="17" t="s">
        <v>360</v>
      </c>
      <c r="M3490" s="17" t="s">
        <v>334</v>
      </c>
      <c r="N3490" s="36">
        <v>4.44462470746618</v>
      </c>
      <c r="O3490" s="35">
        <v>31.913675250000001</v>
      </c>
      <c r="P3490" s="37">
        <v>1517.5215569</v>
      </c>
      <c r="Q3490" t="str">
        <f t="shared" si="216"/>
        <v>Desirable</v>
      </c>
      <c r="R3490" t="str">
        <f t="shared" si="217"/>
        <v>Normal</v>
      </c>
      <c r="S3490">
        <f t="shared" si="218"/>
        <v>5</v>
      </c>
      <c r="T3490" t="str">
        <f t="shared" si="219"/>
        <v>Moderate</v>
      </c>
    </row>
    <row r="3491" spans="1:20" ht="15" customHeight="1" x14ac:dyDescent="0.35">
      <c r="A3491" s="35">
        <v>70</v>
      </c>
      <c r="B3491" s="36">
        <v>17.210447469999998</v>
      </c>
      <c r="C3491" s="35">
        <v>109.5241492</v>
      </c>
      <c r="D3491" s="35">
        <v>68.296304230000004</v>
      </c>
      <c r="E3491" s="37">
        <v>200.92048120000001</v>
      </c>
      <c r="F3491" s="37">
        <v>39.259801109999998</v>
      </c>
      <c r="G3491" s="37">
        <v>226.83439540000001</v>
      </c>
      <c r="H3491" s="37">
        <v>265.5188564</v>
      </c>
      <c r="I3491" s="17" t="s">
        <v>243</v>
      </c>
      <c r="J3491" s="17" t="s">
        <v>249</v>
      </c>
      <c r="K3491" s="17" t="s">
        <v>255</v>
      </c>
      <c r="L3491" s="17" t="s">
        <v>366</v>
      </c>
      <c r="M3491" s="17" t="s">
        <v>332</v>
      </c>
      <c r="N3491" s="36">
        <v>5.1177152079057002</v>
      </c>
      <c r="O3491" s="35">
        <v>41.22784497</v>
      </c>
      <c r="P3491" s="37">
        <v>1204.7313228999999</v>
      </c>
      <c r="Q3491" t="str">
        <f t="shared" si="216"/>
        <v>Borderline High</v>
      </c>
      <c r="R3491" t="str">
        <f t="shared" si="217"/>
        <v>Normal</v>
      </c>
      <c r="S3491">
        <f t="shared" si="218"/>
        <v>2</v>
      </c>
      <c r="T3491" t="str">
        <f t="shared" si="219"/>
        <v>Low</v>
      </c>
    </row>
    <row r="3492" spans="1:20" ht="15" customHeight="1" x14ac:dyDescent="0.35">
      <c r="A3492" s="35">
        <v>51</v>
      </c>
      <c r="B3492" s="36">
        <v>23.239594839999999</v>
      </c>
      <c r="C3492" s="35">
        <v>101.4689401</v>
      </c>
      <c r="D3492" s="35">
        <v>72.996574899999999</v>
      </c>
      <c r="E3492" s="37">
        <v>203.0017296</v>
      </c>
      <c r="F3492" s="37">
        <v>42.509787709999998</v>
      </c>
      <c r="G3492" s="37">
        <v>206.7291626</v>
      </c>
      <c r="H3492" s="37">
        <v>259.8891969</v>
      </c>
      <c r="I3492" s="17" t="s">
        <v>353</v>
      </c>
      <c r="J3492" s="17" t="s">
        <v>249</v>
      </c>
      <c r="K3492" s="17" t="s">
        <v>255</v>
      </c>
      <c r="L3492" s="17" t="s">
        <v>363</v>
      </c>
      <c r="M3492" s="17" t="s">
        <v>255</v>
      </c>
      <c r="N3492" s="36">
        <v>4.7754115119291898</v>
      </c>
      <c r="O3492" s="35">
        <v>28.472365199999999</v>
      </c>
      <c r="P3492" s="37">
        <v>1185.2193368400001</v>
      </c>
      <c r="Q3492" t="str">
        <f t="shared" si="216"/>
        <v>Borderline High</v>
      </c>
      <c r="R3492" t="str">
        <f t="shared" si="217"/>
        <v>Normal</v>
      </c>
      <c r="S3492">
        <f t="shared" si="218"/>
        <v>2</v>
      </c>
      <c r="T3492" t="str">
        <f t="shared" si="219"/>
        <v>Low</v>
      </c>
    </row>
    <row r="3493" spans="1:20" ht="15" customHeight="1" x14ac:dyDescent="0.35">
      <c r="A3493" s="35">
        <v>39</v>
      </c>
      <c r="B3493" s="36">
        <v>11.805745829999999</v>
      </c>
      <c r="C3493" s="35">
        <v>103.56887089999999</v>
      </c>
      <c r="D3493" s="35">
        <v>76.489622010000005</v>
      </c>
      <c r="E3493" s="37">
        <v>165.9966215</v>
      </c>
      <c r="F3493" s="37">
        <v>33.35050983</v>
      </c>
      <c r="G3493" s="37">
        <v>190.7841956</v>
      </c>
      <c r="H3493" s="37">
        <v>271.44924570000001</v>
      </c>
      <c r="I3493" s="17" t="s">
        <v>353</v>
      </c>
      <c r="J3493" s="17" t="s">
        <v>359</v>
      </c>
      <c r="K3493" s="17" t="s">
        <v>255</v>
      </c>
      <c r="L3493" s="17" t="s">
        <v>357</v>
      </c>
      <c r="M3493" s="17" t="s">
        <v>332</v>
      </c>
      <c r="N3493" s="36">
        <v>4.9773338502513704</v>
      </c>
      <c r="O3493" s="35">
        <v>27.079248889999999</v>
      </c>
      <c r="P3493" s="37">
        <v>460.42408737</v>
      </c>
      <c r="Q3493" t="str">
        <f t="shared" si="216"/>
        <v>Desirable</v>
      </c>
      <c r="R3493" t="str">
        <f t="shared" si="217"/>
        <v>Normal</v>
      </c>
      <c r="S3493">
        <f t="shared" si="218"/>
        <v>4</v>
      </c>
      <c r="T3493" t="str">
        <f t="shared" si="219"/>
        <v>Moderate</v>
      </c>
    </row>
    <row r="3494" spans="1:20" ht="15" customHeight="1" x14ac:dyDescent="0.35">
      <c r="A3494" s="35">
        <v>84</v>
      </c>
      <c r="B3494" s="36">
        <v>27.826013790000001</v>
      </c>
      <c r="C3494" s="35">
        <v>102.8203353</v>
      </c>
      <c r="D3494" s="35">
        <v>93.711925140000005</v>
      </c>
      <c r="E3494" s="37">
        <v>229.3107722</v>
      </c>
      <c r="F3494" s="37">
        <v>31.541227930000002</v>
      </c>
      <c r="G3494" s="37">
        <v>239.94220960000001</v>
      </c>
      <c r="H3494" s="37">
        <v>279.71199469999999</v>
      </c>
      <c r="I3494" s="17" t="s">
        <v>243</v>
      </c>
      <c r="J3494" s="17" t="s">
        <v>249</v>
      </c>
      <c r="K3494" s="17" t="s">
        <v>392</v>
      </c>
      <c r="L3494" s="17" t="s">
        <v>366</v>
      </c>
      <c r="M3494" s="17" t="s">
        <v>333</v>
      </c>
      <c r="N3494" s="36">
        <v>7.27019165864162</v>
      </c>
      <c r="O3494" s="35">
        <v>9.1084101599999894</v>
      </c>
      <c r="P3494" s="37">
        <v>2337.3851583599999</v>
      </c>
      <c r="Q3494" t="str">
        <f t="shared" si="216"/>
        <v>Borderline High</v>
      </c>
      <c r="R3494" t="str">
        <f t="shared" si="217"/>
        <v>Normal</v>
      </c>
      <c r="S3494">
        <f t="shared" si="218"/>
        <v>3</v>
      </c>
      <c r="T3494" t="str">
        <f t="shared" si="219"/>
        <v>Moderate</v>
      </c>
    </row>
    <row r="3495" spans="1:20" ht="15" customHeight="1" x14ac:dyDescent="0.35">
      <c r="A3495" s="35">
        <v>23</v>
      </c>
      <c r="B3495" s="36">
        <v>35.12440539</v>
      </c>
      <c r="C3495" s="35">
        <v>105.7566309</v>
      </c>
      <c r="D3495" s="35">
        <v>79.598283480000006</v>
      </c>
      <c r="E3495" s="37">
        <v>187.17392459999999</v>
      </c>
      <c r="F3495" s="37">
        <v>32.790202610000001</v>
      </c>
      <c r="G3495" s="37">
        <v>192.00811640000001</v>
      </c>
      <c r="H3495" s="37">
        <v>256.02694810000003</v>
      </c>
      <c r="I3495" s="17" t="s">
        <v>243</v>
      </c>
      <c r="J3495" s="17" t="s">
        <v>359</v>
      </c>
      <c r="K3495" s="17" t="s">
        <v>255</v>
      </c>
      <c r="L3495" s="17" t="s">
        <v>355</v>
      </c>
      <c r="M3495" s="17" t="s">
        <v>334</v>
      </c>
      <c r="N3495" s="36">
        <v>5.7082271441323096</v>
      </c>
      <c r="O3495" s="35">
        <v>26.158347419999998</v>
      </c>
      <c r="P3495" s="37">
        <v>807.86132396999994</v>
      </c>
      <c r="Q3495" t="str">
        <f t="shared" si="216"/>
        <v>Desirable</v>
      </c>
      <c r="R3495" t="str">
        <f t="shared" si="217"/>
        <v>Normal</v>
      </c>
      <c r="S3495">
        <f t="shared" si="218"/>
        <v>4</v>
      </c>
      <c r="T3495" t="str">
        <f t="shared" si="219"/>
        <v>Moderate</v>
      </c>
    </row>
    <row r="3496" spans="1:20" ht="15" customHeight="1" x14ac:dyDescent="0.35">
      <c r="A3496" s="35">
        <v>44</v>
      </c>
      <c r="B3496" s="36">
        <v>31.077536689999999</v>
      </c>
      <c r="C3496" s="35">
        <v>101.8154907</v>
      </c>
      <c r="D3496" s="35">
        <v>72.952102510000003</v>
      </c>
      <c r="E3496" s="37">
        <v>200.779359</v>
      </c>
      <c r="F3496" s="37">
        <v>27.98042015</v>
      </c>
      <c r="G3496" s="37">
        <v>238.9652869</v>
      </c>
      <c r="H3496" s="37">
        <v>264.30644039999999</v>
      </c>
      <c r="I3496" s="17" t="s">
        <v>353</v>
      </c>
      <c r="J3496" s="17" t="s">
        <v>249</v>
      </c>
      <c r="K3496" s="17" t="s">
        <v>255</v>
      </c>
      <c r="L3496" s="17" t="s">
        <v>360</v>
      </c>
      <c r="M3496" s="17" t="s">
        <v>334</v>
      </c>
      <c r="N3496" s="36">
        <v>7.1757092253670098</v>
      </c>
      <c r="O3496" s="35">
        <v>28.863388189999998</v>
      </c>
      <c r="P3496" s="37">
        <v>1367.4116143599999</v>
      </c>
      <c r="Q3496" t="str">
        <f t="shared" si="216"/>
        <v>Borderline High</v>
      </c>
      <c r="R3496" t="str">
        <f t="shared" si="217"/>
        <v>Normal</v>
      </c>
      <c r="S3496">
        <f t="shared" si="218"/>
        <v>6</v>
      </c>
      <c r="T3496" t="str">
        <f t="shared" si="219"/>
        <v>High</v>
      </c>
    </row>
    <row r="3497" spans="1:20" ht="15" customHeight="1" x14ac:dyDescent="0.35">
      <c r="A3497" s="35">
        <v>27</v>
      </c>
      <c r="B3497" s="36">
        <v>18.172662460000002</v>
      </c>
      <c r="C3497" s="35">
        <v>110.7231488</v>
      </c>
      <c r="D3497" s="35">
        <v>72.404435950000007</v>
      </c>
      <c r="E3497" s="37">
        <v>175.80202080000001</v>
      </c>
      <c r="F3497" s="37">
        <v>40.868429200000001</v>
      </c>
      <c r="G3497" s="37">
        <v>204.1417831</v>
      </c>
      <c r="H3497" s="37">
        <v>222.0215153</v>
      </c>
      <c r="I3497" s="17" t="s">
        <v>353</v>
      </c>
      <c r="J3497" s="17" t="s">
        <v>249</v>
      </c>
      <c r="K3497" s="17" t="s">
        <v>255</v>
      </c>
      <c r="L3497" s="17" t="s">
        <v>355</v>
      </c>
      <c r="M3497" s="17" t="s">
        <v>332</v>
      </c>
      <c r="N3497" s="36">
        <v>4.30165837643694</v>
      </c>
      <c r="O3497" s="35">
        <v>38.318712849999997</v>
      </c>
      <c r="P3497" s="37">
        <v>490.66188641999997</v>
      </c>
      <c r="Q3497" t="str">
        <f t="shared" si="216"/>
        <v>Desirable</v>
      </c>
      <c r="R3497" t="str">
        <f t="shared" si="217"/>
        <v>Normal</v>
      </c>
      <c r="S3497">
        <f t="shared" si="218"/>
        <v>3</v>
      </c>
      <c r="T3497" t="str">
        <f t="shared" si="219"/>
        <v>Moderate</v>
      </c>
    </row>
    <row r="3498" spans="1:20" ht="15" customHeight="1" x14ac:dyDescent="0.35">
      <c r="A3498" s="35">
        <v>65</v>
      </c>
      <c r="B3498" s="36">
        <v>33.943612229999999</v>
      </c>
      <c r="C3498" s="35">
        <v>110.3475445</v>
      </c>
      <c r="D3498" s="35">
        <v>83.874198289999995</v>
      </c>
      <c r="E3498" s="37">
        <v>188.58443729999999</v>
      </c>
      <c r="F3498" s="37">
        <v>45.091053270000003</v>
      </c>
      <c r="G3498" s="37">
        <v>220.67812180000001</v>
      </c>
      <c r="H3498" s="37">
        <v>245.902186</v>
      </c>
      <c r="I3498" s="17" t="s">
        <v>353</v>
      </c>
      <c r="J3498" s="17" t="s">
        <v>249</v>
      </c>
      <c r="K3498" s="17" t="s">
        <v>392</v>
      </c>
      <c r="L3498" s="17" t="s">
        <v>261</v>
      </c>
      <c r="M3498" s="17" t="s">
        <v>334</v>
      </c>
      <c r="N3498" s="36">
        <v>4.18230277680094</v>
      </c>
      <c r="O3498" s="35">
        <v>26.473346209999999</v>
      </c>
      <c r="P3498" s="37">
        <v>2206.3347949499998</v>
      </c>
      <c r="Q3498" t="str">
        <f t="shared" si="216"/>
        <v>Desirable</v>
      </c>
      <c r="R3498" t="str">
        <f t="shared" si="217"/>
        <v>Normal</v>
      </c>
      <c r="S3498">
        <f t="shared" si="218"/>
        <v>5</v>
      </c>
      <c r="T3498" t="str">
        <f t="shared" si="219"/>
        <v>Moderate</v>
      </c>
    </row>
    <row r="3499" spans="1:20" ht="15" customHeight="1" x14ac:dyDescent="0.35">
      <c r="A3499" s="35">
        <v>87</v>
      </c>
      <c r="B3499" s="36">
        <v>33.021397839999999</v>
      </c>
      <c r="C3499" s="35">
        <v>110.44792870000001</v>
      </c>
      <c r="D3499" s="35">
        <v>76.199916000000002</v>
      </c>
      <c r="E3499" s="37">
        <v>195.87075469999999</v>
      </c>
      <c r="F3499" s="37">
        <v>29.829675049999999</v>
      </c>
      <c r="G3499" s="37">
        <v>242.84133310000001</v>
      </c>
      <c r="H3499" s="37">
        <v>270.74621380000002</v>
      </c>
      <c r="I3499" s="17" t="s">
        <v>243</v>
      </c>
      <c r="J3499" s="17" t="s">
        <v>249</v>
      </c>
      <c r="K3499" s="17" t="s">
        <v>255</v>
      </c>
      <c r="L3499" s="17" t="s">
        <v>366</v>
      </c>
      <c r="M3499" s="17" t="s">
        <v>334</v>
      </c>
      <c r="N3499" s="36">
        <v>6.56630534431517</v>
      </c>
      <c r="O3499" s="35">
        <v>34.248012699999997</v>
      </c>
      <c r="P3499" s="37">
        <v>2872.8616120800002</v>
      </c>
      <c r="Q3499" t="str">
        <f t="shared" si="216"/>
        <v>Desirable</v>
      </c>
      <c r="R3499" t="str">
        <f t="shared" si="217"/>
        <v>Normal</v>
      </c>
      <c r="S3499">
        <f t="shared" si="218"/>
        <v>4</v>
      </c>
      <c r="T3499" t="str">
        <f t="shared" si="219"/>
        <v>Moderate</v>
      </c>
    </row>
    <row r="3500" spans="1:20" ht="15" customHeight="1" x14ac:dyDescent="0.35">
      <c r="A3500" s="35">
        <v>76</v>
      </c>
      <c r="B3500" s="36">
        <v>34.715640919999998</v>
      </c>
      <c r="C3500" s="35">
        <v>108.0119887</v>
      </c>
      <c r="D3500" s="35">
        <v>85.925297450000002</v>
      </c>
      <c r="E3500" s="37">
        <v>197.42092500000001</v>
      </c>
      <c r="F3500" s="37">
        <v>31.959204790000001</v>
      </c>
      <c r="G3500" s="37">
        <v>224.44170729999999</v>
      </c>
      <c r="H3500" s="37">
        <v>242.91937530000001</v>
      </c>
      <c r="I3500" s="17" t="s">
        <v>243</v>
      </c>
      <c r="J3500" s="17" t="s">
        <v>359</v>
      </c>
      <c r="K3500" s="17" t="s">
        <v>392</v>
      </c>
      <c r="L3500" s="17" t="s">
        <v>366</v>
      </c>
      <c r="M3500" s="17" t="s">
        <v>334</v>
      </c>
      <c r="N3500" s="36">
        <v>6.1772790123292696</v>
      </c>
      <c r="O3500" s="35">
        <v>22.086691250000001</v>
      </c>
      <c r="P3500" s="37">
        <v>2638.3887099200001</v>
      </c>
      <c r="Q3500" t="str">
        <f t="shared" si="216"/>
        <v>Desirable</v>
      </c>
      <c r="R3500" t="str">
        <f t="shared" si="217"/>
        <v>Normal</v>
      </c>
      <c r="S3500">
        <f t="shared" si="218"/>
        <v>4</v>
      </c>
      <c r="T3500" t="str">
        <f t="shared" si="219"/>
        <v>Moderate</v>
      </c>
    </row>
    <row r="3501" spans="1:20" ht="15" customHeight="1" x14ac:dyDescent="0.35">
      <c r="A3501" s="35">
        <v>76</v>
      </c>
      <c r="B3501" s="36">
        <v>32.545542560000001</v>
      </c>
      <c r="C3501" s="35">
        <v>121.35046010000001</v>
      </c>
      <c r="D3501" s="35">
        <v>89.929662899999997</v>
      </c>
      <c r="E3501" s="37">
        <v>196.70738919999999</v>
      </c>
      <c r="F3501" s="37">
        <v>39.801666830000002</v>
      </c>
      <c r="G3501" s="37">
        <v>224.4800267</v>
      </c>
      <c r="H3501" s="37">
        <v>240.09791369999999</v>
      </c>
      <c r="I3501" s="17" t="s">
        <v>243</v>
      </c>
      <c r="J3501" s="17" t="s">
        <v>359</v>
      </c>
      <c r="K3501" s="17" t="s">
        <v>392</v>
      </c>
      <c r="L3501" s="17" t="s">
        <v>366</v>
      </c>
      <c r="M3501" s="17" t="s">
        <v>334</v>
      </c>
      <c r="N3501" s="36">
        <v>4.94218973391673</v>
      </c>
      <c r="O3501" s="35">
        <v>31.420797199999999</v>
      </c>
      <c r="P3501" s="37">
        <v>2473.4612345599999</v>
      </c>
      <c r="Q3501" t="str">
        <f t="shared" si="216"/>
        <v>Desirable</v>
      </c>
      <c r="R3501" t="str">
        <f t="shared" si="217"/>
        <v>Elevated</v>
      </c>
      <c r="S3501">
        <f t="shared" si="218"/>
        <v>5</v>
      </c>
      <c r="T3501" t="str">
        <f t="shared" si="219"/>
        <v>Moderate</v>
      </c>
    </row>
    <row r="3502" spans="1:20" ht="15" customHeight="1" x14ac:dyDescent="0.35">
      <c r="A3502" s="35">
        <v>19</v>
      </c>
      <c r="B3502" s="36">
        <v>24.369320810000001</v>
      </c>
      <c r="C3502" s="35">
        <v>110.3399848</v>
      </c>
      <c r="D3502" s="35">
        <v>80.104421700000003</v>
      </c>
      <c r="E3502" s="37">
        <v>209.1132116</v>
      </c>
      <c r="F3502" s="37">
        <v>33.539550339999998</v>
      </c>
      <c r="G3502" s="37">
        <v>223.9185152</v>
      </c>
      <c r="H3502" s="37">
        <v>234.30544259999999</v>
      </c>
      <c r="I3502" s="17" t="s">
        <v>243</v>
      </c>
      <c r="J3502" s="17" t="s">
        <v>359</v>
      </c>
      <c r="K3502" s="17" t="s">
        <v>392</v>
      </c>
      <c r="L3502" s="17" t="s">
        <v>355</v>
      </c>
      <c r="M3502" s="17" t="s">
        <v>255</v>
      </c>
      <c r="N3502" s="36">
        <v>6.2348245423734001</v>
      </c>
      <c r="O3502" s="35">
        <v>30.2355631</v>
      </c>
      <c r="P3502" s="37">
        <v>463.01709539000001</v>
      </c>
      <c r="Q3502" t="str">
        <f t="shared" si="216"/>
        <v>Borderline High</v>
      </c>
      <c r="R3502" t="str">
        <f t="shared" si="217"/>
        <v>Normal</v>
      </c>
      <c r="S3502">
        <f t="shared" si="218"/>
        <v>1</v>
      </c>
      <c r="T3502" t="str">
        <f t="shared" si="219"/>
        <v>Low</v>
      </c>
    </row>
    <row r="3503" spans="1:20" ht="15" customHeight="1" x14ac:dyDescent="0.35">
      <c r="A3503" s="35">
        <v>46</v>
      </c>
      <c r="B3503" s="36">
        <v>17.725426880000001</v>
      </c>
      <c r="C3503" s="35">
        <v>99.870231090000004</v>
      </c>
      <c r="D3503" s="35">
        <v>75.862051780000002</v>
      </c>
      <c r="E3503" s="37">
        <v>185.77869419999999</v>
      </c>
      <c r="F3503" s="37">
        <v>42.481882830000004</v>
      </c>
      <c r="G3503" s="37">
        <v>235.8620334</v>
      </c>
      <c r="H3503" s="37">
        <v>268.52798769999998</v>
      </c>
      <c r="I3503" s="17" t="s">
        <v>243</v>
      </c>
      <c r="J3503" s="17" t="s">
        <v>249</v>
      </c>
      <c r="K3503" s="17" t="s">
        <v>255</v>
      </c>
      <c r="L3503" s="17" t="s">
        <v>360</v>
      </c>
      <c r="M3503" s="17" t="s">
        <v>332</v>
      </c>
      <c r="N3503" s="36">
        <v>4.3731275975556798</v>
      </c>
      <c r="O3503" s="35">
        <v>24.008179309999999</v>
      </c>
      <c r="P3503" s="37">
        <v>815.36963648000005</v>
      </c>
      <c r="Q3503" t="str">
        <f t="shared" si="216"/>
        <v>Desirable</v>
      </c>
      <c r="R3503" t="str">
        <f t="shared" si="217"/>
        <v>Normal</v>
      </c>
      <c r="S3503">
        <f t="shared" si="218"/>
        <v>1</v>
      </c>
      <c r="T3503" t="str">
        <f t="shared" si="219"/>
        <v>Low</v>
      </c>
    </row>
    <row r="3504" spans="1:20" ht="15" customHeight="1" x14ac:dyDescent="0.35">
      <c r="A3504" s="35">
        <v>85</v>
      </c>
      <c r="B3504" s="36">
        <v>32.854630989999997</v>
      </c>
      <c r="C3504" s="35">
        <v>119.3615248</v>
      </c>
      <c r="D3504" s="35">
        <v>91.994397030000002</v>
      </c>
      <c r="E3504" s="37">
        <v>246.78831500000001</v>
      </c>
      <c r="F3504" s="37">
        <v>37.509293649999996</v>
      </c>
      <c r="G3504" s="37">
        <v>232.76559</v>
      </c>
      <c r="H3504" s="37">
        <v>276.45560660000001</v>
      </c>
      <c r="I3504" s="17" t="s">
        <v>243</v>
      </c>
      <c r="J3504" s="17" t="s">
        <v>354</v>
      </c>
      <c r="K3504" s="17" t="s">
        <v>392</v>
      </c>
      <c r="L3504" s="17" t="s">
        <v>366</v>
      </c>
      <c r="M3504" s="17" t="s">
        <v>334</v>
      </c>
      <c r="N3504" s="36">
        <v>6.5793911584362803</v>
      </c>
      <c r="O3504" s="35">
        <v>27.36712777</v>
      </c>
      <c r="P3504" s="37">
        <v>2792.6436341499998</v>
      </c>
      <c r="Q3504" t="str">
        <f t="shared" si="216"/>
        <v>High</v>
      </c>
      <c r="R3504" t="str">
        <f t="shared" si="217"/>
        <v>Normal</v>
      </c>
      <c r="S3504">
        <f t="shared" si="218"/>
        <v>4</v>
      </c>
      <c r="T3504" t="str">
        <f t="shared" si="219"/>
        <v>Moderate</v>
      </c>
    </row>
    <row r="3505" spans="1:20" ht="15" customHeight="1" x14ac:dyDescent="0.35">
      <c r="A3505" s="35">
        <v>82</v>
      </c>
      <c r="B3505" s="36">
        <v>30.882997329999998</v>
      </c>
      <c r="C3505" s="35">
        <v>87.302764949999997</v>
      </c>
      <c r="D3505" s="35">
        <v>84.666468710000004</v>
      </c>
      <c r="E3505" s="37">
        <v>202.48978550000001</v>
      </c>
      <c r="F3505" s="37">
        <v>37.157997260000002</v>
      </c>
      <c r="G3505" s="37">
        <v>222.1516499</v>
      </c>
      <c r="H3505" s="37">
        <v>246.1201222</v>
      </c>
      <c r="I3505" s="17" t="s">
        <v>243</v>
      </c>
      <c r="J3505" s="17" t="s">
        <v>354</v>
      </c>
      <c r="K3505" s="17" t="s">
        <v>392</v>
      </c>
      <c r="L3505" s="17" t="s">
        <v>366</v>
      </c>
      <c r="M3505" s="17" t="s">
        <v>334</v>
      </c>
      <c r="N3505" s="36">
        <v>5.4494267837727897</v>
      </c>
      <c r="O3505" s="35">
        <v>2.6362962399999899</v>
      </c>
      <c r="P3505" s="37">
        <v>2532.4057810600002</v>
      </c>
      <c r="Q3505" t="str">
        <f t="shared" si="216"/>
        <v>Borderline High</v>
      </c>
      <c r="R3505" t="str">
        <f t="shared" si="217"/>
        <v>Normal</v>
      </c>
      <c r="S3505">
        <f t="shared" si="218"/>
        <v>4</v>
      </c>
      <c r="T3505" t="str">
        <f t="shared" si="219"/>
        <v>Moderate</v>
      </c>
    </row>
    <row r="3506" spans="1:20" ht="15" customHeight="1" x14ac:dyDescent="0.35">
      <c r="A3506" s="35">
        <v>43</v>
      </c>
      <c r="B3506" s="36">
        <v>17.14034393</v>
      </c>
      <c r="C3506" s="35">
        <v>94.538414299999999</v>
      </c>
      <c r="D3506" s="35">
        <v>71.344675659999993</v>
      </c>
      <c r="E3506" s="37">
        <v>161.42231240000001</v>
      </c>
      <c r="F3506" s="37">
        <v>45.228983800000002</v>
      </c>
      <c r="G3506" s="37">
        <v>201.53215929999999</v>
      </c>
      <c r="H3506" s="37">
        <v>229.0691449</v>
      </c>
      <c r="I3506" s="17" t="s">
        <v>243</v>
      </c>
      <c r="J3506" s="17" t="s">
        <v>249</v>
      </c>
      <c r="K3506" s="17" t="s">
        <v>255</v>
      </c>
      <c r="L3506" s="17" t="s">
        <v>360</v>
      </c>
      <c r="M3506" s="17" t="s">
        <v>332</v>
      </c>
      <c r="N3506" s="36">
        <v>3.5690015303859202</v>
      </c>
      <c r="O3506" s="35">
        <v>23.193738639999999</v>
      </c>
      <c r="P3506" s="37">
        <v>737.03478899000004</v>
      </c>
      <c r="Q3506" t="str">
        <f t="shared" si="216"/>
        <v>Desirable</v>
      </c>
      <c r="R3506" t="str">
        <f t="shared" si="217"/>
        <v>Normal</v>
      </c>
      <c r="S3506">
        <f t="shared" si="218"/>
        <v>1</v>
      </c>
      <c r="T3506" t="str">
        <f t="shared" si="219"/>
        <v>Low</v>
      </c>
    </row>
    <row r="3507" spans="1:20" ht="15" customHeight="1" x14ac:dyDescent="0.35">
      <c r="A3507" s="35">
        <v>27</v>
      </c>
      <c r="B3507" s="36">
        <v>22.178508709999999</v>
      </c>
      <c r="C3507" s="35">
        <v>115.8261746</v>
      </c>
      <c r="D3507" s="35">
        <v>79.029363700000005</v>
      </c>
      <c r="E3507" s="37">
        <v>165.18581040000001</v>
      </c>
      <c r="F3507" s="37">
        <v>28.988943819999999</v>
      </c>
      <c r="G3507" s="37">
        <v>186.3688693</v>
      </c>
      <c r="H3507" s="37">
        <v>258.9643969</v>
      </c>
      <c r="I3507" s="17" t="s">
        <v>353</v>
      </c>
      <c r="J3507" s="17" t="s">
        <v>359</v>
      </c>
      <c r="K3507" s="17" t="s">
        <v>255</v>
      </c>
      <c r="L3507" s="17" t="s">
        <v>355</v>
      </c>
      <c r="M3507" s="17" t="s">
        <v>255</v>
      </c>
      <c r="N3507" s="36">
        <v>5.6982348658744604</v>
      </c>
      <c r="O3507" s="35">
        <v>36.796810899999997</v>
      </c>
      <c r="P3507" s="37">
        <v>598.81973516999994</v>
      </c>
      <c r="Q3507" t="str">
        <f t="shared" si="216"/>
        <v>Desirable</v>
      </c>
      <c r="R3507" t="str">
        <f t="shared" si="217"/>
        <v>Normal</v>
      </c>
      <c r="S3507">
        <f t="shared" si="218"/>
        <v>3</v>
      </c>
      <c r="T3507" t="str">
        <f t="shared" si="219"/>
        <v>Moderate</v>
      </c>
    </row>
    <row r="3508" spans="1:20" ht="15" customHeight="1" x14ac:dyDescent="0.35">
      <c r="A3508" s="35">
        <v>70</v>
      </c>
      <c r="B3508" s="36">
        <v>22.318961470000001</v>
      </c>
      <c r="C3508" s="35">
        <v>105.8545275</v>
      </c>
      <c r="D3508" s="35">
        <v>93.226754</v>
      </c>
      <c r="E3508" s="37">
        <v>192.13536439999999</v>
      </c>
      <c r="F3508" s="37">
        <v>46.748443260000002</v>
      </c>
      <c r="G3508" s="37">
        <v>218.21940860000001</v>
      </c>
      <c r="H3508" s="37">
        <v>232.03933280000001</v>
      </c>
      <c r="I3508" s="17" t="s">
        <v>243</v>
      </c>
      <c r="J3508" s="17" t="s">
        <v>359</v>
      </c>
      <c r="K3508" s="17" t="s">
        <v>392</v>
      </c>
      <c r="L3508" s="17" t="s">
        <v>366</v>
      </c>
      <c r="M3508" s="17" t="s">
        <v>255</v>
      </c>
      <c r="N3508" s="36">
        <v>4.10998422624266</v>
      </c>
      <c r="O3508" s="35">
        <v>12.6277735</v>
      </c>
      <c r="P3508" s="37">
        <v>1562.3273028999999</v>
      </c>
      <c r="Q3508" t="str">
        <f t="shared" si="216"/>
        <v>Desirable</v>
      </c>
      <c r="R3508" t="str">
        <f t="shared" si="217"/>
        <v>Normal</v>
      </c>
      <c r="S3508">
        <f t="shared" si="218"/>
        <v>0</v>
      </c>
      <c r="T3508" t="str">
        <f t="shared" si="219"/>
        <v>Low</v>
      </c>
    </row>
    <row r="3509" spans="1:20" ht="15" customHeight="1" x14ac:dyDescent="0.35">
      <c r="A3509" s="35">
        <v>76</v>
      </c>
      <c r="B3509" s="36">
        <v>30.63735591</v>
      </c>
      <c r="C3509" s="35">
        <v>101.5722164</v>
      </c>
      <c r="D3509" s="35">
        <v>84.586107040000002</v>
      </c>
      <c r="E3509" s="37">
        <v>218.75422789999999</v>
      </c>
      <c r="F3509" s="37">
        <v>38.422436380000001</v>
      </c>
      <c r="G3509" s="37">
        <v>226.1228418</v>
      </c>
      <c r="H3509" s="37">
        <v>254.26463899999999</v>
      </c>
      <c r="I3509" s="17" t="s">
        <v>243</v>
      </c>
      <c r="J3509" s="17" t="s">
        <v>249</v>
      </c>
      <c r="K3509" s="17" t="s">
        <v>392</v>
      </c>
      <c r="L3509" s="17" t="s">
        <v>366</v>
      </c>
      <c r="M3509" s="17" t="s">
        <v>334</v>
      </c>
      <c r="N3509" s="36">
        <v>5.6933981420779398</v>
      </c>
      <c r="O3509" s="35">
        <v>16.98610936</v>
      </c>
      <c r="P3509" s="37">
        <v>2328.4390491600002</v>
      </c>
      <c r="Q3509" t="str">
        <f t="shared" si="216"/>
        <v>Borderline High</v>
      </c>
      <c r="R3509" t="str">
        <f t="shared" si="217"/>
        <v>Normal</v>
      </c>
      <c r="S3509">
        <f t="shared" si="218"/>
        <v>4</v>
      </c>
      <c r="T3509" t="str">
        <f t="shared" si="219"/>
        <v>Moderate</v>
      </c>
    </row>
    <row r="3510" spans="1:20" ht="15" customHeight="1" x14ac:dyDescent="0.35">
      <c r="A3510" s="35">
        <v>39</v>
      </c>
      <c r="B3510" s="36">
        <v>26.92249863</v>
      </c>
      <c r="C3510" s="35">
        <v>125.0051718</v>
      </c>
      <c r="D3510" s="35">
        <v>92.047289789999994</v>
      </c>
      <c r="E3510" s="37">
        <v>206.92261669999999</v>
      </c>
      <c r="F3510" s="37">
        <v>43.544163599999997</v>
      </c>
      <c r="G3510" s="37">
        <v>225.59136770000001</v>
      </c>
      <c r="H3510" s="37">
        <v>228.099954</v>
      </c>
      <c r="I3510" s="17" t="s">
        <v>353</v>
      </c>
      <c r="J3510" s="17" t="s">
        <v>249</v>
      </c>
      <c r="K3510" s="17" t="s">
        <v>392</v>
      </c>
      <c r="L3510" s="17" t="s">
        <v>357</v>
      </c>
      <c r="M3510" s="17" t="s">
        <v>333</v>
      </c>
      <c r="N3510" s="36">
        <v>4.7520172531227596</v>
      </c>
      <c r="O3510" s="35">
        <v>32.957882009999999</v>
      </c>
      <c r="P3510" s="37">
        <v>1049.97744657</v>
      </c>
      <c r="Q3510" t="str">
        <f t="shared" si="216"/>
        <v>Borderline High</v>
      </c>
      <c r="R3510" t="str">
        <f t="shared" si="217"/>
        <v>Elevated</v>
      </c>
      <c r="S3510">
        <f t="shared" si="218"/>
        <v>5</v>
      </c>
      <c r="T3510" t="str">
        <f t="shared" si="219"/>
        <v>Moderate</v>
      </c>
    </row>
    <row r="3511" spans="1:20" ht="15" customHeight="1" x14ac:dyDescent="0.35">
      <c r="A3511" s="35">
        <v>68</v>
      </c>
      <c r="B3511" s="36">
        <v>25.681590190000001</v>
      </c>
      <c r="C3511" s="35">
        <v>93.369770029999998</v>
      </c>
      <c r="D3511" s="35">
        <v>74.494803099999999</v>
      </c>
      <c r="E3511" s="37">
        <v>183.68635230000001</v>
      </c>
      <c r="F3511" s="37">
        <v>46.546092000000002</v>
      </c>
      <c r="G3511" s="37">
        <v>199.81083409999999</v>
      </c>
      <c r="H3511" s="37">
        <v>232.6932133</v>
      </c>
      <c r="I3511" s="17" t="s">
        <v>353</v>
      </c>
      <c r="J3511" s="17" t="s">
        <v>354</v>
      </c>
      <c r="K3511" s="17" t="s">
        <v>255</v>
      </c>
      <c r="L3511" s="17" t="s">
        <v>261</v>
      </c>
      <c r="M3511" s="17" t="s">
        <v>333</v>
      </c>
      <c r="N3511" s="36">
        <v>3.9463324289394701</v>
      </c>
      <c r="O3511" s="35">
        <v>18.874966929999999</v>
      </c>
      <c r="P3511" s="37">
        <v>1746.3481329199999</v>
      </c>
      <c r="Q3511" t="str">
        <f t="shared" si="216"/>
        <v>Desirable</v>
      </c>
      <c r="R3511" t="str">
        <f t="shared" si="217"/>
        <v>Normal</v>
      </c>
      <c r="S3511">
        <f t="shared" si="218"/>
        <v>4</v>
      </c>
      <c r="T3511" t="str">
        <f t="shared" si="219"/>
        <v>Moderate</v>
      </c>
    </row>
    <row r="3512" spans="1:20" ht="15" customHeight="1" x14ac:dyDescent="0.35">
      <c r="A3512" s="35">
        <v>65</v>
      </c>
      <c r="B3512" s="36">
        <v>24.90260421</v>
      </c>
      <c r="C3512" s="35">
        <v>96.720855090000001</v>
      </c>
      <c r="D3512" s="35">
        <v>71.916608550000007</v>
      </c>
      <c r="E3512" s="37">
        <v>181.78714170000001</v>
      </c>
      <c r="F3512" s="37">
        <v>31.778986010000001</v>
      </c>
      <c r="G3512" s="37">
        <v>199.85601009999999</v>
      </c>
      <c r="H3512" s="37">
        <v>232.2865999</v>
      </c>
      <c r="I3512" s="17" t="s">
        <v>243</v>
      </c>
      <c r="J3512" s="17" t="s">
        <v>249</v>
      </c>
      <c r="K3512" s="17" t="s">
        <v>255</v>
      </c>
      <c r="L3512" s="17" t="s">
        <v>261</v>
      </c>
      <c r="M3512" s="17" t="s">
        <v>255</v>
      </c>
      <c r="N3512" s="36">
        <v>5.7203568937912799</v>
      </c>
      <c r="O3512" s="35">
        <v>24.804246540000001</v>
      </c>
      <c r="P3512" s="37">
        <v>1618.6692736499999</v>
      </c>
      <c r="Q3512" t="str">
        <f t="shared" si="216"/>
        <v>Desirable</v>
      </c>
      <c r="R3512" t="str">
        <f t="shared" si="217"/>
        <v>Normal</v>
      </c>
      <c r="S3512">
        <f t="shared" si="218"/>
        <v>1</v>
      </c>
      <c r="T3512" t="str">
        <f t="shared" si="219"/>
        <v>Low</v>
      </c>
    </row>
    <row r="3513" spans="1:20" ht="15" customHeight="1" x14ac:dyDescent="0.35">
      <c r="A3513" s="35">
        <v>38</v>
      </c>
      <c r="B3513" s="36">
        <v>21.371662019999999</v>
      </c>
      <c r="C3513" s="35">
        <v>95.756660100000005</v>
      </c>
      <c r="D3513" s="35">
        <v>74.148036520000005</v>
      </c>
      <c r="E3513" s="37">
        <v>183.27339309999999</v>
      </c>
      <c r="F3513" s="37">
        <v>34.996682460000002</v>
      </c>
      <c r="G3513" s="37">
        <v>212.80216060000001</v>
      </c>
      <c r="H3513" s="37">
        <v>243.77460790000001</v>
      </c>
      <c r="I3513" s="17" t="s">
        <v>243</v>
      </c>
      <c r="J3513" s="17" t="s">
        <v>249</v>
      </c>
      <c r="K3513" s="17" t="s">
        <v>255</v>
      </c>
      <c r="L3513" s="17" t="s">
        <v>357</v>
      </c>
      <c r="M3513" s="17" t="s">
        <v>255</v>
      </c>
      <c r="N3513" s="36">
        <v>5.2368790473061297</v>
      </c>
      <c r="O3513" s="35">
        <v>21.60862358</v>
      </c>
      <c r="P3513" s="37">
        <v>812.12315676000003</v>
      </c>
      <c r="Q3513" t="str">
        <f t="shared" si="216"/>
        <v>Desirable</v>
      </c>
      <c r="R3513" t="str">
        <f t="shared" si="217"/>
        <v>Normal</v>
      </c>
      <c r="S3513">
        <f t="shared" si="218"/>
        <v>1</v>
      </c>
      <c r="T3513" t="str">
        <f t="shared" si="219"/>
        <v>Low</v>
      </c>
    </row>
    <row r="3514" spans="1:20" ht="15" customHeight="1" x14ac:dyDescent="0.35">
      <c r="A3514" s="35">
        <v>39</v>
      </c>
      <c r="B3514" s="36">
        <v>31.826909409999999</v>
      </c>
      <c r="C3514" s="35">
        <v>102.5454185</v>
      </c>
      <c r="D3514" s="35">
        <v>80.053479229999994</v>
      </c>
      <c r="E3514" s="37">
        <v>215.4173705</v>
      </c>
      <c r="F3514" s="37">
        <v>33.773966450000003</v>
      </c>
      <c r="G3514" s="37">
        <v>224.51025329999999</v>
      </c>
      <c r="H3514" s="37">
        <v>226.44876959999999</v>
      </c>
      <c r="I3514" s="17" t="s">
        <v>353</v>
      </c>
      <c r="J3514" s="17" t="s">
        <v>354</v>
      </c>
      <c r="K3514" s="17" t="s">
        <v>392</v>
      </c>
      <c r="L3514" s="17" t="s">
        <v>357</v>
      </c>
      <c r="M3514" s="17" t="s">
        <v>334</v>
      </c>
      <c r="N3514" s="36">
        <v>6.3782076298000199</v>
      </c>
      <c r="O3514" s="35">
        <v>22.49193927</v>
      </c>
      <c r="P3514" s="37">
        <v>1241.24946699</v>
      </c>
      <c r="Q3514" t="str">
        <f t="shared" si="216"/>
        <v>Borderline High</v>
      </c>
      <c r="R3514" t="str">
        <f t="shared" si="217"/>
        <v>Normal</v>
      </c>
      <c r="S3514">
        <f t="shared" si="218"/>
        <v>6</v>
      </c>
      <c r="T3514" t="str">
        <f t="shared" si="219"/>
        <v>High</v>
      </c>
    </row>
    <row r="3515" spans="1:20" ht="15" customHeight="1" x14ac:dyDescent="0.35">
      <c r="A3515" s="35">
        <v>47</v>
      </c>
      <c r="B3515" s="36">
        <v>23.365552260000001</v>
      </c>
      <c r="C3515" s="35">
        <v>119.9509032</v>
      </c>
      <c r="D3515" s="35">
        <v>83.733442589999996</v>
      </c>
      <c r="E3515" s="37">
        <v>189.0671375</v>
      </c>
      <c r="F3515" s="37">
        <v>32.328190040000003</v>
      </c>
      <c r="G3515" s="37">
        <v>207.8123698</v>
      </c>
      <c r="H3515" s="37">
        <v>231.12028749999999</v>
      </c>
      <c r="I3515" s="17" t="s">
        <v>243</v>
      </c>
      <c r="J3515" s="17" t="s">
        <v>354</v>
      </c>
      <c r="K3515" s="17" t="s">
        <v>392</v>
      </c>
      <c r="L3515" s="17" t="s">
        <v>360</v>
      </c>
      <c r="M3515" s="17" t="s">
        <v>255</v>
      </c>
      <c r="N3515" s="36">
        <v>5.8483675475201498</v>
      </c>
      <c r="O3515" s="35">
        <v>36.217460610000003</v>
      </c>
      <c r="P3515" s="37">
        <v>1098.1809562200001</v>
      </c>
      <c r="Q3515" t="str">
        <f t="shared" si="216"/>
        <v>Desirable</v>
      </c>
      <c r="R3515" t="str">
        <f t="shared" si="217"/>
        <v>Normal</v>
      </c>
      <c r="S3515">
        <f t="shared" si="218"/>
        <v>1</v>
      </c>
      <c r="T3515" t="str">
        <f t="shared" si="219"/>
        <v>Low</v>
      </c>
    </row>
    <row r="3516" spans="1:20" ht="15" customHeight="1" x14ac:dyDescent="0.35">
      <c r="A3516" s="35">
        <v>42</v>
      </c>
      <c r="B3516" s="36">
        <v>32.81188109</v>
      </c>
      <c r="C3516" s="35">
        <v>108.67472359999999</v>
      </c>
      <c r="D3516" s="35">
        <v>88.780844349999995</v>
      </c>
      <c r="E3516" s="37">
        <v>206.97024289999999</v>
      </c>
      <c r="F3516" s="37">
        <v>35.646180139999998</v>
      </c>
      <c r="G3516" s="37">
        <v>214.91508880000001</v>
      </c>
      <c r="H3516" s="37">
        <v>290.68916710000002</v>
      </c>
      <c r="I3516" s="17" t="s">
        <v>243</v>
      </c>
      <c r="J3516" s="17" t="s">
        <v>354</v>
      </c>
      <c r="K3516" s="17" t="s">
        <v>392</v>
      </c>
      <c r="L3516" s="17" t="s">
        <v>360</v>
      </c>
      <c r="M3516" s="17" t="s">
        <v>334</v>
      </c>
      <c r="N3516" s="36">
        <v>5.80623904404698</v>
      </c>
      <c r="O3516" s="35">
        <v>19.893879250000001</v>
      </c>
      <c r="P3516" s="37">
        <v>1378.09900578</v>
      </c>
      <c r="Q3516" t="str">
        <f t="shared" si="216"/>
        <v>Borderline High</v>
      </c>
      <c r="R3516" t="str">
        <f t="shared" si="217"/>
        <v>Normal</v>
      </c>
      <c r="S3516">
        <f t="shared" si="218"/>
        <v>4</v>
      </c>
      <c r="T3516" t="str">
        <f t="shared" si="219"/>
        <v>Moderate</v>
      </c>
    </row>
    <row r="3517" spans="1:20" ht="15" customHeight="1" x14ac:dyDescent="0.35">
      <c r="A3517" s="35">
        <v>45</v>
      </c>
      <c r="B3517" s="36">
        <v>20.03480901</v>
      </c>
      <c r="C3517" s="35">
        <v>127.76354120000001</v>
      </c>
      <c r="D3517" s="35">
        <v>77.325186939999995</v>
      </c>
      <c r="E3517" s="37">
        <v>174.82240110000001</v>
      </c>
      <c r="F3517" s="37">
        <v>37.738607090000002</v>
      </c>
      <c r="G3517" s="37">
        <v>204.696428</v>
      </c>
      <c r="H3517" s="37">
        <v>230.25034640000001</v>
      </c>
      <c r="I3517" s="17" t="s">
        <v>243</v>
      </c>
      <c r="J3517" s="17" t="s">
        <v>249</v>
      </c>
      <c r="K3517" s="17" t="s">
        <v>255</v>
      </c>
      <c r="L3517" s="17" t="s">
        <v>360</v>
      </c>
      <c r="M3517" s="17" t="s">
        <v>255</v>
      </c>
      <c r="N3517" s="36">
        <v>4.6324550528078303</v>
      </c>
      <c r="O3517" s="35">
        <v>50.438354259999997</v>
      </c>
      <c r="P3517" s="37">
        <v>901.56640545000005</v>
      </c>
      <c r="Q3517" t="str">
        <f t="shared" si="216"/>
        <v>Desirable</v>
      </c>
      <c r="R3517" t="str">
        <f t="shared" si="217"/>
        <v>Elevated</v>
      </c>
      <c r="S3517">
        <f t="shared" si="218"/>
        <v>2</v>
      </c>
      <c r="T3517" t="str">
        <f t="shared" si="219"/>
        <v>Low</v>
      </c>
    </row>
    <row r="3518" spans="1:20" ht="15" customHeight="1" x14ac:dyDescent="0.35">
      <c r="A3518" s="35">
        <v>82</v>
      </c>
      <c r="B3518" s="36">
        <v>24.540141729999998</v>
      </c>
      <c r="C3518" s="35">
        <v>91.060096770000001</v>
      </c>
      <c r="D3518" s="35">
        <v>69.255476669999993</v>
      </c>
      <c r="E3518" s="37">
        <v>186.53402589999999</v>
      </c>
      <c r="F3518" s="37">
        <v>39.598639169999998</v>
      </c>
      <c r="G3518" s="37">
        <v>218.57789349999999</v>
      </c>
      <c r="H3518" s="37">
        <v>261.86620740000001</v>
      </c>
      <c r="I3518" s="17" t="s">
        <v>243</v>
      </c>
      <c r="J3518" s="17" t="s">
        <v>354</v>
      </c>
      <c r="K3518" s="17" t="s">
        <v>255</v>
      </c>
      <c r="L3518" s="17" t="s">
        <v>366</v>
      </c>
      <c r="M3518" s="17" t="s">
        <v>255</v>
      </c>
      <c r="N3518" s="36">
        <v>4.7106170769958799</v>
      </c>
      <c r="O3518" s="35">
        <v>21.804620100000001</v>
      </c>
      <c r="P3518" s="37">
        <v>2012.2916218600001</v>
      </c>
      <c r="Q3518" t="str">
        <f t="shared" si="216"/>
        <v>Desirable</v>
      </c>
      <c r="R3518" t="str">
        <f t="shared" si="217"/>
        <v>Normal</v>
      </c>
      <c r="S3518">
        <f t="shared" si="218"/>
        <v>1</v>
      </c>
      <c r="T3518" t="str">
        <f t="shared" si="219"/>
        <v>Low</v>
      </c>
    </row>
    <row r="3519" spans="1:20" ht="15" customHeight="1" x14ac:dyDescent="0.35">
      <c r="A3519" s="35">
        <v>62</v>
      </c>
      <c r="B3519" s="36">
        <v>36.82416628</v>
      </c>
      <c r="C3519" s="35">
        <v>124.6741675</v>
      </c>
      <c r="D3519" s="35">
        <v>87.836734250000006</v>
      </c>
      <c r="E3519" s="37">
        <v>218.67065400000001</v>
      </c>
      <c r="F3519" s="37">
        <v>41.133281330000003</v>
      </c>
      <c r="G3519" s="37">
        <v>222.85676749999999</v>
      </c>
      <c r="H3519" s="37">
        <v>276.16601420000001</v>
      </c>
      <c r="I3519" s="17" t="s">
        <v>243</v>
      </c>
      <c r="J3519" s="17" t="s">
        <v>249</v>
      </c>
      <c r="K3519" s="17" t="s">
        <v>392</v>
      </c>
      <c r="L3519" s="17" t="s">
        <v>261</v>
      </c>
      <c r="M3519" s="17" t="s">
        <v>334</v>
      </c>
      <c r="N3519" s="36">
        <v>5.31614903867432</v>
      </c>
      <c r="O3519" s="35">
        <v>36.837433249999997</v>
      </c>
      <c r="P3519" s="37">
        <v>2283.0983093599998</v>
      </c>
      <c r="Q3519" t="str">
        <f t="shared" si="216"/>
        <v>Borderline High</v>
      </c>
      <c r="R3519" t="str">
        <f t="shared" si="217"/>
        <v>Elevated</v>
      </c>
      <c r="S3519">
        <f t="shared" si="218"/>
        <v>4</v>
      </c>
      <c r="T3519" t="str">
        <f t="shared" si="219"/>
        <v>Moderate</v>
      </c>
    </row>
    <row r="3520" spans="1:20" ht="15" customHeight="1" x14ac:dyDescent="0.35">
      <c r="A3520" s="35">
        <v>85</v>
      </c>
      <c r="B3520" s="36">
        <v>28.173111559999999</v>
      </c>
      <c r="C3520" s="35">
        <v>108.6270669</v>
      </c>
      <c r="D3520" s="35">
        <v>92.778927210000006</v>
      </c>
      <c r="E3520" s="37">
        <v>179.57631029999999</v>
      </c>
      <c r="F3520" s="37">
        <v>41.16715267</v>
      </c>
      <c r="G3520" s="37">
        <v>220.02097430000001</v>
      </c>
      <c r="H3520" s="37">
        <v>275.5576044</v>
      </c>
      <c r="I3520" s="17" t="s">
        <v>243</v>
      </c>
      <c r="J3520" s="17" t="s">
        <v>249</v>
      </c>
      <c r="K3520" s="17" t="s">
        <v>392</v>
      </c>
      <c r="L3520" s="17" t="s">
        <v>366</v>
      </c>
      <c r="M3520" s="17" t="s">
        <v>333</v>
      </c>
      <c r="N3520" s="36">
        <v>4.3621260799721</v>
      </c>
      <c r="O3520" s="35">
        <v>15.84813969</v>
      </c>
      <c r="P3520" s="37">
        <v>2394.7144825999999</v>
      </c>
      <c r="Q3520" t="str">
        <f t="shared" si="216"/>
        <v>Desirable</v>
      </c>
      <c r="R3520" t="str">
        <f t="shared" si="217"/>
        <v>Normal</v>
      </c>
      <c r="S3520">
        <f t="shared" si="218"/>
        <v>2</v>
      </c>
      <c r="T3520" t="str">
        <f t="shared" si="219"/>
        <v>Low</v>
      </c>
    </row>
    <row r="3521" spans="1:20" ht="15" customHeight="1" x14ac:dyDescent="0.35">
      <c r="A3521" s="35">
        <v>24</v>
      </c>
      <c r="B3521" s="36">
        <v>24.547265710000001</v>
      </c>
      <c r="C3521" s="35">
        <v>100.7246507</v>
      </c>
      <c r="D3521" s="35">
        <v>94.215472370000001</v>
      </c>
      <c r="E3521" s="37">
        <v>203.04602109999999</v>
      </c>
      <c r="F3521" s="37">
        <v>42.938475169999997</v>
      </c>
      <c r="G3521" s="37">
        <v>234.28657200000001</v>
      </c>
      <c r="H3521" s="37">
        <v>277.59466809999998</v>
      </c>
      <c r="I3521" s="17" t="s">
        <v>353</v>
      </c>
      <c r="J3521" s="17" t="s">
        <v>359</v>
      </c>
      <c r="K3521" s="17" t="s">
        <v>392</v>
      </c>
      <c r="L3521" s="17" t="s">
        <v>355</v>
      </c>
      <c r="M3521" s="17" t="s">
        <v>255</v>
      </c>
      <c r="N3521" s="36">
        <v>4.7287664570320604</v>
      </c>
      <c r="O3521" s="35">
        <v>6.5091783300000001</v>
      </c>
      <c r="P3521" s="37">
        <v>589.13437704</v>
      </c>
      <c r="Q3521" t="str">
        <f t="shared" si="216"/>
        <v>Borderline High</v>
      </c>
      <c r="R3521" t="str">
        <f t="shared" si="217"/>
        <v>Normal</v>
      </c>
      <c r="S3521">
        <f t="shared" si="218"/>
        <v>2</v>
      </c>
      <c r="T3521" t="str">
        <f t="shared" si="219"/>
        <v>Low</v>
      </c>
    </row>
    <row r="3522" spans="1:20" ht="15" customHeight="1" x14ac:dyDescent="0.35">
      <c r="A3522" s="35">
        <v>66</v>
      </c>
      <c r="B3522" s="36">
        <v>23.85956706</v>
      </c>
      <c r="C3522" s="35">
        <v>103.87122549999999</v>
      </c>
      <c r="D3522" s="35">
        <v>64.001031780000005</v>
      </c>
      <c r="E3522" s="37">
        <v>212.09052120000001</v>
      </c>
      <c r="F3522" s="37">
        <v>38.667018259999999</v>
      </c>
      <c r="G3522" s="37">
        <v>242.36190690000001</v>
      </c>
      <c r="H3522" s="37">
        <v>275.28192239999998</v>
      </c>
      <c r="I3522" s="17" t="s">
        <v>243</v>
      </c>
      <c r="J3522" s="17" t="s">
        <v>249</v>
      </c>
      <c r="K3522" s="17" t="s">
        <v>255</v>
      </c>
      <c r="L3522" s="17" t="s">
        <v>261</v>
      </c>
      <c r="M3522" s="17" t="s">
        <v>255</v>
      </c>
      <c r="N3522" s="36">
        <v>5.4850498110272499</v>
      </c>
      <c r="O3522" s="35">
        <v>39.870193720000003</v>
      </c>
      <c r="P3522" s="37">
        <v>1574.73142596</v>
      </c>
      <c r="Q3522" t="str">
        <f t="shared" ref="Q3522:Q3585" si="220">IF(E3522&lt;200,"Desirable",IF(E3522&lt;240,"Borderline High","High"))</f>
        <v>Borderline High</v>
      </c>
      <c r="R3522" t="str">
        <f t="shared" ref="R3522:R3585" si="221">IF(C3522&lt;120,"Normal",IF(C3522&lt;130,"Elevated",IF(C3522&lt;140,"High / Stage 1","High / Stage 2")))</f>
        <v>Normal</v>
      </c>
      <c r="S3522">
        <f t="shared" ref="S3522:S3585" si="222">(IF(M3522="Obese",3,IF(M3522="Overweight",2,IF(M3522="Underweight",1,0))))+(IF(R3522="High / Stage 2",3,IF(R3522="High / Stage 1",2,IF(R3522="Elevated",1,0))))+IF(I3522="smoker",2,0)+IF(F3522&lt;40,1,0)</f>
        <v>1</v>
      </c>
      <c r="T3522" t="str">
        <f t="shared" ref="T3522:T3585" si="223">IF(S3522&lt;=2,"Low",IF(S3522&lt;=5,"Moderate","High"))</f>
        <v>Low</v>
      </c>
    </row>
    <row r="3523" spans="1:20" ht="15" customHeight="1" x14ac:dyDescent="0.35">
      <c r="A3523" s="35">
        <v>26</v>
      </c>
      <c r="B3523" s="36">
        <v>22.65302973</v>
      </c>
      <c r="C3523" s="35">
        <v>101.04179259999999</v>
      </c>
      <c r="D3523" s="35">
        <v>84.286133269999993</v>
      </c>
      <c r="E3523" s="37">
        <v>174.91316599999999</v>
      </c>
      <c r="F3523" s="37">
        <v>48.446263729999998</v>
      </c>
      <c r="G3523" s="37">
        <v>206.5187684</v>
      </c>
      <c r="H3523" s="37">
        <v>282.63334730000003</v>
      </c>
      <c r="I3523" s="17" t="s">
        <v>353</v>
      </c>
      <c r="J3523" s="17" t="s">
        <v>354</v>
      </c>
      <c r="K3523" s="17" t="s">
        <v>392</v>
      </c>
      <c r="L3523" s="17" t="s">
        <v>355</v>
      </c>
      <c r="M3523" s="17" t="s">
        <v>255</v>
      </c>
      <c r="N3523" s="36">
        <v>3.6104572888184601</v>
      </c>
      <c r="O3523" s="35">
        <v>16.75565933</v>
      </c>
      <c r="P3523" s="37">
        <v>588.97877298000003</v>
      </c>
      <c r="Q3523" t="str">
        <f t="shared" si="220"/>
        <v>Desirable</v>
      </c>
      <c r="R3523" t="str">
        <f t="shared" si="221"/>
        <v>Normal</v>
      </c>
      <c r="S3523">
        <f t="shared" si="222"/>
        <v>2</v>
      </c>
      <c r="T3523" t="str">
        <f t="shared" si="223"/>
        <v>Low</v>
      </c>
    </row>
    <row r="3524" spans="1:20" ht="15" customHeight="1" x14ac:dyDescent="0.35">
      <c r="A3524" s="35">
        <v>53</v>
      </c>
      <c r="B3524" s="36">
        <v>29.268484870000002</v>
      </c>
      <c r="C3524" s="35">
        <v>118.84519419999999</v>
      </c>
      <c r="D3524" s="35">
        <v>95.165288009999998</v>
      </c>
      <c r="E3524" s="37">
        <v>178.8781366</v>
      </c>
      <c r="F3524" s="37">
        <v>35.164459360000002</v>
      </c>
      <c r="G3524" s="37">
        <v>210.32802649999999</v>
      </c>
      <c r="H3524" s="37">
        <v>209.83570810000001</v>
      </c>
      <c r="I3524" s="17" t="s">
        <v>243</v>
      </c>
      <c r="J3524" s="17" t="s">
        <v>354</v>
      </c>
      <c r="K3524" s="17" t="s">
        <v>392</v>
      </c>
      <c r="L3524" s="17" t="s">
        <v>363</v>
      </c>
      <c r="M3524" s="17" t="s">
        <v>333</v>
      </c>
      <c r="N3524" s="36">
        <v>5.0869013730231298</v>
      </c>
      <c r="O3524" s="35">
        <v>23.679906190000001</v>
      </c>
      <c r="P3524" s="37">
        <v>1551.2296981100001</v>
      </c>
      <c r="Q3524" t="str">
        <f t="shared" si="220"/>
        <v>Desirable</v>
      </c>
      <c r="R3524" t="str">
        <f t="shared" si="221"/>
        <v>Normal</v>
      </c>
      <c r="S3524">
        <f t="shared" si="222"/>
        <v>3</v>
      </c>
      <c r="T3524" t="str">
        <f t="shared" si="223"/>
        <v>Moderate</v>
      </c>
    </row>
    <row r="3525" spans="1:20" ht="15" customHeight="1" x14ac:dyDescent="0.35">
      <c r="A3525" s="35">
        <v>18</v>
      </c>
      <c r="B3525" s="36">
        <v>31.492982250000001</v>
      </c>
      <c r="C3525" s="35">
        <v>100.985129</v>
      </c>
      <c r="D3525" s="35">
        <v>78.555917949999994</v>
      </c>
      <c r="E3525" s="37">
        <v>196.81446009999999</v>
      </c>
      <c r="F3525" s="37">
        <v>40.083825259999998</v>
      </c>
      <c r="G3525" s="37">
        <v>229.0247459</v>
      </c>
      <c r="H3525" s="37">
        <v>259.19186819999999</v>
      </c>
      <c r="I3525" s="17" t="s">
        <v>243</v>
      </c>
      <c r="J3525" s="17" t="s">
        <v>249</v>
      </c>
      <c r="K3525" s="17" t="s">
        <v>255</v>
      </c>
      <c r="L3525" s="17" t="s">
        <v>355</v>
      </c>
      <c r="M3525" s="17" t="s">
        <v>334</v>
      </c>
      <c r="N3525" s="36">
        <v>4.9100718013657998</v>
      </c>
      <c r="O3525" s="35">
        <v>22.429211049999999</v>
      </c>
      <c r="P3525" s="37">
        <v>566.87368049999998</v>
      </c>
      <c r="Q3525" t="str">
        <f t="shared" si="220"/>
        <v>Desirable</v>
      </c>
      <c r="R3525" t="str">
        <f t="shared" si="221"/>
        <v>Normal</v>
      </c>
      <c r="S3525">
        <f t="shared" si="222"/>
        <v>3</v>
      </c>
      <c r="T3525" t="str">
        <f t="shared" si="223"/>
        <v>Moderate</v>
      </c>
    </row>
    <row r="3526" spans="1:20" ht="15" customHeight="1" x14ac:dyDescent="0.35">
      <c r="A3526" s="35">
        <v>27</v>
      </c>
      <c r="B3526" s="36">
        <v>28.256486209999998</v>
      </c>
      <c r="C3526" s="35">
        <v>106.8607406</v>
      </c>
      <c r="D3526" s="35">
        <v>83.077491640000005</v>
      </c>
      <c r="E3526" s="37">
        <v>177.32518519999999</v>
      </c>
      <c r="F3526" s="37">
        <v>39.128259790000001</v>
      </c>
      <c r="G3526" s="37">
        <v>218.8982872</v>
      </c>
      <c r="H3526" s="37">
        <v>234.85864530000001</v>
      </c>
      <c r="I3526" s="17" t="s">
        <v>353</v>
      </c>
      <c r="J3526" s="17" t="s">
        <v>359</v>
      </c>
      <c r="K3526" s="17" t="s">
        <v>392</v>
      </c>
      <c r="L3526" s="17" t="s">
        <v>355</v>
      </c>
      <c r="M3526" s="17" t="s">
        <v>333</v>
      </c>
      <c r="N3526" s="36">
        <v>4.5318955187810097</v>
      </c>
      <c r="O3526" s="35">
        <v>23.783248960000002</v>
      </c>
      <c r="P3526" s="37">
        <v>762.92512767000005</v>
      </c>
      <c r="Q3526" t="str">
        <f t="shared" si="220"/>
        <v>Desirable</v>
      </c>
      <c r="R3526" t="str">
        <f t="shared" si="221"/>
        <v>Normal</v>
      </c>
      <c r="S3526">
        <f t="shared" si="222"/>
        <v>5</v>
      </c>
      <c r="T3526" t="str">
        <f t="shared" si="223"/>
        <v>Moderate</v>
      </c>
    </row>
    <row r="3527" spans="1:20" ht="15" customHeight="1" x14ac:dyDescent="0.35">
      <c r="A3527" s="35">
        <v>53</v>
      </c>
      <c r="B3527" s="36">
        <v>26.703912559999999</v>
      </c>
      <c r="C3527" s="35">
        <v>119.5886751</v>
      </c>
      <c r="D3527" s="35">
        <v>88.593987900000002</v>
      </c>
      <c r="E3527" s="37">
        <v>209.39412780000001</v>
      </c>
      <c r="F3527" s="37">
        <v>38.308338399999997</v>
      </c>
      <c r="G3527" s="37">
        <v>211.06693630000001</v>
      </c>
      <c r="H3527" s="37">
        <v>253.50570730000001</v>
      </c>
      <c r="I3527" s="17" t="s">
        <v>353</v>
      </c>
      <c r="J3527" s="17" t="s">
        <v>359</v>
      </c>
      <c r="K3527" s="17" t="s">
        <v>392</v>
      </c>
      <c r="L3527" s="17" t="s">
        <v>363</v>
      </c>
      <c r="M3527" s="17" t="s">
        <v>333</v>
      </c>
      <c r="N3527" s="36">
        <v>5.4660195807396299</v>
      </c>
      <c r="O3527" s="35">
        <v>30.994687200000001</v>
      </c>
      <c r="P3527" s="37">
        <v>1415.30736568</v>
      </c>
      <c r="Q3527" t="str">
        <f t="shared" si="220"/>
        <v>Borderline High</v>
      </c>
      <c r="R3527" t="str">
        <f t="shared" si="221"/>
        <v>Normal</v>
      </c>
      <c r="S3527">
        <f t="shared" si="222"/>
        <v>5</v>
      </c>
      <c r="T3527" t="str">
        <f t="shared" si="223"/>
        <v>Moderate</v>
      </c>
    </row>
    <row r="3528" spans="1:20" ht="15" customHeight="1" x14ac:dyDescent="0.35">
      <c r="A3528" s="35">
        <v>63</v>
      </c>
      <c r="B3528" s="36">
        <v>30.00784355</v>
      </c>
      <c r="C3528" s="35">
        <v>90.213570730000001</v>
      </c>
      <c r="D3528" s="35">
        <v>87.572566980000005</v>
      </c>
      <c r="E3528" s="37">
        <v>195.50691950000001</v>
      </c>
      <c r="F3528" s="37">
        <v>33.890780909999997</v>
      </c>
      <c r="G3528" s="37">
        <v>228.4803847</v>
      </c>
      <c r="H3528" s="37">
        <v>238.984047</v>
      </c>
      <c r="I3528" s="17" t="s">
        <v>243</v>
      </c>
      <c r="J3528" s="17" t="s">
        <v>359</v>
      </c>
      <c r="K3528" s="17" t="s">
        <v>392</v>
      </c>
      <c r="L3528" s="17" t="s">
        <v>261</v>
      </c>
      <c r="M3528" s="17" t="s">
        <v>334</v>
      </c>
      <c r="N3528" s="36">
        <v>5.7687345717759104</v>
      </c>
      <c r="O3528" s="35">
        <v>2.6410037499999999</v>
      </c>
      <c r="P3528" s="37">
        <v>1890.4941436500001</v>
      </c>
      <c r="Q3528" t="str">
        <f t="shared" si="220"/>
        <v>Desirable</v>
      </c>
      <c r="R3528" t="str">
        <f t="shared" si="221"/>
        <v>Normal</v>
      </c>
      <c r="S3528">
        <f t="shared" si="222"/>
        <v>4</v>
      </c>
      <c r="T3528" t="str">
        <f t="shared" si="223"/>
        <v>Moderate</v>
      </c>
    </row>
    <row r="3529" spans="1:20" ht="15" customHeight="1" x14ac:dyDescent="0.35">
      <c r="A3529" s="35">
        <v>49</v>
      </c>
      <c r="B3529" s="36">
        <v>19.977209479999999</v>
      </c>
      <c r="C3529" s="35">
        <v>125.3776742</v>
      </c>
      <c r="D3529" s="35">
        <v>76.436329209999997</v>
      </c>
      <c r="E3529" s="37">
        <v>189.16868550000001</v>
      </c>
      <c r="F3529" s="37">
        <v>47.23672638</v>
      </c>
      <c r="G3529" s="37">
        <v>215.99607520000001</v>
      </c>
      <c r="H3529" s="37">
        <v>275.2339844</v>
      </c>
      <c r="I3529" s="17" t="s">
        <v>243</v>
      </c>
      <c r="J3529" s="17" t="s">
        <v>249</v>
      </c>
      <c r="K3529" s="17" t="s">
        <v>255</v>
      </c>
      <c r="L3529" s="17" t="s">
        <v>360</v>
      </c>
      <c r="M3529" s="17" t="s">
        <v>255</v>
      </c>
      <c r="N3529" s="36">
        <v>4.0046950751458903</v>
      </c>
      <c r="O3529" s="35">
        <v>48.941344989999997</v>
      </c>
      <c r="P3529" s="37">
        <v>978.88326452000001</v>
      </c>
      <c r="Q3529" t="str">
        <f t="shared" si="220"/>
        <v>Desirable</v>
      </c>
      <c r="R3529" t="str">
        <f t="shared" si="221"/>
        <v>Elevated</v>
      </c>
      <c r="S3529">
        <f t="shared" si="222"/>
        <v>1</v>
      </c>
      <c r="T3529" t="str">
        <f t="shared" si="223"/>
        <v>Low</v>
      </c>
    </row>
    <row r="3530" spans="1:20" ht="15" customHeight="1" x14ac:dyDescent="0.35">
      <c r="A3530" s="35">
        <v>49</v>
      </c>
      <c r="B3530" s="36">
        <v>28.890410339999999</v>
      </c>
      <c r="C3530" s="35">
        <v>121.616714</v>
      </c>
      <c r="D3530" s="35">
        <v>94.739912180000005</v>
      </c>
      <c r="E3530" s="37">
        <v>190.97355930000001</v>
      </c>
      <c r="F3530" s="37">
        <v>37.472149170000002</v>
      </c>
      <c r="G3530" s="37">
        <v>213.39378669999999</v>
      </c>
      <c r="H3530" s="37">
        <v>263.73907480000003</v>
      </c>
      <c r="I3530" s="17" t="s">
        <v>243</v>
      </c>
      <c r="J3530" s="17" t="s">
        <v>249</v>
      </c>
      <c r="K3530" s="17" t="s">
        <v>392</v>
      </c>
      <c r="L3530" s="17" t="s">
        <v>360</v>
      </c>
      <c r="M3530" s="17" t="s">
        <v>333</v>
      </c>
      <c r="N3530" s="36">
        <v>5.0964132970759097</v>
      </c>
      <c r="O3530" s="35">
        <v>26.876801820000001</v>
      </c>
      <c r="P3530" s="37">
        <v>1415.6301066599999</v>
      </c>
      <c r="Q3530" t="str">
        <f t="shared" si="220"/>
        <v>Desirable</v>
      </c>
      <c r="R3530" t="str">
        <f t="shared" si="221"/>
        <v>Elevated</v>
      </c>
      <c r="S3530">
        <f t="shared" si="222"/>
        <v>4</v>
      </c>
      <c r="T3530" t="str">
        <f t="shared" si="223"/>
        <v>Moderate</v>
      </c>
    </row>
    <row r="3531" spans="1:20" ht="15" customHeight="1" x14ac:dyDescent="0.35">
      <c r="A3531" s="35">
        <v>23</v>
      </c>
      <c r="B3531" s="36">
        <v>29.173271769999999</v>
      </c>
      <c r="C3531" s="35">
        <v>111.87349450000001</v>
      </c>
      <c r="D3531" s="35">
        <v>82.552212089999998</v>
      </c>
      <c r="E3531" s="37">
        <v>196.1898103</v>
      </c>
      <c r="F3531" s="37">
        <v>41.490733949999999</v>
      </c>
      <c r="G3531" s="37">
        <v>210.30992459999999</v>
      </c>
      <c r="H3531" s="37">
        <v>269.51446609999999</v>
      </c>
      <c r="I3531" s="17" t="s">
        <v>353</v>
      </c>
      <c r="J3531" s="17" t="s">
        <v>249</v>
      </c>
      <c r="K3531" s="17" t="s">
        <v>392</v>
      </c>
      <c r="L3531" s="17" t="s">
        <v>355</v>
      </c>
      <c r="M3531" s="17" t="s">
        <v>333</v>
      </c>
      <c r="N3531" s="36">
        <v>4.7285210846457</v>
      </c>
      <c r="O3531" s="35">
        <v>29.321282409999998</v>
      </c>
      <c r="P3531" s="37">
        <v>670.98525070999995</v>
      </c>
      <c r="Q3531" t="str">
        <f t="shared" si="220"/>
        <v>Desirable</v>
      </c>
      <c r="R3531" t="str">
        <f t="shared" si="221"/>
        <v>Normal</v>
      </c>
      <c r="S3531">
        <f t="shared" si="222"/>
        <v>4</v>
      </c>
      <c r="T3531" t="str">
        <f t="shared" si="223"/>
        <v>Moderate</v>
      </c>
    </row>
    <row r="3532" spans="1:20" ht="15" customHeight="1" x14ac:dyDescent="0.35">
      <c r="A3532" s="35">
        <v>65</v>
      </c>
      <c r="B3532" s="36">
        <v>28.336765159999999</v>
      </c>
      <c r="C3532" s="35">
        <v>114.77318390000001</v>
      </c>
      <c r="D3532" s="35">
        <v>77.833654030000005</v>
      </c>
      <c r="E3532" s="37">
        <v>187.8272374</v>
      </c>
      <c r="F3532" s="37">
        <v>44.167768430000002</v>
      </c>
      <c r="G3532" s="37">
        <v>214.82673560000001</v>
      </c>
      <c r="H3532" s="37">
        <v>260.84463679999999</v>
      </c>
      <c r="I3532" s="17" t="s">
        <v>243</v>
      </c>
      <c r="J3532" s="17" t="s">
        <v>249</v>
      </c>
      <c r="K3532" s="17" t="s">
        <v>255</v>
      </c>
      <c r="L3532" s="17" t="s">
        <v>261</v>
      </c>
      <c r="M3532" s="17" t="s">
        <v>333</v>
      </c>
      <c r="N3532" s="36">
        <v>4.2525860842999403</v>
      </c>
      <c r="O3532" s="35">
        <v>36.939529870000001</v>
      </c>
      <c r="P3532" s="37">
        <v>1841.8897354000001</v>
      </c>
      <c r="Q3532" t="str">
        <f t="shared" si="220"/>
        <v>Desirable</v>
      </c>
      <c r="R3532" t="str">
        <f t="shared" si="221"/>
        <v>Normal</v>
      </c>
      <c r="S3532">
        <f t="shared" si="222"/>
        <v>2</v>
      </c>
      <c r="T3532" t="str">
        <f t="shared" si="223"/>
        <v>Low</v>
      </c>
    </row>
    <row r="3533" spans="1:20" ht="15" customHeight="1" x14ac:dyDescent="0.35">
      <c r="A3533" s="35">
        <v>55</v>
      </c>
      <c r="B3533" s="36">
        <v>24.223852579999999</v>
      </c>
      <c r="C3533" s="35">
        <v>110.1688403</v>
      </c>
      <c r="D3533" s="35">
        <v>72.563276810000005</v>
      </c>
      <c r="E3533" s="37">
        <v>201.42911960000001</v>
      </c>
      <c r="F3533" s="37">
        <v>36.797559759999999</v>
      </c>
      <c r="G3533" s="37">
        <v>209.58937069999999</v>
      </c>
      <c r="H3533" s="37">
        <v>238.30967319999999</v>
      </c>
      <c r="I3533" s="17" t="s">
        <v>243</v>
      </c>
      <c r="J3533" s="17" t="s">
        <v>354</v>
      </c>
      <c r="K3533" s="17" t="s">
        <v>255</v>
      </c>
      <c r="L3533" s="17" t="s">
        <v>363</v>
      </c>
      <c r="M3533" s="17" t="s">
        <v>255</v>
      </c>
      <c r="N3533" s="36">
        <v>5.4739803648327596</v>
      </c>
      <c r="O3533" s="35">
        <v>37.605563490000002</v>
      </c>
      <c r="P3533" s="37">
        <v>1332.3118919000001</v>
      </c>
      <c r="Q3533" t="str">
        <f t="shared" si="220"/>
        <v>Borderline High</v>
      </c>
      <c r="R3533" t="str">
        <f t="shared" si="221"/>
        <v>Normal</v>
      </c>
      <c r="S3533">
        <f t="shared" si="222"/>
        <v>1</v>
      </c>
      <c r="T3533" t="str">
        <f t="shared" si="223"/>
        <v>Low</v>
      </c>
    </row>
    <row r="3534" spans="1:20" ht="15" customHeight="1" x14ac:dyDescent="0.35">
      <c r="A3534" s="35">
        <v>34</v>
      </c>
      <c r="B3534" s="36">
        <v>23.124784030000001</v>
      </c>
      <c r="C3534" s="35">
        <v>99.053682660000007</v>
      </c>
      <c r="D3534" s="35">
        <v>85.646867479999997</v>
      </c>
      <c r="E3534" s="37">
        <v>189.40724130000001</v>
      </c>
      <c r="F3534" s="37">
        <v>42.698974909999997</v>
      </c>
      <c r="G3534" s="37">
        <v>200.3770801</v>
      </c>
      <c r="H3534" s="37">
        <v>250.56216309999999</v>
      </c>
      <c r="I3534" s="17" t="s">
        <v>353</v>
      </c>
      <c r="J3534" s="17" t="s">
        <v>354</v>
      </c>
      <c r="K3534" s="17" t="s">
        <v>392</v>
      </c>
      <c r="L3534" s="17" t="s">
        <v>357</v>
      </c>
      <c r="M3534" s="17" t="s">
        <v>255</v>
      </c>
      <c r="N3534" s="36">
        <v>4.43587326626057</v>
      </c>
      <c r="O3534" s="35">
        <v>13.406815180000001</v>
      </c>
      <c r="P3534" s="37">
        <v>786.24265702000002</v>
      </c>
      <c r="Q3534" t="str">
        <f t="shared" si="220"/>
        <v>Desirable</v>
      </c>
      <c r="R3534" t="str">
        <f t="shared" si="221"/>
        <v>Normal</v>
      </c>
      <c r="S3534">
        <f t="shared" si="222"/>
        <v>2</v>
      </c>
      <c r="T3534" t="str">
        <f t="shared" si="223"/>
        <v>Low</v>
      </c>
    </row>
    <row r="3535" spans="1:20" ht="15" customHeight="1" x14ac:dyDescent="0.35">
      <c r="A3535" s="35">
        <v>44</v>
      </c>
      <c r="B3535" s="36">
        <v>20.495855939999998</v>
      </c>
      <c r="C3535" s="35">
        <v>113.3722511</v>
      </c>
      <c r="D3535" s="35">
        <v>72.036487879999996</v>
      </c>
      <c r="E3535" s="37">
        <v>166.62998329999999</v>
      </c>
      <c r="F3535" s="37">
        <v>31.93409548</v>
      </c>
      <c r="G3535" s="37">
        <v>197.08871400000001</v>
      </c>
      <c r="H3535" s="37">
        <v>200.1101567</v>
      </c>
      <c r="I3535" s="17" t="s">
        <v>353</v>
      </c>
      <c r="J3535" s="17" t="s">
        <v>249</v>
      </c>
      <c r="K3535" s="17" t="s">
        <v>255</v>
      </c>
      <c r="L3535" s="17" t="s">
        <v>360</v>
      </c>
      <c r="M3535" s="17" t="s">
        <v>255</v>
      </c>
      <c r="N3535" s="36">
        <v>5.2179333967470196</v>
      </c>
      <c r="O3535" s="35">
        <v>41.335763219999997</v>
      </c>
      <c r="P3535" s="37">
        <v>901.81766135999999</v>
      </c>
      <c r="Q3535" t="str">
        <f t="shared" si="220"/>
        <v>Desirable</v>
      </c>
      <c r="R3535" t="str">
        <f t="shared" si="221"/>
        <v>Normal</v>
      </c>
      <c r="S3535">
        <f t="shared" si="222"/>
        <v>3</v>
      </c>
      <c r="T3535" t="str">
        <f t="shared" si="223"/>
        <v>Moderate</v>
      </c>
    </row>
    <row r="3536" spans="1:20" ht="15" customHeight="1" x14ac:dyDescent="0.35">
      <c r="A3536" s="35">
        <v>71</v>
      </c>
      <c r="B3536" s="36">
        <v>34.352907860000002</v>
      </c>
      <c r="C3536" s="35">
        <v>112.49760860000001</v>
      </c>
      <c r="D3536" s="35">
        <v>94.739740889999993</v>
      </c>
      <c r="E3536" s="37">
        <v>192.55224029999999</v>
      </c>
      <c r="F3536" s="37">
        <v>34.258217510000001</v>
      </c>
      <c r="G3536" s="37">
        <v>230.1061369</v>
      </c>
      <c r="H3536" s="37">
        <v>221.94220849999999</v>
      </c>
      <c r="I3536" s="17" t="s">
        <v>353</v>
      </c>
      <c r="J3536" s="17" t="s">
        <v>249</v>
      </c>
      <c r="K3536" s="17" t="s">
        <v>392</v>
      </c>
      <c r="L3536" s="17" t="s">
        <v>366</v>
      </c>
      <c r="M3536" s="17" t="s">
        <v>334</v>
      </c>
      <c r="N3536" s="36">
        <v>5.6206146815371802</v>
      </c>
      <c r="O3536" s="35">
        <v>17.757867709999999</v>
      </c>
      <c r="P3536" s="37">
        <v>2439.0564580599998</v>
      </c>
      <c r="Q3536" t="str">
        <f t="shared" si="220"/>
        <v>Desirable</v>
      </c>
      <c r="R3536" t="str">
        <f t="shared" si="221"/>
        <v>Normal</v>
      </c>
      <c r="S3536">
        <f t="shared" si="222"/>
        <v>6</v>
      </c>
      <c r="T3536" t="str">
        <f t="shared" si="223"/>
        <v>High</v>
      </c>
    </row>
    <row r="3537" spans="1:20" ht="15" customHeight="1" x14ac:dyDescent="0.35">
      <c r="A3537" s="35">
        <v>67</v>
      </c>
      <c r="B3537" s="36">
        <v>26.721613439999999</v>
      </c>
      <c r="C3537" s="35">
        <v>100.22008390000001</v>
      </c>
      <c r="D3537" s="35">
        <v>88.269977749999995</v>
      </c>
      <c r="E3537" s="37">
        <v>181.06758199999999</v>
      </c>
      <c r="F3537" s="37">
        <v>43.557712109999997</v>
      </c>
      <c r="G3537" s="37">
        <v>214.8409059</v>
      </c>
      <c r="H3537" s="37">
        <v>216.3062046</v>
      </c>
      <c r="I3537" s="17" t="s">
        <v>243</v>
      </c>
      <c r="J3537" s="17" t="s">
        <v>249</v>
      </c>
      <c r="K3537" s="17" t="s">
        <v>392</v>
      </c>
      <c r="L3537" s="17" t="s">
        <v>261</v>
      </c>
      <c r="M3537" s="17" t="s">
        <v>333</v>
      </c>
      <c r="N3537" s="36">
        <v>4.1569580501091199</v>
      </c>
      <c r="O3537" s="35">
        <v>11.95010615</v>
      </c>
      <c r="P3537" s="37">
        <v>1790.3481004800001</v>
      </c>
      <c r="Q3537" t="str">
        <f t="shared" si="220"/>
        <v>Desirable</v>
      </c>
      <c r="R3537" t="str">
        <f t="shared" si="221"/>
        <v>Normal</v>
      </c>
      <c r="S3537">
        <f t="shared" si="222"/>
        <v>2</v>
      </c>
      <c r="T3537" t="str">
        <f t="shared" si="223"/>
        <v>Low</v>
      </c>
    </row>
    <row r="3538" spans="1:20" ht="15" customHeight="1" x14ac:dyDescent="0.35">
      <c r="A3538" s="35">
        <v>52</v>
      </c>
      <c r="B3538" s="36">
        <v>24.88101859</v>
      </c>
      <c r="C3538" s="35">
        <v>120.55141380000001</v>
      </c>
      <c r="D3538" s="35">
        <v>69.507398690000002</v>
      </c>
      <c r="E3538" s="37">
        <v>196.49638340000001</v>
      </c>
      <c r="F3538" s="37">
        <v>28.097622439999999</v>
      </c>
      <c r="G3538" s="37">
        <v>219.91530030000001</v>
      </c>
      <c r="H3538" s="37">
        <v>251.51348669999999</v>
      </c>
      <c r="I3538" s="17" t="s">
        <v>353</v>
      </c>
      <c r="J3538" s="17" t="s">
        <v>359</v>
      </c>
      <c r="K3538" s="17" t="s">
        <v>255</v>
      </c>
      <c r="L3538" s="17" t="s">
        <v>363</v>
      </c>
      <c r="M3538" s="17" t="s">
        <v>255</v>
      </c>
      <c r="N3538" s="36">
        <v>6.9933455693484703</v>
      </c>
      <c r="O3538" s="35">
        <v>51.044015109999997</v>
      </c>
      <c r="P3538" s="37">
        <v>1293.81296668</v>
      </c>
      <c r="Q3538" t="str">
        <f t="shared" si="220"/>
        <v>Desirable</v>
      </c>
      <c r="R3538" t="str">
        <f t="shared" si="221"/>
        <v>Elevated</v>
      </c>
      <c r="S3538">
        <f t="shared" si="222"/>
        <v>4</v>
      </c>
      <c r="T3538" t="str">
        <f t="shared" si="223"/>
        <v>Moderate</v>
      </c>
    </row>
    <row r="3539" spans="1:20" ht="15" customHeight="1" x14ac:dyDescent="0.35">
      <c r="A3539" s="35">
        <v>42</v>
      </c>
      <c r="B3539" s="36">
        <v>24.393850610000001</v>
      </c>
      <c r="C3539" s="35">
        <v>97.828989550000003</v>
      </c>
      <c r="D3539" s="35">
        <v>83.547152389999994</v>
      </c>
      <c r="E3539" s="37">
        <v>219.56222600000001</v>
      </c>
      <c r="F3539" s="37">
        <v>43.116752679999998</v>
      </c>
      <c r="G3539" s="37">
        <v>228.89618830000001</v>
      </c>
      <c r="H3539" s="37">
        <v>242.24459450000001</v>
      </c>
      <c r="I3539" s="17" t="s">
        <v>353</v>
      </c>
      <c r="J3539" s="17" t="s">
        <v>249</v>
      </c>
      <c r="K3539" s="17" t="s">
        <v>392</v>
      </c>
      <c r="L3539" s="17" t="s">
        <v>360</v>
      </c>
      <c r="M3539" s="17" t="s">
        <v>255</v>
      </c>
      <c r="N3539" s="36">
        <v>5.0922718514895404</v>
      </c>
      <c r="O3539" s="35">
        <v>14.28183716</v>
      </c>
      <c r="P3539" s="37">
        <v>1024.5417256200001</v>
      </c>
      <c r="Q3539" t="str">
        <f t="shared" si="220"/>
        <v>Borderline High</v>
      </c>
      <c r="R3539" t="str">
        <f t="shared" si="221"/>
        <v>Normal</v>
      </c>
      <c r="S3539">
        <f t="shared" si="222"/>
        <v>2</v>
      </c>
      <c r="T3539" t="str">
        <f t="shared" si="223"/>
        <v>Low</v>
      </c>
    </row>
    <row r="3540" spans="1:20" ht="15" customHeight="1" x14ac:dyDescent="0.35">
      <c r="A3540" s="35">
        <v>45</v>
      </c>
      <c r="B3540" s="36">
        <v>22.217535789999999</v>
      </c>
      <c r="C3540" s="35">
        <v>114.6892295</v>
      </c>
      <c r="D3540" s="35">
        <v>67.413885669999999</v>
      </c>
      <c r="E3540" s="37">
        <v>170.5283857</v>
      </c>
      <c r="F3540" s="37">
        <v>45.20416307</v>
      </c>
      <c r="G3540" s="37">
        <v>232.71258420000001</v>
      </c>
      <c r="H3540" s="37">
        <v>252.98757850000001</v>
      </c>
      <c r="I3540" s="17" t="s">
        <v>243</v>
      </c>
      <c r="J3540" s="17" t="s">
        <v>249</v>
      </c>
      <c r="K3540" s="17" t="s">
        <v>255</v>
      </c>
      <c r="L3540" s="17" t="s">
        <v>360</v>
      </c>
      <c r="M3540" s="17" t="s">
        <v>255</v>
      </c>
      <c r="N3540" s="36">
        <v>3.7724044450492702</v>
      </c>
      <c r="O3540" s="35">
        <v>47.275343829999997</v>
      </c>
      <c r="P3540" s="37">
        <v>999.78911055000003</v>
      </c>
      <c r="Q3540" t="str">
        <f t="shared" si="220"/>
        <v>Desirable</v>
      </c>
      <c r="R3540" t="str">
        <f t="shared" si="221"/>
        <v>Normal</v>
      </c>
      <c r="S3540">
        <f t="shared" si="222"/>
        <v>0</v>
      </c>
      <c r="T3540" t="str">
        <f t="shared" si="223"/>
        <v>Low</v>
      </c>
    </row>
    <row r="3541" spans="1:20" ht="15" customHeight="1" x14ac:dyDescent="0.35">
      <c r="A3541" s="35">
        <v>32</v>
      </c>
      <c r="B3541" s="36">
        <v>24.32148033</v>
      </c>
      <c r="C3541" s="35">
        <v>103.8584309</v>
      </c>
      <c r="D3541" s="35">
        <v>72.328309439999998</v>
      </c>
      <c r="E3541" s="37">
        <v>176.6106278</v>
      </c>
      <c r="F3541" s="37">
        <v>40.228743739999999</v>
      </c>
      <c r="G3541" s="37">
        <v>194.0928983</v>
      </c>
      <c r="H3541" s="37">
        <v>273.75939410000001</v>
      </c>
      <c r="I3541" s="17" t="s">
        <v>243</v>
      </c>
      <c r="J3541" s="17" t="s">
        <v>354</v>
      </c>
      <c r="K3541" s="17" t="s">
        <v>255</v>
      </c>
      <c r="L3541" s="17" t="s">
        <v>357</v>
      </c>
      <c r="M3541" s="17" t="s">
        <v>255</v>
      </c>
      <c r="N3541" s="36">
        <v>4.3901601536812001</v>
      </c>
      <c r="O3541" s="35">
        <v>31.53012146</v>
      </c>
      <c r="P3541" s="37">
        <v>778.28737056</v>
      </c>
      <c r="Q3541" t="str">
        <f t="shared" si="220"/>
        <v>Desirable</v>
      </c>
      <c r="R3541" t="str">
        <f t="shared" si="221"/>
        <v>Normal</v>
      </c>
      <c r="S3541">
        <f t="shared" si="222"/>
        <v>0</v>
      </c>
      <c r="T3541" t="str">
        <f t="shared" si="223"/>
        <v>Low</v>
      </c>
    </row>
    <row r="3542" spans="1:20" ht="15" customHeight="1" x14ac:dyDescent="0.35">
      <c r="A3542" s="35">
        <v>21</v>
      </c>
      <c r="B3542" s="36">
        <v>33.056148360000002</v>
      </c>
      <c r="C3542" s="35">
        <v>114.4503035</v>
      </c>
      <c r="D3542" s="35">
        <v>98.813462150000007</v>
      </c>
      <c r="E3542" s="37">
        <v>216.3847944</v>
      </c>
      <c r="F3542" s="37">
        <v>39.621807799999999</v>
      </c>
      <c r="G3542" s="37">
        <v>231.85037170000001</v>
      </c>
      <c r="H3542" s="37">
        <v>248.06595849999999</v>
      </c>
      <c r="I3542" s="17" t="s">
        <v>243</v>
      </c>
      <c r="J3542" s="17" t="s">
        <v>249</v>
      </c>
      <c r="K3542" s="17" t="s">
        <v>392</v>
      </c>
      <c r="L3542" s="17" t="s">
        <v>355</v>
      </c>
      <c r="M3542" s="17" t="s">
        <v>334</v>
      </c>
      <c r="N3542" s="36">
        <v>5.4612549607087901</v>
      </c>
      <c r="O3542" s="35">
        <v>15.636841349999999</v>
      </c>
      <c r="P3542" s="37">
        <v>694.17911556000001</v>
      </c>
      <c r="Q3542" t="str">
        <f t="shared" si="220"/>
        <v>Borderline High</v>
      </c>
      <c r="R3542" t="str">
        <f t="shared" si="221"/>
        <v>Normal</v>
      </c>
      <c r="S3542">
        <f t="shared" si="222"/>
        <v>4</v>
      </c>
      <c r="T3542" t="str">
        <f t="shared" si="223"/>
        <v>Moderate</v>
      </c>
    </row>
    <row r="3543" spans="1:20" ht="15" customHeight="1" x14ac:dyDescent="0.35">
      <c r="A3543" s="35">
        <v>44</v>
      </c>
      <c r="B3543" s="36">
        <v>29.908556359999999</v>
      </c>
      <c r="C3543" s="35">
        <v>99.88191458</v>
      </c>
      <c r="D3543" s="35">
        <v>81.84173998</v>
      </c>
      <c r="E3543" s="37">
        <v>208.14949300000001</v>
      </c>
      <c r="F3543" s="37">
        <v>36.929022779999997</v>
      </c>
      <c r="G3543" s="37">
        <v>222.06718230000001</v>
      </c>
      <c r="H3543" s="37">
        <v>233.01766040000001</v>
      </c>
      <c r="I3543" s="17" t="s">
        <v>353</v>
      </c>
      <c r="J3543" s="17" t="s">
        <v>359</v>
      </c>
      <c r="K3543" s="17" t="s">
        <v>392</v>
      </c>
      <c r="L3543" s="17" t="s">
        <v>360</v>
      </c>
      <c r="M3543" s="17" t="s">
        <v>333</v>
      </c>
      <c r="N3543" s="36">
        <v>5.6364744401720097</v>
      </c>
      <c r="O3543" s="35">
        <v>18.0401746</v>
      </c>
      <c r="P3543" s="37">
        <v>1315.9764798399999</v>
      </c>
      <c r="Q3543" t="str">
        <f t="shared" si="220"/>
        <v>Borderline High</v>
      </c>
      <c r="R3543" t="str">
        <f t="shared" si="221"/>
        <v>Normal</v>
      </c>
      <c r="S3543">
        <f t="shared" si="222"/>
        <v>5</v>
      </c>
      <c r="T3543" t="str">
        <f t="shared" si="223"/>
        <v>Moderate</v>
      </c>
    </row>
    <row r="3544" spans="1:20" ht="15" customHeight="1" x14ac:dyDescent="0.35">
      <c r="A3544" s="35">
        <v>43</v>
      </c>
      <c r="B3544" s="36">
        <v>31.14246705</v>
      </c>
      <c r="C3544" s="35">
        <v>100.1376739</v>
      </c>
      <c r="D3544" s="35">
        <v>77.438276689999995</v>
      </c>
      <c r="E3544" s="37">
        <v>215.43850470000001</v>
      </c>
      <c r="F3544" s="37">
        <v>40.377220880000003</v>
      </c>
      <c r="G3544" s="37">
        <v>240.7778921</v>
      </c>
      <c r="H3544" s="37">
        <v>265.79234109999999</v>
      </c>
      <c r="I3544" s="17" t="s">
        <v>353</v>
      </c>
      <c r="J3544" s="17" t="s">
        <v>249</v>
      </c>
      <c r="K3544" s="17" t="s">
        <v>255</v>
      </c>
      <c r="L3544" s="17" t="s">
        <v>360</v>
      </c>
      <c r="M3544" s="17" t="s">
        <v>334</v>
      </c>
      <c r="N3544" s="36">
        <v>5.3356447027465697</v>
      </c>
      <c r="O3544" s="35">
        <v>22.699397210000001</v>
      </c>
      <c r="P3544" s="37">
        <v>1339.1260831500001</v>
      </c>
      <c r="Q3544" t="str">
        <f t="shared" si="220"/>
        <v>Borderline High</v>
      </c>
      <c r="R3544" t="str">
        <f t="shared" si="221"/>
        <v>Normal</v>
      </c>
      <c r="S3544">
        <f t="shared" si="222"/>
        <v>5</v>
      </c>
      <c r="T3544" t="str">
        <f t="shared" si="223"/>
        <v>Moderate</v>
      </c>
    </row>
    <row r="3545" spans="1:20" ht="15" customHeight="1" x14ac:dyDescent="0.35">
      <c r="A3545" s="35">
        <v>36</v>
      </c>
      <c r="B3545" s="36">
        <v>31.796432039999999</v>
      </c>
      <c r="C3545" s="35">
        <v>117.215345</v>
      </c>
      <c r="D3545" s="35">
        <v>75.476951819999996</v>
      </c>
      <c r="E3545" s="37">
        <v>187.66238759999999</v>
      </c>
      <c r="F3545" s="37">
        <v>26.74754441</v>
      </c>
      <c r="G3545" s="37">
        <v>222.46949900000001</v>
      </c>
      <c r="H3545" s="37">
        <v>255.52716960000001</v>
      </c>
      <c r="I3545" s="17" t="s">
        <v>353</v>
      </c>
      <c r="J3545" s="17" t="s">
        <v>354</v>
      </c>
      <c r="K3545" s="17" t="s">
        <v>255</v>
      </c>
      <c r="L3545" s="17" t="s">
        <v>357</v>
      </c>
      <c r="M3545" s="17" t="s">
        <v>334</v>
      </c>
      <c r="N3545" s="36">
        <v>7.0160604174878696</v>
      </c>
      <c r="O3545" s="35">
        <v>41.738393180000003</v>
      </c>
      <c r="P3545" s="37">
        <v>1144.67155344</v>
      </c>
      <c r="Q3545" t="str">
        <f t="shared" si="220"/>
        <v>Desirable</v>
      </c>
      <c r="R3545" t="str">
        <f t="shared" si="221"/>
        <v>Normal</v>
      </c>
      <c r="S3545">
        <f t="shared" si="222"/>
        <v>6</v>
      </c>
      <c r="T3545" t="str">
        <f t="shared" si="223"/>
        <v>High</v>
      </c>
    </row>
    <row r="3546" spans="1:20" ht="15" customHeight="1" x14ac:dyDescent="0.35">
      <c r="A3546" s="35">
        <v>34</v>
      </c>
      <c r="B3546" s="36">
        <v>37.999150669999999</v>
      </c>
      <c r="C3546" s="35">
        <v>127.8807702</v>
      </c>
      <c r="D3546" s="35">
        <v>98.259870649999996</v>
      </c>
      <c r="E3546" s="37">
        <v>218.9971749</v>
      </c>
      <c r="F3546" s="37">
        <v>43.659285310000001</v>
      </c>
      <c r="G3546" s="37">
        <v>232.97318799999999</v>
      </c>
      <c r="H3546" s="37">
        <v>265.50389410000002</v>
      </c>
      <c r="I3546" s="17" t="s">
        <v>243</v>
      </c>
      <c r="J3546" s="17" t="s">
        <v>249</v>
      </c>
      <c r="K3546" s="17" t="s">
        <v>392</v>
      </c>
      <c r="L3546" s="17" t="s">
        <v>357</v>
      </c>
      <c r="M3546" s="17" t="s">
        <v>334</v>
      </c>
      <c r="N3546" s="36">
        <v>5.0160503852737</v>
      </c>
      <c r="O3546" s="35">
        <v>29.620899550000001</v>
      </c>
      <c r="P3546" s="37">
        <v>1291.9711227800001</v>
      </c>
      <c r="Q3546" t="str">
        <f t="shared" si="220"/>
        <v>Borderline High</v>
      </c>
      <c r="R3546" t="str">
        <f t="shared" si="221"/>
        <v>Elevated</v>
      </c>
      <c r="S3546">
        <f t="shared" si="222"/>
        <v>4</v>
      </c>
      <c r="T3546" t="str">
        <f t="shared" si="223"/>
        <v>Moderate</v>
      </c>
    </row>
    <row r="3547" spans="1:20" ht="15" customHeight="1" x14ac:dyDescent="0.35">
      <c r="A3547" s="35">
        <v>60</v>
      </c>
      <c r="B3547" s="36">
        <v>27.138600910000001</v>
      </c>
      <c r="C3547" s="35">
        <v>121.6946279</v>
      </c>
      <c r="D3547" s="35">
        <v>92.448145449999998</v>
      </c>
      <c r="E3547" s="37">
        <v>227.94583080000001</v>
      </c>
      <c r="F3547" s="37">
        <v>28.552189810000002</v>
      </c>
      <c r="G3547" s="37">
        <v>252.41185060000001</v>
      </c>
      <c r="H3547" s="37">
        <v>282.56859960000003</v>
      </c>
      <c r="I3547" s="17" t="s">
        <v>243</v>
      </c>
      <c r="J3547" s="17" t="s">
        <v>249</v>
      </c>
      <c r="K3547" s="17" t="s">
        <v>392</v>
      </c>
      <c r="L3547" s="17" t="s">
        <v>261</v>
      </c>
      <c r="M3547" s="17" t="s">
        <v>333</v>
      </c>
      <c r="N3547" s="36">
        <v>7.9834798072183304</v>
      </c>
      <c r="O3547" s="35">
        <v>29.246482449999998</v>
      </c>
      <c r="P3547" s="37">
        <v>1628.3160545999999</v>
      </c>
      <c r="Q3547" t="str">
        <f t="shared" si="220"/>
        <v>Borderline High</v>
      </c>
      <c r="R3547" t="str">
        <f t="shared" si="221"/>
        <v>Elevated</v>
      </c>
      <c r="S3547">
        <f t="shared" si="222"/>
        <v>4</v>
      </c>
      <c r="T3547" t="str">
        <f t="shared" si="223"/>
        <v>Moderate</v>
      </c>
    </row>
    <row r="3548" spans="1:20" ht="15" customHeight="1" x14ac:dyDescent="0.35">
      <c r="A3548" s="35">
        <v>58</v>
      </c>
      <c r="B3548" s="36">
        <v>24.86006034</v>
      </c>
      <c r="C3548" s="35">
        <v>111.55920089999999</v>
      </c>
      <c r="D3548" s="35">
        <v>82.733825749999994</v>
      </c>
      <c r="E3548" s="37">
        <v>204.37119089999999</v>
      </c>
      <c r="F3548" s="37">
        <v>24.692125310000002</v>
      </c>
      <c r="G3548" s="37">
        <v>227.28279570000001</v>
      </c>
      <c r="H3548" s="37">
        <v>246.72991500000001</v>
      </c>
      <c r="I3548" s="17" t="s">
        <v>243</v>
      </c>
      <c r="J3548" s="17" t="s">
        <v>249</v>
      </c>
      <c r="K3548" s="17" t="s">
        <v>392</v>
      </c>
      <c r="L3548" s="17" t="s">
        <v>363</v>
      </c>
      <c r="M3548" s="17" t="s">
        <v>255</v>
      </c>
      <c r="N3548" s="36">
        <v>8.27677603017964</v>
      </c>
      <c r="O3548" s="35">
        <v>28.825375149999999</v>
      </c>
      <c r="P3548" s="37">
        <v>1441.8834997199999</v>
      </c>
      <c r="Q3548" t="str">
        <f t="shared" si="220"/>
        <v>Borderline High</v>
      </c>
      <c r="R3548" t="str">
        <f t="shared" si="221"/>
        <v>Normal</v>
      </c>
      <c r="S3548">
        <f t="shared" si="222"/>
        <v>1</v>
      </c>
      <c r="T3548" t="str">
        <f t="shared" si="223"/>
        <v>Low</v>
      </c>
    </row>
    <row r="3549" spans="1:20" ht="15" customHeight="1" x14ac:dyDescent="0.35">
      <c r="A3549" s="35">
        <v>59</v>
      </c>
      <c r="B3549" s="36">
        <v>29.185886369999999</v>
      </c>
      <c r="C3549" s="35">
        <v>99.467095430000001</v>
      </c>
      <c r="D3549" s="35">
        <v>84.247051920000004</v>
      </c>
      <c r="E3549" s="37">
        <v>214.4830292</v>
      </c>
      <c r="F3549" s="37">
        <v>37.427680199999998</v>
      </c>
      <c r="G3549" s="37">
        <v>223.56315939999999</v>
      </c>
      <c r="H3549" s="37">
        <v>226.20496829999999</v>
      </c>
      <c r="I3549" s="17" t="s">
        <v>243</v>
      </c>
      <c r="J3549" s="17" t="s">
        <v>359</v>
      </c>
      <c r="K3549" s="17" t="s">
        <v>392</v>
      </c>
      <c r="L3549" s="17" t="s">
        <v>363</v>
      </c>
      <c r="M3549" s="17" t="s">
        <v>333</v>
      </c>
      <c r="N3549" s="36">
        <v>5.7305990660890602</v>
      </c>
      <c r="O3549" s="35">
        <v>15.22004351</v>
      </c>
      <c r="P3549" s="37">
        <v>1721.96729583</v>
      </c>
      <c r="Q3549" t="str">
        <f t="shared" si="220"/>
        <v>Borderline High</v>
      </c>
      <c r="R3549" t="str">
        <f t="shared" si="221"/>
        <v>Normal</v>
      </c>
      <c r="S3549">
        <f t="shared" si="222"/>
        <v>3</v>
      </c>
      <c r="T3549" t="str">
        <f t="shared" si="223"/>
        <v>Moderate</v>
      </c>
    </row>
    <row r="3550" spans="1:20" ht="15" customHeight="1" x14ac:dyDescent="0.35">
      <c r="A3550" s="35">
        <v>67</v>
      </c>
      <c r="B3550" s="36">
        <v>30.243383040000001</v>
      </c>
      <c r="C3550" s="35">
        <v>90.207199540000005</v>
      </c>
      <c r="D3550" s="35">
        <v>83.794538360000004</v>
      </c>
      <c r="E3550" s="37">
        <v>172.76189070000001</v>
      </c>
      <c r="F3550" s="37">
        <v>41.956546179999997</v>
      </c>
      <c r="G3550" s="37">
        <v>195.9295272</v>
      </c>
      <c r="H3550" s="37">
        <v>230.5097428</v>
      </c>
      <c r="I3550" s="17" t="s">
        <v>353</v>
      </c>
      <c r="J3550" s="17" t="s">
        <v>354</v>
      </c>
      <c r="K3550" s="17" t="s">
        <v>392</v>
      </c>
      <c r="L3550" s="17" t="s">
        <v>261</v>
      </c>
      <c r="M3550" s="17" t="s">
        <v>334</v>
      </c>
      <c r="N3550" s="36">
        <v>4.1176385195965599</v>
      </c>
      <c r="O3550" s="35">
        <v>6.4126611799999997</v>
      </c>
      <c r="P3550" s="37">
        <v>2026.3066636799999</v>
      </c>
      <c r="Q3550" t="str">
        <f t="shared" si="220"/>
        <v>Desirable</v>
      </c>
      <c r="R3550" t="str">
        <f t="shared" si="221"/>
        <v>Normal</v>
      </c>
      <c r="S3550">
        <f t="shared" si="222"/>
        <v>5</v>
      </c>
      <c r="T3550" t="str">
        <f t="shared" si="223"/>
        <v>Moderate</v>
      </c>
    </row>
    <row r="3551" spans="1:20" ht="15" customHeight="1" x14ac:dyDescent="0.35">
      <c r="A3551" s="35">
        <v>57</v>
      </c>
      <c r="B3551" s="36">
        <v>26.82977086</v>
      </c>
      <c r="C3551" s="35">
        <v>128.10064410000001</v>
      </c>
      <c r="D3551" s="35">
        <v>86.378227350000003</v>
      </c>
      <c r="E3551" s="37">
        <v>224.37410729999999</v>
      </c>
      <c r="F3551" s="37">
        <v>31.557438690000001</v>
      </c>
      <c r="G3551" s="37">
        <v>226.0159807</v>
      </c>
      <c r="H3551" s="37">
        <v>246.4346827</v>
      </c>
      <c r="I3551" s="17" t="s">
        <v>243</v>
      </c>
      <c r="J3551" s="17" t="s">
        <v>359</v>
      </c>
      <c r="K3551" s="17" t="s">
        <v>392</v>
      </c>
      <c r="L3551" s="17" t="s">
        <v>363</v>
      </c>
      <c r="M3551" s="17" t="s">
        <v>333</v>
      </c>
      <c r="N3551" s="36">
        <v>7.1100227589477996</v>
      </c>
      <c r="O3551" s="35">
        <v>41.722416750000001</v>
      </c>
      <c r="P3551" s="37">
        <v>1529.2969390200001</v>
      </c>
      <c r="Q3551" t="str">
        <f t="shared" si="220"/>
        <v>Borderline High</v>
      </c>
      <c r="R3551" t="str">
        <f t="shared" si="221"/>
        <v>Elevated</v>
      </c>
      <c r="S3551">
        <f t="shared" si="222"/>
        <v>4</v>
      </c>
      <c r="T3551" t="str">
        <f t="shared" si="223"/>
        <v>Moderate</v>
      </c>
    </row>
    <row r="3552" spans="1:20" ht="15" customHeight="1" x14ac:dyDescent="0.35">
      <c r="A3552" s="35">
        <v>56</v>
      </c>
      <c r="B3552" s="36">
        <v>22.530179069999999</v>
      </c>
      <c r="C3552" s="35">
        <v>101.4934251</v>
      </c>
      <c r="D3552" s="35">
        <v>85.665954630000002</v>
      </c>
      <c r="E3552" s="37">
        <v>199.22341059999999</v>
      </c>
      <c r="F3552" s="37">
        <v>44.883584669999998</v>
      </c>
      <c r="G3552" s="37">
        <v>215.3541476</v>
      </c>
      <c r="H3552" s="37">
        <v>278.50256359999997</v>
      </c>
      <c r="I3552" s="17" t="s">
        <v>243</v>
      </c>
      <c r="J3552" s="17" t="s">
        <v>249</v>
      </c>
      <c r="K3552" s="17" t="s">
        <v>392</v>
      </c>
      <c r="L3552" s="17" t="s">
        <v>363</v>
      </c>
      <c r="M3552" s="17" t="s">
        <v>255</v>
      </c>
      <c r="N3552" s="36">
        <v>4.43866977347645</v>
      </c>
      <c r="O3552" s="35">
        <v>15.82747047</v>
      </c>
      <c r="P3552" s="37">
        <v>1261.6900279199999</v>
      </c>
      <c r="Q3552" t="str">
        <f t="shared" si="220"/>
        <v>Desirable</v>
      </c>
      <c r="R3552" t="str">
        <f t="shared" si="221"/>
        <v>Normal</v>
      </c>
      <c r="S3552">
        <f t="shared" si="222"/>
        <v>0</v>
      </c>
      <c r="T3552" t="str">
        <f t="shared" si="223"/>
        <v>Low</v>
      </c>
    </row>
    <row r="3553" spans="1:20" ht="15" customHeight="1" x14ac:dyDescent="0.35">
      <c r="A3553" s="35">
        <v>40</v>
      </c>
      <c r="B3553" s="36">
        <v>27.929983880000002</v>
      </c>
      <c r="C3553" s="35">
        <v>121.2820115</v>
      </c>
      <c r="D3553" s="35">
        <v>78.55688911</v>
      </c>
      <c r="E3553" s="37">
        <v>198.45852120000001</v>
      </c>
      <c r="F3553" s="37">
        <v>30.77326996</v>
      </c>
      <c r="G3553" s="37">
        <v>229.29520450000001</v>
      </c>
      <c r="H3553" s="37">
        <v>270.17705530000001</v>
      </c>
      <c r="I3553" s="17" t="s">
        <v>243</v>
      </c>
      <c r="J3553" s="17" t="s">
        <v>359</v>
      </c>
      <c r="K3553" s="17" t="s">
        <v>255</v>
      </c>
      <c r="L3553" s="17" t="s">
        <v>360</v>
      </c>
      <c r="M3553" s="17" t="s">
        <v>333</v>
      </c>
      <c r="N3553" s="36">
        <v>6.4490553476430099</v>
      </c>
      <c r="O3553" s="35">
        <v>42.725122390000003</v>
      </c>
      <c r="P3553" s="37">
        <v>1117.1993551999999</v>
      </c>
      <c r="Q3553" t="str">
        <f t="shared" si="220"/>
        <v>Desirable</v>
      </c>
      <c r="R3553" t="str">
        <f t="shared" si="221"/>
        <v>Elevated</v>
      </c>
      <c r="S3553">
        <f t="shared" si="222"/>
        <v>4</v>
      </c>
      <c r="T3553" t="str">
        <f t="shared" si="223"/>
        <v>Moderate</v>
      </c>
    </row>
    <row r="3554" spans="1:20" ht="15" customHeight="1" x14ac:dyDescent="0.35">
      <c r="A3554" s="35">
        <v>69</v>
      </c>
      <c r="B3554" s="36">
        <v>29.722451660000001</v>
      </c>
      <c r="C3554" s="35">
        <v>117.62932429999999</v>
      </c>
      <c r="D3554" s="35">
        <v>71.295686480000001</v>
      </c>
      <c r="E3554" s="37">
        <v>207.27388540000001</v>
      </c>
      <c r="F3554" s="37">
        <v>33.055885799999999</v>
      </c>
      <c r="G3554" s="37">
        <v>214.61072350000001</v>
      </c>
      <c r="H3554" s="37">
        <v>272.98087889999999</v>
      </c>
      <c r="I3554" s="17" t="s">
        <v>243</v>
      </c>
      <c r="J3554" s="17" t="s">
        <v>249</v>
      </c>
      <c r="K3554" s="17" t="s">
        <v>255</v>
      </c>
      <c r="L3554" s="17" t="s">
        <v>261</v>
      </c>
      <c r="M3554" s="17" t="s">
        <v>333</v>
      </c>
      <c r="N3554" s="36">
        <v>6.2704078376263004</v>
      </c>
      <c r="O3554" s="35">
        <v>46.33363782</v>
      </c>
      <c r="P3554" s="37">
        <v>2050.8491645399999</v>
      </c>
      <c r="Q3554" t="str">
        <f t="shared" si="220"/>
        <v>Borderline High</v>
      </c>
      <c r="R3554" t="str">
        <f t="shared" si="221"/>
        <v>Normal</v>
      </c>
      <c r="S3554">
        <f t="shared" si="222"/>
        <v>3</v>
      </c>
      <c r="T3554" t="str">
        <f t="shared" si="223"/>
        <v>Moderate</v>
      </c>
    </row>
    <row r="3555" spans="1:20" ht="15" customHeight="1" x14ac:dyDescent="0.35">
      <c r="A3555" s="35">
        <v>64</v>
      </c>
      <c r="B3555" s="36">
        <v>28.736940870000002</v>
      </c>
      <c r="C3555" s="35">
        <v>91.019983839999995</v>
      </c>
      <c r="D3555" s="35">
        <v>89.770282129999998</v>
      </c>
      <c r="E3555" s="37">
        <v>194.43017829999999</v>
      </c>
      <c r="F3555" s="37">
        <v>37.158732129999997</v>
      </c>
      <c r="G3555" s="37">
        <v>217.9640842</v>
      </c>
      <c r="H3555" s="37">
        <v>233.94354340000001</v>
      </c>
      <c r="I3555" s="17" t="s">
        <v>243</v>
      </c>
      <c r="J3555" s="17" t="s">
        <v>359</v>
      </c>
      <c r="K3555" s="17" t="s">
        <v>392</v>
      </c>
      <c r="L3555" s="17" t="s">
        <v>261</v>
      </c>
      <c r="M3555" s="17" t="s">
        <v>333</v>
      </c>
      <c r="N3555" s="36">
        <v>5.2324222909378397</v>
      </c>
      <c r="O3555" s="35">
        <v>1.2497017100000001</v>
      </c>
      <c r="P3555" s="37">
        <v>1839.1642156800001</v>
      </c>
      <c r="Q3555" t="str">
        <f t="shared" si="220"/>
        <v>Desirable</v>
      </c>
      <c r="R3555" t="str">
        <f t="shared" si="221"/>
        <v>Normal</v>
      </c>
      <c r="S3555">
        <f t="shared" si="222"/>
        <v>3</v>
      </c>
      <c r="T3555" t="str">
        <f t="shared" si="223"/>
        <v>Moderate</v>
      </c>
    </row>
    <row r="3556" spans="1:20" ht="15" customHeight="1" x14ac:dyDescent="0.35">
      <c r="A3556" s="35">
        <v>80</v>
      </c>
      <c r="B3556" s="36">
        <v>17.811803489999999</v>
      </c>
      <c r="C3556" s="35">
        <v>105.2798712</v>
      </c>
      <c r="D3556" s="35">
        <v>68.715854809999996</v>
      </c>
      <c r="E3556" s="37">
        <v>185.5403575</v>
      </c>
      <c r="F3556" s="37">
        <v>43.601362899999998</v>
      </c>
      <c r="G3556" s="37">
        <v>202.77100680000001</v>
      </c>
      <c r="H3556" s="37">
        <v>214.39352529999999</v>
      </c>
      <c r="I3556" s="17" t="s">
        <v>243</v>
      </c>
      <c r="J3556" s="17" t="s">
        <v>354</v>
      </c>
      <c r="K3556" s="17" t="s">
        <v>255</v>
      </c>
      <c r="L3556" s="17" t="s">
        <v>366</v>
      </c>
      <c r="M3556" s="17" t="s">
        <v>332</v>
      </c>
      <c r="N3556" s="36">
        <v>4.2553797670393498</v>
      </c>
      <c r="O3556" s="35">
        <v>36.564016389999999</v>
      </c>
      <c r="P3556" s="37">
        <v>1424.9442792</v>
      </c>
      <c r="Q3556" t="str">
        <f t="shared" si="220"/>
        <v>Desirable</v>
      </c>
      <c r="R3556" t="str">
        <f t="shared" si="221"/>
        <v>Normal</v>
      </c>
      <c r="S3556">
        <f t="shared" si="222"/>
        <v>1</v>
      </c>
      <c r="T3556" t="str">
        <f t="shared" si="223"/>
        <v>Low</v>
      </c>
    </row>
    <row r="3557" spans="1:20" ht="15" customHeight="1" x14ac:dyDescent="0.35">
      <c r="A3557" s="35">
        <v>86</v>
      </c>
      <c r="B3557" s="36">
        <v>19.049552500000001</v>
      </c>
      <c r="C3557" s="35">
        <v>112.76236470000001</v>
      </c>
      <c r="D3557" s="35">
        <v>84.367243889999997</v>
      </c>
      <c r="E3557" s="37">
        <v>206.82265989999999</v>
      </c>
      <c r="F3557" s="37">
        <v>35.459679649999998</v>
      </c>
      <c r="G3557" s="37">
        <v>231.6782561</v>
      </c>
      <c r="H3557" s="37">
        <v>248.19816299999999</v>
      </c>
      <c r="I3557" s="17" t="s">
        <v>243</v>
      </c>
      <c r="J3557" s="17" t="s">
        <v>354</v>
      </c>
      <c r="K3557" s="17" t="s">
        <v>392</v>
      </c>
      <c r="L3557" s="17" t="s">
        <v>366</v>
      </c>
      <c r="M3557" s="17" t="s">
        <v>255</v>
      </c>
      <c r="N3557" s="36">
        <v>5.8326150134861701</v>
      </c>
      <c r="O3557" s="35">
        <v>28.395120810000002</v>
      </c>
      <c r="P3557" s="37">
        <v>1638.2615149999999</v>
      </c>
      <c r="Q3557" t="str">
        <f t="shared" si="220"/>
        <v>Borderline High</v>
      </c>
      <c r="R3557" t="str">
        <f t="shared" si="221"/>
        <v>Normal</v>
      </c>
      <c r="S3557">
        <f t="shared" si="222"/>
        <v>1</v>
      </c>
      <c r="T3557" t="str">
        <f t="shared" si="223"/>
        <v>Low</v>
      </c>
    </row>
    <row r="3558" spans="1:20" ht="15" customHeight="1" x14ac:dyDescent="0.35">
      <c r="A3558" s="35">
        <v>60</v>
      </c>
      <c r="B3558" s="36">
        <v>30.583921409999999</v>
      </c>
      <c r="C3558" s="35">
        <v>94.607461749999999</v>
      </c>
      <c r="D3558" s="35">
        <v>85.009290800000002</v>
      </c>
      <c r="E3558" s="37">
        <v>223.44949980000001</v>
      </c>
      <c r="F3558" s="37">
        <v>38.165753180000003</v>
      </c>
      <c r="G3558" s="37">
        <v>239.74288609999999</v>
      </c>
      <c r="H3558" s="37">
        <v>244.83797480000001</v>
      </c>
      <c r="I3558" s="17" t="s">
        <v>243</v>
      </c>
      <c r="J3558" s="17" t="s">
        <v>249</v>
      </c>
      <c r="K3558" s="17" t="s">
        <v>392</v>
      </c>
      <c r="L3558" s="17" t="s">
        <v>261</v>
      </c>
      <c r="M3558" s="17" t="s">
        <v>334</v>
      </c>
      <c r="N3558" s="36">
        <v>5.8547121747120201</v>
      </c>
      <c r="O3558" s="35">
        <v>9.5981709500000001</v>
      </c>
      <c r="P3558" s="37">
        <v>1835.0352846000001</v>
      </c>
      <c r="Q3558" t="str">
        <f t="shared" si="220"/>
        <v>Borderline High</v>
      </c>
      <c r="R3558" t="str">
        <f t="shared" si="221"/>
        <v>Normal</v>
      </c>
      <c r="S3558">
        <f t="shared" si="222"/>
        <v>4</v>
      </c>
      <c r="T3558" t="str">
        <f t="shared" si="223"/>
        <v>Moderate</v>
      </c>
    </row>
    <row r="3559" spans="1:20" ht="15" customHeight="1" x14ac:dyDescent="0.35">
      <c r="A3559" s="35">
        <v>65</v>
      </c>
      <c r="B3559" s="36">
        <v>25.138445829999998</v>
      </c>
      <c r="C3559" s="35">
        <v>105.1657969</v>
      </c>
      <c r="D3559" s="35">
        <v>78.502161369999996</v>
      </c>
      <c r="E3559" s="37">
        <v>154.50622190000001</v>
      </c>
      <c r="F3559" s="37">
        <v>38.272339789999997</v>
      </c>
      <c r="G3559" s="37">
        <v>199.6799992</v>
      </c>
      <c r="H3559" s="37">
        <v>224.86803549999999</v>
      </c>
      <c r="I3559" s="17" t="s">
        <v>353</v>
      </c>
      <c r="J3559" s="17" t="s">
        <v>249</v>
      </c>
      <c r="K3559" s="17" t="s">
        <v>255</v>
      </c>
      <c r="L3559" s="17" t="s">
        <v>261</v>
      </c>
      <c r="M3559" s="17" t="s">
        <v>333</v>
      </c>
      <c r="N3559" s="36">
        <v>4.0370205414086104</v>
      </c>
      <c r="O3559" s="35">
        <v>26.663635530000001</v>
      </c>
      <c r="P3559" s="37">
        <v>1633.99897895</v>
      </c>
      <c r="Q3559" t="str">
        <f t="shared" si="220"/>
        <v>Desirable</v>
      </c>
      <c r="R3559" t="str">
        <f t="shared" si="221"/>
        <v>Normal</v>
      </c>
      <c r="S3559">
        <f t="shared" si="222"/>
        <v>5</v>
      </c>
      <c r="T3559" t="str">
        <f t="shared" si="223"/>
        <v>Moderate</v>
      </c>
    </row>
    <row r="3560" spans="1:20" ht="15" customHeight="1" x14ac:dyDescent="0.35">
      <c r="A3560" s="35">
        <v>51</v>
      </c>
      <c r="B3560" s="36">
        <v>38.122862910000002</v>
      </c>
      <c r="C3560" s="35">
        <v>103.38443239999999</v>
      </c>
      <c r="D3560" s="35">
        <v>80.402463969999999</v>
      </c>
      <c r="E3560" s="37">
        <v>193.1916181</v>
      </c>
      <c r="F3560" s="37">
        <v>22.476511779999999</v>
      </c>
      <c r="G3560" s="37">
        <v>216.4627322</v>
      </c>
      <c r="H3560" s="37">
        <v>237.97744520000001</v>
      </c>
      <c r="I3560" s="17" t="s">
        <v>243</v>
      </c>
      <c r="J3560" s="17" t="s">
        <v>249</v>
      </c>
      <c r="K3560" s="17" t="s">
        <v>392</v>
      </c>
      <c r="L3560" s="17" t="s">
        <v>363</v>
      </c>
      <c r="M3560" s="17" t="s">
        <v>334</v>
      </c>
      <c r="N3560" s="36">
        <v>8.5952669164574402</v>
      </c>
      <c r="O3560" s="35">
        <v>22.981968429999998</v>
      </c>
      <c r="P3560" s="37">
        <v>1944.26600841</v>
      </c>
      <c r="Q3560" t="str">
        <f t="shared" si="220"/>
        <v>Desirable</v>
      </c>
      <c r="R3560" t="str">
        <f t="shared" si="221"/>
        <v>Normal</v>
      </c>
      <c r="S3560">
        <f t="shared" si="222"/>
        <v>4</v>
      </c>
      <c r="T3560" t="str">
        <f t="shared" si="223"/>
        <v>Moderate</v>
      </c>
    </row>
    <row r="3561" spans="1:20" ht="15" customHeight="1" x14ac:dyDescent="0.35">
      <c r="A3561" s="35">
        <v>57</v>
      </c>
      <c r="B3561" s="36">
        <v>33.705803660000001</v>
      </c>
      <c r="C3561" s="35">
        <v>126.79478760000001</v>
      </c>
      <c r="D3561" s="35">
        <v>88.242041560000004</v>
      </c>
      <c r="E3561" s="37">
        <v>211.4735451</v>
      </c>
      <c r="F3561" s="37">
        <v>35.534611009999999</v>
      </c>
      <c r="G3561" s="37">
        <v>203.26043949999999</v>
      </c>
      <c r="H3561" s="37">
        <v>241.62816910000001</v>
      </c>
      <c r="I3561" s="17" t="s">
        <v>243</v>
      </c>
      <c r="J3561" s="17" t="s">
        <v>354</v>
      </c>
      <c r="K3561" s="17" t="s">
        <v>392</v>
      </c>
      <c r="L3561" s="17" t="s">
        <v>363</v>
      </c>
      <c r="M3561" s="17" t="s">
        <v>334</v>
      </c>
      <c r="N3561" s="36">
        <v>5.9511991010817002</v>
      </c>
      <c r="O3561" s="35">
        <v>38.552746040000002</v>
      </c>
      <c r="P3561" s="37">
        <v>1921.2308086200001</v>
      </c>
      <c r="Q3561" t="str">
        <f t="shared" si="220"/>
        <v>Borderline High</v>
      </c>
      <c r="R3561" t="str">
        <f t="shared" si="221"/>
        <v>Elevated</v>
      </c>
      <c r="S3561">
        <f t="shared" si="222"/>
        <v>5</v>
      </c>
      <c r="T3561" t="str">
        <f t="shared" si="223"/>
        <v>Moderate</v>
      </c>
    </row>
    <row r="3562" spans="1:20" ht="15" customHeight="1" x14ac:dyDescent="0.35">
      <c r="A3562" s="35">
        <v>78</v>
      </c>
      <c r="B3562" s="36">
        <v>20.659350249999999</v>
      </c>
      <c r="C3562" s="35">
        <v>99.984590139999995</v>
      </c>
      <c r="D3562" s="35">
        <v>88.760870260000004</v>
      </c>
      <c r="E3562" s="37">
        <v>199.57750129999999</v>
      </c>
      <c r="F3562" s="37">
        <v>36.201790780000003</v>
      </c>
      <c r="G3562" s="37">
        <v>222.21698079999999</v>
      </c>
      <c r="H3562" s="37">
        <v>245.7740153</v>
      </c>
      <c r="I3562" s="17" t="s">
        <v>243</v>
      </c>
      <c r="J3562" s="17" t="s">
        <v>249</v>
      </c>
      <c r="K3562" s="17" t="s">
        <v>392</v>
      </c>
      <c r="L3562" s="17" t="s">
        <v>366</v>
      </c>
      <c r="M3562" s="17" t="s">
        <v>255</v>
      </c>
      <c r="N3562" s="36">
        <v>5.5129179247745501</v>
      </c>
      <c r="O3562" s="35">
        <v>11.223719880000001</v>
      </c>
      <c r="P3562" s="37">
        <v>1611.4293195</v>
      </c>
      <c r="Q3562" t="str">
        <f t="shared" si="220"/>
        <v>Desirable</v>
      </c>
      <c r="R3562" t="str">
        <f t="shared" si="221"/>
        <v>Normal</v>
      </c>
      <c r="S3562">
        <f t="shared" si="222"/>
        <v>1</v>
      </c>
      <c r="T3562" t="str">
        <f t="shared" si="223"/>
        <v>Low</v>
      </c>
    </row>
    <row r="3563" spans="1:20" ht="15" customHeight="1" x14ac:dyDescent="0.35">
      <c r="A3563" s="35">
        <v>67</v>
      </c>
      <c r="B3563" s="36">
        <v>32.132576419999999</v>
      </c>
      <c r="C3563" s="35">
        <v>117.1963662</v>
      </c>
      <c r="D3563" s="35">
        <v>74.115749120000004</v>
      </c>
      <c r="E3563" s="37">
        <v>191.06734760000001</v>
      </c>
      <c r="F3563" s="37">
        <v>24.8672906</v>
      </c>
      <c r="G3563" s="37">
        <v>220.2360631</v>
      </c>
      <c r="H3563" s="37">
        <v>255.5206062</v>
      </c>
      <c r="I3563" s="17" t="s">
        <v>353</v>
      </c>
      <c r="J3563" s="17" t="s">
        <v>359</v>
      </c>
      <c r="K3563" s="17" t="s">
        <v>255</v>
      </c>
      <c r="L3563" s="17" t="s">
        <v>261</v>
      </c>
      <c r="M3563" s="17" t="s">
        <v>334</v>
      </c>
      <c r="N3563" s="36">
        <v>7.6834807085899399</v>
      </c>
      <c r="O3563" s="35">
        <v>43.080617080000003</v>
      </c>
      <c r="P3563" s="37">
        <v>2152.8826201400002</v>
      </c>
      <c r="Q3563" t="str">
        <f t="shared" si="220"/>
        <v>Desirable</v>
      </c>
      <c r="R3563" t="str">
        <f t="shared" si="221"/>
        <v>Normal</v>
      </c>
      <c r="S3563">
        <f t="shared" si="222"/>
        <v>6</v>
      </c>
      <c r="T3563" t="str">
        <f t="shared" si="223"/>
        <v>High</v>
      </c>
    </row>
    <row r="3564" spans="1:20" ht="15" customHeight="1" x14ac:dyDescent="0.35">
      <c r="A3564" s="35">
        <v>84</v>
      </c>
      <c r="B3564" s="36">
        <v>35.002884350000002</v>
      </c>
      <c r="C3564" s="35">
        <v>107.6169508</v>
      </c>
      <c r="D3564" s="35">
        <v>84.562020930000003</v>
      </c>
      <c r="E3564" s="37">
        <v>224.11701500000001</v>
      </c>
      <c r="F3564" s="37">
        <v>35.890783810000002</v>
      </c>
      <c r="G3564" s="37">
        <v>227.4262215</v>
      </c>
      <c r="H3564" s="37">
        <v>319.62131449999998</v>
      </c>
      <c r="I3564" s="17" t="s">
        <v>353</v>
      </c>
      <c r="J3564" s="17" t="s">
        <v>359</v>
      </c>
      <c r="K3564" s="17" t="s">
        <v>392</v>
      </c>
      <c r="L3564" s="17" t="s">
        <v>366</v>
      </c>
      <c r="M3564" s="17" t="s">
        <v>334</v>
      </c>
      <c r="N3564" s="36">
        <v>6.2444168449047899</v>
      </c>
      <c r="O3564" s="35">
        <v>23.054929869999999</v>
      </c>
      <c r="P3564" s="37">
        <v>2940.2422854000001</v>
      </c>
      <c r="Q3564" t="str">
        <f t="shared" si="220"/>
        <v>Borderline High</v>
      </c>
      <c r="R3564" t="str">
        <f t="shared" si="221"/>
        <v>Normal</v>
      </c>
      <c r="S3564">
        <f t="shared" si="222"/>
        <v>6</v>
      </c>
      <c r="T3564" t="str">
        <f t="shared" si="223"/>
        <v>High</v>
      </c>
    </row>
    <row r="3565" spans="1:20" ht="15" customHeight="1" x14ac:dyDescent="0.35">
      <c r="A3565" s="35">
        <v>79</v>
      </c>
      <c r="B3565" s="36">
        <v>24.77363184</v>
      </c>
      <c r="C3565" s="35">
        <v>103.6230857</v>
      </c>
      <c r="D3565" s="35">
        <v>94.907144619999997</v>
      </c>
      <c r="E3565" s="37">
        <v>172.97256089999999</v>
      </c>
      <c r="F3565" s="37">
        <v>38.345063580000001</v>
      </c>
      <c r="G3565" s="37">
        <v>203.93675820000001</v>
      </c>
      <c r="H3565" s="37">
        <v>275.3984643</v>
      </c>
      <c r="I3565" s="17" t="s">
        <v>243</v>
      </c>
      <c r="J3565" s="17" t="s">
        <v>249</v>
      </c>
      <c r="K3565" s="17" t="s">
        <v>392</v>
      </c>
      <c r="L3565" s="17" t="s">
        <v>366</v>
      </c>
      <c r="M3565" s="17" t="s">
        <v>255</v>
      </c>
      <c r="N3565" s="36">
        <v>4.5109472967524002</v>
      </c>
      <c r="O3565" s="35">
        <v>8.7159410800000092</v>
      </c>
      <c r="P3565" s="37">
        <v>1957.1169153599999</v>
      </c>
      <c r="Q3565" t="str">
        <f t="shared" si="220"/>
        <v>Desirable</v>
      </c>
      <c r="R3565" t="str">
        <f t="shared" si="221"/>
        <v>Normal</v>
      </c>
      <c r="S3565">
        <f t="shared" si="222"/>
        <v>1</v>
      </c>
      <c r="T3565" t="str">
        <f t="shared" si="223"/>
        <v>Low</v>
      </c>
    </row>
    <row r="3566" spans="1:20" ht="15" customHeight="1" x14ac:dyDescent="0.35">
      <c r="A3566" s="35">
        <v>75</v>
      </c>
      <c r="B3566" s="36">
        <v>26.569111899999999</v>
      </c>
      <c r="C3566" s="35">
        <v>109.18901409999999</v>
      </c>
      <c r="D3566" s="35">
        <v>87.983892560000001</v>
      </c>
      <c r="E3566" s="37">
        <v>179.25753649999999</v>
      </c>
      <c r="F3566" s="37">
        <v>29.22939251</v>
      </c>
      <c r="G3566" s="37">
        <v>204.5522196</v>
      </c>
      <c r="H3566" s="37">
        <v>249.4022483</v>
      </c>
      <c r="I3566" s="17" t="s">
        <v>243</v>
      </c>
      <c r="J3566" s="17" t="s">
        <v>354</v>
      </c>
      <c r="K3566" s="17" t="s">
        <v>392</v>
      </c>
      <c r="L3566" s="17" t="s">
        <v>366</v>
      </c>
      <c r="M3566" s="17" t="s">
        <v>333</v>
      </c>
      <c r="N3566" s="36">
        <v>6.1327835136728304</v>
      </c>
      <c r="O3566" s="35">
        <v>21.20512154</v>
      </c>
      <c r="P3566" s="37">
        <v>1992.6833925000001</v>
      </c>
      <c r="Q3566" t="str">
        <f t="shared" si="220"/>
        <v>Desirable</v>
      </c>
      <c r="R3566" t="str">
        <f t="shared" si="221"/>
        <v>Normal</v>
      </c>
      <c r="S3566">
        <f t="shared" si="222"/>
        <v>3</v>
      </c>
      <c r="T3566" t="str">
        <f t="shared" si="223"/>
        <v>Moderate</v>
      </c>
    </row>
    <row r="3567" spans="1:20" ht="15" customHeight="1" x14ac:dyDescent="0.35">
      <c r="A3567" s="35">
        <v>50</v>
      </c>
      <c r="B3567" s="36">
        <v>24.259814760000001</v>
      </c>
      <c r="C3567" s="35">
        <v>108.2083011</v>
      </c>
      <c r="D3567" s="35">
        <v>71.082925579999994</v>
      </c>
      <c r="E3567" s="37">
        <v>188.01306149999999</v>
      </c>
      <c r="F3567" s="37">
        <v>43.5766542</v>
      </c>
      <c r="G3567" s="37">
        <v>207.12520929999999</v>
      </c>
      <c r="H3567" s="37">
        <v>245.60436129999999</v>
      </c>
      <c r="I3567" s="17" t="s">
        <v>353</v>
      </c>
      <c r="J3567" s="17" t="s">
        <v>354</v>
      </c>
      <c r="K3567" s="17" t="s">
        <v>255</v>
      </c>
      <c r="L3567" s="17" t="s">
        <v>363</v>
      </c>
      <c r="M3567" s="17" t="s">
        <v>255</v>
      </c>
      <c r="N3567" s="36">
        <v>4.3145364175297303</v>
      </c>
      <c r="O3567" s="35">
        <v>37.125375519999999</v>
      </c>
      <c r="P3567" s="37">
        <v>1212.990738</v>
      </c>
      <c r="Q3567" t="str">
        <f t="shared" si="220"/>
        <v>Desirable</v>
      </c>
      <c r="R3567" t="str">
        <f t="shared" si="221"/>
        <v>Normal</v>
      </c>
      <c r="S3567">
        <f t="shared" si="222"/>
        <v>2</v>
      </c>
      <c r="T3567" t="str">
        <f t="shared" si="223"/>
        <v>Low</v>
      </c>
    </row>
    <row r="3568" spans="1:20" ht="15" customHeight="1" x14ac:dyDescent="0.35">
      <c r="A3568" s="35">
        <v>33</v>
      </c>
      <c r="B3568" s="36">
        <v>21.38671781</v>
      </c>
      <c r="C3568" s="35">
        <v>104.4918548</v>
      </c>
      <c r="D3568" s="35">
        <v>72.476179700000003</v>
      </c>
      <c r="E3568" s="37">
        <v>180.63095029999999</v>
      </c>
      <c r="F3568" s="37">
        <v>39.962548200000001</v>
      </c>
      <c r="G3568" s="37">
        <v>204.07641609999999</v>
      </c>
      <c r="H3568" s="37">
        <v>244.72280029999999</v>
      </c>
      <c r="I3568" s="17" t="s">
        <v>243</v>
      </c>
      <c r="J3568" s="17" t="s">
        <v>249</v>
      </c>
      <c r="K3568" s="17" t="s">
        <v>255</v>
      </c>
      <c r="L3568" s="17" t="s">
        <v>357</v>
      </c>
      <c r="M3568" s="17" t="s">
        <v>255</v>
      </c>
      <c r="N3568" s="36">
        <v>4.5200058163458197</v>
      </c>
      <c r="O3568" s="35">
        <v>32.015675100000003</v>
      </c>
      <c r="P3568" s="37">
        <v>705.76168772999995</v>
      </c>
      <c r="Q3568" t="str">
        <f t="shared" si="220"/>
        <v>Desirable</v>
      </c>
      <c r="R3568" t="str">
        <f t="shared" si="221"/>
        <v>Normal</v>
      </c>
      <c r="S3568">
        <f t="shared" si="222"/>
        <v>1</v>
      </c>
      <c r="T3568" t="str">
        <f t="shared" si="223"/>
        <v>Low</v>
      </c>
    </row>
    <row r="3569" spans="1:20" ht="15" customHeight="1" x14ac:dyDescent="0.35">
      <c r="A3569" s="35">
        <v>65</v>
      </c>
      <c r="B3569" s="36">
        <v>34.884889739999998</v>
      </c>
      <c r="C3569" s="35">
        <v>97.210479809999995</v>
      </c>
      <c r="D3569" s="35">
        <v>91.540572460000007</v>
      </c>
      <c r="E3569" s="37">
        <v>210.6034172</v>
      </c>
      <c r="F3569" s="37">
        <v>38.255612550000002</v>
      </c>
      <c r="G3569" s="37">
        <v>241.99734029999999</v>
      </c>
      <c r="H3569" s="37">
        <v>248.4497538</v>
      </c>
      <c r="I3569" s="17" t="s">
        <v>353</v>
      </c>
      <c r="J3569" s="17" t="s">
        <v>359</v>
      </c>
      <c r="K3569" s="17" t="s">
        <v>392</v>
      </c>
      <c r="L3569" s="17" t="s">
        <v>261</v>
      </c>
      <c r="M3569" s="17" t="s">
        <v>334</v>
      </c>
      <c r="N3569" s="36">
        <v>5.5051639004536099</v>
      </c>
      <c r="O3569" s="35">
        <v>5.6699073499999901</v>
      </c>
      <c r="P3569" s="37">
        <v>2267.5178331000002</v>
      </c>
      <c r="Q3569" t="str">
        <f t="shared" si="220"/>
        <v>Borderline High</v>
      </c>
      <c r="R3569" t="str">
        <f t="shared" si="221"/>
        <v>Normal</v>
      </c>
      <c r="S3569">
        <f t="shared" si="222"/>
        <v>6</v>
      </c>
      <c r="T3569" t="str">
        <f t="shared" si="223"/>
        <v>High</v>
      </c>
    </row>
    <row r="3570" spans="1:20" ht="15" customHeight="1" x14ac:dyDescent="0.35">
      <c r="A3570" s="35">
        <v>27</v>
      </c>
      <c r="B3570" s="36">
        <v>14.050130859999999</v>
      </c>
      <c r="C3570" s="35">
        <v>108.9222867</v>
      </c>
      <c r="D3570" s="35">
        <v>66.273373019999994</v>
      </c>
      <c r="E3570" s="37">
        <v>180.32043519999999</v>
      </c>
      <c r="F3570" s="37">
        <v>37.727362880000001</v>
      </c>
      <c r="G3570" s="37">
        <v>201.7222826</v>
      </c>
      <c r="H3570" s="37">
        <v>244.491928</v>
      </c>
      <c r="I3570" s="17" t="s">
        <v>243</v>
      </c>
      <c r="J3570" s="17" t="s">
        <v>249</v>
      </c>
      <c r="K3570" s="17" t="s">
        <v>255</v>
      </c>
      <c r="L3570" s="17" t="s">
        <v>355</v>
      </c>
      <c r="M3570" s="17" t="s">
        <v>332</v>
      </c>
      <c r="N3570" s="36">
        <v>4.7795663792761802</v>
      </c>
      <c r="O3570" s="35">
        <v>42.64891368</v>
      </c>
      <c r="P3570" s="37">
        <v>379.35353321999997</v>
      </c>
      <c r="Q3570" t="str">
        <f t="shared" si="220"/>
        <v>Desirable</v>
      </c>
      <c r="R3570" t="str">
        <f t="shared" si="221"/>
        <v>Normal</v>
      </c>
      <c r="S3570">
        <f t="shared" si="222"/>
        <v>2</v>
      </c>
      <c r="T3570" t="str">
        <f t="shared" si="223"/>
        <v>Low</v>
      </c>
    </row>
    <row r="3571" spans="1:20" ht="15" customHeight="1" x14ac:dyDescent="0.35">
      <c r="A3571" s="35">
        <v>55</v>
      </c>
      <c r="B3571" s="36">
        <v>23.62709413</v>
      </c>
      <c r="C3571" s="35">
        <v>122.7915635</v>
      </c>
      <c r="D3571" s="35">
        <v>79.355382950000006</v>
      </c>
      <c r="E3571" s="37">
        <v>185.96702110000001</v>
      </c>
      <c r="F3571" s="37">
        <v>35.230857139999998</v>
      </c>
      <c r="G3571" s="37">
        <v>208.12253179999999</v>
      </c>
      <c r="H3571" s="37">
        <v>268.24040889999998</v>
      </c>
      <c r="I3571" s="17" t="s">
        <v>243</v>
      </c>
      <c r="J3571" s="17" t="s">
        <v>359</v>
      </c>
      <c r="K3571" s="17" t="s">
        <v>255</v>
      </c>
      <c r="L3571" s="17" t="s">
        <v>363</v>
      </c>
      <c r="M3571" s="17" t="s">
        <v>255</v>
      </c>
      <c r="N3571" s="36">
        <v>5.27852672902638</v>
      </c>
      <c r="O3571" s="35">
        <v>43.436180550000003</v>
      </c>
      <c r="P3571" s="37">
        <v>1299.4901771499999</v>
      </c>
      <c r="Q3571" t="str">
        <f t="shared" si="220"/>
        <v>Desirable</v>
      </c>
      <c r="R3571" t="str">
        <f t="shared" si="221"/>
        <v>Elevated</v>
      </c>
      <c r="S3571">
        <f t="shared" si="222"/>
        <v>2</v>
      </c>
      <c r="T3571" t="str">
        <f t="shared" si="223"/>
        <v>Low</v>
      </c>
    </row>
    <row r="3572" spans="1:20" ht="15" customHeight="1" x14ac:dyDescent="0.35">
      <c r="A3572" s="35">
        <v>36</v>
      </c>
      <c r="B3572" s="36">
        <v>24.88770332</v>
      </c>
      <c r="C3572" s="35">
        <v>107.8975859</v>
      </c>
      <c r="D3572" s="35">
        <v>75.463910420000005</v>
      </c>
      <c r="E3572" s="37">
        <v>204.85450320000001</v>
      </c>
      <c r="F3572" s="37">
        <v>43.231608780000002</v>
      </c>
      <c r="G3572" s="37">
        <v>218.48642369999999</v>
      </c>
      <c r="H3572" s="37">
        <v>294.08102960000002</v>
      </c>
      <c r="I3572" s="17" t="s">
        <v>243</v>
      </c>
      <c r="J3572" s="17" t="s">
        <v>359</v>
      </c>
      <c r="K3572" s="17" t="s">
        <v>255</v>
      </c>
      <c r="L3572" s="17" t="s">
        <v>357</v>
      </c>
      <c r="M3572" s="17" t="s">
        <v>255</v>
      </c>
      <c r="N3572" s="36">
        <v>4.7385352750224401</v>
      </c>
      <c r="O3572" s="35">
        <v>32.433675479999998</v>
      </c>
      <c r="P3572" s="37">
        <v>895.95731952000006</v>
      </c>
      <c r="Q3572" t="str">
        <f t="shared" si="220"/>
        <v>Borderline High</v>
      </c>
      <c r="R3572" t="str">
        <f t="shared" si="221"/>
        <v>Normal</v>
      </c>
      <c r="S3572">
        <f t="shared" si="222"/>
        <v>0</v>
      </c>
      <c r="T3572" t="str">
        <f t="shared" si="223"/>
        <v>Low</v>
      </c>
    </row>
    <row r="3573" spans="1:20" ht="15" customHeight="1" x14ac:dyDescent="0.35">
      <c r="A3573" s="35">
        <v>53</v>
      </c>
      <c r="B3573" s="36">
        <v>27.78593978</v>
      </c>
      <c r="C3573" s="35">
        <v>107.9122239</v>
      </c>
      <c r="D3573" s="35">
        <v>81.148297069999998</v>
      </c>
      <c r="E3573" s="37">
        <v>187.01986009999999</v>
      </c>
      <c r="F3573" s="37">
        <v>38.976177290000003</v>
      </c>
      <c r="G3573" s="37">
        <v>220.6212926</v>
      </c>
      <c r="H3573" s="37">
        <v>215.48964889999999</v>
      </c>
      <c r="I3573" s="17" t="s">
        <v>243</v>
      </c>
      <c r="J3573" s="17" t="s">
        <v>249</v>
      </c>
      <c r="K3573" s="17" t="s">
        <v>392</v>
      </c>
      <c r="L3573" s="17" t="s">
        <v>363</v>
      </c>
      <c r="M3573" s="17" t="s">
        <v>333</v>
      </c>
      <c r="N3573" s="36">
        <v>4.7983120229695597</v>
      </c>
      <c r="O3573" s="35">
        <v>26.763926829999999</v>
      </c>
      <c r="P3573" s="37">
        <v>1472.65480834</v>
      </c>
      <c r="Q3573" t="str">
        <f t="shared" si="220"/>
        <v>Desirable</v>
      </c>
      <c r="R3573" t="str">
        <f t="shared" si="221"/>
        <v>Normal</v>
      </c>
      <c r="S3573">
        <f t="shared" si="222"/>
        <v>3</v>
      </c>
      <c r="T3573" t="str">
        <f t="shared" si="223"/>
        <v>Moderate</v>
      </c>
    </row>
    <row r="3574" spans="1:20" ht="15" customHeight="1" x14ac:dyDescent="0.35">
      <c r="A3574" s="35">
        <v>76</v>
      </c>
      <c r="B3574" s="36">
        <v>20.801518730000002</v>
      </c>
      <c r="C3574" s="35">
        <v>119.05985219999999</v>
      </c>
      <c r="D3574" s="35">
        <v>87.425471470000005</v>
      </c>
      <c r="E3574" s="37">
        <v>201.28273669999999</v>
      </c>
      <c r="F3574" s="37">
        <v>39.971536929999999</v>
      </c>
      <c r="G3574" s="37">
        <v>222.39082999999999</v>
      </c>
      <c r="H3574" s="37">
        <v>254.24264339999999</v>
      </c>
      <c r="I3574" s="17" t="s">
        <v>243</v>
      </c>
      <c r="J3574" s="17" t="s">
        <v>354</v>
      </c>
      <c r="K3574" s="17" t="s">
        <v>392</v>
      </c>
      <c r="L3574" s="17" t="s">
        <v>366</v>
      </c>
      <c r="M3574" s="17" t="s">
        <v>255</v>
      </c>
      <c r="N3574" s="36">
        <v>5.0356516701495799</v>
      </c>
      <c r="O3574" s="35">
        <v>31.63438073</v>
      </c>
      <c r="P3574" s="37">
        <v>1580.9154234800001</v>
      </c>
      <c r="Q3574" t="str">
        <f t="shared" si="220"/>
        <v>Borderline High</v>
      </c>
      <c r="R3574" t="str">
        <f t="shared" si="221"/>
        <v>Normal</v>
      </c>
      <c r="S3574">
        <f t="shared" si="222"/>
        <v>1</v>
      </c>
      <c r="T3574" t="str">
        <f t="shared" si="223"/>
        <v>Low</v>
      </c>
    </row>
    <row r="3575" spans="1:20" ht="15" customHeight="1" x14ac:dyDescent="0.35">
      <c r="A3575" s="35">
        <v>80</v>
      </c>
      <c r="B3575" s="36">
        <v>33.774671939999998</v>
      </c>
      <c r="C3575" s="35">
        <v>120.4251067</v>
      </c>
      <c r="D3575" s="35">
        <v>84.533778749999996</v>
      </c>
      <c r="E3575" s="37">
        <v>192.2441839</v>
      </c>
      <c r="F3575" s="37">
        <v>35.453258810000001</v>
      </c>
      <c r="G3575" s="37">
        <v>223.6769381</v>
      </c>
      <c r="H3575" s="37">
        <v>280.02688189999998</v>
      </c>
      <c r="I3575" s="17" t="s">
        <v>243</v>
      </c>
      <c r="J3575" s="17" t="s">
        <v>249</v>
      </c>
      <c r="K3575" s="17" t="s">
        <v>392</v>
      </c>
      <c r="L3575" s="17" t="s">
        <v>366</v>
      </c>
      <c r="M3575" s="17" t="s">
        <v>334</v>
      </c>
      <c r="N3575" s="36">
        <v>5.4224686348374602</v>
      </c>
      <c r="O3575" s="35">
        <v>35.891327949999997</v>
      </c>
      <c r="P3575" s="37">
        <v>2701.9737552000001</v>
      </c>
      <c r="Q3575" t="str">
        <f t="shared" si="220"/>
        <v>Desirable</v>
      </c>
      <c r="R3575" t="str">
        <f t="shared" si="221"/>
        <v>Elevated</v>
      </c>
      <c r="S3575">
        <f t="shared" si="222"/>
        <v>5</v>
      </c>
      <c r="T3575" t="str">
        <f t="shared" si="223"/>
        <v>Moderate</v>
      </c>
    </row>
    <row r="3576" spans="1:20" ht="15" customHeight="1" x14ac:dyDescent="0.35">
      <c r="A3576" s="35">
        <v>63</v>
      </c>
      <c r="B3576" s="36">
        <v>17.820501480000001</v>
      </c>
      <c r="C3576" s="35">
        <v>105.1837877</v>
      </c>
      <c r="D3576" s="35">
        <v>73.981844600000002</v>
      </c>
      <c r="E3576" s="37">
        <v>169.2926855</v>
      </c>
      <c r="F3576" s="37">
        <v>31.650827929999998</v>
      </c>
      <c r="G3576" s="37">
        <v>201.89797580000001</v>
      </c>
      <c r="H3576" s="37">
        <v>199.54757739999999</v>
      </c>
      <c r="I3576" s="17" t="s">
        <v>243</v>
      </c>
      <c r="J3576" s="17" t="s">
        <v>359</v>
      </c>
      <c r="K3576" s="17" t="s">
        <v>255</v>
      </c>
      <c r="L3576" s="17" t="s">
        <v>261</v>
      </c>
      <c r="M3576" s="17" t="s">
        <v>332</v>
      </c>
      <c r="N3576" s="36">
        <v>5.3487600979795298</v>
      </c>
      <c r="O3576" s="35">
        <v>31.201943100000001</v>
      </c>
      <c r="P3576" s="37">
        <v>1122.69159324</v>
      </c>
      <c r="Q3576" t="str">
        <f t="shared" si="220"/>
        <v>Desirable</v>
      </c>
      <c r="R3576" t="str">
        <f t="shared" si="221"/>
        <v>Normal</v>
      </c>
      <c r="S3576">
        <f t="shared" si="222"/>
        <v>2</v>
      </c>
      <c r="T3576" t="str">
        <f t="shared" si="223"/>
        <v>Low</v>
      </c>
    </row>
    <row r="3577" spans="1:20" ht="15" customHeight="1" x14ac:dyDescent="0.35">
      <c r="A3577" s="35">
        <v>20</v>
      </c>
      <c r="B3577" s="36">
        <v>17.893637510000001</v>
      </c>
      <c r="C3577" s="35">
        <v>96.637859789999993</v>
      </c>
      <c r="D3577" s="35">
        <v>78.322582280000006</v>
      </c>
      <c r="E3577" s="37">
        <v>173.81277990000001</v>
      </c>
      <c r="F3577" s="37">
        <v>34.28034486</v>
      </c>
      <c r="G3577" s="37">
        <v>217.60458059999999</v>
      </c>
      <c r="H3577" s="37">
        <v>197.48603360000001</v>
      </c>
      <c r="I3577" s="17" t="s">
        <v>353</v>
      </c>
      <c r="J3577" s="17" t="s">
        <v>249</v>
      </c>
      <c r="K3577" s="17" t="s">
        <v>255</v>
      </c>
      <c r="L3577" s="17" t="s">
        <v>355</v>
      </c>
      <c r="M3577" s="17" t="s">
        <v>332</v>
      </c>
      <c r="N3577" s="36">
        <v>5.0703334698016196</v>
      </c>
      <c r="O3577" s="35">
        <v>18.315277510000001</v>
      </c>
      <c r="P3577" s="37">
        <v>357.87275019999998</v>
      </c>
      <c r="Q3577" t="str">
        <f t="shared" si="220"/>
        <v>Desirable</v>
      </c>
      <c r="R3577" t="str">
        <f t="shared" si="221"/>
        <v>Normal</v>
      </c>
      <c r="S3577">
        <f t="shared" si="222"/>
        <v>4</v>
      </c>
      <c r="T3577" t="str">
        <f t="shared" si="223"/>
        <v>Moderate</v>
      </c>
    </row>
    <row r="3578" spans="1:20" ht="15" customHeight="1" x14ac:dyDescent="0.35">
      <c r="A3578" s="35">
        <v>82</v>
      </c>
      <c r="B3578" s="36">
        <v>27.290265550000001</v>
      </c>
      <c r="C3578" s="35">
        <v>112.1992815</v>
      </c>
      <c r="D3578" s="35">
        <v>82.263269370000003</v>
      </c>
      <c r="E3578" s="37">
        <v>175.53235050000001</v>
      </c>
      <c r="F3578" s="37">
        <v>41.122838710000003</v>
      </c>
      <c r="G3578" s="37">
        <v>201.8710658</v>
      </c>
      <c r="H3578" s="37">
        <v>250.17816880000001</v>
      </c>
      <c r="I3578" s="17" t="s">
        <v>353</v>
      </c>
      <c r="J3578" s="17" t="s">
        <v>359</v>
      </c>
      <c r="K3578" s="17" t="s">
        <v>392</v>
      </c>
      <c r="L3578" s="17" t="s">
        <v>366</v>
      </c>
      <c r="M3578" s="17" t="s">
        <v>333</v>
      </c>
      <c r="N3578" s="36">
        <v>4.2684881687731098</v>
      </c>
      <c r="O3578" s="35">
        <v>29.936012130000002</v>
      </c>
      <c r="P3578" s="37">
        <v>2237.8017751000002</v>
      </c>
      <c r="Q3578" t="str">
        <f t="shared" si="220"/>
        <v>Desirable</v>
      </c>
      <c r="R3578" t="str">
        <f t="shared" si="221"/>
        <v>Normal</v>
      </c>
      <c r="S3578">
        <f t="shared" si="222"/>
        <v>4</v>
      </c>
      <c r="T3578" t="str">
        <f t="shared" si="223"/>
        <v>Moderate</v>
      </c>
    </row>
    <row r="3579" spans="1:20" ht="15" customHeight="1" x14ac:dyDescent="0.35">
      <c r="A3579" s="35">
        <v>25</v>
      </c>
      <c r="B3579" s="36">
        <v>20.565234589999999</v>
      </c>
      <c r="C3579" s="35">
        <v>85.078999999999994</v>
      </c>
      <c r="D3579" s="35">
        <v>69.861109229999997</v>
      </c>
      <c r="E3579" s="37">
        <v>175.12528309999999</v>
      </c>
      <c r="F3579" s="37">
        <v>45.032961129999997</v>
      </c>
      <c r="G3579" s="37">
        <v>186.14322519999999</v>
      </c>
      <c r="H3579" s="37">
        <v>207.94816320000001</v>
      </c>
      <c r="I3579" s="17" t="s">
        <v>353</v>
      </c>
      <c r="J3579" s="17" t="s">
        <v>249</v>
      </c>
      <c r="K3579" s="17" t="s">
        <v>255</v>
      </c>
      <c r="L3579" s="17" t="s">
        <v>355</v>
      </c>
      <c r="M3579" s="17" t="s">
        <v>255</v>
      </c>
      <c r="N3579" s="36">
        <v>3.8888245122156802</v>
      </c>
      <c r="O3579" s="35">
        <v>15.21789077</v>
      </c>
      <c r="P3579" s="37">
        <v>514.13086475</v>
      </c>
      <c r="Q3579" t="str">
        <f t="shared" si="220"/>
        <v>Desirable</v>
      </c>
      <c r="R3579" t="str">
        <f t="shared" si="221"/>
        <v>Normal</v>
      </c>
      <c r="S3579">
        <f t="shared" si="222"/>
        <v>2</v>
      </c>
      <c r="T3579" t="str">
        <f t="shared" si="223"/>
        <v>Low</v>
      </c>
    </row>
    <row r="3580" spans="1:20" ht="15" customHeight="1" x14ac:dyDescent="0.35">
      <c r="A3580" s="35">
        <v>68</v>
      </c>
      <c r="B3580" s="36">
        <v>28.038789770000001</v>
      </c>
      <c r="C3580" s="35">
        <v>113.6727303</v>
      </c>
      <c r="D3580" s="35">
        <v>79.328697480000002</v>
      </c>
      <c r="E3580" s="37">
        <v>211.00967309999999</v>
      </c>
      <c r="F3580" s="37">
        <v>46.744106449999997</v>
      </c>
      <c r="G3580" s="37">
        <v>233.0464738</v>
      </c>
      <c r="H3580" s="37">
        <v>257.88276130000003</v>
      </c>
      <c r="I3580" s="17" t="s">
        <v>243</v>
      </c>
      <c r="J3580" s="17" t="s">
        <v>359</v>
      </c>
      <c r="K3580" s="17" t="s">
        <v>255</v>
      </c>
      <c r="L3580" s="17" t="s">
        <v>261</v>
      </c>
      <c r="M3580" s="17" t="s">
        <v>333</v>
      </c>
      <c r="N3580" s="36">
        <v>4.5141449719593503</v>
      </c>
      <c r="O3580" s="35">
        <v>34.344032820000002</v>
      </c>
      <c r="P3580" s="37">
        <v>1906.63770436</v>
      </c>
      <c r="Q3580" t="str">
        <f t="shared" si="220"/>
        <v>Borderline High</v>
      </c>
      <c r="R3580" t="str">
        <f t="shared" si="221"/>
        <v>Normal</v>
      </c>
      <c r="S3580">
        <f t="shared" si="222"/>
        <v>2</v>
      </c>
      <c r="T3580" t="str">
        <f t="shared" si="223"/>
        <v>Low</v>
      </c>
    </row>
    <row r="3581" spans="1:20" ht="15" customHeight="1" x14ac:dyDescent="0.35">
      <c r="A3581" s="35">
        <v>23</v>
      </c>
      <c r="B3581" s="36">
        <v>23.299531519999999</v>
      </c>
      <c r="C3581" s="35">
        <v>118.9564982</v>
      </c>
      <c r="D3581" s="35">
        <v>68.037225340000006</v>
      </c>
      <c r="E3581" s="37">
        <v>172.81832130000001</v>
      </c>
      <c r="F3581" s="37">
        <v>34.222266179999998</v>
      </c>
      <c r="G3581" s="37">
        <v>213.61834809999999</v>
      </c>
      <c r="H3581" s="37">
        <v>222.19718829999999</v>
      </c>
      <c r="I3581" s="17" t="s">
        <v>243</v>
      </c>
      <c r="J3581" s="17" t="s">
        <v>249</v>
      </c>
      <c r="K3581" s="17" t="s">
        <v>255</v>
      </c>
      <c r="L3581" s="17" t="s">
        <v>355</v>
      </c>
      <c r="M3581" s="17" t="s">
        <v>255</v>
      </c>
      <c r="N3581" s="36">
        <v>5.04987952554111</v>
      </c>
      <c r="O3581" s="35">
        <v>50.91927286</v>
      </c>
      <c r="P3581" s="37">
        <v>535.88922495999998</v>
      </c>
      <c r="Q3581" t="str">
        <f t="shared" si="220"/>
        <v>Desirable</v>
      </c>
      <c r="R3581" t="str">
        <f t="shared" si="221"/>
        <v>Normal</v>
      </c>
      <c r="S3581">
        <f t="shared" si="222"/>
        <v>1</v>
      </c>
      <c r="T3581" t="str">
        <f t="shared" si="223"/>
        <v>Low</v>
      </c>
    </row>
    <row r="3582" spans="1:20" ht="15" customHeight="1" x14ac:dyDescent="0.35">
      <c r="A3582" s="35">
        <v>56</v>
      </c>
      <c r="B3582" s="36">
        <v>31.036977619999998</v>
      </c>
      <c r="C3582" s="35">
        <v>90.523814939999994</v>
      </c>
      <c r="D3582" s="35">
        <v>77.079214350000001</v>
      </c>
      <c r="E3582" s="37">
        <v>201.7299313</v>
      </c>
      <c r="F3582" s="37">
        <v>23.83466606</v>
      </c>
      <c r="G3582" s="37">
        <v>235.50284300000001</v>
      </c>
      <c r="H3582" s="37">
        <v>250.31235670000001</v>
      </c>
      <c r="I3582" s="17" t="s">
        <v>243</v>
      </c>
      <c r="J3582" s="17" t="s">
        <v>359</v>
      </c>
      <c r="K3582" s="17" t="s">
        <v>255</v>
      </c>
      <c r="L3582" s="17" t="s">
        <v>363</v>
      </c>
      <c r="M3582" s="17" t="s">
        <v>334</v>
      </c>
      <c r="N3582" s="36">
        <v>8.4637196423132899</v>
      </c>
      <c r="O3582" s="35">
        <v>13.44460059</v>
      </c>
      <c r="P3582" s="37">
        <v>1738.07074672</v>
      </c>
      <c r="Q3582" t="str">
        <f t="shared" si="220"/>
        <v>Borderline High</v>
      </c>
      <c r="R3582" t="str">
        <f t="shared" si="221"/>
        <v>Normal</v>
      </c>
      <c r="S3582">
        <f t="shared" si="222"/>
        <v>4</v>
      </c>
      <c r="T3582" t="str">
        <f t="shared" si="223"/>
        <v>Moderate</v>
      </c>
    </row>
    <row r="3583" spans="1:20" ht="15" customHeight="1" x14ac:dyDescent="0.35">
      <c r="A3583" s="35">
        <v>77</v>
      </c>
      <c r="B3583" s="36">
        <v>22.360656970000001</v>
      </c>
      <c r="C3583" s="35">
        <v>88.571443040000005</v>
      </c>
      <c r="D3583" s="35">
        <v>86.048058049999995</v>
      </c>
      <c r="E3583" s="37">
        <v>208.75878940000001</v>
      </c>
      <c r="F3583" s="37">
        <v>41.479157569999998</v>
      </c>
      <c r="G3583" s="37">
        <v>215.72863810000001</v>
      </c>
      <c r="H3583" s="37">
        <v>210.77137260000001</v>
      </c>
      <c r="I3583" s="17" t="s">
        <v>243</v>
      </c>
      <c r="J3583" s="17" t="s">
        <v>359</v>
      </c>
      <c r="K3583" s="17" t="s">
        <v>392</v>
      </c>
      <c r="L3583" s="17" t="s">
        <v>366</v>
      </c>
      <c r="M3583" s="17" t="s">
        <v>255</v>
      </c>
      <c r="N3583" s="36">
        <v>5.0328599139869201</v>
      </c>
      <c r="O3583" s="35">
        <v>2.52338499000001</v>
      </c>
      <c r="P3583" s="37">
        <v>1721.7705866900001</v>
      </c>
      <c r="Q3583" t="str">
        <f t="shared" si="220"/>
        <v>Borderline High</v>
      </c>
      <c r="R3583" t="str">
        <f t="shared" si="221"/>
        <v>Normal</v>
      </c>
      <c r="S3583">
        <f t="shared" si="222"/>
        <v>0</v>
      </c>
      <c r="T3583" t="str">
        <f t="shared" si="223"/>
        <v>Low</v>
      </c>
    </row>
    <row r="3584" spans="1:20" ht="15" customHeight="1" x14ac:dyDescent="0.35">
      <c r="A3584" s="35">
        <v>45</v>
      </c>
      <c r="B3584" s="36">
        <v>34.222753859999997</v>
      </c>
      <c r="C3584" s="35">
        <v>120.1546218</v>
      </c>
      <c r="D3584" s="35">
        <v>90.683603860000005</v>
      </c>
      <c r="E3584" s="37">
        <v>205.72047699999999</v>
      </c>
      <c r="F3584" s="37">
        <v>35.097048710000003</v>
      </c>
      <c r="G3584" s="37">
        <v>213.83602780000001</v>
      </c>
      <c r="H3584" s="37">
        <v>212.78543339999999</v>
      </c>
      <c r="I3584" s="17" t="s">
        <v>353</v>
      </c>
      <c r="J3584" s="17" t="s">
        <v>359</v>
      </c>
      <c r="K3584" s="17" t="s">
        <v>392</v>
      </c>
      <c r="L3584" s="17" t="s">
        <v>360</v>
      </c>
      <c r="M3584" s="17" t="s">
        <v>334</v>
      </c>
      <c r="N3584" s="36">
        <v>5.8614750972319003</v>
      </c>
      <c r="O3584" s="35">
        <v>29.471017939999999</v>
      </c>
      <c r="P3584" s="37">
        <v>1540.0239237000001</v>
      </c>
      <c r="Q3584" t="str">
        <f t="shared" si="220"/>
        <v>Borderline High</v>
      </c>
      <c r="R3584" t="str">
        <f t="shared" si="221"/>
        <v>Elevated</v>
      </c>
      <c r="S3584">
        <f t="shared" si="222"/>
        <v>7</v>
      </c>
      <c r="T3584" t="str">
        <f t="shared" si="223"/>
        <v>High</v>
      </c>
    </row>
    <row r="3585" spans="1:20" ht="15" customHeight="1" x14ac:dyDescent="0.35">
      <c r="A3585" s="35">
        <v>71</v>
      </c>
      <c r="B3585" s="36">
        <v>30.147037569999998</v>
      </c>
      <c r="C3585" s="35">
        <v>134.11861619999999</v>
      </c>
      <c r="D3585" s="35">
        <v>82.958145360000003</v>
      </c>
      <c r="E3585" s="37">
        <v>211.8870603</v>
      </c>
      <c r="F3585" s="37">
        <v>32.219346260000002</v>
      </c>
      <c r="G3585" s="37">
        <v>245.0073922</v>
      </c>
      <c r="H3585" s="37">
        <v>248.9525787</v>
      </c>
      <c r="I3585" s="17" t="s">
        <v>353</v>
      </c>
      <c r="J3585" s="17" t="s">
        <v>249</v>
      </c>
      <c r="K3585" s="17" t="s">
        <v>392</v>
      </c>
      <c r="L3585" s="17" t="s">
        <v>366</v>
      </c>
      <c r="M3585" s="17" t="s">
        <v>334</v>
      </c>
      <c r="N3585" s="36">
        <v>6.5763922889725297</v>
      </c>
      <c r="O3585" s="35">
        <v>51.160470840000002</v>
      </c>
      <c r="P3585" s="37">
        <v>2140.4396674700001</v>
      </c>
      <c r="Q3585" t="str">
        <f t="shared" si="220"/>
        <v>Borderline High</v>
      </c>
      <c r="R3585" t="str">
        <f t="shared" si="221"/>
        <v>High / Stage 1</v>
      </c>
      <c r="S3585">
        <f t="shared" si="222"/>
        <v>8</v>
      </c>
      <c r="T3585" t="str">
        <f t="shared" si="223"/>
        <v>High</v>
      </c>
    </row>
    <row r="3586" spans="1:20" ht="15" customHeight="1" x14ac:dyDescent="0.35">
      <c r="A3586" s="35">
        <v>54</v>
      </c>
      <c r="B3586" s="36">
        <v>23.209523529999998</v>
      </c>
      <c r="C3586" s="35">
        <v>127.1142384</v>
      </c>
      <c r="D3586" s="35">
        <v>89.043029910000001</v>
      </c>
      <c r="E3586" s="37">
        <v>198.806816</v>
      </c>
      <c r="F3586" s="37">
        <v>38.701566880000001</v>
      </c>
      <c r="G3586" s="37">
        <v>221.18874740000001</v>
      </c>
      <c r="H3586" s="37">
        <v>239.19276769999999</v>
      </c>
      <c r="I3586" s="17" t="s">
        <v>243</v>
      </c>
      <c r="J3586" s="17" t="s">
        <v>359</v>
      </c>
      <c r="K3586" s="17" t="s">
        <v>392</v>
      </c>
      <c r="L3586" s="17" t="s">
        <v>363</v>
      </c>
      <c r="M3586" s="17" t="s">
        <v>255</v>
      </c>
      <c r="N3586" s="36">
        <v>5.1369190455887797</v>
      </c>
      <c r="O3586" s="35">
        <v>38.071208489999997</v>
      </c>
      <c r="P3586" s="37">
        <v>1253.3142706199999</v>
      </c>
      <c r="Q3586" t="str">
        <f t="shared" ref="Q3586:Q3649" si="224">IF(E3586&lt;200,"Desirable",IF(E3586&lt;240,"Borderline High","High"))</f>
        <v>Desirable</v>
      </c>
      <c r="R3586" t="str">
        <f t="shared" ref="R3586:R3649" si="225">IF(C3586&lt;120,"Normal",IF(C3586&lt;130,"Elevated",IF(C3586&lt;140,"High / Stage 1","High / Stage 2")))</f>
        <v>Elevated</v>
      </c>
      <c r="S3586">
        <f t="shared" ref="S3586:S3649" si="226">(IF(M3586="Obese",3,IF(M3586="Overweight",2,IF(M3586="Underweight",1,0))))+(IF(R3586="High / Stage 2",3,IF(R3586="High / Stage 1",2,IF(R3586="Elevated",1,0))))+IF(I3586="smoker",2,0)+IF(F3586&lt;40,1,0)</f>
        <v>2</v>
      </c>
      <c r="T3586" t="str">
        <f t="shared" ref="T3586:T3649" si="227">IF(S3586&lt;=2,"Low",IF(S3586&lt;=5,"Moderate","High"))</f>
        <v>Low</v>
      </c>
    </row>
    <row r="3587" spans="1:20" ht="15" customHeight="1" x14ac:dyDescent="0.35">
      <c r="A3587" s="35">
        <v>26</v>
      </c>
      <c r="B3587" s="36">
        <v>30.121232020000001</v>
      </c>
      <c r="C3587" s="35">
        <v>105.6680266</v>
      </c>
      <c r="D3587" s="35">
        <v>93.812181019999997</v>
      </c>
      <c r="E3587" s="37">
        <v>184.64729980000001</v>
      </c>
      <c r="F3587" s="37">
        <v>33.131870149999997</v>
      </c>
      <c r="G3587" s="37">
        <v>210.8349566</v>
      </c>
      <c r="H3587" s="37">
        <v>257.65772750000002</v>
      </c>
      <c r="I3587" s="17" t="s">
        <v>353</v>
      </c>
      <c r="J3587" s="17" t="s">
        <v>249</v>
      </c>
      <c r="K3587" s="17" t="s">
        <v>392</v>
      </c>
      <c r="L3587" s="17" t="s">
        <v>355</v>
      </c>
      <c r="M3587" s="17" t="s">
        <v>334</v>
      </c>
      <c r="N3587" s="36">
        <v>5.5731022415588001</v>
      </c>
      <c r="O3587" s="35">
        <v>11.85584558</v>
      </c>
      <c r="P3587" s="37">
        <v>783.15203252000003</v>
      </c>
      <c r="Q3587" t="str">
        <f t="shared" si="224"/>
        <v>Desirable</v>
      </c>
      <c r="R3587" t="str">
        <f t="shared" si="225"/>
        <v>Normal</v>
      </c>
      <c r="S3587">
        <f t="shared" si="226"/>
        <v>6</v>
      </c>
      <c r="T3587" t="str">
        <f t="shared" si="227"/>
        <v>High</v>
      </c>
    </row>
    <row r="3588" spans="1:20" ht="15" customHeight="1" x14ac:dyDescent="0.35">
      <c r="A3588" s="35">
        <v>73</v>
      </c>
      <c r="B3588" s="36">
        <v>27.730079709999998</v>
      </c>
      <c r="C3588" s="35">
        <v>117.9280471</v>
      </c>
      <c r="D3588" s="35">
        <v>82.897798370000004</v>
      </c>
      <c r="E3588" s="37">
        <v>195.5020605</v>
      </c>
      <c r="F3588" s="37">
        <v>31.81025095</v>
      </c>
      <c r="G3588" s="37">
        <v>228.96985119999999</v>
      </c>
      <c r="H3588" s="37">
        <v>259.03018279999998</v>
      </c>
      <c r="I3588" s="17" t="s">
        <v>243</v>
      </c>
      <c r="J3588" s="17" t="s">
        <v>359</v>
      </c>
      <c r="K3588" s="17" t="s">
        <v>392</v>
      </c>
      <c r="L3588" s="17" t="s">
        <v>366</v>
      </c>
      <c r="M3588" s="17" t="s">
        <v>333</v>
      </c>
      <c r="N3588" s="36">
        <v>6.1458823700351903</v>
      </c>
      <c r="O3588" s="35">
        <v>35.030248729999997</v>
      </c>
      <c r="P3588" s="37">
        <v>2024.2958188299999</v>
      </c>
      <c r="Q3588" t="str">
        <f t="shared" si="224"/>
        <v>Desirable</v>
      </c>
      <c r="R3588" t="str">
        <f t="shared" si="225"/>
        <v>Normal</v>
      </c>
      <c r="S3588">
        <f t="shared" si="226"/>
        <v>3</v>
      </c>
      <c r="T3588" t="str">
        <f t="shared" si="227"/>
        <v>Moderate</v>
      </c>
    </row>
    <row r="3589" spans="1:20" ht="15" customHeight="1" x14ac:dyDescent="0.35">
      <c r="A3589" s="35">
        <v>76</v>
      </c>
      <c r="B3589" s="36">
        <v>30.927552630000001</v>
      </c>
      <c r="C3589" s="35">
        <v>125.5997747</v>
      </c>
      <c r="D3589" s="35">
        <v>78.627686580000002</v>
      </c>
      <c r="E3589" s="37">
        <v>187.29664349999999</v>
      </c>
      <c r="F3589" s="37">
        <v>40.192195640000001</v>
      </c>
      <c r="G3589" s="37">
        <v>228.6794629</v>
      </c>
      <c r="H3589" s="37">
        <v>256.53124279999997</v>
      </c>
      <c r="I3589" s="17" t="s">
        <v>243</v>
      </c>
      <c r="J3589" s="17" t="s">
        <v>249</v>
      </c>
      <c r="K3589" s="17" t="s">
        <v>255</v>
      </c>
      <c r="L3589" s="17" t="s">
        <v>366</v>
      </c>
      <c r="M3589" s="17" t="s">
        <v>334</v>
      </c>
      <c r="N3589" s="36">
        <v>4.6600251744793697</v>
      </c>
      <c r="O3589" s="35">
        <v>46.972088120000002</v>
      </c>
      <c r="P3589" s="37">
        <v>2350.49399988</v>
      </c>
      <c r="Q3589" t="str">
        <f t="shared" si="224"/>
        <v>Desirable</v>
      </c>
      <c r="R3589" t="str">
        <f t="shared" si="225"/>
        <v>Elevated</v>
      </c>
      <c r="S3589">
        <f t="shared" si="226"/>
        <v>4</v>
      </c>
      <c r="T3589" t="str">
        <f t="shared" si="227"/>
        <v>Moderate</v>
      </c>
    </row>
    <row r="3590" spans="1:20" ht="15" customHeight="1" x14ac:dyDescent="0.35">
      <c r="A3590" s="35">
        <v>19</v>
      </c>
      <c r="B3590" s="36">
        <v>29.997218320000002</v>
      </c>
      <c r="C3590" s="35">
        <v>92.857909419999999</v>
      </c>
      <c r="D3590" s="35">
        <v>78.446872389999996</v>
      </c>
      <c r="E3590" s="37">
        <v>202.9948287</v>
      </c>
      <c r="F3590" s="37">
        <v>39.709456629999998</v>
      </c>
      <c r="G3590" s="37">
        <v>220.57824199999999</v>
      </c>
      <c r="H3590" s="37">
        <v>264.12731919999999</v>
      </c>
      <c r="I3590" s="17" t="s">
        <v>353</v>
      </c>
      <c r="J3590" s="17" t="s">
        <v>249</v>
      </c>
      <c r="K3590" s="17" t="s">
        <v>255</v>
      </c>
      <c r="L3590" s="17" t="s">
        <v>355</v>
      </c>
      <c r="M3590" s="17" t="s">
        <v>333</v>
      </c>
      <c r="N3590" s="36">
        <v>5.1120021759915</v>
      </c>
      <c r="O3590" s="35">
        <v>14.411037029999999</v>
      </c>
      <c r="P3590" s="37">
        <v>569.94714808000003</v>
      </c>
      <c r="Q3590" t="str">
        <f t="shared" si="224"/>
        <v>Borderline High</v>
      </c>
      <c r="R3590" t="str">
        <f t="shared" si="225"/>
        <v>Normal</v>
      </c>
      <c r="S3590">
        <f t="shared" si="226"/>
        <v>5</v>
      </c>
      <c r="T3590" t="str">
        <f t="shared" si="227"/>
        <v>Moderate</v>
      </c>
    </row>
    <row r="3591" spans="1:20" ht="15" customHeight="1" x14ac:dyDescent="0.35">
      <c r="A3591" s="35">
        <v>78</v>
      </c>
      <c r="B3591" s="36">
        <v>28.796434309999999</v>
      </c>
      <c r="C3591" s="35">
        <v>94.398631480000006</v>
      </c>
      <c r="D3591" s="35">
        <v>85.1017382</v>
      </c>
      <c r="E3591" s="37">
        <v>162.91623010000001</v>
      </c>
      <c r="F3591" s="37">
        <v>34.249430289999999</v>
      </c>
      <c r="G3591" s="37">
        <v>188.8057829</v>
      </c>
      <c r="H3591" s="37">
        <v>223.56592889999999</v>
      </c>
      <c r="I3591" s="17" t="s">
        <v>243</v>
      </c>
      <c r="J3591" s="17" t="s">
        <v>249</v>
      </c>
      <c r="K3591" s="17" t="s">
        <v>392</v>
      </c>
      <c r="L3591" s="17" t="s">
        <v>366</v>
      </c>
      <c r="M3591" s="17" t="s">
        <v>333</v>
      </c>
      <c r="N3591" s="36">
        <v>4.7567573743720803</v>
      </c>
      <c r="O3591" s="35">
        <v>9.2968932800000097</v>
      </c>
      <c r="P3591" s="37">
        <v>2246.1218761800001</v>
      </c>
      <c r="Q3591" t="str">
        <f t="shared" si="224"/>
        <v>Desirable</v>
      </c>
      <c r="R3591" t="str">
        <f t="shared" si="225"/>
        <v>Normal</v>
      </c>
      <c r="S3591">
        <f t="shared" si="226"/>
        <v>3</v>
      </c>
      <c r="T3591" t="str">
        <f t="shared" si="227"/>
        <v>Moderate</v>
      </c>
    </row>
    <row r="3592" spans="1:20" ht="15" customHeight="1" x14ac:dyDescent="0.35">
      <c r="A3592" s="35">
        <v>75</v>
      </c>
      <c r="B3592" s="36">
        <v>27.323260269999999</v>
      </c>
      <c r="C3592" s="35">
        <v>109.3120105</v>
      </c>
      <c r="D3592" s="35">
        <v>89.980678190000006</v>
      </c>
      <c r="E3592" s="37">
        <v>189.59265980000001</v>
      </c>
      <c r="F3592" s="37">
        <v>40.649308499999997</v>
      </c>
      <c r="G3592" s="37">
        <v>220.31069880000001</v>
      </c>
      <c r="H3592" s="37">
        <v>284.57509010000001</v>
      </c>
      <c r="I3592" s="17" t="s">
        <v>243</v>
      </c>
      <c r="J3592" s="17" t="s">
        <v>249</v>
      </c>
      <c r="K3592" s="17" t="s">
        <v>392</v>
      </c>
      <c r="L3592" s="17" t="s">
        <v>366</v>
      </c>
      <c r="M3592" s="17" t="s">
        <v>333</v>
      </c>
      <c r="N3592" s="36">
        <v>4.66410541276489</v>
      </c>
      <c r="O3592" s="35">
        <v>19.331332310000001</v>
      </c>
      <c r="P3592" s="37">
        <v>2049.2445202499998</v>
      </c>
      <c r="Q3592" t="str">
        <f t="shared" si="224"/>
        <v>Desirable</v>
      </c>
      <c r="R3592" t="str">
        <f t="shared" si="225"/>
        <v>Normal</v>
      </c>
      <c r="S3592">
        <f t="shared" si="226"/>
        <v>2</v>
      </c>
      <c r="T3592" t="str">
        <f t="shared" si="227"/>
        <v>Low</v>
      </c>
    </row>
    <row r="3593" spans="1:20" ht="15" customHeight="1" x14ac:dyDescent="0.35">
      <c r="A3593" s="35">
        <v>77</v>
      </c>
      <c r="B3593" s="36">
        <v>31.522369940000001</v>
      </c>
      <c r="C3593" s="35">
        <v>104.7716167</v>
      </c>
      <c r="D3593" s="35">
        <v>83.527958049999995</v>
      </c>
      <c r="E3593" s="37">
        <v>208.5911117</v>
      </c>
      <c r="F3593" s="37">
        <v>37.272426179999997</v>
      </c>
      <c r="G3593" s="37">
        <v>242.4478249</v>
      </c>
      <c r="H3593" s="37">
        <v>248.36301710000001</v>
      </c>
      <c r="I3593" s="17" t="s">
        <v>243</v>
      </c>
      <c r="J3593" s="17" t="s">
        <v>249</v>
      </c>
      <c r="K3593" s="17" t="s">
        <v>392</v>
      </c>
      <c r="L3593" s="17" t="s">
        <v>366</v>
      </c>
      <c r="M3593" s="17" t="s">
        <v>334</v>
      </c>
      <c r="N3593" s="36">
        <v>5.5963921074697298</v>
      </c>
      <c r="O3593" s="35">
        <v>21.24365865</v>
      </c>
      <c r="P3593" s="37">
        <v>2427.2224853799999</v>
      </c>
      <c r="Q3593" t="str">
        <f t="shared" si="224"/>
        <v>Borderline High</v>
      </c>
      <c r="R3593" t="str">
        <f t="shared" si="225"/>
        <v>Normal</v>
      </c>
      <c r="S3593">
        <f t="shared" si="226"/>
        <v>4</v>
      </c>
      <c r="T3593" t="str">
        <f t="shared" si="227"/>
        <v>Moderate</v>
      </c>
    </row>
    <row r="3594" spans="1:20" ht="15" customHeight="1" x14ac:dyDescent="0.35">
      <c r="A3594" s="35">
        <v>57</v>
      </c>
      <c r="B3594" s="36">
        <v>32.852982959999999</v>
      </c>
      <c r="C3594" s="35">
        <v>115.6199439</v>
      </c>
      <c r="D3594" s="35">
        <v>82.926325030000001</v>
      </c>
      <c r="E3594" s="37">
        <v>196.0586978</v>
      </c>
      <c r="F3594" s="37">
        <v>28.717388329999999</v>
      </c>
      <c r="G3594" s="37">
        <v>215.40066110000001</v>
      </c>
      <c r="H3594" s="37">
        <v>236.0285202</v>
      </c>
      <c r="I3594" s="17" t="s">
        <v>353</v>
      </c>
      <c r="J3594" s="17" t="s">
        <v>249</v>
      </c>
      <c r="K3594" s="17" t="s">
        <v>392</v>
      </c>
      <c r="L3594" s="17" t="s">
        <v>363</v>
      </c>
      <c r="M3594" s="17" t="s">
        <v>334</v>
      </c>
      <c r="N3594" s="36">
        <v>6.8271771634325402</v>
      </c>
      <c r="O3594" s="35">
        <v>32.693618870000002</v>
      </c>
      <c r="P3594" s="37">
        <v>1872.6200287199999</v>
      </c>
      <c r="Q3594" t="str">
        <f t="shared" si="224"/>
        <v>Desirable</v>
      </c>
      <c r="R3594" t="str">
        <f t="shared" si="225"/>
        <v>Normal</v>
      </c>
      <c r="S3594">
        <f t="shared" si="226"/>
        <v>6</v>
      </c>
      <c r="T3594" t="str">
        <f t="shared" si="227"/>
        <v>High</v>
      </c>
    </row>
    <row r="3595" spans="1:20" ht="15" customHeight="1" x14ac:dyDescent="0.35">
      <c r="A3595" s="35">
        <v>53</v>
      </c>
      <c r="B3595" s="36">
        <v>27.682835000000001</v>
      </c>
      <c r="C3595" s="35">
        <v>105.83288640000001</v>
      </c>
      <c r="D3595" s="35">
        <v>89.410700860000006</v>
      </c>
      <c r="E3595" s="37">
        <v>220.67439820000001</v>
      </c>
      <c r="F3595" s="37">
        <v>33.48440351</v>
      </c>
      <c r="G3595" s="37">
        <v>212.0492528</v>
      </c>
      <c r="H3595" s="37">
        <v>249.01569240000001</v>
      </c>
      <c r="I3595" s="17" t="s">
        <v>243</v>
      </c>
      <c r="J3595" s="17" t="s">
        <v>354</v>
      </c>
      <c r="K3595" s="17" t="s">
        <v>392</v>
      </c>
      <c r="L3595" s="17" t="s">
        <v>363</v>
      </c>
      <c r="M3595" s="17" t="s">
        <v>333</v>
      </c>
      <c r="N3595" s="36">
        <v>6.5903637236391699</v>
      </c>
      <c r="O3595" s="35">
        <v>16.422185540000001</v>
      </c>
      <c r="P3595" s="37">
        <v>1467.190255</v>
      </c>
      <c r="Q3595" t="str">
        <f t="shared" si="224"/>
        <v>Borderline High</v>
      </c>
      <c r="R3595" t="str">
        <f t="shared" si="225"/>
        <v>Normal</v>
      </c>
      <c r="S3595">
        <f t="shared" si="226"/>
        <v>3</v>
      </c>
      <c r="T3595" t="str">
        <f t="shared" si="227"/>
        <v>Moderate</v>
      </c>
    </row>
    <row r="3596" spans="1:20" ht="15" customHeight="1" x14ac:dyDescent="0.35">
      <c r="A3596" s="35">
        <v>54</v>
      </c>
      <c r="B3596" s="36">
        <v>30.030742830000001</v>
      </c>
      <c r="C3596" s="35">
        <v>128.99212069999999</v>
      </c>
      <c r="D3596" s="35">
        <v>77.098070559999996</v>
      </c>
      <c r="E3596" s="37">
        <v>209.07137349999999</v>
      </c>
      <c r="F3596" s="37">
        <v>36.643985239999999</v>
      </c>
      <c r="G3596" s="37">
        <v>232.84978939999999</v>
      </c>
      <c r="H3596" s="37">
        <v>227.6637503</v>
      </c>
      <c r="I3596" s="17" t="s">
        <v>243</v>
      </c>
      <c r="J3596" s="17" t="s">
        <v>249</v>
      </c>
      <c r="K3596" s="17" t="s">
        <v>255</v>
      </c>
      <c r="L3596" s="17" t="s">
        <v>363</v>
      </c>
      <c r="M3596" s="17" t="s">
        <v>334</v>
      </c>
      <c r="N3596" s="36">
        <v>5.7054758681591498</v>
      </c>
      <c r="O3596" s="35">
        <v>51.894050139999997</v>
      </c>
      <c r="P3596" s="37">
        <v>1621.66011282</v>
      </c>
      <c r="Q3596" t="str">
        <f t="shared" si="224"/>
        <v>Borderline High</v>
      </c>
      <c r="R3596" t="str">
        <f t="shared" si="225"/>
        <v>Elevated</v>
      </c>
      <c r="S3596">
        <f t="shared" si="226"/>
        <v>5</v>
      </c>
      <c r="T3596" t="str">
        <f t="shared" si="227"/>
        <v>Moderate</v>
      </c>
    </row>
    <row r="3597" spans="1:20" ht="15" customHeight="1" x14ac:dyDescent="0.35">
      <c r="A3597" s="35">
        <v>35</v>
      </c>
      <c r="B3597" s="36">
        <v>31.686291059999999</v>
      </c>
      <c r="C3597" s="35">
        <v>116.7161073</v>
      </c>
      <c r="D3597" s="35">
        <v>84.488313939999998</v>
      </c>
      <c r="E3597" s="37">
        <v>185.8603785</v>
      </c>
      <c r="F3597" s="37">
        <v>30.65910513</v>
      </c>
      <c r="G3597" s="37">
        <v>215.49200500000001</v>
      </c>
      <c r="H3597" s="37">
        <v>255.52520430000001</v>
      </c>
      <c r="I3597" s="17" t="s">
        <v>243</v>
      </c>
      <c r="J3597" s="17" t="s">
        <v>354</v>
      </c>
      <c r="K3597" s="17" t="s">
        <v>392</v>
      </c>
      <c r="L3597" s="17" t="s">
        <v>357</v>
      </c>
      <c r="M3597" s="17" t="s">
        <v>334</v>
      </c>
      <c r="N3597" s="36">
        <v>6.0621592741183798</v>
      </c>
      <c r="O3597" s="35">
        <v>32.22779336</v>
      </c>
      <c r="P3597" s="37">
        <v>1109.0201870999999</v>
      </c>
      <c r="Q3597" t="str">
        <f t="shared" si="224"/>
        <v>Desirable</v>
      </c>
      <c r="R3597" t="str">
        <f t="shared" si="225"/>
        <v>Normal</v>
      </c>
      <c r="S3597">
        <f t="shared" si="226"/>
        <v>4</v>
      </c>
      <c r="T3597" t="str">
        <f t="shared" si="227"/>
        <v>Moderate</v>
      </c>
    </row>
    <row r="3598" spans="1:20" ht="15" customHeight="1" x14ac:dyDescent="0.35">
      <c r="A3598" s="35">
        <v>80</v>
      </c>
      <c r="B3598" s="36">
        <v>35.034635129999998</v>
      </c>
      <c r="C3598" s="35">
        <v>114.24671789999999</v>
      </c>
      <c r="D3598" s="35">
        <v>94.463330299999996</v>
      </c>
      <c r="E3598" s="37">
        <v>229.72475460000001</v>
      </c>
      <c r="F3598" s="37">
        <v>36.175335650000001</v>
      </c>
      <c r="G3598" s="37">
        <v>228.52084020000001</v>
      </c>
      <c r="H3598" s="37">
        <v>250.30777309999999</v>
      </c>
      <c r="I3598" s="17" t="s">
        <v>243</v>
      </c>
      <c r="J3598" s="17" t="s">
        <v>354</v>
      </c>
      <c r="K3598" s="17" t="s">
        <v>392</v>
      </c>
      <c r="L3598" s="17" t="s">
        <v>366</v>
      </c>
      <c r="M3598" s="17" t="s">
        <v>334</v>
      </c>
      <c r="N3598" s="36">
        <v>6.35031439162334</v>
      </c>
      <c r="O3598" s="35">
        <v>19.783387600000001</v>
      </c>
      <c r="P3598" s="37">
        <v>2802.7708103999998</v>
      </c>
      <c r="Q3598" t="str">
        <f t="shared" si="224"/>
        <v>Borderline High</v>
      </c>
      <c r="R3598" t="str">
        <f t="shared" si="225"/>
        <v>Normal</v>
      </c>
      <c r="S3598">
        <f t="shared" si="226"/>
        <v>4</v>
      </c>
      <c r="T3598" t="str">
        <f t="shared" si="227"/>
        <v>Moderate</v>
      </c>
    </row>
    <row r="3599" spans="1:20" ht="15" customHeight="1" x14ac:dyDescent="0.35">
      <c r="A3599" s="35">
        <v>39</v>
      </c>
      <c r="B3599" s="36">
        <v>34.160617270000003</v>
      </c>
      <c r="C3599" s="35">
        <v>90.738292520000002</v>
      </c>
      <c r="D3599" s="35">
        <v>83.596505750000006</v>
      </c>
      <c r="E3599" s="37">
        <v>198.7344358</v>
      </c>
      <c r="F3599" s="37">
        <v>36.563042680000002</v>
      </c>
      <c r="G3599" s="37">
        <v>202.86251329999999</v>
      </c>
      <c r="H3599" s="37">
        <v>256.67771379999999</v>
      </c>
      <c r="I3599" s="17" t="s">
        <v>243</v>
      </c>
      <c r="J3599" s="17" t="s">
        <v>249</v>
      </c>
      <c r="K3599" s="17" t="s">
        <v>392</v>
      </c>
      <c r="L3599" s="17" t="s">
        <v>357</v>
      </c>
      <c r="M3599" s="17" t="s">
        <v>334</v>
      </c>
      <c r="N3599" s="36">
        <v>5.4353910734214601</v>
      </c>
      <c r="O3599" s="35">
        <v>7.1417867700000004</v>
      </c>
      <c r="P3599" s="37">
        <v>1332.2640735299999</v>
      </c>
      <c r="Q3599" t="str">
        <f t="shared" si="224"/>
        <v>Desirable</v>
      </c>
      <c r="R3599" t="str">
        <f t="shared" si="225"/>
        <v>Normal</v>
      </c>
      <c r="S3599">
        <f t="shared" si="226"/>
        <v>4</v>
      </c>
      <c r="T3599" t="str">
        <f t="shared" si="227"/>
        <v>Moderate</v>
      </c>
    </row>
    <row r="3600" spans="1:20" ht="15" customHeight="1" x14ac:dyDescent="0.35">
      <c r="A3600" s="35">
        <v>28</v>
      </c>
      <c r="B3600" s="36">
        <v>32.149284229999999</v>
      </c>
      <c r="C3600" s="35">
        <v>113.7335099</v>
      </c>
      <c r="D3600" s="35">
        <v>82.928096879999998</v>
      </c>
      <c r="E3600" s="37">
        <v>204.64469500000001</v>
      </c>
      <c r="F3600" s="37">
        <v>31.939209810000001</v>
      </c>
      <c r="G3600" s="37">
        <v>223.02045910000001</v>
      </c>
      <c r="H3600" s="37">
        <v>247.49064709999999</v>
      </c>
      <c r="I3600" s="17" t="s">
        <v>243</v>
      </c>
      <c r="J3600" s="17" t="s">
        <v>249</v>
      </c>
      <c r="K3600" s="17" t="s">
        <v>392</v>
      </c>
      <c r="L3600" s="17" t="s">
        <v>355</v>
      </c>
      <c r="M3600" s="17" t="s">
        <v>334</v>
      </c>
      <c r="N3600" s="36">
        <v>6.4073186599602998</v>
      </c>
      <c r="O3600" s="35">
        <v>30.80541302</v>
      </c>
      <c r="P3600" s="37">
        <v>900.17995843999995</v>
      </c>
      <c r="Q3600" t="str">
        <f t="shared" si="224"/>
        <v>Borderline High</v>
      </c>
      <c r="R3600" t="str">
        <f t="shared" si="225"/>
        <v>Normal</v>
      </c>
      <c r="S3600">
        <f t="shared" si="226"/>
        <v>4</v>
      </c>
      <c r="T3600" t="str">
        <f t="shared" si="227"/>
        <v>Moderate</v>
      </c>
    </row>
    <row r="3601" spans="1:20" ht="15" customHeight="1" x14ac:dyDescent="0.35">
      <c r="A3601" s="35">
        <v>75</v>
      </c>
      <c r="B3601" s="36">
        <v>24.92938779</v>
      </c>
      <c r="C3601" s="35">
        <v>113.3445294</v>
      </c>
      <c r="D3601" s="35">
        <v>71.070300680000003</v>
      </c>
      <c r="E3601" s="37">
        <v>187.6161199</v>
      </c>
      <c r="F3601" s="37">
        <v>43.876373299999997</v>
      </c>
      <c r="G3601" s="37">
        <v>220.04687200000001</v>
      </c>
      <c r="H3601" s="37">
        <v>267.84045429999998</v>
      </c>
      <c r="I3601" s="17" t="s">
        <v>243</v>
      </c>
      <c r="J3601" s="17" t="s">
        <v>359</v>
      </c>
      <c r="K3601" s="17" t="s">
        <v>255</v>
      </c>
      <c r="L3601" s="17" t="s">
        <v>366</v>
      </c>
      <c r="M3601" s="17" t="s">
        <v>255</v>
      </c>
      <c r="N3601" s="36">
        <v>4.2760170403600801</v>
      </c>
      <c r="O3601" s="35">
        <v>42.274228720000004</v>
      </c>
      <c r="P3601" s="37">
        <v>1869.7040842500001</v>
      </c>
      <c r="Q3601" t="str">
        <f t="shared" si="224"/>
        <v>Desirable</v>
      </c>
      <c r="R3601" t="str">
        <f t="shared" si="225"/>
        <v>Normal</v>
      </c>
      <c r="S3601">
        <f t="shared" si="226"/>
        <v>0</v>
      </c>
      <c r="T3601" t="str">
        <f t="shared" si="227"/>
        <v>Low</v>
      </c>
    </row>
    <row r="3602" spans="1:20" ht="15" customHeight="1" x14ac:dyDescent="0.35">
      <c r="A3602" s="35">
        <v>74</v>
      </c>
      <c r="B3602" s="36">
        <v>20.43562841</v>
      </c>
      <c r="C3602" s="35">
        <v>105.65145800000001</v>
      </c>
      <c r="D3602" s="35">
        <v>75.188096619999996</v>
      </c>
      <c r="E3602" s="37">
        <v>200.6966922</v>
      </c>
      <c r="F3602" s="37">
        <v>36.306788079999997</v>
      </c>
      <c r="G3602" s="37">
        <v>202.4682215</v>
      </c>
      <c r="H3602" s="37">
        <v>234.27660309999999</v>
      </c>
      <c r="I3602" s="17" t="s">
        <v>353</v>
      </c>
      <c r="J3602" s="17" t="s">
        <v>354</v>
      </c>
      <c r="K3602" s="17" t="s">
        <v>255</v>
      </c>
      <c r="L3602" s="17" t="s">
        <v>366</v>
      </c>
      <c r="M3602" s="17" t="s">
        <v>255</v>
      </c>
      <c r="N3602" s="36">
        <v>5.5278008001637602</v>
      </c>
      <c r="O3602" s="35">
        <v>30.463361379999998</v>
      </c>
      <c r="P3602" s="37">
        <v>1512.23650234</v>
      </c>
      <c r="Q3602" t="str">
        <f t="shared" si="224"/>
        <v>Borderline High</v>
      </c>
      <c r="R3602" t="str">
        <f t="shared" si="225"/>
        <v>Normal</v>
      </c>
      <c r="S3602">
        <f t="shared" si="226"/>
        <v>3</v>
      </c>
      <c r="T3602" t="str">
        <f t="shared" si="227"/>
        <v>Moderate</v>
      </c>
    </row>
    <row r="3603" spans="1:20" ht="15" customHeight="1" x14ac:dyDescent="0.35">
      <c r="A3603" s="35">
        <v>21</v>
      </c>
      <c r="B3603" s="36">
        <v>29.796485449999999</v>
      </c>
      <c r="C3603" s="35">
        <v>101.5688195</v>
      </c>
      <c r="D3603" s="35">
        <v>83.202264529999994</v>
      </c>
      <c r="E3603" s="37">
        <v>208.09899229999999</v>
      </c>
      <c r="F3603" s="37">
        <v>42.418769990000001</v>
      </c>
      <c r="G3603" s="37">
        <v>246.22408540000001</v>
      </c>
      <c r="H3603" s="37">
        <v>263.62332149999997</v>
      </c>
      <c r="I3603" s="17" t="s">
        <v>353</v>
      </c>
      <c r="J3603" s="17" t="s">
        <v>249</v>
      </c>
      <c r="K3603" s="17" t="s">
        <v>392</v>
      </c>
      <c r="L3603" s="17" t="s">
        <v>355</v>
      </c>
      <c r="M3603" s="17" t="s">
        <v>333</v>
      </c>
      <c r="N3603" s="36">
        <v>4.9058233501126596</v>
      </c>
      <c r="O3603" s="35">
        <v>18.366554969999999</v>
      </c>
      <c r="P3603" s="37">
        <v>625.72619444999998</v>
      </c>
      <c r="Q3603" t="str">
        <f t="shared" si="224"/>
        <v>Borderline High</v>
      </c>
      <c r="R3603" t="str">
        <f t="shared" si="225"/>
        <v>Normal</v>
      </c>
      <c r="S3603">
        <f t="shared" si="226"/>
        <v>4</v>
      </c>
      <c r="T3603" t="str">
        <f t="shared" si="227"/>
        <v>Moderate</v>
      </c>
    </row>
    <row r="3604" spans="1:20" ht="15" customHeight="1" x14ac:dyDescent="0.35">
      <c r="A3604" s="35">
        <v>24</v>
      </c>
      <c r="B3604" s="36">
        <v>29.758635089999999</v>
      </c>
      <c r="C3604" s="35">
        <v>102.24656109999999</v>
      </c>
      <c r="D3604" s="35">
        <v>89.658747750000003</v>
      </c>
      <c r="E3604" s="37">
        <v>209.2648207</v>
      </c>
      <c r="F3604" s="37">
        <v>37.872169599999999</v>
      </c>
      <c r="G3604" s="37">
        <v>247.65395720000001</v>
      </c>
      <c r="H3604" s="37">
        <v>236.85257350000001</v>
      </c>
      <c r="I3604" s="17" t="s">
        <v>243</v>
      </c>
      <c r="J3604" s="17" t="s">
        <v>249</v>
      </c>
      <c r="K3604" s="17" t="s">
        <v>392</v>
      </c>
      <c r="L3604" s="17" t="s">
        <v>355</v>
      </c>
      <c r="M3604" s="17" t="s">
        <v>333</v>
      </c>
      <c r="N3604" s="36">
        <v>5.5255567058930799</v>
      </c>
      <c r="O3604" s="35">
        <v>12.587813349999999</v>
      </c>
      <c r="P3604" s="37">
        <v>714.20724215999996</v>
      </c>
      <c r="Q3604" t="str">
        <f t="shared" si="224"/>
        <v>Borderline High</v>
      </c>
      <c r="R3604" t="str">
        <f t="shared" si="225"/>
        <v>Normal</v>
      </c>
      <c r="S3604">
        <f t="shared" si="226"/>
        <v>3</v>
      </c>
      <c r="T3604" t="str">
        <f t="shared" si="227"/>
        <v>Moderate</v>
      </c>
    </row>
    <row r="3605" spans="1:20" ht="15" customHeight="1" x14ac:dyDescent="0.35">
      <c r="A3605" s="35">
        <v>78</v>
      </c>
      <c r="B3605" s="36">
        <v>25.01528905</v>
      </c>
      <c r="C3605" s="35">
        <v>125.5745567</v>
      </c>
      <c r="D3605" s="35">
        <v>71.897439360000007</v>
      </c>
      <c r="E3605" s="37">
        <v>175.75519879999999</v>
      </c>
      <c r="F3605" s="37">
        <v>39.288577050000001</v>
      </c>
      <c r="G3605" s="37">
        <v>193.28366689999999</v>
      </c>
      <c r="H3605" s="37">
        <v>261.89419909999998</v>
      </c>
      <c r="I3605" s="17" t="s">
        <v>353</v>
      </c>
      <c r="J3605" s="17" t="s">
        <v>359</v>
      </c>
      <c r="K3605" s="17" t="s">
        <v>255</v>
      </c>
      <c r="L3605" s="17" t="s">
        <v>366</v>
      </c>
      <c r="M3605" s="17" t="s">
        <v>333</v>
      </c>
      <c r="N3605" s="36">
        <v>4.4734427153298997</v>
      </c>
      <c r="O3605" s="35">
        <v>53.677117340000002</v>
      </c>
      <c r="P3605" s="37">
        <v>1951.1925458999999</v>
      </c>
      <c r="Q3605" t="str">
        <f t="shared" si="224"/>
        <v>Desirable</v>
      </c>
      <c r="R3605" t="str">
        <f t="shared" si="225"/>
        <v>Elevated</v>
      </c>
      <c r="S3605">
        <f t="shared" si="226"/>
        <v>6</v>
      </c>
      <c r="T3605" t="str">
        <f t="shared" si="227"/>
        <v>High</v>
      </c>
    </row>
    <row r="3606" spans="1:20" ht="15" customHeight="1" x14ac:dyDescent="0.35">
      <c r="A3606" s="35">
        <v>71</v>
      </c>
      <c r="B3606" s="36">
        <v>20.328759770000001</v>
      </c>
      <c r="C3606" s="35">
        <v>121.1852576</v>
      </c>
      <c r="D3606" s="35">
        <v>74.959679629999997</v>
      </c>
      <c r="E3606" s="37">
        <v>185.62996100000001</v>
      </c>
      <c r="F3606" s="37">
        <v>41.684850580000003</v>
      </c>
      <c r="G3606" s="37">
        <v>221.5535874</v>
      </c>
      <c r="H3606" s="37">
        <v>210.33180809999999</v>
      </c>
      <c r="I3606" s="17" t="s">
        <v>243</v>
      </c>
      <c r="J3606" s="17" t="s">
        <v>249</v>
      </c>
      <c r="K3606" s="17" t="s">
        <v>255</v>
      </c>
      <c r="L3606" s="17" t="s">
        <v>366</v>
      </c>
      <c r="M3606" s="17" t="s">
        <v>255</v>
      </c>
      <c r="N3606" s="36">
        <v>4.4531756361641701</v>
      </c>
      <c r="O3606" s="35">
        <v>46.225577970000003</v>
      </c>
      <c r="P3606" s="37">
        <v>1443.3419436700001</v>
      </c>
      <c r="Q3606" t="str">
        <f t="shared" si="224"/>
        <v>Desirable</v>
      </c>
      <c r="R3606" t="str">
        <f t="shared" si="225"/>
        <v>Elevated</v>
      </c>
      <c r="S3606">
        <f t="shared" si="226"/>
        <v>1</v>
      </c>
      <c r="T3606" t="str">
        <f t="shared" si="227"/>
        <v>Low</v>
      </c>
    </row>
    <row r="3607" spans="1:20" ht="15" customHeight="1" x14ac:dyDescent="0.35">
      <c r="A3607" s="35">
        <v>85</v>
      </c>
      <c r="B3607" s="36">
        <v>35.278967559999998</v>
      </c>
      <c r="C3607" s="35">
        <v>113.1298615</v>
      </c>
      <c r="D3607" s="35">
        <v>82.795575729999996</v>
      </c>
      <c r="E3607" s="37">
        <v>213.71304000000001</v>
      </c>
      <c r="F3607" s="37">
        <v>23.852348549999999</v>
      </c>
      <c r="G3607" s="37">
        <v>222.54797840000001</v>
      </c>
      <c r="H3607" s="37">
        <v>236.28260059999999</v>
      </c>
      <c r="I3607" s="17" t="s">
        <v>243</v>
      </c>
      <c r="J3607" s="17" t="s">
        <v>249</v>
      </c>
      <c r="K3607" s="17" t="s">
        <v>392</v>
      </c>
      <c r="L3607" s="17" t="s">
        <v>366</v>
      </c>
      <c r="M3607" s="17" t="s">
        <v>334</v>
      </c>
      <c r="N3607" s="36">
        <v>8.9598321755196704</v>
      </c>
      <c r="O3607" s="35">
        <v>30.334285770000001</v>
      </c>
      <c r="P3607" s="37">
        <v>2998.7122426000001</v>
      </c>
      <c r="Q3607" t="str">
        <f t="shared" si="224"/>
        <v>Borderline High</v>
      </c>
      <c r="R3607" t="str">
        <f t="shared" si="225"/>
        <v>Normal</v>
      </c>
      <c r="S3607">
        <f t="shared" si="226"/>
        <v>4</v>
      </c>
      <c r="T3607" t="str">
        <f t="shared" si="227"/>
        <v>Moderate</v>
      </c>
    </row>
    <row r="3608" spans="1:20" ht="15" customHeight="1" x14ac:dyDescent="0.35">
      <c r="A3608" s="35">
        <v>18</v>
      </c>
      <c r="B3608" s="36">
        <v>29.127969589999999</v>
      </c>
      <c r="C3608" s="35">
        <v>110.95077379999999</v>
      </c>
      <c r="D3608" s="35">
        <v>85.165766719999993</v>
      </c>
      <c r="E3608" s="37">
        <v>174.95629</v>
      </c>
      <c r="F3608" s="37">
        <v>31.709778700000001</v>
      </c>
      <c r="G3608" s="37">
        <v>212.147842</v>
      </c>
      <c r="H3608" s="37">
        <v>247.22249819999999</v>
      </c>
      <c r="I3608" s="17" t="s">
        <v>353</v>
      </c>
      <c r="J3608" s="17" t="s">
        <v>359</v>
      </c>
      <c r="K3608" s="17" t="s">
        <v>392</v>
      </c>
      <c r="L3608" s="17" t="s">
        <v>355</v>
      </c>
      <c r="M3608" s="17" t="s">
        <v>333</v>
      </c>
      <c r="N3608" s="36">
        <v>5.5174238727815501</v>
      </c>
      <c r="O3608" s="35">
        <v>25.78500708</v>
      </c>
      <c r="P3608" s="37">
        <v>524.30345262000003</v>
      </c>
      <c r="Q3608" t="str">
        <f t="shared" si="224"/>
        <v>Desirable</v>
      </c>
      <c r="R3608" t="str">
        <f t="shared" si="225"/>
        <v>Normal</v>
      </c>
      <c r="S3608">
        <f t="shared" si="226"/>
        <v>5</v>
      </c>
      <c r="T3608" t="str">
        <f t="shared" si="227"/>
        <v>Moderate</v>
      </c>
    </row>
    <row r="3609" spans="1:20" ht="15" customHeight="1" x14ac:dyDescent="0.35">
      <c r="A3609" s="35">
        <v>72</v>
      </c>
      <c r="B3609" s="36">
        <v>20.95876977</v>
      </c>
      <c r="C3609" s="35">
        <v>112.92742320000001</v>
      </c>
      <c r="D3609" s="35">
        <v>73.309930469999998</v>
      </c>
      <c r="E3609" s="37">
        <v>185.4027476</v>
      </c>
      <c r="F3609" s="37">
        <v>27.5495643</v>
      </c>
      <c r="G3609" s="37">
        <v>226.7053147</v>
      </c>
      <c r="H3609" s="37">
        <v>251.2115119</v>
      </c>
      <c r="I3609" s="17" t="s">
        <v>353</v>
      </c>
      <c r="J3609" s="17" t="s">
        <v>354</v>
      </c>
      <c r="K3609" s="17" t="s">
        <v>255</v>
      </c>
      <c r="L3609" s="17" t="s">
        <v>366</v>
      </c>
      <c r="M3609" s="17" t="s">
        <v>255</v>
      </c>
      <c r="N3609" s="36">
        <v>6.7297887393449596</v>
      </c>
      <c r="O3609" s="35">
        <v>39.617492730000002</v>
      </c>
      <c r="P3609" s="37">
        <v>1509.03142344</v>
      </c>
      <c r="Q3609" t="str">
        <f t="shared" si="224"/>
        <v>Desirable</v>
      </c>
      <c r="R3609" t="str">
        <f t="shared" si="225"/>
        <v>Normal</v>
      </c>
      <c r="S3609">
        <f t="shared" si="226"/>
        <v>3</v>
      </c>
      <c r="T3609" t="str">
        <f t="shared" si="227"/>
        <v>Moderate</v>
      </c>
    </row>
    <row r="3610" spans="1:20" ht="15" customHeight="1" x14ac:dyDescent="0.35">
      <c r="A3610" s="35">
        <v>20</v>
      </c>
      <c r="B3610" s="36">
        <v>26.365102530000001</v>
      </c>
      <c r="C3610" s="35">
        <v>92.921413880000003</v>
      </c>
      <c r="D3610" s="35">
        <v>75.643639660000005</v>
      </c>
      <c r="E3610" s="37">
        <v>166.03213589999999</v>
      </c>
      <c r="F3610" s="37">
        <v>37.905367259999998</v>
      </c>
      <c r="G3610" s="37">
        <v>217.64841179999999</v>
      </c>
      <c r="H3610" s="37">
        <v>245.7794016</v>
      </c>
      <c r="I3610" s="17" t="s">
        <v>243</v>
      </c>
      <c r="J3610" s="17" t="s">
        <v>249</v>
      </c>
      <c r="K3610" s="17" t="s">
        <v>255</v>
      </c>
      <c r="L3610" s="17" t="s">
        <v>355</v>
      </c>
      <c r="M3610" s="17" t="s">
        <v>333</v>
      </c>
      <c r="N3610" s="36">
        <v>4.3801748380685703</v>
      </c>
      <c r="O3610" s="35">
        <v>17.277774220000001</v>
      </c>
      <c r="P3610" s="37">
        <v>527.30205060000003</v>
      </c>
      <c r="Q3610" t="str">
        <f t="shared" si="224"/>
        <v>Desirable</v>
      </c>
      <c r="R3610" t="str">
        <f t="shared" si="225"/>
        <v>Normal</v>
      </c>
      <c r="S3610">
        <f t="shared" si="226"/>
        <v>3</v>
      </c>
      <c r="T3610" t="str">
        <f t="shared" si="227"/>
        <v>Moderate</v>
      </c>
    </row>
    <row r="3611" spans="1:20" ht="15" customHeight="1" x14ac:dyDescent="0.35">
      <c r="A3611" s="35">
        <v>55</v>
      </c>
      <c r="B3611" s="36">
        <v>20.281575780000001</v>
      </c>
      <c r="C3611" s="35">
        <v>99.087269899999995</v>
      </c>
      <c r="D3611" s="35">
        <v>90.025042850000006</v>
      </c>
      <c r="E3611" s="37">
        <v>210.59804679999999</v>
      </c>
      <c r="F3611" s="37">
        <v>41.423497689999998</v>
      </c>
      <c r="G3611" s="37">
        <v>233.24486020000001</v>
      </c>
      <c r="H3611" s="37">
        <v>211.3874088</v>
      </c>
      <c r="I3611" s="17" t="s">
        <v>353</v>
      </c>
      <c r="J3611" s="17" t="s">
        <v>354</v>
      </c>
      <c r="K3611" s="17" t="s">
        <v>392</v>
      </c>
      <c r="L3611" s="17" t="s">
        <v>363</v>
      </c>
      <c r="M3611" s="17" t="s">
        <v>255</v>
      </c>
      <c r="N3611" s="36">
        <v>5.0840237677669702</v>
      </c>
      <c r="O3611" s="35">
        <v>9.06222704999999</v>
      </c>
      <c r="P3611" s="37">
        <v>1115.4866678999999</v>
      </c>
      <c r="Q3611" t="str">
        <f t="shared" si="224"/>
        <v>Borderline High</v>
      </c>
      <c r="R3611" t="str">
        <f t="shared" si="225"/>
        <v>Normal</v>
      </c>
      <c r="S3611">
        <f t="shared" si="226"/>
        <v>2</v>
      </c>
      <c r="T3611" t="str">
        <f t="shared" si="227"/>
        <v>Low</v>
      </c>
    </row>
    <row r="3612" spans="1:20" ht="15" customHeight="1" x14ac:dyDescent="0.35">
      <c r="A3612" s="35">
        <v>18</v>
      </c>
      <c r="B3612" s="36">
        <v>30.408921169999999</v>
      </c>
      <c r="C3612" s="35">
        <v>120.7946347</v>
      </c>
      <c r="D3612" s="35">
        <v>85.594407700000005</v>
      </c>
      <c r="E3612" s="37">
        <v>187.8240136</v>
      </c>
      <c r="F3612" s="37">
        <v>39.231718569999998</v>
      </c>
      <c r="G3612" s="37">
        <v>218.21944679999999</v>
      </c>
      <c r="H3612" s="37">
        <v>249.00927909999999</v>
      </c>
      <c r="I3612" s="17" t="s">
        <v>243</v>
      </c>
      <c r="J3612" s="17" t="s">
        <v>249</v>
      </c>
      <c r="K3612" s="17" t="s">
        <v>392</v>
      </c>
      <c r="L3612" s="17" t="s">
        <v>355</v>
      </c>
      <c r="M3612" s="17" t="s">
        <v>334</v>
      </c>
      <c r="N3612" s="36">
        <v>4.7875550816075298</v>
      </c>
      <c r="O3612" s="35">
        <v>35.200226999999998</v>
      </c>
      <c r="P3612" s="37">
        <v>547.36058105999996</v>
      </c>
      <c r="Q3612" t="str">
        <f t="shared" si="224"/>
        <v>Desirable</v>
      </c>
      <c r="R3612" t="str">
        <f t="shared" si="225"/>
        <v>Elevated</v>
      </c>
      <c r="S3612">
        <f t="shared" si="226"/>
        <v>5</v>
      </c>
      <c r="T3612" t="str">
        <f t="shared" si="227"/>
        <v>Moderate</v>
      </c>
    </row>
    <row r="3613" spans="1:20" ht="15" customHeight="1" x14ac:dyDescent="0.35">
      <c r="A3613" s="35">
        <v>55</v>
      </c>
      <c r="B3613" s="36">
        <v>36.250407410000001</v>
      </c>
      <c r="C3613" s="35">
        <v>103.95230309999999</v>
      </c>
      <c r="D3613" s="35">
        <v>81.943174420000005</v>
      </c>
      <c r="E3613" s="37">
        <v>206.4153269</v>
      </c>
      <c r="F3613" s="37">
        <v>35.553530809999998</v>
      </c>
      <c r="G3613" s="37">
        <v>216.8725383</v>
      </c>
      <c r="H3613" s="37">
        <v>261.3943903</v>
      </c>
      <c r="I3613" s="17" t="s">
        <v>243</v>
      </c>
      <c r="J3613" s="17" t="s">
        <v>354</v>
      </c>
      <c r="K3613" s="17" t="s">
        <v>392</v>
      </c>
      <c r="L3613" s="17" t="s">
        <v>363</v>
      </c>
      <c r="M3613" s="17" t="s">
        <v>334</v>
      </c>
      <c r="N3613" s="36">
        <v>5.8057616837859198</v>
      </c>
      <c r="O3613" s="35">
        <v>22.00912868</v>
      </c>
      <c r="P3613" s="37">
        <v>1993.77240755</v>
      </c>
      <c r="Q3613" t="str">
        <f t="shared" si="224"/>
        <v>Borderline High</v>
      </c>
      <c r="R3613" t="str">
        <f t="shared" si="225"/>
        <v>Normal</v>
      </c>
      <c r="S3613">
        <f t="shared" si="226"/>
        <v>4</v>
      </c>
      <c r="T3613" t="str">
        <f t="shared" si="227"/>
        <v>Moderate</v>
      </c>
    </row>
    <row r="3614" spans="1:20" ht="15" customHeight="1" x14ac:dyDescent="0.35">
      <c r="A3614" s="35">
        <v>46</v>
      </c>
      <c r="B3614" s="36">
        <v>26.069884890000001</v>
      </c>
      <c r="C3614" s="35">
        <v>102.460961</v>
      </c>
      <c r="D3614" s="35">
        <v>85.106397630000004</v>
      </c>
      <c r="E3614" s="37">
        <v>184.40384950000001</v>
      </c>
      <c r="F3614" s="37">
        <v>37.585371180000003</v>
      </c>
      <c r="G3614" s="37">
        <v>213.48065589999999</v>
      </c>
      <c r="H3614" s="37">
        <v>229.30256589999999</v>
      </c>
      <c r="I3614" s="17" t="s">
        <v>243</v>
      </c>
      <c r="J3614" s="17" t="s">
        <v>359</v>
      </c>
      <c r="K3614" s="17" t="s">
        <v>392</v>
      </c>
      <c r="L3614" s="17" t="s">
        <v>360</v>
      </c>
      <c r="M3614" s="17" t="s">
        <v>333</v>
      </c>
      <c r="N3614" s="36">
        <v>4.9062665529328404</v>
      </c>
      <c r="O3614" s="35">
        <v>17.354563370000001</v>
      </c>
      <c r="P3614" s="37">
        <v>1199.21470494</v>
      </c>
      <c r="Q3614" t="str">
        <f t="shared" si="224"/>
        <v>Desirable</v>
      </c>
      <c r="R3614" t="str">
        <f t="shared" si="225"/>
        <v>Normal</v>
      </c>
      <c r="S3614">
        <f t="shared" si="226"/>
        <v>3</v>
      </c>
      <c r="T3614" t="str">
        <f t="shared" si="227"/>
        <v>Moderate</v>
      </c>
    </row>
    <row r="3615" spans="1:20" ht="15" customHeight="1" x14ac:dyDescent="0.35">
      <c r="A3615" s="35">
        <v>22</v>
      </c>
      <c r="B3615" s="36">
        <v>26.537571270000001</v>
      </c>
      <c r="C3615" s="35">
        <v>103.8944798</v>
      </c>
      <c r="D3615" s="35">
        <v>69.324091960000004</v>
      </c>
      <c r="E3615" s="37">
        <v>173.81215639999999</v>
      </c>
      <c r="F3615" s="37">
        <v>40.489716180000002</v>
      </c>
      <c r="G3615" s="37">
        <v>212.9753121</v>
      </c>
      <c r="H3615" s="37">
        <v>255.5530445</v>
      </c>
      <c r="I3615" s="17" t="s">
        <v>353</v>
      </c>
      <c r="J3615" s="17" t="s">
        <v>249</v>
      </c>
      <c r="K3615" s="17" t="s">
        <v>255</v>
      </c>
      <c r="L3615" s="17" t="s">
        <v>355</v>
      </c>
      <c r="M3615" s="17" t="s">
        <v>333</v>
      </c>
      <c r="N3615" s="36">
        <v>4.2927482036995599</v>
      </c>
      <c r="O3615" s="35">
        <v>34.570387840000002</v>
      </c>
      <c r="P3615" s="37">
        <v>583.82656794000002</v>
      </c>
      <c r="Q3615" t="str">
        <f t="shared" si="224"/>
        <v>Desirable</v>
      </c>
      <c r="R3615" t="str">
        <f t="shared" si="225"/>
        <v>Normal</v>
      </c>
      <c r="S3615">
        <f t="shared" si="226"/>
        <v>4</v>
      </c>
      <c r="T3615" t="str">
        <f t="shared" si="227"/>
        <v>Moderate</v>
      </c>
    </row>
    <row r="3616" spans="1:20" ht="15" customHeight="1" x14ac:dyDescent="0.35">
      <c r="A3616" s="35">
        <v>38</v>
      </c>
      <c r="B3616" s="36">
        <v>25.618565820000001</v>
      </c>
      <c r="C3616" s="35">
        <v>104.79998139999999</v>
      </c>
      <c r="D3616" s="35">
        <v>77.537278760000007</v>
      </c>
      <c r="E3616" s="37">
        <v>205.9070567</v>
      </c>
      <c r="F3616" s="37">
        <v>26.78666359</v>
      </c>
      <c r="G3616" s="37">
        <v>225.75624389999999</v>
      </c>
      <c r="H3616" s="37">
        <v>260.7642295</v>
      </c>
      <c r="I3616" s="17" t="s">
        <v>353</v>
      </c>
      <c r="J3616" s="17" t="s">
        <v>249</v>
      </c>
      <c r="K3616" s="17" t="s">
        <v>255</v>
      </c>
      <c r="L3616" s="17" t="s">
        <v>357</v>
      </c>
      <c r="M3616" s="17" t="s">
        <v>333</v>
      </c>
      <c r="N3616" s="36">
        <v>7.6869243535379796</v>
      </c>
      <c r="O3616" s="35">
        <v>27.262702640000001</v>
      </c>
      <c r="P3616" s="37">
        <v>973.50550115999999</v>
      </c>
      <c r="Q3616" t="str">
        <f t="shared" si="224"/>
        <v>Borderline High</v>
      </c>
      <c r="R3616" t="str">
        <f t="shared" si="225"/>
        <v>Normal</v>
      </c>
      <c r="S3616">
        <f t="shared" si="226"/>
        <v>5</v>
      </c>
      <c r="T3616" t="str">
        <f t="shared" si="227"/>
        <v>Moderate</v>
      </c>
    </row>
    <row r="3617" spans="1:20" ht="15" customHeight="1" x14ac:dyDescent="0.35">
      <c r="A3617" s="35">
        <v>88</v>
      </c>
      <c r="B3617" s="36">
        <v>25.878017400000001</v>
      </c>
      <c r="C3617" s="35">
        <v>102.854928</v>
      </c>
      <c r="D3617" s="35">
        <v>74.926667719999998</v>
      </c>
      <c r="E3617" s="37">
        <v>183.02612300000001</v>
      </c>
      <c r="F3617" s="37">
        <v>30.423288660000001</v>
      </c>
      <c r="G3617" s="37">
        <v>201.04362470000001</v>
      </c>
      <c r="H3617" s="37">
        <v>255.3369198</v>
      </c>
      <c r="I3617" s="17" t="s">
        <v>243</v>
      </c>
      <c r="J3617" s="17" t="s">
        <v>359</v>
      </c>
      <c r="K3617" s="17" t="s">
        <v>255</v>
      </c>
      <c r="L3617" s="17" t="s">
        <v>366</v>
      </c>
      <c r="M3617" s="17" t="s">
        <v>333</v>
      </c>
      <c r="N3617" s="36">
        <v>6.01598745768203</v>
      </c>
      <c r="O3617" s="35">
        <v>27.92826028</v>
      </c>
      <c r="P3617" s="37">
        <v>2277.2655312000002</v>
      </c>
      <c r="Q3617" t="str">
        <f t="shared" si="224"/>
        <v>Desirable</v>
      </c>
      <c r="R3617" t="str">
        <f t="shared" si="225"/>
        <v>Normal</v>
      </c>
      <c r="S3617">
        <f t="shared" si="226"/>
        <v>3</v>
      </c>
      <c r="T3617" t="str">
        <f t="shared" si="227"/>
        <v>Moderate</v>
      </c>
    </row>
    <row r="3618" spans="1:20" ht="15" customHeight="1" x14ac:dyDescent="0.35">
      <c r="A3618" s="35">
        <v>84</v>
      </c>
      <c r="B3618" s="36">
        <v>23.120373390000001</v>
      </c>
      <c r="C3618" s="35">
        <v>106.7494342</v>
      </c>
      <c r="D3618" s="35">
        <v>74.65927628</v>
      </c>
      <c r="E3618" s="37">
        <v>208.77540519999999</v>
      </c>
      <c r="F3618" s="37">
        <v>49.79758811</v>
      </c>
      <c r="G3618" s="37">
        <v>217.92961439999999</v>
      </c>
      <c r="H3618" s="37">
        <v>261.73603550000001</v>
      </c>
      <c r="I3618" s="17" t="s">
        <v>243</v>
      </c>
      <c r="J3618" s="17" t="s">
        <v>249</v>
      </c>
      <c r="K3618" s="17" t="s">
        <v>255</v>
      </c>
      <c r="L3618" s="17" t="s">
        <v>366</v>
      </c>
      <c r="M3618" s="17" t="s">
        <v>255</v>
      </c>
      <c r="N3618" s="36">
        <v>4.19248026106861</v>
      </c>
      <c r="O3618" s="35">
        <v>32.090157920000003</v>
      </c>
      <c r="P3618" s="37">
        <v>1942.11136476</v>
      </c>
      <c r="Q3618" t="str">
        <f t="shared" si="224"/>
        <v>Borderline High</v>
      </c>
      <c r="R3618" t="str">
        <f t="shared" si="225"/>
        <v>Normal</v>
      </c>
      <c r="S3618">
        <f t="shared" si="226"/>
        <v>0</v>
      </c>
      <c r="T3618" t="str">
        <f t="shared" si="227"/>
        <v>Low</v>
      </c>
    </row>
    <row r="3619" spans="1:20" ht="15" customHeight="1" x14ac:dyDescent="0.35">
      <c r="A3619" s="35">
        <v>64</v>
      </c>
      <c r="B3619" s="36">
        <v>33.9102143</v>
      </c>
      <c r="C3619" s="35">
        <v>94.349560530000005</v>
      </c>
      <c r="D3619" s="35">
        <v>76.410706160000004</v>
      </c>
      <c r="E3619" s="37">
        <v>171.3253843</v>
      </c>
      <c r="F3619" s="37">
        <v>35.037856920000003</v>
      </c>
      <c r="G3619" s="37">
        <v>208.47505419999999</v>
      </c>
      <c r="H3619" s="37">
        <v>235.80586650000001</v>
      </c>
      <c r="I3619" s="17" t="s">
        <v>243</v>
      </c>
      <c r="J3619" s="17" t="s">
        <v>354</v>
      </c>
      <c r="K3619" s="17" t="s">
        <v>255</v>
      </c>
      <c r="L3619" s="17" t="s">
        <v>261</v>
      </c>
      <c r="M3619" s="17" t="s">
        <v>334</v>
      </c>
      <c r="N3619" s="36">
        <v>4.8897221280165004</v>
      </c>
      <c r="O3619" s="35">
        <v>17.938854370000001</v>
      </c>
      <c r="P3619" s="37">
        <v>2170.2537152</v>
      </c>
      <c r="Q3619" t="str">
        <f t="shared" si="224"/>
        <v>Desirable</v>
      </c>
      <c r="R3619" t="str">
        <f t="shared" si="225"/>
        <v>Normal</v>
      </c>
      <c r="S3619">
        <f t="shared" si="226"/>
        <v>4</v>
      </c>
      <c r="T3619" t="str">
        <f t="shared" si="227"/>
        <v>Moderate</v>
      </c>
    </row>
    <row r="3620" spans="1:20" ht="15" customHeight="1" x14ac:dyDescent="0.35">
      <c r="A3620" s="35">
        <v>52</v>
      </c>
      <c r="B3620" s="36">
        <v>27.975140010000001</v>
      </c>
      <c r="C3620" s="35">
        <v>115.85882530000001</v>
      </c>
      <c r="D3620" s="35">
        <v>81.420553749999996</v>
      </c>
      <c r="E3620" s="37">
        <v>170.9472141</v>
      </c>
      <c r="F3620" s="37">
        <v>38.959482989999998</v>
      </c>
      <c r="G3620" s="37">
        <v>204.65896770000001</v>
      </c>
      <c r="H3620" s="37">
        <v>223.30178570000001</v>
      </c>
      <c r="I3620" s="17" t="s">
        <v>243</v>
      </c>
      <c r="J3620" s="17" t="s">
        <v>354</v>
      </c>
      <c r="K3620" s="17" t="s">
        <v>392</v>
      </c>
      <c r="L3620" s="17" t="s">
        <v>363</v>
      </c>
      <c r="M3620" s="17" t="s">
        <v>333</v>
      </c>
      <c r="N3620" s="36">
        <v>4.3878203964841704</v>
      </c>
      <c r="O3620" s="35">
        <v>34.438271550000003</v>
      </c>
      <c r="P3620" s="37">
        <v>1454.70728052</v>
      </c>
      <c r="Q3620" t="str">
        <f t="shared" si="224"/>
        <v>Desirable</v>
      </c>
      <c r="R3620" t="str">
        <f t="shared" si="225"/>
        <v>Normal</v>
      </c>
      <c r="S3620">
        <f t="shared" si="226"/>
        <v>3</v>
      </c>
      <c r="T3620" t="str">
        <f t="shared" si="227"/>
        <v>Moderate</v>
      </c>
    </row>
    <row r="3621" spans="1:20" ht="15" customHeight="1" x14ac:dyDescent="0.35">
      <c r="A3621" s="35">
        <v>85</v>
      </c>
      <c r="B3621" s="36">
        <v>27.316914539999999</v>
      </c>
      <c r="C3621" s="35">
        <v>111.4057372</v>
      </c>
      <c r="D3621" s="35">
        <v>80.506502299999994</v>
      </c>
      <c r="E3621" s="37">
        <v>204.3521485</v>
      </c>
      <c r="F3621" s="37">
        <v>34.362635009999998</v>
      </c>
      <c r="G3621" s="37">
        <v>207.35377980000001</v>
      </c>
      <c r="H3621" s="37">
        <v>287.75746789999999</v>
      </c>
      <c r="I3621" s="17" t="s">
        <v>243</v>
      </c>
      <c r="J3621" s="17" t="s">
        <v>249</v>
      </c>
      <c r="K3621" s="17" t="s">
        <v>392</v>
      </c>
      <c r="L3621" s="17" t="s">
        <v>366</v>
      </c>
      <c r="M3621" s="17" t="s">
        <v>333</v>
      </c>
      <c r="N3621" s="36">
        <v>5.9469289372171499</v>
      </c>
      <c r="O3621" s="35">
        <v>30.8992349</v>
      </c>
      <c r="P3621" s="37">
        <v>2321.9377359</v>
      </c>
      <c r="Q3621" t="str">
        <f t="shared" si="224"/>
        <v>Borderline High</v>
      </c>
      <c r="R3621" t="str">
        <f t="shared" si="225"/>
        <v>Normal</v>
      </c>
      <c r="S3621">
        <f t="shared" si="226"/>
        <v>3</v>
      </c>
      <c r="T3621" t="str">
        <f t="shared" si="227"/>
        <v>Moderate</v>
      </c>
    </row>
    <row r="3622" spans="1:20" ht="15" customHeight="1" x14ac:dyDescent="0.35">
      <c r="A3622" s="35">
        <v>86</v>
      </c>
      <c r="B3622" s="36">
        <v>25.86973222</v>
      </c>
      <c r="C3622" s="35">
        <v>97.461117920000007</v>
      </c>
      <c r="D3622" s="35">
        <v>76.106517060000002</v>
      </c>
      <c r="E3622" s="37">
        <v>192.29778339999999</v>
      </c>
      <c r="F3622" s="37">
        <v>38.181139109999997</v>
      </c>
      <c r="G3622" s="37">
        <v>216.70486940000001</v>
      </c>
      <c r="H3622" s="37">
        <v>224.15286029999999</v>
      </c>
      <c r="I3622" s="17" t="s">
        <v>243</v>
      </c>
      <c r="J3622" s="17" t="s">
        <v>359</v>
      </c>
      <c r="K3622" s="17" t="s">
        <v>255</v>
      </c>
      <c r="L3622" s="17" t="s">
        <v>366</v>
      </c>
      <c r="M3622" s="17" t="s">
        <v>333</v>
      </c>
      <c r="N3622" s="36">
        <v>5.0364600921410299</v>
      </c>
      <c r="O3622" s="35">
        <v>21.354600860000001</v>
      </c>
      <c r="P3622" s="37">
        <v>2224.7969709200001</v>
      </c>
      <c r="Q3622" t="str">
        <f t="shared" si="224"/>
        <v>Desirable</v>
      </c>
      <c r="R3622" t="str">
        <f t="shared" si="225"/>
        <v>Normal</v>
      </c>
      <c r="S3622">
        <f t="shared" si="226"/>
        <v>3</v>
      </c>
      <c r="T3622" t="str">
        <f t="shared" si="227"/>
        <v>Moderate</v>
      </c>
    </row>
    <row r="3623" spans="1:20" ht="15" customHeight="1" x14ac:dyDescent="0.35">
      <c r="A3623" s="35">
        <v>18</v>
      </c>
      <c r="B3623" s="36">
        <v>20.63551773</v>
      </c>
      <c r="C3623" s="35">
        <v>96.463140460000005</v>
      </c>
      <c r="D3623" s="35">
        <v>64.258575210000004</v>
      </c>
      <c r="E3623" s="37">
        <v>207.3271269</v>
      </c>
      <c r="F3623" s="37">
        <v>26.676968550000002</v>
      </c>
      <c r="G3623" s="37">
        <v>222.6805712</v>
      </c>
      <c r="H3623" s="37">
        <v>253.45406800000001</v>
      </c>
      <c r="I3623" s="17" t="s">
        <v>353</v>
      </c>
      <c r="J3623" s="17" t="s">
        <v>249</v>
      </c>
      <c r="K3623" s="17" t="s">
        <v>255</v>
      </c>
      <c r="L3623" s="17" t="s">
        <v>355</v>
      </c>
      <c r="M3623" s="17" t="s">
        <v>255</v>
      </c>
      <c r="N3623" s="36">
        <v>7.7717648656897298</v>
      </c>
      <c r="O3623" s="35">
        <v>32.204565250000002</v>
      </c>
      <c r="P3623" s="37">
        <v>371.43931914000001</v>
      </c>
      <c r="Q3623" t="str">
        <f t="shared" si="224"/>
        <v>Borderline High</v>
      </c>
      <c r="R3623" t="str">
        <f t="shared" si="225"/>
        <v>Normal</v>
      </c>
      <c r="S3623">
        <f t="shared" si="226"/>
        <v>3</v>
      </c>
      <c r="T3623" t="str">
        <f t="shared" si="227"/>
        <v>Moderate</v>
      </c>
    </row>
    <row r="3624" spans="1:20" ht="15" customHeight="1" x14ac:dyDescent="0.35">
      <c r="A3624" s="35">
        <v>85</v>
      </c>
      <c r="B3624" s="36">
        <v>31.691910799999999</v>
      </c>
      <c r="C3624" s="35">
        <v>93.086733800000005</v>
      </c>
      <c r="D3624" s="35">
        <v>75.711227589999993</v>
      </c>
      <c r="E3624" s="37">
        <v>232.63081080000001</v>
      </c>
      <c r="F3624" s="37">
        <v>35.466682120000002</v>
      </c>
      <c r="G3624" s="37">
        <v>249.03525870000001</v>
      </c>
      <c r="H3624" s="37">
        <v>329.49205000000001</v>
      </c>
      <c r="I3624" s="17" t="s">
        <v>353</v>
      </c>
      <c r="J3624" s="17" t="s">
        <v>249</v>
      </c>
      <c r="K3624" s="17" t="s">
        <v>255</v>
      </c>
      <c r="L3624" s="17" t="s">
        <v>366</v>
      </c>
      <c r="M3624" s="17" t="s">
        <v>334</v>
      </c>
      <c r="N3624" s="36">
        <v>6.55913654434615</v>
      </c>
      <c r="O3624" s="35">
        <v>17.375506210000001</v>
      </c>
      <c r="P3624" s="37">
        <v>2693.812418</v>
      </c>
      <c r="Q3624" t="str">
        <f t="shared" si="224"/>
        <v>Borderline High</v>
      </c>
      <c r="R3624" t="str">
        <f t="shared" si="225"/>
        <v>Normal</v>
      </c>
      <c r="S3624">
        <f t="shared" si="226"/>
        <v>6</v>
      </c>
      <c r="T3624" t="str">
        <f t="shared" si="227"/>
        <v>High</v>
      </c>
    </row>
    <row r="3625" spans="1:20" ht="15" customHeight="1" x14ac:dyDescent="0.35">
      <c r="A3625" s="35">
        <v>29</v>
      </c>
      <c r="B3625" s="36">
        <v>34.114793419999998</v>
      </c>
      <c r="C3625" s="35">
        <v>98.701831740000003</v>
      </c>
      <c r="D3625" s="35">
        <v>78.754118340000005</v>
      </c>
      <c r="E3625" s="37">
        <v>203.73556060000001</v>
      </c>
      <c r="F3625" s="37">
        <v>31.249934</v>
      </c>
      <c r="G3625" s="37">
        <v>226.45426879999999</v>
      </c>
      <c r="H3625" s="37">
        <v>290.45992039999999</v>
      </c>
      <c r="I3625" s="17" t="s">
        <v>353</v>
      </c>
      <c r="J3625" s="17" t="s">
        <v>354</v>
      </c>
      <c r="K3625" s="17" t="s">
        <v>255</v>
      </c>
      <c r="L3625" s="17" t="s">
        <v>355</v>
      </c>
      <c r="M3625" s="17" t="s">
        <v>334</v>
      </c>
      <c r="N3625" s="36">
        <v>6.5195517084932098</v>
      </c>
      <c r="O3625" s="35">
        <v>19.947713400000001</v>
      </c>
      <c r="P3625" s="37">
        <v>989.32900917999996</v>
      </c>
      <c r="Q3625" t="str">
        <f t="shared" si="224"/>
        <v>Borderline High</v>
      </c>
      <c r="R3625" t="str">
        <f t="shared" si="225"/>
        <v>Normal</v>
      </c>
      <c r="S3625">
        <f t="shared" si="226"/>
        <v>6</v>
      </c>
      <c r="T3625" t="str">
        <f t="shared" si="227"/>
        <v>High</v>
      </c>
    </row>
    <row r="3626" spans="1:20" ht="15" customHeight="1" x14ac:dyDescent="0.35">
      <c r="A3626" s="35">
        <v>77</v>
      </c>
      <c r="B3626" s="36">
        <v>17.69266081</v>
      </c>
      <c r="C3626" s="35">
        <v>89.556114710000003</v>
      </c>
      <c r="D3626" s="35">
        <v>64.980221639999996</v>
      </c>
      <c r="E3626" s="37">
        <v>175.15815449999999</v>
      </c>
      <c r="F3626" s="37">
        <v>32.987912199999997</v>
      </c>
      <c r="G3626" s="37">
        <v>209.9797777</v>
      </c>
      <c r="H3626" s="37">
        <v>238.01535849999999</v>
      </c>
      <c r="I3626" s="17" t="s">
        <v>243</v>
      </c>
      <c r="J3626" s="17" t="s">
        <v>354</v>
      </c>
      <c r="K3626" s="17" t="s">
        <v>255</v>
      </c>
      <c r="L3626" s="17" t="s">
        <v>366</v>
      </c>
      <c r="M3626" s="17" t="s">
        <v>332</v>
      </c>
      <c r="N3626" s="36">
        <v>5.3097678154969801</v>
      </c>
      <c r="O3626" s="35">
        <v>24.575893069999999</v>
      </c>
      <c r="P3626" s="37">
        <v>1362.3348823700001</v>
      </c>
      <c r="Q3626" t="str">
        <f t="shared" si="224"/>
        <v>Desirable</v>
      </c>
      <c r="R3626" t="str">
        <f t="shared" si="225"/>
        <v>Normal</v>
      </c>
      <c r="S3626">
        <f t="shared" si="226"/>
        <v>2</v>
      </c>
      <c r="T3626" t="str">
        <f t="shared" si="227"/>
        <v>Low</v>
      </c>
    </row>
    <row r="3627" spans="1:20" ht="15" customHeight="1" x14ac:dyDescent="0.35">
      <c r="A3627" s="35">
        <v>44</v>
      </c>
      <c r="B3627" s="36">
        <v>30.54723598</v>
      </c>
      <c r="C3627" s="35">
        <v>132.8008572</v>
      </c>
      <c r="D3627" s="35">
        <v>81.841356399999995</v>
      </c>
      <c r="E3627" s="37">
        <v>202.85729029999999</v>
      </c>
      <c r="F3627" s="37">
        <v>33.266475360000001</v>
      </c>
      <c r="G3627" s="37">
        <v>226.78899770000001</v>
      </c>
      <c r="H3627" s="37">
        <v>222.7000942</v>
      </c>
      <c r="I3627" s="17" t="s">
        <v>243</v>
      </c>
      <c r="J3627" s="17" t="s">
        <v>359</v>
      </c>
      <c r="K3627" s="17" t="s">
        <v>392</v>
      </c>
      <c r="L3627" s="17" t="s">
        <v>360</v>
      </c>
      <c r="M3627" s="17" t="s">
        <v>334</v>
      </c>
      <c r="N3627" s="36">
        <v>6.0979496055634996</v>
      </c>
      <c r="O3627" s="35">
        <v>50.959500800000001</v>
      </c>
      <c r="P3627" s="37">
        <v>1344.0783831199999</v>
      </c>
      <c r="Q3627" t="str">
        <f t="shared" si="224"/>
        <v>Borderline High</v>
      </c>
      <c r="R3627" t="str">
        <f t="shared" si="225"/>
        <v>High / Stage 1</v>
      </c>
      <c r="S3627">
        <f t="shared" si="226"/>
        <v>6</v>
      </c>
      <c r="T3627" t="str">
        <f t="shared" si="227"/>
        <v>High</v>
      </c>
    </row>
    <row r="3628" spans="1:20" ht="15" customHeight="1" x14ac:dyDescent="0.35">
      <c r="A3628" s="35">
        <v>73</v>
      </c>
      <c r="B3628" s="36">
        <v>31.312253760000001</v>
      </c>
      <c r="C3628" s="35">
        <v>115.89813270000001</v>
      </c>
      <c r="D3628" s="35">
        <v>71.675799380000001</v>
      </c>
      <c r="E3628" s="37">
        <v>207.613867</v>
      </c>
      <c r="F3628" s="37">
        <v>35.061175910000003</v>
      </c>
      <c r="G3628" s="37">
        <v>228.333136</v>
      </c>
      <c r="H3628" s="37">
        <v>266.55417290000003</v>
      </c>
      <c r="I3628" s="17" t="s">
        <v>243</v>
      </c>
      <c r="J3628" s="17" t="s">
        <v>249</v>
      </c>
      <c r="K3628" s="17" t="s">
        <v>255</v>
      </c>
      <c r="L3628" s="17" t="s">
        <v>366</v>
      </c>
      <c r="M3628" s="17" t="s">
        <v>334</v>
      </c>
      <c r="N3628" s="36">
        <v>5.9214747255748801</v>
      </c>
      <c r="O3628" s="35">
        <v>44.222333319999997</v>
      </c>
      <c r="P3628" s="37">
        <v>2285.7945244799998</v>
      </c>
      <c r="Q3628" t="str">
        <f t="shared" si="224"/>
        <v>Borderline High</v>
      </c>
      <c r="R3628" t="str">
        <f t="shared" si="225"/>
        <v>Normal</v>
      </c>
      <c r="S3628">
        <f t="shared" si="226"/>
        <v>4</v>
      </c>
      <c r="T3628" t="str">
        <f t="shared" si="227"/>
        <v>Moderate</v>
      </c>
    </row>
    <row r="3629" spans="1:20" ht="15" customHeight="1" x14ac:dyDescent="0.35">
      <c r="A3629" s="35">
        <v>40</v>
      </c>
      <c r="B3629" s="36">
        <v>33.421025929999999</v>
      </c>
      <c r="C3629" s="35">
        <v>111.2859902</v>
      </c>
      <c r="D3629" s="35">
        <v>97.289500959999998</v>
      </c>
      <c r="E3629" s="37">
        <v>201.9579962</v>
      </c>
      <c r="F3629" s="37">
        <v>38.059818030000002</v>
      </c>
      <c r="G3629" s="37">
        <v>215.72863810000001</v>
      </c>
      <c r="H3629" s="37">
        <v>260.03344170000003</v>
      </c>
      <c r="I3629" s="17" t="s">
        <v>353</v>
      </c>
      <c r="J3629" s="17" t="s">
        <v>359</v>
      </c>
      <c r="K3629" s="17" t="s">
        <v>392</v>
      </c>
      <c r="L3629" s="17" t="s">
        <v>360</v>
      </c>
      <c r="M3629" s="17" t="s">
        <v>334</v>
      </c>
      <c r="N3629" s="36">
        <v>5.3063311033387004</v>
      </c>
      <c r="O3629" s="35">
        <v>13.996489240000001</v>
      </c>
      <c r="P3629" s="37">
        <v>1336.8410372000001</v>
      </c>
      <c r="Q3629" t="str">
        <f t="shared" si="224"/>
        <v>Borderline High</v>
      </c>
      <c r="R3629" t="str">
        <f t="shared" si="225"/>
        <v>Normal</v>
      </c>
      <c r="S3629">
        <f t="shared" si="226"/>
        <v>6</v>
      </c>
      <c r="T3629" t="str">
        <f t="shared" si="227"/>
        <v>High</v>
      </c>
    </row>
    <row r="3630" spans="1:20" ht="15" customHeight="1" x14ac:dyDescent="0.35">
      <c r="A3630" s="35">
        <v>42</v>
      </c>
      <c r="B3630" s="36">
        <v>33.027326109999997</v>
      </c>
      <c r="C3630" s="35">
        <v>101.6035574</v>
      </c>
      <c r="D3630" s="35">
        <v>69.005401300000003</v>
      </c>
      <c r="E3630" s="37">
        <v>168.1268116</v>
      </c>
      <c r="F3630" s="37">
        <v>33.134950770000003</v>
      </c>
      <c r="G3630" s="37">
        <v>212.9285064</v>
      </c>
      <c r="H3630" s="37">
        <v>259.9968748</v>
      </c>
      <c r="I3630" s="17" t="s">
        <v>243</v>
      </c>
      <c r="J3630" s="17" t="s">
        <v>354</v>
      </c>
      <c r="K3630" s="17" t="s">
        <v>255</v>
      </c>
      <c r="L3630" s="17" t="s">
        <v>360</v>
      </c>
      <c r="M3630" s="17" t="s">
        <v>334</v>
      </c>
      <c r="N3630" s="36">
        <v>5.0740021546137299</v>
      </c>
      <c r="O3630" s="35">
        <v>32.598156099999997</v>
      </c>
      <c r="P3630" s="37">
        <v>1387.14769662</v>
      </c>
      <c r="Q3630" t="str">
        <f t="shared" si="224"/>
        <v>Desirable</v>
      </c>
      <c r="R3630" t="str">
        <f t="shared" si="225"/>
        <v>Normal</v>
      </c>
      <c r="S3630">
        <f t="shared" si="226"/>
        <v>4</v>
      </c>
      <c r="T3630" t="str">
        <f t="shared" si="227"/>
        <v>Moderate</v>
      </c>
    </row>
    <row r="3631" spans="1:20" ht="15" customHeight="1" x14ac:dyDescent="0.35">
      <c r="A3631" s="35">
        <v>38</v>
      </c>
      <c r="B3631" s="36">
        <v>40.179013259999998</v>
      </c>
      <c r="C3631" s="35">
        <v>116.9047405</v>
      </c>
      <c r="D3631" s="35">
        <v>77.750038349999997</v>
      </c>
      <c r="E3631" s="37">
        <v>240.50285969999999</v>
      </c>
      <c r="F3631" s="37">
        <v>33.836591570000003</v>
      </c>
      <c r="G3631" s="37">
        <v>226.7340045</v>
      </c>
      <c r="H3631" s="37">
        <v>267.43878619999998</v>
      </c>
      <c r="I3631" s="17" t="s">
        <v>243</v>
      </c>
      <c r="J3631" s="17" t="s">
        <v>249</v>
      </c>
      <c r="K3631" s="17" t="s">
        <v>255</v>
      </c>
      <c r="L3631" s="17" t="s">
        <v>357</v>
      </c>
      <c r="M3631" s="17" t="s">
        <v>334</v>
      </c>
      <c r="N3631" s="36">
        <v>7.1077744105063196</v>
      </c>
      <c r="O3631" s="35">
        <v>39.154702149999999</v>
      </c>
      <c r="P3631" s="37">
        <v>1526.8025038799999</v>
      </c>
      <c r="Q3631" t="str">
        <f t="shared" si="224"/>
        <v>High</v>
      </c>
      <c r="R3631" t="str">
        <f t="shared" si="225"/>
        <v>Normal</v>
      </c>
      <c r="S3631">
        <f t="shared" si="226"/>
        <v>4</v>
      </c>
      <c r="T3631" t="str">
        <f t="shared" si="227"/>
        <v>Moderate</v>
      </c>
    </row>
    <row r="3632" spans="1:20" ht="15" customHeight="1" x14ac:dyDescent="0.35">
      <c r="A3632" s="35">
        <v>78</v>
      </c>
      <c r="B3632" s="36">
        <v>29.001303119999999</v>
      </c>
      <c r="C3632" s="35">
        <v>114.0639633</v>
      </c>
      <c r="D3632" s="35">
        <v>80.272086200000004</v>
      </c>
      <c r="E3632" s="37">
        <v>203.89893319999999</v>
      </c>
      <c r="F3632" s="37">
        <v>33.683734889999997</v>
      </c>
      <c r="G3632" s="37">
        <v>218.06067849999999</v>
      </c>
      <c r="H3632" s="37">
        <v>281.24580400000002</v>
      </c>
      <c r="I3632" s="17" t="s">
        <v>353</v>
      </c>
      <c r="J3632" s="17" t="s">
        <v>249</v>
      </c>
      <c r="K3632" s="17" t="s">
        <v>392</v>
      </c>
      <c r="L3632" s="17" t="s">
        <v>366</v>
      </c>
      <c r="M3632" s="17" t="s">
        <v>333</v>
      </c>
      <c r="N3632" s="36">
        <v>6.0533350552089003</v>
      </c>
      <c r="O3632" s="35">
        <v>33.791877100000001</v>
      </c>
      <c r="P3632" s="37">
        <v>2262.1016433599998</v>
      </c>
      <c r="Q3632" t="str">
        <f t="shared" si="224"/>
        <v>Borderline High</v>
      </c>
      <c r="R3632" t="str">
        <f t="shared" si="225"/>
        <v>Normal</v>
      </c>
      <c r="S3632">
        <f t="shared" si="226"/>
        <v>5</v>
      </c>
      <c r="T3632" t="str">
        <f t="shared" si="227"/>
        <v>Moderate</v>
      </c>
    </row>
    <row r="3633" spans="1:20" ht="15" customHeight="1" x14ac:dyDescent="0.35">
      <c r="A3633" s="35">
        <v>80</v>
      </c>
      <c r="B3633" s="36">
        <v>31.963390950000001</v>
      </c>
      <c r="C3633" s="35">
        <v>121.9940637</v>
      </c>
      <c r="D3633" s="35">
        <v>93.277100090000005</v>
      </c>
      <c r="E3633" s="37">
        <v>211.01438899999999</v>
      </c>
      <c r="F3633" s="37">
        <v>37.206166349999997</v>
      </c>
      <c r="G3633" s="37">
        <v>236.43988160000001</v>
      </c>
      <c r="H3633" s="37">
        <v>261.72513170000002</v>
      </c>
      <c r="I3633" s="17" t="s">
        <v>243</v>
      </c>
      <c r="J3633" s="17" t="s">
        <v>354</v>
      </c>
      <c r="K3633" s="17" t="s">
        <v>392</v>
      </c>
      <c r="L3633" s="17" t="s">
        <v>366</v>
      </c>
      <c r="M3633" s="17" t="s">
        <v>334</v>
      </c>
      <c r="N3633" s="36">
        <v>5.6714896938044799</v>
      </c>
      <c r="O3633" s="35">
        <v>28.716963610000001</v>
      </c>
      <c r="P3633" s="37">
        <v>2557.0712760000001</v>
      </c>
      <c r="Q3633" t="str">
        <f t="shared" si="224"/>
        <v>Borderline High</v>
      </c>
      <c r="R3633" t="str">
        <f t="shared" si="225"/>
        <v>Elevated</v>
      </c>
      <c r="S3633">
        <f t="shared" si="226"/>
        <v>5</v>
      </c>
      <c r="T3633" t="str">
        <f t="shared" si="227"/>
        <v>Moderate</v>
      </c>
    </row>
    <row r="3634" spans="1:20" ht="15" customHeight="1" x14ac:dyDescent="0.35">
      <c r="A3634" s="35">
        <v>69</v>
      </c>
      <c r="B3634" s="36">
        <v>27.062161239999998</v>
      </c>
      <c r="C3634" s="35">
        <v>105.8238676</v>
      </c>
      <c r="D3634" s="35">
        <v>75.224978859999993</v>
      </c>
      <c r="E3634" s="37">
        <v>184.38454469999999</v>
      </c>
      <c r="F3634" s="37">
        <v>29.26977295</v>
      </c>
      <c r="G3634" s="37">
        <v>230.2268674</v>
      </c>
      <c r="H3634" s="37">
        <v>235.72815850000001</v>
      </c>
      <c r="I3634" s="17" t="s">
        <v>243</v>
      </c>
      <c r="J3634" s="17" t="s">
        <v>359</v>
      </c>
      <c r="K3634" s="17" t="s">
        <v>255</v>
      </c>
      <c r="L3634" s="17" t="s">
        <v>261</v>
      </c>
      <c r="M3634" s="17" t="s">
        <v>333</v>
      </c>
      <c r="N3634" s="36">
        <v>6.29948667572428</v>
      </c>
      <c r="O3634" s="35">
        <v>30.59888874</v>
      </c>
      <c r="P3634" s="37">
        <v>1867.28912556</v>
      </c>
      <c r="Q3634" t="str">
        <f t="shared" si="224"/>
        <v>Desirable</v>
      </c>
      <c r="R3634" t="str">
        <f t="shared" si="225"/>
        <v>Normal</v>
      </c>
      <c r="S3634">
        <f t="shared" si="226"/>
        <v>3</v>
      </c>
      <c r="T3634" t="str">
        <f t="shared" si="227"/>
        <v>Moderate</v>
      </c>
    </row>
    <row r="3635" spans="1:20" ht="15" customHeight="1" x14ac:dyDescent="0.35">
      <c r="A3635" s="35">
        <v>42</v>
      </c>
      <c r="B3635" s="36">
        <v>22.98582579</v>
      </c>
      <c r="C3635" s="35">
        <v>99.848259619999993</v>
      </c>
      <c r="D3635" s="35">
        <v>98.077585839999998</v>
      </c>
      <c r="E3635" s="37">
        <v>174.0161215</v>
      </c>
      <c r="F3635" s="37">
        <v>31.966496469999999</v>
      </c>
      <c r="G3635" s="37">
        <v>206.87990679999999</v>
      </c>
      <c r="H3635" s="37">
        <v>251.74311030000001</v>
      </c>
      <c r="I3635" s="17" t="s">
        <v>243</v>
      </c>
      <c r="J3635" s="17" t="s">
        <v>249</v>
      </c>
      <c r="K3635" s="17" t="s">
        <v>392</v>
      </c>
      <c r="L3635" s="17" t="s">
        <v>360</v>
      </c>
      <c r="M3635" s="17" t="s">
        <v>255</v>
      </c>
      <c r="N3635" s="36">
        <v>5.4437032742487501</v>
      </c>
      <c r="O3635" s="35">
        <v>1.7706737800000001</v>
      </c>
      <c r="P3635" s="37">
        <v>965.40468318000001</v>
      </c>
      <c r="Q3635" t="str">
        <f t="shared" si="224"/>
        <v>Desirable</v>
      </c>
      <c r="R3635" t="str">
        <f t="shared" si="225"/>
        <v>Normal</v>
      </c>
      <c r="S3635">
        <f t="shared" si="226"/>
        <v>1</v>
      </c>
      <c r="T3635" t="str">
        <f t="shared" si="227"/>
        <v>Low</v>
      </c>
    </row>
    <row r="3636" spans="1:20" ht="15" customHeight="1" x14ac:dyDescent="0.35">
      <c r="A3636" s="35">
        <v>72</v>
      </c>
      <c r="B3636" s="36">
        <v>30.541367210000001</v>
      </c>
      <c r="C3636" s="35">
        <v>106.3694935</v>
      </c>
      <c r="D3636" s="35">
        <v>72.552346830000005</v>
      </c>
      <c r="E3636" s="37">
        <v>204.06280870000001</v>
      </c>
      <c r="F3636" s="37">
        <v>40.007083719999997</v>
      </c>
      <c r="G3636" s="37">
        <v>227.46762229999999</v>
      </c>
      <c r="H3636" s="37">
        <v>242.53403460000001</v>
      </c>
      <c r="I3636" s="17" t="s">
        <v>243</v>
      </c>
      <c r="J3636" s="17" t="s">
        <v>354</v>
      </c>
      <c r="K3636" s="17" t="s">
        <v>255</v>
      </c>
      <c r="L3636" s="17" t="s">
        <v>366</v>
      </c>
      <c r="M3636" s="17" t="s">
        <v>334</v>
      </c>
      <c r="N3636" s="36">
        <v>5.1006669250922396</v>
      </c>
      <c r="O3636" s="35">
        <v>33.81714667</v>
      </c>
      <c r="P3636" s="37">
        <v>2198.9784391200001</v>
      </c>
      <c r="Q3636" t="str">
        <f t="shared" si="224"/>
        <v>Borderline High</v>
      </c>
      <c r="R3636" t="str">
        <f t="shared" si="225"/>
        <v>Normal</v>
      </c>
      <c r="S3636">
        <f t="shared" si="226"/>
        <v>3</v>
      </c>
      <c r="T3636" t="str">
        <f t="shared" si="227"/>
        <v>Moderate</v>
      </c>
    </row>
    <row r="3637" spans="1:20" ht="15" customHeight="1" x14ac:dyDescent="0.35">
      <c r="A3637" s="35">
        <v>63</v>
      </c>
      <c r="B3637" s="36">
        <v>31.968969999999999</v>
      </c>
      <c r="C3637" s="35">
        <v>109.91994390000001</v>
      </c>
      <c r="D3637" s="35">
        <v>86.908446290000001</v>
      </c>
      <c r="E3637" s="37">
        <v>189.8966925</v>
      </c>
      <c r="F3637" s="37">
        <v>37.858780899999999</v>
      </c>
      <c r="G3637" s="37">
        <v>213.97465690000001</v>
      </c>
      <c r="H3637" s="37">
        <v>242.68793099999999</v>
      </c>
      <c r="I3637" s="17" t="s">
        <v>353</v>
      </c>
      <c r="J3637" s="17" t="s">
        <v>249</v>
      </c>
      <c r="K3637" s="17" t="s">
        <v>392</v>
      </c>
      <c r="L3637" s="17" t="s">
        <v>261</v>
      </c>
      <c r="M3637" s="17" t="s">
        <v>334</v>
      </c>
      <c r="N3637" s="36">
        <v>5.0159220129563096</v>
      </c>
      <c r="O3637" s="35">
        <v>23.011497609999999</v>
      </c>
      <c r="P3637" s="37">
        <v>2014.04511</v>
      </c>
      <c r="Q3637" t="str">
        <f t="shared" si="224"/>
        <v>Desirable</v>
      </c>
      <c r="R3637" t="str">
        <f t="shared" si="225"/>
        <v>Normal</v>
      </c>
      <c r="S3637">
        <f t="shared" si="226"/>
        <v>6</v>
      </c>
      <c r="T3637" t="str">
        <f t="shared" si="227"/>
        <v>High</v>
      </c>
    </row>
    <row r="3638" spans="1:20" ht="15" customHeight="1" x14ac:dyDescent="0.35">
      <c r="A3638" s="35">
        <v>49</v>
      </c>
      <c r="B3638" s="36">
        <v>28.70892486</v>
      </c>
      <c r="C3638" s="35">
        <v>111.00418519999999</v>
      </c>
      <c r="D3638" s="35">
        <v>84.409866570000005</v>
      </c>
      <c r="E3638" s="37">
        <v>186.2504955</v>
      </c>
      <c r="F3638" s="37">
        <v>34.234217489999999</v>
      </c>
      <c r="G3638" s="37">
        <v>234.50467499999999</v>
      </c>
      <c r="H3638" s="37">
        <v>270.1835739</v>
      </c>
      <c r="I3638" s="17" t="s">
        <v>353</v>
      </c>
      <c r="J3638" s="17" t="s">
        <v>359</v>
      </c>
      <c r="K3638" s="17" t="s">
        <v>392</v>
      </c>
      <c r="L3638" s="17" t="s">
        <v>360</v>
      </c>
      <c r="M3638" s="17" t="s">
        <v>333</v>
      </c>
      <c r="N3638" s="36">
        <v>5.4404776611121504</v>
      </c>
      <c r="O3638" s="35">
        <v>26.59431863</v>
      </c>
      <c r="P3638" s="37">
        <v>1406.7373181400001</v>
      </c>
      <c r="Q3638" t="str">
        <f t="shared" si="224"/>
        <v>Desirable</v>
      </c>
      <c r="R3638" t="str">
        <f t="shared" si="225"/>
        <v>Normal</v>
      </c>
      <c r="S3638">
        <f t="shared" si="226"/>
        <v>5</v>
      </c>
      <c r="T3638" t="str">
        <f t="shared" si="227"/>
        <v>Moderate</v>
      </c>
    </row>
    <row r="3639" spans="1:20" ht="15" customHeight="1" x14ac:dyDescent="0.35">
      <c r="A3639" s="35">
        <v>72</v>
      </c>
      <c r="B3639" s="36">
        <v>18.698773840000001</v>
      </c>
      <c r="C3639" s="35">
        <v>119.79388179999999</v>
      </c>
      <c r="D3639" s="35">
        <v>71.772447</v>
      </c>
      <c r="E3639" s="37">
        <v>186.89753680000001</v>
      </c>
      <c r="F3639" s="37">
        <v>32.91890042</v>
      </c>
      <c r="G3639" s="37">
        <v>196.54773040000001</v>
      </c>
      <c r="H3639" s="37">
        <v>258.80558730000001</v>
      </c>
      <c r="I3639" s="17" t="s">
        <v>243</v>
      </c>
      <c r="J3639" s="17" t="s">
        <v>354</v>
      </c>
      <c r="K3639" s="17" t="s">
        <v>255</v>
      </c>
      <c r="L3639" s="17" t="s">
        <v>366</v>
      </c>
      <c r="M3639" s="17" t="s">
        <v>255</v>
      </c>
      <c r="N3639" s="36">
        <v>5.6775145711261299</v>
      </c>
      <c r="O3639" s="35">
        <v>48.021434800000002</v>
      </c>
      <c r="P3639" s="37">
        <v>1346.3117164800001</v>
      </c>
      <c r="Q3639" t="str">
        <f t="shared" si="224"/>
        <v>Desirable</v>
      </c>
      <c r="R3639" t="str">
        <f t="shared" si="225"/>
        <v>Normal</v>
      </c>
      <c r="S3639">
        <f t="shared" si="226"/>
        <v>1</v>
      </c>
      <c r="T3639" t="str">
        <f t="shared" si="227"/>
        <v>Low</v>
      </c>
    </row>
    <row r="3640" spans="1:20" ht="15" customHeight="1" x14ac:dyDescent="0.35">
      <c r="A3640" s="35">
        <v>22</v>
      </c>
      <c r="B3640" s="36">
        <v>19.755217389999999</v>
      </c>
      <c r="C3640" s="35">
        <v>114.7056424</v>
      </c>
      <c r="D3640" s="35">
        <v>68.750603350000006</v>
      </c>
      <c r="E3640" s="37">
        <v>173.18564430000001</v>
      </c>
      <c r="F3640" s="37">
        <v>41.146586910000003</v>
      </c>
      <c r="G3640" s="37">
        <v>196.6664404</v>
      </c>
      <c r="H3640" s="37">
        <v>232.72739060000001</v>
      </c>
      <c r="I3640" s="17" t="s">
        <v>353</v>
      </c>
      <c r="J3640" s="17" t="s">
        <v>359</v>
      </c>
      <c r="K3640" s="17" t="s">
        <v>255</v>
      </c>
      <c r="L3640" s="17" t="s">
        <v>355</v>
      </c>
      <c r="M3640" s="17" t="s">
        <v>255</v>
      </c>
      <c r="N3640" s="36">
        <v>4.20899173675837</v>
      </c>
      <c r="O3640" s="35">
        <v>45.955039050000003</v>
      </c>
      <c r="P3640" s="37">
        <v>434.61478258</v>
      </c>
      <c r="Q3640" t="str">
        <f t="shared" si="224"/>
        <v>Desirable</v>
      </c>
      <c r="R3640" t="str">
        <f t="shared" si="225"/>
        <v>Normal</v>
      </c>
      <c r="S3640">
        <f t="shared" si="226"/>
        <v>2</v>
      </c>
      <c r="T3640" t="str">
        <f t="shared" si="227"/>
        <v>Low</v>
      </c>
    </row>
    <row r="3641" spans="1:20" ht="15" customHeight="1" x14ac:dyDescent="0.35">
      <c r="A3641" s="35">
        <v>53</v>
      </c>
      <c r="B3641" s="36">
        <v>30.836474989999999</v>
      </c>
      <c r="C3641" s="35">
        <v>108.8674013</v>
      </c>
      <c r="D3641" s="35">
        <v>83.693925840000006</v>
      </c>
      <c r="E3641" s="37">
        <v>207.81589719999999</v>
      </c>
      <c r="F3641" s="37">
        <v>36.955534280000002</v>
      </c>
      <c r="G3641" s="37">
        <v>222.36308009999999</v>
      </c>
      <c r="H3641" s="37">
        <v>267.80760420000001</v>
      </c>
      <c r="I3641" s="17" t="s">
        <v>353</v>
      </c>
      <c r="J3641" s="17" t="s">
        <v>354</v>
      </c>
      <c r="K3641" s="17" t="s">
        <v>392</v>
      </c>
      <c r="L3641" s="17" t="s">
        <v>363</v>
      </c>
      <c r="M3641" s="17" t="s">
        <v>334</v>
      </c>
      <c r="N3641" s="36">
        <v>5.62340394338361</v>
      </c>
      <c r="O3641" s="35">
        <v>25.173475459999999</v>
      </c>
      <c r="P3641" s="37">
        <v>1634.3331744699999</v>
      </c>
      <c r="Q3641" t="str">
        <f t="shared" si="224"/>
        <v>Borderline High</v>
      </c>
      <c r="R3641" t="str">
        <f t="shared" si="225"/>
        <v>Normal</v>
      </c>
      <c r="S3641">
        <f t="shared" si="226"/>
        <v>6</v>
      </c>
      <c r="T3641" t="str">
        <f t="shared" si="227"/>
        <v>High</v>
      </c>
    </row>
    <row r="3642" spans="1:20" ht="15" customHeight="1" x14ac:dyDescent="0.35">
      <c r="A3642" s="35">
        <v>66</v>
      </c>
      <c r="B3642" s="36">
        <v>25.171314410000001</v>
      </c>
      <c r="C3642" s="35">
        <v>134.26801829999999</v>
      </c>
      <c r="D3642" s="35">
        <v>84.502078879999999</v>
      </c>
      <c r="E3642" s="37">
        <v>201.4308671</v>
      </c>
      <c r="F3642" s="37">
        <v>36.86463011</v>
      </c>
      <c r="G3642" s="37">
        <v>228.18482979999999</v>
      </c>
      <c r="H3642" s="37">
        <v>246.7746411</v>
      </c>
      <c r="I3642" s="17" t="s">
        <v>243</v>
      </c>
      <c r="J3642" s="17" t="s">
        <v>249</v>
      </c>
      <c r="K3642" s="17" t="s">
        <v>392</v>
      </c>
      <c r="L3642" s="17" t="s">
        <v>261</v>
      </c>
      <c r="M3642" s="17" t="s">
        <v>333</v>
      </c>
      <c r="N3642" s="36">
        <v>5.4640685800712596</v>
      </c>
      <c r="O3642" s="35">
        <v>49.765939420000002</v>
      </c>
      <c r="P3642" s="37">
        <v>1661.3067510599999</v>
      </c>
      <c r="Q3642" t="str">
        <f t="shared" si="224"/>
        <v>Borderline High</v>
      </c>
      <c r="R3642" t="str">
        <f t="shared" si="225"/>
        <v>High / Stage 1</v>
      </c>
      <c r="S3642">
        <f t="shared" si="226"/>
        <v>5</v>
      </c>
      <c r="T3642" t="str">
        <f t="shared" si="227"/>
        <v>Moderate</v>
      </c>
    </row>
    <row r="3643" spans="1:20" ht="15" customHeight="1" x14ac:dyDescent="0.35">
      <c r="A3643" s="35">
        <v>75</v>
      </c>
      <c r="B3643" s="36">
        <v>28.78046646</v>
      </c>
      <c r="C3643" s="35">
        <v>116.97530690000001</v>
      </c>
      <c r="D3643" s="35">
        <v>71.980867380000007</v>
      </c>
      <c r="E3643" s="37">
        <v>194.68814019999999</v>
      </c>
      <c r="F3643" s="37">
        <v>40.93480117</v>
      </c>
      <c r="G3643" s="37">
        <v>223.87903320000001</v>
      </c>
      <c r="H3643" s="37">
        <v>229.58746210000001</v>
      </c>
      <c r="I3643" s="17" t="s">
        <v>243</v>
      </c>
      <c r="J3643" s="17" t="s">
        <v>249</v>
      </c>
      <c r="K3643" s="17" t="s">
        <v>255</v>
      </c>
      <c r="L3643" s="17" t="s">
        <v>366</v>
      </c>
      <c r="M3643" s="17" t="s">
        <v>333</v>
      </c>
      <c r="N3643" s="36">
        <v>4.7560543751384197</v>
      </c>
      <c r="O3643" s="35">
        <v>44.99443952</v>
      </c>
      <c r="P3643" s="37">
        <v>2158.5349845000001</v>
      </c>
      <c r="Q3643" t="str">
        <f t="shared" si="224"/>
        <v>Desirable</v>
      </c>
      <c r="R3643" t="str">
        <f t="shared" si="225"/>
        <v>Normal</v>
      </c>
      <c r="S3643">
        <f t="shared" si="226"/>
        <v>2</v>
      </c>
      <c r="T3643" t="str">
        <f t="shared" si="227"/>
        <v>Low</v>
      </c>
    </row>
    <row r="3644" spans="1:20" ht="15" customHeight="1" x14ac:dyDescent="0.35">
      <c r="A3644" s="35">
        <v>56</v>
      </c>
      <c r="B3644" s="36">
        <v>29.41345609</v>
      </c>
      <c r="C3644" s="35">
        <v>116.19134270000001</v>
      </c>
      <c r="D3644" s="35">
        <v>87.9561025</v>
      </c>
      <c r="E3644" s="37">
        <v>177.400138</v>
      </c>
      <c r="F3644" s="37">
        <v>36.504482320000001</v>
      </c>
      <c r="G3644" s="37">
        <v>201.54577520000001</v>
      </c>
      <c r="H3644" s="37">
        <v>260.18143229999998</v>
      </c>
      <c r="I3644" s="17" t="s">
        <v>243</v>
      </c>
      <c r="J3644" s="17" t="s">
        <v>249</v>
      </c>
      <c r="K3644" s="17" t="s">
        <v>392</v>
      </c>
      <c r="L3644" s="17" t="s">
        <v>363</v>
      </c>
      <c r="M3644" s="17" t="s">
        <v>333</v>
      </c>
      <c r="N3644" s="36">
        <v>4.85968096862468</v>
      </c>
      <c r="O3644" s="35">
        <v>28.2352402</v>
      </c>
      <c r="P3644" s="37">
        <v>1647.1535410399999</v>
      </c>
      <c r="Q3644" t="str">
        <f t="shared" si="224"/>
        <v>Desirable</v>
      </c>
      <c r="R3644" t="str">
        <f t="shared" si="225"/>
        <v>Normal</v>
      </c>
      <c r="S3644">
        <f t="shared" si="226"/>
        <v>3</v>
      </c>
      <c r="T3644" t="str">
        <f t="shared" si="227"/>
        <v>Moderate</v>
      </c>
    </row>
    <row r="3645" spans="1:20" ht="15" customHeight="1" x14ac:dyDescent="0.35">
      <c r="A3645" s="35">
        <v>78</v>
      </c>
      <c r="B3645" s="36">
        <v>26.427915299999999</v>
      </c>
      <c r="C3645" s="35">
        <v>119.4129856</v>
      </c>
      <c r="D3645" s="35">
        <v>86.848560359999993</v>
      </c>
      <c r="E3645" s="37">
        <v>222.60995199999999</v>
      </c>
      <c r="F3645" s="37">
        <v>35.727021569999998</v>
      </c>
      <c r="G3645" s="37">
        <v>233.56250779999999</v>
      </c>
      <c r="H3645" s="37">
        <v>261.68607800000001</v>
      </c>
      <c r="I3645" s="17" t="s">
        <v>243</v>
      </c>
      <c r="J3645" s="17" t="s">
        <v>249</v>
      </c>
      <c r="K3645" s="17" t="s">
        <v>392</v>
      </c>
      <c r="L3645" s="17" t="s">
        <v>366</v>
      </c>
      <c r="M3645" s="17" t="s">
        <v>333</v>
      </c>
      <c r="N3645" s="36">
        <v>6.2308567078237997</v>
      </c>
      <c r="O3645" s="35">
        <v>32.564425239999998</v>
      </c>
      <c r="P3645" s="37">
        <v>2061.3773934000001</v>
      </c>
      <c r="Q3645" t="str">
        <f t="shared" si="224"/>
        <v>Borderline High</v>
      </c>
      <c r="R3645" t="str">
        <f t="shared" si="225"/>
        <v>Normal</v>
      </c>
      <c r="S3645">
        <f t="shared" si="226"/>
        <v>3</v>
      </c>
      <c r="T3645" t="str">
        <f t="shared" si="227"/>
        <v>Moderate</v>
      </c>
    </row>
    <row r="3646" spans="1:20" ht="15" customHeight="1" x14ac:dyDescent="0.35">
      <c r="A3646" s="35">
        <v>26</v>
      </c>
      <c r="B3646" s="36">
        <v>25.71957875</v>
      </c>
      <c r="C3646" s="35">
        <v>118.2639336</v>
      </c>
      <c r="D3646" s="35">
        <v>88.432755080000007</v>
      </c>
      <c r="E3646" s="37">
        <v>186.12731460000001</v>
      </c>
      <c r="F3646" s="37">
        <v>42.367769940000002</v>
      </c>
      <c r="G3646" s="37">
        <v>215.07423679999999</v>
      </c>
      <c r="H3646" s="37">
        <v>246.88566410000001</v>
      </c>
      <c r="I3646" s="17" t="s">
        <v>243</v>
      </c>
      <c r="J3646" s="17" t="s">
        <v>249</v>
      </c>
      <c r="K3646" s="17" t="s">
        <v>392</v>
      </c>
      <c r="L3646" s="17" t="s">
        <v>355</v>
      </c>
      <c r="M3646" s="17" t="s">
        <v>333</v>
      </c>
      <c r="N3646" s="36">
        <v>4.3931345658170802</v>
      </c>
      <c r="O3646" s="35">
        <v>29.831178520000002</v>
      </c>
      <c r="P3646" s="37">
        <v>668.7090475</v>
      </c>
      <c r="Q3646" t="str">
        <f t="shared" si="224"/>
        <v>Desirable</v>
      </c>
      <c r="R3646" t="str">
        <f t="shared" si="225"/>
        <v>Normal</v>
      </c>
      <c r="S3646">
        <f t="shared" si="226"/>
        <v>2</v>
      </c>
      <c r="T3646" t="str">
        <f t="shared" si="227"/>
        <v>Low</v>
      </c>
    </row>
    <row r="3647" spans="1:20" ht="15" customHeight="1" x14ac:dyDescent="0.35">
      <c r="A3647" s="35">
        <v>23</v>
      </c>
      <c r="B3647" s="36">
        <v>26.348665189999998</v>
      </c>
      <c r="C3647" s="35">
        <v>115.4496003</v>
      </c>
      <c r="D3647" s="35">
        <v>74.239276509999996</v>
      </c>
      <c r="E3647" s="37">
        <v>145.78624350000001</v>
      </c>
      <c r="F3647" s="37">
        <v>34.839197820000003</v>
      </c>
      <c r="G3647" s="37">
        <v>179.28618359999999</v>
      </c>
      <c r="H3647" s="37">
        <v>245.57821659999999</v>
      </c>
      <c r="I3647" s="17" t="s">
        <v>243</v>
      </c>
      <c r="J3647" s="17" t="s">
        <v>354</v>
      </c>
      <c r="K3647" s="17" t="s">
        <v>255</v>
      </c>
      <c r="L3647" s="17" t="s">
        <v>355</v>
      </c>
      <c r="M3647" s="17" t="s">
        <v>333</v>
      </c>
      <c r="N3647" s="36">
        <v>4.1845465057266402</v>
      </c>
      <c r="O3647" s="35">
        <v>41.210323789999997</v>
      </c>
      <c r="P3647" s="37">
        <v>606.01929937</v>
      </c>
      <c r="Q3647" t="str">
        <f t="shared" si="224"/>
        <v>Desirable</v>
      </c>
      <c r="R3647" t="str">
        <f t="shared" si="225"/>
        <v>Normal</v>
      </c>
      <c r="S3647">
        <f t="shared" si="226"/>
        <v>3</v>
      </c>
      <c r="T3647" t="str">
        <f t="shared" si="227"/>
        <v>Moderate</v>
      </c>
    </row>
    <row r="3648" spans="1:20" ht="15" customHeight="1" x14ac:dyDescent="0.35">
      <c r="A3648" s="35">
        <v>52</v>
      </c>
      <c r="B3648" s="36">
        <v>29.957451209999999</v>
      </c>
      <c r="C3648" s="35">
        <v>104.671313</v>
      </c>
      <c r="D3648" s="35">
        <v>101.1808114</v>
      </c>
      <c r="E3648" s="37">
        <v>184.02627269999999</v>
      </c>
      <c r="F3648" s="37">
        <v>30.589987189999999</v>
      </c>
      <c r="G3648" s="37">
        <v>203.75809129999999</v>
      </c>
      <c r="H3648" s="37">
        <v>252.76923199999999</v>
      </c>
      <c r="I3648" s="17" t="s">
        <v>243</v>
      </c>
      <c r="J3648" s="17" t="s">
        <v>354</v>
      </c>
      <c r="K3648" s="17" t="s">
        <v>392</v>
      </c>
      <c r="L3648" s="17" t="s">
        <v>363</v>
      </c>
      <c r="M3648" s="17" t="s">
        <v>333</v>
      </c>
      <c r="N3648" s="36">
        <v>6.0158989788710704</v>
      </c>
      <c r="O3648" s="35">
        <v>3.4905016</v>
      </c>
      <c r="P3648" s="37">
        <v>1557.7874629200001</v>
      </c>
      <c r="Q3648" t="str">
        <f t="shared" si="224"/>
        <v>Desirable</v>
      </c>
      <c r="R3648" t="str">
        <f t="shared" si="225"/>
        <v>Normal</v>
      </c>
      <c r="S3648">
        <f t="shared" si="226"/>
        <v>3</v>
      </c>
      <c r="T3648" t="str">
        <f t="shared" si="227"/>
        <v>Moderate</v>
      </c>
    </row>
    <row r="3649" spans="1:20" ht="15" customHeight="1" x14ac:dyDescent="0.35">
      <c r="A3649" s="35">
        <v>56</v>
      </c>
      <c r="B3649" s="36">
        <v>29.39998975</v>
      </c>
      <c r="C3649" s="35">
        <v>106.8893704</v>
      </c>
      <c r="D3649" s="35">
        <v>79.274771959999995</v>
      </c>
      <c r="E3649" s="37">
        <v>195.5894863</v>
      </c>
      <c r="F3649" s="37">
        <v>36.428406430000003</v>
      </c>
      <c r="G3649" s="37">
        <v>209.2770735</v>
      </c>
      <c r="H3649" s="37">
        <v>238.26340189999999</v>
      </c>
      <c r="I3649" s="17" t="s">
        <v>353</v>
      </c>
      <c r="J3649" s="17" t="s">
        <v>354</v>
      </c>
      <c r="K3649" s="17" t="s">
        <v>255</v>
      </c>
      <c r="L3649" s="17" t="s">
        <v>363</v>
      </c>
      <c r="M3649" s="17" t="s">
        <v>333</v>
      </c>
      <c r="N3649" s="36">
        <v>5.3691474722025099</v>
      </c>
      <c r="O3649" s="35">
        <v>27.614598440000002</v>
      </c>
      <c r="P3649" s="37">
        <v>1646.3994259999999</v>
      </c>
      <c r="Q3649" t="str">
        <f t="shared" si="224"/>
        <v>Desirable</v>
      </c>
      <c r="R3649" t="str">
        <f t="shared" si="225"/>
        <v>Normal</v>
      </c>
      <c r="S3649">
        <f t="shared" si="226"/>
        <v>5</v>
      </c>
      <c r="T3649" t="str">
        <f t="shared" si="227"/>
        <v>Moderate</v>
      </c>
    </row>
    <row r="3650" spans="1:20" ht="15" customHeight="1" x14ac:dyDescent="0.35">
      <c r="A3650" s="35">
        <v>39</v>
      </c>
      <c r="B3650" s="36">
        <v>23.005127009999999</v>
      </c>
      <c r="C3650" s="35">
        <v>92.42624678</v>
      </c>
      <c r="D3650" s="35">
        <v>76.954432269999998</v>
      </c>
      <c r="E3650" s="37">
        <v>198.81988749999999</v>
      </c>
      <c r="F3650" s="37">
        <v>49.748940640000001</v>
      </c>
      <c r="G3650" s="37">
        <v>232.06245870000001</v>
      </c>
      <c r="H3650" s="37">
        <v>241.60639739999999</v>
      </c>
      <c r="I3650" s="17" t="s">
        <v>243</v>
      </c>
      <c r="J3650" s="17" t="s">
        <v>354</v>
      </c>
      <c r="K3650" s="17" t="s">
        <v>255</v>
      </c>
      <c r="L3650" s="17" t="s">
        <v>357</v>
      </c>
      <c r="M3650" s="17" t="s">
        <v>255</v>
      </c>
      <c r="N3650" s="36">
        <v>3.9964647476360802</v>
      </c>
      <c r="O3650" s="35">
        <v>15.47181451</v>
      </c>
      <c r="P3650" s="37">
        <v>897.19995339000002</v>
      </c>
      <c r="Q3650" t="str">
        <f t="shared" ref="Q3650:Q3713" si="228">IF(E3650&lt;200,"Desirable",IF(E3650&lt;240,"Borderline High","High"))</f>
        <v>Desirable</v>
      </c>
      <c r="R3650" t="str">
        <f t="shared" ref="R3650:R3713" si="229">IF(C3650&lt;120,"Normal",IF(C3650&lt;130,"Elevated",IF(C3650&lt;140,"High / Stage 1","High / Stage 2")))</f>
        <v>Normal</v>
      </c>
      <c r="S3650">
        <f t="shared" ref="S3650:S3713" si="230">(IF(M3650="Obese",3,IF(M3650="Overweight",2,IF(M3650="Underweight",1,0))))+(IF(R3650="High / Stage 2",3,IF(R3650="High / Stage 1",2,IF(R3650="Elevated",1,0))))+IF(I3650="smoker",2,0)+IF(F3650&lt;40,1,0)</f>
        <v>0</v>
      </c>
      <c r="T3650" t="str">
        <f t="shared" ref="T3650:T3713" si="231">IF(S3650&lt;=2,"Low",IF(S3650&lt;=5,"Moderate","High"))</f>
        <v>Low</v>
      </c>
    </row>
    <row r="3651" spans="1:20" ht="15" customHeight="1" x14ac:dyDescent="0.35">
      <c r="A3651" s="35">
        <v>58</v>
      </c>
      <c r="B3651" s="36">
        <v>26.925819879999999</v>
      </c>
      <c r="C3651" s="35">
        <v>115.0305317</v>
      </c>
      <c r="D3651" s="35">
        <v>73.866951139999998</v>
      </c>
      <c r="E3651" s="37">
        <v>198.34832259999999</v>
      </c>
      <c r="F3651" s="37">
        <v>32.360851289999999</v>
      </c>
      <c r="G3651" s="37">
        <v>219.35581289999999</v>
      </c>
      <c r="H3651" s="37">
        <v>239.913568</v>
      </c>
      <c r="I3651" s="17" t="s">
        <v>243</v>
      </c>
      <c r="J3651" s="17" t="s">
        <v>359</v>
      </c>
      <c r="K3651" s="17" t="s">
        <v>255</v>
      </c>
      <c r="L3651" s="17" t="s">
        <v>363</v>
      </c>
      <c r="M3651" s="17" t="s">
        <v>333</v>
      </c>
      <c r="N3651" s="36">
        <v>6.12926776315346</v>
      </c>
      <c r="O3651" s="35">
        <v>41.16358056</v>
      </c>
      <c r="P3651" s="37">
        <v>1561.69755304</v>
      </c>
      <c r="Q3651" t="str">
        <f t="shared" si="228"/>
        <v>Desirable</v>
      </c>
      <c r="R3651" t="str">
        <f t="shared" si="229"/>
        <v>Normal</v>
      </c>
      <c r="S3651">
        <f t="shared" si="230"/>
        <v>3</v>
      </c>
      <c r="T3651" t="str">
        <f t="shared" si="231"/>
        <v>Moderate</v>
      </c>
    </row>
    <row r="3652" spans="1:20" ht="15" customHeight="1" x14ac:dyDescent="0.35">
      <c r="A3652" s="35">
        <v>22</v>
      </c>
      <c r="B3652" s="36">
        <v>21.696465570000001</v>
      </c>
      <c r="C3652" s="35">
        <v>112.76875870000001</v>
      </c>
      <c r="D3652" s="35">
        <v>80.013051770000004</v>
      </c>
      <c r="E3652" s="37">
        <v>163.58498990000001</v>
      </c>
      <c r="F3652" s="37">
        <v>35.67305417</v>
      </c>
      <c r="G3652" s="37">
        <v>209.3839419</v>
      </c>
      <c r="H3652" s="37">
        <v>207.8922709</v>
      </c>
      <c r="I3652" s="17" t="s">
        <v>243</v>
      </c>
      <c r="J3652" s="17" t="s">
        <v>249</v>
      </c>
      <c r="K3652" s="17" t="s">
        <v>392</v>
      </c>
      <c r="L3652" s="17" t="s">
        <v>355</v>
      </c>
      <c r="M3652" s="17" t="s">
        <v>255</v>
      </c>
      <c r="N3652" s="36">
        <v>4.5856738007470703</v>
      </c>
      <c r="O3652" s="35">
        <v>32.755706930000002</v>
      </c>
      <c r="P3652" s="37">
        <v>477.32224253999999</v>
      </c>
      <c r="Q3652" t="str">
        <f t="shared" si="228"/>
        <v>Desirable</v>
      </c>
      <c r="R3652" t="str">
        <f t="shared" si="229"/>
        <v>Normal</v>
      </c>
      <c r="S3652">
        <f t="shared" si="230"/>
        <v>1</v>
      </c>
      <c r="T3652" t="str">
        <f t="shared" si="231"/>
        <v>Low</v>
      </c>
    </row>
    <row r="3653" spans="1:20" ht="15" customHeight="1" x14ac:dyDescent="0.35">
      <c r="A3653" s="35">
        <v>59</v>
      </c>
      <c r="B3653" s="36">
        <v>29.57177875</v>
      </c>
      <c r="C3653" s="35">
        <v>120.9589927</v>
      </c>
      <c r="D3653" s="35">
        <v>75.412981909999999</v>
      </c>
      <c r="E3653" s="37">
        <v>217.54414199999999</v>
      </c>
      <c r="F3653" s="37">
        <v>35.008106699999999</v>
      </c>
      <c r="G3653" s="37">
        <v>241.4201673</v>
      </c>
      <c r="H3653" s="37">
        <v>293.42564679999998</v>
      </c>
      <c r="I3653" s="17" t="s">
        <v>353</v>
      </c>
      <c r="J3653" s="17" t="s">
        <v>249</v>
      </c>
      <c r="K3653" s="17" t="s">
        <v>255</v>
      </c>
      <c r="L3653" s="17" t="s">
        <v>363</v>
      </c>
      <c r="M3653" s="17" t="s">
        <v>333</v>
      </c>
      <c r="N3653" s="36">
        <v>6.2141076026827804</v>
      </c>
      <c r="O3653" s="35">
        <v>45.546010789999997</v>
      </c>
      <c r="P3653" s="37">
        <v>1744.7349462499999</v>
      </c>
      <c r="Q3653" t="str">
        <f t="shared" si="228"/>
        <v>Borderline High</v>
      </c>
      <c r="R3653" t="str">
        <f t="shared" si="229"/>
        <v>Elevated</v>
      </c>
      <c r="S3653">
        <f t="shared" si="230"/>
        <v>6</v>
      </c>
      <c r="T3653" t="str">
        <f t="shared" si="231"/>
        <v>High</v>
      </c>
    </row>
    <row r="3654" spans="1:20" ht="15" customHeight="1" x14ac:dyDescent="0.35">
      <c r="A3654" s="35">
        <v>84</v>
      </c>
      <c r="B3654" s="36">
        <v>24.67228892</v>
      </c>
      <c r="C3654" s="35">
        <v>113.5939011</v>
      </c>
      <c r="D3654" s="35">
        <v>82.27186494</v>
      </c>
      <c r="E3654" s="37">
        <v>170.81024199999999</v>
      </c>
      <c r="F3654" s="37">
        <v>35.321999750000003</v>
      </c>
      <c r="G3654" s="37">
        <v>217.3411576</v>
      </c>
      <c r="H3654" s="37">
        <v>250.26406119999999</v>
      </c>
      <c r="I3654" s="17" t="s">
        <v>243</v>
      </c>
      <c r="J3654" s="17" t="s">
        <v>359</v>
      </c>
      <c r="K3654" s="17" t="s">
        <v>392</v>
      </c>
      <c r="L3654" s="17" t="s">
        <v>366</v>
      </c>
      <c r="M3654" s="17" t="s">
        <v>255</v>
      </c>
      <c r="N3654" s="36">
        <v>4.8358032730012699</v>
      </c>
      <c r="O3654" s="35">
        <v>31.32203616</v>
      </c>
      <c r="P3654" s="37">
        <v>2072.4722692800001</v>
      </c>
      <c r="Q3654" t="str">
        <f t="shared" si="228"/>
        <v>Desirable</v>
      </c>
      <c r="R3654" t="str">
        <f t="shared" si="229"/>
        <v>Normal</v>
      </c>
      <c r="S3654">
        <f t="shared" si="230"/>
        <v>1</v>
      </c>
      <c r="T3654" t="str">
        <f t="shared" si="231"/>
        <v>Low</v>
      </c>
    </row>
    <row r="3655" spans="1:20" ht="15" customHeight="1" x14ac:dyDescent="0.35">
      <c r="A3655" s="35">
        <v>47</v>
      </c>
      <c r="B3655" s="36">
        <v>30.598860640000002</v>
      </c>
      <c r="C3655" s="35">
        <v>116.57612469999999</v>
      </c>
      <c r="D3655" s="35">
        <v>67.547088869999996</v>
      </c>
      <c r="E3655" s="37">
        <v>199.69993969999999</v>
      </c>
      <c r="F3655" s="37">
        <v>40.079566909999997</v>
      </c>
      <c r="G3655" s="37">
        <v>211.0466887</v>
      </c>
      <c r="H3655" s="37">
        <v>231.4965627</v>
      </c>
      <c r="I3655" s="17" t="s">
        <v>243</v>
      </c>
      <c r="J3655" s="17" t="s">
        <v>249</v>
      </c>
      <c r="K3655" s="17" t="s">
        <v>255</v>
      </c>
      <c r="L3655" s="17" t="s">
        <v>360</v>
      </c>
      <c r="M3655" s="17" t="s">
        <v>334</v>
      </c>
      <c r="N3655" s="36">
        <v>4.9825872656866004</v>
      </c>
      <c r="O3655" s="35">
        <v>49.029035829999998</v>
      </c>
      <c r="P3655" s="37">
        <v>1438.14645008</v>
      </c>
      <c r="Q3655" t="str">
        <f t="shared" si="228"/>
        <v>Desirable</v>
      </c>
      <c r="R3655" t="str">
        <f t="shared" si="229"/>
        <v>Normal</v>
      </c>
      <c r="S3655">
        <f t="shared" si="230"/>
        <v>3</v>
      </c>
      <c r="T3655" t="str">
        <f t="shared" si="231"/>
        <v>Moderate</v>
      </c>
    </row>
    <row r="3656" spans="1:20" ht="15" customHeight="1" x14ac:dyDescent="0.35">
      <c r="A3656" s="35">
        <v>74</v>
      </c>
      <c r="B3656" s="36">
        <v>25.79785407</v>
      </c>
      <c r="C3656" s="35">
        <v>94.009840600000004</v>
      </c>
      <c r="D3656" s="35">
        <v>84.674666939999994</v>
      </c>
      <c r="E3656" s="37">
        <v>184.84950190000001</v>
      </c>
      <c r="F3656" s="37">
        <v>33.058534739999999</v>
      </c>
      <c r="G3656" s="37">
        <v>217.6173167</v>
      </c>
      <c r="H3656" s="37">
        <v>236.0016694</v>
      </c>
      <c r="I3656" s="17" t="s">
        <v>243</v>
      </c>
      <c r="J3656" s="17" t="s">
        <v>249</v>
      </c>
      <c r="K3656" s="17" t="s">
        <v>392</v>
      </c>
      <c r="L3656" s="17" t="s">
        <v>366</v>
      </c>
      <c r="M3656" s="17" t="s">
        <v>333</v>
      </c>
      <c r="N3656" s="36">
        <v>5.5915818215722899</v>
      </c>
      <c r="O3656" s="35">
        <v>9.3351736600000095</v>
      </c>
      <c r="P3656" s="37">
        <v>1909.0412011799999</v>
      </c>
      <c r="Q3656" t="str">
        <f t="shared" si="228"/>
        <v>Desirable</v>
      </c>
      <c r="R3656" t="str">
        <f t="shared" si="229"/>
        <v>Normal</v>
      </c>
      <c r="S3656">
        <f t="shared" si="230"/>
        <v>3</v>
      </c>
      <c r="T3656" t="str">
        <f t="shared" si="231"/>
        <v>Moderate</v>
      </c>
    </row>
    <row r="3657" spans="1:20" ht="15" customHeight="1" x14ac:dyDescent="0.35">
      <c r="A3657" s="35">
        <v>46</v>
      </c>
      <c r="B3657" s="36">
        <v>32.720030129999998</v>
      </c>
      <c r="C3657" s="35">
        <v>106.8606685</v>
      </c>
      <c r="D3657" s="35">
        <v>81.841356399999995</v>
      </c>
      <c r="E3657" s="37">
        <v>224.70899220000001</v>
      </c>
      <c r="F3657" s="37">
        <v>35.352420739999999</v>
      </c>
      <c r="G3657" s="37">
        <v>225.1661517</v>
      </c>
      <c r="H3657" s="37">
        <v>279.4343068</v>
      </c>
      <c r="I3657" s="17" t="s">
        <v>243</v>
      </c>
      <c r="J3657" s="17" t="s">
        <v>359</v>
      </c>
      <c r="K3657" s="17" t="s">
        <v>392</v>
      </c>
      <c r="L3657" s="17" t="s">
        <v>360</v>
      </c>
      <c r="M3657" s="17" t="s">
        <v>334</v>
      </c>
      <c r="N3657" s="36">
        <v>6.3562547485114598</v>
      </c>
      <c r="O3657" s="35">
        <v>25.0193121</v>
      </c>
      <c r="P3657" s="37">
        <v>1505.12138598</v>
      </c>
      <c r="Q3657" t="str">
        <f t="shared" si="228"/>
        <v>Borderline High</v>
      </c>
      <c r="R3657" t="str">
        <f t="shared" si="229"/>
        <v>Normal</v>
      </c>
      <c r="S3657">
        <f t="shared" si="230"/>
        <v>4</v>
      </c>
      <c r="T3657" t="str">
        <f t="shared" si="231"/>
        <v>Moderate</v>
      </c>
    </row>
    <row r="3658" spans="1:20" ht="15" customHeight="1" x14ac:dyDescent="0.35">
      <c r="A3658" s="35">
        <v>54</v>
      </c>
      <c r="B3658" s="36">
        <v>33.665298909999997</v>
      </c>
      <c r="C3658" s="35">
        <v>107.2153641</v>
      </c>
      <c r="D3658" s="35">
        <v>87.62791138</v>
      </c>
      <c r="E3658" s="37">
        <v>223.33768649999999</v>
      </c>
      <c r="F3658" s="37">
        <v>36.033161980000003</v>
      </c>
      <c r="G3658" s="37">
        <v>242.73932189999999</v>
      </c>
      <c r="H3658" s="37">
        <v>261.94638609999998</v>
      </c>
      <c r="I3658" s="17" t="s">
        <v>243</v>
      </c>
      <c r="J3658" s="17" t="s">
        <v>249</v>
      </c>
      <c r="K3658" s="17" t="s">
        <v>392</v>
      </c>
      <c r="L3658" s="17" t="s">
        <v>363</v>
      </c>
      <c r="M3658" s="17" t="s">
        <v>334</v>
      </c>
      <c r="N3658" s="36">
        <v>6.1981151313882004</v>
      </c>
      <c r="O3658" s="35">
        <v>19.587452720000002</v>
      </c>
      <c r="P3658" s="37">
        <v>1817.92614114</v>
      </c>
      <c r="Q3658" t="str">
        <f t="shared" si="228"/>
        <v>Borderline High</v>
      </c>
      <c r="R3658" t="str">
        <f t="shared" si="229"/>
        <v>Normal</v>
      </c>
      <c r="S3658">
        <f t="shared" si="230"/>
        <v>4</v>
      </c>
      <c r="T3658" t="str">
        <f t="shared" si="231"/>
        <v>Moderate</v>
      </c>
    </row>
    <row r="3659" spans="1:20" ht="15" customHeight="1" x14ac:dyDescent="0.35">
      <c r="A3659" s="35">
        <v>30</v>
      </c>
      <c r="B3659" s="36">
        <v>29.2210067</v>
      </c>
      <c r="C3659" s="35">
        <v>122.3382297</v>
      </c>
      <c r="D3659" s="35">
        <v>78.761303229999996</v>
      </c>
      <c r="E3659" s="37">
        <v>207.2886226</v>
      </c>
      <c r="F3659" s="37">
        <v>41.77981346</v>
      </c>
      <c r="G3659" s="37">
        <v>227.19420640000001</v>
      </c>
      <c r="H3659" s="37">
        <v>235.7816286</v>
      </c>
      <c r="I3659" s="17" t="s">
        <v>243</v>
      </c>
      <c r="J3659" s="17" t="s">
        <v>249</v>
      </c>
      <c r="K3659" s="17" t="s">
        <v>255</v>
      </c>
      <c r="L3659" s="17" t="s">
        <v>357</v>
      </c>
      <c r="M3659" s="17" t="s">
        <v>333</v>
      </c>
      <c r="N3659" s="36">
        <v>4.9614539997517699</v>
      </c>
      <c r="O3659" s="35">
        <v>43.576926469999997</v>
      </c>
      <c r="P3659" s="37">
        <v>876.63020100000006</v>
      </c>
      <c r="Q3659" t="str">
        <f t="shared" si="228"/>
        <v>Borderline High</v>
      </c>
      <c r="R3659" t="str">
        <f t="shared" si="229"/>
        <v>Elevated</v>
      </c>
      <c r="S3659">
        <f t="shared" si="230"/>
        <v>3</v>
      </c>
      <c r="T3659" t="str">
        <f t="shared" si="231"/>
        <v>Moderate</v>
      </c>
    </row>
    <row r="3660" spans="1:20" ht="15" customHeight="1" x14ac:dyDescent="0.35">
      <c r="A3660" s="35">
        <v>49</v>
      </c>
      <c r="B3660" s="36">
        <v>25.163783599999999</v>
      </c>
      <c r="C3660" s="35">
        <v>111.0283481</v>
      </c>
      <c r="D3660" s="35">
        <v>87.06486932</v>
      </c>
      <c r="E3660" s="37">
        <v>188.15039730000001</v>
      </c>
      <c r="F3660" s="37">
        <v>32.321913189999997</v>
      </c>
      <c r="G3660" s="37">
        <v>221.3186853</v>
      </c>
      <c r="H3660" s="37">
        <v>223.2255399</v>
      </c>
      <c r="I3660" s="17" t="s">
        <v>353</v>
      </c>
      <c r="J3660" s="17" t="s">
        <v>249</v>
      </c>
      <c r="K3660" s="17" t="s">
        <v>392</v>
      </c>
      <c r="L3660" s="17" t="s">
        <v>360</v>
      </c>
      <c r="M3660" s="17" t="s">
        <v>333</v>
      </c>
      <c r="N3660" s="36">
        <v>5.8211404811956298</v>
      </c>
      <c r="O3660" s="35">
        <v>23.963478779999999</v>
      </c>
      <c r="P3660" s="37">
        <v>1233.0253964000001</v>
      </c>
      <c r="Q3660" t="str">
        <f t="shared" si="228"/>
        <v>Desirable</v>
      </c>
      <c r="R3660" t="str">
        <f t="shared" si="229"/>
        <v>Normal</v>
      </c>
      <c r="S3660">
        <f t="shared" si="230"/>
        <v>5</v>
      </c>
      <c r="T3660" t="str">
        <f t="shared" si="231"/>
        <v>Moderate</v>
      </c>
    </row>
    <row r="3661" spans="1:20" ht="15" customHeight="1" x14ac:dyDescent="0.35">
      <c r="A3661" s="35">
        <v>63</v>
      </c>
      <c r="B3661" s="36">
        <v>22.313514040000001</v>
      </c>
      <c r="C3661" s="35">
        <v>110.6387423</v>
      </c>
      <c r="D3661" s="35">
        <v>80.527979119999998</v>
      </c>
      <c r="E3661" s="37">
        <v>195.28211150000001</v>
      </c>
      <c r="F3661" s="37">
        <v>41.850640800000001</v>
      </c>
      <c r="G3661" s="37">
        <v>215.4889446</v>
      </c>
      <c r="H3661" s="37">
        <v>239.24838410000001</v>
      </c>
      <c r="I3661" s="17" t="s">
        <v>243</v>
      </c>
      <c r="J3661" s="17" t="s">
        <v>359</v>
      </c>
      <c r="K3661" s="17" t="s">
        <v>392</v>
      </c>
      <c r="L3661" s="17" t="s">
        <v>261</v>
      </c>
      <c r="M3661" s="17" t="s">
        <v>255</v>
      </c>
      <c r="N3661" s="36">
        <v>4.6661677758587601</v>
      </c>
      <c r="O3661" s="35">
        <v>30.110763179999999</v>
      </c>
      <c r="P3661" s="37">
        <v>1405.7513845200001</v>
      </c>
      <c r="Q3661" t="str">
        <f t="shared" si="228"/>
        <v>Desirable</v>
      </c>
      <c r="R3661" t="str">
        <f t="shared" si="229"/>
        <v>Normal</v>
      </c>
      <c r="S3661">
        <f t="shared" si="230"/>
        <v>0</v>
      </c>
      <c r="T3661" t="str">
        <f t="shared" si="231"/>
        <v>Low</v>
      </c>
    </row>
    <row r="3662" spans="1:20" ht="15" customHeight="1" x14ac:dyDescent="0.35">
      <c r="A3662" s="35">
        <v>40</v>
      </c>
      <c r="B3662" s="36">
        <v>31.80816046</v>
      </c>
      <c r="C3662" s="35">
        <v>96.602919959999994</v>
      </c>
      <c r="D3662" s="35">
        <v>83.428299929999994</v>
      </c>
      <c r="E3662" s="37">
        <v>191.21183500000001</v>
      </c>
      <c r="F3662" s="37">
        <v>36.856204910000002</v>
      </c>
      <c r="G3662" s="37">
        <v>221.88522470000001</v>
      </c>
      <c r="H3662" s="37">
        <v>251.31176189999999</v>
      </c>
      <c r="I3662" s="17" t="s">
        <v>243</v>
      </c>
      <c r="J3662" s="17" t="s">
        <v>354</v>
      </c>
      <c r="K3662" s="17" t="s">
        <v>392</v>
      </c>
      <c r="L3662" s="17" t="s">
        <v>360</v>
      </c>
      <c r="M3662" s="17" t="s">
        <v>334</v>
      </c>
      <c r="N3662" s="36">
        <v>5.1880500302981396</v>
      </c>
      <c r="O3662" s="35">
        <v>13.17462003</v>
      </c>
      <c r="P3662" s="37">
        <v>1272.3264184</v>
      </c>
      <c r="Q3662" t="str">
        <f t="shared" si="228"/>
        <v>Desirable</v>
      </c>
      <c r="R3662" t="str">
        <f t="shared" si="229"/>
        <v>Normal</v>
      </c>
      <c r="S3662">
        <f t="shared" si="230"/>
        <v>4</v>
      </c>
      <c r="T3662" t="str">
        <f t="shared" si="231"/>
        <v>Moderate</v>
      </c>
    </row>
    <row r="3663" spans="1:20" ht="15" customHeight="1" x14ac:dyDescent="0.35">
      <c r="A3663" s="35">
        <v>62</v>
      </c>
      <c r="B3663" s="36">
        <v>26.669032940000001</v>
      </c>
      <c r="C3663" s="35">
        <v>96.892827120000007</v>
      </c>
      <c r="D3663" s="35">
        <v>91.224584579999998</v>
      </c>
      <c r="E3663" s="37">
        <v>190.3722501</v>
      </c>
      <c r="F3663" s="37">
        <v>40.353566579999999</v>
      </c>
      <c r="G3663" s="37">
        <v>215.141963</v>
      </c>
      <c r="H3663" s="37">
        <v>250.99308139999999</v>
      </c>
      <c r="I3663" s="17" t="s">
        <v>243</v>
      </c>
      <c r="J3663" s="17" t="s">
        <v>359</v>
      </c>
      <c r="K3663" s="17" t="s">
        <v>392</v>
      </c>
      <c r="L3663" s="17" t="s">
        <v>261</v>
      </c>
      <c r="M3663" s="17" t="s">
        <v>333</v>
      </c>
      <c r="N3663" s="36">
        <v>4.71760655213936</v>
      </c>
      <c r="O3663" s="35">
        <v>5.6682425400000103</v>
      </c>
      <c r="P3663" s="37">
        <v>1653.4800422799999</v>
      </c>
      <c r="Q3663" t="str">
        <f t="shared" si="228"/>
        <v>Desirable</v>
      </c>
      <c r="R3663" t="str">
        <f t="shared" si="229"/>
        <v>Normal</v>
      </c>
      <c r="S3663">
        <f t="shared" si="230"/>
        <v>2</v>
      </c>
      <c r="T3663" t="str">
        <f t="shared" si="231"/>
        <v>Low</v>
      </c>
    </row>
    <row r="3664" spans="1:20" ht="15" customHeight="1" x14ac:dyDescent="0.35">
      <c r="A3664" s="35">
        <v>34</v>
      </c>
      <c r="B3664" s="36">
        <v>27.240750049999999</v>
      </c>
      <c r="C3664" s="35">
        <v>105.0937332</v>
      </c>
      <c r="D3664" s="35">
        <v>76.001302850000002</v>
      </c>
      <c r="E3664" s="37">
        <v>179.6504118</v>
      </c>
      <c r="F3664" s="37">
        <v>37.332555790000001</v>
      </c>
      <c r="G3664" s="37">
        <v>213.6944211</v>
      </c>
      <c r="H3664" s="37">
        <v>208.1269795</v>
      </c>
      <c r="I3664" s="17" t="s">
        <v>353</v>
      </c>
      <c r="J3664" s="17" t="s">
        <v>354</v>
      </c>
      <c r="K3664" s="17" t="s">
        <v>255</v>
      </c>
      <c r="L3664" s="17" t="s">
        <v>357</v>
      </c>
      <c r="M3664" s="17" t="s">
        <v>333</v>
      </c>
      <c r="N3664" s="36">
        <v>4.8121648250003197</v>
      </c>
      <c r="O3664" s="35">
        <v>29.092430350000001</v>
      </c>
      <c r="P3664" s="37">
        <v>926.18550170000003</v>
      </c>
      <c r="Q3664" t="str">
        <f t="shared" si="228"/>
        <v>Desirable</v>
      </c>
      <c r="R3664" t="str">
        <f t="shared" si="229"/>
        <v>Normal</v>
      </c>
      <c r="S3664">
        <f t="shared" si="230"/>
        <v>5</v>
      </c>
      <c r="T3664" t="str">
        <f t="shared" si="231"/>
        <v>Moderate</v>
      </c>
    </row>
    <row r="3665" spans="1:20" ht="15" customHeight="1" x14ac:dyDescent="0.35">
      <c r="A3665" s="35">
        <v>83</v>
      </c>
      <c r="B3665" s="36">
        <v>25.057983530000001</v>
      </c>
      <c r="C3665" s="35">
        <v>118.58566279999999</v>
      </c>
      <c r="D3665" s="35">
        <v>72.569999899999999</v>
      </c>
      <c r="E3665" s="37">
        <v>223.29218700000001</v>
      </c>
      <c r="F3665" s="37">
        <v>38.5348811</v>
      </c>
      <c r="G3665" s="37">
        <v>239.89035000000001</v>
      </c>
      <c r="H3665" s="37">
        <v>242.89246399999999</v>
      </c>
      <c r="I3665" s="17" t="s">
        <v>353</v>
      </c>
      <c r="J3665" s="17" t="s">
        <v>354</v>
      </c>
      <c r="K3665" s="17" t="s">
        <v>255</v>
      </c>
      <c r="L3665" s="17" t="s">
        <v>366</v>
      </c>
      <c r="M3665" s="17" t="s">
        <v>333</v>
      </c>
      <c r="N3665" s="36">
        <v>5.7945471901300403</v>
      </c>
      <c r="O3665" s="35">
        <v>46.015662900000002</v>
      </c>
      <c r="P3665" s="37">
        <v>2079.8126329900001</v>
      </c>
      <c r="Q3665" t="str">
        <f t="shared" si="228"/>
        <v>Borderline High</v>
      </c>
      <c r="R3665" t="str">
        <f t="shared" si="229"/>
        <v>Normal</v>
      </c>
      <c r="S3665">
        <f t="shared" si="230"/>
        <v>5</v>
      </c>
      <c r="T3665" t="str">
        <f t="shared" si="231"/>
        <v>Moderate</v>
      </c>
    </row>
    <row r="3666" spans="1:20" ht="15" customHeight="1" x14ac:dyDescent="0.35">
      <c r="A3666" s="35">
        <v>23</v>
      </c>
      <c r="B3666" s="36">
        <v>20.086032240000002</v>
      </c>
      <c r="C3666" s="35">
        <v>93.632313530000005</v>
      </c>
      <c r="D3666" s="35">
        <v>83.277110339999993</v>
      </c>
      <c r="E3666" s="37">
        <v>188.7545652</v>
      </c>
      <c r="F3666" s="37">
        <v>40.446915300000001</v>
      </c>
      <c r="G3666" s="37">
        <v>204.16400680000001</v>
      </c>
      <c r="H3666" s="37">
        <v>265.73835769999999</v>
      </c>
      <c r="I3666" s="17" t="s">
        <v>243</v>
      </c>
      <c r="J3666" s="17" t="s">
        <v>359</v>
      </c>
      <c r="K3666" s="17" t="s">
        <v>392</v>
      </c>
      <c r="L3666" s="17" t="s">
        <v>355</v>
      </c>
      <c r="M3666" s="17" t="s">
        <v>255</v>
      </c>
      <c r="N3666" s="36">
        <v>4.6667233780371902</v>
      </c>
      <c r="O3666" s="35">
        <v>10.355203189999999</v>
      </c>
      <c r="P3666" s="37">
        <v>461.97874152000003</v>
      </c>
      <c r="Q3666" t="str">
        <f t="shared" si="228"/>
        <v>Desirable</v>
      </c>
      <c r="R3666" t="str">
        <f t="shared" si="229"/>
        <v>Normal</v>
      </c>
      <c r="S3666">
        <f t="shared" si="230"/>
        <v>0</v>
      </c>
      <c r="T3666" t="str">
        <f t="shared" si="231"/>
        <v>Low</v>
      </c>
    </row>
    <row r="3667" spans="1:20" ht="15" customHeight="1" x14ac:dyDescent="0.35">
      <c r="A3667" s="35">
        <v>35</v>
      </c>
      <c r="B3667" s="36">
        <v>32.372415089999997</v>
      </c>
      <c r="C3667" s="35">
        <v>124.4298314</v>
      </c>
      <c r="D3667" s="35">
        <v>83.619523889999996</v>
      </c>
      <c r="E3667" s="37">
        <v>182.67282900000001</v>
      </c>
      <c r="F3667" s="37">
        <v>35.178573329999999</v>
      </c>
      <c r="G3667" s="37">
        <v>224.02852290000001</v>
      </c>
      <c r="H3667" s="37">
        <v>240.73455559999999</v>
      </c>
      <c r="I3667" s="17" t="s">
        <v>243</v>
      </c>
      <c r="J3667" s="17" t="s">
        <v>249</v>
      </c>
      <c r="K3667" s="17" t="s">
        <v>392</v>
      </c>
      <c r="L3667" s="17" t="s">
        <v>357</v>
      </c>
      <c r="M3667" s="17" t="s">
        <v>334</v>
      </c>
      <c r="N3667" s="36">
        <v>5.1927298837959999</v>
      </c>
      <c r="O3667" s="35">
        <v>40.810307510000001</v>
      </c>
      <c r="P3667" s="37">
        <v>1133.0345281499999</v>
      </c>
      <c r="Q3667" t="str">
        <f t="shared" si="228"/>
        <v>Desirable</v>
      </c>
      <c r="R3667" t="str">
        <f t="shared" si="229"/>
        <v>Elevated</v>
      </c>
      <c r="S3667">
        <f t="shared" si="230"/>
        <v>5</v>
      </c>
      <c r="T3667" t="str">
        <f t="shared" si="231"/>
        <v>Moderate</v>
      </c>
    </row>
    <row r="3668" spans="1:20" ht="15" customHeight="1" x14ac:dyDescent="0.35">
      <c r="A3668" s="35">
        <v>39</v>
      </c>
      <c r="B3668" s="36">
        <v>26.576427549999998</v>
      </c>
      <c r="C3668" s="35">
        <v>99.481147539999995</v>
      </c>
      <c r="D3668" s="35">
        <v>87.569368240000003</v>
      </c>
      <c r="E3668" s="37">
        <v>199.25113820000001</v>
      </c>
      <c r="F3668" s="37">
        <v>42.691931320000002</v>
      </c>
      <c r="G3668" s="37">
        <v>208.04088909999999</v>
      </c>
      <c r="H3668" s="37">
        <v>227.823114</v>
      </c>
      <c r="I3668" s="17" t="s">
        <v>243</v>
      </c>
      <c r="J3668" s="17" t="s">
        <v>249</v>
      </c>
      <c r="K3668" s="17" t="s">
        <v>392</v>
      </c>
      <c r="L3668" s="17" t="s">
        <v>357</v>
      </c>
      <c r="M3668" s="17" t="s">
        <v>333</v>
      </c>
      <c r="N3668" s="36">
        <v>4.6671849232235703</v>
      </c>
      <c r="O3668" s="35">
        <v>11.911779299999999</v>
      </c>
      <c r="P3668" s="37">
        <v>1036.4806744499999</v>
      </c>
      <c r="Q3668" t="str">
        <f t="shared" si="228"/>
        <v>Desirable</v>
      </c>
      <c r="R3668" t="str">
        <f t="shared" si="229"/>
        <v>Normal</v>
      </c>
      <c r="S3668">
        <f t="shared" si="230"/>
        <v>2</v>
      </c>
      <c r="T3668" t="str">
        <f t="shared" si="231"/>
        <v>Low</v>
      </c>
    </row>
    <row r="3669" spans="1:20" ht="15" customHeight="1" x14ac:dyDescent="0.35">
      <c r="A3669" s="35">
        <v>50</v>
      </c>
      <c r="B3669" s="36">
        <v>17.688751629999999</v>
      </c>
      <c r="C3669" s="35">
        <v>109.3054581</v>
      </c>
      <c r="D3669" s="35">
        <v>70.371277599999999</v>
      </c>
      <c r="E3669" s="37">
        <v>178.7540492</v>
      </c>
      <c r="F3669" s="37">
        <v>33.605551839999997</v>
      </c>
      <c r="G3669" s="37">
        <v>208.9929037</v>
      </c>
      <c r="H3669" s="37">
        <v>206.5234025</v>
      </c>
      <c r="I3669" s="17" t="s">
        <v>353</v>
      </c>
      <c r="J3669" s="17" t="s">
        <v>359</v>
      </c>
      <c r="K3669" s="17" t="s">
        <v>255</v>
      </c>
      <c r="L3669" s="17" t="s">
        <v>363</v>
      </c>
      <c r="M3669" s="17" t="s">
        <v>332</v>
      </c>
      <c r="N3669" s="36">
        <v>5.3191820819092399</v>
      </c>
      <c r="O3669" s="35">
        <v>38.934180499999997</v>
      </c>
      <c r="P3669" s="37">
        <v>884.43758149999996</v>
      </c>
      <c r="Q3669" t="str">
        <f t="shared" si="228"/>
        <v>Desirable</v>
      </c>
      <c r="R3669" t="str">
        <f t="shared" si="229"/>
        <v>Normal</v>
      </c>
      <c r="S3669">
        <f t="shared" si="230"/>
        <v>4</v>
      </c>
      <c r="T3669" t="str">
        <f t="shared" si="231"/>
        <v>Moderate</v>
      </c>
    </row>
    <row r="3670" spans="1:20" ht="15" customHeight="1" x14ac:dyDescent="0.35">
      <c r="A3670" s="35">
        <v>47</v>
      </c>
      <c r="B3670" s="36">
        <v>26.309857010000002</v>
      </c>
      <c r="C3670" s="35">
        <v>101.1778387</v>
      </c>
      <c r="D3670" s="35">
        <v>71.037656900000002</v>
      </c>
      <c r="E3670" s="37">
        <v>195.8639441</v>
      </c>
      <c r="F3670" s="37">
        <v>34.379002040000003</v>
      </c>
      <c r="G3670" s="37">
        <v>206.1578987</v>
      </c>
      <c r="H3670" s="37">
        <v>256.24800750000003</v>
      </c>
      <c r="I3670" s="17" t="s">
        <v>353</v>
      </c>
      <c r="J3670" s="17" t="s">
        <v>354</v>
      </c>
      <c r="K3670" s="17" t="s">
        <v>255</v>
      </c>
      <c r="L3670" s="17" t="s">
        <v>360</v>
      </c>
      <c r="M3670" s="17" t="s">
        <v>333</v>
      </c>
      <c r="N3670" s="36">
        <v>5.6971969073480402</v>
      </c>
      <c r="O3670" s="35">
        <v>30.140181800000001</v>
      </c>
      <c r="P3670" s="37">
        <v>1236.56327947</v>
      </c>
      <c r="Q3670" t="str">
        <f t="shared" si="228"/>
        <v>Desirable</v>
      </c>
      <c r="R3670" t="str">
        <f t="shared" si="229"/>
        <v>Normal</v>
      </c>
      <c r="S3670">
        <f t="shared" si="230"/>
        <v>5</v>
      </c>
      <c r="T3670" t="str">
        <f t="shared" si="231"/>
        <v>Moderate</v>
      </c>
    </row>
    <row r="3671" spans="1:20" ht="15" customHeight="1" x14ac:dyDescent="0.35">
      <c r="A3671" s="35">
        <v>49</v>
      </c>
      <c r="B3671" s="36">
        <v>20.226530660000002</v>
      </c>
      <c r="C3671" s="35">
        <v>117.6101243</v>
      </c>
      <c r="D3671" s="35">
        <v>82.430858509999993</v>
      </c>
      <c r="E3671" s="37">
        <v>175.9766521</v>
      </c>
      <c r="F3671" s="37">
        <v>30.91034355</v>
      </c>
      <c r="G3671" s="37">
        <v>210.98432</v>
      </c>
      <c r="H3671" s="37">
        <v>239.1072154</v>
      </c>
      <c r="I3671" s="17" t="s">
        <v>243</v>
      </c>
      <c r="J3671" s="17" t="s">
        <v>249</v>
      </c>
      <c r="K3671" s="17" t="s">
        <v>392</v>
      </c>
      <c r="L3671" s="17" t="s">
        <v>360</v>
      </c>
      <c r="M3671" s="17" t="s">
        <v>255</v>
      </c>
      <c r="N3671" s="36">
        <v>5.69313155045797</v>
      </c>
      <c r="O3671" s="35">
        <v>35.179265790000002</v>
      </c>
      <c r="P3671" s="37">
        <v>991.10000233999995</v>
      </c>
      <c r="Q3671" t="str">
        <f t="shared" si="228"/>
        <v>Desirable</v>
      </c>
      <c r="R3671" t="str">
        <f t="shared" si="229"/>
        <v>Normal</v>
      </c>
      <c r="S3671">
        <f t="shared" si="230"/>
        <v>1</v>
      </c>
      <c r="T3671" t="str">
        <f t="shared" si="231"/>
        <v>Low</v>
      </c>
    </row>
    <row r="3672" spans="1:20" ht="15" customHeight="1" x14ac:dyDescent="0.35">
      <c r="A3672" s="35">
        <v>59</v>
      </c>
      <c r="B3672" s="36">
        <v>29.951893080000001</v>
      </c>
      <c r="C3672" s="35">
        <v>130.18464270000001</v>
      </c>
      <c r="D3672" s="35">
        <v>77.628291039999993</v>
      </c>
      <c r="E3672" s="37">
        <v>214.76743920000001</v>
      </c>
      <c r="F3672" s="37">
        <v>40.509549739999997</v>
      </c>
      <c r="G3672" s="37">
        <v>243.62378480000001</v>
      </c>
      <c r="H3672" s="37">
        <v>269.45825780000001</v>
      </c>
      <c r="I3672" s="17" t="s">
        <v>353</v>
      </c>
      <c r="J3672" s="17" t="s">
        <v>249</v>
      </c>
      <c r="K3672" s="17" t="s">
        <v>392</v>
      </c>
      <c r="L3672" s="17" t="s">
        <v>363</v>
      </c>
      <c r="M3672" s="17" t="s">
        <v>333</v>
      </c>
      <c r="N3672" s="36">
        <v>5.3016496252964798</v>
      </c>
      <c r="O3672" s="35">
        <v>52.556351659999997</v>
      </c>
      <c r="P3672" s="37">
        <v>1767.1616917199999</v>
      </c>
      <c r="Q3672" t="str">
        <f t="shared" si="228"/>
        <v>Borderline High</v>
      </c>
      <c r="R3672" t="str">
        <f t="shared" si="229"/>
        <v>High / Stage 1</v>
      </c>
      <c r="S3672">
        <f t="shared" si="230"/>
        <v>6</v>
      </c>
      <c r="T3672" t="str">
        <f t="shared" si="231"/>
        <v>High</v>
      </c>
    </row>
    <row r="3673" spans="1:20" ht="15" customHeight="1" x14ac:dyDescent="0.35">
      <c r="A3673" s="35">
        <v>27</v>
      </c>
      <c r="B3673" s="36">
        <v>29.26501622</v>
      </c>
      <c r="C3673" s="35">
        <v>113.6173738</v>
      </c>
      <c r="D3673" s="35">
        <v>75.162542970000004</v>
      </c>
      <c r="E3673" s="37">
        <v>192.55180240000001</v>
      </c>
      <c r="F3673" s="37">
        <v>36.129053630000001</v>
      </c>
      <c r="G3673" s="37">
        <v>223.4105026</v>
      </c>
      <c r="H3673" s="37">
        <v>242.33485930000001</v>
      </c>
      <c r="I3673" s="17" t="s">
        <v>353</v>
      </c>
      <c r="J3673" s="17" t="s">
        <v>354</v>
      </c>
      <c r="K3673" s="17" t="s">
        <v>255</v>
      </c>
      <c r="L3673" s="17" t="s">
        <v>355</v>
      </c>
      <c r="M3673" s="17" t="s">
        <v>333</v>
      </c>
      <c r="N3673" s="36">
        <v>5.3295556637584696</v>
      </c>
      <c r="O3673" s="35">
        <v>38.454830829999999</v>
      </c>
      <c r="P3673" s="37">
        <v>790.15543793999996</v>
      </c>
      <c r="Q3673" t="str">
        <f t="shared" si="228"/>
        <v>Desirable</v>
      </c>
      <c r="R3673" t="str">
        <f t="shared" si="229"/>
        <v>Normal</v>
      </c>
      <c r="S3673">
        <f t="shared" si="230"/>
        <v>5</v>
      </c>
      <c r="T3673" t="str">
        <f t="shared" si="231"/>
        <v>Moderate</v>
      </c>
    </row>
    <row r="3674" spans="1:20" ht="15" customHeight="1" x14ac:dyDescent="0.35">
      <c r="A3674" s="35">
        <v>53</v>
      </c>
      <c r="B3674" s="36">
        <v>34.541273189999998</v>
      </c>
      <c r="C3674" s="35">
        <v>106.4105869</v>
      </c>
      <c r="D3674" s="35">
        <v>88.619099039999995</v>
      </c>
      <c r="E3674" s="37">
        <v>216.15319199999999</v>
      </c>
      <c r="F3674" s="37">
        <v>45.701251509999999</v>
      </c>
      <c r="G3674" s="37">
        <v>213.16173649999999</v>
      </c>
      <c r="H3674" s="37">
        <v>247.2212476</v>
      </c>
      <c r="I3674" s="17" t="s">
        <v>243</v>
      </c>
      <c r="J3674" s="17" t="s">
        <v>249</v>
      </c>
      <c r="K3674" s="17" t="s">
        <v>392</v>
      </c>
      <c r="L3674" s="17" t="s">
        <v>363</v>
      </c>
      <c r="M3674" s="17" t="s">
        <v>334</v>
      </c>
      <c r="N3674" s="36">
        <v>4.7296996221800001</v>
      </c>
      <c r="O3674" s="35">
        <v>17.79148786</v>
      </c>
      <c r="P3674" s="37">
        <v>1830.6874790700001</v>
      </c>
      <c r="Q3674" t="str">
        <f t="shared" si="228"/>
        <v>Borderline High</v>
      </c>
      <c r="R3674" t="str">
        <f t="shared" si="229"/>
        <v>Normal</v>
      </c>
      <c r="S3674">
        <f t="shared" si="230"/>
        <v>3</v>
      </c>
      <c r="T3674" t="str">
        <f t="shared" si="231"/>
        <v>Moderate</v>
      </c>
    </row>
    <row r="3675" spans="1:20" ht="15" customHeight="1" x14ac:dyDescent="0.35">
      <c r="A3675" s="35">
        <v>51</v>
      </c>
      <c r="B3675" s="36">
        <v>19.617078249999999</v>
      </c>
      <c r="C3675" s="35">
        <v>96.193938320000001</v>
      </c>
      <c r="D3675" s="35">
        <v>72.77342093</v>
      </c>
      <c r="E3675" s="37">
        <v>178.43270680000001</v>
      </c>
      <c r="F3675" s="37">
        <v>33.902661119999998</v>
      </c>
      <c r="G3675" s="37">
        <v>199.15287760000001</v>
      </c>
      <c r="H3675" s="37">
        <v>216.58489019999999</v>
      </c>
      <c r="I3675" s="17" t="s">
        <v>243</v>
      </c>
      <c r="J3675" s="17" t="s">
        <v>249</v>
      </c>
      <c r="K3675" s="17" t="s">
        <v>255</v>
      </c>
      <c r="L3675" s="17" t="s">
        <v>363</v>
      </c>
      <c r="M3675" s="17" t="s">
        <v>255</v>
      </c>
      <c r="N3675" s="36">
        <v>5.2630885277243999</v>
      </c>
      <c r="O3675" s="35">
        <v>23.420517390000001</v>
      </c>
      <c r="P3675" s="37">
        <v>1000.4709907500001</v>
      </c>
      <c r="Q3675" t="str">
        <f t="shared" si="228"/>
        <v>Desirable</v>
      </c>
      <c r="R3675" t="str">
        <f t="shared" si="229"/>
        <v>Normal</v>
      </c>
      <c r="S3675">
        <f t="shared" si="230"/>
        <v>1</v>
      </c>
      <c r="T3675" t="str">
        <f t="shared" si="231"/>
        <v>Low</v>
      </c>
    </row>
    <row r="3676" spans="1:20" ht="15" customHeight="1" x14ac:dyDescent="0.35">
      <c r="A3676" s="35">
        <v>45</v>
      </c>
      <c r="B3676" s="36">
        <v>34.1860407</v>
      </c>
      <c r="C3676" s="35">
        <v>104.5589782</v>
      </c>
      <c r="D3676" s="35">
        <v>86.932637459999995</v>
      </c>
      <c r="E3676" s="37">
        <v>181.82237330000001</v>
      </c>
      <c r="F3676" s="37">
        <v>40.321987300000004</v>
      </c>
      <c r="G3676" s="37">
        <v>205.77607159999999</v>
      </c>
      <c r="H3676" s="37">
        <v>251.98342479999999</v>
      </c>
      <c r="I3676" s="17" t="s">
        <v>243</v>
      </c>
      <c r="J3676" s="17" t="s">
        <v>354</v>
      </c>
      <c r="K3676" s="17" t="s">
        <v>392</v>
      </c>
      <c r="L3676" s="17" t="s">
        <v>360</v>
      </c>
      <c r="M3676" s="17" t="s">
        <v>334</v>
      </c>
      <c r="N3676" s="36">
        <v>4.5092612114383597</v>
      </c>
      <c r="O3676" s="35">
        <v>17.62634074</v>
      </c>
      <c r="P3676" s="37">
        <v>1538.3718315000001</v>
      </c>
      <c r="Q3676" t="str">
        <f t="shared" si="228"/>
        <v>Desirable</v>
      </c>
      <c r="R3676" t="str">
        <f t="shared" si="229"/>
        <v>Normal</v>
      </c>
      <c r="S3676">
        <f t="shared" si="230"/>
        <v>3</v>
      </c>
      <c r="T3676" t="str">
        <f t="shared" si="231"/>
        <v>Moderate</v>
      </c>
    </row>
    <row r="3677" spans="1:20" ht="15" customHeight="1" x14ac:dyDescent="0.35">
      <c r="A3677" s="35">
        <v>28</v>
      </c>
      <c r="B3677" s="36">
        <v>29.59667374</v>
      </c>
      <c r="C3677" s="35">
        <v>103.0532374</v>
      </c>
      <c r="D3677" s="35">
        <v>66.647584679999994</v>
      </c>
      <c r="E3677" s="37">
        <v>180.3994711</v>
      </c>
      <c r="F3677" s="37">
        <v>39.766663829999999</v>
      </c>
      <c r="G3677" s="37">
        <v>214.8487093</v>
      </c>
      <c r="H3677" s="37">
        <v>219.0274397</v>
      </c>
      <c r="I3677" s="17" t="s">
        <v>353</v>
      </c>
      <c r="J3677" s="17" t="s">
        <v>249</v>
      </c>
      <c r="K3677" s="17" t="s">
        <v>255</v>
      </c>
      <c r="L3677" s="17" t="s">
        <v>355</v>
      </c>
      <c r="M3677" s="17" t="s">
        <v>333</v>
      </c>
      <c r="N3677" s="36">
        <v>4.53644972259168</v>
      </c>
      <c r="O3677" s="35">
        <v>36.405652719999999</v>
      </c>
      <c r="P3677" s="37">
        <v>828.70686472</v>
      </c>
      <c r="Q3677" t="str">
        <f t="shared" si="228"/>
        <v>Desirable</v>
      </c>
      <c r="R3677" t="str">
        <f t="shared" si="229"/>
        <v>Normal</v>
      </c>
      <c r="S3677">
        <f t="shared" si="230"/>
        <v>5</v>
      </c>
      <c r="T3677" t="str">
        <f t="shared" si="231"/>
        <v>Moderate</v>
      </c>
    </row>
    <row r="3678" spans="1:20" ht="15" customHeight="1" x14ac:dyDescent="0.35">
      <c r="A3678" s="35">
        <v>56</v>
      </c>
      <c r="B3678" s="36">
        <v>20.165434149999999</v>
      </c>
      <c r="C3678" s="35">
        <v>100.0539339</v>
      </c>
      <c r="D3678" s="35">
        <v>67.09017369</v>
      </c>
      <c r="E3678" s="37">
        <v>192.94731139999999</v>
      </c>
      <c r="F3678" s="37">
        <v>37.183551260000002</v>
      </c>
      <c r="G3678" s="37">
        <v>214.38054489999999</v>
      </c>
      <c r="H3678" s="37">
        <v>249.88367439999999</v>
      </c>
      <c r="I3678" s="17" t="s">
        <v>243</v>
      </c>
      <c r="J3678" s="17" t="s">
        <v>359</v>
      </c>
      <c r="K3678" s="17" t="s">
        <v>255</v>
      </c>
      <c r="L3678" s="17" t="s">
        <v>363</v>
      </c>
      <c r="M3678" s="17" t="s">
        <v>255</v>
      </c>
      <c r="N3678" s="36">
        <v>5.1890501273223499</v>
      </c>
      <c r="O3678" s="35">
        <v>32.963760209999997</v>
      </c>
      <c r="P3678" s="37">
        <v>1129.2643124000001</v>
      </c>
      <c r="Q3678" t="str">
        <f t="shared" si="228"/>
        <v>Desirable</v>
      </c>
      <c r="R3678" t="str">
        <f t="shared" si="229"/>
        <v>Normal</v>
      </c>
      <c r="S3678">
        <f t="shared" si="230"/>
        <v>1</v>
      </c>
      <c r="T3678" t="str">
        <f t="shared" si="231"/>
        <v>Low</v>
      </c>
    </row>
    <row r="3679" spans="1:20" ht="15" customHeight="1" x14ac:dyDescent="0.35">
      <c r="A3679" s="35">
        <v>64</v>
      </c>
      <c r="B3679" s="36">
        <v>36.135087560000002</v>
      </c>
      <c r="C3679" s="35">
        <v>127.4230824</v>
      </c>
      <c r="D3679" s="35">
        <v>88.42282822</v>
      </c>
      <c r="E3679" s="37">
        <v>188.8337975</v>
      </c>
      <c r="F3679" s="37">
        <v>31.374670850000001</v>
      </c>
      <c r="G3679" s="37">
        <v>218.08780899999999</v>
      </c>
      <c r="H3679" s="37">
        <v>275.07322260000001</v>
      </c>
      <c r="I3679" s="17" t="s">
        <v>243</v>
      </c>
      <c r="J3679" s="17" t="s">
        <v>249</v>
      </c>
      <c r="K3679" s="17" t="s">
        <v>392</v>
      </c>
      <c r="L3679" s="17" t="s">
        <v>261</v>
      </c>
      <c r="M3679" s="17" t="s">
        <v>334</v>
      </c>
      <c r="N3679" s="36">
        <v>6.0186702325197503</v>
      </c>
      <c r="O3679" s="35">
        <v>39.000254179999999</v>
      </c>
      <c r="P3679" s="37">
        <v>2312.6456038400001</v>
      </c>
      <c r="Q3679" t="str">
        <f t="shared" si="228"/>
        <v>Desirable</v>
      </c>
      <c r="R3679" t="str">
        <f t="shared" si="229"/>
        <v>Elevated</v>
      </c>
      <c r="S3679">
        <f t="shared" si="230"/>
        <v>5</v>
      </c>
      <c r="T3679" t="str">
        <f t="shared" si="231"/>
        <v>Moderate</v>
      </c>
    </row>
    <row r="3680" spans="1:20" ht="15" customHeight="1" x14ac:dyDescent="0.35">
      <c r="A3680" s="35">
        <v>36</v>
      </c>
      <c r="B3680" s="36">
        <v>26.37770415</v>
      </c>
      <c r="C3680" s="35">
        <v>108.03894510000001</v>
      </c>
      <c r="D3680" s="35">
        <v>77.687319430000002</v>
      </c>
      <c r="E3680" s="37">
        <v>185.23950909999999</v>
      </c>
      <c r="F3680" s="37">
        <v>35.505337709999999</v>
      </c>
      <c r="G3680" s="37">
        <v>212.6422718</v>
      </c>
      <c r="H3680" s="37">
        <v>229.4251606</v>
      </c>
      <c r="I3680" s="17" t="s">
        <v>353</v>
      </c>
      <c r="J3680" s="17" t="s">
        <v>249</v>
      </c>
      <c r="K3680" s="17" t="s">
        <v>255</v>
      </c>
      <c r="L3680" s="17" t="s">
        <v>357</v>
      </c>
      <c r="M3680" s="17" t="s">
        <v>333</v>
      </c>
      <c r="N3680" s="36">
        <v>5.21722988844654</v>
      </c>
      <c r="O3680" s="35">
        <v>30.351625670000001</v>
      </c>
      <c r="P3680" s="37">
        <v>949.59734939999998</v>
      </c>
      <c r="Q3680" t="str">
        <f t="shared" si="228"/>
        <v>Desirable</v>
      </c>
      <c r="R3680" t="str">
        <f t="shared" si="229"/>
        <v>Normal</v>
      </c>
      <c r="S3680">
        <f t="shared" si="230"/>
        <v>5</v>
      </c>
      <c r="T3680" t="str">
        <f t="shared" si="231"/>
        <v>Moderate</v>
      </c>
    </row>
    <row r="3681" spans="1:20" ht="15" customHeight="1" x14ac:dyDescent="0.35">
      <c r="A3681" s="35">
        <v>32</v>
      </c>
      <c r="B3681" s="36">
        <v>21.043826370000001</v>
      </c>
      <c r="C3681" s="35">
        <v>109.3619588</v>
      </c>
      <c r="D3681" s="35">
        <v>75.850368020000005</v>
      </c>
      <c r="E3681" s="37">
        <v>178.34192580000001</v>
      </c>
      <c r="F3681" s="37">
        <v>38.078357089999997</v>
      </c>
      <c r="G3681" s="37">
        <v>178.0470143</v>
      </c>
      <c r="H3681" s="37">
        <v>231.86400040000001</v>
      </c>
      <c r="I3681" s="17" t="s">
        <v>353</v>
      </c>
      <c r="J3681" s="17" t="s">
        <v>249</v>
      </c>
      <c r="K3681" s="17" t="s">
        <v>255</v>
      </c>
      <c r="L3681" s="17" t="s">
        <v>357</v>
      </c>
      <c r="M3681" s="17" t="s">
        <v>255</v>
      </c>
      <c r="N3681" s="36">
        <v>4.6835509572663696</v>
      </c>
      <c r="O3681" s="35">
        <v>33.511590779999999</v>
      </c>
      <c r="P3681" s="37">
        <v>673.40244384000005</v>
      </c>
      <c r="Q3681" t="str">
        <f t="shared" si="228"/>
        <v>Desirable</v>
      </c>
      <c r="R3681" t="str">
        <f t="shared" si="229"/>
        <v>Normal</v>
      </c>
      <c r="S3681">
        <f t="shared" si="230"/>
        <v>3</v>
      </c>
      <c r="T3681" t="str">
        <f t="shared" si="231"/>
        <v>Moderate</v>
      </c>
    </row>
    <row r="3682" spans="1:20" ht="15" customHeight="1" x14ac:dyDescent="0.35">
      <c r="A3682" s="35">
        <v>45</v>
      </c>
      <c r="B3682" s="36">
        <v>32.197915379999998</v>
      </c>
      <c r="C3682" s="35">
        <v>98.255465720000004</v>
      </c>
      <c r="D3682" s="35">
        <v>72.285401030000003</v>
      </c>
      <c r="E3682" s="37">
        <v>204.40496529999999</v>
      </c>
      <c r="F3682" s="37">
        <v>32.393256630000003</v>
      </c>
      <c r="G3682" s="37">
        <v>204.3805418</v>
      </c>
      <c r="H3682" s="37">
        <v>230.2543211</v>
      </c>
      <c r="I3682" s="17" t="s">
        <v>243</v>
      </c>
      <c r="J3682" s="17" t="s">
        <v>354</v>
      </c>
      <c r="K3682" s="17" t="s">
        <v>255</v>
      </c>
      <c r="L3682" s="17" t="s">
        <v>360</v>
      </c>
      <c r="M3682" s="17" t="s">
        <v>334</v>
      </c>
      <c r="N3682" s="36">
        <v>6.3101085400193</v>
      </c>
      <c r="O3682" s="35">
        <v>25.970064690000001</v>
      </c>
      <c r="P3682" s="37">
        <v>1448.9061921</v>
      </c>
      <c r="Q3682" t="str">
        <f t="shared" si="228"/>
        <v>Borderline High</v>
      </c>
      <c r="R3682" t="str">
        <f t="shared" si="229"/>
        <v>Normal</v>
      </c>
      <c r="S3682">
        <f t="shared" si="230"/>
        <v>4</v>
      </c>
      <c r="T3682" t="str">
        <f t="shared" si="231"/>
        <v>Moderate</v>
      </c>
    </row>
    <row r="3683" spans="1:20" ht="15" customHeight="1" x14ac:dyDescent="0.35">
      <c r="A3683" s="35">
        <v>41</v>
      </c>
      <c r="B3683" s="36">
        <v>21.555467830000001</v>
      </c>
      <c r="C3683" s="35">
        <v>101.62036620000001</v>
      </c>
      <c r="D3683" s="35">
        <v>79.627717619999999</v>
      </c>
      <c r="E3683" s="37">
        <v>170.13519640000001</v>
      </c>
      <c r="F3683" s="37">
        <v>33.428547109999997</v>
      </c>
      <c r="G3683" s="37">
        <v>205.08232390000001</v>
      </c>
      <c r="H3683" s="37">
        <v>247.36299220000001</v>
      </c>
      <c r="I3683" s="17" t="s">
        <v>353</v>
      </c>
      <c r="J3683" s="17" t="s">
        <v>249</v>
      </c>
      <c r="K3683" s="17" t="s">
        <v>255</v>
      </c>
      <c r="L3683" s="17" t="s">
        <v>360</v>
      </c>
      <c r="M3683" s="17" t="s">
        <v>255</v>
      </c>
      <c r="N3683" s="36">
        <v>5.0895181247379098</v>
      </c>
      <c r="O3683" s="35">
        <v>21.992648580000001</v>
      </c>
      <c r="P3683" s="37">
        <v>883.77418103000002</v>
      </c>
      <c r="Q3683" t="str">
        <f t="shared" si="228"/>
        <v>Desirable</v>
      </c>
      <c r="R3683" t="str">
        <f t="shared" si="229"/>
        <v>Normal</v>
      </c>
      <c r="S3683">
        <f t="shared" si="230"/>
        <v>3</v>
      </c>
      <c r="T3683" t="str">
        <f t="shared" si="231"/>
        <v>Moderate</v>
      </c>
    </row>
    <row r="3684" spans="1:20" ht="15" customHeight="1" x14ac:dyDescent="0.35">
      <c r="A3684" s="35">
        <v>89</v>
      </c>
      <c r="B3684" s="36">
        <v>32.781105490000002</v>
      </c>
      <c r="C3684" s="35">
        <v>121.5685526</v>
      </c>
      <c r="D3684" s="35">
        <v>99.005153640000003</v>
      </c>
      <c r="E3684" s="37">
        <v>211.61235389999999</v>
      </c>
      <c r="F3684" s="37">
        <v>40.761171179999998</v>
      </c>
      <c r="G3684" s="37">
        <v>215.4444068</v>
      </c>
      <c r="H3684" s="37">
        <v>261.50782770000001</v>
      </c>
      <c r="I3684" s="17" t="s">
        <v>243</v>
      </c>
      <c r="J3684" s="17" t="s">
        <v>249</v>
      </c>
      <c r="K3684" s="17" t="s">
        <v>392</v>
      </c>
      <c r="L3684" s="17" t="s">
        <v>366</v>
      </c>
      <c r="M3684" s="17" t="s">
        <v>334</v>
      </c>
      <c r="N3684" s="36">
        <v>5.1915180004403396</v>
      </c>
      <c r="O3684" s="35">
        <v>22.563398960000001</v>
      </c>
      <c r="P3684" s="37">
        <v>2917.5183886099999</v>
      </c>
      <c r="Q3684" t="str">
        <f t="shared" si="228"/>
        <v>Borderline High</v>
      </c>
      <c r="R3684" t="str">
        <f t="shared" si="229"/>
        <v>Elevated</v>
      </c>
      <c r="S3684">
        <f t="shared" si="230"/>
        <v>4</v>
      </c>
      <c r="T3684" t="str">
        <f t="shared" si="231"/>
        <v>Moderate</v>
      </c>
    </row>
    <row r="3685" spans="1:20" ht="15" customHeight="1" x14ac:dyDescent="0.35">
      <c r="A3685" s="35">
        <v>26</v>
      </c>
      <c r="B3685" s="36">
        <v>26.04021766</v>
      </c>
      <c r="C3685" s="35">
        <v>101.3215263</v>
      </c>
      <c r="D3685" s="35">
        <v>81.696224340000001</v>
      </c>
      <c r="E3685" s="37">
        <v>190.56129899999999</v>
      </c>
      <c r="F3685" s="37">
        <v>35.89471846</v>
      </c>
      <c r="G3685" s="37">
        <v>224.99150470000001</v>
      </c>
      <c r="H3685" s="37">
        <v>274.29222770000001</v>
      </c>
      <c r="I3685" s="17" t="s">
        <v>353</v>
      </c>
      <c r="J3685" s="17" t="s">
        <v>249</v>
      </c>
      <c r="K3685" s="17" t="s">
        <v>392</v>
      </c>
      <c r="L3685" s="17" t="s">
        <v>355</v>
      </c>
      <c r="M3685" s="17" t="s">
        <v>333</v>
      </c>
      <c r="N3685" s="36">
        <v>5.3088952128808504</v>
      </c>
      <c r="O3685" s="35">
        <v>19.625301960000002</v>
      </c>
      <c r="P3685" s="37">
        <v>677.04565916000001</v>
      </c>
      <c r="Q3685" t="str">
        <f t="shared" si="228"/>
        <v>Desirable</v>
      </c>
      <c r="R3685" t="str">
        <f t="shared" si="229"/>
        <v>Normal</v>
      </c>
      <c r="S3685">
        <f t="shared" si="230"/>
        <v>5</v>
      </c>
      <c r="T3685" t="str">
        <f t="shared" si="231"/>
        <v>Moderate</v>
      </c>
    </row>
    <row r="3686" spans="1:20" ht="15" customHeight="1" x14ac:dyDescent="0.35">
      <c r="A3686" s="35">
        <v>64</v>
      </c>
      <c r="B3686" s="36">
        <v>25.253884750000001</v>
      </c>
      <c r="C3686" s="35">
        <v>112.2793257</v>
      </c>
      <c r="D3686" s="35">
        <v>80.160507920000001</v>
      </c>
      <c r="E3686" s="37">
        <v>182.23413489999999</v>
      </c>
      <c r="F3686" s="37">
        <v>47.256380239999999</v>
      </c>
      <c r="G3686" s="37">
        <v>197.72977589999999</v>
      </c>
      <c r="H3686" s="37">
        <v>234.68063140000001</v>
      </c>
      <c r="I3686" s="17" t="s">
        <v>243</v>
      </c>
      <c r="J3686" s="17" t="s">
        <v>359</v>
      </c>
      <c r="K3686" s="17" t="s">
        <v>392</v>
      </c>
      <c r="L3686" s="17" t="s">
        <v>261</v>
      </c>
      <c r="M3686" s="17" t="s">
        <v>333</v>
      </c>
      <c r="N3686" s="36">
        <v>3.8562863675654202</v>
      </c>
      <c r="O3686" s="35">
        <v>32.118817780000001</v>
      </c>
      <c r="P3686" s="37">
        <v>1616.2486240000001</v>
      </c>
      <c r="Q3686" t="str">
        <f t="shared" si="228"/>
        <v>Desirable</v>
      </c>
      <c r="R3686" t="str">
        <f t="shared" si="229"/>
        <v>Normal</v>
      </c>
      <c r="S3686">
        <f t="shared" si="230"/>
        <v>2</v>
      </c>
      <c r="T3686" t="str">
        <f t="shared" si="231"/>
        <v>Low</v>
      </c>
    </row>
    <row r="3687" spans="1:20" ht="15" customHeight="1" x14ac:dyDescent="0.35">
      <c r="A3687" s="35">
        <v>50</v>
      </c>
      <c r="B3687" s="36">
        <v>20.491794299999999</v>
      </c>
      <c r="C3687" s="35">
        <v>101.3203949</v>
      </c>
      <c r="D3687" s="35">
        <v>82.289864469999998</v>
      </c>
      <c r="E3687" s="37">
        <v>202.20964530000001</v>
      </c>
      <c r="F3687" s="37">
        <v>40.577938699999997</v>
      </c>
      <c r="G3687" s="37">
        <v>234.08658149999999</v>
      </c>
      <c r="H3687" s="37">
        <v>257.50594180000002</v>
      </c>
      <c r="I3687" s="17" t="s">
        <v>243</v>
      </c>
      <c r="J3687" s="17" t="s">
        <v>354</v>
      </c>
      <c r="K3687" s="17" t="s">
        <v>392</v>
      </c>
      <c r="L3687" s="17" t="s">
        <v>363</v>
      </c>
      <c r="M3687" s="17" t="s">
        <v>255</v>
      </c>
      <c r="N3687" s="36">
        <v>4.9832409377660198</v>
      </c>
      <c r="O3687" s="35">
        <v>19.030530429999999</v>
      </c>
      <c r="P3687" s="37">
        <v>1024.5897150000001</v>
      </c>
      <c r="Q3687" t="str">
        <f t="shared" si="228"/>
        <v>Borderline High</v>
      </c>
      <c r="R3687" t="str">
        <f t="shared" si="229"/>
        <v>Normal</v>
      </c>
      <c r="S3687">
        <f t="shared" si="230"/>
        <v>0</v>
      </c>
      <c r="T3687" t="str">
        <f t="shared" si="231"/>
        <v>Low</v>
      </c>
    </row>
    <row r="3688" spans="1:20" ht="15" customHeight="1" x14ac:dyDescent="0.35">
      <c r="A3688" s="35">
        <v>79</v>
      </c>
      <c r="B3688" s="36">
        <v>21.782046640000001</v>
      </c>
      <c r="C3688" s="35">
        <v>120.8482482</v>
      </c>
      <c r="D3688" s="35">
        <v>67.417840740000003</v>
      </c>
      <c r="E3688" s="37">
        <v>194.42757090000001</v>
      </c>
      <c r="F3688" s="37">
        <v>39.330919340000001</v>
      </c>
      <c r="G3688" s="37">
        <v>212.0023894</v>
      </c>
      <c r="H3688" s="37">
        <v>234.5906067</v>
      </c>
      <c r="I3688" s="17" t="s">
        <v>243</v>
      </c>
      <c r="J3688" s="17" t="s">
        <v>249</v>
      </c>
      <c r="K3688" s="17" t="s">
        <v>255</v>
      </c>
      <c r="L3688" s="17" t="s">
        <v>366</v>
      </c>
      <c r="M3688" s="17" t="s">
        <v>255</v>
      </c>
      <c r="N3688" s="36">
        <v>4.9433772249067403</v>
      </c>
      <c r="O3688" s="35">
        <v>53.430407459999998</v>
      </c>
      <c r="P3688" s="37">
        <v>1720.78168456</v>
      </c>
      <c r="Q3688" t="str">
        <f t="shared" si="228"/>
        <v>Desirable</v>
      </c>
      <c r="R3688" t="str">
        <f t="shared" si="229"/>
        <v>Elevated</v>
      </c>
      <c r="S3688">
        <f t="shared" si="230"/>
        <v>2</v>
      </c>
      <c r="T3688" t="str">
        <f t="shared" si="231"/>
        <v>Low</v>
      </c>
    </row>
    <row r="3689" spans="1:20" ht="15" customHeight="1" x14ac:dyDescent="0.35">
      <c r="A3689" s="35">
        <v>36</v>
      </c>
      <c r="B3689" s="36">
        <v>27.802326359999999</v>
      </c>
      <c r="C3689" s="35">
        <v>107.74580640000001</v>
      </c>
      <c r="D3689" s="35">
        <v>87.858445489999994</v>
      </c>
      <c r="E3689" s="37">
        <v>184.12282189999999</v>
      </c>
      <c r="F3689" s="37">
        <v>41.502887090000002</v>
      </c>
      <c r="G3689" s="37">
        <v>218.5400205</v>
      </c>
      <c r="H3689" s="37">
        <v>244.23988829999999</v>
      </c>
      <c r="I3689" s="17" t="s">
        <v>243</v>
      </c>
      <c r="J3689" s="17" t="s">
        <v>359</v>
      </c>
      <c r="K3689" s="17" t="s">
        <v>392</v>
      </c>
      <c r="L3689" s="17" t="s">
        <v>357</v>
      </c>
      <c r="M3689" s="17" t="s">
        <v>333</v>
      </c>
      <c r="N3689" s="36">
        <v>4.4363858711979498</v>
      </c>
      <c r="O3689" s="35">
        <v>19.887360910000002</v>
      </c>
      <c r="P3689" s="37">
        <v>1000.88374896</v>
      </c>
      <c r="Q3689" t="str">
        <f t="shared" si="228"/>
        <v>Desirable</v>
      </c>
      <c r="R3689" t="str">
        <f t="shared" si="229"/>
        <v>Normal</v>
      </c>
      <c r="S3689">
        <f t="shared" si="230"/>
        <v>2</v>
      </c>
      <c r="T3689" t="str">
        <f t="shared" si="231"/>
        <v>Low</v>
      </c>
    </row>
    <row r="3690" spans="1:20" ht="15" customHeight="1" x14ac:dyDescent="0.35">
      <c r="A3690" s="35">
        <v>84</v>
      </c>
      <c r="B3690" s="36">
        <v>18.80399667</v>
      </c>
      <c r="C3690" s="35">
        <v>101.8025536</v>
      </c>
      <c r="D3690" s="35">
        <v>93.913710690000002</v>
      </c>
      <c r="E3690" s="37">
        <v>197.41273380000001</v>
      </c>
      <c r="F3690" s="37">
        <v>47.90375633</v>
      </c>
      <c r="G3690" s="37">
        <v>229.6551465</v>
      </c>
      <c r="H3690" s="37">
        <v>232.98618450000001</v>
      </c>
      <c r="I3690" s="17" t="s">
        <v>243</v>
      </c>
      <c r="J3690" s="17" t="s">
        <v>249</v>
      </c>
      <c r="K3690" s="17" t="s">
        <v>392</v>
      </c>
      <c r="L3690" s="17" t="s">
        <v>366</v>
      </c>
      <c r="M3690" s="17" t="s">
        <v>255</v>
      </c>
      <c r="N3690" s="36">
        <v>4.1210282642567897</v>
      </c>
      <c r="O3690" s="35">
        <v>7.8888429099999904</v>
      </c>
      <c r="P3690" s="37">
        <v>1579.5357202800001</v>
      </c>
      <c r="Q3690" t="str">
        <f t="shared" si="228"/>
        <v>Desirable</v>
      </c>
      <c r="R3690" t="str">
        <f t="shared" si="229"/>
        <v>Normal</v>
      </c>
      <c r="S3690">
        <f t="shared" si="230"/>
        <v>0</v>
      </c>
      <c r="T3690" t="str">
        <f t="shared" si="231"/>
        <v>Low</v>
      </c>
    </row>
    <row r="3691" spans="1:20" ht="15" customHeight="1" x14ac:dyDescent="0.35">
      <c r="A3691" s="35">
        <v>57</v>
      </c>
      <c r="B3691" s="36">
        <v>30.44612652</v>
      </c>
      <c r="C3691" s="35">
        <v>114.1091222</v>
      </c>
      <c r="D3691" s="35">
        <v>76.398824140000002</v>
      </c>
      <c r="E3691" s="37">
        <v>208.3771735</v>
      </c>
      <c r="F3691" s="37">
        <v>32.960060689999999</v>
      </c>
      <c r="G3691" s="37">
        <v>229.01378550000001</v>
      </c>
      <c r="H3691" s="37">
        <v>283.70220999999998</v>
      </c>
      <c r="I3691" s="17" t="s">
        <v>243</v>
      </c>
      <c r="J3691" s="17" t="s">
        <v>249</v>
      </c>
      <c r="K3691" s="17" t="s">
        <v>255</v>
      </c>
      <c r="L3691" s="17" t="s">
        <v>363</v>
      </c>
      <c r="M3691" s="17" t="s">
        <v>334</v>
      </c>
      <c r="N3691" s="36">
        <v>6.3221113413550603</v>
      </c>
      <c r="O3691" s="35">
        <v>37.71029806</v>
      </c>
      <c r="P3691" s="37">
        <v>1735.4292116399999</v>
      </c>
      <c r="Q3691" t="str">
        <f t="shared" si="228"/>
        <v>Borderline High</v>
      </c>
      <c r="R3691" t="str">
        <f t="shared" si="229"/>
        <v>Normal</v>
      </c>
      <c r="S3691">
        <f t="shared" si="230"/>
        <v>4</v>
      </c>
      <c r="T3691" t="str">
        <f t="shared" si="231"/>
        <v>Moderate</v>
      </c>
    </row>
    <row r="3692" spans="1:20" ht="15" customHeight="1" x14ac:dyDescent="0.35">
      <c r="A3692" s="35">
        <v>64</v>
      </c>
      <c r="B3692" s="36">
        <v>24.375930700000001</v>
      </c>
      <c r="C3692" s="35">
        <v>111.7994685</v>
      </c>
      <c r="D3692" s="35">
        <v>85.314564939999997</v>
      </c>
      <c r="E3692" s="37">
        <v>196.8867516</v>
      </c>
      <c r="F3692" s="37">
        <v>37.097681610000002</v>
      </c>
      <c r="G3692" s="37">
        <v>213.8658413</v>
      </c>
      <c r="H3692" s="37">
        <v>261.45419029999999</v>
      </c>
      <c r="I3692" s="17" t="s">
        <v>353</v>
      </c>
      <c r="J3692" s="17" t="s">
        <v>354</v>
      </c>
      <c r="K3692" s="17" t="s">
        <v>392</v>
      </c>
      <c r="L3692" s="17" t="s">
        <v>261</v>
      </c>
      <c r="M3692" s="17" t="s">
        <v>255</v>
      </c>
      <c r="N3692" s="36">
        <v>5.3072521800642001</v>
      </c>
      <c r="O3692" s="35">
        <v>26.484903559999999</v>
      </c>
      <c r="P3692" s="37">
        <v>1560.0595648000001</v>
      </c>
      <c r="Q3692" t="str">
        <f t="shared" si="228"/>
        <v>Desirable</v>
      </c>
      <c r="R3692" t="str">
        <f t="shared" si="229"/>
        <v>Normal</v>
      </c>
      <c r="S3692">
        <f t="shared" si="230"/>
        <v>3</v>
      </c>
      <c r="T3692" t="str">
        <f t="shared" si="231"/>
        <v>Moderate</v>
      </c>
    </row>
    <row r="3693" spans="1:20" ht="15" customHeight="1" x14ac:dyDescent="0.35">
      <c r="A3693" s="35">
        <v>82</v>
      </c>
      <c r="B3693" s="36">
        <v>25.018055109999999</v>
      </c>
      <c r="C3693" s="35">
        <v>120.3959529</v>
      </c>
      <c r="D3693" s="35">
        <v>78.712041450000001</v>
      </c>
      <c r="E3693" s="37">
        <v>212.33035390000001</v>
      </c>
      <c r="F3693" s="37">
        <v>47.925219130000002</v>
      </c>
      <c r="G3693" s="37">
        <v>221.7693884</v>
      </c>
      <c r="H3693" s="37">
        <v>229.4296033</v>
      </c>
      <c r="I3693" s="17" t="s">
        <v>353</v>
      </c>
      <c r="J3693" s="17" t="s">
        <v>249</v>
      </c>
      <c r="K3693" s="17" t="s">
        <v>255</v>
      </c>
      <c r="L3693" s="17" t="s">
        <v>366</v>
      </c>
      <c r="M3693" s="17" t="s">
        <v>333</v>
      </c>
      <c r="N3693" s="36">
        <v>4.4304513939527599</v>
      </c>
      <c r="O3693" s="35">
        <v>41.683911449999997</v>
      </c>
      <c r="P3693" s="37">
        <v>2051.48051902</v>
      </c>
      <c r="Q3693" t="str">
        <f t="shared" si="228"/>
        <v>Borderline High</v>
      </c>
      <c r="R3693" t="str">
        <f t="shared" si="229"/>
        <v>Elevated</v>
      </c>
      <c r="S3693">
        <f t="shared" si="230"/>
        <v>5</v>
      </c>
      <c r="T3693" t="str">
        <f t="shared" si="231"/>
        <v>Moderate</v>
      </c>
    </row>
    <row r="3694" spans="1:20" ht="15" customHeight="1" x14ac:dyDescent="0.35">
      <c r="A3694" s="35">
        <v>46</v>
      </c>
      <c r="B3694" s="36">
        <v>29.915824350000001</v>
      </c>
      <c r="C3694" s="35">
        <v>97.411288859999999</v>
      </c>
      <c r="D3694" s="35">
        <v>88.755308900000003</v>
      </c>
      <c r="E3694" s="37">
        <v>199.0808691</v>
      </c>
      <c r="F3694" s="37">
        <v>36.442442329999999</v>
      </c>
      <c r="G3694" s="37">
        <v>230.46536689999999</v>
      </c>
      <c r="H3694" s="37">
        <v>263.78442899999999</v>
      </c>
      <c r="I3694" s="17" t="s">
        <v>243</v>
      </c>
      <c r="J3694" s="17" t="s">
        <v>249</v>
      </c>
      <c r="K3694" s="17" t="s">
        <v>392</v>
      </c>
      <c r="L3694" s="17" t="s">
        <v>360</v>
      </c>
      <c r="M3694" s="17" t="s">
        <v>333</v>
      </c>
      <c r="N3694" s="36">
        <v>5.4628849322789099</v>
      </c>
      <c r="O3694" s="35">
        <v>8.6559799599999998</v>
      </c>
      <c r="P3694" s="37">
        <v>1376.1279201</v>
      </c>
      <c r="Q3694" t="str">
        <f t="shared" si="228"/>
        <v>Desirable</v>
      </c>
      <c r="R3694" t="str">
        <f t="shared" si="229"/>
        <v>Normal</v>
      </c>
      <c r="S3694">
        <f t="shared" si="230"/>
        <v>3</v>
      </c>
      <c r="T3694" t="str">
        <f t="shared" si="231"/>
        <v>Moderate</v>
      </c>
    </row>
    <row r="3695" spans="1:20" ht="15" customHeight="1" x14ac:dyDescent="0.35">
      <c r="A3695" s="35">
        <v>67</v>
      </c>
      <c r="B3695" s="36">
        <v>25.979636639999999</v>
      </c>
      <c r="C3695" s="35">
        <v>100.47217120000001</v>
      </c>
      <c r="D3695" s="35">
        <v>83.488981710000004</v>
      </c>
      <c r="E3695" s="37">
        <v>213.2582519</v>
      </c>
      <c r="F3695" s="37">
        <v>38.981434890000003</v>
      </c>
      <c r="G3695" s="37">
        <v>251.7908213</v>
      </c>
      <c r="H3695" s="37">
        <v>264.8074598</v>
      </c>
      <c r="I3695" s="17" t="s">
        <v>243</v>
      </c>
      <c r="J3695" s="17" t="s">
        <v>359</v>
      </c>
      <c r="K3695" s="17" t="s">
        <v>392</v>
      </c>
      <c r="L3695" s="17" t="s">
        <v>261</v>
      </c>
      <c r="M3695" s="17" t="s">
        <v>333</v>
      </c>
      <c r="N3695" s="36">
        <v>5.4707645447578903</v>
      </c>
      <c r="O3695" s="35">
        <v>16.983189490000001</v>
      </c>
      <c r="P3695" s="37">
        <v>1740.6356548799999</v>
      </c>
      <c r="Q3695" t="str">
        <f t="shared" si="228"/>
        <v>Borderline High</v>
      </c>
      <c r="R3695" t="str">
        <f t="shared" si="229"/>
        <v>Normal</v>
      </c>
      <c r="S3695">
        <f t="shared" si="230"/>
        <v>3</v>
      </c>
      <c r="T3695" t="str">
        <f t="shared" si="231"/>
        <v>Moderate</v>
      </c>
    </row>
    <row r="3696" spans="1:20" ht="15" customHeight="1" x14ac:dyDescent="0.35">
      <c r="A3696" s="35">
        <v>30</v>
      </c>
      <c r="B3696" s="36">
        <v>33.152881309999998</v>
      </c>
      <c r="C3696" s="35">
        <v>111.9960887</v>
      </c>
      <c r="D3696" s="35">
        <v>76.238347559999994</v>
      </c>
      <c r="E3696" s="37">
        <v>179.62750869999999</v>
      </c>
      <c r="F3696" s="37">
        <v>42.128260240000003</v>
      </c>
      <c r="G3696" s="37">
        <v>207.00865590000001</v>
      </c>
      <c r="H3696" s="37">
        <v>246.4072357</v>
      </c>
      <c r="I3696" s="17" t="s">
        <v>243</v>
      </c>
      <c r="J3696" s="17" t="s">
        <v>249</v>
      </c>
      <c r="K3696" s="17" t="s">
        <v>255</v>
      </c>
      <c r="L3696" s="17" t="s">
        <v>357</v>
      </c>
      <c r="M3696" s="17" t="s">
        <v>334</v>
      </c>
      <c r="N3696" s="36">
        <v>4.2638245129678296</v>
      </c>
      <c r="O3696" s="35">
        <v>35.75774114</v>
      </c>
      <c r="P3696" s="37">
        <v>994.58643930000005</v>
      </c>
      <c r="Q3696" t="str">
        <f t="shared" si="228"/>
        <v>Desirable</v>
      </c>
      <c r="R3696" t="str">
        <f t="shared" si="229"/>
        <v>Normal</v>
      </c>
      <c r="S3696">
        <f t="shared" si="230"/>
        <v>3</v>
      </c>
      <c r="T3696" t="str">
        <f t="shared" si="231"/>
        <v>Moderate</v>
      </c>
    </row>
    <row r="3697" spans="1:20" ht="15" customHeight="1" x14ac:dyDescent="0.35">
      <c r="A3697" s="35">
        <v>18</v>
      </c>
      <c r="B3697" s="36">
        <v>16.748223800000002</v>
      </c>
      <c r="C3697" s="35">
        <v>94.756354459999997</v>
      </c>
      <c r="D3697" s="35">
        <v>86.745510359999997</v>
      </c>
      <c r="E3697" s="37">
        <v>174.49529949999999</v>
      </c>
      <c r="F3697" s="37">
        <v>42.122013289999998</v>
      </c>
      <c r="G3697" s="37">
        <v>201.28396090000001</v>
      </c>
      <c r="H3697" s="37">
        <v>231.319953</v>
      </c>
      <c r="I3697" s="17" t="s">
        <v>353</v>
      </c>
      <c r="J3697" s="17" t="s">
        <v>249</v>
      </c>
      <c r="K3697" s="17" t="s">
        <v>392</v>
      </c>
      <c r="L3697" s="17" t="s">
        <v>355</v>
      </c>
      <c r="M3697" s="17" t="s">
        <v>332</v>
      </c>
      <c r="N3697" s="36">
        <v>4.1426153659522802</v>
      </c>
      <c r="O3697" s="35">
        <v>8.0108440999999999</v>
      </c>
      <c r="P3697" s="37">
        <v>301.46802839999998</v>
      </c>
      <c r="Q3697" t="str">
        <f t="shared" si="228"/>
        <v>Desirable</v>
      </c>
      <c r="R3697" t="str">
        <f t="shared" si="229"/>
        <v>Normal</v>
      </c>
      <c r="S3697">
        <f t="shared" si="230"/>
        <v>3</v>
      </c>
      <c r="T3697" t="str">
        <f t="shared" si="231"/>
        <v>Moderate</v>
      </c>
    </row>
    <row r="3698" spans="1:20" ht="15" customHeight="1" x14ac:dyDescent="0.35">
      <c r="A3698" s="35">
        <v>51</v>
      </c>
      <c r="B3698" s="36">
        <v>31.002261350000001</v>
      </c>
      <c r="C3698" s="35">
        <v>112.11114120000001</v>
      </c>
      <c r="D3698" s="35">
        <v>86.419216820000003</v>
      </c>
      <c r="E3698" s="37">
        <v>191.20445760000001</v>
      </c>
      <c r="F3698" s="37">
        <v>32.726680530000003</v>
      </c>
      <c r="G3698" s="37">
        <v>214.91788819999999</v>
      </c>
      <c r="H3698" s="37">
        <v>246.78318329999999</v>
      </c>
      <c r="I3698" s="17" t="s">
        <v>243</v>
      </c>
      <c r="J3698" s="17" t="s">
        <v>249</v>
      </c>
      <c r="K3698" s="17" t="s">
        <v>392</v>
      </c>
      <c r="L3698" s="17" t="s">
        <v>363</v>
      </c>
      <c r="M3698" s="17" t="s">
        <v>334</v>
      </c>
      <c r="N3698" s="36">
        <v>5.8424641455685098</v>
      </c>
      <c r="O3698" s="35">
        <v>25.69192438</v>
      </c>
      <c r="P3698" s="37">
        <v>1581.11532885</v>
      </c>
      <c r="Q3698" t="str">
        <f t="shared" si="228"/>
        <v>Desirable</v>
      </c>
      <c r="R3698" t="str">
        <f t="shared" si="229"/>
        <v>Normal</v>
      </c>
      <c r="S3698">
        <f t="shared" si="230"/>
        <v>4</v>
      </c>
      <c r="T3698" t="str">
        <f t="shared" si="231"/>
        <v>Moderate</v>
      </c>
    </row>
    <row r="3699" spans="1:20" ht="15" customHeight="1" x14ac:dyDescent="0.35">
      <c r="A3699" s="35">
        <v>65</v>
      </c>
      <c r="B3699" s="36">
        <v>27.120444710000001</v>
      </c>
      <c r="C3699" s="35">
        <v>112.51265549999999</v>
      </c>
      <c r="D3699" s="35">
        <v>76.486282770000003</v>
      </c>
      <c r="E3699" s="37">
        <v>197.12686540000001</v>
      </c>
      <c r="F3699" s="37">
        <v>39.817953060000001</v>
      </c>
      <c r="G3699" s="37">
        <v>206.9085153</v>
      </c>
      <c r="H3699" s="37">
        <v>244.8808813</v>
      </c>
      <c r="I3699" s="17" t="s">
        <v>353</v>
      </c>
      <c r="J3699" s="17" t="s">
        <v>359</v>
      </c>
      <c r="K3699" s="17" t="s">
        <v>255</v>
      </c>
      <c r="L3699" s="17" t="s">
        <v>261</v>
      </c>
      <c r="M3699" s="17" t="s">
        <v>333</v>
      </c>
      <c r="N3699" s="36">
        <v>4.9507031439551401</v>
      </c>
      <c r="O3699" s="35">
        <v>36.026372729999999</v>
      </c>
      <c r="P3699" s="37">
        <v>1762.82890615</v>
      </c>
      <c r="Q3699" t="str">
        <f t="shared" si="228"/>
        <v>Desirable</v>
      </c>
      <c r="R3699" t="str">
        <f t="shared" si="229"/>
        <v>Normal</v>
      </c>
      <c r="S3699">
        <f t="shared" si="230"/>
        <v>5</v>
      </c>
      <c r="T3699" t="str">
        <f t="shared" si="231"/>
        <v>Moderate</v>
      </c>
    </row>
    <row r="3700" spans="1:20" ht="15" customHeight="1" x14ac:dyDescent="0.35">
      <c r="A3700" s="35">
        <v>65</v>
      </c>
      <c r="B3700" s="36">
        <v>23.710592680000001</v>
      </c>
      <c r="C3700" s="35">
        <v>99.316537120000007</v>
      </c>
      <c r="D3700" s="35">
        <v>71.264709319999994</v>
      </c>
      <c r="E3700" s="37">
        <v>216.49254529999999</v>
      </c>
      <c r="F3700" s="37">
        <v>42.138867099999999</v>
      </c>
      <c r="G3700" s="37">
        <v>231.29017379999999</v>
      </c>
      <c r="H3700" s="37">
        <v>297.1336225</v>
      </c>
      <c r="I3700" s="17" t="s">
        <v>243</v>
      </c>
      <c r="J3700" s="17" t="s">
        <v>249</v>
      </c>
      <c r="K3700" s="17" t="s">
        <v>255</v>
      </c>
      <c r="L3700" s="17" t="s">
        <v>261</v>
      </c>
      <c r="M3700" s="17" t="s">
        <v>255</v>
      </c>
      <c r="N3700" s="36">
        <v>5.13759766692921</v>
      </c>
      <c r="O3700" s="35">
        <v>28.051827800000002</v>
      </c>
      <c r="P3700" s="37">
        <v>1541.1885242000001</v>
      </c>
      <c r="Q3700" t="str">
        <f t="shared" si="228"/>
        <v>Borderline High</v>
      </c>
      <c r="R3700" t="str">
        <f t="shared" si="229"/>
        <v>Normal</v>
      </c>
      <c r="S3700">
        <f t="shared" si="230"/>
        <v>0</v>
      </c>
      <c r="T3700" t="str">
        <f t="shared" si="231"/>
        <v>Low</v>
      </c>
    </row>
    <row r="3701" spans="1:20" ht="15" customHeight="1" x14ac:dyDescent="0.35">
      <c r="A3701" s="35">
        <v>66</v>
      </c>
      <c r="B3701" s="36">
        <v>31.74495563</v>
      </c>
      <c r="C3701" s="35">
        <v>115.3027977</v>
      </c>
      <c r="D3701" s="35">
        <v>74.996257729999996</v>
      </c>
      <c r="E3701" s="37">
        <v>192.42982660000001</v>
      </c>
      <c r="F3701" s="37">
        <v>40.35098747</v>
      </c>
      <c r="G3701" s="37">
        <v>210.11908410000001</v>
      </c>
      <c r="H3701" s="37">
        <v>246.39628110000001</v>
      </c>
      <c r="I3701" s="17" t="s">
        <v>243</v>
      </c>
      <c r="J3701" s="17" t="s">
        <v>249</v>
      </c>
      <c r="K3701" s="17" t="s">
        <v>255</v>
      </c>
      <c r="L3701" s="17" t="s">
        <v>261</v>
      </c>
      <c r="M3701" s="17" t="s">
        <v>334</v>
      </c>
      <c r="N3701" s="36">
        <v>4.76890006082421</v>
      </c>
      <c r="O3701" s="35">
        <v>40.306539970000003</v>
      </c>
      <c r="P3701" s="37">
        <v>2095.1670715800001</v>
      </c>
      <c r="Q3701" t="str">
        <f t="shared" si="228"/>
        <v>Desirable</v>
      </c>
      <c r="R3701" t="str">
        <f t="shared" si="229"/>
        <v>Normal</v>
      </c>
      <c r="S3701">
        <f t="shared" si="230"/>
        <v>3</v>
      </c>
      <c r="T3701" t="str">
        <f t="shared" si="231"/>
        <v>Moderate</v>
      </c>
    </row>
    <row r="3702" spans="1:20" ht="15" customHeight="1" x14ac:dyDescent="0.35">
      <c r="A3702" s="35">
        <v>81</v>
      </c>
      <c r="B3702" s="36">
        <v>29.934118850000001</v>
      </c>
      <c r="C3702" s="35">
        <v>107.7700299</v>
      </c>
      <c r="D3702" s="35">
        <v>82.919828420000002</v>
      </c>
      <c r="E3702" s="37">
        <v>206.30815219999999</v>
      </c>
      <c r="F3702" s="37">
        <v>41.880213349999998</v>
      </c>
      <c r="G3702" s="37">
        <v>199.72143969999999</v>
      </c>
      <c r="H3702" s="37">
        <v>230.15182129999999</v>
      </c>
      <c r="I3702" s="17" t="s">
        <v>353</v>
      </c>
      <c r="J3702" s="17" t="s">
        <v>354</v>
      </c>
      <c r="K3702" s="17" t="s">
        <v>392</v>
      </c>
      <c r="L3702" s="17" t="s">
        <v>366</v>
      </c>
      <c r="M3702" s="17" t="s">
        <v>333</v>
      </c>
      <c r="N3702" s="36">
        <v>4.9261485483812599</v>
      </c>
      <c r="O3702" s="35">
        <v>24.850201479999999</v>
      </c>
      <c r="P3702" s="37">
        <v>2424.6636268500001</v>
      </c>
      <c r="Q3702" t="str">
        <f t="shared" si="228"/>
        <v>Borderline High</v>
      </c>
      <c r="R3702" t="str">
        <f t="shared" si="229"/>
        <v>Normal</v>
      </c>
      <c r="S3702">
        <f t="shared" si="230"/>
        <v>4</v>
      </c>
      <c r="T3702" t="str">
        <f t="shared" si="231"/>
        <v>Moderate</v>
      </c>
    </row>
    <row r="3703" spans="1:20" ht="15" customHeight="1" x14ac:dyDescent="0.35">
      <c r="A3703" s="35">
        <v>78</v>
      </c>
      <c r="B3703" s="36">
        <v>28.141696289999999</v>
      </c>
      <c r="C3703" s="35">
        <v>96.094657720000001</v>
      </c>
      <c r="D3703" s="35">
        <v>82.179261550000007</v>
      </c>
      <c r="E3703" s="37">
        <v>181.4770632</v>
      </c>
      <c r="F3703" s="37">
        <v>32.526837610000001</v>
      </c>
      <c r="G3703" s="37">
        <v>205.5900924</v>
      </c>
      <c r="H3703" s="37">
        <v>191.28173709999999</v>
      </c>
      <c r="I3703" s="17" t="s">
        <v>353</v>
      </c>
      <c r="J3703" s="17" t="s">
        <v>359</v>
      </c>
      <c r="K3703" s="17" t="s">
        <v>392</v>
      </c>
      <c r="L3703" s="17" t="s">
        <v>366</v>
      </c>
      <c r="M3703" s="17" t="s">
        <v>333</v>
      </c>
      <c r="N3703" s="36">
        <v>5.5793024017867303</v>
      </c>
      <c r="O3703" s="35">
        <v>13.915396169999999</v>
      </c>
      <c r="P3703" s="37">
        <v>2195.0523106199998</v>
      </c>
      <c r="Q3703" t="str">
        <f t="shared" si="228"/>
        <v>Desirable</v>
      </c>
      <c r="R3703" t="str">
        <f t="shared" si="229"/>
        <v>Normal</v>
      </c>
      <c r="S3703">
        <f t="shared" si="230"/>
        <v>5</v>
      </c>
      <c r="T3703" t="str">
        <f t="shared" si="231"/>
        <v>Moderate</v>
      </c>
    </row>
    <row r="3704" spans="1:20" ht="15" customHeight="1" x14ac:dyDescent="0.35">
      <c r="A3704" s="35">
        <v>46</v>
      </c>
      <c r="B3704" s="36">
        <v>25.734601399999999</v>
      </c>
      <c r="C3704" s="35">
        <v>107.3519869</v>
      </c>
      <c r="D3704" s="35">
        <v>66.370616260000006</v>
      </c>
      <c r="E3704" s="37">
        <v>215.60185799999999</v>
      </c>
      <c r="F3704" s="37">
        <v>45.430209009999999</v>
      </c>
      <c r="G3704" s="37">
        <v>216.59065570000001</v>
      </c>
      <c r="H3704" s="37">
        <v>269.65507760000003</v>
      </c>
      <c r="I3704" s="17" t="s">
        <v>243</v>
      </c>
      <c r="J3704" s="17" t="s">
        <v>359</v>
      </c>
      <c r="K3704" s="17" t="s">
        <v>255</v>
      </c>
      <c r="L3704" s="17" t="s">
        <v>360</v>
      </c>
      <c r="M3704" s="17" t="s">
        <v>333</v>
      </c>
      <c r="N3704" s="36">
        <v>4.7457817760103698</v>
      </c>
      <c r="O3704" s="35">
        <v>40.981370640000002</v>
      </c>
      <c r="P3704" s="37">
        <v>1183.7916643999999</v>
      </c>
      <c r="Q3704" t="str">
        <f t="shared" si="228"/>
        <v>Borderline High</v>
      </c>
      <c r="R3704" t="str">
        <f t="shared" si="229"/>
        <v>Normal</v>
      </c>
      <c r="S3704">
        <f t="shared" si="230"/>
        <v>2</v>
      </c>
      <c r="T3704" t="str">
        <f t="shared" si="231"/>
        <v>Low</v>
      </c>
    </row>
    <row r="3705" spans="1:20" ht="15" customHeight="1" x14ac:dyDescent="0.35">
      <c r="A3705" s="35">
        <v>56</v>
      </c>
      <c r="B3705" s="36">
        <v>23.472669969999998</v>
      </c>
      <c r="C3705" s="35">
        <v>103.24013119999999</v>
      </c>
      <c r="D3705" s="35">
        <v>79.337103299999995</v>
      </c>
      <c r="E3705" s="37">
        <v>189.7439091</v>
      </c>
      <c r="F3705" s="37">
        <v>41.78950802</v>
      </c>
      <c r="G3705" s="37">
        <v>212.22089489999999</v>
      </c>
      <c r="H3705" s="37">
        <v>238.5652604</v>
      </c>
      <c r="I3705" s="17" t="s">
        <v>353</v>
      </c>
      <c r="J3705" s="17" t="s">
        <v>354</v>
      </c>
      <c r="K3705" s="17" t="s">
        <v>255</v>
      </c>
      <c r="L3705" s="17" t="s">
        <v>363</v>
      </c>
      <c r="M3705" s="17" t="s">
        <v>255</v>
      </c>
      <c r="N3705" s="36">
        <v>4.5404676458308799</v>
      </c>
      <c r="O3705" s="35">
        <v>23.903027900000001</v>
      </c>
      <c r="P3705" s="37">
        <v>1314.4695183199999</v>
      </c>
      <c r="Q3705" t="str">
        <f t="shared" si="228"/>
        <v>Desirable</v>
      </c>
      <c r="R3705" t="str">
        <f t="shared" si="229"/>
        <v>Normal</v>
      </c>
      <c r="S3705">
        <f t="shared" si="230"/>
        <v>2</v>
      </c>
      <c r="T3705" t="str">
        <f t="shared" si="231"/>
        <v>Low</v>
      </c>
    </row>
    <row r="3706" spans="1:20" ht="15" customHeight="1" x14ac:dyDescent="0.35">
      <c r="A3706" s="35">
        <v>43</v>
      </c>
      <c r="B3706" s="36">
        <v>21.605289689999999</v>
      </c>
      <c r="C3706" s="35">
        <v>98.771757739999998</v>
      </c>
      <c r="D3706" s="35">
        <v>72.787114040000006</v>
      </c>
      <c r="E3706" s="37">
        <v>180.8486278</v>
      </c>
      <c r="F3706" s="37">
        <v>44.146925109999998</v>
      </c>
      <c r="G3706" s="37">
        <v>217.97959499999999</v>
      </c>
      <c r="H3706" s="37">
        <v>229.7349748</v>
      </c>
      <c r="I3706" s="17" t="s">
        <v>243</v>
      </c>
      <c r="J3706" s="17" t="s">
        <v>249</v>
      </c>
      <c r="K3706" s="17" t="s">
        <v>255</v>
      </c>
      <c r="L3706" s="17" t="s">
        <v>360</v>
      </c>
      <c r="M3706" s="17" t="s">
        <v>255</v>
      </c>
      <c r="N3706" s="36">
        <v>4.0965169680421303</v>
      </c>
      <c r="O3706" s="35">
        <v>25.984643699999999</v>
      </c>
      <c r="P3706" s="37">
        <v>929.02745666999999</v>
      </c>
      <c r="Q3706" t="str">
        <f t="shared" si="228"/>
        <v>Desirable</v>
      </c>
      <c r="R3706" t="str">
        <f t="shared" si="229"/>
        <v>Normal</v>
      </c>
      <c r="S3706">
        <f t="shared" si="230"/>
        <v>0</v>
      </c>
      <c r="T3706" t="str">
        <f t="shared" si="231"/>
        <v>Low</v>
      </c>
    </row>
    <row r="3707" spans="1:20" ht="15" customHeight="1" x14ac:dyDescent="0.35">
      <c r="A3707" s="35">
        <v>34</v>
      </c>
      <c r="B3707" s="36">
        <v>33.829675870000003</v>
      </c>
      <c r="C3707" s="35">
        <v>111.4040736</v>
      </c>
      <c r="D3707" s="35">
        <v>78.721983570000006</v>
      </c>
      <c r="E3707" s="37">
        <v>215.85984110000001</v>
      </c>
      <c r="F3707" s="37">
        <v>30.958625179999999</v>
      </c>
      <c r="G3707" s="37">
        <v>232.81662739999999</v>
      </c>
      <c r="H3707" s="37">
        <v>264.78722140000002</v>
      </c>
      <c r="I3707" s="17" t="s">
        <v>243</v>
      </c>
      <c r="J3707" s="17" t="s">
        <v>249</v>
      </c>
      <c r="K3707" s="17" t="s">
        <v>255</v>
      </c>
      <c r="L3707" s="17" t="s">
        <v>357</v>
      </c>
      <c r="M3707" s="17" t="s">
        <v>334</v>
      </c>
      <c r="N3707" s="36">
        <v>6.9725267141207103</v>
      </c>
      <c r="O3707" s="35">
        <v>32.682090029999998</v>
      </c>
      <c r="P3707" s="37">
        <v>1150.20897958</v>
      </c>
      <c r="Q3707" t="str">
        <f t="shared" si="228"/>
        <v>Borderline High</v>
      </c>
      <c r="R3707" t="str">
        <f t="shared" si="229"/>
        <v>Normal</v>
      </c>
      <c r="S3707">
        <f t="shared" si="230"/>
        <v>4</v>
      </c>
      <c r="T3707" t="str">
        <f t="shared" si="231"/>
        <v>Moderate</v>
      </c>
    </row>
    <row r="3708" spans="1:20" ht="15" customHeight="1" x14ac:dyDescent="0.35">
      <c r="A3708" s="35">
        <v>88</v>
      </c>
      <c r="B3708" s="36">
        <v>31.133679239999999</v>
      </c>
      <c r="C3708" s="35">
        <v>119.3235507</v>
      </c>
      <c r="D3708" s="35">
        <v>82.032127290000005</v>
      </c>
      <c r="E3708" s="37">
        <v>204.29541499999999</v>
      </c>
      <c r="F3708" s="37">
        <v>39.57009583</v>
      </c>
      <c r="G3708" s="37">
        <v>212.16360159999999</v>
      </c>
      <c r="H3708" s="37">
        <v>276.91507689999997</v>
      </c>
      <c r="I3708" s="17" t="s">
        <v>243</v>
      </c>
      <c r="J3708" s="17" t="s">
        <v>249</v>
      </c>
      <c r="K3708" s="17" t="s">
        <v>392</v>
      </c>
      <c r="L3708" s="17" t="s">
        <v>366</v>
      </c>
      <c r="M3708" s="17" t="s">
        <v>334</v>
      </c>
      <c r="N3708" s="36">
        <v>5.1628739004749598</v>
      </c>
      <c r="O3708" s="35">
        <v>37.29142341</v>
      </c>
      <c r="P3708" s="37">
        <v>2739.7637731200002</v>
      </c>
      <c r="Q3708" t="str">
        <f t="shared" si="228"/>
        <v>Borderline High</v>
      </c>
      <c r="R3708" t="str">
        <f t="shared" si="229"/>
        <v>Normal</v>
      </c>
      <c r="S3708">
        <f t="shared" si="230"/>
        <v>4</v>
      </c>
      <c r="T3708" t="str">
        <f t="shared" si="231"/>
        <v>Moderate</v>
      </c>
    </row>
    <row r="3709" spans="1:20" ht="15" customHeight="1" x14ac:dyDescent="0.35">
      <c r="A3709" s="35">
        <v>30</v>
      </c>
      <c r="B3709" s="36">
        <v>29.843268479999999</v>
      </c>
      <c r="C3709" s="35">
        <v>102.3940114</v>
      </c>
      <c r="D3709" s="35">
        <v>90.387179810000006</v>
      </c>
      <c r="E3709" s="37">
        <v>204.45643720000001</v>
      </c>
      <c r="F3709" s="37">
        <v>34.024578980000001</v>
      </c>
      <c r="G3709" s="37">
        <v>221.85395510000001</v>
      </c>
      <c r="H3709" s="37">
        <v>237.35731050000001</v>
      </c>
      <c r="I3709" s="17" t="s">
        <v>353</v>
      </c>
      <c r="J3709" s="17" t="s">
        <v>354</v>
      </c>
      <c r="K3709" s="17" t="s">
        <v>392</v>
      </c>
      <c r="L3709" s="17" t="s">
        <v>357</v>
      </c>
      <c r="M3709" s="17" t="s">
        <v>333</v>
      </c>
      <c r="N3709" s="36">
        <v>6.0090805920091404</v>
      </c>
      <c r="O3709" s="35">
        <v>12.006831590000001</v>
      </c>
      <c r="P3709" s="37">
        <v>895.29805439999996</v>
      </c>
      <c r="Q3709" t="str">
        <f t="shared" si="228"/>
        <v>Borderline High</v>
      </c>
      <c r="R3709" t="str">
        <f t="shared" si="229"/>
        <v>Normal</v>
      </c>
      <c r="S3709">
        <f t="shared" si="230"/>
        <v>5</v>
      </c>
      <c r="T3709" t="str">
        <f t="shared" si="231"/>
        <v>Moderate</v>
      </c>
    </row>
    <row r="3710" spans="1:20" ht="15" customHeight="1" x14ac:dyDescent="0.35">
      <c r="A3710" s="35">
        <v>86</v>
      </c>
      <c r="B3710" s="36">
        <v>24.865013359999999</v>
      </c>
      <c r="C3710" s="35">
        <v>119.5641624</v>
      </c>
      <c r="D3710" s="35">
        <v>99.19161115</v>
      </c>
      <c r="E3710" s="37">
        <v>202.12955959999999</v>
      </c>
      <c r="F3710" s="37">
        <v>41.0369101</v>
      </c>
      <c r="G3710" s="37">
        <v>225.8602137</v>
      </c>
      <c r="H3710" s="37">
        <v>267.03876330000003</v>
      </c>
      <c r="I3710" s="17" t="s">
        <v>243</v>
      </c>
      <c r="J3710" s="17" t="s">
        <v>359</v>
      </c>
      <c r="K3710" s="17" t="s">
        <v>392</v>
      </c>
      <c r="L3710" s="17" t="s">
        <v>366</v>
      </c>
      <c r="M3710" s="17" t="s">
        <v>255</v>
      </c>
      <c r="N3710" s="36">
        <v>4.92555504562708</v>
      </c>
      <c r="O3710" s="35">
        <v>20.372551250000001</v>
      </c>
      <c r="P3710" s="37">
        <v>2138.39114896</v>
      </c>
      <c r="Q3710" t="str">
        <f t="shared" si="228"/>
        <v>Borderline High</v>
      </c>
      <c r="R3710" t="str">
        <f t="shared" si="229"/>
        <v>Normal</v>
      </c>
      <c r="S3710">
        <f t="shared" si="230"/>
        <v>0</v>
      </c>
      <c r="T3710" t="str">
        <f t="shared" si="231"/>
        <v>Low</v>
      </c>
    </row>
    <row r="3711" spans="1:20" ht="15" customHeight="1" x14ac:dyDescent="0.35">
      <c r="A3711" s="35">
        <v>43</v>
      </c>
      <c r="B3711" s="36">
        <v>37.169464580000003</v>
      </c>
      <c r="C3711" s="35">
        <v>103.48958709999999</v>
      </c>
      <c r="D3711" s="35">
        <v>78.007967019999995</v>
      </c>
      <c r="E3711" s="37">
        <v>210.00886850000001</v>
      </c>
      <c r="F3711" s="37">
        <v>38.710393410000002</v>
      </c>
      <c r="G3711" s="37">
        <v>239.02839839999999</v>
      </c>
      <c r="H3711" s="37">
        <v>262.27585720000002</v>
      </c>
      <c r="I3711" s="17" t="s">
        <v>243</v>
      </c>
      <c r="J3711" s="17" t="s">
        <v>359</v>
      </c>
      <c r="K3711" s="17" t="s">
        <v>255</v>
      </c>
      <c r="L3711" s="17" t="s">
        <v>360</v>
      </c>
      <c r="M3711" s="17" t="s">
        <v>334</v>
      </c>
      <c r="N3711" s="36">
        <v>5.4251287574294897</v>
      </c>
      <c r="O3711" s="35">
        <v>25.481620079999999</v>
      </c>
      <c r="P3711" s="37">
        <v>1598.2869769399999</v>
      </c>
      <c r="Q3711" t="str">
        <f t="shared" si="228"/>
        <v>Borderline High</v>
      </c>
      <c r="R3711" t="str">
        <f t="shared" si="229"/>
        <v>Normal</v>
      </c>
      <c r="S3711">
        <f t="shared" si="230"/>
        <v>4</v>
      </c>
      <c r="T3711" t="str">
        <f t="shared" si="231"/>
        <v>Moderate</v>
      </c>
    </row>
    <row r="3712" spans="1:20" ht="15" customHeight="1" x14ac:dyDescent="0.35">
      <c r="A3712" s="35">
        <v>66</v>
      </c>
      <c r="B3712" s="36">
        <v>23.527759939999999</v>
      </c>
      <c r="C3712" s="35">
        <v>102.8228512</v>
      </c>
      <c r="D3712" s="35">
        <v>79.38228934</v>
      </c>
      <c r="E3712" s="37">
        <v>229.63557800000001</v>
      </c>
      <c r="F3712" s="37">
        <v>42.607958740000001</v>
      </c>
      <c r="G3712" s="37">
        <v>256.19681279999998</v>
      </c>
      <c r="H3712" s="37">
        <v>298.13251339999999</v>
      </c>
      <c r="I3712" s="17" t="s">
        <v>243</v>
      </c>
      <c r="J3712" s="17" t="s">
        <v>359</v>
      </c>
      <c r="K3712" s="17" t="s">
        <v>255</v>
      </c>
      <c r="L3712" s="17" t="s">
        <v>261</v>
      </c>
      <c r="M3712" s="17" t="s">
        <v>255</v>
      </c>
      <c r="N3712" s="36">
        <v>5.3894996331852001</v>
      </c>
      <c r="O3712" s="35">
        <v>23.440561859999999</v>
      </c>
      <c r="P3712" s="37">
        <v>1552.83215604</v>
      </c>
      <c r="Q3712" t="str">
        <f t="shared" si="228"/>
        <v>Borderline High</v>
      </c>
      <c r="R3712" t="str">
        <f t="shared" si="229"/>
        <v>Normal</v>
      </c>
      <c r="S3712">
        <f t="shared" si="230"/>
        <v>0</v>
      </c>
      <c r="T3712" t="str">
        <f t="shared" si="231"/>
        <v>Low</v>
      </c>
    </row>
    <row r="3713" spans="1:20" ht="15" customHeight="1" x14ac:dyDescent="0.35">
      <c r="A3713" s="35">
        <v>84</v>
      </c>
      <c r="B3713" s="36">
        <v>25.109640859999999</v>
      </c>
      <c r="C3713" s="35">
        <v>125.8526348</v>
      </c>
      <c r="D3713" s="35">
        <v>77.158831320000004</v>
      </c>
      <c r="E3713" s="37">
        <v>199.77250129999999</v>
      </c>
      <c r="F3713" s="37">
        <v>37.564673679999999</v>
      </c>
      <c r="G3713" s="37">
        <v>230.75459119999999</v>
      </c>
      <c r="H3713" s="37">
        <v>244.86062519999999</v>
      </c>
      <c r="I3713" s="17" t="s">
        <v>243</v>
      </c>
      <c r="J3713" s="17" t="s">
        <v>249</v>
      </c>
      <c r="K3713" s="17" t="s">
        <v>255</v>
      </c>
      <c r="L3713" s="17" t="s">
        <v>366</v>
      </c>
      <c r="M3713" s="17" t="s">
        <v>333</v>
      </c>
      <c r="N3713" s="36">
        <v>5.3180949474442496</v>
      </c>
      <c r="O3713" s="35">
        <v>48.69380348</v>
      </c>
      <c r="P3713" s="37">
        <v>2109.2098322400002</v>
      </c>
      <c r="Q3713" t="str">
        <f t="shared" si="228"/>
        <v>Desirable</v>
      </c>
      <c r="R3713" t="str">
        <f t="shared" si="229"/>
        <v>Elevated</v>
      </c>
      <c r="S3713">
        <f t="shared" si="230"/>
        <v>4</v>
      </c>
      <c r="T3713" t="str">
        <f t="shared" si="231"/>
        <v>Moderate</v>
      </c>
    </row>
    <row r="3714" spans="1:20" ht="15" customHeight="1" x14ac:dyDescent="0.35">
      <c r="A3714" s="35">
        <v>24</v>
      </c>
      <c r="B3714" s="36">
        <v>36.064771469999997</v>
      </c>
      <c r="C3714" s="35">
        <v>102.5835337</v>
      </c>
      <c r="D3714" s="35">
        <v>89.080339539999997</v>
      </c>
      <c r="E3714" s="37">
        <v>206.57846889999999</v>
      </c>
      <c r="F3714" s="37">
        <v>32.935077139999997</v>
      </c>
      <c r="G3714" s="37">
        <v>226.42377490000001</v>
      </c>
      <c r="H3714" s="37">
        <v>251.80636580000001</v>
      </c>
      <c r="I3714" s="17" t="s">
        <v>243</v>
      </c>
      <c r="J3714" s="17" t="s">
        <v>249</v>
      </c>
      <c r="K3714" s="17" t="s">
        <v>392</v>
      </c>
      <c r="L3714" s="17" t="s">
        <v>355</v>
      </c>
      <c r="M3714" s="17" t="s">
        <v>334</v>
      </c>
      <c r="N3714" s="36">
        <v>6.2722934584874004</v>
      </c>
      <c r="O3714" s="35">
        <v>13.50319416</v>
      </c>
      <c r="P3714" s="37">
        <v>865.55451528000003</v>
      </c>
      <c r="Q3714" t="str">
        <f t="shared" ref="Q3714:Q3777" si="232">IF(E3714&lt;200,"Desirable",IF(E3714&lt;240,"Borderline High","High"))</f>
        <v>Borderline High</v>
      </c>
      <c r="R3714" t="str">
        <f t="shared" ref="R3714:R3777" si="233">IF(C3714&lt;120,"Normal",IF(C3714&lt;130,"Elevated",IF(C3714&lt;140,"High / Stage 1","High / Stage 2")))</f>
        <v>Normal</v>
      </c>
      <c r="S3714">
        <f t="shared" ref="S3714:S3777" si="234">(IF(M3714="Obese",3,IF(M3714="Overweight",2,IF(M3714="Underweight",1,0))))+(IF(R3714="High / Stage 2",3,IF(R3714="High / Stage 1",2,IF(R3714="Elevated",1,0))))+IF(I3714="smoker",2,0)+IF(F3714&lt;40,1,0)</f>
        <v>4</v>
      </c>
      <c r="T3714" t="str">
        <f t="shared" ref="T3714:T3777" si="235">IF(S3714&lt;=2,"Low",IF(S3714&lt;=5,"Moderate","High"))</f>
        <v>Moderate</v>
      </c>
    </row>
    <row r="3715" spans="1:20" ht="15" customHeight="1" x14ac:dyDescent="0.35">
      <c r="A3715" s="35">
        <v>75</v>
      </c>
      <c r="B3715" s="36">
        <v>26.737955360000001</v>
      </c>
      <c r="C3715" s="35">
        <v>110.7318642</v>
      </c>
      <c r="D3715" s="35">
        <v>77.560209939999993</v>
      </c>
      <c r="E3715" s="37">
        <v>172.31717380000001</v>
      </c>
      <c r="F3715" s="37">
        <v>38.3388767</v>
      </c>
      <c r="G3715" s="37">
        <v>205.0527802</v>
      </c>
      <c r="H3715" s="37">
        <v>243.12230450000001</v>
      </c>
      <c r="I3715" s="17" t="s">
        <v>243</v>
      </c>
      <c r="J3715" s="17" t="s">
        <v>354</v>
      </c>
      <c r="K3715" s="17" t="s">
        <v>255</v>
      </c>
      <c r="L3715" s="17" t="s">
        <v>366</v>
      </c>
      <c r="M3715" s="17" t="s">
        <v>333</v>
      </c>
      <c r="N3715" s="36">
        <v>4.49458066151427</v>
      </c>
      <c r="O3715" s="35">
        <v>33.171654259999997</v>
      </c>
      <c r="P3715" s="37">
        <v>2005.3466519999999</v>
      </c>
      <c r="Q3715" t="str">
        <f t="shared" si="232"/>
        <v>Desirable</v>
      </c>
      <c r="R3715" t="str">
        <f t="shared" si="233"/>
        <v>Normal</v>
      </c>
      <c r="S3715">
        <f t="shared" si="234"/>
        <v>3</v>
      </c>
      <c r="T3715" t="str">
        <f t="shared" si="235"/>
        <v>Moderate</v>
      </c>
    </row>
    <row r="3716" spans="1:20" ht="15" customHeight="1" x14ac:dyDescent="0.35">
      <c r="A3716" s="35">
        <v>66</v>
      </c>
      <c r="B3716" s="36">
        <v>35.690548560000003</v>
      </c>
      <c r="C3716" s="35">
        <v>106.82303829999999</v>
      </c>
      <c r="D3716" s="35">
        <v>89.969868379999994</v>
      </c>
      <c r="E3716" s="37">
        <v>181.09868560000001</v>
      </c>
      <c r="F3716" s="37">
        <v>35.107452049999999</v>
      </c>
      <c r="G3716" s="37">
        <v>194.3413697</v>
      </c>
      <c r="H3716" s="37">
        <v>251.06169589999999</v>
      </c>
      <c r="I3716" s="17" t="s">
        <v>353</v>
      </c>
      <c r="J3716" s="17" t="s">
        <v>249</v>
      </c>
      <c r="K3716" s="17" t="s">
        <v>392</v>
      </c>
      <c r="L3716" s="17" t="s">
        <v>261</v>
      </c>
      <c r="M3716" s="17" t="s">
        <v>334</v>
      </c>
      <c r="N3716" s="36">
        <v>5.1584115344537</v>
      </c>
      <c r="O3716" s="35">
        <v>16.853169919999999</v>
      </c>
      <c r="P3716" s="37">
        <v>2355.5762049599998</v>
      </c>
      <c r="Q3716" t="str">
        <f t="shared" si="232"/>
        <v>Desirable</v>
      </c>
      <c r="R3716" t="str">
        <f t="shared" si="233"/>
        <v>Normal</v>
      </c>
      <c r="S3716">
        <f t="shared" si="234"/>
        <v>6</v>
      </c>
      <c r="T3716" t="str">
        <f t="shared" si="235"/>
        <v>High</v>
      </c>
    </row>
    <row r="3717" spans="1:20" ht="15" customHeight="1" x14ac:dyDescent="0.35">
      <c r="A3717" s="35">
        <v>70</v>
      </c>
      <c r="B3717" s="36">
        <v>28.892976059999999</v>
      </c>
      <c r="C3717" s="35">
        <v>125.9311658</v>
      </c>
      <c r="D3717" s="35">
        <v>81.876201330000001</v>
      </c>
      <c r="E3717" s="37">
        <v>196.967117</v>
      </c>
      <c r="F3717" s="37">
        <v>41.461488420000002</v>
      </c>
      <c r="G3717" s="37">
        <v>215.98298360000001</v>
      </c>
      <c r="H3717" s="37">
        <v>207.50526930000001</v>
      </c>
      <c r="I3717" s="17" t="s">
        <v>243</v>
      </c>
      <c r="J3717" s="17" t="s">
        <v>249</v>
      </c>
      <c r="K3717" s="17" t="s">
        <v>392</v>
      </c>
      <c r="L3717" s="17" t="s">
        <v>366</v>
      </c>
      <c r="M3717" s="17" t="s">
        <v>333</v>
      </c>
      <c r="N3717" s="36">
        <v>4.7506041028905299</v>
      </c>
      <c r="O3717" s="35">
        <v>44.054964470000002</v>
      </c>
      <c r="P3717" s="37">
        <v>2022.5083242000001</v>
      </c>
      <c r="Q3717" t="str">
        <f t="shared" si="232"/>
        <v>Desirable</v>
      </c>
      <c r="R3717" t="str">
        <f t="shared" si="233"/>
        <v>Elevated</v>
      </c>
      <c r="S3717">
        <f t="shared" si="234"/>
        <v>3</v>
      </c>
      <c r="T3717" t="str">
        <f t="shared" si="235"/>
        <v>Moderate</v>
      </c>
    </row>
    <row r="3718" spans="1:20" ht="15" customHeight="1" x14ac:dyDescent="0.35">
      <c r="A3718" s="35">
        <v>82</v>
      </c>
      <c r="B3718" s="36">
        <v>24.42611007</v>
      </c>
      <c r="C3718" s="35">
        <v>101.9534767</v>
      </c>
      <c r="D3718" s="35">
        <v>73.356893529999994</v>
      </c>
      <c r="E3718" s="37">
        <v>183.29311770000001</v>
      </c>
      <c r="F3718" s="37">
        <v>39.779422320000002</v>
      </c>
      <c r="G3718" s="37">
        <v>218.6060708</v>
      </c>
      <c r="H3718" s="37">
        <v>220.2179275</v>
      </c>
      <c r="I3718" s="17" t="s">
        <v>243</v>
      </c>
      <c r="J3718" s="17" t="s">
        <v>249</v>
      </c>
      <c r="K3718" s="17" t="s">
        <v>255</v>
      </c>
      <c r="L3718" s="17" t="s">
        <v>366</v>
      </c>
      <c r="M3718" s="17" t="s">
        <v>255</v>
      </c>
      <c r="N3718" s="36">
        <v>4.60773704116475</v>
      </c>
      <c r="O3718" s="35">
        <v>28.596583169999999</v>
      </c>
      <c r="P3718" s="37">
        <v>2002.94102574</v>
      </c>
      <c r="Q3718" t="str">
        <f t="shared" si="232"/>
        <v>Desirable</v>
      </c>
      <c r="R3718" t="str">
        <f t="shared" si="233"/>
        <v>Normal</v>
      </c>
      <c r="S3718">
        <f t="shared" si="234"/>
        <v>1</v>
      </c>
      <c r="T3718" t="str">
        <f t="shared" si="235"/>
        <v>Low</v>
      </c>
    </row>
    <row r="3719" spans="1:20" ht="15" customHeight="1" x14ac:dyDescent="0.35">
      <c r="A3719" s="35">
        <v>79</v>
      </c>
      <c r="B3719" s="36">
        <v>26.020954360000001</v>
      </c>
      <c r="C3719" s="35">
        <v>127.794009</v>
      </c>
      <c r="D3719" s="35">
        <v>88.626757859999998</v>
      </c>
      <c r="E3719" s="37">
        <v>184.97061909999999</v>
      </c>
      <c r="F3719" s="37">
        <v>35.226527849999997</v>
      </c>
      <c r="G3719" s="37">
        <v>218.56217380000001</v>
      </c>
      <c r="H3719" s="37">
        <v>286.14785740000002</v>
      </c>
      <c r="I3719" s="17" t="s">
        <v>353</v>
      </c>
      <c r="J3719" s="17" t="s">
        <v>359</v>
      </c>
      <c r="K3719" s="17" t="s">
        <v>392</v>
      </c>
      <c r="L3719" s="17" t="s">
        <v>366</v>
      </c>
      <c r="M3719" s="17" t="s">
        <v>333</v>
      </c>
      <c r="N3719" s="36">
        <v>5.2508898943328601</v>
      </c>
      <c r="O3719" s="35">
        <v>39.167251139999998</v>
      </c>
      <c r="P3719" s="37">
        <v>2055.6553944399998</v>
      </c>
      <c r="Q3719" t="str">
        <f t="shared" si="232"/>
        <v>Desirable</v>
      </c>
      <c r="R3719" t="str">
        <f t="shared" si="233"/>
        <v>Elevated</v>
      </c>
      <c r="S3719">
        <f t="shared" si="234"/>
        <v>6</v>
      </c>
      <c r="T3719" t="str">
        <f t="shared" si="235"/>
        <v>High</v>
      </c>
    </row>
    <row r="3720" spans="1:20" ht="15" customHeight="1" x14ac:dyDescent="0.35">
      <c r="A3720" s="35">
        <v>34</v>
      </c>
      <c r="B3720" s="36">
        <v>23.41597239</v>
      </c>
      <c r="C3720" s="35">
        <v>115.9445599</v>
      </c>
      <c r="D3720" s="35">
        <v>89.532173959999994</v>
      </c>
      <c r="E3720" s="37">
        <v>173.88633279999999</v>
      </c>
      <c r="F3720" s="37">
        <v>37.848369060000003</v>
      </c>
      <c r="G3720" s="37">
        <v>199.48784689999999</v>
      </c>
      <c r="H3720" s="37">
        <v>218.1728086</v>
      </c>
      <c r="I3720" s="17" t="s">
        <v>243</v>
      </c>
      <c r="J3720" s="17" t="s">
        <v>354</v>
      </c>
      <c r="K3720" s="17" t="s">
        <v>392</v>
      </c>
      <c r="L3720" s="17" t="s">
        <v>357</v>
      </c>
      <c r="M3720" s="17" t="s">
        <v>255</v>
      </c>
      <c r="N3720" s="36">
        <v>4.5942886607436799</v>
      </c>
      <c r="O3720" s="35">
        <v>26.41238594</v>
      </c>
      <c r="P3720" s="37">
        <v>796.14306125999997</v>
      </c>
      <c r="Q3720" t="str">
        <f t="shared" si="232"/>
        <v>Desirable</v>
      </c>
      <c r="R3720" t="str">
        <f t="shared" si="233"/>
        <v>Normal</v>
      </c>
      <c r="S3720">
        <f t="shared" si="234"/>
        <v>1</v>
      </c>
      <c r="T3720" t="str">
        <f t="shared" si="235"/>
        <v>Low</v>
      </c>
    </row>
    <row r="3721" spans="1:20" ht="15" customHeight="1" x14ac:dyDescent="0.35">
      <c r="A3721" s="35">
        <v>60</v>
      </c>
      <c r="B3721" s="36">
        <v>30.466664430000002</v>
      </c>
      <c r="C3721" s="35">
        <v>115.40945259999999</v>
      </c>
      <c r="D3721" s="35">
        <v>86.760970240000006</v>
      </c>
      <c r="E3721" s="37">
        <v>226.0786769</v>
      </c>
      <c r="F3721" s="37">
        <v>41.041121019999999</v>
      </c>
      <c r="G3721" s="37">
        <v>247.81518349999999</v>
      </c>
      <c r="H3721" s="37">
        <v>266.64957270000002</v>
      </c>
      <c r="I3721" s="17" t="s">
        <v>243</v>
      </c>
      <c r="J3721" s="17" t="s">
        <v>249</v>
      </c>
      <c r="K3721" s="17" t="s">
        <v>392</v>
      </c>
      <c r="L3721" s="17" t="s">
        <v>261</v>
      </c>
      <c r="M3721" s="17" t="s">
        <v>334</v>
      </c>
      <c r="N3721" s="36">
        <v>5.5085892217668304</v>
      </c>
      <c r="O3721" s="35">
        <v>28.648482359999999</v>
      </c>
      <c r="P3721" s="37">
        <v>1827.9998658</v>
      </c>
      <c r="Q3721" t="str">
        <f t="shared" si="232"/>
        <v>Borderline High</v>
      </c>
      <c r="R3721" t="str">
        <f t="shared" si="233"/>
        <v>Normal</v>
      </c>
      <c r="S3721">
        <f t="shared" si="234"/>
        <v>3</v>
      </c>
      <c r="T3721" t="str">
        <f t="shared" si="235"/>
        <v>Moderate</v>
      </c>
    </row>
    <row r="3722" spans="1:20" ht="15" customHeight="1" x14ac:dyDescent="0.35">
      <c r="A3722" s="35">
        <v>42</v>
      </c>
      <c r="B3722" s="36">
        <v>33.114445349999997</v>
      </c>
      <c r="C3722" s="35">
        <v>119.39118740000001</v>
      </c>
      <c r="D3722" s="35">
        <v>82.504297440000002</v>
      </c>
      <c r="E3722" s="37">
        <v>205.7692322</v>
      </c>
      <c r="F3722" s="37">
        <v>31.139475170000001</v>
      </c>
      <c r="G3722" s="37">
        <v>233.68576640000001</v>
      </c>
      <c r="H3722" s="37">
        <v>244.5827477</v>
      </c>
      <c r="I3722" s="17" t="s">
        <v>243</v>
      </c>
      <c r="J3722" s="17" t="s">
        <v>249</v>
      </c>
      <c r="K3722" s="17" t="s">
        <v>392</v>
      </c>
      <c r="L3722" s="17" t="s">
        <v>360</v>
      </c>
      <c r="M3722" s="17" t="s">
        <v>334</v>
      </c>
      <c r="N3722" s="36">
        <v>6.6079865211806696</v>
      </c>
      <c r="O3722" s="35">
        <v>36.886889959999998</v>
      </c>
      <c r="P3722" s="37">
        <v>1390.8067047</v>
      </c>
      <c r="Q3722" t="str">
        <f t="shared" si="232"/>
        <v>Borderline High</v>
      </c>
      <c r="R3722" t="str">
        <f t="shared" si="233"/>
        <v>Normal</v>
      </c>
      <c r="S3722">
        <f t="shared" si="234"/>
        <v>4</v>
      </c>
      <c r="T3722" t="str">
        <f t="shared" si="235"/>
        <v>Moderate</v>
      </c>
    </row>
    <row r="3723" spans="1:20" ht="15" customHeight="1" x14ac:dyDescent="0.35">
      <c r="A3723" s="35">
        <v>20</v>
      </c>
      <c r="B3723" s="36">
        <v>29.336627010000001</v>
      </c>
      <c r="C3723" s="35">
        <v>126.2566592</v>
      </c>
      <c r="D3723" s="35">
        <v>89.47926588</v>
      </c>
      <c r="E3723" s="37">
        <v>205.7386084</v>
      </c>
      <c r="F3723" s="37">
        <v>46.199061139999998</v>
      </c>
      <c r="G3723" s="37">
        <v>207.48087100000001</v>
      </c>
      <c r="H3723" s="37">
        <v>254.5655701</v>
      </c>
      <c r="I3723" s="17" t="s">
        <v>243</v>
      </c>
      <c r="J3723" s="17" t="s">
        <v>359</v>
      </c>
      <c r="K3723" s="17" t="s">
        <v>392</v>
      </c>
      <c r="L3723" s="17" t="s">
        <v>355</v>
      </c>
      <c r="M3723" s="17" t="s">
        <v>333</v>
      </c>
      <c r="N3723" s="36">
        <v>4.4533071305613099</v>
      </c>
      <c r="O3723" s="35">
        <v>36.777393320000002</v>
      </c>
      <c r="P3723" s="37">
        <v>586.73254020000002</v>
      </c>
      <c r="Q3723" t="str">
        <f t="shared" si="232"/>
        <v>Borderline High</v>
      </c>
      <c r="R3723" t="str">
        <f t="shared" si="233"/>
        <v>Elevated</v>
      </c>
      <c r="S3723">
        <f t="shared" si="234"/>
        <v>3</v>
      </c>
      <c r="T3723" t="str">
        <f t="shared" si="235"/>
        <v>Moderate</v>
      </c>
    </row>
    <row r="3724" spans="1:20" ht="15" customHeight="1" x14ac:dyDescent="0.35">
      <c r="A3724" s="35">
        <v>46</v>
      </c>
      <c r="B3724" s="36">
        <v>28.418148330000001</v>
      </c>
      <c r="C3724" s="35">
        <v>103.4876014</v>
      </c>
      <c r="D3724" s="35">
        <v>89.393466180000004</v>
      </c>
      <c r="E3724" s="37">
        <v>223.38597240000001</v>
      </c>
      <c r="F3724" s="37">
        <v>39.061468290000001</v>
      </c>
      <c r="G3724" s="37">
        <v>207.49849280000001</v>
      </c>
      <c r="H3724" s="37">
        <v>270.70394979999998</v>
      </c>
      <c r="I3724" s="17" t="s">
        <v>353</v>
      </c>
      <c r="J3724" s="17" t="s">
        <v>359</v>
      </c>
      <c r="K3724" s="17" t="s">
        <v>392</v>
      </c>
      <c r="L3724" s="17" t="s">
        <v>360</v>
      </c>
      <c r="M3724" s="17" t="s">
        <v>333</v>
      </c>
      <c r="N3724" s="36">
        <v>5.7188319379481296</v>
      </c>
      <c r="O3724" s="35">
        <v>14.09413522</v>
      </c>
      <c r="P3724" s="37">
        <v>1307.2348231799999</v>
      </c>
      <c r="Q3724" t="str">
        <f t="shared" si="232"/>
        <v>Borderline High</v>
      </c>
      <c r="R3724" t="str">
        <f t="shared" si="233"/>
        <v>Normal</v>
      </c>
      <c r="S3724">
        <f t="shared" si="234"/>
        <v>5</v>
      </c>
      <c r="T3724" t="str">
        <f t="shared" si="235"/>
        <v>Moderate</v>
      </c>
    </row>
    <row r="3725" spans="1:20" ht="15" customHeight="1" x14ac:dyDescent="0.35">
      <c r="A3725" s="35">
        <v>49</v>
      </c>
      <c r="B3725" s="36">
        <v>21.803827049999999</v>
      </c>
      <c r="C3725" s="35">
        <v>107.45214369999999</v>
      </c>
      <c r="D3725" s="35">
        <v>83.224156249999993</v>
      </c>
      <c r="E3725" s="37">
        <v>176.1767079</v>
      </c>
      <c r="F3725" s="37">
        <v>41.974333100000003</v>
      </c>
      <c r="G3725" s="37">
        <v>203.62674949999999</v>
      </c>
      <c r="H3725" s="37">
        <v>222.1839659</v>
      </c>
      <c r="I3725" s="17" t="s">
        <v>243</v>
      </c>
      <c r="J3725" s="17" t="s">
        <v>359</v>
      </c>
      <c r="K3725" s="17" t="s">
        <v>392</v>
      </c>
      <c r="L3725" s="17" t="s">
        <v>360</v>
      </c>
      <c r="M3725" s="17" t="s">
        <v>255</v>
      </c>
      <c r="N3725" s="36">
        <v>4.1972485299593698</v>
      </c>
      <c r="O3725" s="35">
        <v>24.227987450000001</v>
      </c>
      <c r="P3725" s="37">
        <v>1068.3875254500001</v>
      </c>
      <c r="Q3725" t="str">
        <f t="shared" si="232"/>
        <v>Desirable</v>
      </c>
      <c r="R3725" t="str">
        <f t="shared" si="233"/>
        <v>Normal</v>
      </c>
      <c r="S3725">
        <f t="shared" si="234"/>
        <v>0</v>
      </c>
      <c r="T3725" t="str">
        <f t="shared" si="235"/>
        <v>Low</v>
      </c>
    </row>
    <row r="3726" spans="1:20" ht="15" customHeight="1" x14ac:dyDescent="0.35">
      <c r="A3726" s="35">
        <v>43</v>
      </c>
      <c r="B3726" s="36">
        <v>32.466962510000002</v>
      </c>
      <c r="C3726" s="35">
        <v>110.4789948</v>
      </c>
      <c r="D3726" s="35">
        <v>81.877261000000004</v>
      </c>
      <c r="E3726" s="37">
        <v>220.33697670000001</v>
      </c>
      <c r="F3726" s="37">
        <v>33.814269299999999</v>
      </c>
      <c r="G3726" s="37">
        <v>222.26102660000001</v>
      </c>
      <c r="H3726" s="37">
        <v>286.50204020000001</v>
      </c>
      <c r="I3726" s="17" t="s">
        <v>243</v>
      </c>
      <c r="J3726" s="17" t="s">
        <v>249</v>
      </c>
      <c r="K3726" s="17" t="s">
        <v>392</v>
      </c>
      <c r="L3726" s="17" t="s">
        <v>360</v>
      </c>
      <c r="M3726" s="17" t="s">
        <v>334</v>
      </c>
      <c r="N3726" s="36">
        <v>6.5160945737189104</v>
      </c>
      <c r="O3726" s="35">
        <v>28.601733800000002</v>
      </c>
      <c r="P3726" s="37">
        <v>1396.0793879299999</v>
      </c>
      <c r="Q3726" t="str">
        <f t="shared" si="232"/>
        <v>Borderline High</v>
      </c>
      <c r="R3726" t="str">
        <f t="shared" si="233"/>
        <v>Normal</v>
      </c>
      <c r="S3726">
        <f t="shared" si="234"/>
        <v>4</v>
      </c>
      <c r="T3726" t="str">
        <f t="shared" si="235"/>
        <v>Moderate</v>
      </c>
    </row>
    <row r="3727" spans="1:20" ht="15" customHeight="1" x14ac:dyDescent="0.35">
      <c r="A3727" s="35">
        <v>33</v>
      </c>
      <c r="B3727" s="36">
        <v>31.199484429999998</v>
      </c>
      <c r="C3727" s="35">
        <v>101.1395993</v>
      </c>
      <c r="D3727" s="35">
        <v>75.733167949999995</v>
      </c>
      <c r="E3727" s="37">
        <v>171.13071619999999</v>
      </c>
      <c r="F3727" s="37">
        <v>37.00020885</v>
      </c>
      <c r="G3727" s="37">
        <v>223.3135762</v>
      </c>
      <c r="H3727" s="37">
        <v>234.84594319999999</v>
      </c>
      <c r="I3727" s="17" t="s">
        <v>243</v>
      </c>
      <c r="J3727" s="17" t="s">
        <v>359</v>
      </c>
      <c r="K3727" s="17" t="s">
        <v>255</v>
      </c>
      <c r="L3727" s="17" t="s">
        <v>357</v>
      </c>
      <c r="M3727" s="17" t="s">
        <v>334</v>
      </c>
      <c r="N3727" s="36">
        <v>4.6251283849172102</v>
      </c>
      <c r="O3727" s="35">
        <v>25.406431349999998</v>
      </c>
      <c r="P3727" s="37">
        <v>1029.5829861899999</v>
      </c>
      <c r="Q3727" t="str">
        <f t="shared" si="232"/>
        <v>Desirable</v>
      </c>
      <c r="R3727" t="str">
        <f t="shared" si="233"/>
        <v>Normal</v>
      </c>
      <c r="S3727">
        <f t="shared" si="234"/>
        <v>4</v>
      </c>
      <c r="T3727" t="str">
        <f t="shared" si="235"/>
        <v>Moderate</v>
      </c>
    </row>
    <row r="3728" spans="1:20" ht="15" customHeight="1" x14ac:dyDescent="0.35">
      <c r="A3728" s="35">
        <v>42</v>
      </c>
      <c r="B3728" s="36">
        <v>28.3904608</v>
      </c>
      <c r="C3728" s="35">
        <v>104.3266732</v>
      </c>
      <c r="D3728" s="35">
        <v>78.959002560000002</v>
      </c>
      <c r="E3728" s="37">
        <v>211.85930619999999</v>
      </c>
      <c r="F3728" s="37">
        <v>28.314756249999999</v>
      </c>
      <c r="G3728" s="37">
        <v>222.22058870000001</v>
      </c>
      <c r="H3728" s="37">
        <v>251.05906100000001</v>
      </c>
      <c r="I3728" s="17" t="s">
        <v>243</v>
      </c>
      <c r="J3728" s="17" t="s">
        <v>249</v>
      </c>
      <c r="K3728" s="17" t="s">
        <v>255</v>
      </c>
      <c r="L3728" s="17" t="s">
        <v>360</v>
      </c>
      <c r="M3728" s="17" t="s">
        <v>333</v>
      </c>
      <c r="N3728" s="36">
        <v>7.4822931311654903</v>
      </c>
      <c r="O3728" s="35">
        <v>25.36767064</v>
      </c>
      <c r="P3728" s="37">
        <v>1192.3993536</v>
      </c>
      <c r="Q3728" t="str">
        <f t="shared" si="232"/>
        <v>Borderline High</v>
      </c>
      <c r="R3728" t="str">
        <f t="shared" si="233"/>
        <v>Normal</v>
      </c>
      <c r="S3728">
        <f t="shared" si="234"/>
        <v>3</v>
      </c>
      <c r="T3728" t="str">
        <f t="shared" si="235"/>
        <v>Moderate</v>
      </c>
    </row>
    <row r="3729" spans="1:20" ht="15" customHeight="1" x14ac:dyDescent="0.35">
      <c r="A3729" s="35">
        <v>71</v>
      </c>
      <c r="B3729" s="36">
        <v>25.493136230000001</v>
      </c>
      <c r="C3729" s="35">
        <v>112.7435031</v>
      </c>
      <c r="D3729" s="35">
        <v>82.988677580000001</v>
      </c>
      <c r="E3729" s="37">
        <v>189.01961410000001</v>
      </c>
      <c r="F3729" s="37">
        <v>38.747696359999999</v>
      </c>
      <c r="G3729" s="37">
        <v>208.7264371</v>
      </c>
      <c r="H3729" s="37">
        <v>247.51687530000001</v>
      </c>
      <c r="I3729" s="17" t="s">
        <v>353</v>
      </c>
      <c r="J3729" s="17" t="s">
        <v>354</v>
      </c>
      <c r="K3729" s="17" t="s">
        <v>392</v>
      </c>
      <c r="L3729" s="17" t="s">
        <v>366</v>
      </c>
      <c r="M3729" s="17" t="s">
        <v>333</v>
      </c>
      <c r="N3729" s="36">
        <v>4.8782155290947502</v>
      </c>
      <c r="O3729" s="35">
        <v>29.754825520000001</v>
      </c>
      <c r="P3729" s="37">
        <v>1810.01267233</v>
      </c>
      <c r="Q3729" t="str">
        <f t="shared" si="232"/>
        <v>Desirable</v>
      </c>
      <c r="R3729" t="str">
        <f t="shared" si="233"/>
        <v>Normal</v>
      </c>
      <c r="S3729">
        <f t="shared" si="234"/>
        <v>5</v>
      </c>
      <c r="T3729" t="str">
        <f t="shared" si="235"/>
        <v>Moderate</v>
      </c>
    </row>
    <row r="3730" spans="1:20" ht="15" customHeight="1" x14ac:dyDescent="0.35">
      <c r="A3730" s="35">
        <v>45</v>
      </c>
      <c r="B3730" s="36">
        <v>27.219524369999998</v>
      </c>
      <c r="C3730" s="35">
        <v>130.6890023</v>
      </c>
      <c r="D3730" s="35">
        <v>88.09508305</v>
      </c>
      <c r="E3730" s="37">
        <v>190.50824879999999</v>
      </c>
      <c r="F3730" s="37">
        <v>39.434752920000001</v>
      </c>
      <c r="G3730" s="37">
        <v>212.94438880000001</v>
      </c>
      <c r="H3730" s="37">
        <v>224.50183699999999</v>
      </c>
      <c r="I3730" s="17" t="s">
        <v>243</v>
      </c>
      <c r="J3730" s="17" t="s">
        <v>359</v>
      </c>
      <c r="K3730" s="17" t="s">
        <v>392</v>
      </c>
      <c r="L3730" s="17" t="s">
        <v>360</v>
      </c>
      <c r="M3730" s="17" t="s">
        <v>333</v>
      </c>
      <c r="N3730" s="36">
        <v>4.8309735624939201</v>
      </c>
      <c r="O3730" s="35">
        <v>42.593919249999999</v>
      </c>
      <c r="P3730" s="37">
        <v>1224.87859665</v>
      </c>
      <c r="Q3730" t="str">
        <f t="shared" si="232"/>
        <v>Desirable</v>
      </c>
      <c r="R3730" t="str">
        <f t="shared" si="233"/>
        <v>High / Stage 1</v>
      </c>
      <c r="S3730">
        <f t="shared" si="234"/>
        <v>5</v>
      </c>
      <c r="T3730" t="str">
        <f t="shared" si="235"/>
        <v>Moderate</v>
      </c>
    </row>
    <row r="3731" spans="1:20" ht="15" customHeight="1" x14ac:dyDescent="0.35">
      <c r="A3731" s="35">
        <v>73</v>
      </c>
      <c r="B3731" s="36">
        <v>22.450536190000001</v>
      </c>
      <c r="C3731" s="35">
        <v>97.841455670000002</v>
      </c>
      <c r="D3731" s="35">
        <v>81.465024330000006</v>
      </c>
      <c r="E3731" s="37">
        <v>211.35739340000001</v>
      </c>
      <c r="F3731" s="37">
        <v>41.746489539999999</v>
      </c>
      <c r="G3731" s="37">
        <v>221.19179560000001</v>
      </c>
      <c r="H3731" s="37">
        <v>234.15771240000001</v>
      </c>
      <c r="I3731" s="17" t="s">
        <v>243</v>
      </c>
      <c r="J3731" s="17" t="s">
        <v>354</v>
      </c>
      <c r="K3731" s="17" t="s">
        <v>392</v>
      </c>
      <c r="L3731" s="17" t="s">
        <v>366</v>
      </c>
      <c r="M3731" s="17" t="s">
        <v>255</v>
      </c>
      <c r="N3731" s="36">
        <v>5.0628782378811703</v>
      </c>
      <c r="O3731" s="35">
        <v>16.37643134</v>
      </c>
      <c r="P3731" s="37">
        <v>1638.88914187</v>
      </c>
      <c r="Q3731" t="str">
        <f t="shared" si="232"/>
        <v>Borderline High</v>
      </c>
      <c r="R3731" t="str">
        <f t="shared" si="233"/>
        <v>Normal</v>
      </c>
      <c r="S3731">
        <f t="shared" si="234"/>
        <v>0</v>
      </c>
      <c r="T3731" t="str">
        <f t="shared" si="235"/>
        <v>Low</v>
      </c>
    </row>
    <row r="3732" spans="1:20" ht="15" customHeight="1" x14ac:dyDescent="0.35">
      <c r="A3732" s="35">
        <v>82</v>
      </c>
      <c r="B3732" s="36">
        <v>19.628410580000001</v>
      </c>
      <c r="C3732" s="35">
        <v>107.8340804</v>
      </c>
      <c r="D3732" s="35">
        <v>73.450612460000002</v>
      </c>
      <c r="E3732" s="37">
        <v>195.3307293</v>
      </c>
      <c r="F3732" s="37">
        <v>43.6656999</v>
      </c>
      <c r="G3732" s="37">
        <v>219.95402139999999</v>
      </c>
      <c r="H3732" s="37">
        <v>245.49321739999999</v>
      </c>
      <c r="I3732" s="17" t="s">
        <v>243</v>
      </c>
      <c r="J3732" s="17" t="s">
        <v>249</v>
      </c>
      <c r="K3732" s="17" t="s">
        <v>255</v>
      </c>
      <c r="L3732" s="17" t="s">
        <v>366</v>
      </c>
      <c r="M3732" s="17" t="s">
        <v>255</v>
      </c>
      <c r="N3732" s="36">
        <v>4.4733218463767299</v>
      </c>
      <c r="O3732" s="35">
        <v>34.383467940000003</v>
      </c>
      <c r="P3732" s="37">
        <v>1609.52966756</v>
      </c>
      <c r="Q3732" t="str">
        <f t="shared" si="232"/>
        <v>Desirable</v>
      </c>
      <c r="R3732" t="str">
        <f t="shared" si="233"/>
        <v>Normal</v>
      </c>
      <c r="S3732">
        <f t="shared" si="234"/>
        <v>0</v>
      </c>
      <c r="T3732" t="str">
        <f t="shared" si="235"/>
        <v>Low</v>
      </c>
    </row>
    <row r="3733" spans="1:20" ht="15" customHeight="1" x14ac:dyDescent="0.35">
      <c r="A3733" s="35">
        <v>58</v>
      </c>
      <c r="B3733" s="36">
        <v>25.500763809999999</v>
      </c>
      <c r="C3733" s="35">
        <v>104.8751025</v>
      </c>
      <c r="D3733" s="35">
        <v>86.545454969999994</v>
      </c>
      <c r="E3733" s="37">
        <v>199.83466920000001</v>
      </c>
      <c r="F3733" s="37">
        <v>38.777227410000002</v>
      </c>
      <c r="G3733" s="37">
        <v>229.89565859999999</v>
      </c>
      <c r="H3733" s="37">
        <v>233.63586090000001</v>
      </c>
      <c r="I3733" s="17" t="s">
        <v>243</v>
      </c>
      <c r="J3733" s="17" t="s">
        <v>249</v>
      </c>
      <c r="K3733" s="17" t="s">
        <v>392</v>
      </c>
      <c r="L3733" s="17" t="s">
        <v>363</v>
      </c>
      <c r="M3733" s="17" t="s">
        <v>333</v>
      </c>
      <c r="N3733" s="36">
        <v>5.1534027197742898</v>
      </c>
      <c r="O3733" s="35">
        <v>18.329647529999999</v>
      </c>
      <c r="P3733" s="37">
        <v>1479.0443009799999</v>
      </c>
      <c r="Q3733" t="str">
        <f t="shared" si="232"/>
        <v>Desirable</v>
      </c>
      <c r="R3733" t="str">
        <f t="shared" si="233"/>
        <v>Normal</v>
      </c>
      <c r="S3733">
        <f t="shared" si="234"/>
        <v>3</v>
      </c>
      <c r="T3733" t="str">
        <f t="shared" si="235"/>
        <v>Moderate</v>
      </c>
    </row>
    <row r="3734" spans="1:20" ht="15" customHeight="1" x14ac:dyDescent="0.35">
      <c r="A3734" s="35">
        <v>68</v>
      </c>
      <c r="B3734" s="36">
        <v>22.699878080000001</v>
      </c>
      <c r="C3734" s="35">
        <v>113.8331166</v>
      </c>
      <c r="D3734" s="35">
        <v>84.401175069999994</v>
      </c>
      <c r="E3734" s="37">
        <v>179.12744760000001</v>
      </c>
      <c r="F3734" s="37">
        <v>39.195331269999997</v>
      </c>
      <c r="G3734" s="37">
        <v>203.36907479999999</v>
      </c>
      <c r="H3734" s="37">
        <v>244.7898117</v>
      </c>
      <c r="I3734" s="17" t="s">
        <v>243</v>
      </c>
      <c r="J3734" s="17" t="s">
        <v>359</v>
      </c>
      <c r="K3734" s="17" t="s">
        <v>392</v>
      </c>
      <c r="L3734" s="17" t="s">
        <v>261</v>
      </c>
      <c r="M3734" s="17" t="s">
        <v>255</v>
      </c>
      <c r="N3734" s="36">
        <v>4.5701220475996802</v>
      </c>
      <c r="O3734" s="35">
        <v>29.43194153</v>
      </c>
      <c r="P3734" s="37">
        <v>1543.5917094399999</v>
      </c>
      <c r="Q3734" t="str">
        <f t="shared" si="232"/>
        <v>Desirable</v>
      </c>
      <c r="R3734" t="str">
        <f t="shared" si="233"/>
        <v>Normal</v>
      </c>
      <c r="S3734">
        <f t="shared" si="234"/>
        <v>1</v>
      </c>
      <c r="T3734" t="str">
        <f t="shared" si="235"/>
        <v>Low</v>
      </c>
    </row>
    <row r="3735" spans="1:20" ht="15" customHeight="1" x14ac:dyDescent="0.35">
      <c r="A3735" s="35">
        <v>88</v>
      </c>
      <c r="B3735" s="36">
        <v>24.461821260000001</v>
      </c>
      <c r="C3735" s="35">
        <v>116.85661039999999</v>
      </c>
      <c r="D3735" s="35">
        <v>88.484565140000001</v>
      </c>
      <c r="E3735" s="37">
        <v>201.79554060000001</v>
      </c>
      <c r="F3735" s="37">
        <v>44.717516000000003</v>
      </c>
      <c r="G3735" s="37">
        <v>226.98406679999999</v>
      </c>
      <c r="H3735" s="37">
        <v>290.31095749999997</v>
      </c>
      <c r="I3735" s="17" t="s">
        <v>353</v>
      </c>
      <c r="J3735" s="17" t="s">
        <v>249</v>
      </c>
      <c r="K3735" s="17" t="s">
        <v>392</v>
      </c>
      <c r="L3735" s="17" t="s">
        <v>366</v>
      </c>
      <c r="M3735" s="17" t="s">
        <v>255</v>
      </c>
      <c r="N3735" s="36">
        <v>4.5126733023363803</v>
      </c>
      <c r="O3735" s="35">
        <v>28.37204526</v>
      </c>
      <c r="P3735" s="37">
        <v>2152.6402708800001</v>
      </c>
      <c r="Q3735" t="str">
        <f t="shared" si="232"/>
        <v>Borderline High</v>
      </c>
      <c r="R3735" t="str">
        <f t="shared" si="233"/>
        <v>Normal</v>
      </c>
      <c r="S3735">
        <f t="shared" si="234"/>
        <v>2</v>
      </c>
      <c r="T3735" t="str">
        <f t="shared" si="235"/>
        <v>Low</v>
      </c>
    </row>
    <row r="3736" spans="1:20" ht="15" customHeight="1" x14ac:dyDescent="0.35">
      <c r="A3736" s="35">
        <v>46</v>
      </c>
      <c r="B3736" s="36">
        <v>24.560244040000001</v>
      </c>
      <c r="C3736" s="35">
        <v>93.655964350000005</v>
      </c>
      <c r="D3736" s="35">
        <v>85.955983230000001</v>
      </c>
      <c r="E3736" s="37">
        <v>188.22972519999999</v>
      </c>
      <c r="F3736" s="37">
        <v>27.66237989</v>
      </c>
      <c r="G3736" s="37">
        <v>202.5115677</v>
      </c>
      <c r="H3736" s="37">
        <v>244.15730439999999</v>
      </c>
      <c r="I3736" s="17" t="s">
        <v>243</v>
      </c>
      <c r="J3736" s="17" t="s">
        <v>359</v>
      </c>
      <c r="K3736" s="17" t="s">
        <v>392</v>
      </c>
      <c r="L3736" s="17" t="s">
        <v>360</v>
      </c>
      <c r="M3736" s="17" t="s">
        <v>255</v>
      </c>
      <c r="N3736" s="36">
        <v>6.8045383639621502</v>
      </c>
      <c r="O3736" s="35">
        <v>7.6999811200000003</v>
      </c>
      <c r="P3736" s="37">
        <v>1129.7712258399999</v>
      </c>
      <c r="Q3736" t="str">
        <f t="shared" si="232"/>
        <v>Desirable</v>
      </c>
      <c r="R3736" t="str">
        <f t="shared" si="233"/>
        <v>Normal</v>
      </c>
      <c r="S3736">
        <f t="shared" si="234"/>
        <v>1</v>
      </c>
      <c r="T3736" t="str">
        <f t="shared" si="235"/>
        <v>Low</v>
      </c>
    </row>
    <row r="3737" spans="1:20" ht="15" customHeight="1" x14ac:dyDescent="0.35">
      <c r="A3737" s="35">
        <v>36</v>
      </c>
      <c r="B3737" s="36">
        <v>26.609872500000002</v>
      </c>
      <c r="C3737" s="35">
        <v>108.64602189999999</v>
      </c>
      <c r="D3737" s="35">
        <v>88.264652119999994</v>
      </c>
      <c r="E3737" s="37">
        <v>184.6838382</v>
      </c>
      <c r="F3737" s="37">
        <v>31.49366801</v>
      </c>
      <c r="G3737" s="37">
        <v>197.53606149999999</v>
      </c>
      <c r="H3737" s="37">
        <v>290.5618905</v>
      </c>
      <c r="I3737" s="17" t="s">
        <v>243</v>
      </c>
      <c r="J3737" s="17" t="s">
        <v>249</v>
      </c>
      <c r="K3737" s="17" t="s">
        <v>392</v>
      </c>
      <c r="L3737" s="17" t="s">
        <v>357</v>
      </c>
      <c r="M3737" s="17" t="s">
        <v>333</v>
      </c>
      <c r="N3737" s="36">
        <v>5.8641577774096803</v>
      </c>
      <c r="O3737" s="35">
        <v>20.38136978</v>
      </c>
      <c r="P3737" s="37">
        <v>957.95541000000003</v>
      </c>
      <c r="Q3737" t="str">
        <f t="shared" si="232"/>
        <v>Desirable</v>
      </c>
      <c r="R3737" t="str">
        <f t="shared" si="233"/>
        <v>Normal</v>
      </c>
      <c r="S3737">
        <f t="shared" si="234"/>
        <v>3</v>
      </c>
      <c r="T3737" t="str">
        <f t="shared" si="235"/>
        <v>Moderate</v>
      </c>
    </row>
    <row r="3738" spans="1:20" ht="15" customHeight="1" x14ac:dyDescent="0.35">
      <c r="A3738" s="35">
        <v>83</v>
      </c>
      <c r="B3738" s="36">
        <v>26.281524409999999</v>
      </c>
      <c r="C3738" s="35">
        <v>90.673730719999995</v>
      </c>
      <c r="D3738" s="35">
        <v>86.902257579999997</v>
      </c>
      <c r="E3738" s="37">
        <v>201.91286030000001</v>
      </c>
      <c r="F3738" s="37">
        <v>45.079924140000003</v>
      </c>
      <c r="G3738" s="37">
        <v>220.29788490000001</v>
      </c>
      <c r="H3738" s="37">
        <v>201.0766558</v>
      </c>
      <c r="I3738" s="17" t="s">
        <v>243</v>
      </c>
      <c r="J3738" s="17" t="s">
        <v>354</v>
      </c>
      <c r="K3738" s="17" t="s">
        <v>392</v>
      </c>
      <c r="L3738" s="17" t="s">
        <v>366</v>
      </c>
      <c r="M3738" s="17" t="s">
        <v>333</v>
      </c>
      <c r="N3738" s="36">
        <v>4.4789973397679299</v>
      </c>
      <c r="O3738" s="35">
        <v>3.7714731399999999</v>
      </c>
      <c r="P3738" s="37">
        <v>2181.3665260299999</v>
      </c>
      <c r="Q3738" t="str">
        <f t="shared" si="232"/>
        <v>Borderline High</v>
      </c>
      <c r="R3738" t="str">
        <f t="shared" si="233"/>
        <v>Normal</v>
      </c>
      <c r="S3738">
        <f t="shared" si="234"/>
        <v>2</v>
      </c>
      <c r="T3738" t="str">
        <f t="shared" si="235"/>
        <v>Low</v>
      </c>
    </row>
    <row r="3739" spans="1:20" ht="15" customHeight="1" x14ac:dyDescent="0.35">
      <c r="A3739" s="35">
        <v>58</v>
      </c>
      <c r="B3739" s="36">
        <v>11.73423318</v>
      </c>
      <c r="C3739" s="35">
        <v>112.9838841</v>
      </c>
      <c r="D3739" s="35">
        <v>75.077864439999999</v>
      </c>
      <c r="E3739" s="37">
        <v>166.81205209999999</v>
      </c>
      <c r="F3739" s="37">
        <v>37.964824790000002</v>
      </c>
      <c r="G3739" s="37">
        <v>203.3074532</v>
      </c>
      <c r="H3739" s="37">
        <v>218.4791769</v>
      </c>
      <c r="I3739" s="17" t="s">
        <v>243</v>
      </c>
      <c r="J3739" s="17" t="s">
        <v>354</v>
      </c>
      <c r="K3739" s="17" t="s">
        <v>255</v>
      </c>
      <c r="L3739" s="17" t="s">
        <v>363</v>
      </c>
      <c r="M3739" s="17" t="s">
        <v>332</v>
      </c>
      <c r="N3739" s="36">
        <v>4.3938580784373498</v>
      </c>
      <c r="O3739" s="35">
        <v>37.906019659999998</v>
      </c>
      <c r="P3739" s="37">
        <v>680.58552443999997</v>
      </c>
      <c r="Q3739" t="str">
        <f t="shared" si="232"/>
        <v>Desirable</v>
      </c>
      <c r="R3739" t="str">
        <f t="shared" si="233"/>
        <v>Normal</v>
      </c>
      <c r="S3739">
        <f t="shared" si="234"/>
        <v>2</v>
      </c>
      <c r="T3739" t="str">
        <f t="shared" si="235"/>
        <v>Low</v>
      </c>
    </row>
    <row r="3740" spans="1:20" ht="15" customHeight="1" x14ac:dyDescent="0.35">
      <c r="A3740" s="35">
        <v>62</v>
      </c>
      <c r="B3740" s="36">
        <v>28.73948773</v>
      </c>
      <c r="C3740" s="35">
        <v>111.1115349</v>
      </c>
      <c r="D3740" s="35">
        <v>93.375835890000005</v>
      </c>
      <c r="E3740" s="37">
        <v>211.17926019999999</v>
      </c>
      <c r="F3740" s="37">
        <v>29.916507190000001</v>
      </c>
      <c r="G3740" s="37">
        <v>224.35290430000001</v>
      </c>
      <c r="H3740" s="37">
        <v>241.19729319999999</v>
      </c>
      <c r="I3740" s="17" t="s">
        <v>243</v>
      </c>
      <c r="J3740" s="17" t="s">
        <v>359</v>
      </c>
      <c r="K3740" s="17" t="s">
        <v>392</v>
      </c>
      <c r="L3740" s="17" t="s">
        <v>261</v>
      </c>
      <c r="M3740" s="17" t="s">
        <v>333</v>
      </c>
      <c r="N3740" s="36">
        <v>7.0589544046301498</v>
      </c>
      <c r="O3740" s="35">
        <v>17.735699010000001</v>
      </c>
      <c r="P3740" s="37">
        <v>1781.8482392599999</v>
      </c>
      <c r="Q3740" t="str">
        <f t="shared" si="232"/>
        <v>Borderline High</v>
      </c>
      <c r="R3740" t="str">
        <f t="shared" si="233"/>
        <v>Normal</v>
      </c>
      <c r="S3740">
        <f t="shared" si="234"/>
        <v>3</v>
      </c>
      <c r="T3740" t="str">
        <f t="shared" si="235"/>
        <v>Moderate</v>
      </c>
    </row>
    <row r="3741" spans="1:20" ht="15" customHeight="1" x14ac:dyDescent="0.35">
      <c r="A3741" s="35">
        <v>32</v>
      </c>
      <c r="B3741" s="36">
        <v>27.657482699999999</v>
      </c>
      <c r="C3741" s="35">
        <v>97.908171609999997</v>
      </c>
      <c r="D3741" s="35">
        <v>81.841356399999995</v>
      </c>
      <c r="E3741" s="37">
        <v>193.1916181</v>
      </c>
      <c r="F3741" s="37">
        <v>37.221465649999999</v>
      </c>
      <c r="G3741" s="37">
        <v>215.72863810000001</v>
      </c>
      <c r="H3741" s="37">
        <v>248.9525787</v>
      </c>
      <c r="I3741" s="17" t="s">
        <v>243</v>
      </c>
      <c r="J3741" s="17" t="s">
        <v>359</v>
      </c>
      <c r="K3741" s="17" t="s">
        <v>392</v>
      </c>
      <c r="L3741" s="17" t="s">
        <v>357</v>
      </c>
      <c r="M3741" s="17" t="s">
        <v>333</v>
      </c>
      <c r="N3741" s="36">
        <v>5.1903280734997104</v>
      </c>
      <c r="O3741" s="35">
        <v>16.066815210000001</v>
      </c>
      <c r="P3741" s="37">
        <v>885.03944639999997</v>
      </c>
      <c r="Q3741" t="str">
        <f t="shared" si="232"/>
        <v>Desirable</v>
      </c>
      <c r="R3741" t="str">
        <f t="shared" si="233"/>
        <v>Normal</v>
      </c>
      <c r="S3741">
        <f t="shared" si="234"/>
        <v>3</v>
      </c>
      <c r="T3741" t="str">
        <f t="shared" si="235"/>
        <v>Moderate</v>
      </c>
    </row>
    <row r="3742" spans="1:20" ht="15" customHeight="1" x14ac:dyDescent="0.35">
      <c r="A3742" s="35">
        <v>20</v>
      </c>
      <c r="B3742" s="36">
        <v>31.805738290000001</v>
      </c>
      <c r="C3742" s="35">
        <v>112.2945048</v>
      </c>
      <c r="D3742" s="35">
        <v>81.841356399999995</v>
      </c>
      <c r="E3742" s="37">
        <v>193.1916181</v>
      </c>
      <c r="F3742" s="37">
        <v>37.221465649999999</v>
      </c>
      <c r="G3742" s="37">
        <v>215.72863810000001</v>
      </c>
      <c r="H3742" s="37">
        <v>248.9525787</v>
      </c>
      <c r="I3742" s="17" t="s">
        <v>353</v>
      </c>
      <c r="J3742" s="17" t="s">
        <v>359</v>
      </c>
      <c r="K3742" s="17" t="s">
        <v>392</v>
      </c>
      <c r="L3742" s="17" t="s">
        <v>355</v>
      </c>
      <c r="M3742" s="17" t="s">
        <v>334</v>
      </c>
      <c r="N3742" s="36">
        <v>5.1903280734997104</v>
      </c>
      <c r="O3742" s="35">
        <v>30.4531484</v>
      </c>
      <c r="P3742" s="37">
        <v>636.11476579999999</v>
      </c>
      <c r="Q3742" t="str">
        <f t="shared" si="232"/>
        <v>Desirable</v>
      </c>
      <c r="R3742" t="str">
        <f t="shared" si="233"/>
        <v>Normal</v>
      </c>
      <c r="S3742">
        <f t="shared" si="234"/>
        <v>6</v>
      </c>
      <c r="T3742" t="str">
        <f t="shared" si="235"/>
        <v>High</v>
      </c>
    </row>
    <row r="3743" spans="1:20" ht="15" customHeight="1" x14ac:dyDescent="0.35">
      <c r="A3743" s="35">
        <v>28</v>
      </c>
      <c r="B3743" s="36">
        <v>25.930949500000001</v>
      </c>
      <c r="C3743" s="35">
        <v>99.212040790000003</v>
      </c>
      <c r="D3743" s="35">
        <v>93.897956100000002</v>
      </c>
      <c r="E3743" s="37">
        <v>173.91788990000001</v>
      </c>
      <c r="F3743" s="37">
        <v>44.919738580000001</v>
      </c>
      <c r="G3743" s="37">
        <v>202.75068049999999</v>
      </c>
      <c r="H3743" s="37">
        <v>197.85835180000001</v>
      </c>
      <c r="I3743" s="17" t="s">
        <v>353</v>
      </c>
      <c r="J3743" s="17" t="s">
        <v>249</v>
      </c>
      <c r="K3743" s="17" t="s">
        <v>392</v>
      </c>
      <c r="L3743" s="17" t="s">
        <v>355</v>
      </c>
      <c r="M3743" s="17" t="s">
        <v>333</v>
      </c>
      <c r="N3743" s="36">
        <v>3.87174759688906</v>
      </c>
      <c r="O3743" s="35">
        <v>5.3140846899999996</v>
      </c>
      <c r="P3743" s="37">
        <v>726.06658600000003</v>
      </c>
      <c r="Q3743" t="str">
        <f t="shared" si="232"/>
        <v>Desirable</v>
      </c>
      <c r="R3743" t="str">
        <f t="shared" si="233"/>
        <v>Normal</v>
      </c>
      <c r="S3743">
        <f t="shared" si="234"/>
        <v>4</v>
      </c>
      <c r="T3743" t="str">
        <f t="shared" si="235"/>
        <v>Moderate</v>
      </c>
    </row>
    <row r="3744" spans="1:20" ht="15" customHeight="1" x14ac:dyDescent="0.35">
      <c r="A3744" s="35">
        <v>70</v>
      </c>
      <c r="B3744" s="36">
        <v>32.422167880000003</v>
      </c>
      <c r="C3744" s="35">
        <v>116.93058910000001</v>
      </c>
      <c r="D3744" s="35">
        <v>86.448641219999999</v>
      </c>
      <c r="E3744" s="37">
        <v>200.0796756</v>
      </c>
      <c r="F3744" s="37">
        <v>44.108110549999999</v>
      </c>
      <c r="G3744" s="37">
        <v>214.92500179999999</v>
      </c>
      <c r="H3744" s="37">
        <v>206.90767199999999</v>
      </c>
      <c r="I3744" s="17" t="s">
        <v>353</v>
      </c>
      <c r="J3744" s="17" t="s">
        <v>359</v>
      </c>
      <c r="K3744" s="17" t="s">
        <v>392</v>
      </c>
      <c r="L3744" s="17" t="s">
        <v>366</v>
      </c>
      <c r="M3744" s="17" t="s">
        <v>334</v>
      </c>
      <c r="N3744" s="36">
        <v>4.5361198451970397</v>
      </c>
      <c r="O3744" s="35">
        <v>30.48194788</v>
      </c>
      <c r="P3744" s="37">
        <v>2269.5517516</v>
      </c>
      <c r="Q3744" t="str">
        <f t="shared" si="232"/>
        <v>Borderline High</v>
      </c>
      <c r="R3744" t="str">
        <f t="shared" si="233"/>
        <v>Normal</v>
      </c>
      <c r="S3744">
        <f t="shared" si="234"/>
        <v>5</v>
      </c>
      <c r="T3744" t="str">
        <f t="shared" si="235"/>
        <v>Moderate</v>
      </c>
    </row>
    <row r="3745" spans="1:20" ht="15" customHeight="1" x14ac:dyDescent="0.35">
      <c r="A3745" s="35">
        <v>63</v>
      </c>
      <c r="B3745" s="36">
        <v>26.234846189999999</v>
      </c>
      <c r="C3745" s="35">
        <v>127.5223337</v>
      </c>
      <c r="D3745" s="35">
        <v>84.118517620000006</v>
      </c>
      <c r="E3745" s="37">
        <v>185.7684141</v>
      </c>
      <c r="F3745" s="37">
        <v>43.712797909999999</v>
      </c>
      <c r="G3745" s="37">
        <v>215.13223740000001</v>
      </c>
      <c r="H3745" s="37">
        <v>210.88137459999999</v>
      </c>
      <c r="I3745" s="17" t="s">
        <v>243</v>
      </c>
      <c r="J3745" s="17" t="s">
        <v>354</v>
      </c>
      <c r="K3745" s="17" t="s">
        <v>392</v>
      </c>
      <c r="L3745" s="17" t="s">
        <v>261</v>
      </c>
      <c r="M3745" s="17" t="s">
        <v>333</v>
      </c>
      <c r="N3745" s="36">
        <v>4.2497488832098398</v>
      </c>
      <c r="O3745" s="35">
        <v>43.403816079999999</v>
      </c>
      <c r="P3745" s="37">
        <v>1652.7953099700001</v>
      </c>
      <c r="Q3745" t="str">
        <f t="shared" si="232"/>
        <v>Desirable</v>
      </c>
      <c r="R3745" t="str">
        <f t="shared" si="233"/>
        <v>Elevated</v>
      </c>
      <c r="S3745">
        <f t="shared" si="234"/>
        <v>3</v>
      </c>
      <c r="T3745" t="str">
        <f t="shared" si="235"/>
        <v>Moderate</v>
      </c>
    </row>
    <row r="3746" spans="1:20" ht="15" customHeight="1" x14ac:dyDescent="0.35">
      <c r="A3746" s="35">
        <v>47</v>
      </c>
      <c r="B3746" s="36">
        <v>28.700392959999999</v>
      </c>
      <c r="C3746" s="35">
        <v>119.7742982</v>
      </c>
      <c r="D3746" s="35">
        <v>91.268296829999997</v>
      </c>
      <c r="E3746" s="37">
        <v>214.26934869999999</v>
      </c>
      <c r="F3746" s="37">
        <v>33.217319660000001</v>
      </c>
      <c r="G3746" s="37">
        <v>227.3738907</v>
      </c>
      <c r="H3746" s="37">
        <v>238.12274479999999</v>
      </c>
      <c r="I3746" s="17" t="s">
        <v>353</v>
      </c>
      <c r="J3746" s="17" t="s">
        <v>359</v>
      </c>
      <c r="K3746" s="17" t="s">
        <v>392</v>
      </c>
      <c r="L3746" s="17" t="s">
        <v>360</v>
      </c>
      <c r="M3746" s="17" t="s">
        <v>333</v>
      </c>
      <c r="N3746" s="36">
        <v>6.4505309547302598</v>
      </c>
      <c r="O3746" s="35">
        <v>28.50600137</v>
      </c>
      <c r="P3746" s="37">
        <v>1348.9184691200001</v>
      </c>
      <c r="Q3746" t="str">
        <f t="shared" si="232"/>
        <v>Borderline High</v>
      </c>
      <c r="R3746" t="str">
        <f t="shared" si="233"/>
        <v>Normal</v>
      </c>
      <c r="S3746">
        <f t="shared" si="234"/>
        <v>5</v>
      </c>
      <c r="T3746" t="str">
        <f t="shared" si="235"/>
        <v>Moderate</v>
      </c>
    </row>
    <row r="3747" spans="1:20" ht="15" customHeight="1" x14ac:dyDescent="0.35">
      <c r="A3747" s="35">
        <v>74</v>
      </c>
      <c r="B3747" s="36">
        <v>22.414325309999999</v>
      </c>
      <c r="C3747" s="35">
        <v>103.7814462</v>
      </c>
      <c r="D3747" s="35">
        <v>63.05291991</v>
      </c>
      <c r="E3747" s="37">
        <v>191.0005037</v>
      </c>
      <c r="F3747" s="37">
        <v>36.257877460000003</v>
      </c>
      <c r="G3747" s="37">
        <v>211.51436240000001</v>
      </c>
      <c r="H3747" s="37">
        <v>284.54208119999998</v>
      </c>
      <c r="I3747" s="17" t="s">
        <v>243</v>
      </c>
      <c r="J3747" s="17" t="s">
        <v>354</v>
      </c>
      <c r="K3747" s="17" t="s">
        <v>255</v>
      </c>
      <c r="L3747" s="17" t="s">
        <v>366</v>
      </c>
      <c r="M3747" s="17" t="s">
        <v>255</v>
      </c>
      <c r="N3747" s="36">
        <v>5.2678346632594097</v>
      </c>
      <c r="O3747" s="35">
        <v>40.728526289999998</v>
      </c>
      <c r="P3747" s="37">
        <v>1658.66007294</v>
      </c>
      <c r="Q3747" t="str">
        <f t="shared" si="232"/>
        <v>Desirable</v>
      </c>
      <c r="R3747" t="str">
        <f t="shared" si="233"/>
        <v>Normal</v>
      </c>
      <c r="S3747">
        <f t="shared" si="234"/>
        <v>1</v>
      </c>
      <c r="T3747" t="str">
        <f t="shared" si="235"/>
        <v>Low</v>
      </c>
    </row>
    <row r="3748" spans="1:20" ht="15" customHeight="1" x14ac:dyDescent="0.35">
      <c r="A3748" s="35">
        <v>35</v>
      </c>
      <c r="B3748" s="36">
        <v>32.68040122</v>
      </c>
      <c r="C3748" s="35">
        <v>107.5506053</v>
      </c>
      <c r="D3748" s="35">
        <v>83.467316280000006</v>
      </c>
      <c r="E3748" s="37">
        <v>208.42767860000001</v>
      </c>
      <c r="F3748" s="37">
        <v>42.280927349999999</v>
      </c>
      <c r="G3748" s="37">
        <v>231.68394850000001</v>
      </c>
      <c r="H3748" s="37">
        <v>280.65011759999999</v>
      </c>
      <c r="I3748" s="17" t="s">
        <v>243</v>
      </c>
      <c r="J3748" s="17" t="s">
        <v>249</v>
      </c>
      <c r="K3748" s="17" t="s">
        <v>392</v>
      </c>
      <c r="L3748" s="17" t="s">
        <v>357</v>
      </c>
      <c r="M3748" s="17" t="s">
        <v>334</v>
      </c>
      <c r="N3748" s="36">
        <v>4.9295909920480998</v>
      </c>
      <c r="O3748" s="35">
        <v>24.083289019999999</v>
      </c>
      <c r="P3748" s="37">
        <v>1143.8140427000001</v>
      </c>
      <c r="Q3748" t="str">
        <f t="shared" si="232"/>
        <v>Borderline High</v>
      </c>
      <c r="R3748" t="str">
        <f t="shared" si="233"/>
        <v>Normal</v>
      </c>
      <c r="S3748">
        <f t="shared" si="234"/>
        <v>3</v>
      </c>
      <c r="T3748" t="str">
        <f t="shared" si="235"/>
        <v>Moderate</v>
      </c>
    </row>
    <row r="3749" spans="1:20" ht="15" customHeight="1" x14ac:dyDescent="0.35">
      <c r="A3749" s="35">
        <v>68</v>
      </c>
      <c r="B3749" s="36">
        <v>33.499988039999998</v>
      </c>
      <c r="C3749" s="35">
        <v>101.6488593</v>
      </c>
      <c r="D3749" s="35">
        <v>86.833912979999994</v>
      </c>
      <c r="E3749" s="37">
        <v>206.14486350000001</v>
      </c>
      <c r="F3749" s="37">
        <v>44.613246889999999</v>
      </c>
      <c r="G3749" s="37">
        <v>223.33680440000001</v>
      </c>
      <c r="H3749" s="37">
        <v>264.49417870000002</v>
      </c>
      <c r="I3749" s="17" t="s">
        <v>243</v>
      </c>
      <c r="J3749" s="17" t="s">
        <v>359</v>
      </c>
      <c r="K3749" s="17" t="s">
        <v>392</v>
      </c>
      <c r="L3749" s="17" t="s">
        <v>261</v>
      </c>
      <c r="M3749" s="17" t="s">
        <v>334</v>
      </c>
      <c r="N3749" s="36">
        <v>4.6207097189827504</v>
      </c>
      <c r="O3749" s="35">
        <v>14.814946320000001</v>
      </c>
      <c r="P3749" s="37">
        <v>2277.9991867200001</v>
      </c>
      <c r="Q3749" t="str">
        <f t="shared" si="232"/>
        <v>Borderline High</v>
      </c>
      <c r="R3749" t="str">
        <f t="shared" si="233"/>
        <v>Normal</v>
      </c>
      <c r="S3749">
        <f t="shared" si="234"/>
        <v>3</v>
      </c>
      <c r="T3749" t="str">
        <f t="shared" si="235"/>
        <v>Moderate</v>
      </c>
    </row>
    <row r="3750" spans="1:20" ht="15" customHeight="1" x14ac:dyDescent="0.35">
      <c r="A3750" s="35">
        <v>65</v>
      </c>
      <c r="B3750" s="36">
        <v>36.416578440000002</v>
      </c>
      <c r="C3750" s="35">
        <v>125.2154003</v>
      </c>
      <c r="D3750" s="35">
        <v>95.314075250000002</v>
      </c>
      <c r="E3750" s="37">
        <v>199.9591207</v>
      </c>
      <c r="F3750" s="37">
        <v>41.95588068</v>
      </c>
      <c r="G3750" s="37">
        <v>208.0874111</v>
      </c>
      <c r="H3750" s="37">
        <v>239.14523260000001</v>
      </c>
      <c r="I3750" s="17" t="s">
        <v>243</v>
      </c>
      <c r="J3750" s="17" t="s">
        <v>249</v>
      </c>
      <c r="K3750" s="17" t="s">
        <v>392</v>
      </c>
      <c r="L3750" s="17" t="s">
        <v>261</v>
      </c>
      <c r="M3750" s="17" t="s">
        <v>334</v>
      </c>
      <c r="N3750" s="36">
        <v>4.7659378723354697</v>
      </c>
      <c r="O3750" s="35">
        <v>29.901325050000001</v>
      </c>
      <c r="P3750" s="37">
        <v>2367.0775985999999</v>
      </c>
      <c r="Q3750" t="str">
        <f t="shared" si="232"/>
        <v>Desirable</v>
      </c>
      <c r="R3750" t="str">
        <f t="shared" si="233"/>
        <v>Elevated</v>
      </c>
      <c r="S3750">
        <f t="shared" si="234"/>
        <v>4</v>
      </c>
      <c r="T3750" t="str">
        <f t="shared" si="235"/>
        <v>Moderate</v>
      </c>
    </row>
    <row r="3751" spans="1:20" ht="15" customHeight="1" x14ac:dyDescent="0.35">
      <c r="A3751" s="35">
        <v>83</v>
      </c>
      <c r="B3751" s="36">
        <v>24.287792840000002</v>
      </c>
      <c r="C3751" s="35">
        <v>115.4609209</v>
      </c>
      <c r="D3751" s="35">
        <v>76.01838558</v>
      </c>
      <c r="E3751" s="37">
        <v>214.21289680000001</v>
      </c>
      <c r="F3751" s="37">
        <v>40.398211529999998</v>
      </c>
      <c r="G3751" s="37">
        <v>231.32108909999999</v>
      </c>
      <c r="H3751" s="37">
        <v>266.17847289999997</v>
      </c>
      <c r="I3751" s="17" t="s">
        <v>243</v>
      </c>
      <c r="J3751" s="17" t="s">
        <v>249</v>
      </c>
      <c r="K3751" s="17" t="s">
        <v>255</v>
      </c>
      <c r="L3751" s="17" t="s">
        <v>366</v>
      </c>
      <c r="M3751" s="17" t="s">
        <v>255</v>
      </c>
      <c r="N3751" s="36">
        <v>5.3025341639424797</v>
      </c>
      <c r="O3751" s="35">
        <v>39.442535319999998</v>
      </c>
      <c r="P3751" s="37">
        <v>2015.88680572</v>
      </c>
      <c r="Q3751" t="str">
        <f t="shared" si="232"/>
        <v>Borderline High</v>
      </c>
      <c r="R3751" t="str">
        <f t="shared" si="233"/>
        <v>Normal</v>
      </c>
      <c r="S3751">
        <f t="shared" si="234"/>
        <v>0</v>
      </c>
      <c r="T3751" t="str">
        <f t="shared" si="235"/>
        <v>Low</v>
      </c>
    </row>
    <row r="3752" spans="1:20" ht="15" customHeight="1" x14ac:dyDescent="0.35">
      <c r="A3752" s="35">
        <v>25</v>
      </c>
      <c r="B3752" s="36">
        <v>29.64842818</v>
      </c>
      <c r="C3752" s="35">
        <v>99.054314790000006</v>
      </c>
      <c r="D3752" s="35">
        <v>88.283272510000003</v>
      </c>
      <c r="E3752" s="37">
        <v>166.60514259999999</v>
      </c>
      <c r="F3752" s="37">
        <v>40.650612989999999</v>
      </c>
      <c r="G3752" s="37">
        <v>206.7593439</v>
      </c>
      <c r="H3752" s="37">
        <v>246.78807459999999</v>
      </c>
      <c r="I3752" s="17" t="s">
        <v>243</v>
      </c>
      <c r="J3752" s="17" t="s">
        <v>359</v>
      </c>
      <c r="K3752" s="17" t="s">
        <v>392</v>
      </c>
      <c r="L3752" s="17" t="s">
        <v>355</v>
      </c>
      <c r="M3752" s="17" t="s">
        <v>333</v>
      </c>
      <c r="N3752" s="36">
        <v>4.09846568958221</v>
      </c>
      <c r="O3752" s="35">
        <v>10.77104228</v>
      </c>
      <c r="P3752" s="37">
        <v>741.21070450000002</v>
      </c>
      <c r="Q3752" t="str">
        <f t="shared" si="232"/>
        <v>Desirable</v>
      </c>
      <c r="R3752" t="str">
        <f t="shared" si="233"/>
        <v>Normal</v>
      </c>
      <c r="S3752">
        <f t="shared" si="234"/>
        <v>2</v>
      </c>
      <c r="T3752" t="str">
        <f t="shared" si="235"/>
        <v>Low</v>
      </c>
    </row>
    <row r="3753" spans="1:20" ht="15" customHeight="1" x14ac:dyDescent="0.35">
      <c r="A3753" s="35">
        <v>39</v>
      </c>
      <c r="B3753" s="36">
        <v>19.801007989999999</v>
      </c>
      <c r="C3753" s="35">
        <v>107.0369043</v>
      </c>
      <c r="D3753" s="35">
        <v>78.395232620000002</v>
      </c>
      <c r="E3753" s="37">
        <v>190.3304388</v>
      </c>
      <c r="F3753" s="37">
        <v>35.865880279999999</v>
      </c>
      <c r="G3753" s="37">
        <v>232.21258510000001</v>
      </c>
      <c r="H3753" s="37">
        <v>218.64375670000001</v>
      </c>
      <c r="I3753" s="17" t="s">
        <v>243</v>
      </c>
      <c r="J3753" s="17" t="s">
        <v>249</v>
      </c>
      <c r="K3753" s="17" t="s">
        <v>255</v>
      </c>
      <c r="L3753" s="17" t="s">
        <v>357</v>
      </c>
      <c r="M3753" s="17" t="s">
        <v>255</v>
      </c>
      <c r="N3753" s="36">
        <v>5.3067270986831101</v>
      </c>
      <c r="O3753" s="35">
        <v>28.641671680000002</v>
      </c>
      <c r="P3753" s="37">
        <v>772.23931160999996</v>
      </c>
      <c r="Q3753" t="str">
        <f t="shared" si="232"/>
        <v>Desirable</v>
      </c>
      <c r="R3753" t="str">
        <f t="shared" si="233"/>
        <v>Normal</v>
      </c>
      <c r="S3753">
        <f t="shared" si="234"/>
        <v>1</v>
      </c>
      <c r="T3753" t="str">
        <f t="shared" si="235"/>
        <v>Low</v>
      </c>
    </row>
    <row r="3754" spans="1:20" ht="15" customHeight="1" x14ac:dyDescent="0.35">
      <c r="A3754" s="35">
        <v>23</v>
      </c>
      <c r="B3754" s="36">
        <v>17.56383087</v>
      </c>
      <c r="C3754" s="35">
        <v>93.084412090000001</v>
      </c>
      <c r="D3754" s="35">
        <v>85.515103580000002</v>
      </c>
      <c r="E3754" s="37">
        <v>179.96837350000001</v>
      </c>
      <c r="F3754" s="37">
        <v>36.294967819999997</v>
      </c>
      <c r="G3754" s="37">
        <v>199.83037999999999</v>
      </c>
      <c r="H3754" s="37">
        <v>236.46065809999999</v>
      </c>
      <c r="I3754" s="17" t="s">
        <v>243</v>
      </c>
      <c r="J3754" s="17" t="s">
        <v>354</v>
      </c>
      <c r="K3754" s="17" t="s">
        <v>392</v>
      </c>
      <c r="L3754" s="17" t="s">
        <v>355</v>
      </c>
      <c r="M3754" s="17" t="s">
        <v>332</v>
      </c>
      <c r="N3754" s="36">
        <v>4.9584938163474597</v>
      </c>
      <c r="O3754" s="35">
        <v>7.5693085099999999</v>
      </c>
      <c r="P3754" s="37">
        <v>403.96811000999998</v>
      </c>
      <c r="Q3754" t="str">
        <f t="shared" si="232"/>
        <v>Desirable</v>
      </c>
      <c r="R3754" t="str">
        <f t="shared" si="233"/>
        <v>Normal</v>
      </c>
      <c r="S3754">
        <f t="shared" si="234"/>
        <v>2</v>
      </c>
      <c r="T3754" t="str">
        <f t="shared" si="235"/>
        <v>Low</v>
      </c>
    </row>
    <row r="3755" spans="1:20" ht="15" customHeight="1" x14ac:dyDescent="0.35">
      <c r="A3755" s="35">
        <v>74</v>
      </c>
      <c r="B3755" s="36">
        <v>29.8171781</v>
      </c>
      <c r="C3755" s="35">
        <v>115.9405993</v>
      </c>
      <c r="D3755" s="35">
        <v>90.789806040000002</v>
      </c>
      <c r="E3755" s="37">
        <v>209.2582726</v>
      </c>
      <c r="F3755" s="37">
        <v>29.679575639999999</v>
      </c>
      <c r="G3755" s="37">
        <v>233.3812446</v>
      </c>
      <c r="H3755" s="37">
        <v>264.52376029999999</v>
      </c>
      <c r="I3755" s="17" t="s">
        <v>243</v>
      </c>
      <c r="J3755" s="17" t="s">
        <v>249</v>
      </c>
      <c r="K3755" s="17" t="s">
        <v>392</v>
      </c>
      <c r="L3755" s="17" t="s">
        <v>366</v>
      </c>
      <c r="M3755" s="17" t="s">
        <v>333</v>
      </c>
      <c r="N3755" s="36">
        <v>7.0505816908641004</v>
      </c>
      <c r="O3755" s="35">
        <v>25.15079326</v>
      </c>
      <c r="P3755" s="37">
        <v>2206.4711794</v>
      </c>
      <c r="Q3755" t="str">
        <f t="shared" si="232"/>
        <v>Borderline High</v>
      </c>
      <c r="R3755" t="str">
        <f t="shared" si="233"/>
        <v>Normal</v>
      </c>
      <c r="S3755">
        <f t="shared" si="234"/>
        <v>3</v>
      </c>
      <c r="T3755" t="str">
        <f t="shared" si="235"/>
        <v>Moderate</v>
      </c>
    </row>
    <row r="3756" spans="1:20" ht="15" customHeight="1" x14ac:dyDescent="0.35">
      <c r="A3756" s="35">
        <v>53</v>
      </c>
      <c r="B3756" s="36">
        <v>26.43579926</v>
      </c>
      <c r="C3756" s="35">
        <v>121.38415310000001</v>
      </c>
      <c r="D3756" s="35">
        <v>103.6734234</v>
      </c>
      <c r="E3756" s="37">
        <v>188.58989489999999</v>
      </c>
      <c r="F3756" s="37">
        <v>38.312153850000001</v>
      </c>
      <c r="G3756" s="37">
        <v>207.7319296</v>
      </c>
      <c r="H3756" s="37">
        <v>277.42668270000001</v>
      </c>
      <c r="I3756" s="17" t="s">
        <v>243</v>
      </c>
      <c r="J3756" s="17" t="s">
        <v>359</v>
      </c>
      <c r="K3756" s="17" t="s">
        <v>392</v>
      </c>
      <c r="L3756" s="17" t="s">
        <v>363</v>
      </c>
      <c r="M3756" s="17" t="s">
        <v>333</v>
      </c>
      <c r="N3756" s="36">
        <v>4.9224560863471298</v>
      </c>
      <c r="O3756" s="35">
        <v>17.710729700000002</v>
      </c>
      <c r="P3756" s="37">
        <v>1401.0973607799999</v>
      </c>
      <c r="Q3756" t="str">
        <f t="shared" si="232"/>
        <v>Desirable</v>
      </c>
      <c r="R3756" t="str">
        <f t="shared" si="233"/>
        <v>Elevated</v>
      </c>
      <c r="S3756">
        <f t="shared" si="234"/>
        <v>4</v>
      </c>
      <c r="T3756" t="str">
        <f t="shared" si="235"/>
        <v>Moderate</v>
      </c>
    </row>
    <row r="3757" spans="1:20" ht="15" customHeight="1" x14ac:dyDescent="0.35">
      <c r="A3757" s="35">
        <v>74</v>
      </c>
      <c r="B3757" s="36">
        <v>20.57454976</v>
      </c>
      <c r="C3757" s="35">
        <v>114.88605579999999</v>
      </c>
      <c r="D3757" s="35">
        <v>76.749210750000003</v>
      </c>
      <c r="E3757" s="37">
        <v>157.21264790000001</v>
      </c>
      <c r="F3757" s="37">
        <v>40.654554509999997</v>
      </c>
      <c r="G3757" s="37">
        <v>199.94931159999999</v>
      </c>
      <c r="H3757" s="37">
        <v>230.70193860000001</v>
      </c>
      <c r="I3757" s="17" t="s">
        <v>243</v>
      </c>
      <c r="J3757" s="17" t="s">
        <v>249</v>
      </c>
      <c r="K3757" s="17" t="s">
        <v>255</v>
      </c>
      <c r="L3757" s="17" t="s">
        <v>366</v>
      </c>
      <c r="M3757" s="17" t="s">
        <v>255</v>
      </c>
      <c r="N3757" s="36">
        <v>3.8670365422730102</v>
      </c>
      <c r="O3757" s="35">
        <v>38.136845049999998</v>
      </c>
      <c r="P3757" s="37">
        <v>1522.5166822399999</v>
      </c>
      <c r="Q3757" t="str">
        <f t="shared" si="232"/>
        <v>Desirable</v>
      </c>
      <c r="R3757" t="str">
        <f t="shared" si="233"/>
        <v>Normal</v>
      </c>
      <c r="S3757">
        <f t="shared" si="234"/>
        <v>0</v>
      </c>
      <c r="T3757" t="str">
        <f t="shared" si="235"/>
        <v>Low</v>
      </c>
    </row>
    <row r="3758" spans="1:20" ht="15" customHeight="1" x14ac:dyDescent="0.35">
      <c r="A3758" s="35">
        <v>66</v>
      </c>
      <c r="B3758" s="36">
        <v>27.89565301</v>
      </c>
      <c r="C3758" s="35">
        <v>113.3723944</v>
      </c>
      <c r="D3758" s="35">
        <v>74.949133009999997</v>
      </c>
      <c r="E3758" s="37">
        <v>197.85758989999999</v>
      </c>
      <c r="F3758" s="37">
        <v>35.149029880000001</v>
      </c>
      <c r="G3758" s="37">
        <v>219.9718805</v>
      </c>
      <c r="H3758" s="37">
        <v>230.6631683</v>
      </c>
      <c r="I3758" s="17" t="s">
        <v>243</v>
      </c>
      <c r="J3758" s="17" t="s">
        <v>359</v>
      </c>
      <c r="K3758" s="17" t="s">
        <v>255</v>
      </c>
      <c r="L3758" s="17" t="s">
        <v>261</v>
      </c>
      <c r="M3758" s="17" t="s">
        <v>333</v>
      </c>
      <c r="N3758" s="36">
        <v>5.6291052861342896</v>
      </c>
      <c r="O3758" s="35">
        <v>38.42326139</v>
      </c>
      <c r="P3758" s="37">
        <v>1841.1130986600001</v>
      </c>
      <c r="Q3758" t="str">
        <f t="shared" si="232"/>
        <v>Desirable</v>
      </c>
      <c r="R3758" t="str">
        <f t="shared" si="233"/>
        <v>Normal</v>
      </c>
      <c r="S3758">
        <f t="shared" si="234"/>
        <v>3</v>
      </c>
      <c r="T3758" t="str">
        <f t="shared" si="235"/>
        <v>Moderate</v>
      </c>
    </row>
    <row r="3759" spans="1:20" ht="15" customHeight="1" x14ac:dyDescent="0.35">
      <c r="A3759" s="35">
        <v>62</v>
      </c>
      <c r="B3759" s="36">
        <v>31.668204249999999</v>
      </c>
      <c r="C3759" s="35">
        <v>122.6252566</v>
      </c>
      <c r="D3759" s="35">
        <v>79.735848500000003</v>
      </c>
      <c r="E3759" s="37">
        <v>204.54163750000001</v>
      </c>
      <c r="F3759" s="37">
        <v>37.491069699999997</v>
      </c>
      <c r="G3759" s="37">
        <v>207.21120970000001</v>
      </c>
      <c r="H3759" s="37">
        <v>306.74430139999998</v>
      </c>
      <c r="I3759" s="17" t="s">
        <v>243</v>
      </c>
      <c r="J3759" s="17" t="s">
        <v>249</v>
      </c>
      <c r="K3759" s="17" t="s">
        <v>255</v>
      </c>
      <c r="L3759" s="17" t="s">
        <v>261</v>
      </c>
      <c r="M3759" s="17" t="s">
        <v>334</v>
      </c>
      <c r="N3759" s="36">
        <v>5.4557429045562804</v>
      </c>
      <c r="O3759" s="35">
        <v>42.889408099999997</v>
      </c>
      <c r="P3759" s="37">
        <v>1963.4286635000001</v>
      </c>
      <c r="Q3759" t="str">
        <f t="shared" si="232"/>
        <v>Borderline High</v>
      </c>
      <c r="R3759" t="str">
        <f t="shared" si="233"/>
        <v>Elevated</v>
      </c>
      <c r="S3759">
        <f t="shared" si="234"/>
        <v>5</v>
      </c>
      <c r="T3759" t="str">
        <f t="shared" si="235"/>
        <v>Moderate</v>
      </c>
    </row>
    <row r="3760" spans="1:20" ht="15" customHeight="1" x14ac:dyDescent="0.35">
      <c r="A3760" s="35">
        <v>83</v>
      </c>
      <c r="B3760" s="36">
        <v>27.315493929999999</v>
      </c>
      <c r="C3760" s="35">
        <v>107.5772156</v>
      </c>
      <c r="D3760" s="35">
        <v>70.681631670000002</v>
      </c>
      <c r="E3760" s="37">
        <v>215.70251479999999</v>
      </c>
      <c r="F3760" s="37">
        <v>29.770892880000002</v>
      </c>
      <c r="G3760" s="37">
        <v>225.47007640000001</v>
      </c>
      <c r="H3760" s="37">
        <v>268.95590709999999</v>
      </c>
      <c r="I3760" s="17" t="s">
        <v>243</v>
      </c>
      <c r="J3760" s="17" t="s">
        <v>249</v>
      </c>
      <c r="K3760" s="17" t="s">
        <v>255</v>
      </c>
      <c r="L3760" s="17" t="s">
        <v>366</v>
      </c>
      <c r="M3760" s="17" t="s">
        <v>333</v>
      </c>
      <c r="N3760" s="36">
        <v>7.2454163759699801</v>
      </c>
      <c r="O3760" s="35">
        <v>36.895583930000001</v>
      </c>
      <c r="P3760" s="37">
        <v>2267.18599619</v>
      </c>
      <c r="Q3760" t="str">
        <f t="shared" si="232"/>
        <v>Borderline High</v>
      </c>
      <c r="R3760" t="str">
        <f t="shared" si="233"/>
        <v>Normal</v>
      </c>
      <c r="S3760">
        <f t="shared" si="234"/>
        <v>3</v>
      </c>
      <c r="T3760" t="str">
        <f t="shared" si="235"/>
        <v>Moderate</v>
      </c>
    </row>
    <row r="3761" spans="1:20" ht="15" customHeight="1" x14ac:dyDescent="0.35">
      <c r="A3761" s="35">
        <v>62</v>
      </c>
      <c r="B3761" s="36">
        <v>33.142387020000001</v>
      </c>
      <c r="C3761" s="35">
        <v>91.18915045</v>
      </c>
      <c r="D3761" s="35">
        <v>77.944355090000002</v>
      </c>
      <c r="E3761" s="37">
        <v>202.8929947</v>
      </c>
      <c r="F3761" s="37">
        <v>32.845724179999998</v>
      </c>
      <c r="G3761" s="37">
        <v>220.1930706</v>
      </c>
      <c r="H3761" s="37">
        <v>256.67791290000002</v>
      </c>
      <c r="I3761" s="17" t="s">
        <v>353</v>
      </c>
      <c r="J3761" s="17" t="s">
        <v>359</v>
      </c>
      <c r="K3761" s="17" t="s">
        <v>255</v>
      </c>
      <c r="L3761" s="17" t="s">
        <v>261</v>
      </c>
      <c r="M3761" s="17" t="s">
        <v>334</v>
      </c>
      <c r="N3761" s="36">
        <v>6.1771509006199103</v>
      </c>
      <c r="O3761" s="35">
        <v>13.244795359999999</v>
      </c>
      <c r="P3761" s="37">
        <v>2054.8279952399998</v>
      </c>
      <c r="Q3761" t="str">
        <f t="shared" si="232"/>
        <v>Borderline High</v>
      </c>
      <c r="R3761" t="str">
        <f t="shared" si="233"/>
        <v>Normal</v>
      </c>
      <c r="S3761">
        <f t="shared" si="234"/>
        <v>6</v>
      </c>
      <c r="T3761" t="str">
        <f t="shared" si="235"/>
        <v>High</v>
      </c>
    </row>
    <row r="3762" spans="1:20" ht="15" customHeight="1" x14ac:dyDescent="0.35">
      <c r="A3762" s="35">
        <v>37</v>
      </c>
      <c r="B3762" s="36">
        <v>23.69621957</v>
      </c>
      <c r="C3762" s="35">
        <v>119.4648504</v>
      </c>
      <c r="D3762" s="35">
        <v>87.38853143</v>
      </c>
      <c r="E3762" s="37">
        <v>172.74303230000001</v>
      </c>
      <c r="F3762" s="37">
        <v>43.293041250000002</v>
      </c>
      <c r="G3762" s="37">
        <v>210.5150166</v>
      </c>
      <c r="H3762" s="37">
        <v>238.76509279999999</v>
      </c>
      <c r="I3762" s="17" t="s">
        <v>243</v>
      </c>
      <c r="J3762" s="17" t="s">
        <v>249</v>
      </c>
      <c r="K3762" s="17" t="s">
        <v>392</v>
      </c>
      <c r="L3762" s="17" t="s">
        <v>357</v>
      </c>
      <c r="M3762" s="17" t="s">
        <v>255</v>
      </c>
      <c r="N3762" s="36">
        <v>3.9900877210838099</v>
      </c>
      <c r="O3762" s="35">
        <v>32.076318970000003</v>
      </c>
      <c r="P3762" s="37">
        <v>876.76012408999998</v>
      </c>
      <c r="Q3762" t="str">
        <f t="shared" si="232"/>
        <v>Desirable</v>
      </c>
      <c r="R3762" t="str">
        <f t="shared" si="233"/>
        <v>Normal</v>
      </c>
      <c r="S3762">
        <f t="shared" si="234"/>
        <v>0</v>
      </c>
      <c r="T3762" t="str">
        <f t="shared" si="235"/>
        <v>Low</v>
      </c>
    </row>
    <row r="3763" spans="1:20" ht="15" customHeight="1" x14ac:dyDescent="0.35">
      <c r="A3763" s="35">
        <v>81</v>
      </c>
      <c r="B3763" s="36">
        <v>32.413718369999998</v>
      </c>
      <c r="C3763" s="35">
        <v>123.2023978</v>
      </c>
      <c r="D3763" s="35">
        <v>79.927629350000004</v>
      </c>
      <c r="E3763" s="37">
        <v>218.05739349999999</v>
      </c>
      <c r="F3763" s="37">
        <v>46.158557629999997</v>
      </c>
      <c r="G3763" s="37">
        <v>241.40176529999999</v>
      </c>
      <c r="H3763" s="37">
        <v>304.60159470000002</v>
      </c>
      <c r="I3763" s="17" t="s">
        <v>243</v>
      </c>
      <c r="J3763" s="17" t="s">
        <v>359</v>
      </c>
      <c r="K3763" s="17" t="s">
        <v>255</v>
      </c>
      <c r="L3763" s="17" t="s">
        <v>366</v>
      </c>
      <c r="M3763" s="17" t="s">
        <v>334</v>
      </c>
      <c r="N3763" s="36">
        <v>4.7240946142189904</v>
      </c>
      <c r="O3763" s="35">
        <v>43.274768450000003</v>
      </c>
      <c r="P3763" s="37">
        <v>2625.5111879699998</v>
      </c>
      <c r="Q3763" t="str">
        <f t="shared" si="232"/>
        <v>Borderline High</v>
      </c>
      <c r="R3763" t="str">
        <f t="shared" si="233"/>
        <v>Elevated</v>
      </c>
      <c r="S3763">
        <f t="shared" si="234"/>
        <v>4</v>
      </c>
      <c r="T3763" t="str">
        <f t="shared" si="235"/>
        <v>Moderate</v>
      </c>
    </row>
    <row r="3764" spans="1:20" ht="15" customHeight="1" x14ac:dyDescent="0.35">
      <c r="A3764" s="35">
        <v>84</v>
      </c>
      <c r="B3764" s="36">
        <v>25.081146090000001</v>
      </c>
      <c r="C3764" s="35">
        <v>114.37330609999999</v>
      </c>
      <c r="D3764" s="35">
        <v>82.272276149999996</v>
      </c>
      <c r="E3764" s="37">
        <v>186.6719047</v>
      </c>
      <c r="F3764" s="37">
        <v>34.519484239999997</v>
      </c>
      <c r="G3764" s="37">
        <v>208.33391889999999</v>
      </c>
      <c r="H3764" s="37">
        <v>285.40981160000001</v>
      </c>
      <c r="I3764" s="17" t="s">
        <v>243</v>
      </c>
      <c r="J3764" s="17" t="s">
        <v>354</v>
      </c>
      <c r="K3764" s="17" t="s">
        <v>392</v>
      </c>
      <c r="L3764" s="17" t="s">
        <v>366</v>
      </c>
      <c r="M3764" s="17" t="s">
        <v>333</v>
      </c>
      <c r="N3764" s="36">
        <v>5.4077257760326303</v>
      </c>
      <c r="O3764" s="35">
        <v>32.101029949999997</v>
      </c>
      <c r="P3764" s="37">
        <v>2106.8162715600001</v>
      </c>
      <c r="Q3764" t="str">
        <f t="shared" si="232"/>
        <v>Desirable</v>
      </c>
      <c r="R3764" t="str">
        <f t="shared" si="233"/>
        <v>Normal</v>
      </c>
      <c r="S3764">
        <f t="shared" si="234"/>
        <v>3</v>
      </c>
      <c r="T3764" t="str">
        <f t="shared" si="235"/>
        <v>Moderate</v>
      </c>
    </row>
    <row r="3765" spans="1:20" ht="15" customHeight="1" x14ac:dyDescent="0.35">
      <c r="A3765" s="35">
        <v>20</v>
      </c>
      <c r="B3765" s="36">
        <v>33.150827990000003</v>
      </c>
      <c r="C3765" s="35">
        <v>109.65183039999999</v>
      </c>
      <c r="D3765" s="35">
        <v>83.149655129999999</v>
      </c>
      <c r="E3765" s="37">
        <v>196.44319049999999</v>
      </c>
      <c r="F3765" s="37">
        <v>38.29517791</v>
      </c>
      <c r="G3765" s="37">
        <v>236.44264620000001</v>
      </c>
      <c r="H3765" s="37">
        <v>270.87655569999998</v>
      </c>
      <c r="I3765" s="17" t="s">
        <v>243</v>
      </c>
      <c r="J3765" s="17" t="s">
        <v>359</v>
      </c>
      <c r="K3765" s="17" t="s">
        <v>392</v>
      </c>
      <c r="L3765" s="17" t="s">
        <v>355</v>
      </c>
      <c r="M3765" s="17" t="s">
        <v>334</v>
      </c>
      <c r="N3765" s="36">
        <v>5.1297108727807501</v>
      </c>
      <c r="O3765" s="35">
        <v>26.502175269999999</v>
      </c>
      <c r="P3765" s="37">
        <v>663.01655979999998</v>
      </c>
      <c r="Q3765" t="str">
        <f t="shared" si="232"/>
        <v>Desirable</v>
      </c>
      <c r="R3765" t="str">
        <f t="shared" si="233"/>
        <v>Normal</v>
      </c>
      <c r="S3765">
        <f t="shared" si="234"/>
        <v>4</v>
      </c>
      <c r="T3765" t="str">
        <f t="shared" si="235"/>
        <v>Moderate</v>
      </c>
    </row>
    <row r="3766" spans="1:20" ht="15" customHeight="1" x14ac:dyDescent="0.35">
      <c r="A3766" s="35">
        <v>71</v>
      </c>
      <c r="B3766" s="36">
        <v>20.644045729999998</v>
      </c>
      <c r="C3766" s="35">
        <v>115.7344544</v>
      </c>
      <c r="D3766" s="35">
        <v>70.330634279999998</v>
      </c>
      <c r="E3766" s="37">
        <v>179.47883680000001</v>
      </c>
      <c r="F3766" s="37">
        <v>33.266613030000002</v>
      </c>
      <c r="G3766" s="37">
        <v>202.13332260000001</v>
      </c>
      <c r="H3766" s="37">
        <v>200.449206</v>
      </c>
      <c r="I3766" s="17" t="s">
        <v>353</v>
      </c>
      <c r="J3766" s="17" t="s">
        <v>249</v>
      </c>
      <c r="K3766" s="17" t="s">
        <v>255</v>
      </c>
      <c r="L3766" s="17" t="s">
        <v>366</v>
      </c>
      <c r="M3766" s="17" t="s">
        <v>255</v>
      </c>
      <c r="N3766" s="36">
        <v>5.39516411358575</v>
      </c>
      <c r="O3766" s="35">
        <v>45.403820119999999</v>
      </c>
      <c r="P3766" s="37">
        <v>1465.72724683</v>
      </c>
      <c r="Q3766" t="str">
        <f t="shared" si="232"/>
        <v>Desirable</v>
      </c>
      <c r="R3766" t="str">
        <f t="shared" si="233"/>
        <v>Normal</v>
      </c>
      <c r="S3766">
        <f t="shared" si="234"/>
        <v>3</v>
      </c>
      <c r="T3766" t="str">
        <f t="shared" si="235"/>
        <v>Moderate</v>
      </c>
    </row>
    <row r="3767" spans="1:20" ht="15" customHeight="1" x14ac:dyDescent="0.35">
      <c r="A3767" s="35">
        <v>81</v>
      </c>
      <c r="B3767" s="36">
        <v>28.15367732</v>
      </c>
      <c r="C3767" s="35">
        <v>120.4755972</v>
      </c>
      <c r="D3767" s="35">
        <v>102.16305989999999</v>
      </c>
      <c r="E3767" s="37">
        <v>206.0184754</v>
      </c>
      <c r="F3767" s="37">
        <v>25.601467320000001</v>
      </c>
      <c r="G3767" s="37">
        <v>225.1730168</v>
      </c>
      <c r="H3767" s="37">
        <v>243.2010665</v>
      </c>
      <c r="I3767" s="17" t="s">
        <v>243</v>
      </c>
      <c r="J3767" s="17" t="s">
        <v>249</v>
      </c>
      <c r="K3767" s="17" t="s">
        <v>392</v>
      </c>
      <c r="L3767" s="17" t="s">
        <v>366</v>
      </c>
      <c r="M3767" s="17" t="s">
        <v>333</v>
      </c>
      <c r="N3767" s="36">
        <v>8.0471354561407207</v>
      </c>
      <c r="O3767" s="35">
        <v>18.312537299999999</v>
      </c>
      <c r="P3767" s="37">
        <v>2280.4478629199998</v>
      </c>
      <c r="Q3767" t="str">
        <f t="shared" si="232"/>
        <v>Borderline High</v>
      </c>
      <c r="R3767" t="str">
        <f t="shared" si="233"/>
        <v>Elevated</v>
      </c>
      <c r="S3767">
        <f t="shared" si="234"/>
        <v>4</v>
      </c>
      <c r="T3767" t="str">
        <f t="shared" si="235"/>
        <v>Moderate</v>
      </c>
    </row>
    <row r="3768" spans="1:20" ht="15" customHeight="1" x14ac:dyDescent="0.35">
      <c r="A3768" s="35">
        <v>57</v>
      </c>
      <c r="B3768" s="36">
        <v>28.143099429999999</v>
      </c>
      <c r="C3768" s="35">
        <v>108.14173460000001</v>
      </c>
      <c r="D3768" s="35">
        <v>79.905726270000002</v>
      </c>
      <c r="E3768" s="37">
        <v>204.24755099999999</v>
      </c>
      <c r="F3768" s="37">
        <v>38.426693370000002</v>
      </c>
      <c r="G3768" s="37">
        <v>223.2741465</v>
      </c>
      <c r="H3768" s="37">
        <v>270.657059</v>
      </c>
      <c r="I3768" s="17" t="s">
        <v>243</v>
      </c>
      <c r="J3768" s="17" t="s">
        <v>359</v>
      </c>
      <c r="K3768" s="17" t="s">
        <v>255</v>
      </c>
      <c r="L3768" s="17" t="s">
        <v>363</v>
      </c>
      <c r="M3768" s="17" t="s">
        <v>333</v>
      </c>
      <c r="N3768" s="36">
        <v>5.3152517973211202</v>
      </c>
      <c r="O3768" s="35">
        <v>28.236008330000001</v>
      </c>
      <c r="P3768" s="37">
        <v>1604.15666751</v>
      </c>
      <c r="Q3768" t="str">
        <f t="shared" si="232"/>
        <v>Borderline High</v>
      </c>
      <c r="R3768" t="str">
        <f t="shared" si="233"/>
        <v>Normal</v>
      </c>
      <c r="S3768">
        <f t="shared" si="234"/>
        <v>3</v>
      </c>
      <c r="T3768" t="str">
        <f t="shared" si="235"/>
        <v>Moderate</v>
      </c>
    </row>
    <row r="3769" spans="1:20" ht="15" customHeight="1" x14ac:dyDescent="0.35">
      <c r="A3769" s="35">
        <v>76</v>
      </c>
      <c r="B3769" s="36">
        <v>29.385579530000001</v>
      </c>
      <c r="C3769" s="35">
        <v>125.4478314</v>
      </c>
      <c r="D3769" s="35">
        <v>92.22096123</v>
      </c>
      <c r="E3769" s="37">
        <v>196.7824028</v>
      </c>
      <c r="F3769" s="37">
        <v>34.549672649999998</v>
      </c>
      <c r="G3769" s="37">
        <v>215.6663676</v>
      </c>
      <c r="H3769" s="37">
        <v>271.53572939999998</v>
      </c>
      <c r="I3769" s="17" t="s">
        <v>243</v>
      </c>
      <c r="J3769" s="17" t="s">
        <v>249</v>
      </c>
      <c r="K3769" s="17" t="s">
        <v>392</v>
      </c>
      <c r="L3769" s="17" t="s">
        <v>366</v>
      </c>
      <c r="M3769" s="17" t="s">
        <v>333</v>
      </c>
      <c r="N3769" s="36">
        <v>5.6956372580855703</v>
      </c>
      <c r="O3769" s="35">
        <v>33.226870169999998</v>
      </c>
      <c r="P3769" s="37">
        <v>2233.3040442800002</v>
      </c>
      <c r="Q3769" t="str">
        <f t="shared" si="232"/>
        <v>Desirable</v>
      </c>
      <c r="R3769" t="str">
        <f t="shared" si="233"/>
        <v>Elevated</v>
      </c>
      <c r="S3769">
        <f t="shared" si="234"/>
        <v>4</v>
      </c>
      <c r="T3769" t="str">
        <f t="shared" si="235"/>
        <v>Moderate</v>
      </c>
    </row>
    <row r="3770" spans="1:20" ht="15" customHeight="1" x14ac:dyDescent="0.35">
      <c r="A3770" s="35">
        <v>72</v>
      </c>
      <c r="B3770" s="36">
        <v>25.24290049</v>
      </c>
      <c r="C3770" s="35">
        <v>117.61861690000001</v>
      </c>
      <c r="D3770" s="35">
        <v>84.485127050000003</v>
      </c>
      <c r="E3770" s="37">
        <v>219.29128059999999</v>
      </c>
      <c r="F3770" s="37">
        <v>37.5788844</v>
      </c>
      <c r="G3770" s="37">
        <v>222.16563410000001</v>
      </c>
      <c r="H3770" s="37">
        <v>271.27605729999999</v>
      </c>
      <c r="I3770" s="17" t="s">
        <v>353</v>
      </c>
      <c r="J3770" s="17" t="s">
        <v>249</v>
      </c>
      <c r="K3770" s="17" t="s">
        <v>392</v>
      </c>
      <c r="L3770" s="17" t="s">
        <v>366</v>
      </c>
      <c r="M3770" s="17" t="s">
        <v>333</v>
      </c>
      <c r="N3770" s="36">
        <v>5.8354920349897403</v>
      </c>
      <c r="O3770" s="35">
        <v>33.133489849999997</v>
      </c>
      <c r="P3770" s="37">
        <v>1817.4888352800001</v>
      </c>
      <c r="Q3770" t="str">
        <f t="shared" si="232"/>
        <v>Borderline High</v>
      </c>
      <c r="R3770" t="str">
        <f t="shared" si="233"/>
        <v>Normal</v>
      </c>
      <c r="S3770">
        <f t="shared" si="234"/>
        <v>5</v>
      </c>
      <c r="T3770" t="str">
        <f t="shared" si="235"/>
        <v>Moderate</v>
      </c>
    </row>
    <row r="3771" spans="1:20" ht="15" customHeight="1" x14ac:dyDescent="0.35">
      <c r="A3771" s="35">
        <v>79</v>
      </c>
      <c r="B3771" s="36">
        <v>29.158382629999998</v>
      </c>
      <c r="C3771" s="35">
        <v>106.6590729</v>
      </c>
      <c r="D3771" s="35">
        <v>68.499685159999999</v>
      </c>
      <c r="E3771" s="37">
        <v>219.17700060000001</v>
      </c>
      <c r="F3771" s="37">
        <v>40.619817849999997</v>
      </c>
      <c r="G3771" s="37">
        <v>223.64198300000001</v>
      </c>
      <c r="H3771" s="37">
        <v>230.43548920000001</v>
      </c>
      <c r="I3771" s="17" t="s">
        <v>243</v>
      </c>
      <c r="J3771" s="17" t="s">
        <v>354</v>
      </c>
      <c r="K3771" s="17" t="s">
        <v>255</v>
      </c>
      <c r="L3771" s="17" t="s">
        <v>366</v>
      </c>
      <c r="M3771" s="17" t="s">
        <v>333</v>
      </c>
      <c r="N3771" s="36">
        <v>5.3958144620286603</v>
      </c>
      <c r="O3771" s="35">
        <v>38.15938774</v>
      </c>
      <c r="P3771" s="37">
        <v>2303.5122277700002</v>
      </c>
      <c r="Q3771" t="str">
        <f t="shared" si="232"/>
        <v>Borderline High</v>
      </c>
      <c r="R3771" t="str">
        <f t="shared" si="233"/>
        <v>Normal</v>
      </c>
      <c r="S3771">
        <f t="shared" si="234"/>
        <v>2</v>
      </c>
      <c r="T3771" t="str">
        <f t="shared" si="235"/>
        <v>Low</v>
      </c>
    </row>
    <row r="3772" spans="1:20" ht="15" customHeight="1" x14ac:dyDescent="0.35">
      <c r="A3772" s="35">
        <v>21</v>
      </c>
      <c r="B3772" s="36">
        <v>26.008562529999999</v>
      </c>
      <c r="C3772" s="35">
        <v>128.23661089999999</v>
      </c>
      <c r="D3772" s="35">
        <v>75.003815040000006</v>
      </c>
      <c r="E3772" s="37">
        <v>192.40395760000001</v>
      </c>
      <c r="F3772" s="37">
        <v>34.461729249999998</v>
      </c>
      <c r="G3772" s="37">
        <v>230.9366</v>
      </c>
      <c r="H3772" s="37">
        <v>260.4679175</v>
      </c>
      <c r="I3772" s="17" t="s">
        <v>243</v>
      </c>
      <c r="J3772" s="17" t="s">
        <v>249</v>
      </c>
      <c r="K3772" s="17" t="s">
        <v>255</v>
      </c>
      <c r="L3772" s="17" t="s">
        <v>355</v>
      </c>
      <c r="M3772" s="17" t="s">
        <v>333</v>
      </c>
      <c r="N3772" s="36">
        <v>5.5831196456863799</v>
      </c>
      <c r="O3772" s="35">
        <v>53.232795860000003</v>
      </c>
      <c r="P3772" s="37">
        <v>546.17981312999996</v>
      </c>
      <c r="Q3772" t="str">
        <f t="shared" si="232"/>
        <v>Desirable</v>
      </c>
      <c r="R3772" t="str">
        <f t="shared" si="233"/>
        <v>Elevated</v>
      </c>
      <c r="S3772">
        <f t="shared" si="234"/>
        <v>4</v>
      </c>
      <c r="T3772" t="str">
        <f t="shared" si="235"/>
        <v>Moderate</v>
      </c>
    </row>
    <row r="3773" spans="1:20" ht="15" customHeight="1" x14ac:dyDescent="0.35">
      <c r="A3773" s="35">
        <v>77</v>
      </c>
      <c r="B3773" s="36">
        <v>24.367086499999999</v>
      </c>
      <c r="C3773" s="35">
        <v>102.1523376</v>
      </c>
      <c r="D3773" s="35">
        <v>81.221498800000006</v>
      </c>
      <c r="E3773" s="37">
        <v>184.57597079999999</v>
      </c>
      <c r="F3773" s="37">
        <v>34.541704160000002</v>
      </c>
      <c r="G3773" s="37">
        <v>205.79239870000001</v>
      </c>
      <c r="H3773" s="37">
        <v>272.42037529999999</v>
      </c>
      <c r="I3773" s="17" t="s">
        <v>243</v>
      </c>
      <c r="J3773" s="17" t="s">
        <v>249</v>
      </c>
      <c r="K3773" s="17" t="s">
        <v>392</v>
      </c>
      <c r="L3773" s="17" t="s">
        <v>366</v>
      </c>
      <c r="M3773" s="17" t="s">
        <v>255</v>
      </c>
      <c r="N3773" s="36">
        <v>5.3435687464934798</v>
      </c>
      <c r="O3773" s="35">
        <v>20.9308388</v>
      </c>
      <c r="P3773" s="37">
        <v>1876.2656605</v>
      </c>
      <c r="Q3773" t="str">
        <f t="shared" si="232"/>
        <v>Desirable</v>
      </c>
      <c r="R3773" t="str">
        <f t="shared" si="233"/>
        <v>Normal</v>
      </c>
      <c r="S3773">
        <f t="shared" si="234"/>
        <v>1</v>
      </c>
      <c r="T3773" t="str">
        <f t="shared" si="235"/>
        <v>Low</v>
      </c>
    </row>
    <row r="3774" spans="1:20" ht="15" customHeight="1" x14ac:dyDescent="0.35">
      <c r="A3774" s="35">
        <v>47</v>
      </c>
      <c r="B3774" s="36">
        <v>34.070463680000003</v>
      </c>
      <c r="C3774" s="35">
        <v>92.26947878</v>
      </c>
      <c r="D3774" s="35">
        <v>78.419687019999998</v>
      </c>
      <c r="E3774" s="37">
        <v>212.79648900000001</v>
      </c>
      <c r="F3774" s="37">
        <v>38.211301839999997</v>
      </c>
      <c r="G3774" s="37">
        <v>223.2151681</v>
      </c>
      <c r="H3774" s="37">
        <v>245.6967238</v>
      </c>
      <c r="I3774" s="17" t="s">
        <v>243</v>
      </c>
      <c r="J3774" s="17" t="s">
        <v>359</v>
      </c>
      <c r="K3774" s="17" t="s">
        <v>255</v>
      </c>
      <c r="L3774" s="17" t="s">
        <v>360</v>
      </c>
      <c r="M3774" s="17" t="s">
        <v>334</v>
      </c>
      <c r="N3774" s="36">
        <v>5.5689410921153799</v>
      </c>
      <c r="O3774" s="35">
        <v>13.84979176</v>
      </c>
      <c r="P3774" s="37">
        <v>1601.31179296</v>
      </c>
      <c r="Q3774" t="str">
        <f t="shared" si="232"/>
        <v>Borderline High</v>
      </c>
      <c r="R3774" t="str">
        <f t="shared" si="233"/>
        <v>Normal</v>
      </c>
      <c r="S3774">
        <f t="shared" si="234"/>
        <v>4</v>
      </c>
      <c r="T3774" t="str">
        <f t="shared" si="235"/>
        <v>Moderate</v>
      </c>
    </row>
    <row r="3775" spans="1:20" ht="15" customHeight="1" x14ac:dyDescent="0.35">
      <c r="A3775" s="35">
        <v>19</v>
      </c>
      <c r="B3775" s="36">
        <v>27.390162700000001</v>
      </c>
      <c r="C3775" s="35">
        <v>92.409251510000004</v>
      </c>
      <c r="D3775" s="35">
        <v>90.257132389999995</v>
      </c>
      <c r="E3775" s="37">
        <v>190.5319408</v>
      </c>
      <c r="F3775" s="37">
        <v>42.394109630000003</v>
      </c>
      <c r="G3775" s="37">
        <v>221.2000017</v>
      </c>
      <c r="H3775" s="37">
        <v>227.23310000000001</v>
      </c>
      <c r="I3775" s="17" t="s">
        <v>243</v>
      </c>
      <c r="J3775" s="17" t="s">
        <v>354</v>
      </c>
      <c r="K3775" s="17" t="s">
        <v>392</v>
      </c>
      <c r="L3775" s="17" t="s">
        <v>355</v>
      </c>
      <c r="M3775" s="17" t="s">
        <v>333</v>
      </c>
      <c r="N3775" s="36">
        <v>4.4943022146919001</v>
      </c>
      <c r="O3775" s="35">
        <v>2.1521191200000098</v>
      </c>
      <c r="P3775" s="37">
        <v>520.41309130000002</v>
      </c>
      <c r="Q3775" t="str">
        <f t="shared" si="232"/>
        <v>Desirable</v>
      </c>
      <c r="R3775" t="str">
        <f t="shared" si="233"/>
        <v>Normal</v>
      </c>
      <c r="S3775">
        <f t="shared" si="234"/>
        <v>2</v>
      </c>
      <c r="T3775" t="str">
        <f t="shared" si="235"/>
        <v>Low</v>
      </c>
    </row>
    <row r="3776" spans="1:20" ht="15" customHeight="1" x14ac:dyDescent="0.35">
      <c r="A3776" s="35">
        <v>79</v>
      </c>
      <c r="B3776" s="36">
        <v>19.430843190000001</v>
      </c>
      <c r="C3776" s="35">
        <v>119.58235879999999</v>
      </c>
      <c r="D3776" s="35">
        <v>63.78292338</v>
      </c>
      <c r="E3776" s="37">
        <v>180.77312230000001</v>
      </c>
      <c r="F3776" s="37">
        <v>38.618601140000003</v>
      </c>
      <c r="G3776" s="37">
        <v>192.1494386</v>
      </c>
      <c r="H3776" s="37">
        <v>258.01335949999998</v>
      </c>
      <c r="I3776" s="17" t="s">
        <v>243</v>
      </c>
      <c r="J3776" s="17" t="s">
        <v>354</v>
      </c>
      <c r="K3776" s="17" t="s">
        <v>255</v>
      </c>
      <c r="L3776" s="17" t="s">
        <v>366</v>
      </c>
      <c r="M3776" s="17" t="s">
        <v>255</v>
      </c>
      <c r="N3776" s="36">
        <v>4.6809857675751099</v>
      </c>
      <c r="O3776" s="35">
        <v>55.799435420000002</v>
      </c>
      <c r="P3776" s="37">
        <v>1535.03661201</v>
      </c>
      <c r="Q3776" t="str">
        <f t="shared" si="232"/>
        <v>Desirable</v>
      </c>
      <c r="R3776" t="str">
        <f t="shared" si="233"/>
        <v>Normal</v>
      </c>
      <c r="S3776">
        <f t="shared" si="234"/>
        <v>1</v>
      </c>
      <c r="T3776" t="str">
        <f t="shared" si="235"/>
        <v>Low</v>
      </c>
    </row>
    <row r="3777" spans="1:20" ht="15" customHeight="1" x14ac:dyDescent="0.35">
      <c r="A3777" s="35">
        <v>66</v>
      </c>
      <c r="B3777" s="36">
        <v>23.634849760000002</v>
      </c>
      <c r="C3777" s="35">
        <v>120.81259</v>
      </c>
      <c r="D3777" s="35">
        <v>89.772820100000004</v>
      </c>
      <c r="E3777" s="37">
        <v>212.00891910000001</v>
      </c>
      <c r="F3777" s="37">
        <v>38.628576590000002</v>
      </c>
      <c r="G3777" s="37">
        <v>223.0656626</v>
      </c>
      <c r="H3777" s="37">
        <v>240.8415305</v>
      </c>
      <c r="I3777" s="17" t="s">
        <v>243</v>
      </c>
      <c r="J3777" s="17" t="s">
        <v>249</v>
      </c>
      <c r="K3777" s="17" t="s">
        <v>392</v>
      </c>
      <c r="L3777" s="17" t="s">
        <v>261</v>
      </c>
      <c r="M3777" s="17" t="s">
        <v>255</v>
      </c>
      <c r="N3777" s="36">
        <v>5.4883958409920801</v>
      </c>
      <c r="O3777" s="35">
        <v>31.0397699</v>
      </c>
      <c r="P3777" s="37">
        <v>1559.90008416</v>
      </c>
      <c r="Q3777" t="str">
        <f t="shared" si="232"/>
        <v>Borderline High</v>
      </c>
      <c r="R3777" t="str">
        <f t="shared" si="233"/>
        <v>Elevated</v>
      </c>
      <c r="S3777">
        <f t="shared" si="234"/>
        <v>2</v>
      </c>
      <c r="T3777" t="str">
        <f t="shared" si="235"/>
        <v>Low</v>
      </c>
    </row>
    <row r="3778" spans="1:20" ht="15" customHeight="1" x14ac:dyDescent="0.35">
      <c r="A3778" s="35">
        <v>26</v>
      </c>
      <c r="B3778" s="36">
        <v>34.257436470000002</v>
      </c>
      <c r="C3778" s="35">
        <v>100.1662334</v>
      </c>
      <c r="D3778" s="35">
        <v>80.31989197</v>
      </c>
      <c r="E3778" s="37">
        <v>197.12636639999999</v>
      </c>
      <c r="F3778" s="37">
        <v>35.706908769999998</v>
      </c>
      <c r="G3778" s="37">
        <v>222.6148254</v>
      </c>
      <c r="H3778" s="37">
        <v>265.47893770000002</v>
      </c>
      <c r="I3778" s="17" t="s">
        <v>353</v>
      </c>
      <c r="J3778" s="17" t="s">
        <v>354</v>
      </c>
      <c r="K3778" s="17" t="s">
        <v>392</v>
      </c>
      <c r="L3778" s="17" t="s">
        <v>355</v>
      </c>
      <c r="M3778" s="17" t="s">
        <v>334</v>
      </c>
      <c r="N3778" s="36">
        <v>5.5206785798724898</v>
      </c>
      <c r="O3778" s="35">
        <v>19.846341429999999</v>
      </c>
      <c r="P3778" s="37">
        <v>890.69334821999996</v>
      </c>
      <c r="Q3778" t="str">
        <f t="shared" ref="Q3778:Q3841" si="236">IF(E3778&lt;200,"Desirable",IF(E3778&lt;240,"Borderline High","High"))</f>
        <v>Desirable</v>
      </c>
      <c r="R3778" t="str">
        <f t="shared" ref="R3778:R3841" si="237">IF(C3778&lt;120,"Normal",IF(C3778&lt;130,"Elevated",IF(C3778&lt;140,"High / Stage 1","High / Stage 2")))</f>
        <v>Normal</v>
      </c>
      <c r="S3778">
        <f t="shared" ref="S3778:S3841" si="238">(IF(M3778="Obese",3,IF(M3778="Overweight",2,IF(M3778="Underweight",1,0))))+(IF(R3778="High / Stage 2",3,IF(R3778="High / Stage 1",2,IF(R3778="Elevated",1,0))))+IF(I3778="smoker",2,0)+IF(F3778&lt;40,1,0)</f>
        <v>6</v>
      </c>
      <c r="T3778" t="str">
        <f t="shared" ref="T3778:T3841" si="239">IF(S3778&lt;=2,"Low",IF(S3778&lt;=5,"Moderate","High"))</f>
        <v>High</v>
      </c>
    </row>
    <row r="3779" spans="1:20" ht="15" customHeight="1" x14ac:dyDescent="0.35">
      <c r="A3779" s="35">
        <v>48</v>
      </c>
      <c r="B3779" s="36">
        <v>22.456964230000001</v>
      </c>
      <c r="C3779" s="35">
        <v>100.1567299</v>
      </c>
      <c r="D3779" s="35">
        <v>63.499649550000001</v>
      </c>
      <c r="E3779" s="37">
        <v>192.1966664</v>
      </c>
      <c r="F3779" s="37">
        <v>41.580631429999997</v>
      </c>
      <c r="G3779" s="37">
        <v>206.6377976</v>
      </c>
      <c r="H3779" s="37">
        <v>242.5888746</v>
      </c>
      <c r="I3779" s="17" t="s">
        <v>243</v>
      </c>
      <c r="J3779" s="17" t="s">
        <v>249</v>
      </c>
      <c r="K3779" s="17" t="s">
        <v>255</v>
      </c>
      <c r="L3779" s="17" t="s">
        <v>360</v>
      </c>
      <c r="M3779" s="17" t="s">
        <v>255</v>
      </c>
      <c r="N3779" s="36">
        <v>4.6222642559807801</v>
      </c>
      <c r="O3779" s="35">
        <v>36.657080350000001</v>
      </c>
      <c r="P3779" s="37">
        <v>1077.9342830400001</v>
      </c>
      <c r="Q3779" t="str">
        <f t="shared" si="236"/>
        <v>Desirable</v>
      </c>
      <c r="R3779" t="str">
        <f t="shared" si="237"/>
        <v>Normal</v>
      </c>
      <c r="S3779">
        <f t="shared" si="238"/>
        <v>0</v>
      </c>
      <c r="T3779" t="str">
        <f t="shared" si="239"/>
        <v>Low</v>
      </c>
    </row>
    <row r="3780" spans="1:20" ht="15" customHeight="1" x14ac:dyDescent="0.35">
      <c r="A3780" s="35">
        <v>78</v>
      </c>
      <c r="B3780" s="36">
        <v>29.704224360000001</v>
      </c>
      <c r="C3780" s="35">
        <v>106.88509910000001</v>
      </c>
      <c r="D3780" s="35">
        <v>78.308838850000001</v>
      </c>
      <c r="E3780" s="37">
        <v>211.94560820000001</v>
      </c>
      <c r="F3780" s="37">
        <v>38.162160999999998</v>
      </c>
      <c r="G3780" s="37">
        <v>231.79263259999999</v>
      </c>
      <c r="H3780" s="37">
        <v>257.87186960000003</v>
      </c>
      <c r="I3780" s="17" t="s">
        <v>243</v>
      </c>
      <c r="J3780" s="17" t="s">
        <v>249</v>
      </c>
      <c r="K3780" s="17" t="s">
        <v>255</v>
      </c>
      <c r="L3780" s="17" t="s">
        <v>366</v>
      </c>
      <c r="M3780" s="17" t="s">
        <v>333</v>
      </c>
      <c r="N3780" s="36">
        <v>5.5538156814547301</v>
      </c>
      <c r="O3780" s="35">
        <v>28.576260250000001</v>
      </c>
      <c r="P3780" s="37">
        <v>2316.9295000799998</v>
      </c>
      <c r="Q3780" t="str">
        <f t="shared" si="236"/>
        <v>Borderline High</v>
      </c>
      <c r="R3780" t="str">
        <f t="shared" si="237"/>
        <v>Normal</v>
      </c>
      <c r="S3780">
        <f t="shared" si="238"/>
        <v>3</v>
      </c>
      <c r="T3780" t="str">
        <f t="shared" si="239"/>
        <v>Moderate</v>
      </c>
    </row>
    <row r="3781" spans="1:20" ht="15" customHeight="1" x14ac:dyDescent="0.35">
      <c r="A3781" s="35">
        <v>65</v>
      </c>
      <c r="B3781" s="36">
        <v>23.5272899</v>
      </c>
      <c r="C3781" s="35">
        <v>116.83121939999999</v>
      </c>
      <c r="D3781" s="35">
        <v>84.874605320000001</v>
      </c>
      <c r="E3781" s="37">
        <v>185.04238409999999</v>
      </c>
      <c r="F3781" s="37">
        <v>39.148622369999998</v>
      </c>
      <c r="G3781" s="37">
        <v>207.5045652</v>
      </c>
      <c r="H3781" s="37">
        <v>248.8598054</v>
      </c>
      <c r="I3781" s="17" t="s">
        <v>243</v>
      </c>
      <c r="J3781" s="17" t="s">
        <v>249</v>
      </c>
      <c r="K3781" s="17" t="s">
        <v>392</v>
      </c>
      <c r="L3781" s="17" t="s">
        <v>261</v>
      </c>
      <c r="M3781" s="17" t="s">
        <v>255</v>
      </c>
      <c r="N3781" s="36">
        <v>4.7266640024043296</v>
      </c>
      <c r="O3781" s="35">
        <v>31.956614080000001</v>
      </c>
      <c r="P3781" s="37">
        <v>1529.2738435000001</v>
      </c>
      <c r="Q3781" t="str">
        <f t="shared" si="236"/>
        <v>Desirable</v>
      </c>
      <c r="R3781" t="str">
        <f t="shared" si="237"/>
        <v>Normal</v>
      </c>
      <c r="S3781">
        <f t="shared" si="238"/>
        <v>1</v>
      </c>
      <c r="T3781" t="str">
        <f t="shared" si="239"/>
        <v>Low</v>
      </c>
    </row>
    <row r="3782" spans="1:20" ht="15" customHeight="1" x14ac:dyDescent="0.35">
      <c r="A3782" s="35">
        <v>42</v>
      </c>
      <c r="B3782" s="36">
        <v>19.808976680000001</v>
      </c>
      <c r="C3782" s="35">
        <v>92.356860269999999</v>
      </c>
      <c r="D3782" s="35">
        <v>73.699993410000005</v>
      </c>
      <c r="E3782" s="37">
        <v>177.51700070000001</v>
      </c>
      <c r="F3782" s="37">
        <v>31.647754280000001</v>
      </c>
      <c r="G3782" s="37">
        <v>196.3968461</v>
      </c>
      <c r="H3782" s="37">
        <v>208.41214049999999</v>
      </c>
      <c r="I3782" s="17" t="s">
        <v>243</v>
      </c>
      <c r="J3782" s="17" t="s">
        <v>359</v>
      </c>
      <c r="K3782" s="17" t="s">
        <v>255</v>
      </c>
      <c r="L3782" s="17" t="s">
        <v>360</v>
      </c>
      <c r="M3782" s="17" t="s">
        <v>255</v>
      </c>
      <c r="N3782" s="36">
        <v>5.6091499930591597</v>
      </c>
      <c r="O3782" s="35">
        <v>18.656866860000001</v>
      </c>
      <c r="P3782" s="37">
        <v>831.97702056000003</v>
      </c>
      <c r="Q3782" t="str">
        <f t="shared" si="236"/>
        <v>Desirable</v>
      </c>
      <c r="R3782" t="str">
        <f t="shared" si="237"/>
        <v>Normal</v>
      </c>
      <c r="S3782">
        <f t="shared" si="238"/>
        <v>1</v>
      </c>
      <c r="T3782" t="str">
        <f t="shared" si="239"/>
        <v>Low</v>
      </c>
    </row>
    <row r="3783" spans="1:20" ht="15" customHeight="1" x14ac:dyDescent="0.35">
      <c r="A3783" s="35">
        <v>53</v>
      </c>
      <c r="B3783" s="36">
        <v>29.402274429999999</v>
      </c>
      <c r="C3783" s="35">
        <v>119.8679558</v>
      </c>
      <c r="D3783" s="35">
        <v>86.949250649999996</v>
      </c>
      <c r="E3783" s="37">
        <v>225.36062720000001</v>
      </c>
      <c r="F3783" s="37">
        <v>42.666137480000003</v>
      </c>
      <c r="G3783" s="37">
        <v>251.19837519999999</v>
      </c>
      <c r="H3783" s="37">
        <v>268.4702355</v>
      </c>
      <c r="I3783" s="17" t="s">
        <v>243</v>
      </c>
      <c r="J3783" s="17" t="s">
        <v>359</v>
      </c>
      <c r="K3783" s="17" t="s">
        <v>392</v>
      </c>
      <c r="L3783" s="17" t="s">
        <v>363</v>
      </c>
      <c r="M3783" s="17" t="s">
        <v>333</v>
      </c>
      <c r="N3783" s="36">
        <v>5.2819552111001196</v>
      </c>
      <c r="O3783" s="35">
        <v>32.918705150000001</v>
      </c>
      <c r="P3783" s="37">
        <v>1558.32054479</v>
      </c>
      <c r="Q3783" t="str">
        <f t="shared" si="236"/>
        <v>Borderline High</v>
      </c>
      <c r="R3783" t="str">
        <f t="shared" si="237"/>
        <v>Normal</v>
      </c>
      <c r="S3783">
        <f t="shared" si="238"/>
        <v>2</v>
      </c>
      <c r="T3783" t="str">
        <f t="shared" si="239"/>
        <v>Low</v>
      </c>
    </row>
    <row r="3784" spans="1:20" ht="15" customHeight="1" x14ac:dyDescent="0.35">
      <c r="A3784" s="35">
        <v>25</v>
      </c>
      <c r="B3784" s="36">
        <v>25.357070459999999</v>
      </c>
      <c r="C3784" s="35">
        <v>107.0950283</v>
      </c>
      <c r="D3784" s="35">
        <v>94.124134979999994</v>
      </c>
      <c r="E3784" s="37">
        <v>195.4133908</v>
      </c>
      <c r="F3784" s="37">
        <v>41.973091869999998</v>
      </c>
      <c r="G3784" s="37">
        <v>213.2875018</v>
      </c>
      <c r="H3784" s="37">
        <v>219.60668150000001</v>
      </c>
      <c r="I3784" s="17" t="s">
        <v>353</v>
      </c>
      <c r="J3784" s="17" t="s">
        <v>359</v>
      </c>
      <c r="K3784" s="17" t="s">
        <v>392</v>
      </c>
      <c r="L3784" s="17" t="s">
        <v>355</v>
      </c>
      <c r="M3784" s="17" t="s">
        <v>333</v>
      </c>
      <c r="N3784" s="36">
        <v>4.6556825359742096</v>
      </c>
      <c r="O3784" s="35">
        <v>12.97089332</v>
      </c>
      <c r="P3784" s="37">
        <v>633.9267615</v>
      </c>
      <c r="Q3784" t="str">
        <f t="shared" si="236"/>
        <v>Desirable</v>
      </c>
      <c r="R3784" t="str">
        <f t="shared" si="237"/>
        <v>Normal</v>
      </c>
      <c r="S3784">
        <f t="shared" si="238"/>
        <v>4</v>
      </c>
      <c r="T3784" t="str">
        <f t="shared" si="239"/>
        <v>Moderate</v>
      </c>
    </row>
    <row r="3785" spans="1:20" ht="15" customHeight="1" x14ac:dyDescent="0.35">
      <c r="A3785" s="35">
        <v>75</v>
      </c>
      <c r="B3785" s="36">
        <v>34.942642169999999</v>
      </c>
      <c r="C3785" s="35">
        <v>109.5611858</v>
      </c>
      <c r="D3785" s="35">
        <v>102.7136682</v>
      </c>
      <c r="E3785" s="37">
        <v>206.58312699999999</v>
      </c>
      <c r="F3785" s="37">
        <v>42.185217469999998</v>
      </c>
      <c r="G3785" s="37">
        <v>223.95366079999999</v>
      </c>
      <c r="H3785" s="37">
        <v>264.91781270000001</v>
      </c>
      <c r="I3785" s="17" t="s">
        <v>243</v>
      </c>
      <c r="J3785" s="17" t="s">
        <v>249</v>
      </c>
      <c r="K3785" s="17" t="s">
        <v>392</v>
      </c>
      <c r="L3785" s="17" t="s">
        <v>366</v>
      </c>
      <c r="M3785" s="17" t="s">
        <v>334</v>
      </c>
      <c r="N3785" s="36">
        <v>4.8970501846271501</v>
      </c>
      <c r="O3785" s="35">
        <v>6.8475175999999998</v>
      </c>
      <c r="P3785" s="37">
        <v>2620.6981627499999</v>
      </c>
      <c r="Q3785" t="str">
        <f t="shared" si="236"/>
        <v>Borderline High</v>
      </c>
      <c r="R3785" t="str">
        <f t="shared" si="237"/>
        <v>Normal</v>
      </c>
      <c r="S3785">
        <f t="shared" si="238"/>
        <v>3</v>
      </c>
      <c r="T3785" t="str">
        <f t="shared" si="239"/>
        <v>Moderate</v>
      </c>
    </row>
    <row r="3786" spans="1:20" ht="15" customHeight="1" x14ac:dyDescent="0.35">
      <c r="A3786" s="35">
        <v>62</v>
      </c>
      <c r="B3786" s="36">
        <v>32.62771944</v>
      </c>
      <c r="C3786" s="35">
        <v>108.13042780000001</v>
      </c>
      <c r="D3786" s="35">
        <v>78.271525440000005</v>
      </c>
      <c r="E3786" s="37">
        <v>178.91439919999999</v>
      </c>
      <c r="F3786" s="37">
        <v>34.270671729999997</v>
      </c>
      <c r="G3786" s="37">
        <v>224.65889319999999</v>
      </c>
      <c r="H3786" s="37">
        <v>257.2842268</v>
      </c>
      <c r="I3786" s="17" t="s">
        <v>243</v>
      </c>
      <c r="J3786" s="17" t="s">
        <v>249</v>
      </c>
      <c r="K3786" s="17" t="s">
        <v>255</v>
      </c>
      <c r="L3786" s="17" t="s">
        <v>261</v>
      </c>
      <c r="M3786" s="17" t="s">
        <v>334</v>
      </c>
      <c r="N3786" s="36">
        <v>5.2206271475963302</v>
      </c>
      <c r="O3786" s="35">
        <v>29.858902359999998</v>
      </c>
      <c r="P3786" s="37">
        <v>2022.9186052800001</v>
      </c>
      <c r="Q3786" t="str">
        <f t="shared" si="236"/>
        <v>Desirable</v>
      </c>
      <c r="R3786" t="str">
        <f t="shared" si="237"/>
        <v>Normal</v>
      </c>
      <c r="S3786">
        <f t="shared" si="238"/>
        <v>4</v>
      </c>
      <c r="T3786" t="str">
        <f t="shared" si="239"/>
        <v>Moderate</v>
      </c>
    </row>
    <row r="3787" spans="1:20" ht="15" customHeight="1" x14ac:dyDescent="0.35">
      <c r="A3787" s="35">
        <v>79</v>
      </c>
      <c r="B3787" s="36">
        <v>33.326289590000002</v>
      </c>
      <c r="C3787" s="35">
        <v>112.2782756</v>
      </c>
      <c r="D3787" s="35">
        <v>93.535311239999999</v>
      </c>
      <c r="E3787" s="37">
        <v>184.90358140000001</v>
      </c>
      <c r="F3787" s="37">
        <v>37.584314079999999</v>
      </c>
      <c r="G3787" s="37">
        <v>224.73321469999999</v>
      </c>
      <c r="H3787" s="37">
        <v>281.82133420000002</v>
      </c>
      <c r="I3787" s="17" t="s">
        <v>243</v>
      </c>
      <c r="J3787" s="17" t="s">
        <v>249</v>
      </c>
      <c r="K3787" s="17" t="s">
        <v>392</v>
      </c>
      <c r="L3787" s="17" t="s">
        <v>366</v>
      </c>
      <c r="M3787" s="17" t="s">
        <v>334</v>
      </c>
      <c r="N3787" s="36">
        <v>4.9197008360036598</v>
      </c>
      <c r="O3787" s="35">
        <v>18.742964359999998</v>
      </c>
      <c r="P3787" s="37">
        <v>2632.7768776100002</v>
      </c>
      <c r="Q3787" t="str">
        <f t="shared" si="236"/>
        <v>Desirable</v>
      </c>
      <c r="R3787" t="str">
        <f t="shared" si="237"/>
        <v>Normal</v>
      </c>
      <c r="S3787">
        <f t="shared" si="238"/>
        <v>4</v>
      </c>
      <c r="T3787" t="str">
        <f t="shared" si="239"/>
        <v>Moderate</v>
      </c>
    </row>
    <row r="3788" spans="1:20" ht="15" customHeight="1" x14ac:dyDescent="0.35">
      <c r="A3788" s="35">
        <v>56</v>
      </c>
      <c r="B3788" s="36">
        <v>32.330433650000003</v>
      </c>
      <c r="C3788" s="35">
        <v>109.6830107</v>
      </c>
      <c r="D3788" s="35">
        <v>82.480394590000003</v>
      </c>
      <c r="E3788" s="37">
        <v>208.46224570000001</v>
      </c>
      <c r="F3788" s="37">
        <v>25.544440760000001</v>
      </c>
      <c r="G3788" s="37">
        <v>216.62127939999999</v>
      </c>
      <c r="H3788" s="37">
        <v>256.16190940000001</v>
      </c>
      <c r="I3788" s="17" t="s">
        <v>243</v>
      </c>
      <c r="J3788" s="17" t="s">
        <v>249</v>
      </c>
      <c r="K3788" s="17" t="s">
        <v>392</v>
      </c>
      <c r="L3788" s="17" t="s">
        <v>363</v>
      </c>
      <c r="M3788" s="17" t="s">
        <v>334</v>
      </c>
      <c r="N3788" s="36">
        <v>8.1607676464160708</v>
      </c>
      <c r="O3788" s="35">
        <v>27.202616110000001</v>
      </c>
      <c r="P3788" s="37">
        <v>1810.5042844</v>
      </c>
      <c r="Q3788" t="str">
        <f t="shared" si="236"/>
        <v>Borderline High</v>
      </c>
      <c r="R3788" t="str">
        <f t="shared" si="237"/>
        <v>Normal</v>
      </c>
      <c r="S3788">
        <f t="shared" si="238"/>
        <v>4</v>
      </c>
      <c r="T3788" t="str">
        <f t="shared" si="239"/>
        <v>Moderate</v>
      </c>
    </row>
    <row r="3789" spans="1:20" ht="15" customHeight="1" x14ac:dyDescent="0.35">
      <c r="A3789" s="35">
        <v>75</v>
      </c>
      <c r="B3789" s="36">
        <v>30.447561499999999</v>
      </c>
      <c r="C3789" s="35">
        <v>105.8928107</v>
      </c>
      <c r="D3789" s="35">
        <v>71.05050464</v>
      </c>
      <c r="E3789" s="37">
        <v>199.1410928</v>
      </c>
      <c r="F3789" s="37">
        <v>35.923141209999997</v>
      </c>
      <c r="G3789" s="37">
        <v>227.1098255</v>
      </c>
      <c r="H3789" s="37">
        <v>228.35219530000001</v>
      </c>
      <c r="I3789" s="17" t="s">
        <v>353</v>
      </c>
      <c r="J3789" s="17" t="s">
        <v>249</v>
      </c>
      <c r="K3789" s="17" t="s">
        <v>255</v>
      </c>
      <c r="L3789" s="17" t="s">
        <v>366</v>
      </c>
      <c r="M3789" s="17" t="s">
        <v>334</v>
      </c>
      <c r="N3789" s="36">
        <v>5.5435322773099998</v>
      </c>
      <c r="O3789" s="35">
        <v>34.842306059999999</v>
      </c>
      <c r="P3789" s="37">
        <v>2283.5671124999999</v>
      </c>
      <c r="Q3789" t="str">
        <f t="shared" si="236"/>
        <v>Desirable</v>
      </c>
      <c r="R3789" t="str">
        <f t="shared" si="237"/>
        <v>Normal</v>
      </c>
      <c r="S3789">
        <f t="shared" si="238"/>
        <v>6</v>
      </c>
      <c r="T3789" t="str">
        <f t="shared" si="239"/>
        <v>High</v>
      </c>
    </row>
    <row r="3790" spans="1:20" ht="15" customHeight="1" x14ac:dyDescent="0.35">
      <c r="A3790" s="35">
        <v>81</v>
      </c>
      <c r="B3790" s="36">
        <v>20.1709788</v>
      </c>
      <c r="C3790" s="35">
        <v>129.1786931</v>
      </c>
      <c r="D3790" s="35">
        <v>69.358667670000003</v>
      </c>
      <c r="E3790" s="37">
        <v>196.35963369999999</v>
      </c>
      <c r="F3790" s="37">
        <v>36.016926599999998</v>
      </c>
      <c r="G3790" s="37">
        <v>223.12215689999999</v>
      </c>
      <c r="H3790" s="37">
        <v>283.24248790000001</v>
      </c>
      <c r="I3790" s="17" t="s">
        <v>353</v>
      </c>
      <c r="J3790" s="17" t="s">
        <v>249</v>
      </c>
      <c r="K3790" s="17" t="s">
        <v>255</v>
      </c>
      <c r="L3790" s="17" t="s">
        <v>366</v>
      </c>
      <c r="M3790" s="17" t="s">
        <v>255</v>
      </c>
      <c r="N3790" s="36">
        <v>5.4518708906161901</v>
      </c>
      <c r="O3790" s="35">
        <v>59.820025430000001</v>
      </c>
      <c r="P3790" s="37">
        <v>1633.8492828000001</v>
      </c>
      <c r="Q3790" t="str">
        <f t="shared" si="236"/>
        <v>Desirable</v>
      </c>
      <c r="R3790" t="str">
        <f t="shared" si="237"/>
        <v>Elevated</v>
      </c>
      <c r="S3790">
        <f t="shared" si="238"/>
        <v>4</v>
      </c>
      <c r="T3790" t="str">
        <f t="shared" si="239"/>
        <v>Moderate</v>
      </c>
    </row>
    <row r="3791" spans="1:20" ht="15" customHeight="1" x14ac:dyDescent="0.35">
      <c r="A3791" s="35">
        <v>61</v>
      </c>
      <c r="B3791" s="36">
        <v>25.830228129999998</v>
      </c>
      <c r="C3791" s="35">
        <v>114.8032664</v>
      </c>
      <c r="D3791" s="35">
        <v>81.951131689999997</v>
      </c>
      <c r="E3791" s="37">
        <v>194.7395894</v>
      </c>
      <c r="F3791" s="37">
        <v>44.049575750000002</v>
      </c>
      <c r="G3791" s="37">
        <v>209.52157980000001</v>
      </c>
      <c r="H3791" s="37">
        <v>248.34794869999999</v>
      </c>
      <c r="I3791" s="17" t="s">
        <v>243</v>
      </c>
      <c r="J3791" s="17" t="s">
        <v>249</v>
      </c>
      <c r="K3791" s="17" t="s">
        <v>392</v>
      </c>
      <c r="L3791" s="17" t="s">
        <v>261</v>
      </c>
      <c r="M3791" s="17" t="s">
        <v>333</v>
      </c>
      <c r="N3791" s="36">
        <v>4.4209186146361503</v>
      </c>
      <c r="O3791" s="35">
        <v>32.852134710000001</v>
      </c>
      <c r="P3791" s="37">
        <v>1575.64391593</v>
      </c>
      <c r="Q3791" t="str">
        <f t="shared" si="236"/>
        <v>Desirable</v>
      </c>
      <c r="R3791" t="str">
        <f t="shared" si="237"/>
        <v>Normal</v>
      </c>
      <c r="S3791">
        <f t="shared" si="238"/>
        <v>2</v>
      </c>
      <c r="T3791" t="str">
        <f t="shared" si="239"/>
        <v>Low</v>
      </c>
    </row>
    <row r="3792" spans="1:20" ht="15" customHeight="1" x14ac:dyDescent="0.35">
      <c r="A3792" s="35">
        <v>46</v>
      </c>
      <c r="B3792" s="36">
        <v>30.35437056</v>
      </c>
      <c r="C3792" s="35">
        <v>118.9004221</v>
      </c>
      <c r="D3792" s="35">
        <v>92.50445363</v>
      </c>
      <c r="E3792" s="37">
        <v>207.14316049999999</v>
      </c>
      <c r="F3792" s="37">
        <v>37.002551459999999</v>
      </c>
      <c r="G3792" s="37">
        <v>221.7083982</v>
      </c>
      <c r="H3792" s="37">
        <v>240.82619320000001</v>
      </c>
      <c r="I3792" s="17" t="s">
        <v>243</v>
      </c>
      <c r="J3792" s="17" t="s">
        <v>359</v>
      </c>
      <c r="K3792" s="17" t="s">
        <v>392</v>
      </c>
      <c r="L3792" s="17" t="s">
        <v>360</v>
      </c>
      <c r="M3792" s="17" t="s">
        <v>334</v>
      </c>
      <c r="N3792" s="36">
        <v>5.5980777629327303</v>
      </c>
      <c r="O3792" s="35">
        <v>26.39596847</v>
      </c>
      <c r="P3792" s="37">
        <v>1396.3010457600001</v>
      </c>
      <c r="Q3792" t="str">
        <f t="shared" si="236"/>
        <v>Borderline High</v>
      </c>
      <c r="R3792" t="str">
        <f t="shared" si="237"/>
        <v>Normal</v>
      </c>
      <c r="S3792">
        <f t="shared" si="238"/>
        <v>4</v>
      </c>
      <c r="T3792" t="str">
        <f t="shared" si="239"/>
        <v>Moderate</v>
      </c>
    </row>
    <row r="3793" spans="1:20" ht="15" customHeight="1" x14ac:dyDescent="0.35">
      <c r="A3793" s="35">
        <v>76</v>
      </c>
      <c r="B3793" s="36">
        <v>25.5479728</v>
      </c>
      <c r="C3793" s="35">
        <v>111.9220763</v>
      </c>
      <c r="D3793" s="35">
        <v>76.00789125</v>
      </c>
      <c r="E3793" s="37">
        <v>204.1668875</v>
      </c>
      <c r="F3793" s="37">
        <v>34.265793989999999</v>
      </c>
      <c r="G3793" s="37">
        <v>241.9298919</v>
      </c>
      <c r="H3793" s="37">
        <v>235.87477060000001</v>
      </c>
      <c r="I3793" s="17" t="s">
        <v>243</v>
      </c>
      <c r="J3793" s="17" t="s">
        <v>359</v>
      </c>
      <c r="K3793" s="17" t="s">
        <v>255</v>
      </c>
      <c r="L3793" s="17" t="s">
        <v>366</v>
      </c>
      <c r="M3793" s="17" t="s">
        <v>333</v>
      </c>
      <c r="N3793" s="36">
        <v>5.9583293928511702</v>
      </c>
      <c r="O3793" s="35">
        <v>35.91418505</v>
      </c>
      <c r="P3793" s="37">
        <v>1941.6459328000001</v>
      </c>
      <c r="Q3793" t="str">
        <f t="shared" si="236"/>
        <v>Borderline High</v>
      </c>
      <c r="R3793" t="str">
        <f t="shared" si="237"/>
        <v>Normal</v>
      </c>
      <c r="S3793">
        <f t="shared" si="238"/>
        <v>3</v>
      </c>
      <c r="T3793" t="str">
        <f t="shared" si="239"/>
        <v>Moderate</v>
      </c>
    </row>
    <row r="3794" spans="1:20" ht="15" customHeight="1" x14ac:dyDescent="0.35">
      <c r="A3794" s="35">
        <v>88</v>
      </c>
      <c r="B3794" s="36">
        <v>26.850008429999999</v>
      </c>
      <c r="C3794" s="35">
        <v>115.16058339999999</v>
      </c>
      <c r="D3794" s="35">
        <v>81.31153793</v>
      </c>
      <c r="E3794" s="37">
        <v>228.18288129999999</v>
      </c>
      <c r="F3794" s="37">
        <v>38.096257799999997</v>
      </c>
      <c r="G3794" s="37">
        <v>259.53742999999997</v>
      </c>
      <c r="H3794" s="37">
        <v>266.1380254</v>
      </c>
      <c r="I3794" s="17" t="s">
        <v>243</v>
      </c>
      <c r="J3794" s="17" t="s">
        <v>249</v>
      </c>
      <c r="K3794" s="17" t="s">
        <v>392</v>
      </c>
      <c r="L3794" s="17" t="s">
        <v>366</v>
      </c>
      <c r="M3794" s="17" t="s">
        <v>333</v>
      </c>
      <c r="N3794" s="36">
        <v>5.9896403079254696</v>
      </c>
      <c r="O3794" s="35">
        <v>33.84904547</v>
      </c>
      <c r="P3794" s="37">
        <v>2362.8007418399998</v>
      </c>
      <c r="Q3794" t="str">
        <f t="shared" si="236"/>
        <v>Borderline High</v>
      </c>
      <c r="R3794" t="str">
        <f t="shared" si="237"/>
        <v>Normal</v>
      </c>
      <c r="S3794">
        <f t="shared" si="238"/>
        <v>3</v>
      </c>
      <c r="T3794" t="str">
        <f t="shared" si="239"/>
        <v>Moderate</v>
      </c>
    </row>
    <row r="3795" spans="1:20" ht="15" customHeight="1" x14ac:dyDescent="0.35">
      <c r="A3795" s="35">
        <v>26</v>
      </c>
      <c r="B3795" s="36">
        <v>30.62305855</v>
      </c>
      <c r="C3795" s="35">
        <v>104.8201682</v>
      </c>
      <c r="D3795" s="35">
        <v>84.454227189999997</v>
      </c>
      <c r="E3795" s="37">
        <v>195.52041819999999</v>
      </c>
      <c r="F3795" s="37">
        <v>37.045661160000002</v>
      </c>
      <c r="G3795" s="37">
        <v>221.85627769999999</v>
      </c>
      <c r="H3795" s="37">
        <v>290.60981829999997</v>
      </c>
      <c r="I3795" s="17" t="s">
        <v>243</v>
      </c>
      <c r="J3795" s="17" t="s">
        <v>249</v>
      </c>
      <c r="K3795" s="17" t="s">
        <v>392</v>
      </c>
      <c r="L3795" s="17" t="s">
        <v>355</v>
      </c>
      <c r="M3795" s="17" t="s">
        <v>334</v>
      </c>
      <c r="N3795" s="36">
        <v>5.2778223435005902</v>
      </c>
      <c r="O3795" s="35">
        <v>20.36594101</v>
      </c>
      <c r="P3795" s="37">
        <v>796.19952230000001</v>
      </c>
      <c r="Q3795" t="str">
        <f t="shared" si="236"/>
        <v>Desirable</v>
      </c>
      <c r="R3795" t="str">
        <f t="shared" si="237"/>
        <v>Normal</v>
      </c>
      <c r="S3795">
        <f t="shared" si="238"/>
        <v>4</v>
      </c>
      <c r="T3795" t="str">
        <f t="shared" si="239"/>
        <v>Moderate</v>
      </c>
    </row>
    <row r="3796" spans="1:20" ht="15" customHeight="1" x14ac:dyDescent="0.35">
      <c r="A3796" s="35">
        <v>23</v>
      </c>
      <c r="B3796" s="36">
        <v>32.280285120000002</v>
      </c>
      <c r="C3796" s="35">
        <v>119.7875919</v>
      </c>
      <c r="D3796" s="35">
        <v>64.191160780000004</v>
      </c>
      <c r="E3796" s="37">
        <v>186.8309232</v>
      </c>
      <c r="F3796" s="37">
        <v>26.42222494</v>
      </c>
      <c r="G3796" s="37">
        <v>212.3667647</v>
      </c>
      <c r="H3796" s="37">
        <v>219.39130969999999</v>
      </c>
      <c r="I3796" s="17" t="s">
        <v>243</v>
      </c>
      <c r="J3796" s="17" t="s">
        <v>249</v>
      </c>
      <c r="K3796" s="17" t="s">
        <v>255</v>
      </c>
      <c r="L3796" s="17" t="s">
        <v>355</v>
      </c>
      <c r="M3796" s="17" t="s">
        <v>334</v>
      </c>
      <c r="N3796" s="36">
        <v>7.0709761810089304</v>
      </c>
      <c r="O3796" s="35">
        <v>55.596431119999998</v>
      </c>
      <c r="P3796" s="37">
        <v>742.44655776000002</v>
      </c>
      <c r="Q3796" t="str">
        <f t="shared" si="236"/>
        <v>Desirable</v>
      </c>
      <c r="R3796" t="str">
        <f t="shared" si="237"/>
        <v>Normal</v>
      </c>
      <c r="S3796">
        <f t="shared" si="238"/>
        <v>4</v>
      </c>
      <c r="T3796" t="str">
        <f t="shared" si="239"/>
        <v>Moderate</v>
      </c>
    </row>
    <row r="3797" spans="1:20" ht="15" customHeight="1" x14ac:dyDescent="0.35">
      <c r="A3797" s="35">
        <v>46</v>
      </c>
      <c r="B3797" s="36">
        <v>22.38703684</v>
      </c>
      <c r="C3797" s="35">
        <v>106.6818707</v>
      </c>
      <c r="D3797" s="35">
        <v>83.934236740000003</v>
      </c>
      <c r="E3797" s="37">
        <v>182.82764399999999</v>
      </c>
      <c r="F3797" s="37">
        <v>32.855603090000002</v>
      </c>
      <c r="G3797" s="37">
        <v>219.9479216</v>
      </c>
      <c r="H3797" s="37">
        <v>262.08135920000001</v>
      </c>
      <c r="I3797" s="17" t="s">
        <v>243</v>
      </c>
      <c r="J3797" s="17" t="s">
        <v>249</v>
      </c>
      <c r="K3797" s="17" t="s">
        <v>392</v>
      </c>
      <c r="L3797" s="17" t="s">
        <v>360</v>
      </c>
      <c r="M3797" s="17" t="s">
        <v>255</v>
      </c>
      <c r="N3797" s="36">
        <v>5.5645803700266203</v>
      </c>
      <c r="O3797" s="35">
        <v>22.747633960000002</v>
      </c>
      <c r="P3797" s="37">
        <v>1029.80369464</v>
      </c>
      <c r="Q3797" t="str">
        <f t="shared" si="236"/>
        <v>Desirable</v>
      </c>
      <c r="R3797" t="str">
        <f t="shared" si="237"/>
        <v>Normal</v>
      </c>
      <c r="S3797">
        <f t="shared" si="238"/>
        <v>1</v>
      </c>
      <c r="T3797" t="str">
        <f t="shared" si="239"/>
        <v>Low</v>
      </c>
    </row>
    <row r="3798" spans="1:20" ht="15" customHeight="1" x14ac:dyDescent="0.35">
      <c r="A3798" s="35">
        <v>75</v>
      </c>
      <c r="B3798" s="36">
        <v>30.35020505</v>
      </c>
      <c r="C3798" s="35">
        <v>106.05308960000001</v>
      </c>
      <c r="D3798" s="35">
        <v>89.173388410000001</v>
      </c>
      <c r="E3798" s="37">
        <v>199.72904109999999</v>
      </c>
      <c r="F3798" s="37">
        <v>47.63877737</v>
      </c>
      <c r="G3798" s="37">
        <v>217.7772822</v>
      </c>
      <c r="H3798" s="37">
        <v>247.84967649999999</v>
      </c>
      <c r="I3798" s="17" t="s">
        <v>353</v>
      </c>
      <c r="J3798" s="17" t="s">
        <v>354</v>
      </c>
      <c r="K3798" s="17" t="s">
        <v>392</v>
      </c>
      <c r="L3798" s="17" t="s">
        <v>366</v>
      </c>
      <c r="M3798" s="17" t="s">
        <v>334</v>
      </c>
      <c r="N3798" s="36">
        <v>4.1925727763487304</v>
      </c>
      <c r="O3798" s="35">
        <v>16.879701189999999</v>
      </c>
      <c r="P3798" s="37">
        <v>2276.2653787499999</v>
      </c>
      <c r="Q3798" t="str">
        <f t="shared" si="236"/>
        <v>Desirable</v>
      </c>
      <c r="R3798" t="str">
        <f t="shared" si="237"/>
        <v>Normal</v>
      </c>
      <c r="S3798">
        <f t="shared" si="238"/>
        <v>5</v>
      </c>
      <c r="T3798" t="str">
        <f t="shared" si="239"/>
        <v>Moderate</v>
      </c>
    </row>
    <row r="3799" spans="1:20" ht="15" customHeight="1" x14ac:dyDescent="0.35">
      <c r="A3799" s="35">
        <v>34</v>
      </c>
      <c r="B3799" s="36">
        <v>29.824806110000001</v>
      </c>
      <c r="C3799" s="35">
        <v>87.517941550000003</v>
      </c>
      <c r="D3799" s="35">
        <v>81.628796030000004</v>
      </c>
      <c r="E3799" s="37">
        <v>181.710703</v>
      </c>
      <c r="F3799" s="37">
        <v>35.447073639999999</v>
      </c>
      <c r="G3799" s="37">
        <v>209.8413774</v>
      </c>
      <c r="H3799" s="37">
        <v>251.37671130000001</v>
      </c>
      <c r="I3799" s="17" t="s">
        <v>243</v>
      </c>
      <c r="J3799" s="17" t="s">
        <v>249</v>
      </c>
      <c r="K3799" s="17" t="s">
        <v>392</v>
      </c>
      <c r="L3799" s="17" t="s">
        <v>357</v>
      </c>
      <c r="M3799" s="17" t="s">
        <v>333</v>
      </c>
      <c r="N3799" s="36">
        <v>5.1262539990028904</v>
      </c>
      <c r="O3799" s="35">
        <v>5.8891455199999996</v>
      </c>
      <c r="P3799" s="37">
        <v>1014.04340774</v>
      </c>
      <c r="Q3799" t="str">
        <f t="shared" si="236"/>
        <v>Desirable</v>
      </c>
      <c r="R3799" t="str">
        <f t="shared" si="237"/>
        <v>Normal</v>
      </c>
      <c r="S3799">
        <f t="shared" si="238"/>
        <v>3</v>
      </c>
      <c r="T3799" t="str">
        <f t="shared" si="239"/>
        <v>Moderate</v>
      </c>
    </row>
    <row r="3800" spans="1:20" ht="15" customHeight="1" x14ac:dyDescent="0.35">
      <c r="A3800" s="35">
        <v>33</v>
      </c>
      <c r="B3800" s="36">
        <v>22.05565713</v>
      </c>
      <c r="C3800" s="35">
        <v>95.62970163</v>
      </c>
      <c r="D3800" s="35">
        <v>81.70753723</v>
      </c>
      <c r="E3800" s="37">
        <v>182.03959699999999</v>
      </c>
      <c r="F3800" s="37">
        <v>34.508906459999999</v>
      </c>
      <c r="G3800" s="37">
        <v>206.48285730000001</v>
      </c>
      <c r="H3800" s="37">
        <v>241.8500717</v>
      </c>
      <c r="I3800" s="17" t="s">
        <v>243</v>
      </c>
      <c r="J3800" s="17" t="s">
        <v>354</v>
      </c>
      <c r="K3800" s="17" t="s">
        <v>392</v>
      </c>
      <c r="L3800" s="17" t="s">
        <v>357</v>
      </c>
      <c r="M3800" s="17" t="s">
        <v>255</v>
      </c>
      <c r="N3800" s="36">
        <v>5.2751482348768697</v>
      </c>
      <c r="O3800" s="35">
        <v>13.9221644</v>
      </c>
      <c r="P3800" s="37">
        <v>727.83668528999999</v>
      </c>
      <c r="Q3800" t="str">
        <f t="shared" si="236"/>
        <v>Desirable</v>
      </c>
      <c r="R3800" t="str">
        <f t="shared" si="237"/>
        <v>Normal</v>
      </c>
      <c r="S3800">
        <f t="shared" si="238"/>
        <v>1</v>
      </c>
      <c r="T3800" t="str">
        <f t="shared" si="239"/>
        <v>Low</v>
      </c>
    </row>
    <row r="3801" spans="1:20" ht="15" customHeight="1" x14ac:dyDescent="0.35">
      <c r="A3801" s="35">
        <v>20</v>
      </c>
      <c r="B3801" s="36">
        <v>24.96758367</v>
      </c>
      <c r="C3801" s="35">
        <v>102.8093523</v>
      </c>
      <c r="D3801" s="35">
        <v>80.730402650000002</v>
      </c>
      <c r="E3801" s="37">
        <v>188.843299</v>
      </c>
      <c r="F3801" s="37">
        <v>42.311278889999997</v>
      </c>
      <c r="G3801" s="37">
        <v>217.4182141</v>
      </c>
      <c r="H3801" s="37">
        <v>215.5272818</v>
      </c>
      <c r="I3801" s="17" t="s">
        <v>353</v>
      </c>
      <c r="J3801" s="17" t="s">
        <v>359</v>
      </c>
      <c r="K3801" s="17" t="s">
        <v>392</v>
      </c>
      <c r="L3801" s="17" t="s">
        <v>355</v>
      </c>
      <c r="M3801" s="17" t="s">
        <v>255</v>
      </c>
      <c r="N3801" s="36">
        <v>4.4631905239960004</v>
      </c>
      <c r="O3801" s="35">
        <v>22.078949649999998</v>
      </c>
      <c r="P3801" s="37">
        <v>499.35167339999998</v>
      </c>
      <c r="Q3801" t="str">
        <f t="shared" si="236"/>
        <v>Desirable</v>
      </c>
      <c r="R3801" t="str">
        <f t="shared" si="237"/>
        <v>Normal</v>
      </c>
      <c r="S3801">
        <f t="shared" si="238"/>
        <v>2</v>
      </c>
      <c r="T3801" t="str">
        <f t="shared" si="239"/>
        <v>Low</v>
      </c>
    </row>
    <row r="3802" spans="1:20" ht="15" customHeight="1" x14ac:dyDescent="0.35">
      <c r="A3802" s="35">
        <v>38</v>
      </c>
      <c r="B3802" s="36">
        <v>27.7484258</v>
      </c>
      <c r="C3802" s="35">
        <v>108.2504675</v>
      </c>
      <c r="D3802" s="35">
        <v>83.384938309999995</v>
      </c>
      <c r="E3802" s="37">
        <v>188.51036329999999</v>
      </c>
      <c r="F3802" s="37">
        <v>34.376509030000001</v>
      </c>
      <c r="G3802" s="37">
        <v>206.69841890000001</v>
      </c>
      <c r="H3802" s="37">
        <v>270.93463809999997</v>
      </c>
      <c r="I3802" s="17" t="s">
        <v>353</v>
      </c>
      <c r="J3802" s="17" t="s">
        <v>249</v>
      </c>
      <c r="K3802" s="17" t="s">
        <v>392</v>
      </c>
      <c r="L3802" s="17" t="s">
        <v>357</v>
      </c>
      <c r="M3802" s="17" t="s">
        <v>333</v>
      </c>
      <c r="N3802" s="36">
        <v>5.4836971123359</v>
      </c>
      <c r="O3802" s="35">
        <v>24.86552919</v>
      </c>
      <c r="P3802" s="37">
        <v>1054.4401803999999</v>
      </c>
      <c r="Q3802" t="str">
        <f t="shared" si="236"/>
        <v>Desirable</v>
      </c>
      <c r="R3802" t="str">
        <f t="shared" si="237"/>
        <v>Normal</v>
      </c>
      <c r="S3802">
        <f t="shared" si="238"/>
        <v>5</v>
      </c>
      <c r="T3802" t="str">
        <f t="shared" si="239"/>
        <v>Moderate</v>
      </c>
    </row>
    <row r="3803" spans="1:20" ht="15" customHeight="1" x14ac:dyDescent="0.35">
      <c r="A3803" s="35">
        <v>81</v>
      </c>
      <c r="B3803" s="36">
        <v>33.949741469999999</v>
      </c>
      <c r="C3803" s="35">
        <v>103.4050981</v>
      </c>
      <c r="D3803" s="35">
        <v>92.479521079999998</v>
      </c>
      <c r="E3803" s="37">
        <v>209.4737279</v>
      </c>
      <c r="F3803" s="37">
        <v>36.126249649999998</v>
      </c>
      <c r="G3803" s="37">
        <v>221.41170159999999</v>
      </c>
      <c r="H3803" s="37">
        <v>244.9044859</v>
      </c>
      <c r="I3803" s="17" t="s">
        <v>243</v>
      </c>
      <c r="J3803" s="17" t="s">
        <v>249</v>
      </c>
      <c r="K3803" s="17" t="s">
        <v>392</v>
      </c>
      <c r="L3803" s="17" t="s">
        <v>366</v>
      </c>
      <c r="M3803" s="17" t="s">
        <v>334</v>
      </c>
      <c r="N3803" s="36">
        <v>5.7983801233018397</v>
      </c>
      <c r="O3803" s="35">
        <v>10.92557702</v>
      </c>
      <c r="P3803" s="37">
        <v>2749.9290590700002</v>
      </c>
      <c r="Q3803" t="str">
        <f t="shared" si="236"/>
        <v>Borderline High</v>
      </c>
      <c r="R3803" t="str">
        <f t="shared" si="237"/>
        <v>Normal</v>
      </c>
      <c r="S3803">
        <f t="shared" si="238"/>
        <v>4</v>
      </c>
      <c r="T3803" t="str">
        <f t="shared" si="239"/>
        <v>Moderate</v>
      </c>
    </row>
    <row r="3804" spans="1:20" ht="15" customHeight="1" x14ac:dyDescent="0.35">
      <c r="A3804" s="35">
        <v>53</v>
      </c>
      <c r="B3804" s="36">
        <v>24.926238949999998</v>
      </c>
      <c r="C3804" s="35">
        <v>86.282470119999999</v>
      </c>
      <c r="D3804" s="35">
        <v>79.506000319999998</v>
      </c>
      <c r="E3804" s="37">
        <v>154.7212839</v>
      </c>
      <c r="F3804" s="37">
        <v>40.176488519999999</v>
      </c>
      <c r="G3804" s="37">
        <v>180.71112070000001</v>
      </c>
      <c r="H3804" s="37">
        <v>256.22897369999998</v>
      </c>
      <c r="I3804" s="17" t="s">
        <v>243</v>
      </c>
      <c r="J3804" s="17" t="s">
        <v>249</v>
      </c>
      <c r="K3804" s="17" t="s">
        <v>255</v>
      </c>
      <c r="L3804" s="17" t="s">
        <v>363</v>
      </c>
      <c r="M3804" s="17" t="s">
        <v>255</v>
      </c>
      <c r="N3804" s="36">
        <v>3.85104048660149</v>
      </c>
      <c r="O3804" s="35">
        <v>6.7764698000000001</v>
      </c>
      <c r="P3804" s="37">
        <v>1321.09066435</v>
      </c>
      <c r="Q3804" t="str">
        <f t="shared" si="236"/>
        <v>Desirable</v>
      </c>
      <c r="R3804" t="str">
        <f t="shared" si="237"/>
        <v>Normal</v>
      </c>
      <c r="S3804">
        <f t="shared" si="238"/>
        <v>0</v>
      </c>
      <c r="T3804" t="str">
        <f t="shared" si="239"/>
        <v>Low</v>
      </c>
    </row>
    <row r="3805" spans="1:20" ht="15" customHeight="1" x14ac:dyDescent="0.35">
      <c r="A3805" s="35">
        <v>79</v>
      </c>
      <c r="B3805" s="36">
        <v>29.088274779999999</v>
      </c>
      <c r="C3805" s="35">
        <v>134.59660930000001</v>
      </c>
      <c r="D3805" s="35">
        <v>91.492107840000003</v>
      </c>
      <c r="E3805" s="37">
        <v>203.6464459</v>
      </c>
      <c r="F3805" s="37">
        <v>34.963247430000003</v>
      </c>
      <c r="G3805" s="37">
        <v>233.0465274</v>
      </c>
      <c r="H3805" s="37">
        <v>254.6118845</v>
      </c>
      <c r="I3805" s="17" t="s">
        <v>353</v>
      </c>
      <c r="J3805" s="17" t="s">
        <v>359</v>
      </c>
      <c r="K3805" s="17" t="s">
        <v>392</v>
      </c>
      <c r="L3805" s="17" t="s">
        <v>366</v>
      </c>
      <c r="M3805" s="17" t="s">
        <v>333</v>
      </c>
      <c r="N3805" s="36">
        <v>5.8245861259804599</v>
      </c>
      <c r="O3805" s="35">
        <v>43.104501460000002</v>
      </c>
      <c r="P3805" s="37">
        <v>2297.9737076199999</v>
      </c>
      <c r="Q3805" t="str">
        <f t="shared" si="236"/>
        <v>Borderline High</v>
      </c>
      <c r="R3805" t="str">
        <f t="shared" si="237"/>
        <v>High / Stage 1</v>
      </c>
      <c r="S3805">
        <f t="shared" si="238"/>
        <v>7</v>
      </c>
      <c r="T3805" t="str">
        <f t="shared" si="239"/>
        <v>High</v>
      </c>
    </row>
    <row r="3806" spans="1:20" ht="15" customHeight="1" x14ac:dyDescent="0.35">
      <c r="A3806" s="35">
        <v>59</v>
      </c>
      <c r="B3806" s="36">
        <v>32.843832319999997</v>
      </c>
      <c r="C3806" s="35">
        <v>112.3588072</v>
      </c>
      <c r="D3806" s="35">
        <v>84.414491100000006</v>
      </c>
      <c r="E3806" s="37">
        <v>189.73879869999999</v>
      </c>
      <c r="F3806" s="37">
        <v>41.941887940000001</v>
      </c>
      <c r="G3806" s="37">
        <v>234.0119488</v>
      </c>
      <c r="H3806" s="37">
        <v>293.17558150000002</v>
      </c>
      <c r="I3806" s="17" t="s">
        <v>243</v>
      </c>
      <c r="J3806" s="17" t="s">
        <v>359</v>
      </c>
      <c r="K3806" s="17" t="s">
        <v>392</v>
      </c>
      <c r="L3806" s="17" t="s">
        <v>363</v>
      </c>
      <c r="M3806" s="17" t="s">
        <v>334</v>
      </c>
      <c r="N3806" s="36">
        <v>4.5238497363645402</v>
      </c>
      <c r="O3806" s="35">
        <v>27.944316100000002</v>
      </c>
      <c r="P3806" s="37">
        <v>1937.78610688</v>
      </c>
      <c r="Q3806" t="str">
        <f t="shared" si="236"/>
        <v>Desirable</v>
      </c>
      <c r="R3806" t="str">
        <f t="shared" si="237"/>
        <v>Normal</v>
      </c>
      <c r="S3806">
        <f t="shared" si="238"/>
        <v>3</v>
      </c>
      <c r="T3806" t="str">
        <f t="shared" si="239"/>
        <v>Moderate</v>
      </c>
    </row>
    <row r="3807" spans="1:20" ht="15" customHeight="1" x14ac:dyDescent="0.35">
      <c r="A3807" s="35">
        <v>59</v>
      </c>
      <c r="B3807" s="36">
        <v>36.273403879999996</v>
      </c>
      <c r="C3807" s="35">
        <v>110.8144743</v>
      </c>
      <c r="D3807" s="35">
        <v>95.619606329999996</v>
      </c>
      <c r="E3807" s="37">
        <v>219.40668149999999</v>
      </c>
      <c r="F3807" s="37">
        <v>39.966314400000002</v>
      </c>
      <c r="G3807" s="37">
        <v>223.97394800000001</v>
      </c>
      <c r="H3807" s="37">
        <v>291.573217</v>
      </c>
      <c r="I3807" s="17" t="s">
        <v>353</v>
      </c>
      <c r="J3807" s="17" t="s">
        <v>249</v>
      </c>
      <c r="K3807" s="17" t="s">
        <v>392</v>
      </c>
      <c r="L3807" s="17" t="s">
        <v>363</v>
      </c>
      <c r="M3807" s="17" t="s">
        <v>334</v>
      </c>
      <c r="N3807" s="36">
        <v>5.4897902094269702</v>
      </c>
      <c r="O3807" s="35">
        <v>15.194867970000001</v>
      </c>
      <c r="P3807" s="37">
        <v>2140.1308289200001</v>
      </c>
      <c r="Q3807" t="str">
        <f t="shared" si="236"/>
        <v>Borderline High</v>
      </c>
      <c r="R3807" t="str">
        <f t="shared" si="237"/>
        <v>Normal</v>
      </c>
      <c r="S3807">
        <f t="shared" si="238"/>
        <v>6</v>
      </c>
      <c r="T3807" t="str">
        <f t="shared" si="239"/>
        <v>High</v>
      </c>
    </row>
    <row r="3808" spans="1:20" ht="15" customHeight="1" x14ac:dyDescent="0.35">
      <c r="A3808" s="35">
        <v>78</v>
      </c>
      <c r="B3808" s="36">
        <v>28.134139210000001</v>
      </c>
      <c r="C3808" s="35">
        <v>113.8042121</v>
      </c>
      <c r="D3808" s="35">
        <v>80.753085870000007</v>
      </c>
      <c r="E3808" s="37">
        <v>190.7228891</v>
      </c>
      <c r="F3808" s="37">
        <v>34.984967310000002</v>
      </c>
      <c r="G3808" s="37">
        <v>209.4318451</v>
      </c>
      <c r="H3808" s="37">
        <v>221.02437269999999</v>
      </c>
      <c r="I3808" s="17" t="s">
        <v>243</v>
      </c>
      <c r="J3808" s="17" t="s">
        <v>249</v>
      </c>
      <c r="K3808" s="17" t="s">
        <v>392</v>
      </c>
      <c r="L3808" s="17" t="s">
        <v>366</v>
      </c>
      <c r="M3808" s="17" t="s">
        <v>333</v>
      </c>
      <c r="N3808" s="36">
        <v>5.4515668804265101</v>
      </c>
      <c r="O3808" s="35">
        <v>33.051126230000001</v>
      </c>
      <c r="P3808" s="37">
        <v>2194.4628583799999</v>
      </c>
      <c r="Q3808" t="str">
        <f t="shared" si="236"/>
        <v>Desirable</v>
      </c>
      <c r="R3808" t="str">
        <f t="shared" si="237"/>
        <v>Normal</v>
      </c>
      <c r="S3808">
        <f t="shared" si="238"/>
        <v>3</v>
      </c>
      <c r="T3808" t="str">
        <f t="shared" si="239"/>
        <v>Moderate</v>
      </c>
    </row>
    <row r="3809" spans="1:20" ht="15" customHeight="1" x14ac:dyDescent="0.35">
      <c r="A3809" s="35">
        <v>30</v>
      </c>
      <c r="B3809" s="36">
        <v>16.401671879999999</v>
      </c>
      <c r="C3809" s="35">
        <v>90.510905589999993</v>
      </c>
      <c r="D3809" s="35">
        <v>86.476959780000001</v>
      </c>
      <c r="E3809" s="37">
        <v>193.5741711</v>
      </c>
      <c r="F3809" s="37">
        <v>35.76369717</v>
      </c>
      <c r="G3809" s="37">
        <v>220.99405189999999</v>
      </c>
      <c r="H3809" s="37">
        <v>210.53848669999999</v>
      </c>
      <c r="I3809" s="17" t="s">
        <v>243</v>
      </c>
      <c r="J3809" s="17" t="s">
        <v>354</v>
      </c>
      <c r="K3809" s="17" t="s">
        <v>392</v>
      </c>
      <c r="L3809" s="17" t="s">
        <v>357</v>
      </c>
      <c r="M3809" s="17" t="s">
        <v>332</v>
      </c>
      <c r="N3809" s="36">
        <v>5.4125883624352404</v>
      </c>
      <c r="O3809" s="35">
        <v>4.0339458099999899</v>
      </c>
      <c r="P3809" s="37">
        <v>492.05015639999999</v>
      </c>
      <c r="Q3809" t="str">
        <f t="shared" si="236"/>
        <v>Desirable</v>
      </c>
      <c r="R3809" t="str">
        <f t="shared" si="237"/>
        <v>Normal</v>
      </c>
      <c r="S3809">
        <f t="shared" si="238"/>
        <v>2</v>
      </c>
      <c r="T3809" t="str">
        <f t="shared" si="239"/>
        <v>Low</v>
      </c>
    </row>
    <row r="3810" spans="1:20" ht="15" customHeight="1" x14ac:dyDescent="0.35">
      <c r="A3810" s="35">
        <v>28</v>
      </c>
      <c r="B3810" s="36">
        <v>31.617076319999999</v>
      </c>
      <c r="C3810" s="35">
        <v>119.5322741</v>
      </c>
      <c r="D3810" s="35">
        <v>73.918824229999998</v>
      </c>
      <c r="E3810" s="37">
        <v>180.45085570000001</v>
      </c>
      <c r="F3810" s="37">
        <v>41.703265340000002</v>
      </c>
      <c r="G3810" s="37">
        <v>214.34315430000001</v>
      </c>
      <c r="H3810" s="37">
        <v>248.548147</v>
      </c>
      <c r="I3810" s="17" t="s">
        <v>243</v>
      </c>
      <c r="J3810" s="17" t="s">
        <v>249</v>
      </c>
      <c r="K3810" s="17" t="s">
        <v>255</v>
      </c>
      <c r="L3810" s="17" t="s">
        <v>355</v>
      </c>
      <c r="M3810" s="17" t="s">
        <v>334</v>
      </c>
      <c r="N3810" s="36">
        <v>4.3270198203621097</v>
      </c>
      <c r="O3810" s="35">
        <v>45.613449869999997</v>
      </c>
      <c r="P3810" s="37">
        <v>885.27813695999998</v>
      </c>
      <c r="Q3810" t="str">
        <f t="shared" si="236"/>
        <v>Desirable</v>
      </c>
      <c r="R3810" t="str">
        <f t="shared" si="237"/>
        <v>Normal</v>
      </c>
      <c r="S3810">
        <f t="shared" si="238"/>
        <v>3</v>
      </c>
      <c r="T3810" t="str">
        <f t="shared" si="239"/>
        <v>Moderate</v>
      </c>
    </row>
    <row r="3811" spans="1:20" ht="15" customHeight="1" x14ac:dyDescent="0.35">
      <c r="A3811" s="35">
        <v>71</v>
      </c>
      <c r="B3811" s="36">
        <v>28.055352509999999</v>
      </c>
      <c r="C3811" s="35">
        <v>106.3349743</v>
      </c>
      <c r="D3811" s="35">
        <v>84.368770870000006</v>
      </c>
      <c r="E3811" s="37">
        <v>170.74477150000001</v>
      </c>
      <c r="F3811" s="37">
        <v>35.600592310000003</v>
      </c>
      <c r="G3811" s="37">
        <v>212.12126430000001</v>
      </c>
      <c r="H3811" s="37">
        <v>231.96917569999999</v>
      </c>
      <c r="I3811" s="17" t="s">
        <v>243</v>
      </c>
      <c r="J3811" s="17" t="s">
        <v>359</v>
      </c>
      <c r="K3811" s="17" t="s">
        <v>392</v>
      </c>
      <c r="L3811" s="17" t="s">
        <v>366</v>
      </c>
      <c r="M3811" s="17" t="s">
        <v>333</v>
      </c>
      <c r="N3811" s="36">
        <v>4.7961216491344398</v>
      </c>
      <c r="O3811" s="35">
        <v>21.96620343</v>
      </c>
      <c r="P3811" s="37">
        <v>1991.93002821</v>
      </c>
      <c r="Q3811" t="str">
        <f t="shared" si="236"/>
        <v>Desirable</v>
      </c>
      <c r="R3811" t="str">
        <f t="shared" si="237"/>
        <v>Normal</v>
      </c>
      <c r="S3811">
        <f t="shared" si="238"/>
        <v>3</v>
      </c>
      <c r="T3811" t="str">
        <f t="shared" si="239"/>
        <v>Moderate</v>
      </c>
    </row>
    <row r="3812" spans="1:20" ht="15" customHeight="1" x14ac:dyDescent="0.35">
      <c r="A3812" s="35">
        <v>33</v>
      </c>
      <c r="B3812" s="36">
        <v>22.775421260000002</v>
      </c>
      <c r="C3812" s="35">
        <v>97.438123259999998</v>
      </c>
      <c r="D3812" s="35">
        <v>88.768899349999998</v>
      </c>
      <c r="E3812" s="37">
        <v>183.3296647</v>
      </c>
      <c r="F3812" s="37">
        <v>31.282757520000001</v>
      </c>
      <c r="G3812" s="37">
        <v>206.64802940000001</v>
      </c>
      <c r="H3812" s="37">
        <v>234.83558859999999</v>
      </c>
      <c r="I3812" s="17" t="s">
        <v>353</v>
      </c>
      <c r="J3812" s="17" t="s">
        <v>249</v>
      </c>
      <c r="K3812" s="17" t="s">
        <v>392</v>
      </c>
      <c r="L3812" s="17" t="s">
        <v>357</v>
      </c>
      <c r="M3812" s="17" t="s">
        <v>255</v>
      </c>
      <c r="N3812" s="36">
        <v>5.8604061545019501</v>
      </c>
      <c r="O3812" s="35">
        <v>8.6692239099999995</v>
      </c>
      <c r="P3812" s="37">
        <v>751.58890157999997</v>
      </c>
      <c r="Q3812" t="str">
        <f t="shared" si="236"/>
        <v>Desirable</v>
      </c>
      <c r="R3812" t="str">
        <f t="shared" si="237"/>
        <v>Normal</v>
      </c>
      <c r="S3812">
        <f t="shared" si="238"/>
        <v>3</v>
      </c>
      <c r="T3812" t="str">
        <f t="shared" si="239"/>
        <v>Moderate</v>
      </c>
    </row>
    <row r="3813" spans="1:20" ht="15" customHeight="1" x14ac:dyDescent="0.35">
      <c r="A3813" s="35">
        <v>25</v>
      </c>
      <c r="B3813" s="36">
        <v>30.555317859999999</v>
      </c>
      <c r="C3813" s="35">
        <v>101.83806439999999</v>
      </c>
      <c r="D3813" s="35">
        <v>86.341856949999993</v>
      </c>
      <c r="E3813" s="37">
        <v>203.06266239999999</v>
      </c>
      <c r="F3813" s="37">
        <v>42.74856913</v>
      </c>
      <c r="G3813" s="37">
        <v>217.30372270000001</v>
      </c>
      <c r="H3813" s="37">
        <v>254.29296489999999</v>
      </c>
      <c r="I3813" s="17" t="s">
        <v>243</v>
      </c>
      <c r="J3813" s="17" t="s">
        <v>354</v>
      </c>
      <c r="K3813" s="17" t="s">
        <v>392</v>
      </c>
      <c r="L3813" s="17" t="s">
        <v>355</v>
      </c>
      <c r="M3813" s="17" t="s">
        <v>334</v>
      </c>
      <c r="N3813" s="36">
        <v>4.7501627898346497</v>
      </c>
      <c r="O3813" s="35">
        <v>15.49620745</v>
      </c>
      <c r="P3813" s="37">
        <v>763.8829465</v>
      </c>
      <c r="Q3813" t="str">
        <f t="shared" si="236"/>
        <v>Borderline High</v>
      </c>
      <c r="R3813" t="str">
        <f t="shared" si="237"/>
        <v>Normal</v>
      </c>
      <c r="S3813">
        <f t="shared" si="238"/>
        <v>3</v>
      </c>
      <c r="T3813" t="str">
        <f t="shared" si="239"/>
        <v>Moderate</v>
      </c>
    </row>
    <row r="3814" spans="1:20" ht="15" customHeight="1" x14ac:dyDescent="0.35">
      <c r="A3814" s="35">
        <v>76</v>
      </c>
      <c r="B3814" s="36">
        <v>36.326656880000002</v>
      </c>
      <c r="C3814" s="35">
        <v>109.0240586</v>
      </c>
      <c r="D3814" s="35">
        <v>89.254224269999995</v>
      </c>
      <c r="E3814" s="37">
        <v>209.69989129999999</v>
      </c>
      <c r="F3814" s="37">
        <v>33.476497270000003</v>
      </c>
      <c r="G3814" s="37">
        <v>227.12831700000001</v>
      </c>
      <c r="H3814" s="37">
        <v>213.28206520000001</v>
      </c>
      <c r="I3814" s="17" t="s">
        <v>243</v>
      </c>
      <c r="J3814" s="17" t="s">
        <v>359</v>
      </c>
      <c r="K3814" s="17" t="s">
        <v>392</v>
      </c>
      <c r="L3814" s="17" t="s">
        <v>366</v>
      </c>
      <c r="M3814" s="17" t="s">
        <v>334</v>
      </c>
      <c r="N3814" s="36">
        <v>6.2640929727114196</v>
      </c>
      <c r="O3814" s="35">
        <v>19.769834329999998</v>
      </c>
      <c r="P3814" s="37">
        <v>2760.8259228799998</v>
      </c>
      <c r="Q3814" t="str">
        <f t="shared" si="236"/>
        <v>Borderline High</v>
      </c>
      <c r="R3814" t="str">
        <f t="shared" si="237"/>
        <v>Normal</v>
      </c>
      <c r="S3814">
        <f t="shared" si="238"/>
        <v>4</v>
      </c>
      <c r="T3814" t="str">
        <f t="shared" si="239"/>
        <v>Moderate</v>
      </c>
    </row>
    <row r="3815" spans="1:20" ht="15" customHeight="1" x14ac:dyDescent="0.35">
      <c r="A3815" s="35">
        <v>74</v>
      </c>
      <c r="B3815" s="36">
        <v>28.044946289999999</v>
      </c>
      <c r="C3815" s="35">
        <v>100.1591066</v>
      </c>
      <c r="D3815" s="35">
        <v>86.030050020000004</v>
      </c>
      <c r="E3815" s="37">
        <v>228.8733599</v>
      </c>
      <c r="F3815" s="37">
        <v>35.316128079999999</v>
      </c>
      <c r="G3815" s="37">
        <v>226.2719098</v>
      </c>
      <c r="H3815" s="37">
        <v>250.6192059</v>
      </c>
      <c r="I3815" s="17" t="s">
        <v>243</v>
      </c>
      <c r="J3815" s="17" t="s">
        <v>249</v>
      </c>
      <c r="K3815" s="17" t="s">
        <v>392</v>
      </c>
      <c r="L3815" s="17" t="s">
        <v>366</v>
      </c>
      <c r="M3815" s="17" t="s">
        <v>333</v>
      </c>
      <c r="N3815" s="36">
        <v>6.4807036428666196</v>
      </c>
      <c r="O3815" s="35">
        <v>14.12905658</v>
      </c>
      <c r="P3815" s="37">
        <v>2075.32602546</v>
      </c>
      <c r="Q3815" t="str">
        <f t="shared" si="236"/>
        <v>Borderline High</v>
      </c>
      <c r="R3815" t="str">
        <f t="shared" si="237"/>
        <v>Normal</v>
      </c>
      <c r="S3815">
        <f t="shared" si="238"/>
        <v>3</v>
      </c>
      <c r="T3815" t="str">
        <f t="shared" si="239"/>
        <v>Moderate</v>
      </c>
    </row>
    <row r="3816" spans="1:20" ht="15" customHeight="1" x14ac:dyDescent="0.35">
      <c r="A3816" s="35">
        <v>57</v>
      </c>
      <c r="B3816" s="36">
        <v>18.89094107</v>
      </c>
      <c r="C3816" s="35">
        <v>109.5561606</v>
      </c>
      <c r="D3816" s="35">
        <v>79.547506799999994</v>
      </c>
      <c r="E3816" s="37">
        <v>170.37483700000001</v>
      </c>
      <c r="F3816" s="37">
        <v>46.596477399999998</v>
      </c>
      <c r="G3816" s="37">
        <v>195.87546080000001</v>
      </c>
      <c r="H3816" s="37">
        <v>244.04416660000001</v>
      </c>
      <c r="I3816" s="17" t="s">
        <v>353</v>
      </c>
      <c r="J3816" s="17" t="s">
        <v>249</v>
      </c>
      <c r="K3816" s="17" t="s">
        <v>255</v>
      </c>
      <c r="L3816" s="17" t="s">
        <v>363</v>
      </c>
      <c r="M3816" s="17" t="s">
        <v>255</v>
      </c>
      <c r="N3816" s="36">
        <v>3.6563887767189902</v>
      </c>
      <c r="O3816" s="35">
        <v>30.008653800000001</v>
      </c>
      <c r="P3816" s="37">
        <v>1076.7836409900001</v>
      </c>
      <c r="Q3816" t="str">
        <f t="shared" si="236"/>
        <v>Desirable</v>
      </c>
      <c r="R3816" t="str">
        <f t="shared" si="237"/>
        <v>Normal</v>
      </c>
      <c r="S3816">
        <f t="shared" si="238"/>
        <v>2</v>
      </c>
      <c r="T3816" t="str">
        <f t="shared" si="239"/>
        <v>Low</v>
      </c>
    </row>
    <row r="3817" spans="1:20" ht="15" customHeight="1" x14ac:dyDescent="0.35">
      <c r="A3817" s="35">
        <v>76</v>
      </c>
      <c r="B3817" s="36">
        <v>34.220460490000001</v>
      </c>
      <c r="C3817" s="35">
        <v>120.53968519999999</v>
      </c>
      <c r="D3817" s="35">
        <v>83.556469340000007</v>
      </c>
      <c r="E3817" s="37">
        <v>218.4233194</v>
      </c>
      <c r="F3817" s="37">
        <v>28.21303752</v>
      </c>
      <c r="G3817" s="37">
        <v>222.34509399999999</v>
      </c>
      <c r="H3817" s="37">
        <v>283.1009067</v>
      </c>
      <c r="I3817" s="17" t="s">
        <v>353</v>
      </c>
      <c r="J3817" s="17" t="s">
        <v>354</v>
      </c>
      <c r="K3817" s="17" t="s">
        <v>392</v>
      </c>
      <c r="L3817" s="17" t="s">
        <v>366</v>
      </c>
      <c r="M3817" s="17" t="s">
        <v>334</v>
      </c>
      <c r="N3817" s="36">
        <v>7.7419285053997298</v>
      </c>
      <c r="O3817" s="35">
        <v>36.983215860000001</v>
      </c>
      <c r="P3817" s="37">
        <v>2600.7549972400002</v>
      </c>
      <c r="Q3817" t="str">
        <f t="shared" si="236"/>
        <v>Borderline High</v>
      </c>
      <c r="R3817" t="str">
        <f t="shared" si="237"/>
        <v>Elevated</v>
      </c>
      <c r="S3817">
        <f t="shared" si="238"/>
        <v>7</v>
      </c>
      <c r="T3817" t="str">
        <f t="shared" si="239"/>
        <v>High</v>
      </c>
    </row>
    <row r="3818" spans="1:20" ht="15" customHeight="1" x14ac:dyDescent="0.35">
      <c r="A3818" s="35">
        <v>19</v>
      </c>
      <c r="B3818" s="36">
        <v>27.113222180000001</v>
      </c>
      <c r="C3818" s="35">
        <v>92.305523780000001</v>
      </c>
      <c r="D3818" s="35">
        <v>84.385985649999995</v>
      </c>
      <c r="E3818" s="37">
        <v>202.42586900000001</v>
      </c>
      <c r="F3818" s="37">
        <v>40.698105249999998</v>
      </c>
      <c r="G3818" s="37">
        <v>199.2709332</v>
      </c>
      <c r="H3818" s="37">
        <v>242.82831909999999</v>
      </c>
      <c r="I3818" s="17" t="s">
        <v>243</v>
      </c>
      <c r="J3818" s="17" t="s">
        <v>354</v>
      </c>
      <c r="K3818" s="17" t="s">
        <v>392</v>
      </c>
      <c r="L3818" s="17" t="s">
        <v>355</v>
      </c>
      <c r="M3818" s="17" t="s">
        <v>333</v>
      </c>
      <c r="N3818" s="36">
        <v>4.9738401273607202</v>
      </c>
      <c r="O3818" s="35">
        <v>7.9195381300000101</v>
      </c>
      <c r="P3818" s="37">
        <v>515.15122141999996</v>
      </c>
      <c r="Q3818" t="str">
        <f t="shared" si="236"/>
        <v>Borderline High</v>
      </c>
      <c r="R3818" t="str">
        <f t="shared" si="237"/>
        <v>Normal</v>
      </c>
      <c r="S3818">
        <f t="shared" si="238"/>
        <v>2</v>
      </c>
      <c r="T3818" t="str">
        <f t="shared" si="239"/>
        <v>Low</v>
      </c>
    </row>
    <row r="3819" spans="1:20" ht="15" customHeight="1" x14ac:dyDescent="0.35">
      <c r="A3819" s="35">
        <v>27</v>
      </c>
      <c r="B3819" s="36">
        <v>30.56274316</v>
      </c>
      <c r="C3819" s="35">
        <v>105.2588181</v>
      </c>
      <c r="D3819" s="35">
        <v>87.949011490000004</v>
      </c>
      <c r="E3819" s="37">
        <v>202.52084189999999</v>
      </c>
      <c r="F3819" s="37">
        <v>33.396960059999998</v>
      </c>
      <c r="G3819" s="37">
        <v>213.7376764</v>
      </c>
      <c r="H3819" s="37">
        <v>267.35693320000001</v>
      </c>
      <c r="I3819" s="17" t="s">
        <v>243</v>
      </c>
      <c r="J3819" s="17" t="s">
        <v>359</v>
      </c>
      <c r="K3819" s="17" t="s">
        <v>392</v>
      </c>
      <c r="L3819" s="17" t="s">
        <v>355</v>
      </c>
      <c r="M3819" s="17" t="s">
        <v>334</v>
      </c>
      <c r="N3819" s="36">
        <v>6.0640501870875996</v>
      </c>
      <c r="O3819" s="35">
        <v>17.309806609999999</v>
      </c>
      <c r="P3819" s="37">
        <v>825.19406532000005</v>
      </c>
      <c r="Q3819" t="str">
        <f t="shared" si="236"/>
        <v>Borderline High</v>
      </c>
      <c r="R3819" t="str">
        <f t="shared" si="237"/>
        <v>Normal</v>
      </c>
      <c r="S3819">
        <f t="shared" si="238"/>
        <v>4</v>
      </c>
      <c r="T3819" t="str">
        <f t="shared" si="239"/>
        <v>Moderate</v>
      </c>
    </row>
    <row r="3820" spans="1:20" ht="15" customHeight="1" x14ac:dyDescent="0.35">
      <c r="A3820" s="35">
        <v>61</v>
      </c>
      <c r="B3820" s="36">
        <v>27.310061489999999</v>
      </c>
      <c r="C3820" s="35">
        <v>111.0909867</v>
      </c>
      <c r="D3820" s="35">
        <v>76.280976530000004</v>
      </c>
      <c r="E3820" s="37">
        <v>183.08702049999999</v>
      </c>
      <c r="F3820" s="37">
        <v>38.345343829999997</v>
      </c>
      <c r="G3820" s="37">
        <v>213.93138830000001</v>
      </c>
      <c r="H3820" s="37">
        <v>251.2081527</v>
      </c>
      <c r="I3820" s="17" t="s">
        <v>243</v>
      </c>
      <c r="J3820" s="17" t="s">
        <v>354</v>
      </c>
      <c r="K3820" s="17" t="s">
        <v>255</v>
      </c>
      <c r="L3820" s="17" t="s">
        <v>261</v>
      </c>
      <c r="M3820" s="17" t="s">
        <v>333</v>
      </c>
      <c r="N3820" s="36">
        <v>4.7746871513708902</v>
      </c>
      <c r="O3820" s="35">
        <v>34.810010169999998</v>
      </c>
      <c r="P3820" s="37">
        <v>1665.9137508900001</v>
      </c>
      <c r="Q3820" t="str">
        <f t="shared" si="236"/>
        <v>Desirable</v>
      </c>
      <c r="R3820" t="str">
        <f t="shared" si="237"/>
        <v>Normal</v>
      </c>
      <c r="S3820">
        <f t="shared" si="238"/>
        <v>3</v>
      </c>
      <c r="T3820" t="str">
        <f t="shared" si="239"/>
        <v>Moderate</v>
      </c>
    </row>
    <row r="3821" spans="1:20" ht="15" customHeight="1" x14ac:dyDescent="0.35">
      <c r="A3821" s="35">
        <v>28</v>
      </c>
      <c r="B3821" s="36">
        <v>29.280843130000001</v>
      </c>
      <c r="C3821" s="35">
        <v>102.35438600000001</v>
      </c>
      <c r="D3821" s="35">
        <v>87.607580429999999</v>
      </c>
      <c r="E3821" s="37">
        <v>195.15671080000001</v>
      </c>
      <c r="F3821" s="37">
        <v>34.515986730000002</v>
      </c>
      <c r="G3821" s="37">
        <v>213.52966900000001</v>
      </c>
      <c r="H3821" s="37">
        <v>254.052435</v>
      </c>
      <c r="I3821" s="17" t="s">
        <v>243</v>
      </c>
      <c r="J3821" s="17" t="s">
        <v>249</v>
      </c>
      <c r="K3821" s="17" t="s">
        <v>392</v>
      </c>
      <c r="L3821" s="17" t="s">
        <v>355</v>
      </c>
      <c r="M3821" s="17" t="s">
        <v>333</v>
      </c>
      <c r="N3821" s="36">
        <v>5.6540962402902197</v>
      </c>
      <c r="O3821" s="35">
        <v>14.746805569999999</v>
      </c>
      <c r="P3821" s="37">
        <v>819.86360764000005</v>
      </c>
      <c r="Q3821" t="str">
        <f t="shared" si="236"/>
        <v>Desirable</v>
      </c>
      <c r="R3821" t="str">
        <f t="shared" si="237"/>
        <v>Normal</v>
      </c>
      <c r="S3821">
        <f t="shared" si="238"/>
        <v>3</v>
      </c>
      <c r="T3821" t="str">
        <f t="shared" si="239"/>
        <v>Moderate</v>
      </c>
    </row>
    <row r="3822" spans="1:20" ht="15" customHeight="1" x14ac:dyDescent="0.35">
      <c r="A3822" s="35">
        <v>19</v>
      </c>
      <c r="B3822" s="36">
        <v>30.32841526</v>
      </c>
      <c r="C3822" s="35">
        <v>115.0590515</v>
      </c>
      <c r="D3822" s="35">
        <v>83.191044719999994</v>
      </c>
      <c r="E3822" s="37">
        <v>194.49703239999999</v>
      </c>
      <c r="F3822" s="37">
        <v>29.446200260000001</v>
      </c>
      <c r="G3822" s="37">
        <v>206.83432920000001</v>
      </c>
      <c r="H3822" s="37">
        <v>276.88658770000001</v>
      </c>
      <c r="I3822" s="17" t="s">
        <v>243</v>
      </c>
      <c r="J3822" s="17" t="s">
        <v>249</v>
      </c>
      <c r="K3822" s="17" t="s">
        <v>392</v>
      </c>
      <c r="L3822" s="17" t="s">
        <v>355</v>
      </c>
      <c r="M3822" s="17" t="s">
        <v>334</v>
      </c>
      <c r="N3822" s="36">
        <v>6.6051657151909904</v>
      </c>
      <c r="O3822" s="35">
        <v>31.868006780000002</v>
      </c>
      <c r="P3822" s="37">
        <v>576.23988994000001</v>
      </c>
      <c r="Q3822" t="str">
        <f t="shared" si="236"/>
        <v>Desirable</v>
      </c>
      <c r="R3822" t="str">
        <f t="shared" si="237"/>
        <v>Normal</v>
      </c>
      <c r="S3822">
        <f t="shared" si="238"/>
        <v>4</v>
      </c>
      <c r="T3822" t="str">
        <f t="shared" si="239"/>
        <v>Moderate</v>
      </c>
    </row>
    <row r="3823" spans="1:20" ht="15" customHeight="1" x14ac:dyDescent="0.35">
      <c r="A3823" s="35">
        <v>67</v>
      </c>
      <c r="B3823" s="36">
        <v>31.034746800000001</v>
      </c>
      <c r="C3823" s="35">
        <v>127.7908657</v>
      </c>
      <c r="D3823" s="35">
        <v>78.256445260000007</v>
      </c>
      <c r="E3823" s="37">
        <v>186.60599959999999</v>
      </c>
      <c r="F3823" s="37">
        <v>38.620041299999997</v>
      </c>
      <c r="G3823" s="37">
        <v>210.40351390000001</v>
      </c>
      <c r="H3823" s="37">
        <v>246.1569519</v>
      </c>
      <c r="I3823" s="17" t="s">
        <v>243</v>
      </c>
      <c r="J3823" s="17" t="s">
        <v>359</v>
      </c>
      <c r="K3823" s="17" t="s">
        <v>255</v>
      </c>
      <c r="L3823" s="17" t="s">
        <v>261</v>
      </c>
      <c r="M3823" s="17" t="s">
        <v>334</v>
      </c>
      <c r="N3823" s="36">
        <v>4.8318436055116303</v>
      </c>
      <c r="O3823" s="35">
        <v>49.534420439999998</v>
      </c>
      <c r="P3823" s="37">
        <v>2079.3280356</v>
      </c>
      <c r="Q3823" t="str">
        <f t="shared" si="236"/>
        <v>Desirable</v>
      </c>
      <c r="R3823" t="str">
        <f t="shared" si="237"/>
        <v>Elevated</v>
      </c>
      <c r="S3823">
        <f t="shared" si="238"/>
        <v>5</v>
      </c>
      <c r="T3823" t="str">
        <f t="shared" si="239"/>
        <v>Moderate</v>
      </c>
    </row>
    <row r="3824" spans="1:20" ht="15" customHeight="1" x14ac:dyDescent="0.35">
      <c r="A3824" s="35">
        <v>29</v>
      </c>
      <c r="B3824" s="36">
        <v>27.733309460000001</v>
      </c>
      <c r="C3824" s="35">
        <v>111.49102689999999</v>
      </c>
      <c r="D3824" s="35">
        <v>91.092568909999997</v>
      </c>
      <c r="E3824" s="37">
        <v>170.77703310000001</v>
      </c>
      <c r="F3824" s="37">
        <v>37.42429791</v>
      </c>
      <c r="G3824" s="37">
        <v>200.85936799999999</v>
      </c>
      <c r="H3824" s="37">
        <v>219.8558755</v>
      </c>
      <c r="I3824" s="17" t="s">
        <v>353</v>
      </c>
      <c r="J3824" s="17" t="s">
        <v>249</v>
      </c>
      <c r="K3824" s="17" t="s">
        <v>392</v>
      </c>
      <c r="L3824" s="17" t="s">
        <v>355</v>
      </c>
      <c r="M3824" s="17" t="s">
        <v>333</v>
      </c>
      <c r="N3824" s="36">
        <v>4.5632661836621198</v>
      </c>
      <c r="O3824" s="35">
        <v>20.398457990000001</v>
      </c>
      <c r="P3824" s="37">
        <v>804.26597433999996</v>
      </c>
      <c r="Q3824" t="str">
        <f t="shared" si="236"/>
        <v>Desirable</v>
      </c>
      <c r="R3824" t="str">
        <f t="shared" si="237"/>
        <v>Normal</v>
      </c>
      <c r="S3824">
        <f t="shared" si="238"/>
        <v>5</v>
      </c>
      <c r="T3824" t="str">
        <f t="shared" si="239"/>
        <v>Moderate</v>
      </c>
    </row>
    <row r="3825" spans="1:20" ht="15" customHeight="1" x14ac:dyDescent="0.35">
      <c r="A3825" s="35">
        <v>40</v>
      </c>
      <c r="B3825" s="36">
        <v>23.197117160000001</v>
      </c>
      <c r="C3825" s="35">
        <v>105.61108969999999</v>
      </c>
      <c r="D3825" s="35">
        <v>83.432920379999999</v>
      </c>
      <c r="E3825" s="37">
        <v>196.93</v>
      </c>
      <c r="F3825" s="37">
        <v>39.700663769999998</v>
      </c>
      <c r="G3825" s="37">
        <v>228.10211839999999</v>
      </c>
      <c r="H3825" s="37">
        <v>245.09136939999999</v>
      </c>
      <c r="I3825" s="17" t="s">
        <v>243</v>
      </c>
      <c r="J3825" s="17" t="s">
        <v>249</v>
      </c>
      <c r="K3825" s="17" t="s">
        <v>392</v>
      </c>
      <c r="L3825" s="17" t="s">
        <v>360</v>
      </c>
      <c r="M3825" s="17" t="s">
        <v>255</v>
      </c>
      <c r="N3825" s="36">
        <v>4.96037046485886</v>
      </c>
      <c r="O3825" s="35">
        <v>22.178169319999999</v>
      </c>
      <c r="P3825" s="37">
        <v>927.88468639999996</v>
      </c>
      <c r="Q3825" t="str">
        <f t="shared" si="236"/>
        <v>Desirable</v>
      </c>
      <c r="R3825" t="str">
        <f t="shared" si="237"/>
        <v>Normal</v>
      </c>
      <c r="S3825">
        <f t="shared" si="238"/>
        <v>1</v>
      </c>
      <c r="T3825" t="str">
        <f t="shared" si="239"/>
        <v>Low</v>
      </c>
    </row>
    <row r="3826" spans="1:20" ht="15" customHeight="1" x14ac:dyDescent="0.35">
      <c r="A3826" s="35">
        <v>35</v>
      </c>
      <c r="B3826" s="36">
        <v>27.968401759999999</v>
      </c>
      <c r="C3826" s="35">
        <v>99.82684716</v>
      </c>
      <c r="D3826" s="35">
        <v>89.658670270000002</v>
      </c>
      <c r="E3826" s="37">
        <v>200.59526489999999</v>
      </c>
      <c r="F3826" s="37">
        <v>32.22192991</v>
      </c>
      <c r="G3826" s="37">
        <v>214.21592150000001</v>
      </c>
      <c r="H3826" s="37">
        <v>287.25277199999999</v>
      </c>
      <c r="I3826" s="17" t="s">
        <v>243</v>
      </c>
      <c r="J3826" s="17" t="s">
        <v>354</v>
      </c>
      <c r="K3826" s="17" t="s">
        <v>392</v>
      </c>
      <c r="L3826" s="17" t="s">
        <v>357</v>
      </c>
      <c r="M3826" s="17" t="s">
        <v>333</v>
      </c>
      <c r="N3826" s="36">
        <v>6.2254267655689297</v>
      </c>
      <c r="O3826" s="35">
        <v>10.16817689</v>
      </c>
      <c r="P3826" s="37">
        <v>978.89406159999999</v>
      </c>
      <c r="Q3826" t="str">
        <f t="shared" si="236"/>
        <v>Borderline High</v>
      </c>
      <c r="R3826" t="str">
        <f t="shared" si="237"/>
        <v>Normal</v>
      </c>
      <c r="S3826">
        <f t="shared" si="238"/>
        <v>3</v>
      </c>
      <c r="T3826" t="str">
        <f t="shared" si="239"/>
        <v>Moderate</v>
      </c>
    </row>
    <row r="3827" spans="1:20" ht="15" customHeight="1" x14ac:dyDescent="0.35">
      <c r="A3827" s="35">
        <v>79</v>
      </c>
      <c r="B3827" s="36">
        <v>30.942686179999999</v>
      </c>
      <c r="C3827" s="35">
        <v>98.713560040000004</v>
      </c>
      <c r="D3827" s="35">
        <v>78.383038580000004</v>
      </c>
      <c r="E3827" s="37">
        <v>200.640714</v>
      </c>
      <c r="F3827" s="37">
        <v>34.201358259999999</v>
      </c>
      <c r="G3827" s="37">
        <v>224.07417090000001</v>
      </c>
      <c r="H3827" s="37">
        <v>229.36480019999999</v>
      </c>
      <c r="I3827" s="17" t="s">
        <v>243</v>
      </c>
      <c r="J3827" s="17" t="s">
        <v>354</v>
      </c>
      <c r="K3827" s="17" t="s">
        <v>255</v>
      </c>
      <c r="L3827" s="17" t="s">
        <v>366</v>
      </c>
      <c r="M3827" s="17" t="s">
        <v>334</v>
      </c>
      <c r="N3827" s="36">
        <v>5.8664545564162101</v>
      </c>
      <c r="O3827" s="35">
        <v>20.33052146</v>
      </c>
      <c r="P3827" s="37">
        <v>2444.4722082200001</v>
      </c>
      <c r="Q3827" t="str">
        <f t="shared" si="236"/>
        <v>Borderline High</v>
      </c>
      <c r="R3827" t="str">
        <f t="shared" si="237"/>
        <v>Normal</v>
      </c>
      <c r="S3827">
        <f t="shared" si="238"/>
        <v>4</v>
      </c>
      <c r="T3827" t="str">
        <f t="shared" si="239"/>
        <v>Moderate</v>
      </c>
    </row>
    <row r="3828" spans="1:20" ht="15" customHeight="1" x14ac:dyDescent="0.35">
      <c r="A3828" s="35">
        <v>79</v>
      </c>
      <c r="B3828" s="36">
        <v>23.231969280000001</v>
      </c>
      <c r="C3828" s="35">
        <v>101.52661740000001</v>
      </c>
      <c r="D3828" s="35">
        <v>91.39778905</v>
      </c>
      <c r="E3828" s="37">
        <v>201.7693859</v>
      </c>
      <c r="F3828" s="37">
        <v>40.839833630000001</v>
      </c>
      <c r="G3828" s="37">
        <v>203.8694965</v>
      </c>
      <c r="H3828" s="37">
        <v>273.00533719999999</v>
      </c>
      <c r="I3828" s="17" t="s">
        <v>243</v>
      </c>
      <c r="J3828" s="17" t="s">
        <v>249</v>
      </c>
      <c r="K3828" s="17" t="s">
        <v>392</v>
      </c>
      <c r="L3828" s="17" t="s">
        <v>366</v>
      </c>
      <c r="M3828" s="17" t="s">
        <v>255</v>
      </c>
      <c r="N3828" s="36">
        <v>4.9405045997000601</v>
      </c>
      <c r="O3828" s="35">
        <v>10.128828349999999</v>
      </c>
      <c r="P3828" s="37">
        <v>1835.3255731199999</v>
      </c>
      <c r="Q3828" t="str">
        <f t="shared" si="236"/>
        <v>Borderline High</v>
      </c>
      <c r="R3828" t="str">
        <f t="shared" si="237"/>
        <v>Normal</v>
      </c>
      <c r="S3828">
        <f t="shared" si="238"/>
        <v>0</v>
      </c>
      <c r="T3828" t="str">
        <f t="shared" si="239"/>
        <v>Low</v>
      </c>
    </row>
    <row r="3829" spans="1:20" ht="15" customHeight="1" x14ac:dyDescent="0.35">
      <c r="A3829" s="35">
        <v>55</v>
      </c>
      <c r="B3829" s="36">
        <v>21.46675741</v>
      </c>
      <c r="C3829" s="35">
        <v>113.6269169</v>
      </c>
      <c r="D3829" s="35">
        <v>80.014920320000002</v>
      </c>
      <c r="E3829" s="37">
        <v>200.832244</v>
      </c>
      <c r="F3829" s="37">
        <v>35.559732539999999</v>
      </c>
      <c r="G3829" s="37">
        <v>217.2069338</v>
      </c>
      <c r="H3829" s="37">
        <v>247.4500779</v>
      </c>
      <c r="I3829" s="17" t="s">
        <v>243</v>
      </c>
      <c r="J3829" s="17" t="s">
        <v>249</v>
      </c>
      <c r="K3829" s="17" t="s">
        <v>392</v>
      </c>
      <c r="L3829" s="17" t="s">
        <v>363</v>
      </c>
      <c r="M3829" s="17" t="s">
        <v>255</v>
      </c>
      <c r="N3829" s="36">
        <v>5.64774337866828</v>
      </c>
      <c r="O3829" s="35">
        <v>33.611996580000003</v>
      </c>
      <c r="P3829" s="37">
        <v>1180.67165755</v>
      </c>
      <c r="Q3829" t="str">
        <f t="shared" si="236"/>
        <v>Borderline High</v>
      </c>
      <c r="R3829" t="str">
        <f t="shared" si="237"/>
        <v>Normal</v>
      </c>
      <c r="S3829">
        <f t="shared" si="238"/>
        <v>1</v>
      </c>
      <c r="T3829" t="str">
        <f t="shared" si="239"/>
        <v>Low</v>
      </c>
    </row>
    <row r="3830" spans="1:20" ht="15" customHeight="1" x14ac:dyDescent="0.35">
      <c r="A3830" s="35">
        <v>84</v>
      </c>
      <c r="B3830" s="36">
        <v>33.665138990000003</v>
      </c>
      <c r="C3830" s="35">
        <v>105.3954743</v>
      </c>
      <c r="D3830" s="35">
        <v>89.828454660000006</v>
      </c>
      <c r="E3830" s="37">
        <v>243.09884149999999</v>
      </c>
      <c r="F3830" s="37">
        <v>35.591851370000001</v>
      </c>
      <c r="G3830" s="37">
        <v>230.43432809999999</v>
      </c>
      <c r="H3830" s="37">
        <v>323.87040719999999</v>
      </c>
      <c r="I3830" s="17" t="s">
        <v>353</v>
      </c>
      <c r="J3830" s="17" t="s">
        <v>249</v>
      </c>
      <c r="K3830" s="17" t="s">
        <v>392</v>
      </c>
      <c r="L3830" s="17" t="s">
        <v>366</v>
      </c>
      <c r="M3830" s="17" t="s">
        <v>334</v>
      </c>
      <c r="N3830" s="36">
        <v>6.8301825317495402</v>
      </c>
      <c r="O3830" s="35">
        <v>15.56701964</v>
      </c>
      <c r="P3830" s="37">
        <v>2827.87167516</v>
      </c>
      <c r="Q3830" t="str">
        <f t="shared" si="236"/>
        <v>High</v>
      </c>
      <c r="R3830" t="str">
        <f t="shared" si="237"/>
        <v>Normal</v>
      </c>
      <c r="S3830">
        <f t="shared" si="238"/>
        <v>6</v>
      </c>
      <c r="T3830" t="str">
        <f t="shared" si="239"/>
        <v>High</v>
      </c>
    </row>
    <row r="3831" spans="1:20" ht="15" customHeight="1" x14ac:dyDescent="0.35">
      <c r="A3831" s="35">
        <v>55</v>
      </c>
      <c r="B3831" s="36">
        <v>35.45790736</v>
      </c>
      <c r="C3831" s="35">
        <v>125.556945</v>
      </c>
      <c r="D3831" s="35">
        <v>80.739458970000001</v>
      </c>
      <c r="E3831" s="37">
        <v>217.0601566</v>
      </c>
      <c r="F3831" s="37">
        <v>30.643175400000001</v>
      </c>
      <c r="G3831" s="37">
        <v>227.6140704</v>
      </c>
      <c r="H3831" s="37">
        <v>263.13868330000003</v>
      </c>
      <c r="I3831" s="17" t="s">
        <v>243</v>
      </c>
      <c r="J3831" s="17" t="s">
        <v>359</v>
      </c>
      <c r="K3831" s="17" t="s">
        <v>392</v>
      </c>
      <c r="L3831" s="17" t="s">
        <v>363</v>
      </c>
      <c r="M3831" s="17" t="s">
        <v>334</v>
      </c>
      <c r="N3831" s="36">
        <v>7.0834746649656903</v>
      </c>
      <c r="O3831" s="35">
        <v>44.817486029999998</v>
      </c>
      <c r="P3831" s="37">
        <v>1950.1849047999999</v>
      </c>
      <c r="Q3831" t="str">
        <f t="shared" si="236"/>
        <v>Borderline High</v>
      </c>
      <c r="R3831" t="str">
        <f t="shared" si="237"/>
        <v>Elevated</v>
      </c>
      <c r="S3831">
        <f t="shared" si="238"/>
        <v>5</v>
      </c>
      <c r="T3831" t="str">
        <f t="shared" si="239"/>
        <v>Moderate</v>
      </c>
    </row>
    <row r="3832" spans="1:20" ht="15" customHeight="1" x14ac:dyDescent="0.35">
      <c r="A3832" s="35">
        <v>84</v>
      </c>
      <c r="B3832" s="36">
        <v>27.191859839999999</v>
      </c>
      <c r="C3832" s="35">
        <v>108.1183655</v>
      </c>
      <c r="D3832" s="35">
        <v>86.957326629999997</v>
      </c>
      <c r="E3832" s="37">
        <v>205.70739209999999</v>
      </c>
      <c r="F3832" s="37">
        <v>36.535267930000003</v>
      </c>
      <c r="G3832" s="37">
        <v>235.78436690000001</v>
      </c>
      <c r="H3832" s="37">
        <v>239.91213629999999</v>
      </c>
      <c r="I3832" s="17" t="s">
        <v>353</v>
      </c>
      <c r="J3832" s="17" t="s">
        <v>249</v>
      </c>
      <c r="K3832" s="17" t="s">
        <v>392</v>
      </c>
      <c r="L3832" s="17" t="s">
        <v>366</v>
      </c>
      <c r="M3832" s="17" t="s">
        <v>333</v>
      </c>
      <c r="N3832" s="36">
        <v>5.6303786383646202</v>
      </c>
      <c r="O3832" s="35">
        <v>21.161038869999999</v>
      </c>
      <c r="P3832" s="37">
        <v>2284.1162265600001</v>
      </c>
      <c r="Q3832" t="str">
        <f t="shared" si="236"/>
        <v>Borderline High</v>
      </c>
      <c r="R3832" t="str">
        <f t="shared" si="237"/>
        <v>Normal</v>
      </c>
      <c r="S3832">
        <f t="shared" si="238"/>
        <v>5</v>
      </c>
      <c r="T3832" t="str">
        <f t="shared" si="239"/>
        <v>Moderate</v>
      </c>
    </row>
    <row r="3833" spans="1:20" ht="15" customHeight="1" x14ac:dyDescent="0.35">
      <c r="A3833" s="35">
        <v>78</v>
      </c>
      <c r="B3833" s="36">
        <v>30.00609927</v>
      </c>
      <c r="C3833" s="35">
        <v>101.4238514</v>
      </c>
      <c r="D3833" s="35">
        <v>87.500729390000004</v>
      </c>
      <c r="E3833" s="37">
        <v>187.06742080000001</v>
      </c>
      <c r="F3833" s="37">
        <v>27.76168912</v>
      </c>
      <c r="G3833" s="37">
        <v>212.2400815</v>
      </c>
      <c r="H3833" s="37">
        <v>237.6867785</v>
      </c>
      <c r="I3833" s="17" t="s">
        <v>353</v>
      </c>
      <c r="J3833" s="17" t="s">
        <v>354</v>
      </c>
      <c r="K3833" s="17" t="s">
        <v>392</v>
      </c>
      <c r="L3833" s="17" t="s">
        <v>366</v>
      </c>
      <c r="M3833" s="17" t="s">
        <v>334</v>
      </c>
      <c r="N3833" s="36">
        <v>6.7383299334345397</v>
      </c>
      <c r="O3833" s="35">
        <v>13.92312201</v>
      </c>
      <c r="P3833" s="37">
        <v>2340.4757430599998</v>
      </c>
      <c r="Q3833" t="str">
        <f t="shared" si="236"/>
        <v>Desirable</v>
      </c>
      <c r="R3833" t="str">
        <f t="shared" si="237"/>
        <v>Normal</v>
      </c>
      <c r="S3833">
        <f t="shared" si="238"/>
        <v>6</v>
      </c>
      <c r="T3833" t="str">
        <f t="shared" si="239"/>
        <v>High</v>
      </c>
    </row>
    <row r="3834" spans="1:20" ht="15" customHeight="1" x14ac:dyDescent="0.35">
      <c r="A3834" s="35">
        <v>18</v>
      </c>
      <c r="B3834" s="36">
        <v>28.878905639999999</v>
      </c>
      <c r="C3834" s="35">
        <v>108.4423243</v>
      </c>
      <c r="D3834" s="35">
        <v>80.954427359999997</v>
      </c>
      <c r="E3834" s="37">
        <v>177.4064103</v>
      </c>
      <c r="F3834" s="37">
        <v>34.970942000000001</v>
      </c>
      <c r="G3834" s="37">
        <v>216.1795228</v>
      </c>
      <c r="H3834" s="37">
        <v>230.13236610000001</v>
      </c>
      <c r="I3834" s="17" t="s">
        <v>353</v>
      </c>
      <c r="J3834" s="17" t="s">
        <v>359</v>
      </c>
      <c r="K3834" s="17" t="s">
        <v>392</v>
      </c>
      <c r="L3834" s="17" t="s">
        <v>355</v>
      </c>
      <c r="M3834" s="17" t="s">
        <v>333</v>
      </c>
      <c r="N3834" s="36">
        <v>5.07296630156545</v>
      </c>
      <c r="O3834" s="35">
        <v>27.487896939999999</v>
      </c>
      <c r="P3834" s="37">
        <v>519.82030152000004</v>
      </c>
      <c r="Q3834" t="str">
        <f t="shared" si="236"/>
        <v>Desirable</v>
      </c>
      <c r="R3834" t="str">
        <f t="shared" si="237"/>
        <v>Normal</v>
      </c>
      <c r="S3834">
        <f t="shared" si="238"/>
        <v>5</v>
      </c>
      <c r="T3834" t="str">
        <f t="shared" si="239"/>
        <v>Moderate</v>
      </c>
    </row>
    <row r="3835" spans="1:20" ht="15" customHeight="1" x14ac:dyDescent="0.35">
      <c r="A3835" s="35">
        <v>62</v>
      </c>
      <c r="B3835" s="36">
        <v>16.10030776</v>
      </c>
      <c r="C3835" s="35">
        <v>95.508885239999998</v>
      </c>
      <c r="D3835" s="35">
        <v>68.435975729999996</v>
      </c>
      <c r="E3835" s="37">
        <v>164.26828800000001</v>
      </c>
      <c r="F3835" s="37">
        <v>34.492884979999999</v>
      </c>
      <c r="G3835" s="37">
        <v>202.98603919999999</v>
      </c>
      <c r="H3835" s="37">
        <v>218.49748339999999</v>
      </c>
      <c r="I3835" s="17" t="s">
        <v>243</v>
      </c>
      <c r="J3835" s="17" t="s">
        <v>354</v>
      </c>
      <c r="K3835" s="17" t="s">
        <v>255</v>
      </c>
      <c r="L3835" s="17" t="s">
        <v>261</v>
      </c>
      <c r="M3835" s="17" t="s">
        <v>332</v>
      </c>
      <c r="N3835" s="36">
        <v>4.7623818099079802</v>
      </c>
      <c r="O3835" s="35">
        <v>27.072909509999999</v>
      </c>
      <c r="P3835" s="37">
        <v>998.21908112000006</v>
      </c>
      <c r="Q3835" t="str">
        <f t="shared" si="236"/>
        <v>Desirable</v>
      </c>
      <c r="R3835" t="str">
        <f t="shared" si="237"/>
        <v>Normal</v>
      </c>
      <c r="S3835">
        <f t="shared" si="238"/>
        <v>2</v>
      </c>
      <c r="T3835" t="str">
        <f t="shared" si="239"/>
        <v>Low</v>
      </c>
    </row>
    <row r="3836" spans="1:20" ht="15" customHeight="1" x14ac:dyDescent="0.35">
      <c r="A3836" s="35">
        <v>45</v>
      </c>
      <c r="B3836" s="36">
        <v>28.033634240000001</v>
      </c>
      <c r="C3836" s="35">
        <v>117.1281858</v>
      </c>
      <c r="D3836" s="35">
        <v>88.374252069999997</v>
      </c>
      <c r="E3836" s="37">
        <v>195.19173269999999</v>
      </c>
      <c r="F3836" s="37">
        <v>38.19326744</v>
      </c>
      <c r="G3836" s="37">
        <v>212.46263200000001</v>
      </c>
      <c r="H3836" s="37">
        <v>253.85102979999999</v>
      </c>
      <c r="I3836" s="17" t="s">
        <v>243</v>
      </c>
      <c r="J3836" s="17" t="s">
        <v>359</v>
      </c>
      <c r="K3836" s="17" t="s">
        <v>392</v>
      </c>
      <c r="L3836" s="17" t="s">
        <v>360</v>
      </c>
      <c r="M3836" s="17" t="s">
        <v>333</v>
      </c>
      <c r="N3836" s="36">
        <v>5.1106319459741902</v>
      </c>
      <c r="O3836" s="35">
        <v>28.75393373</v>
      </c>
      <c r="P3836" s="37">
        <v>1261.5135408000001</v>
      </c>
      <c r="Q3836" t="str">
        <f t="shared" si="236"/>
        <v>Desirable</v>
      </c>
      <c r="R3836" t="str">
        <f t="shared" si="237"/>
        <v>Normal</v>
      </c>
      <c r="S3836">
        <f t="shared" si="238"/>
        <v>3</v>
      </c>
      <c r="T3836" t="str">
        <f t="shared" si="239"/>
        <v>Moderate</v>
      </c>
    </row>
    <row r="3837" spans="1:20" ht="15" customHeight="1" x14ac:dyDescent="0.35">
      <c r="A3837" s="35">
        <v>38</v>
      </c>
      <c r="B3837" s="36">
        <v>34.329864929999999</v>
      </c>
      <c r="C3837" s="35">
        <v>102.80781930000001</v>
      </c>
      <c r="D3837" s="35">
        <v>92.891385249999999</v>
      </c>
      <c r="E3837" s="37">
        <v>190.5212526</v>
      </c>
      <c r="F3837" s="37">
        <v>34.375164759999997</v>
      </c>
      <c r="G3837" s="37">
        <v>208.6457619</v>
      </c>
      <c r="H3837" s="37">
        <v>310.45911649999999</v>
      </c>
      <c r="I3837" s="17" t="s">
        <v>353</v>
      </c>
      <c r="J3837" s="17" t="s">
        <v>249</v>
      </c>
      <c r="K3837" s="17" t="s">
        <v>392</v>
      </c>
      <c r="L3837" s="17" t="s">
        <v>357</v>
      </c>
      <c r="M3837" s="17" t="s">
        <v>334</v>
      </c>
      <c r="N3837" s="36">
        <v>5.5424098744014296</v>
      </c>
      <c r="O3837" s="35">
        <v>9.9164340500000101</v>
      </c>
      <c r="P3837" s="37">
        <v>1304.5348673399999</v>
      </c>
      <c r="Q3837" t="str">
        <f t="shared" si="236"/>
        <v>Desirable</v>
      </c>
      <c r="R3837" t="str">
        <f t="shared" si="237"/>
        <v>Normal</v>
      </c>
      <c r="S3837">
        <f t="shared" si="238"/>
        <v>6</v>
      </c>
      <c r="T3837" t="str">
        <f t="shared" si="239"/>
        <v>High</v>
      </c>
    </row>
    <row r="3838" spans="1:20" ht="15" customHeight="1" x14ac:dyDescent="0.35">
      <c r="A3838" s="35">
        <v>30</v>
      </c>
      <c r="B3838" s="36">
        <v>21.1281249</v>
      </c>
      <c r="C3838" s="35">
        <v>83.25245778</v>
      </c>
      <c r="D3838" s="35">
        <v>67.822615159999998</v>
      </c>
      <c r="E3838" s="37">
        <v>202.03321260000001</v>
      </c>
      <c r="F3838" s="37">
        <v>42.68164256</v>
      </c>
      <c r="G3838" s="37">
        <v>234.343267</v>
      </c>
      <c r="H3838" s="37">
        <v>214.75785479999999</v>
      </c>
      <c r="I3838" s="17" t="s">
        <v>243</v>
      </c>
      <c r="J3838" s="17" t="s">
        <v>249</v>
      </c>
      <c r="K3838" s="17" t="s">
        <v>255</v>
      </c>
      <c r="L3838" s="17" t="s">
        <v>357</v>
      </c>
      <c r="M3838" s="17" t="s">
        <v>255</v>
      </c>
      <c r="N3838" s="36">
        <v>4.7334919764624903</v>
      </c>
      <c r="O3838" s="35">
        <v>15.429842620000001</v>
      </c>
      <c r="P3838" s="37">
        <v>633.84374700000001</v>
      </c>
      <c r="Q3838" t="str">
        <f t="shared" si="236"/>
        <v>Borderline High</v>
      </c>
      <c r="R3838" t="str">
        <f t="shared" si="237"/>
        <v>Normal</v>
      </c>
      <c r="S3838">
        <f t="shared" si="238"/>
        <v>0</v>
      </c>
      <c r="T3838" t="str">
        <f t="shared" si="239"/>
        <v>Low</v>
      </c>
    </row>
    <row r="3839" spans="1:20" ht="15" customHeight="1" x14ac:dyDescent="0.35">
      <c r="A3839" s="35">
        <v>44</v>
      </c>
      <c r="B3839" s="36">
        <v>20.670812049999999</v>
      </c>
      <c r="C3839" s="35">
        <v>99.477991419999995</v>
      </c>
      <c r="D3839" s="35">
        <v>78.873794559999993</v>
      </c>
      <c r="E3839" s="37">
        <v>188.72175540000001</v>
      </c>
      <c r="F3839" s="37">
        <v>50.035279090000003</v>
      </c>
      <c r="G3839" s="37">
        <v>223.0812172</v>
      </c>
      <c r="H3839" s="37">
        <v>274.36724340000001</v>
      </c>
      <c r="I3839" s="17" t="s">
        <v>243</v>
      </c>
      <c r="J3839" s="17" t="s">
        <v>359</v>
      </c>
      <c r="K3839" s="17" t="s">
        <v>255</v>
      </c>
      <c r="L3839" s="17" t="s">
        <v>360</v>
      </c>
      <c r="M3839" s="17" t="s">
        <v>255</v>
      </c>
      <c r="N3839" s="36">
        <v>3.7717738130437999</v>
      </c>
      <c r="O3839" s="35">
        <v>20.604196859999998</v>
      </c>
      <c r="P3839" s="37">
        <v>909.51573020000001</v>
      </c>
      <c r="Q3839" t="str">
        <f t="shared" si="236"/>
        <v>Desirable</v>
      </c>
      <c r="R3839" t="str">
        <f t="shared" si="237"/>
        <v>Normal</v>
      </c>
      <c r="S3839">
        <f t="shared" si="238"/>
        <v>0</v>
      </c>
      <c r="T3839" t="str">
        <f t="shared" si="239"/>
        <v>Low</v>
      </c>
    </row>
    <row r="3840" spans="1:20" ht="15" customHeight="1" x14ac:dyDescent="0.35">
      <c r="A3840" s="35">
        <v>24</v>
      </c>
      <c r="B3840" s="36">
        <v>23.348255930000001</v>
      </c>
      <c r="C3840" s="35">
        <v>88.234479210000003</v>
      </c>
      <c r="D3840" s="35">
        <v>82.886481770000003</v>
      </c>
      <c r="E3840" s="37">
        <v>213.6293014</v>
      </c>
      <c r="F3840" s="37">
        <v>35.77760765</v>
      </c>
      <c r="G3840" s="37">
        <v>240.714191</v>
      </c>
      <c r="H3840" s="37">
        <v>267.11519470000002</v>
      </c>
      <c r="I3840" s="17" t="s">
        <v>353</v>
      </c>
      <c r="J3840" s="17" t="s">
        <v>249</v>
      </c>
      <c r="K3840" s="17" t="s">
        <v>392</v>
      </c>
      <c r="L3840" s="17" t="s">
        <v>355</v>
      </c>
      <c r="M3840" s="17" t="s">
        <v>255</v>
      </c>
      <c r="N3840" s="36">
        <v>5.9710337116405796</v>
      </c>
      <c r="O3840" s="35">
        <v>5.3479974400000003</v>
      </c>
      <c r="P3840" s="37">
        <v>560.35814231999996</v>
      </c>
      <c r="Q3840" t="str">
        <f t="shared" si="236"/>
        <v>Borderline High</v>
      </c>
      <c r="R3840" t="str">
        <f t="shared" si="237"/>
        <v>Normal</v>
      </c>
      <c r="S3840">
        <f t="shared" si="238"/>
        <v>3</v>
      </c>
      <c r="T3840" t="str">
        <f t="shared" si="239"/>
        <v>Moderate</v>
      </c>
    </row>
    <row r="3841" spans="1:20" ht="15" customHeight="1" x14ac:dyDescent="0.35">
      <c r="A3841" s="35">
        <v>39</v>
      </c>
      <c r="B3841" s="36">
        <v>24.62932219</v>
      </c>
      <c r="C3841" s="35">
        <v>113.9942633</v>
      </c>
      <c r="D3841" s="35">
        <v>73.456711760000005</v>
      </c>
      <c r="E3841" s="37">
        <v>185.2159978</v>
      </c>
      <c r="F3841" s="37">
        <v>38.841862059999997</v>
      </c>
      <c r="G3841" s="37">
        <v>208.95102370000001</v>
      </c>
      <c r="H3841" s="37">
        <v>253.6885829</v>
      </c>
      <c r="I3841" s="17" t="s">
        <v>243</v>
      </c>
      <c r="J3841" s="17" t="s">
        <v>249</v>
      </c>
      <c r="K3841" s="17" t="s">
        <v>255</v>
      </c>
      <c r="L3841" s="17" t="s">
        <v>357</v>
      </c>
      <c r="M3841" s="17" t="s">
        <v>255</v>
      </c>
      <c r="N3841" s="36">
        <v>4.7684634046095002</v>
      </c>
      <c r="O3841" s="35">
        <v>40.537551540000003</v>
      </c>
      <c r="P3841" s="37">
        <v>960.54356541000004</v>
      </c>
      <c r="Q3841" t="str">
        <f t="shared" si="236"/>
        <v>Desirable</v>
      </c>
      <c r="R3841" t="str">
        <f t="shared" si="237"/>
        <v>Normal</v>
      </c>
      <c r="S3841">
        <f t="shared" si="238"/>
        <v>1</v>
      </c>
      <c r="T3841" t="str">
        <f t="shared" si="239"/>
        <v>Low</v>
      </c>
    </row>
    <row r="3842" spans="1:20" ht="15" customHeight="1" x14ac:dyDescent="0.35">
      <c r="A3842" s="35">
        <v>70</v>
      </c>
      <c r="B3842" s="36">
        <v>30.33571285</v>
      </c>
      <c r="C3842" s="35">
        <v>122.56406749999999</v>
      </c>
      <c r="D3842" s="35">
        <v>96.842219639999996</v>
      </c>
      <c r="E3842" s="37">
        <v>198.76253679999999</v>
      </c>
      <c r="F3842" s="37">
        <v>42.410718330000002</v>
      </c>
      <c r="G3842" s="37">
        <v>214.98844</v>
      </c>
      <c r="H3842" s="37">
        <v>242.81332130000001</v>
      </c>
      <c r="I3842" s="17" t="s">
        <v>243</v>
      </c>
      <c r="J3842" s="17" t="s">
        <v>359</v>
      </c>
      <c r="K3842" s="17" t="s">
        <v>392</v>
      </c>
      <c r="L3842" s="17" t="s">
        <v>366</v>
      </c>
      <c r="M3842" s="17" t="s">
        <v>334</v>
      </c>
      <c r="N3842" s="36">
        <v>4.6866109471058301</v>
      </c>
      <c r="O3842" s="35">
        <v>25.72184786</v>
      </c>
      <c r="P3842" s="37">
        <v>2123.4998995000001</v>
      </c>
      <c r="Q3842" t="str">
        <f t="shared" ref="Q3842:Q3905" si="240">IF(E3842&lt;200,"Desirable",IF(E3842&lt;240,"Borderline High","High"))</f>
        <v>Desirable</v>
      </c>
      <c r="R3842" t="str">
        <f t="shared" ref="R3842:R3905" si="241">IF(C3842&lt;120,"Normal",IF(C3842&lt;130,"Elevated",IF(C3842&lt;140,"High / Stage 1","High / Stage 2")))</f>
        <v>Elevated</v>
      </c>
      <c r="S3842">
        <f t="shared" ref="S3842:S3905" si="242">(IF(M3842="Obese",3,IF(M3842="Overweight",2,IF(M3842="Underweight",1,0))))+(IF(R3842="High / Stage 2",3,IF(R3842="High / Stage 1",2,IF(R3842="Elevated",1,0))))+IF(I3842="smoker",2,0)+IF(F3842&lt;40,1,0)</f>
        <v>4</v>
      </c>
      <c r="T3842" t="str">
        <f t="shared" ref="T3842:T3905" si="243">IF(S3842&lt;=2,"Low",IF(S3842&lt;=5,"Moderate","High"))</f>
        <v>Moderate</v>
      </c>
    </row>
    <row r="3843" spans="1:20" ht="15" customHeight="1" x14ac:dyDescent="0.35">
      <c r="A3843" s="35">
        <v>21</v>
      </c>
      <c r="B3843" s="36">
        <v>33.603202019999998</v>
      </c>
      <c r="C3843" s="35">
        <v>103.0892245</v>
      </c>
      <c r="D3843" s="35">
        <v>92.025631860000004</v>
      </c>
      <c r="E3843" s="37">
        <v>202.95871840000001</v>
      </c>
      <c r="F3843" s="37">
        <v>36.503149319999999</v>
      </c>
      <c r="G3843" s="37">
        <v>235.12466950000001</v>
      </c>
      <c r="H3843" s="37">
        <v>274.2201058</v>
      </c>
      <c r="I3843" s="17" t="s">
        <v>243</v>
      </c>
      <c r="J3843" s="17" t="s">
        <v>249</v>
      </c>
      <c r="K3843" s="17" t="s">
        <v>392</v>
      </c>
      <c r="L3843" s="17" t="s">
        <v>355</v>
      </c>
      <c r="M3843" s="17" t="s">
        <v>334</v>
      </c>
      <c r="N3843" s="36">
        <v>5.5600330979880503</v>
      </c>
      <c r="O3843" s="35">
        <v>11.06359264</v>
      </c>
      <c r="P3843" s="37">
        <v>705.66724241999998</v>
      </c>
      <c r="Q3843" t="str">
        <f t="shared" si="240"/>
        <v>Borderline High</v>
      </c>
      <c r="R3843" t="str">
        <f t="shared" si="241"/>
        <v>Normal</v>
      </c>
      <c r="S3843">
        <f t="shared" si="242"/>
        <v>4</v>
      </c>
      <c r="T3843" t="str">
        <f t="shared" si="243"/>
        <v>Moderate</v>
      </c>
    </row>
    <row r="3844" spans="1:20" ht="15" customHeight="1" x14ac:dyDescent="0.35">
      <c r="A3844" s="35">
        <v>40</v>
      </c>
      <c r="B3844" s="36">
        <v>33.485903620000002</v>
      </c>
      <c r="C3844" s="35">
        <v>126.3344171</v>
      </c>
      <c r="D3844" s="35">
        <v>91.828821340000005</v>
      </c>
      <c r="E3844" s="37">
        <v>207.10587039999999</v>
      </c>
      <c r="F3844" s="37">
        <v>38.239552289999999</v>
      </c>
      <c r="G3844" s="37">
        <v>211.01763510000001</v>
      </c>
      <c r="H3844" s="37">
        <v>266.69271950000001</v>
      </c>
      <c r="I3844" s="17" t="s">
        <v>243</v>
      </c>
      <c r="J3844" s="17" t="s">
        <v>249</v>
      </c>
      <c r="K3844" s="17" t="s">
        <v>392</v>
      </c>
      <c r="L3844" s="17" t="s">
        <v>360</v>
      </c>
      <c r="M3844" s="17" t="s">
        <v>334</v>
      </c>
      <c r="N3844" s="36">
        <v>5.4160119038360204</v>
      </c>
      <c r="O3844" s="35">
        <v>34.505595759999999</v>
      </c>
      <c r="P3844" s="37">
        <v>1339.4361448</v>
      </c>
      <c r="Q3844" t="str">
        <f t="shared" si="240"/>
        <v>Borderline High</v>
      </c>
      <c r="R3844" t="str">
        <f t="shared" si="241"/>
        <v>Elevated</v>
      </c>
      <c r="S3844">
        <f t="shared" si="242"/>
        <v>5</v>
      </c>
      <c r="T3844" t="str">
        <f t="shared" si="243"/>
        <v>Moderate</v>
      </c>
    </row>
    <row r="3845" spans="1:20" ht="15" customHeight="1" x14ac:dyDescent="0.35">
      <c r="A3845" s="35">
        <v>87</v>
      </c>
      <c r="B3845" s="36">
        <v>30.269736349999999</v>
      </c>
      <c r="C3845" s="35">
        <v>105.4065246</v>
      </c>
      <c r="D3845" s="35">
        <v>85.98280106</v>
      </c>
      <c r="E3845" s="37">
        <v>153.1280941</v>
      </c>
      <c r="F3845" s="37">
        <v>36.982159600000003</v>
      </c>
      <c r="G3845" s="37">
        <v>182.88972380000001</v>
      </c>
      <c r="H3845" s="37">
        <v>200.47157350000001</v>
      </c>
      <c r="I3845" s="17" t="s">
        <v>243</v>
      </c>
      <c r="J3845" s="17" t="s">
        <v>249</v>
      </c>
      <c r="K3845" s="17" t="s">
        <v>392</v>
      </c>
      <c r="L3845" s="17" t="s">
        <v>366</v>
      </c>
      <c r="M3845" s="17" t="s">
        <v>334</v>
      </c>
      <c r="N3845" s="36">
        <v>4.1405936201735498</v>
      </c>
      <c r="O3845" s="35">
        <v>19.423723540000001</v>
      </c>
      <c r="P3845" s="37">
        <v>2633.46706245</v>
      </c>
      <c r="Q3845" t="str">
        <f t="shared" si="240"/>
        <v>Desirable</v>
      </c>
      <c r="R3845" t="str">
        <f t="shared" si="241"/>
        <v>Normal</v>
      </c>
      <c r="S3845">
        <f t="shared" si="242"/>
        <v>4</v>
      </c>
      <c r="T3845" t="str">
        <f t="shared" si="243"/>
        <v>Moderate</v>
      </c>
    </row>
    <row r="3846" spans="1:20" ht="15" customHeight="1" x14ac:dyDescent="0.35">
      <c r="A3846" s="35">
        <v>50</v>
      </c>
      <c r="B3846" s="36">
        <v>19.044567570000002</v>
      </c>
      <c r="C3846" s="35">
        <v>101.381108</v>
      </c>
      <c r="D3846" s="35">
        <v>73.10809184</v>
      </c>
      <c r="E3846" s="37">
        <v>158.3296746</v>
      </c>
      <c r="F3846" s="37">
        <v>32.458660989999998</v>
      </c>
      <c r="G3846" s="37">
        <v>192.1923026</v>
      </c>
      <c r="H3846" s="37">
        <v>209.9980296</v>
      </c>
      <c r="I3846" s="17" t="s">
        <v>353</v>
      </c>
      <c r="J3846" s="17" t="s">
        <v>249</v>
      </c>
      <c r="K3846" s="17" t="s">
        <v>255</v>
      </c>
      <c r="L3846" s="17" t="s">
        <v>363</v>
      </c>
      <c r="M3846" s="17" t="s">
        <v>255</v>
      </c>
      <c r="N3846" s="36">
        <v>4.8778868188302296</v>
      </c>
      <c r="O3846" s="35">
        <v>28.273016160000001</v>
      </c>
      <c r="P3846" s="37">
        <v>952.22837849999996</v>
      </c>
      <c r="Q3846" t="str">
        <f t="shared" si="240"/>
        <v>Desirable</v>
      </c>
      <c r="R3846" t="str">
        <f t="shared" si="241"/>
        <v>Normal</v>
      </c>
      <c r="S3846">
        <f t="shared" si="242"/>
        <v>3</v>
      </c>
      <c r="T3846" t="str">
        <f t="shared" si="243"/>
        <v>Moderate</v>
      </c>
    </row>
    <row r="3847" spans="1:20" ht="15" customHeight="1" x14ac:dyDescent="0.35">
      <c r="A3847" s="35">
        <v>45</v>
      </c>
      <c r="B3847" s="36">
        <v>19.024097789999999</v>
      </c>
      <c r="C3847" s="35">
        <v>93.169714600000006</v>
      </c>
      <c r="D3847" s="35">
        <v>74.868580179999995</v>
      </c>
      <c r="E3847" s="37">
        <v>185.58021790000001</v>
      </c>
      <c r="F3847" s="37">
        <v>41.440549590000003</v>
      </c>
      <c r="G3847" s="37">
        <v>208.69770130000001</v>
      </c>
      <c r="H3847" s="37">
        <v>255.8118345</v>
      </c>
      <c r="I3847" s="17" t="s">
        <v>243</v>
      </c>
      <c r="J3847" s="17" t="s">
        <v>249</v>
      </c>
      <c r="K3847" s="17" t="s">
        <v>255</v>
      </c>
      <c r="L3847" s="17" t="s">
        <v>360</v>
      </c>
      <c r="M3847" s="17" t="s">
        <v>255</v>
      </c>
      <c r="N3847" s="36">
        <v>4.4782277198558802</v>
      </c>
      <c r="O3847" s="35">
        <v>18.30113442</v>
      </c>
      <c r="P3847" s="37">
        <v>856.08440055000005</v>
      </c>
      <c r="Q3847" t="str">
        <f t="shared" si="240"/>
        <v>Desirable</v>
      </c>
      <c r="R3847" t="str">
        <f t="shared" si="241"/>
        <v>Normal</v>
      </c>
      <c r="S3847">
        <f t="shared" si="242"/>
        <v>0</v>
      </c>
      <c r="T3847" t="str">
        <f t="shared" si="243"/>
        <v>Low</v>
      </c>
    </row>
    <row r="3848" spans="1:20" ht="15" customHeight="1" x14ac:dyDescent="0.35">
      <c r="A3848" s="35">
        <v>25</v>
      </c>
      <c r="B3848" s="36">
        <v>30.67090116</v>
      </c>
      <c r="C3848" s="35">
        <v>91.037404940000002</v>
      </c>
      <c r="D3848" s="35">
        <v>69.642574089999997</v>
      </c>
      <c r="E3848" s="37">
        <v>183.34609929999999</v>
      </c>
      <c r="F3848" s="37">
        <v>36.863737450000002</v>
      </c>
      <c r="G3848" s="37">
        <v>215.72863810000001</v>
      </c>
      <c r="H3848" s="37">
        <v>258.9169923</v>
      </c>
      <c r="I3848" s="17" t="s">
        <v>243</v>
      </c>
      <c r="J3848" s="17" t="s">
        <v>359</v>
      </c>
      <c r="K3848" s="17" t="s">
        <v>255</v>
      </c>
      <c r="L3848" s="17" t="s">
        <v>355</v>
      </c>
      <c r="M3848" s="17" t="s">
        <v>334</v>
      </c>
      <c r="N3848" s="36">
        <v>4.97361667543018</v>
      </c>
      <c r="O3848" s="35">
        <v>21.394830850000002</v>
      </c>
      <c r="P3848" s="37">
        <v>766.77252899999996</v>
      </c>
      <c r="Q3848" t="str">
        <f t="shared" si="240"/>
        <v>Desirable</v>
      </c>
      <c r="R3848" t="str">
        <f t="shared" si="241"/>
        <v>Normal</v>
      </c>
      <c r="S3848">
        <f t="shared" si="242"/>
        <v>4</v>
      </c>
      <c r="T3848" t="str">
        <f t="shared" si="243"/>
        <v>Moderate</v>
      </c>
    </row>
    <row r="3849" spans="1:20" ht="15" customHeight="1" x14ac:dyDescent="0.35">
      <c r="A3849" s="35">
        <v>18</v>
      </c>
      <c r="B3849" s="36">
        <v>19.065065000000001</v>
      </c>
      <c r="C3849" s="35">
        <v>105.0805139</v>
      </c>
      <c r="D3849" s="35">
        <v>73.250439959999994</v>
      </c>
      <c r="E3849" s="37">
        <v>156.15464650000001</v>
      </c>
      <c r="F3849" s="37">
        <v>31.236695399999999</v>
      </c>
      <c r="G3849" s="37">
        <v>201.7275224</v>
      </c>
      <c r="H3849" s="37">
        <v>265.18474350000002</v>
      </c>
      <c r="I3849" s="17" t="s">
        <v>243</v>
      </c>
      <c r="J3849" s="17" t="s">
        <v>249</v>
      </c>
      <c r="K3849" s="17" t="s">
        <v>255</v>
      </c>
      <c r="L3849" s="17" t="s">
        <v>355</v>
      </c>
      <c r="M3849" s="17" t="s">
        <v>255</v>
      </c>
      <c r="N3849" s="36">
        <v>4.9990770310485502</v>
      </c>
      <c r="O3849" s="35">
        <v>31.830073939999998</v>
      </c>
      <c r="P3849" s="37">
        <v>343.17117000000002</v>
      </c>
      <c r="Q3849" t="str">
        <f t="shared" si="240"/>
        <v>Desirable</v>
      </c>
      <c r="R3849" t="str">
        <f t="shared" si="241"/>
        <v>Normal</v>
      </c>
      <c r="S3849">
        <f t="shared" si="242"/>
        <v>1</v>
      </c>
      <c r="T3849" t="str">
        <f t="shared" si="243"/>
        <v>Low</v>
      </c>
    </row>
    <row r="3850" spans="1:20" ht="15" customHeight="1" x14ac:dyDescent="0.35">
      <c r="A3850" s="35">
        <v>54</v>
      </c>
      <c r="B3850" s="36">
        <v>29.776774639999999</v>
      </c>
      <c r="C3850" s="35">
        <v>125.2556405</v>
      </c>
      <c r="D3850" s="35">
        <v>88.199980679999996</v>
      </c>
      <c r="E3850" s="37">
        <v>200.18066680000001</v>
      </c>
      <c r="F3850" s="37">
        <v>43.319280300000003</v>
      </c>
      <c r="G3850" s="37">
        <v>223.2171348</v>
      </c>
      <c r="H3850" s="37">
        <v>244.99664440000001</v>
      </c>
      <c r="I3850" s="17" t="s">
        <v>353</v>
      </c>
      <c r="J3850" s="17" t="s">
        <v>359</v>
      </c>
      <c r="K3850" s="17" t="s">
        <v>392</v>
      </c>
      <c r="L3850" s="17" t="s">
        <v>363</v>
      </c>
      <c r="M3850" s="17" t="s">
        <v>333</v>
      </c>
      <c r="N3850" s="36">
        <v>4.6210524600982401</v>
      </c>
      <c r="O3850" s="35">
        <v>37.055659820000002</v>
      </c>
      <c r="P3850" s="37">
        <v>1607.9458305600001</v>
      </c>
      <c r="Q3850" t="str">
        <f t="shared" si="240"/>
        <v>Borderline High</v>
      </c>
      <c r="R3850" t="str">
        <f t="shared" si="241"/>
        <v>Elevated</v>
      </c>
      <c r="S3850">
        <f t="shared" si="242"/>
        <v>5</v>
      </c>
      <c r="T3850" t="str">
        <f t="shared" si="243"/>
        <v>Moderate</v>
      </c>
    </row>
    <row r="3851" spans="1:20" ht="15" customHeight="1" x14ac:dyDescent="0.35">
      <c r="A3851" s="35">
        <v>80</v>
      </c>
      <c r="B3851" s="36">
        <v>28.38748348</v>
      </c>
      <c r="C3851" s="35">
        <v>107.6775627</v>
      </c>
      <c r="D3851" s="35">
        <v>83.904101089999997</v>
      </c>
      <c r="E3851" s="37">
        <v>204.19791939999999</v>
      </c>
      <c r="F3851" s="37">
        <v>36.925927090000002</v>
      </c>
      <c r="G3851" s="37">
        <v>233.1480876</v>
      </c>
      <c r="H3851" s="37">
        <v>244.0407318</v>
      </c>
      <c r="I3851" s="17" t="s">
        <v>243</v>
      </c>
      <c r="J3851" s="17" t="s">
        <v>249</v>
      </c>
      <c r="K3851" s="17" t="s">
        <v>392</v>
      </c>
      <c r="L3851" s="17" t="s">
        <v>366</v>
      </c>
      <c r="M3851" s="17" t="s">
        <v>333</v>
      </c>
      <c r="N3851" s="36">
        <v>5.5299334503452302</v>
      </c>
      <c r="O3851" s="35">
        <v>23.773461609999998</v>
      </c>
      <c r="P3851" s="37">
        <v>2270.9986783999998</v>
      </c>
      <c r="Q3851" t="str">
        <f t="shared" si="240"/>
        <v>Borderline High</v>
      </c>
      <c r="R3851" t="str">
        <f t="shared" si="241"/>
        <v>Normal</v>
      </c>
      <c r="S3851">
        <f t="shared" si="242"/>
        <v>3</v>
      </c>
      <c r="T3851" t="str">
        <f t="shared" si="243"/>
        <v>Moderate</v>
      </c>
    </row>
    <row r="3852" spans="1:20" ht="15" customHeight="1" x14ac:dyDescent="0.35">
      <c r="A3852" s="35">
        <v>39</v>
      </c>
      <c r="B3852" s="36">
        <v>24.68269557</v>
      </c>
      <c r="C3852" s="35">
        <v>106.2690695</v>
      </c>
      <c r="D3852" s="35">
        <v>76.516763850000004</v>
      </c>
      <c r="E3852" s="37">
        <v>184.7951395</v>
      </c>
      <c r="F3852" s="37">
        <v>38.652254169999999</v>
      </c>
      <c r="G3852" s="37">
        <v>218.4731146</v>
      </c>
      <c r="H3852" s="37">
        <v>254.30035430000001</v>
      </c>
      <c r="I3852" s="17" t="s">
        <v>243</v>
      </c>
      <c r="J3852" s="17" t="s">
        <v>354</v>
      </c>
      <c r="K3852" s="17" t="s">
        <v>255</v>
      </c>
      <c r="L3852" s="17" t="s">
        <v>357</v>
      </c>
      <c r="M3852" s="17" t="s">
        <v>255</v>
      </c>
      <c r="N3852" s="36">
        <v>4.7809666853383401</v>
      </c>
      <c r="O3852" s="35">
        <v>29.75230565</v>
      </c>
      <c r="P3852" s="37">
        <v>962.62512722999998</v>
      </c>
      <c r="Q3852" t="str">
        <f t="shared" si="240"/>
        <v>Desirable</v>
      </c>
      <c r="R3852" t="str">
        <f t="shared" si="241"/>
        <v>Normal</v>
      </c>
      <c r="S3852">
        <f t="shared" si="242"/>
        <v>1</v>
      </c>
      <c r="T3852" t="str">
        <f t="shared" si="243"/>
        <v>Low</v>
      </c>
    </row>
    <row r="3853" spans="1:20" ht="15" customHeight="1" x14ac:dyDescent="0.35">
      <c r="A3853" s="35">
        <v>87</v>
      </c>
      <c r="B3853" s="36">
        <v>14.26808902</v>
      </c>
      <c r="C3853" s="35">
        <v>93.342550520000003</v>
      </c>
      <c r="D3853" s="35">
        <v>76.597785049999999</v>
      </c>
      <c r="E3853" s="37">
        <v>183.32671329999999</v>
      </c>
      <c r="F3853" s="37">
        <v>34.926395849999999</v>
      </c>
      <c r="G3853" s="37">
        <v>208.7362688</v>
      </c>
      <c r="H3853" s="37">
        <v>230.20652200000001</v>
      </c>
      <c r="I3853" s="17" t="s">
        <v>243</v>
      </c>
      <c r="J3853" s="17" t="s">
        <v>354</v>
      </c>
      <c r="K3853" s="17" t="s">
        <v>255</v>
      </c>
      <c r="L3853" s="17" t="s">
        <v>366</v>
      </c>
      <c r="M3853" s="17" t="s">
        <v>332</v>
      </c>
      <c r="N3853" s="36">
        <v>5.24894449708873</v>
      </c>
      <c r="O3853" s="35">
        <v>16.744765470000001</v>
      </c>
      <c r="P3853" s="37">
        <v>1241.3237447399999</v>
      </c>
      <c r="Q3853" t="str">
        <f t="shared" si="240"/>
        <v>Desirable</v>
      </c>
      <c r="R3853" t="str">
        <f t="shared" si="241"/>
        <v>Normal</v>
      </c>
      <c r="S3853">
        <f t="shared" si="242"/>
        <v>2</v>
      </c>
      <c r="T3853" t="str">
        <f t="shared" si="243"/>
        <v>Low</v>
      </c>
    </row>
    <row r="3854" spans="1:20" ht="15" customHeight="1" x14ac:dyDescent="0.35">
      <c r="A3854" s="35">
        <v>38</v>
      </c>
      <c r="B3854" s="36">
        <v>28.00890888</v>
      </c>
      <c r="C3854" s="35">
        <v>102.0104176</v>
      </c>
      <c r="D3854" s="35">
        <v>86.546708760000001</v>
      </c>
      <c r="E3854" s="37">
        <v>178.83509240000001</v>
      </c>
      <c r="F3854" s="37">
        <v>37.094601099999998</v>
      </c>
      <c r="G3854" s="37">
        <v>181.90072280000001</v>
      </c>
      <c r="H3854" s="37">
        <v>238.4423553</v>
      </c>
      <c r="I3854" s="17" t="s">
        <v>243</v>
      </c>
      <c r="J3854" s="17" t="s">
        <v>249</v>
      </c>
      <c r="K3854" s="17" t="s">
        <v>392</v>
      </c>
      <c r="L3854" s="17" t="s">
        <v>357</v>
      </c>
      <c r="M3854" s="17" t="s">
        <v>333</v>
      </c>
      <c r="N3854" s="36">
        <v>4.82105446875934</v>
      </c>
      <c r="O3854" s="35">
        <v>15.463708840000001</v>
      </c>
      <c r="P3854" s="37">
        <v>1064.33853744</v>
      </c>
      <c r="Q3854" t="str">
        <f t="shared" si="240"/>
        <v>Desirable</v>
      </c>
      <c r="R3854" t="str">
        <f t="shared" si="241"/>
        <v>Normal</v>
      </c>
      <c r="S3854">
        <f t="shared" si="242"/>
        <v>3</v>
      </c>
      <c r="T3854" t="str">
        <f t="shared" si="243"/>
        <v>Moderate</v>
      </c>
    </row>
    <row r="3855" spans="1:20" ht="15" customHeight="1" x14ac:dyDescent="0.35">
      <c r="A3855" s="35">
        <v>52</v>
      </c>
      <c r="B3855" s="36">
        <v>29.55928394</v>
      </c>
      <c r="C3855" s="35">
        <v>94.602884939999996</v>
      </c>
      <c r="D3855" s="35">
        <v>74.5372129</v>
      </c>
      <c r="E3855" s="37">
        <v>192.61621260000001</v>
      </c>
      <c r="F3855" s="37">
        <v>38.751602120000001</v>
      </c>
      <c r="G3855" s="37">
        <v>214.4397677</v>
      </c>
      <c r="H3855" s="37">
        <v>257.95413819999999</v>
      </c>
      <c r="I3855" s="17" t="s">
        <v>353</v>
      </c>
      <c r="J3855" s="17" t="s">
        <v>354</v>
      </c>
      <c r="K3855" s="17" t="s">
        <v>255</v>
      </c>
      <c r="L3855" s="17" t="s">
        <v>363</v>
      </c>
      <c r="M3855" s="17" t="s">
        <v>333</v>
      </c>
      <c r="N3855" s="36">
        <v>4.9705354633735102</v>
      </c>
      <c r="O3855" s="35">
        <v>20.065672039999999</v>
      </c>
      <c r="P3855" s="37">
        <v>1537.08276488</v>
      </c>
      <c r="Q3855" t="str">
        <f t="shared" si="240"/>
        <v>Desirable</v>
      </c>
      <c r="R3855" t="str">
        <f t="shared" si="241"/>
        <v>Normal</v>
      </c>
      <c r="S3855">
        <f t="shared" si="242"/>
        <v>5</v>
      </c>
      <c r="T3855" t="str">
        <f t="shared" si="243"/>
        <v>Moderate</v>
      </c>
    </row>
    <row r="3856" spans="1:20" ht="15" customHeight="1" x14ac:dyDescent="0.35">
      <c r="A3856" s="35">
        <v>22</v>
      </c>
      <c r="B3856" s="36">
        <v>24.219466199999999</v>
      </c>
      <c r="C3856" s="35">
        <v>119.2780585</v>
      </c>
      <c r="D3856" s="35">
        <v>93.865582239999995</v>
      </c>
      <c r="E3856" s="37">
        <v>195.39405249999999</v>
      </c>
      <c r="F3856" s="37">
        <v>33.010006769999997</v>
      </c>
      <c r="G3856" s="37">
        <v>196.1669507</v>
      </c>
      <c r="H3856" s="37">
        <v>241.18302499999999</v>
      </c>
      <c r="I3856" s="17" t="s">
        <v>243</v>
      </c>
      <c r="J3856" s="17" t="s">
        <v>359</v>
      </c>
      <c r="K3856" s="17" t="s">
        <v>392</v>
      </c>
      <c r="L3856" s="17" t="s">
        <v>355</v>
      </c>
      <c r="M3856" s="17" t="s">
        <v>255</v>
      </c>
      <c r="N3856" s="36">
        <v>5.9192369714258</v>
      </c>
      <c r="O3856" s="35">
        <v>25.412476259999998</v>
      </c>
      <c r="P3856" s="37">
        <v>532.82825639999999</v>
      </c>
      <c r="Q3856" t="str">
        <f t="shared" si="240"/>
        <v>Desirable</v>
      </c>
      <c r="R3856" t="str">
        <f t="shared" si="241"/>
        <v>Normal</v>
      </c>
      <c r="S3856">
        <f t="shared" si="242"/>
        <v>1</v>
      </c>
      <c r="T3856" t="str">
        <f t="shared" si="243"/>
        <v>Low</v>
      </c>
    </row>
    <row r="3857" spans="1:20" ht="15" customHeight="1" x14ac:dyDescent="0.35">
      <c r="A3857" s="35">
        <v>77</v>
      </c>
      <c r="B3857" s="36">
        <v>21.540322700000001</v>
      </c>
      <c r="C3857" s="35">
        <v>96.462731079999998</v>
      </c>
      <c r="D3857" s="35">
        <v>77.938935189999995</v>
      </c>
      <c r="E3857" s="37">
        <v>178.7824172</v>
      </c>
      <c r="F3857" s="37">
        <v>44.828588500000002</v>
      </c>
      <c r="G3857" s="37">
        <v>192.0503013</v>
      </c>
      <c r="H3857" s="37">
        <v>262.2243661</v>
      </c>
      <c r="I3857" s="17" t="s">
        <v>243</v>
      </c>
      <c r="J3857" s="17" t="s">
        <v>249</v>
      </c>
      <c r="K3857" s="17" t="s">
        <v>255</v>
      </c>
      <c r="L3857" s="17" t="s">
        <v>366</v>
      </c>
      <c r="M3857" s="17" t="s">
        <v>255</v>
      </c>
      <c r="N3857" s="36">
        <v>3.9881339828489102</v>
      </c>
      <c r="O3857" s="35">
        <v>18.523795889999999</v>
      </c>
      <c r="P3857" s="37">
        <v>1658.6048479000001</v>
      </c>
      <c r="Q3857" t="str">
        <f t="shared" si="240"/>
        <v>Desirable</v>
      </c>
      <c r="R3857" t="str">
        <f t="shared" si="241"/>
        <v>Normal</v>
      </c>
      <c r="S3857">
        <f t="shared" si="242"/>
        <v>0</v>
      </c>
      <c r="T3857" t="str">
        <f t="shared" si="243"/>
        <v>Low</v>
      </c>
    </row>
    <row r="3858" spans="1:20" ht="15" customHeight="1" x14ac:dyDescent="0.35">
      <c r="A3858" s="35">
        <v>63</v>
      </c>
      <c r="B3858" s="36">
        <v>28.466676289999999</v>
      </c>
      <c r="C3858" s="35">
        <v>110.5177927</v>
      </c>
      <c r="D3858" s="35">
        <v>84.119765670000007</v>
      </c>
      <c r="E3858" s="37">
        <v>195.53887710000001</v>
      </c>
      <c r="F3858" s="37">
        <v>35.524039850000001</v>
      </c>
      <c r="G3858" s="37">
        <v>219.24323229999999</v>
      </c>
      <c r="H3858" s="37">
        <v>226.84623310000001</v>
      </c>
      <c r="I3858" s="17" t="s">
        <v>243</v>
      </c>
      <c r="J3858" s="17" t="s">
        <v>354</v>
      </c>
      <c r="K3858" s="17" t="s">
        <v>392</v>
      </c>
      <c r="L3858" s="17" t="s">
        <v>261</v>
      </c>
      <c r="M3858" s="17" t="s">
        <v>333</v>
      </c>
      <c r="N3858" s="36">
        <v>5.5044099129958601</v>
      </c>
      <c r="O3858" s="35">
        <v>26.398027030000002</v>
      </c>
      <c r="P3858" s="37">
        <v>1793.40060627</v>
      </c>
      <c r="Q3858" t="str">
        <f t="shared" si="240"/>
        <v>Desirable</v>
      </c>
      <c r="R3858" t="str">
        <f t="shared" si="241"/>
        <v>Normal</v>
      </c>
      <c r="S3858">
        <f t="shared" si="242"/>
        <v>3</v>
      </c>
      <c r="T3858" t="str">
        <f t="shared" si="243"/>
        <v>Moderate</v>
      </c>
    </row>
    <row r="3859" spans="1:20" ht="15" customHeight="1" x14ac:dyDescent="0.35">
      <c r="A3859" s="35">
        <v>67</v>
      </c>
      <c r="B3859" s="36">
        <v>19.738668239999999</v>
      </c>
      <c r="C3859" s="35">
        <v>122.40258609999999</v>
      </c>
      <c r="D3859" s="35">
        <v>78.553886550000001</v>
      </c>
      <c r="E3859" s="37">
        <v>177.51896540000001</v>
      </c>
      <c r="F3859" s="37">
        <v>38.874305040000003</v>
      </c>
      <c r="G3859" s="37">
        <v>192.5986925</v>
      </c>
      <c r="H3859" s="37">
        <v>220.52396189999999</v>
      </c>
      <c r="I3859" s="17" t="s">
        <v>243</v>
      </c>
      <c r="J3859" s="17" t="s">
        <v>249</v>
      </c>
      <c r="K3859" s="17" t="s">
        <v>255</v>
      </c>
      <c r="L3859" s="17" t="s">
        <v>261</v>
      </c>
      <c r="M3859" s="17" t="s">
        <v>255</v>
      </c>
      <c r="N3859" s="36">
        <v>4.5664858887468398</v>
      </c>
      <c r="O3859" s="35">
        <v>43.848699549999999</v>
      </c>
      <c r="P3859" s="37">
        <v>1322.4907720799999</v>
      </c>
      <c r="Q3859" t="str">
        <f t="shared" si="240"/>
        <v>Desirable</v>
      </c>
      <c r="R3859" t="str">
        <f t="shared" si="241"/>
        <v>Elevated</v>
      </c>
      <c r="S3859">
        <f t="shared" si="242"/>
        <v>2</v>
      </c>
      <c r="T3859" t="str">
        <f t="shared" si="243"/>
        <v>Low</v>
      </c>
    </row>
    <row r="3860" spans="1:20" ht="15" customHeight="1" x14ac:dyDescent="0.35">
      <c r="A3860" s="35">
        <v>65</v>
      </c>
      <c r="B3860" s="36">
        <v>30.084302180000002</v>
      </c>
      <c r="C3860" s="35">
        <v>112.6849704</v>
      </c>
      <c r="D3860" s="35">
        <v>84.975712569999999</v>
      </c>
      <c r="E3860" s="37">
        <v>194.30839219999999</v>
      </c>
      <c r="F3860" s="37">
        <v>44.424598639999999</v>
      </c>
      <c r="G3860" s="37">
        <v>220.5336892</v>
      </c>
      <c r="H3860" s="37">
        <v>246.7064163</v>
      </c>
      <c r="I3860" s="17" t="s">
        <v>353</v>
      </c>
      <c r="J3860" s="17" t="s">
        <v>359</v>
      </c>
      <c r="K3860" s="17" t="s">
        <v>392</v>
      </c>
      <c r="L3860" s="17" t="s">
        <v>261</v>
      </c>
      <c r="M3860" s="17" t="s">
        <v>334</v>
      </c>
      <c r="N3860" s="36">
        <v>4.37389190107492</v>
      </c>
      <c r="O3860" s="35">
        <v>27.709257829999999</v>
      </c>
      <c r="P3860" s="37">
        <v>1955.4796417</v>
      </c>
      <c r="Q3860" t="str">
        <f t="shared" si="240"/>
        <v>Desirable</v>
      </c>
      <c r="R3860" t="str">
        <f t="shared" si="241"/>
        <v>Normal</v>
      </c>
      <c r="S3860">
        <f t="shared" si="242"/>
        <v>5</v>
      </c>
      <c r="T3860" t="str">
        <f t="shared" si="243"/>
        <v>Moderate</v>
      </c>
    </row>
    <row r="3861" spans="1:20" ht="15" customHeight="1" x14ac:dyDescent="0.35">
      <c r="A3861" s="35">
        <v>23</v>
      </c>
      <c r="B3861" s="36">
        <v>32.279214549999999</v>
      </c>
      <c r="C3861" s="35">
        <v>107.40594729999999</v>
      </c>
      <c r="D3861" s="35">
        <v>68.300860830000005</v>
      </c>
      <c r="E3861" s="37">
        <v>173.01775889999999</v>
      </c>
      <c r="F3861" s="37">
        <v>30.553699049999999</v>
      </c>
      <c r="G3861" s="37">
        <v>204.3992456</v>
      </c>
      <c r="H3861" s="37">
        <v>281.30980690000001</v>
      </c>
      <c r="I3861" s="17" t="s">
        <v>243</v>
      </c>
      <c r="J3861" s="17" t="s">
        <v>249</v>
      </c>
      <c r="K3861" s="17" t="s">
        <v>255</v>
      </c>
      <c r="L3861" s="17" t="s">
        <v>355</v>
      </c>
      <c r="M3861" s="17" t="s">
        <v>334</v>
      </c>
      <c r="N3861" s="36">
        <v>5.6627434412069997</v>
      </c>
      <c r="O3861" s="35">
        <v>39.105086470000003</v>
      </c>
      <c r="P3861" s="37">
        <v>742.42193465000003</v>
      </c>
      <c r="Q3861" t="str">
        <f t="shared" si="240"/>
        <v>Desirable</v>
      </c>
      <c r="R3861" t="str">
        <f t="shared" si="241"/>
        <v>Normal</v>
      </c>
      <c r="S3861">
        <f t="shared" si="242"/>
        <v>4</v>
      </c>
      <c r="T3861" t="str">
        <f t="shared" si="243"/>
        <v>Moderate</v>
      </c>
    </row>
    <row r="3862" spans="1:20" ht="15" customHeight="1" x14ac:dyDescent="0.35">
      <c r="A3862" s="35">
        <v>73</v>
      </c>
      <c r="B3862" s="36">
        <v>17.199305280000001</v>
      </c>
      <c r="C3862" s="35">
        <v>109.1009651</v>
      </c>
      <c r="D3862" s="35">
        <v>75.292732139999998</v>
      </c>
      <c r="E3862" s="37">
        <v>187.98135189999999</v>
      </c>
      <c r="F3862" s="37">
        <v>35.06224675</v>
      </c>
      <c r="G3862" s="37">
        <v>207.5025316</v>
      </c>
      <c r="H3862" s="37">
        <v>239.7329436</v>
      </c>
      <c r="I3862" s="17" t="s">
        <v>243</v>
      </c>
      <c r="J3862" s="17" t="s">
        <v>359</v>
      </c>
      <c r="K3862" s="17" t="s">
        <v>255</v>
      </c>
      <c r="L3862" s="17" t="s">
        <v>366</v>
      </c>
      <c r="M3862" s="17" t="s">
        <v>332</v>
      </c>
      <c r="N3862" s="36">
        <v>5.3613607034466497</v>
      </c>
      <c r="O3862" s="35">
        <v>33.808232959999998</v>
      </c>
      <c r="P3862" s="37">
        <v>1255.5492854399999</v>
      </c>
      <c r="Q3862" t="str">
        <f t="shared" si="240"/>
        <v>Desirable</v>
      </c>
      <c r="R3862" t="str">
        <f t="shared" si="241"/>
        <v>Normal</v>
      </c>
      <c r="S3862">
        <f t="shared" si="242"/>
        <v>2</v>
      </c>
      <c r="T3862" t="str">
        <f t="shared" si="243"/>
        <v>Low</v>
      </c>
    </row>
    <row r="3863" spans="1:20" ht="15" customHeight="1" x14ac:dyDescent="0.35">
      <c r="A3863" s="35">
        <v>76</v>
      </c>
      <c r="B3863" s="36">
        <v>24.359316119999999</v>
      </c>
      <c r="C3863" s="35">
        <v>96.974588359999998</v>
      </c>
      <c r="D3863" s="35">
        <v>72.961491109999997</v>
      </c>
      <c r="E3863" s="37">
        <v>197.76104900000001</v>
      </c>
      <c r="F3863" s="37">
        <v>39.036378059999997</v>
      </c>
      <c r="G3863" s="37">
        <v>218.01937520000001</v>
      </c>
      <c r="H3863" s="37">
        <v>254.60279639999999</v>
      </c>
      <c r="I3863" s="17" t="s">
        <v>243</v>
      </c>
      <c r="J3863" s="17" t="s">
        <v>249</v>
      </c>
      <c r="K3863" s="17" t="s">
        <v>255</v>
      </c>
      <c r="L3863" s="17" t="s">
        <v>366</v>
      </c>
      <c r="M3863" s="17" t="s">
        <v>255</v>
      </c>
      <c r="N3863" s="36">
        <v>5.0660706455920597</v>
      </c>
      <c r="O3863" s="35">
        <v>24.013097250000001</v>
      </c>
      <c r="P3863" s="37">
        <v>1851.3080251199999</v>
      </c>
      <c r="Q3863" t="str">
        <f t="shared" si="240"/>
        <v>Desirable</v>
      </c>
      <c r="R3863" t="str">
        <f t="shared" si="241"/>
        <v>Normal</v>
      </c>
      <c r="S3863">
        <f t="shared" si="242"/>
        <v>1</v>
      </c>
      <c r="T3863" t="str">
        <f t="shared" si="243"/>
        <v>Low</v>
      </c>
    </row>
    <row r="3864" spans="1:20" ht="15" customHeight="1" x14ac:dyDescent="0.35">
      <c r="A3864" s="35">
        <v>46</v>
      </c>
      <c r="B3864" s="36">
        <v>26.756156900000001</v>
      </c>
      <c r="C3864" s="35">
        <v>89.757126040000003</v>
      </c>
      <c r="D3864" s="35">
        <v>82.139954829999994</v>
      </c>
      <c r="E3864" s="37">
        <v>174.35241690000001</v>
      </c>
      <c r="F3864" s="37">
        <v>31.392105399999998</v>
      </c>
      <c r="G3864" s="37">
        <v>199.00625099999999</v>
      </c>
      <c r="H3864" s="37">
        <v>208.88242650000001</v>
      </c>
      <c r="I3864" s="17" t="s">
        <v>243</v>
      </c>
      <c r="J3864" s="17" t="s">
        <v>359</v>
      </c>
      <c r="K3864" s="17" t="s">
        <v>392</v>
      </c>
      <c r="L3864" s="17" t="s">
        <v>360</v>
      </c>
      <c r="M3864" s="17" t="s">
        <v>333</v>
      </c>
      <c r="N3864" s="36">
        <v>5.5540211361548302</v>
      </c>
      <c r="O3864" s="35">
        <v>7.6171712100000102</v>
      </c>
      <c r="P3864" s="37">
        <v>1230.7832174</v>
      </c>
      <c r="Q3864" t="str">
        <f t="shared" si="240"/>
        <v>Desirable</v>
      </c>
      <c r="R3864" t="str">
        <f t="shared" si="241"/>
        <v>Normal</v>
      </c>
      <c r="S3864">
        <f t="shared" si="242"/>
        <v>3</v>
      </c>
      <c r="T3864" t="str">
        <f t="shared" si="243"/>
        <v>Moderate</v>
      </c>
    </row>
    <row r="3865" spans="1:20" ht="15" customHeight="1" x14ac:dyDescent="0.35">
      <c r="A3865" s="35">
        <v>88</v>
      </c>
      <c r="B3865" s="36">
        <v>26.903000420000001</v>
      </c>
      <c r="C3865" s="35">
        <v>114.5833245</v>
      </c>
      <c r="D3865" s="35">
        <v>81.483548569999996</v>
      </c>
      <c r="E3865" s="37">
        <v>195.50085960000001</v>
      </c>
      <c r="F3865" s="37">
        <v>34.383738000000001</v>
      </c>
      <c r="G3865" s="37">
        <v>217.5407356</v>
      </c>
      <c r="H3865" s="37">
        <v>225.8122401</v>
      </c>
      <c r="I3865" s="17" t="s">
        <v>243</v>
      </c>
      <c r="J3865" s="17" t="s">
        <v>249</v>
      </c>
      <c r="K3865" s="17" t="s">
        <v>392</v>
      </c>
      <c r="L3865" s="17" t="s">
        <v>366</v>
      </c>
      <c r="M3865" s="17" t="s">
        <v>333</v>
      </c>
      <c r="N3865" s="36">
        <v>5.6858524108111803</v>
      </c>
      <c r="O3865" s="35">
        <v>33.09977593</v>
      </c>
      <c r="P3865" s="37">
        <v>2367.4640369600002</v>
      </c>
      <c r="Q3865" t="str">
        <f t="shared" si="240"/>
        <v>Desirable</v>
      </c>
      <c r="R3865" t="str">
        <f t="shared" si="241"/>
        <v>Normal</v>
      </c>
      <c r="S3865">
        <f t="shared" si="242"/>
        <v>3</v>
      </c>
      <c r="T3865" t="str">
        <f t="shared" si="243"/>
        <v>Moderate</v>
      </c>
    </row>
    <row r="3866" spans="1:20" ht="15" customHeight="1" x14ac:dyDescent="0.35">
      <c r="A3866" s="35">
        <v>35</v>
      </c>
      <c r="B3866" s="36">
        <v>22.60503495</v>
      </c>
      <c r="C3866" s="35">
        <v>106.0192242</v>
      </c>
      <c r="D3866" s="35">
        <v>72.342412330000002</v>
      </c>
      <c r="E3866" s="37">
        <v>183.9114233</v>
      </c>
      <c r="F3866" s="37">
        <v>31.46928029</v>
      </c>
      <c r="G3866" s="37">
        <v>212.24841029999999</v>
      </c>
      <c r="H3866" s="37">
        <v>218.35110109999999</v>
      </c>
      <c r="I3866" s="17" t="s">
        <v>243</v>
      </c>
      <c r="J3866" s="17" t="s">
        <v>249</v>
      </c>
      <c r="K3866" s="17" t="s">
        <v>255</v>
      </c>
      <c r="L3866" s="17" t="s">
        <v>357</v>
      </c>
      <c r="M3866" s="17" t="s">
        <v>255</v>
      </c>
      <c r="N3866" s="36">
        <v>5.8441572735440497</v>
      </c>
      <c r="O3866" s="35">
        <v>33.676811870000002</v>
      </c>
      <c r="P3866" s="37">
        <v>791.17622325000002</v>
      </c>
      <c r="Q3866" t="str">
        <f t="shared" si="240"/>
        <v>Desirable</v>
      </c>
      <c r="R3866" t="str">
        <f t="shared" si="241"/>
        <v>Normal</v>
      </c>
      <c r="S3866">
        <f t="shared" si="242"/>
        <v>1</v>
      </c>
      <c r="T3866" t="str">
        <f t="shared" si="243"/>
        <v>Low</v>
      </c>
    </row>
    <row r="3867" spans="1:20" ht="15" customHeight="1" x14ac:dyDescent="0.35">
      <c r="A3867" s="35">
        <v>19</v>
      </c>
      <c r="B3867" s="36">
        <v>20.318689670000001</v>
      </c>
      <c r="C3867" s="35">
        <v>105.17883500000001</v>
      </c>
      <c r="D3867" s="35">
        <v>73.308819290000002</v>
      </c>
      <c r="E3867" s="37">
        <v>186.86630719999999</v>
      </c>
      <c r="F3867" s="37">
        <v>30.255420319999999</v>
      </c>
      <c r="G3867" s="37">
        <v>236.2776528</v>
      </c>
      <c r="H3867" s="37">
        <v>250.00976399999999</v>
      </c>
      <c r="I3867" s="17" t="s">
        <v>243</v>
      </c>
      <c r="J3867" s="17" t="s">
        <v>359</v>
      </c>
      <c r="K3867" s="17" t="s">
        <v>255</v>
      </c>
      <c r="L3867" s="17" t="s">
        <v>355</v>
      </c>
      <c r="M3867" s="17" t="s">
        <v>255</v>
      </c>
      <c r="N3867" s="36">
        <v>6.1762918916209602</v>
      </c>
      <c r="O3867" s="35">
        <v>31.870015710000001</v>
      </c>
      <c r="P3867" s="37">
        <v>386.05510372999998</v>
      </c>
      <c r="Q3867" t="str">
        <f t="shared" si="240"/>
        <v>Desirable</v>
      </c>
      <c r="R3867" t="str">
        <f t="shared" si="241"/>
        <v>Normal</v>
      </c>
      <c r="S3867">
        <f t="shared" si="242"/>
        <v>1</v>
      </c>
      <c r="T3867" t="str">
        <f t="shared" si="243"/>
        <v>Low</v>
      </c>
    </row>
    <row r="3868" spans="1:20" ht="15" customHeight="1" x14ac:dyDescent="0.35">
      <c r="A3868" s="35">
        <v>25</v>
      </c>
      <c r="B3868" s="36">
        <v>24.699300560000001</v>
      </c>
      <c r="C3868" s="35">
        <v>79.524234719999995</v>
      </c>
      <c r="D3868" s="35">
        <v>74.125232359999998</v>
      </c>
      <c r="E3868" s="37">
        <v>178.06222260000001</v>
      </c>
      <c r="F3868" s="37">
        <v>36.959746549999998</v>
      </c>
      <c r="G3868" s="37">
        <v>190.09634209999999</v>
      </c>
      <c r="H3868" s="37">
        <v>261.74705619999997</v>
      </c>
      <c r="I3868" s="17" t="s">
        <v>243</v>
      </c>
      <c r="J3868" s="17" t="s">
        <v>359</v>
      </c>
      <c r="K3868" s="17" t="s">
        <v>255</v>
      </c>
      <c r="L3868" s="17" t="s">
        <v>355</v>
      </c>
      <c r="M3868" s="17" t="s">
        <v>255</v>
      </c>
      <c r="N3868" s="36">
        <v>4.8177338651149402</v>
      </c>
      <c r="O3868" s="35">
        <v>5.3990023599999999</v>
      </c>
      <c r="P3868" s="37">
        <v>617.48251400000004</v>
      </c>
      <c r="Q3868" t="str">
        <f t="shared" si="240"/>
        <v>Desirable</v>
      </c>
      <c r="R3868" t="str">
        <f t="shared" si="241"/>
        <v>Normal</v>
      </c>
      <c r="S3868">
        <f t="shared" si="242"/>
        <v>1</v>
      </c>
      <c r="T3868" t="str">
        <f t="shared" si="243"/>
        <v>Low</v>
      </c>
    </row>
    <row r="3869" spans="1:20" ht="15" customHeight="1" x14ac:dyDescent="0.35">
      <c r="A3869" s="35">
        <v>71</v>
      </c>
      <c r="B3869" s="36">
        <v>30.22059059</v>
      </c>
      <c r="C3869" s="35">
        <v>98.757940750000003</v>
      </c>
      <c r="D3869" s="35">
        <v>84.855927969999996</v>
      </c>
      <c r="E3869" s="37">
        <v>191.27025420000001</v>
      </c>
      <c r="F3869" s="37">
        <v>37.376324369999999</v>
      </c>
      <c r="G3869" s="37">
        <v>213.1764498</v>
      </c>
      <c r="H3869" s="37">
        <v>253.44041060000001</v>
      </c>
      <c r="I3869" s="17" t="s">
        <v>353</v>
      </c>
      <c r="J3869" s="17" t="s">
        <v>249</v>
      </c>
      <c r="K3869" s="17" t="s">
        <v>392</v>
      </c>
      <c r="L3869" s="17" t="s">
        <v>366</v>
      </c>
      <c r="M3869" s="17" t="s">
        <v>334</v>
      </c>
      <c r="N3869" s="36">
        <v>5.1174174406920203</v>
      </c>
      <c r="O3869" s="35">
        <v>13.90201278</v>
      </c>
      <c r="P3869" s="37">
        <v>2145.6619318899998</v>
      </c>
      <c r="Q3869" t="str">
        <f t="shared" si="240"/>
        <v>Desirable</v>
      </c>
      <c r="R3869" t="str">
        <f t="shared" si="241"/>
        <v>Normal</v>
      </c>
      <c r="S3869">
        <f t="shared" si="242"/>
        <v>6</v>
      </c>
      <c r="T3869" t="str">
        <f t="shared" si="243"/>
        <v>High</v>
      </c>
    </row>
    <row r="3870" spans="1:20" ht="15" customHeight="1" x14ac:dyDescent="0.35">
      <c r="A3870" s="35">
        <v>55</v>
      </c>
      <c r="B3870" s="36">
        <v>29.852390199999999</v>
      </c>
      <c r="C3870" s="35">
        <v>111.58067920000001</v>
      </c>
      <c r="D3870" s="35">
        <v>87.792605850000001</v>
      </c>
      <c r="E3870" s="37">
        <v>189.53088969999999</v>
      </c>
      <c r="F3870" s="37">
        <v>39.755038059999997</v>
      </c>
      <c r="G3870" s="37">
        <v>234.67382259999999</v>
      </c>
      <c r="H3870" s="37">
        <v>234.1832929</v>
      </c>
      <c r="I3870" s="17" t="s">
        <v>353</v>
      </c>
      <c r="J3870" s="17" t="s">
        <v>249</v>
      </c>
      <c r="K3870" s="17" t="s">
        <v>392</v>
      </c>
      <c r="L3870" s="17" t="s">
        <v>363</v>
      </c>
      <c r="M3870" s="17" t="s">
        <v>333</v>
      </c>
      <c r="N3870" s="36">
        <v>4.7674684505131601</v>
      </c>
      <c r="O3870" s="35">
        <v>23.788073350000001</v>
      </c>
      <c r="P3870" s="37">
        <v>1641.8814609999999</v>
      </c>
      <c r="Q3870" t="str">
        <f t="shared" si="240"/>
        <v>Desirable</v>
      </c>
      <c r="R3870" t="str">
        <f t="shared" si="241"/>
        <v>Normal</v>
      </c>
      <c r="S3870">
        <f t="shared" si="242"/>
        <v>5</v>
      </c>
      <c r="T3870" t="str">
        <f t="shared" si="243"/>
        <v>Moderate</v>
      </c>
    </row>
    <row r="3871" spans="1:20" ht="15" customHeight="1" x14ac:dyDescent="0.35">
      <c r="A3871" s="35">
        <v>65</v>
      </c>
      <c r="B3871" s="36">
        <v>29.913509220000002</v>
      </c>
      <c r="C3871" s="35">
        <v>109.78045830000001</v>
      </c>
      <c r="D3871" s="35">
        <v>74.003962790000003</v>
      </c>
      <c r="E3871" s="37">
        <v>207.2754611</v>
      </c>
      <c r="F3871" s="37">
        <v>35.980150190000003</v>
      </c>
      <c r="G3871" s="37">
        <v>222.34709989999999</v>
      </c>
      <c r="H3871" s="37">
        <v>275.75986599999999</v>
      </c>
      <c r="I3871" s="17" t="s">
        <v>353</v>
      </c>
      <c r="J3871" s="17" t="s">
        <v>249</v>
      </c>
      <c r="K3871" s="17" t="s">
        <v>255</v>
      </c>
      <c r="L3871" s="17" t="s">
        <v>261</v>
      </c>
      <c r="M3871" s="17" t="s">
        <v>333</v>
      </c>
      <c r="N3871" s="36">
        <v>5.7608281234359104</v>
      </c>
      <c r="O3871" s="35">
        <v>35.776495509999997</v>
      </c>
      <c r="P3871" s="37">
        <v>1944.3780993</v>
      </c>
      <c r="Q3871" t="str">
        <f t="shared" si="240"/>
        <v>Borderline High</v>
      </c>
      <c r="R3871" t="str">
        <f t="shared" si="241"/>
        <v>Normal</v>
      </c>
      <c r="S3871">
        <f t="shared" si="242"/>
        <v>5</v>
      </c>
      <c r="T3871" t="str">
        <f t="shared" si="243"/>
        <v>Moderate</v>
      </c>
    </row>
    <row r="3872" spans="1:20" ht="15" customHeight="1" x14ac:dyDescent="0.35">
      <c r="A3872" s="35">
        <v>44</v>
      </c>
      <c r="B3872" s="36">
        <v>33.254949140000001</v>
      </c>
      <c r="C3872" s="35">
        <v>120.0901478</v>
      </c>
      <c r="D3872" s="35">
        <v>94.138477600000002</v>
      </c>
      <c r="E3872" s="37">
        <v>194.50159880000001</v>
      </c>
      <c r="F3872" s="37">
        <v>47.87610626</v>
      </c>
      <c r="G3872" s="37">
        <v>205.99707290000001</v>
      </c>
      <c r="H3872" s="37">
        <v>261.68534</v>
      </c>
      <c r="I3872" s="17" t="s">
        <v>243</v>
      </c>
      <c r="J3872" s="17" t="s">
        <v>249</v>
      </c>
      <c r="K3872" s="17" t="s">
        <v>392</v>
      </c>
      <c r="L3872" s="17" t="s">
        <v>360</v>
      </c>
      <c r="M3872" s="17" t="s">
        <v>334</v>
      </c>
      <c r="N3872" s="36">
        <v>4.06260270506802</v>
      </c>
      <c r="O3872" s="35">
        <v>25.951670199999999</v>
      </c>
      <c r="P3872" s="37">
        <v>1463.2177621599999</v>
      </c>
      <c r="Q3872" t="str">
        <f t="shared" si="240"/>
        <v>Desirable</v>
      </c>
      <c r="R3872" t="str">
        <f t="shared" si="241"/>
        <v>Elevated</v>
      </c>
      <c r="S3872">
        <f t="shared" si="242"/>
        <v>4</v>
      </c>
      <c r="T3872" t="str">
        <f t="shared" si="243"/>
        <v>Moderate</v>
      </c>
    </row>
    <row r="3873" spans="1:20" ht="15" customHeight="1" x14ac:dyDescent="0.35">
      <c r="A3873" s="35">
        <v>37</v>
      </c>
      <c r="B3873" s="36">
        <v>21.763296960000002</v>
      </c>
      <c r="C3873" s="35">
        <v>107.5929237</v>
      </c>
      <c r="D3873" s="35">
        <v>82.994932070000004</v>
      </c>
      <c r="E3873" s="37">
        <v>174.70658330000001</v>
      </c>
      <c r="F3873" s="37">
        <v>38.597340799999998</v>
      </c>
      <c r="G3873" s="37">
        <v>207.46699319999999</v>
      </c>
      <c r="H3873" s="37">
        <v>279.77819199999999</v>
      </c>
      <c r="I3873" s="17" t="s">
        <v>243</v>
      </c>
      <c r="J3873" s="17" t="s">
        <v>249</v>
      </c>
      <c r="K3873" s="17" t="s">
        <v>392</v>
      </c>
      <c r="L3873" s="17" t="s">
        <v>357</v>
      </c>
      <c r="M3873" s="17" t="s">
        <v>255</v>
      </c>
      <c r="N3873" s="36">
        <v>4.5263891159050997</v>
      </c>
      <c r="O3873" s="35">
        <v>24.597991629999999</v>
      </c>
      <c r="P3873" s="37">
        <v>805.24198751999995</v>
      </c>
      <c r="Q3873" t="str">
        <f t="shared" si="240"/>
        <v>Desirable</v>
      </c>
      <c r="R3873" t="str">
        <f t="shared" si="241"/>
        <v>Normal</v>
      </c>
      <c r="S3873">
        <f t="shared" si="242"/>
        <v>1</v>
      </c>
      <c r="T3873" t="str">
        <f t="shared" si="243"/>
        <v>Low</v>
      </c>
    </row>
    <row r="3874" spans="1:20" ht="15" customHeight="1" x14ac:dyDescent="0.35">
      <c r="A3874" s="35">
        <v>29</v>
      </c>
      <c r="B3874" s="36">
        <v>25.110117500000001</v>
      </c>
      <c r="C3874" s="35">
        <v>117.3859142</v>
      </c>
      <c r="D3874" s="35">
        <v>78.899854939999997</v>
      </c>
      <c r="E3874" s="37">
        <v>176.39751089999999</v>
      </c>
      <c r="F3874" s="37">
        <v>36.629476910000001</v>
      </c>
      <c r="G3874" s="37">
        <v>200.92699680000001</v>
      </c>
      <c r="H3874" s="37">
        <v>214.57660920000001</v>
      </c>
      <c r="I3874" s="17" t="s">
        <v>353</v>
      </c>
      <c r="J3874" s="17" t="s">
        <v>354</v>
      </c>
      <c r="K3874" s="17" t="s">
        <v>255</v>
      </c>
      <c r="L3874" s="17" t="s">
        <v>355</v>
      </c>
      <c r="M3874" s="17" t="s">
        <v>333</v>
      </c>
      <c r="N3874" s="36">
        <v>4.8157256335768999</v>
      </c>
      <c r="O3874" s="35">
        <v>38.486059259999998</v>
      </c>
      <c r="P3874" s="37">
        <v>728.19340750000003</v>
      </c>
      <c r="Q3874" t="str">
        <f t="shared" si="240"/>
        <v>Desirable</v>
      </c>
      <c r="R3874" t="str">
        <f t="shared" si="241"/>
        <v>Normal</v>
      </c>
      <c r="S3874">
        <f t="shared" si="242"/>
        <v>5</v>
      </c>
      <c r="T3874" t="str">
        <f t="shared" si="243"/>
        <v>Moderate</v>
      </c>
    </row>
    <row r="3875" spans="1:20" ht="15" customHeight="1" x14ac:dyDescent="0.35">
      <c r="A3875" s="35">
        <v>60</v>
      </c>
      <c r="B3875" s="36">
        <v>26.075815609999999</v>
      </c>
      <c r="C3875" s="35">
        <v>120.3275843</v>
      </c>
      <c r="D3875" s="35">
        <v>78.725558070000005</v>
      </c>
      <c r="E3875" s="37">
        <v>215.16947909999999</v>
      </c>
      <c r="F3875" s="37">
        <v>32.983795639999997</v>
      </c>
      <c r="G3875" s="37">
        <v>229.0850988</v>
      </c>
      <c r="H3875" s="37">
        <v>229.59786579999999</v>
      </c>
      <c r="I3875" s="17" t="s">
        <v>243</v>
      </c>
      <c r="J3875" s="17" t="s">
        <v>359</v>
      </c>
      <c r="K3875" s="17" t="s">
        <v>255</v>
      </c>
      <c r="L3875" s="17" t="s">
        <v>261</v>
      </c>
      <c r="M3875" s="17" t="s">
        <v>333</v>
      </c>
      <c r="N3875" s="36">
        <v>6.5234905481605798</v>
      </c>
      <c r="O3875" s="35">
        <v>41.60202623</v>
      </c>
      <c r="P3875" s="37">
        <v>1564.5489365999999</v>
      </c>
      <c r="Q3875" t="str">
        <f t="shared" si="240"/>
        <v>Borderline High</v>
      </c>
      <c r="R3875" t="str">
        <f t="shared" si="241"/>
        <v>Elevated</v>
      </c>
      <c r="S3875">
        <f t="shared" si="242"/>
        <v>4</v>
      </c>
      <c r="T3875" t="str">
        <f t="shared" si="243"/>
        <v>Moderate</v>
      </c>
    </row>
    <row r="3876" spans="1:20" ht="15" customHeight="1" x14ac:dyDescent="0.35">
      <c r="A3876" s="35">
        <v>78</v>
      </c>
      <c r="B3876" s="36">
        <v>12.58759382</v>
      </c>
      <c r="C3876" s="35">
        <v>110.21290860000001</v>
      </c>
      <c r="D3876" s="35">
        <v>78.913154700000007</v>
      </c>
      <c r="E3876" s="37">
        <v>189.6008057</v>
      </c>
      <c r="F3876" s="37">
        <v>25.568552839999999</v>
      </c>
      <c r="G3876" s="37">
        <v>211.5832552</v>
      </c>
      <c r="H3876" s="37">
        <v>247.81701440000001</v>
      </c>
      <c r="I3876" s="17" t="s">
        <v>243</v>
      </c>
      <c r="J3876" s="17" t="s">
        <v>249</v>
      </c>
      <c r="K3876" s="17" t="s">
        <v>255</v>
      </c>
      <c r="L3876" s="17" t="s">
        <v>366</v>
      </c>
      <c r="M3876" s="17" t="s">
        <v>332</v>
      </c>
      <c r="N3876" s="36">
        <v>7.4153905731960101</v>
      </c>
      <c r="O3876" s="35">
        <v>31.299753899999999</v>
      </c>
      <c r="P3876" s="37">
        <v>981.83231795999995</v>
      </c>
      <c r="Q3876" t="str">
        <f t="shared" si="240"/>
        <v>Desirable</v>
      </c>
      <c r="R3876" t="str">
        <f t="shared" si="241"/>
        <v>Normal</v>
      </c>
      <c r="S3876">
        <f t="shared" si="242"/>
        <v>2</v>
      </c>
      <c r="T3876" t="str">
        <f t="shared" si="243"/>
        <v>Low</v>
      </c>
    </row>
    <row r="3877" spans="1:20" ht="15" customHeight="1" x14ac:dyDescent="0.35">
      <c r="A3877" s="35">
        <v>48</v>
      </c>
      <c r="B3877" s="36">
        <v>28.121209879999999</v>
      </c>
      <c r="C3877" s="35">
        <v>107.7352554</v>
      </c>
      <c r="D3877" s="35">
        <v>88.491350240000003</v>
      </c>
      <c r="E3877" s="37">
        <v>193.87314549999999</v>
      </c>
      <c r="F3877" s="37">
        <v>49.413994639999999</v>
      </c>
      <c r="G3877" s="37">
        <v>206.08115599999999</v>
      </c>
      <c r="H3877" s="37">
        <v>270.04617880000001</v>
      </c>
      <c r="I3877" s="17" t="s">
        <v>243</v>
      </c>
      <c r="J3877" s="17" t="s">
        <v>249</v>
      </c>
      <c r="K3877" s="17" t="s">
        <v>392</v>
      </c>
      <c r="L3877" s="17" t="s">
        <v>360</v>
      </c>
      <c r="M3877" s="17" t="s">
        <v>333</v>
      </c>
      <c r="N3877" s="36">
        <v>3.9234461191093901</v>
      </c>
      <c r="O3877" s="35">
        <v>19.243905160000001</v>
      </c>
      <c r="P3877" s="37">
        <v>1349.81807424</v>
      </c>
      <c r="Q3877" t="str">
        <f t="shared" si="240"/>
        <v>Desirable</v>
      </c>
      <c r="R3877" t="str">
        <f t="shared" si="241"/>
        <v>Normal</v>
      </c>
      <c r="S3877">
        <f t="shared" si="242"/>
        <v>2</v>
      </c>
      <c r="T3877" t="str">
        <f t="shared" si="243"/>
        <v>Low</v>
      </c>
    </row>
    <row r="3878" spans="1:20" ht="15" customHeight="1" x14ac:dyDescent="0.35">
      <c r="A3878" s="35">
        <v>78</v>
      </c>
      <c r="B3878" s="36">
        <v>26.851667129999999</v>
      </c>
      <c r="C3878" s="35">
        <v>114.48518679999999</v>
      </c>
      <c r="D3878" s="35">
        <v>95.284285310000001</v>
      </c>
      <c r="E3878" s="37">
        <v>199.91343069999999</v>
      </c>
      <c r="F3878" s="37">
        <v>35.648988719999998</v>
      </c>
      <c r="G3878" s="37">
        <v>217.54909119999999</v>
      </c>
      <c r="H3878" s="37">
        <v>224.19953810000001</v>
      </c>
      <c r="I3878" s="17" t="s">
        <v>243</v>
      </c>
      <c r="J3878" s="17" t="s">
        <v>359</v>
      </c>
      <c r="K3878" s="17" t="s">
        <v>392</v>
      </c>
      <c r="L3878" s="17" t="s">
        <v>366</v>
      </c>
      <c r="M3878" s="17" t="s">
        <v>333</v>
      </c>
      <c r="N3878" s="36">
        <v>5.6078289420828202</v>
      </c>
      <c r="O3878" s="35">
        <v>19.20090149</v>
      </c>
      <c r="P3878" s="37">
        <v>2094.4300361400001</v>
      </c>
      <c r="Q3878" t="str">
        <f t="shared" si="240"/>
        <v>Desirable</v>
      </c>
      <c r="R3878" t="str">
        <f t="shared" si="241"/>
        <v>Normal</v>
      </c>
      <c r="S3878">
        <f t="shared" si="242"/>
        <v>3</v>
      </c>
      <c r="T3878" t="str">
        <f t="shared" si="243"/>
        <v>Moderate</v>
      </c>
    </row>
    <row r="3879" spans="1:20" ht="15" customHeight="1" x14ac:dyDescent="0.35">
      <c r="A3879" s="35">
        <v>84</v>
      </c>
      <c r="B3879" s="36">
        <v>21.31822476</v>
      </c>
      <c r="C3879" s="35">
        <v>113.3353413</v>
      </c>
      <c r="D3879" s="35">
        <v>81.606189939999993</v>
      </c>
      <c r="E3879" s="37">
        <v>200.9697275</v>
      </c>
      <c r="F3879" s="37">
        <v>39.888111119999998</v>
      </c>
      <c r="G3879" s="37">
        <v>224.0305309</v>
      </c>
      <c r="H3879" s="37">
        <v>244.2361037</v>
      </c>
      <c r="I3879" s="17" t="s">
        <v>353</v>
      </c>
      <c r="J3879" s="17" t="s">
        <v>354</v>
      </c>
      <c r="K3879" s="17" t="s">
        <v>392</v>
      </c>
      <c r="L3879" s="17" t="s">
        <v>366</v>
      </c>
      <c r="M3879" s="17" t="s">
        <v>255</v>
      </c>
      <c r="N3879" s="36">
        <v>5.0383365332943404</v>
      </c>
      <c r="O3879" s="35">
        <v>31.729151359999999</v>
      </c>
      <c r="P3879" s="37">
        <v>1790.7308798399999</v>
      </c>
      <c r="Q3879" t="str">
        <f t="shared" si="240"/>
        <v>Borderline High</v>
      </c>
      <c r="R3879" t="str">
        <f t="shared" si="241"/>
        <v>Normal</v>
      </c>
      <c r="S3879">
        <f t="shared" si="242"/>
        <v>3</v>
      </c>
      <c r="T3879" t="str">
        <f t="shared" si="243"/>
        <v>Moderate</v>
      </c>
    </row>
    <row r="3880" spans="1:20" ht="15" customHeight="1" x14ac:dyDescent="0.35">
      <c r="A3880" s="35">
        <v>52</v>
      </c>
      <c r="B3880" s="36">
        <v>31.356464540000001</v>
      </c>
      <c r="C3880" s="35">
        <v>122.87173249999999</v>
      </c>
      <c r="D3880" s="35">
        <v>95.855500840000005</v>
      </c>
      <c r="E3880" s="37">
        <v>164.22336469999999</v>
      </c>
      <c r="F3880" s="37">
        <v>45.003641420000001</v>
      </c>
      <c r="G3880" s="37">
        <v>174.98811760000001</v>
      </c>
      <c r="H3880" s="37">
        <v>270.45052959999998</v>
      </c>
      <c r="I3880" s="17" t="s">
        <v>243</v>
      </c>
      <c r="J3880" s="17" t="s">
        <v>249</v>
      </c>
      <c r="K3880" s="17" t="s">
        <v>392</v>
      </c>
      <c r="L3880" s="17" t="s">
        <v>363</v>
      </c>
      <c r="M3880" s="17" t="s">
        <v>334</v>
      </c>
      <c r="N3880" s="36">
        <v>3.6491128166135001</v>
      </c>
      <c r="O3880" s="35">
        <v>27.016231659999999</v>
      </c>
      <c r="P3880" s="37">
        <v>1630.53615608</v>
      </c>
      <c r="Q3880" t="str">
        <f t="shared" si="240"/>
        <v>Desirable</v>
      </c>
      <c r="R3880" t="str">
        <f t="shared" si="241"/>
        <v>Elevated</v>
      </c>
      <c r="S3880">
        <f t="shared" si="242"/>
        <v>4</v>
      </c>
      <c r="T3880" t="str">
        <f t="shared" si="243"/>
        <v>Moderate</v>
      </c>
    </row>
    <row r="3881" spans="1:20" ht="15" customHeight="1" x14ac:dyDescent="0.35">
      <c r="A3881" s="35">
        <v>53</v>
      </c>
      <c r="B3881" s="36">
        <v>31.040518479999999</v>
      </c>
      <c r="C3881" s="35">
        <v>105.165493</v>
      </c>
      <c r="D3881" s="35">
        <v>91.81361665</v>
      </c>
      <c r="E3881" s="37">
        <v>175.3679971</v>
      </c>
      <c r="F3881" s="37">
        <v>30.447776619999999</v>
      </c>
      <c r="G3881" s="37">
        <v>195.74192969999999</v>
      </c>
      <c r="H3881" s="37">
        <v>274.53072109999999</v>
      </c>
      <c r="I3881" s="17" t="s">
        <v>243</v>
      </c>
      <c r="J3881" s="17" t="s">
        <v>359</v>
      </c>
      <c r="K3881" s="17" t="s">
        <v>392</v>
      </c>
      <c r="L3881" s="17" t="s">
        <v>363</v>
      </c>
      <c r="M3881" s="17" t="s">
        <v>334</v>
      </c>
      <c r="N3881" s="36">
        <v>5.7596322808282601</v>
      </c>
      <c r="O3881" s="35">
        <v>13.35187635</v>
      </c>
      <c r="P3881" s="37">
        <v>1645.1474794400001</v>
      </c>
      <c r="Q3881" t="str">
        <f t="shared" si="240"/>
        <v>Desirable</v>
      </c>
      <c r="R3881" t="str">
        <f t="shared" si="241"/>
        <v>Normal</v>
      </c>
      <c r="S3881">
        <f t="shared" si="242"/>
        <v>4</v>
      </c>
      <c r="T3881" t="str">
        <f t="shared" si="243"/>
        <v>Moderate</v>
      </c>
    </row>
    <row r="3882" spans="1:20" ht="15" customHeight="1" x14ac:dyDescent="0.35">
      <c r="A3882" s="35">
        <v>33</v>
      </c>
      <c r="B3882" s="36">
        <v>28.999144139999999</v>
      </c>
      <c r="C3882" s="35">
        <v>112.0260882</v>
      </c>
      <c r="D3882" s="35">
        <v>90.716122179999999</v>
      </c>
      <c r="E3882" s="37">
        <v>184.49188710000001</v>
      </c>
      <c r="F3882" s="37">
        <v>37.139143799999999</v>
      </c>
      <c r="G3882" s="37">
        <v>190.8350226</v>
      </c>
      <c r="H3882" s="37">
        <v>251.8779893</v>
      </c>
      <c r="I3882" s="17" t="s">
        <v>243</v>
      </c>
      <c r="J3882" s="17" t="s">
        <v>359</v>
      </c>
      <c r="K3882" s="17" t="s">
        <v>392</v>
      </c>
      <c r="L3882" s="17" t="s">
        <v>357</v>
      </c>
      <c r="M3882" s="17" t="s">
        <v>333</v>
      </c>
      <c r="N3882" s="36">
        <v>4.9675859005667196</v>
      </c>
      <c r="O3882" s="35">
        <v>21.309966020000001</v>
      </c>
      <c r="P3882" s="37">
        <v>956.97175661999995</v>
      </c>
      <c r="Q3882" t="str">
        <f t="shared" si="240"/>
        <v>Desirable</v>
      </c>
      <c r="R3882" t="str">
        <f t="shared" si="241"/>
        <v>Normal</v>
      </c>
      <c r="S3882">
        <f t="shared" si="242"/>
        <v>3</v>
      </c>
      <c r="T3882" t="str">
        <f t="shared" si="243"/>
        <v>Moderate</v>
      </c>
    </row>
    <row r="3883" spans="1:20" ht="15" customHeight="1" x14ac:dyDescent="0.35">
      <c r="A3883" s="35">
        <v>30</v>
      </c>
      <c r="B3883" s="36">
        <v>18.455853040000001</v>
      </c>
      <c r="C3883" s="35">
        <v>88.28790549</v>
      </c>
      <c r="D3883" s="35">
        <v>77.705060619999998</v>
      </c>
      <c r="E3883" s="37">
        <v>177.1279706</v>
      </c>
      <c r="F3883" s="37">
        <v>45.444534050000001</v>
      </c>
      <c r="G3883" s="37">
        <v>209.4781906</v>
      </c>
      <c r="H3883" s="37">
        <v>233.51325159999999</v>
      </c>
      <c r="I3883" s="17" t="s">
        <v>353</v>
      </c>
      <c r="J3883" s="17" t="s">
        <v>249</v>
      </c>
      <c r="K3883" s="17" t="s">
        <v>255</v>
      </c>
      <c r="L3883" s="17" t="s">
        <v>357</v>
      </c>
      <c r="M3883" s="17" t="s">
        <v>332</v>
      </c>
      <c r="N3883" s="36">
        <v>3.8976738193666201</v>
      </c>
      <c r="O3883" s="35">
        <v>10.582844870000001</v>
      </c>
      <c r="P3883" s="37">
        <v>553.67559119999999</v>
      </c>
      <c r="Q3883" t="str">
        <f t="shared" si="240"/>
        <v>Desirable</v>
      </c>
      <c r="R3883" t="str">
        <f t="shared" si="241"/>
        <v>Normal</v>
      </c>
      <c r="S3883">
        <f t="shared" si="242"/>
        <v>3</v>
      </c>
      <c r="T3883" t="str">
        <f t="shared" si="243"/>
        <v>Moderate</v>
      </c>
    </row>
    <row r="3884" spans="1:20" ht="15" customHeight="1" x14ac:dyDescent="0.35">
      <c r="A3884" s="35">
        <v>52</v>
      </c>
      <c r="B3884" s="36">
        <v>22.13495644</v>
      </c>
      <c r="C3884" s="35">
        <v>102.47008719999999</v>
      </c>
      <c r="D3884" s="35">
        <v>80.925082790000005</v>
      </c>
      <c r="E3884" s="37">
        <v>169.6732705</v>
      </c>
      <c r="F3884" s="37">
        <v>36.532087300000001</v>
      </c>
      <c r="G3884" s="37">
        <v>202.46073390000001</v>
      </c>
      <c r="H3884" s="37">
        <v>231.35688160000001</v>
      </c>
      <c r="I3884" s="17" t="s">
        <v>243</v>
      </c>
      <c r="J3884" s="17" t="s">
        <v>354</v>
      </c>
      <c r="K3884" s="17" t="s">
        <v>392</v>
      </c>
      <c r="L3884" s="17" t="s">
        <v>363</v>
      </c>
      <c r="M3884" s="17" t="s">
        <v>255</v>
      </c>
      <c r="N3884" s="36">
        <v>4.6444997546033999</v>
      </c>
      <c r="O3884" s="35">
        <v>21.545004410000001</v>
      </c>
      <c r="P3884" s="37">
        <v>1151.01773488</v>
      </c>
      <c r="Q3884" t="str">
        <f t="shared" si="240"/>
        <v>Desirable</v>
      </c>
      <c r="R3884" t="str">
        <f t="shared" si="241"/>
        <v>Normal</v>
      </c>
      <c r="S3884">
        <f t="shared" si="242"/>
        <v>1</v>
      </c>
      <c r="T3884" t="str">
        <f t="shared" si="243"/>
        <v>Low</v>
      </c>
    </row>
    <row r="3885" spans="1:20" ht="15" customHeight="1" x14ac:dyDescent="0.35">
      <c r="A3885" s="35">
        <v>76</v>
      </c>
      <c r="B3885" s="36">
        <v>28.52017743</v>
      </c>
      <c r="C3885" s="35">
        <v>114.1514509</v>
      </c>
      <c r="D3885" s="35">
        <v>89.681027200000003</v>
      </c>
      <c r="E3885" s="37">
        <v>216.29913379999999</v>
      </c>
      <c r="F3885" s="37">
        <v>37.70422945</v>
      </c>
      <c r="G3885" s="37">
        <v>232.53357199999999</v>
      </c>
      <c r="H3885" s="37">
        <v>231.9178187</v>
      </c>
      <c r="I3885" s="17" t="s">
        <v>243</v>
      </c>
      <c r="J3885" s="17" t="s">
        <v>249</v>
      </c>
      <c r="K3885" s="17" t="s">
        <v>392</v>
      </c>
      <c r="L3885" s="17" t="s">
        <v>366</v>
      </c>
      <c r="M3885" s="17" t="s">
        <v>333</v>
      </c>
      <c r="N3885" s="36">
        <v>5.7367339673878401</v>
      </c>
      <c r="O3885" s="35">
        <v>24.470423700000001</v>
      </c>
      <c r="P3885" s="37">
        <v>2167.5334846800001</v>
      </c>
      <c r="Q3885" t="str">
        <f t="shared" si="240"/>
        <v>Borderline High</v>
      </c>
      <c r="R3885" t="str">
        <f t="shared" si="241"/>
        <v>Normal</v>
      </c>
      <c r="S3885">
        <f t="shared" si="242"/>
        <v>3</v>
      </c>
      <c r="T3885" t="str">
        <f t="shared" si="243"/>
        <v>Moderate</v>
      </c>
    </row>
    <row r="3886" spans="1:20" ht="15" customHeight="1" x14ac:dyDescent="0.35">
      <c r="A3886" s="35">
        <v>38</v>
      </c>
      <c r="B3886" s="36">
        <v>24.31522043</v>
      </c>
      <c r="C3886" s="35">
        <v>109.74341200000001</v>
      </c>
      <c r="D3886" s="35">
        <v>78.468355590000002</v>
      </c>
      <c r="E3886" s="37">
        <v>203.4391238</v>
      </c>
      <c r="F3886" s="37">
        <v>35.889776300000001</v>
      </c>
      <c r="G3886" s="37">
        <v>226.9994002</v>
      </c>
      <c r="H3886" s="37">
        <v>237.38782929999999</v>
      </c>
      <c r="I3886" s="17" t="s">
        <v>353</v>
      </c>
      <c r="J3886" s="17" t="s">
        <v>249</v>
      </c>
      <c r="K3886" s="17" t="s">
        <v>255</v>
      </c>
      <c r="L3886" s="17" t="s">
        <v>357</v>
      </c>
      <c r="M3886" s="17" t="s">
        <v>255</v>
      </c>
      <c r="N3886" s="36">
        <v>5.6684422354563404</v>
      </c>
      <c r="O3886" s="35">
        <v>31.275056410000001</v>
      </c>
      <c r="P3886" s="37">
        <v>923.97837633999995</v>
      </c>
      <c r="Q3886" t="str">
        <f t="shared" si="240"/>
        <v>Borderline High</v>
      </c>
      <c r="R3886" t="str">
        <f t="shared" si="241"/>
        <v>Normal</v>
      </c>
      <c r="S3886">
        <f t="shared" si="242"/>
        <v>3</v>
      </c>
      <c r="T3886" t="str">
        <f t="shared" si="243"/>
        <v>Moderate</v>
      </c>
    </row>
    <row r="3887" spans="1:20" ht="15" customHeight="1" x14ac:dyDescent="0.35">
      <c r="A3887" s="35">
        <v>71</v>
      </c>
      <c r="B3887" s="36">
        <v>25.845862090000001</v>
      </c>
      <c r="C3887" s="35">
        <v>116.25383909999999</v>
      </c>
      <c r="D3887" s="35">
        <v>95.71323658</v>
      </c>
      <c r="E3887" s="37">
        <v>185.42241240000001</v>
      </c>
      <c r="F3887" s="37">
        <v>38.092906960000001</v>
      </c>
      <c r="G3887" s="37">
        <v>191.8329707</v>
      </c>
      <c r="H3887" s="37">
        <v>261.5973333</v>
      </c>
      <c r="I3887" s="17" t="s">
        <v>243</v>
      </c>
      <c r="J3887" s="17" t="s">
        <v>359</v>
      </c>
      <c r="K3887" s="17" t="s">
        <v>392</v>
      </c>
      <c r="L3887" s="17" t="s">
        <v>366</v>
      </c>
      <c r="M3887" s="17" t="s">
        <v>333</v>
      </c>
      <c r="N3887" s="36">
        <v>4.8676361873538703</v>
      </c>
      <c r="O3887" s="35">
        <v>20.54060252</v>
      </c>
      <c r="P3887" s="37">
        <v>1835.0562083899999</v>
      </c>
      <c r="Q3887" t="str">
        <f t="shared" si="240"/>
        <v>Desirable</v>
      </c>
      <c r="R3887" t="str">
        <f t="shared" si="241"/>
        <v>Normal</v>
      </c>
      <c r="S3887">
        <f t="shared" si="242"/>
        <v>3</v>
      </c>
      <c r="T3887" t="str">
        <f t="shared" si="243"/>
        <v>Moderate</v>
      </c>
    </row>
    <row r="3888" spans="1:20" ht="15" customHeight="1" x14ac:dyDescent="0.35">
      <c r="A3888" s="35">
        <v>47</v>
      </c>
      <c r="B3888" s="36">
        <v>21.494238620000001</v>
      </c>
      <c r="C3888" s="35">
        <v>98.244664749999998</v>
      </c>
      <c r="D3888" s="35">
        <v>84.850026510000006</v>
      </c>
      <c r="E3888" s="37">
        <v>195.3950676</v>
      </c>
      <c r="F3888" s="37">
        <v>33.26603429</v>
      </c>
      <c r="G3888" s="37">
        <v>223.47220960000001</v>
      </c>
      <c r="H3888" s="37">
        <v>249.209215</v>
      </c>
      <c r="I3888" s="17" t="s">
        <v>353</v>
      </c>
      <c r="J3888" s="17" t="s">
        <v>249</v>
      </c>
      <c r="K3888" s="17" t="s">
        <v>392</v>
      </c>
      <c r="L3888" s="17" t="s">
        <v>360</v>
      </c>
      <c r="M3888" s="17" t="s">
        <v>255</v>
      </c>
      <c r="N3888" s="36">
        <v>5.87371088169464</v>
      </c>
      <c r="O3888" s="35">
        <v>13.394638240000001</v>
      </c>
      <c r="P3888" s="37">
        <v>1010.22921514</v>
      </c>
      <c r="Q3888" t="str">
        <f t="shared" si="240"/>
        <v>Desirable</v>
      </c>
      <c r="R3888" t="str">
        <f t="shared" si="241"/>
        <v>Normal</v>
      </c>
      <c r="S3888">
        <f t="shared" si="242"/>
        <v>3</v>
      </c>
      <c r="T3888" t="str">
        <f t="shared" si="243"/>
        <v>Moderate</v>
      </c>
    </row>
    <row r="3889" spans="1:20" ht="15" customHeight="1" x14ac:dyDescent="0.35">
      <c r="A3889" s="35">
        <v>65</v>
      </c>
      <c r="B3889" s="36">
        <v>27.959533780000001</v>
      </c>
      <c r="C3889" s="35">
        <v>111.027513</v>
      </c>
      <c r="D3889" s="35">
        <v>71.404302049999998</v>
      </c>
      <c r="E3889" s="37">
        <v>209.8022369</v>
      </c>
      <c r="F3889" s="37">
        <v>35.789929790000002</v>
      </c>
      <c r="G3889" s="37">
        <v>220.6847009</v>
      </c>
      <c r="H3889" s="37">
        <v>242.05824709999999</v>
      </c>
      <c r="I3889" s="17" t="s">
        <v>353</v>
      </c>
      <c r="J3889" s="17" t="s">
        <v>249</v>
      </c>
      <c r="K3889" s="17" t="s">
        <v>255</v>
      </c>
      <c r="L3889" s="17" t="s">
        <v>261</v>
      </c>
      <c r="M3889" s="17" t="s">
        <v>333</v>
      </c>
      <c r="N3889" s="36">
        <v>5.8620466184490896</v>
      </c>
      <c r="O3889" s="35">
        <v>39.623210950000001</v>
      </c>
      <c r="P3889" s="37">
        <v>1817.3696957</v>
      </c>
      <c r="Q3889" t="str">
        <f t="shared" si="240"/>
        <v>Borderline High</v>
      </c>
      <c r="R3889" t="str">
        <f t="shared" si="241"/>
        <v>Normal</v>
      </c>
      <c r="S3889">
        <f t="shared" si="242"/>
        <v>5</v>
      </c>
      <c r="T3889" t="str">
        <f t="shared" si="243"/>
        <v>Moderate</v>
      </c>
    </row>
    <row r="3890" spans="1:20" ht="15" customHeight="1" x14ac:dyDescent="0.35">
      <c r="A3890" s="35">
        <v>52</v>
      </c>
      <c r="B3890" s="36">
        <v>34.523952919999999</v>
      </c>
      <c r="C3890" s="35">
        <v>107.472403</v>
      </c>
      <c r="D3890" s="35">
        <v>79.871292920000002</v>
      </c>
      <c r="E3890" s="37">
        <v>184.70439640000001</v>
      </c>
      <c r="F3890" s="37">
        <v>35.80981062</v>
      </c>
      <c r="G3890" s="37">
        <v>203.7250817</v>
      </c>
      <c r="H3890" s="37">
        <v>229.8635061</v>
      </c>
      <c r="I3890" s="17" t="s">
        <v>243</v>
      </c>
      <c r="J3890" s="17" t="s">
        <v>249</v>
      </c>
      <c r="K3890" s="17" t="s">
        <v>255</v>
      </c>
      <c r="L3890" s="17" t="s">
        <v>363</v>
      </c>
      <c r="M3890" s="17" t="s">
        <v>334</v>
      </c>
      <c r="N3890" s="36">
        <v>5.1579272049219203</v>
      </c>
      <c r="O3890" s="35">
        <v>27.601110080000002</v>
      </c>
      <c r="P3890" s="37">
        <v>1795.24555184</v>
      </c>
      <c r="Q3890" t="str">
        <f t="shared" si="240"/>
        <v>Desirable</v>
      </c>
      <c r="R3890" t="str">
        <f t="shared" si="241"/>
        <v>Normal</v>
      </c>
      <c r="S3890">
        <f t="shared" si="242"/>
        <v>4</v>
      </c>
      <c r="T3890" t="str">
        <f t="shared" si="243"/>
        <v>Moderate</v>
      </c>
    </row>
    <row r="3891" spans="1:20" ht="15" customHeight="1" x14ac:dyDescent="0.35">
      <c r="A3891" s="35">
        <v>55</v>
      </c>
      <c r="B3891" s="36">
        <v>28.618693319999998</v>
      </c>
      <c r="C3891" s="35">
        <v>128.2089119</v>
      </c>
      <c r="D3891" s="35">
        <v>90.487525739999995</v>
      </c>
      <c r="E3891" s="37">
        <v>203.04526910000001</v>
      </c>
      <c r="F3891" s="37">
        <v>30.385587319999999</v>
      </c>
      <c r="G3891" s="37">
        <v>212.0605453</v>
      </c>
      <c r="H3891" s="37">
        <v>235.79924059999999</v>
      </c>
      <c r="I3891" s="17" t="s">
        <v>353</v>
      </c>
      <c r="J3891" s="17" t="s">
        <v>359</v>
      </c>
      <c r="K3891" s="17" t="s">
        <v>392</v>
      </c>
      <c r="L3891" s="17" t="s">
        <v>363</v>
      </c>
      <c r="M3891" s="17" t="s">
        <v>333</v>
      </c>
      <c r="N3891" s="36">
        <v>6.6822887759801297</v>
      </c>
      <c r="O3891" s="35">
        <v>37.721386160000002</v>
      </c>
      <c r="P3891" s="37">
        <v>1574.0281325999999</v>
      </c>
      <c r="Q3891" t="str">
        <f t="shared" si="240"/>
        <v>Borderline High</v>
      </c>
      <c r="R3891" t="str">
        <f t="shared" si="241"/>
        <v>Elevated</v>
      </c>
      <c r="S3891">
        <f t="shared" si="242"/>
        <v>6</v>
      </c>
      <c r="T3891" t="str">
        <f t="shared" si="243"/>
        <v>High</v>
      </c>
    </row>
    <row r="3892" spans="1:20" ht="15" customHeight="1" x14ac:dyDescent="0.35">
      <c r="A3892" s="35">
        <v>48</v>
      </c>
      <c r="B3892" s="36">
        <v>31.856227189999998</v>
      </c>
      <c r="C3892" s="35">
        <v>95.664427759999995</v>
      </c>
      <c r="D3892" s="35">
        <v>93.720186209999994</v>
      </c>
      <c r="E3892" s="37">
        <v>231.7855035</v>
      </c>
      <c r="F3892" s="37">
        <v>41.285721119999998</v>
      </c>
      <c r="G3892" s="37">
        <v>238.68125839999999</v>
      </c>
      <c r="H3892" s="37">
        <v>289.17162560000003</v>
      </c>
      <c r="I3892" s="17" t="s">
        <v>243</v>
      </c>
      <c r="J3892" s="17" t="s">
        <v>249</v>
      </c>
      <c r="K3892" s="17" t="s">
        <v>392</v>
      </c>
      <c r="L3892" s="17" t="s">
        <v>360</v>
      </c>
      <c r="M3892" s="17" t="s">
        <v>334</v>
      </c>
      <c r="N3892" s="36">
        <v>5.6141808163238398</v>
      </c>
      <c r="O3892" s="35">
        <v>1.9442415500000001</v>
      </c>
      <c r="P3892" s="37">
        <v>1529.0989051199999</v>
      </c>
      <c r="Q3892" t="str">
        <f t="shared" si="240"/>
        <v>Borderline High</v>
      </c>
      <c r="R3892" t="str">
        <f t="shared" si="241"/>
        <v>Normal</v>
      </c>
      <c r="S3892">
        <f t="shared" si="242"/>
        <v>3</v>
      </c>
      <c r="T3892" t="str">
        <f t="shared" si="243"/>
        <v>Moderate</v>
      </c>
    </row>
    <row r="3893" spans="1:20" ht="15" customHeight="1" x14ac:dyDescent="0.35">
      <c r="A3893" s="35">
        <v>41</v>
      </c>
      <c r="B3893" s="36">
        <v>31.388065019999999</v>
      </c>
      <c r="C3893" s="35">
        <v>131.05033560000001</v>
      </c>
      <c r="D3893" s="35">
        <v>97.385926900000001</v>
      </c>
      <c r="E3893" s="37">
        <v>210.76231780000001</v>
      </c>
      <c r="F3893" s="37">
        <v>33.242827929999997</v>
      </c>
      <c r="G3893" s="37">
        <v>216.9152339</v>
      </c>
      <c r="H3893" s="37">
        <v>214.77905949999999</v>
      </c>
      <c r="I3893" s="17" t="s">
        <v>243</v>
      </c>
      <c r="J3893" s="17" t="s">
        <v>249</v>
      </c>
      <c r="K3893" s="17" t="s">
        <v>392</v>
      </c>
      <c r="L3893" s="17" t="s">
        <v>360</v>
      </c>
      <c r="M3893" s="17" t="s">
        <v>334</v>
      </c>
      <c r="N3893" s="36">
        <v>6.34008388948756</v>
      </c>
      <c r="O3893" s="35">
        <v>33.664408700000003</v>
      </c>
      <c r="P3893" s="37">
        <v>1286.9106658200001</v>
      </c>
      <c r="Q3893" t="str">
        <f t="shared" si="240"/>
        <v>Borderline High</v>
      </c>
      <c r="R3893" t="str">
        <f t="shared" si="241"/>
        <v>High / Stage 1</v>
      </c>
      <c r="S3893">
        <f t="shared" si="242"/>
        <v>6</v>
      </c>
      <c r="T3893" t="str">
        <f t="shared" si="243"/>
        <v>High</v>
      </c>
    </row>
    <row r="3894" spans="1:20" ht="15" customHeight="1" x14ac:dyDescent="0.35">
      <c r="A3894" s="35">
        <v>66</v>
      </c>
      <c r="B3894" s="36">
        <v>25.2090475</v>
      </c>
      <c r="C3894" s="35">
        <v>115.95809509999999</v>
      </c>
      <c r="D3894" s="35">
        <v>82.709310070000001</v>
      </c>
      <c r="E3894" s="37">
        <v>195.47779449999999</v>
      </c>
      <c r="F3894" s="37">
        <v>38.622461029999997</v>
      </c>
      <c r="G3894" s="37">
        <v>209.38042479999999</v>
      </c>
      <c r="H3894" s="37">
        <v>242.7645181</v>
      </c>
      <c r="I3894" s="17" t="s">
        <v>243</v>
      </c>
      <c r="J3894" s="17" t="s">
        <v>249</v>
      </c>
      <c r="K3894" s="17" t="s">
        <v>392</v>
      </c>
      <c r="L3894" s="17" t="s">
        <v>261</v>
      </c>
      <c r="M3894" s="17" t="s">
        <v>333</v>
      </c>
      <c r="N3894" s="36">
        <v>5.0612464686846996</v>
      </c>
      <c r="O3894" s="35">
        <v>33.248785030000001</v>
      </c>
      <c r="P3894" s="37">
        <v>1663.797135</v>
      </c>
      <c r="Q3894" t="str">
        <f t="shared" si="240"/>
        <v>Desirable</v>
      </c>
      <c r="R3894" t="str">
        <f t="shared" si="241"/>
        <v>Normal</v>
      </c>
      <c r="S3894">
        <f t="shared" si="242"/>
        <v>3</v>
      </c>
      <c r="T3894" t="str">
        <f t="shared" si="243"/>
        <v>Moderate</v>
      </c>
    </row>
    <row r="3895" spans="1:20" ht="15" customHeight="1" x14ac:dyDescent="0.35">
      <c r="A3895" s="35">
        <v>49</v>
      </c>
      <c r="B3895" s="36">
        <v>26.072193349999999</v>
      </c>
      <c r="C3895" s="35">
        <v>80.961648060000002</v>
      </c>
      <c r="D3895" s="35">
        <v>80.188587490000003</v>
      </c>
      <c r="E3895" s="37">
        <v>196.28952169999999</v>
      </c>
      <c r="F3895" s="37">
        <v>34.86510243</v>
      </c>
      <c r="G3895" s="37">
        <v>228.9089075</v>
      </c>
      <c r="H3895" s="37">
        <v>263.07202960000001</v>
      </c>
      <c r="I3895" s="17" t="s">
        <v>353</v>
      </c>
      <c r="J3895" s="17" t="s">
        <v>354</v>
      </c>
      <c r="K3895" s="17" t="s">
        <v>392</v>
      </c>
      <c r="L3895" s="17" t="s">
        <v>360</v>
      </c>
      <c r="M3895" s="17" t="s">
        <v>333</v>
      </c>
      <c r="N3895" s="36">
        <v>5.6299711751628401</v>
      </c>
      <c r="O3895" s="35">
        <v>0.77306056999999795</v>
      </c>
      <c r="P3895" s="37">
        <v>1277.53747415</v>
      </c>
      <c r="Q3895" t="str">
        <f t="shared" si="240"/>
        <v>Desirable</v>
      </c>
      <c r="R3895" t="str">
        <f t="shared" si="241"/>
        <v>Normal</v>
      </c>
      <c r="S3895">
        <f t="shared" si="242"/>
        <v>5</v>
      </c>
      <c r="T3895" t="str">
        <f t="shared" si="243"/>
        <v>Moderate</v>
      </c>
    </row>
    <row r="3896" spans="1:20" ht="15" customHeight="1" x14ac:dyDescent="0.35">
      <c r="A3896" s="35">
        <v>72</v>
      </c>
      <c r="B3896" s="36">
        <v>34.353514830000002</v>
      </c>
      <c r="C3896" s="35">
        <v>109.3942897</v>
      </c>
      <c r="D3896" s="35">
        <v>87.061544359999999</v>
      </c>
      <c r="E3896" s="37">
        <v>206.7200244</v>
      </c>
      <c r="F3896" s="37">
        <v>25.363995070000001</v>
      </c>
      <c r="G3896" s="37">
        <v>209.72982250000001</v>
      </c>
      <c r="H3896" s="37">
        <v>244.46580990000001</v>
      </c>
      <c r="I3896" s="17" t="s">
        <v>353</v>
      </c>
      <c r="J3896" s="17" t="s">
        <v>249</v>
      </c>
      <c r="K3896" s="17" t="s">
        <v>392</v>
      </c>
      <c r="L3896" s="17" t="s">
        <v>366</v>
      </c>
      <c r="M3896" s="17" t="s">
        <v>334</v>
      </c>
      <c r="N3896" s="36">
        <v>8.1501365943925794</v>
      </c>
      <c r="O3896" s="35">
        <v>22.332745339999999</v>
      </c>
      <c r="P3896" s="37">
        <v>2473.4530677600001</v>
      </c>
      <c r="Q3896" t="str">
        <f t="shared" si="240"/>
        <v>Borderline High</v>
      </c>
      <c r="R3896" t="str">
        <f t="shared" si="241"/>
        <v>Normal</v>
      </c>
      <c r="S3896">
        <f t="shared" si="242"/>
        <v>6</v>
      </c>
      <c r="T3896" t="str">
        <f t="shared" si="243"/>
        <v>High</v>
      </c>
    </row>
    <row r="3897" spans="1:20" ht="15" customHeight="1" x14ac:dyDescent="0.35">
      <c r="A3897" s="35">
        <v>75</v>
      </c>
      <c r="B3897" s="36">
        <v>30.66269518</v>
      </c>
      <c r="C3897" s="35">
        <v>115.2880979</v>
      </c>
      <c r="D3897" s="35">
        <v>94.241461700000002</v>
      </c>
      <c r="E3897" s="37">
        <v>202.98462430000001</v>
      </c>
      <c r="F3897" s="37">
        <v>39.214478730000003</v>
      </c>
      <c r="G3897" s="37">
        <v>230.85186139999999</v>
      </c>
      <c r="H3897" s="37">
        <v>261.20704519999998</v>
      </c>
      <c r="I3897" s="17" t="s">
        <v>243</v>
      </c>
      <c r="J3897" s="17" t="s">
        <v>249</v>
      </c>
      <c r="K3897" s="17" t="s">
        <v>392</v>
      </c>
      <c r="L3897" s="17" t="s">
        <v>366</v>
      </c>
      <c r="M3897" s="17" t="s">
        <v>334</v>
      </c>
      <c r="N3897" s="36">
        <v>5.1762673092658504</v>
      </c>
      <c r="O3897" s="35">
        <v>21.046636199999998</v>
      </c>
      <c r="P3897" s="37">
        <v>2299.7021384999998</v>
      </c>
      <c r="Q3897" t="str">
        <f t="shared" si="240"/>
        <v>Borderline High</v>
      </c>
      <c r="R3897" t="str">
        <f t="shared" si="241"/>
        <v>Normal</v>
      </c>
      <c r="S3897">
        <f t="shared" si="242"/>
        <v>4</v>
      </c>
      <c r="T3897" t="str">
        <f t="shared" si="243"/>
        <v>Moderate</v>
      </c>
    </row>
    <row r="3898" spans="1:20" ht="15" customHeight="1" x14ac:dyDescent="0.35">
      <c r="A3898" s="35">
        <v>20</v>
      </c>
      <c r="B3898" s="36">
        <v>31.80435327</v>
      </c>
      <c r="C3898" s="35">
        <v>107.4152</v>
      </c>
      <c r="D3898" s="35">
        <v>76.105943210000007</v>
      </c>
      <c r="E3898" s="37">
        <v>181.80347739999999</v>
      </c>
      <c r="F3898" s="37">
        <v>41.867623999999999</v>
      </c>
      <c r="G3898" s="37">
        <v>212.81969470000001</v>
      </c>
      <c r="H3898" s="37">
        <v>251.1372337</v>
      </c>
      <c r="I3898" s="17" t="s">
        <v>243</v>
      </c>
      <c r="J3898" s="17" t="s">
        <v>249</v>
      </c>
      <c r="K3898" s="17" t="s">
        <v>255</v>
      </c>
      <c r="L3898" s="17" t="s">
        <v>355</v>
      </c>
      <c r="M3898" s="17" t="s">
        <v>334</v>
      </c>
      <c r="N3898" s="36">
        <v>4.3423404538074601</v>
      </c>
      <c r="O3898" s="35">
        <v>31.309256789999999</v>
      </c>
      <c r="P3898" s="37">
        <v>636.08706540000003</v>
      </c>
      <c r="Q3898" t="str">
        <f t="shared" si="240"/>
        <v>Desirable</v>
      </c>
      <c r="R3898" t="str">
        <f t="shared" si="241"/>
        <v>Normal</v>
      </c>
      <c r="S3898">
        <f t="shared" si="242"/>
        <v>3</v>
      </c>
      <c r="T3898" t="str">
        <f t="shared" si="243"/>
        <v>Moderate</v>
      </c>
    </row>
    <row r="3899" spans="1:20" ht="15" customHeight="1" x14ac:dyDescent="0.35">
      <c r="A3899" s="35">
        <v>86</v>
      </c>
      <c r="B3899" s="36">
        <v>27.833016740000001</v>
      </c>
      <c r="C3899" s="35">
        <v>96.369529779999993</v>
      </c>
      <c r="D3899" s="35">
        <v>87.334868020000002</v>
      </c>
      <c r="E3899" s="37">
        <v>220.42285870000001</v>
      </c>
      <c r="F3899" s="37">
        <v>42.459769260000002</v>
      </c>
      <c r="G3899" s="37">
        <v>225.89626960000001</v>
      </c>
      <c r="H3899" s="37">
        <v>294.82251960000002</v>
      </c>
      <c r="I3899" s="17" t="s">
        <v>353</v>
      </c>
      <c r="J3899" s="17" t="s">
        <v>249</v>
      </c>
      <c r="K3899" s="17" t="s">
        <v>392</v>
      </c>
      <c r="L3899" s="17" t="s">
        <v>366</v>
      </c>
      <c r="M3899" s="17" t="s">
        <v>333</v>
      </c>
      <c r="N3899" s="36">
        <v>5.19133435111842</v>
      </c>
      <c r="O3899" s="35">
        <v>9.0346617599999899</v>
      </c>
      <c r="P3899" s="37">
        <v>2393.6394396400001</v>
      </c>
      <c r="Q3899" t="str">
        <f t="shared" si="240"/>
        <v>Borderline High</v>
      </c>
      <c r="R3899" t="str">
        <f t="shared" si="241"/>
        <v>Normal</v>
      </c>
      <c r="S3899">
        <f t="shared" si="242"/>
        <v>4</v>
      </c>
      <c r="T3899" t="str">
        <f t="shared" si="243"/>
        <v>Moderate</v>
      </c>
    </row>
    <row r="3900" spans="1:20" ht="15" customHeight="1" x14ac:dyDescent="0.35">
      <c r="A3900" s="35">
        <v>27</v>
      </c>
      <c r="B3900" s="36">
        <v>25.040218580000001</v>
      </c>
      <c r="C3900" s="35">
        <v>93.865036140000001</v>
      </c>
      <c r="D3900" s="35">
        <v>93.628033090000002</v>
      </c>
      <c r="E3900" s="37">
        <v>190.47643540000001</v>
      </c>
      <c r="F3900" s="37">
        <v>41.597646249999997</v>
      </c>
      <c r="G3900" s="37">
        <v>219.54013119999999</v>
      </c>
      <c r="H3900" s="37">
        <v>224.72718699999999</v>
      </c>
      <c r="I3900" s="17" t="s">
        <v>353</v>
      </c>
      <c r="J3900" s="17" t="s">
        <v>359</v>
      </c>
      <c r="K3900" s="17" t="s">
        <v>392</v>
      </c>
      <c r="L3900" s="17" t="s">
        <v>355</v>
      </c>
      <c r="M3900" s="17" t="s">
        <v>333</v>
      </c>
      <c r="N3900" s="36">
        <v>4.5790195496938697</v>
      </c>
      <c r="O3900" s="35">
        <v>0.23700304999999799</v>
      </c>
      <c r="P3900" s="37">
        <v>676.08590165999999</v>
      </c>
      <c r="Q3900" t="str">
        <f t="shared" si="240"/>
        <v>Desirable</v>
      </c>
      <c r="R3900" t="str">
        <f t="shared" si="241"/>
        <v>Normal</v>
      </c>
      <c r="S3900">
        <f t="shared" si="242"/>
        <v>4</v>
      </c>
      <c r="T3900" t="str">
        <f t="shared" si="243"/>
        <v>Moderate</v>
      </c>
    </row>
    <row r="3901" spans="1:20" ht="15" customHeight="1" x14ac:dyDescent="0.35">
      <c r="A3901" s="35">
        <v>42</v>
      </c>
      <c r="B3901" s="36">
        <v>25.648755220000002</v>
      </c>
      <c r="C3901" s="35">
        <v>108.2174979</v>
      </c>
      <c r="D3901" s="35">
        <v>88.191822400000007</v>
      </c>
      <c r="E3901" s="37">
        <v>196.5550638</v>
      </c>
      <c r="F3901" s="37">
        <v>37.151249649999997</v>
      </c>
      <c r="G3901" s="37">
        <v>231.50833059999999</v>
      </c>
      <c r="H3901" s="37">
        <v>250.4501521</v>
      </c>
      <c r="I3901" s="17" t="s">
        <v>243</v>
      </c>
      <c r="J3901" s="17" t="s">
        <v>359</v>
      </c>
      <c r="K3901" s="17" t="s">
        <v>392</v>
      </c>
      <c r="L3901" s="17" t="s">
        <v>360</v>
      </c>
      <c r="M3901" s="17" t="s">
        <v>333</v>
      </c>
      <c r="N3901" s="36">
        <v>5.2906716638534403</v>
      </c>
      <c r="O3901" s="35">
        <v>20.025675499999998</v>
      </c>
      <c r="P3901" s="37">
        <v>1077.2477192399999</v>
      </c>
      <c r="Q3901" t="str">
        <f t="shared" si="240"/>
        <v>Desirable</v>
      </c>
      <c r="R3901" t="str">
        <f t="shared" si="241"/>
        <v>Normal</v>
      </c>
      <c r="S3901">
        <f t="shared" si="242"/>
        <v>3</v>
      </c>
      <c r="T3901" t="str">
        <f t="shared" si="243"/>
        <v>Moderate</v>
      </c>
    </row>
    <row r="3902" spans="1:20" ht="15" customHeight="1" x14ac:dyDescent="0.35">
      <c r="A3902" s="35">
        <v>85</v>
      </c>
      <c r="B3902" s="36">
        <v>33.886401450000001</v>
      </c>
      <c r="C3902" s="35">
        <v>101.545461</v>
      </c>
      <c r="D3902" s="35">
        <v>81.012076250000007</v>
      </c>
      <c r="E3902" s="37">
        <v>197.66700839999999</v>
      </c>
      <c r="F3902" s="37">
        <v>47.138381279999997</v>
      </c>
      <c r="G3902" s="37">
        <v>226.285855</v>
      </c>
      <c r="H3902" s="37">
        <v>270.1301833</v>
      </c>
      <c r="I3902" s="17" t="s">
        <v>243</v>
      </c>
      <c r="J3902" s="17" t="s">
        <v>359</v>
      </c>
      <c r="K3902" s="17" t="s">
        <v>392</v>
      </c>
      <c r="L3902" s="17" t="s">
        <v>366</v>
      </c>
      <c r="M3902" s="17" t="s">
        <v>334</v>
      </c>
      <c r="N3902" s="36">
        <v>4.1933346676854804</v>
      </c>
      <c r="O3902" s="35">
        <v>20.53338475</v>
      </c>
      <c r="P3902" s="37">
        <v>2880.3441232499999</v>
      </c>
      <c r="Q3902" t="str">
        <f t="shared" si="240"/>
        <v>Desirable</v>
      </c>
      <c r="R3902" t="str">
        <f t="shared" si="241"/>
        <v>Normal</v>
      </c>
      <c r="S3902">
        <f t="shared" si="242"/>
        <v>3</v>
      </c>
      <c r="T3902" t="str">
        <f t="shared" si="243"/>
        <v>Moderate</v>
      </c>
    </row>
    <row r="3903" spans="1:20" ht="15" customHeight="1" x14ac:dyDescent="0.35">
      <c r="A3903" s="35">
        <v>78</v>
      </c>
      <c r="B3903" s="36">
        <v>26.99594888</v>
      </c>
      <c r="C3903" s="35">
        <v>119.6510755</v>
      </c>
      <c r="D3903" s="35">
        <v>85.456512649999993</v>
      </c>
      <c r="E3903" s="37">
        <v>204.310585</v>
      </c>
      <c r="F3903" s="37">
        <v>37.653148080000001</v>
      </c>
      <c r="G3903" s="37">
        <v>216.51975329999999</v>
      </c>
      <c r="H3903" s="37">
        <v>261.42887289999999</v>
      </c>
      <c r="I3903" s="17" t="s">
        <v>243</v>
      </c>
      <c r="J3903" s="17" t="s">
        <v>354</v>
      </c>
      <c r="K3903" s="17" t="s">
        <v>392</v>
      </c>
      <c r="L3903" s="17" t="s">
        <v>366</v>
      </c>
      <c r="M3903" s="17" t="s">
        <v>333</v>
      </c>
      <c r="N3903" s="36">
        <v>5.4261222611695104</v>
      </c>
      <c r="O3903" s="35">
        <v>34.194562849999997</v>
      </c>
      <c r="P3903" s="37">
        <v>2105.6840126400002</v>
      </c>
      <c r="Q3903" t="str">
        <f t="shared" si="240"/>
        <v>Borderline High</v>
      </c>
      <c r="R3903" t="str">
        <f t="shared" si="241"/>
        <v>Normal</v>
      </c>
      <c r="S3903">
        <f t="shared" si="242"/>
        <v>3</v>
      </c>
      <c r="T3903" t="str">
        <f t="shared" si="243"/>
        <v>Moderate</v>
      </c>
    </row>
    <row r="3904" spans="1:20" ht="15" customHeight="1" x14ac:dyDescent="0.35">
      <c r="A3904" s="35">
        <v>46</v>
      </c>
      <c r="B3904" s="36">
        <v>33.238245460000002</v>
      </c>
      <c r="C3904" s="35">
        <v>108.5542849</v>
      </c>
      <c r="D3904" s="35">
        <v>92.723136030000006</v>
      </c>
      <c r="E3904" s="37">
        <v>215.61118579999999</v>
      </c>
      <c r="F3904" s="37">
        <v>39.049396309999999</v>
      </c>
      <c r="G3904" s="37">
        <v>234.8093193</v>
      </c>
      <c r="H3904" s="37">
        <v>263.60303040000002</v>
      </c>
      <c r="I3904" s="17" t="s">
        <v>353</v>
      </c>
      <c r="J3904" s="17" t="s">
        <v>354</v>
      </c>
      <c r="K3904" s="17" t="s">
        <v>392</v>
      </c>
      <c r="L3904" s="17" t="s">
        <v>360</v>
      </c>
      <c r="M3904" s="17" t="s">
        <v>334</v>
      </c>
      <c r="N3904" s="36">
        <v>5.5214985678225501</v>
      </c>
      <c r="O3904" s="35">
        <v>15.83114887</v>
      </c>
      <c r="P3904" s="37">
        <v>1528.95929116</v>
      </c>
      <c r="Q3904" t="str">
        <f t="shared" si="240"/>
        <v>Borderline High</v>
      </c>
      <c r="R3904" t="str">
        <f t="shared" si="241"/>
        <v>Normal</v>
      </c>
      <c r="S3904">
        <f t="shared" si="242"/>
        <v>6</v>
      </c>
      <c r="T3904" t="str">
        <f t="shared" si="243"/>
        <v>High</v>
      </c>
    </row>
    <row r="3905" spans="1:20" ht="15" customHeight="1" x14ac:dyDescent="0.35">
      <c r="A3905" s="35">
        <v>36</v>
      </c>
      <c r="B3905" s="36">
        <v>34.02567784</v>
      </c>
      <c r="C3905" s="35">
        <v>116.53139419999999</v>
      </c>
      <c r="D3905" s="35">
        <v>80.167557889999998</v>
      </c>
      <c r="E3905" s="37">
        <v>180.28206489999999</v>
      </c>
      <c r="F3905" s="37">
        <v>43.57980002</v>
      </c>
      <c r="G3905" s="37">
        <v>224.9076771</v>
      </c>
      <c r="H3905" s="37">
        <v>276.53758040000002</v>
      </c>
      <c r="I3905" s="17" t="s">
        <v>353</v>
      </c>
      <c r="J3905" s="17" t="s">
        <v>354</v>
      </c>
      <c r="K3905" s="17" t="s">
        <v>392</v>
      </c>
      <c r="L3905" s="17" t="s">
        <v>357</v>
      </c>
      <c r="M3905" s="17" t="s">
        <v>334</v>
      </c>
      <c r="N3905" s="36">
        <v>4.1368263465473296</v>
      </c>
      <c r="O3905" s="35">
        <v>36.363836310000003</v>
      </c>
      <c r="P3905" s="37">
        <v>1224.9244022400001</v>
      </c>
      <c r="Q3905" t="str">
        <f t="shared" si="240"/>
        <v>Desirable</v>
      </c>
      <c r="R3905" t="str">
        <f t="shared" si="241"/>
        <v>Normal</v>
      </c>
      <c r="S3905">
        <f t="shared" si="242"/>
        <v>5</v>
      </c>
      <c r="T3905" t="str">
        <f t="shared" si="243"/>
        <v>Moderate</v>
      </c>
    </row>
    <row r="3906" spans="1:20" ht="15" customHeight="1" x14ac:dyDescent="0.35">
      <c r="A3906" s="35">
        <v>60</v>
      </c>
      <c r="B3906" s="36">
        <v>31.603045470000001</v>
      </c>
      <c r="C3906" s="35">
        <v>100.77287870000001</v>
      </c>
      <c r="D3906" s="35">
        <v>77.507899780000002</v>
      </c>
      <c r="E3906" s="37">
        <v>206.27230180000001</v>
      </c>
      <c r="F3906" s="37">
        <v>35.592089350000002</v>
      </c>
      <c r="G3906" s="37">
        <v>218.38811190000001</v>
      </c>
      <c r="H3906" s="37">
        <v>264.87636400000002</v>
      </c>
      <c r="I3906" s="17" t="s">
        <v>243</v>
      </c>
      <c r="J3906" s="17" t="s">
        <v>359</v>
      </c>
      <c r="K3906" s="17" t="s">
        <v>255</v>
      </c>
      <c r="L3906" s="17" t="s">
        <v>261</v>
      </c>
      <c r="M3906" s="17" t="s">
        <v>334</v>
      </c>
      <c r="N3906" s="36">
        <v>5.7954535844072304</v>
      </c>
      <c r="O3906" s="35">
        <v>23.264978920000001</v>
      </c>
      <c r="P3906" s="37">
        <v>1896.1827281999999</v>
      </c>
      <c r="Q3906" t="str">
        <f t="shared" ref="Q3906:Q3969" si="244">IF(E3906&lt;200,"Desirable",IF(E3906&lt;240,"Borderline High","High"))</f>
        <v>Borderline High</v>
      </c>
      <c r="R3906" t="str">
        <f t="shared" ref="R3906:R3969" si="245">IF(C3906&lt;120,"Normal",IF(C3906&lt;130,"Elevated",IF(C3906&lt;140,"High / Stage 1","High / Stage 2")))</f>
        <v>Normal</v>
      </c>
      <c r="S3906">
        <f t="shared" ref="S3906:S3969" si="246">(IF(M3906="Obese",3,IF(M3906="Overweight",2,IF(M3906="Underweight",1,0))))+(IF(R3906="High / Stage 2",3,IF(R3906="High / Stage 1",2,IF(R3906="Elevated",1,0))))+IF(I3906="smoker",2,0)+IF(F3906&lt;40,1,0)</f>
        <v>4</v>
      </c>
      <c r="T3906" t="str">
        <f t="shared" ref="T3906:T3969" si="247">IF(S3906&lt;=2,"Low",IF(S3906&lt;=5,"Moderate","High"))</f>
        <v>Moderate</v>
      </c>
    </row>
    <row r="3907" spans="1:20" ht="15" customHeight="1" x14ac:dyDescent="0.35">
      <c r="A3907" s="35">
        <v>83</v>
      </c>
      <c r="B3907" s="36">
        <v>31.018233389999999</v>
      </c>
      <c r="C3907" s="35">
        <v>100.2542479</v>
      </c>
      <c r="D3907" s="35">
        <v>60.405860420000003</v>
      </c>
      <c r="E3907" s="37">
        <v>195.66649140000001</v>
      </c>
      <c r="F3907" s="37">
        <v>35.966993350000003</v>
      </c>
      <c r="G3907" s="37">
        <v>224.88519909999999</v>
      </c>
      <c r="H3907" s="37">
        <v>227.84046330000001</v>
      </c>
      <c r="I3907" s="17" t="s">
        <v>243</v>
      </c>
      <c r="J3907" s="17" t="s">
        <v>354</v>
      </c>
      <c r="K3907" s="17" t="s">
        <v>255</v>
      </c>
      <c r="L3907" s="17" t="s">
        <v>366</v>
      </c>
      <c r="M3907" s="17" t="s">
        <v>334</v>
      </c>
      <c r="N3907" s="36">
        <v>5.4401681423837998</v>
      </c>
      <c r="O3907" s="35">
        <v>39.84838748</v>
      </c>
      <c r="P3907" s="37">
        <v>2574.5133713700002</v>
      </c>
      <c r="Q3907" t="str">
        <f t="shared" si="244"/>
        <v>Desirable</v>
      </c>
      <c r="R3907" t="str">
        <f t="shared" si="245"/>
        <v>Normal</v>
      </c>
      <c r="S3907">
        <f t="shared" si="246"/>
        <v>4</v>
      </c>
      <c r="T3907" t="str">
        <f t="shared" si="247"/>
        <v>Moderate</v>
      </c>
    </row>
    <row r="3908" spans="1:20" ht="15" customHeight="1" x14ac:dyDescent="0.35">
      <c r="A3908" s="35">
        <v>78</v>
      </c>
      <c r="B3908" s="36">
        <v>35.484522669999997</v>
      </c>
      <c r="C3908" s="35">
        <v>125.8719634</v>
      </c>
      <c r="D3908" s="35">
        <v>81.841356399999995</v>
      </c>
      <c r="E3908" s="37">
        <v>196.30173740000001</v>
      </c>
      <c r="F3908" s="37">
        <v>34.805255670000001</v>
      </c>
      <c r="G3908" s="37">
        <v>217.78733940000001</v>
      </c>
      <c r="H3908" s="37">
        <v>257.91197510000001</v>
      </c>
      <c r="I3908" s="17" t="s">
        <v>243</v>
      </c>
      <c r="J3908" s="17" t="s">
        <v>249</v>
      </c>
      <c r="K3908" s="17" t="s">
        <v>392</v>
      </c>
      <c r="L3908" s="17" t="s">
        <v>366</v>
      </c>
      <c r="M3908" s="17" t="s">
        <v>334</v>
      </c>
      <c r="N3908" s="36">
        <v>5.6400027415744596</v>
      </c>
      <c r="O3908" s="35">
        <v>44.030607000000003</v>
      </c>
      <c r="P3908" s="37">
        <v>2767.7927682599998</v>
      </c>
      <c r="Q3908" t="str">
        <f t="shared" si="244"/>
        <v>Desirable</v>
      </c>
      <c r="R3908" t="str">
        <f t="shared" si="245"/>
        <v>Elevated</v>
      </c>
      <c r="S3908">
        <f t="shared" si="246"/>
        <v>5</v>
      </c>
      <c r="T3908" t="str">
        <f t="shared" si="247"/>
        <v>Moderate</v>
      </c>
    </row>
    <row r="3909" spans="1:20" ht="15" customHeight="1" x14ac:dyDescent="0.35">
      <c r="A3909" s="35">
        <v>60</v>
      </c>
      <c r="B3909" s="36">
        <v>22.771937829999999</v>
      </c>
      <c r="C3909" s="35">
        <v>106.73123959999999</v>
      </c>
      <c r="D3909" s="35">
        <v>85.856090249999994</v>
      </c>
      <c r="E3909" s="37">
        <v>190.58243010000001</v>
      </c>
      <c r="F3909" s="37">
        <v>35.554601689999998</v>
      </c>
      <c r="G3909" s="37">
        <v>230.6581764</v>
      </c>
      <c r="H3909" s="37">
        <v>276.6334387</v>
      </c>
      <c r="I3909" s="17" t="s">
        <v>243</v>
      </c>
      <c r="J3909" s="17" t="s">
        <v>359</v>
      </c>
      <c r="K3909" s="17" t="s">
        <v>392</v>
      </c>
      <c r="L3909" s="17" t="s">
        <v>261</v>
      </c>
      <c r="M3909" s="17" t="s">
        <v>255</v>
      </c>
      <c r="N3909" s="36">
        <v>5.3602746491631397</v>
      </c>
      <c r="O3909" s="35">
        <v>20.875149350000001</v>
      </c>
      <c r="P3909" s="37">
        <v>1366.3162698000001</v>
      </c>
      <c r="Q3909" t="str">
        <f t="shared" si="244"/>
        <v>Desirable</v>
      </c>
      <c r="R3909" t="str">
        <f t="shared" si="245"/>
        <v>Normal</v>
      </c>
      <c r="S3909">
        <f t="shared" si="246"/>
        <v>1</v>
      </c>
      <c r="T3909" t="str">
        <f t="shared" si="247"/>
        <v>Low</v>
      </c>
    </row>
    <row r="3910" spans="1:20" ht="15" customHeight="1" x14ac:dyDescent="0.35">
      <c r="A3910" s="35">
        <v>42</v>
      </c>
      <c r="B3910" s="36">
        <v>24.938578740000001</v>
      </c>
      <c r="C3910" s="35">
        <v>90.139307380000005</v>
      </c>
      <c r="D3910" s="35">
        <v>84.723690169999998</v>
      </c>
      <c r="E3910" s="37">
        <v>171.3539323</v>
      </c>
      <c r="F3910" s="37">
        <v>41.8732556</v>
      </c>
      <c r="G3910" s="37">
        <v>201.63405969999999</v>
      </c>
      <c r="H3910" s="37">
        <v>219.313626</v>
      </c>
      <c r="I3910" s="17" t="s">
        <v>353</v>
      </c>
      <c r="J3910" s="17" t="s">
        <v>354</v>
      </c>
      <c r="K3910" s="17" t="s">
        <v>392</v>
      </c>
      <c r="L3910" s="17" t="s">
        <v>360</v>
      </c>
      <c r="M3910" s="17" t="s">
        <v>255</v>
      </c>
      <c r="N3910" s="36">
        <v>4.0922046744318603</v>
      </c>
      <c r="O3910" s="35">
        <v>5.4156172100000104</v>
      </c>
      <c r="P3910" s="37">
        <v>1047.4203070799999</v>
      </c>
      <c r="Q3910" t="str">
        <f t="shared" si="244"/>
        <v>Desirable</v>
      </c>
      <c r="R3910" t="str">
        <f t="shared" si="245"/>
        <v>Normal</v>
      </c>
      <c r="S3910">
        <f t="shared" si="246"/>
        <v>2</v>
      </c>
      <c r="T3910" t="str">
        <f t="shared" si="247"/>
        <v>Low</v>
      </c>
    </row>
    <row r="3911" spans="1:20" ht="15" customHeight="1" x14ac:dyDescent="0.35">
      <c r="A3911" s="35">
        <v>37</v>
      </c>
      <c r="B3911" s="36">
        <v>20.703207370000001</v>
      </c>
      <c r="C3911" s="35">
        <v>95.714740419999998</v>
      </c>
      <c r="D3911" s="35">
        <v>74.516746299999994</v>
      </c>
      <c r="E3911" s="37">
        <v>174.53618739999999</v>
      </c>
      <c r="F3911" s="37">
        <v>35.543716920000001</v>
      </c>
      <c r="G3911" s="37">
        <v>201.67202069999999</v>
      </c>
      <c r="H3911" s="37">
        <v>247.11985150000001</v>
      </c>
      <c r="I3911" s="17" t="s">
        <v>243</v>
      </c>
      <c r="J3911" s="17" t="s">
        <v>359</v>
      </c>
      <c r="K3911" s="17" t="s">
        <v>255</v>
      </c>
      <c r="L3911" s="17" t="s">
        <v>357</v>
      </c>
      <c r="M3911" s="17" t="s">
        <v>255</v>
      </c>
      <c r="N3911" s="36">
        <v>4.9104652671198501</v>
      </c>
      <c r="O3911" s="35">
        <v>21.197994120000001</v>
      </c>
      <c r="P3911" s="37">
        <v>766.01867269000002</v>
      </c>
      <c r="Q3911" t="str">
        <f t="shared" si="244"/>
        <v>Desirable</v>
      </c>
      <c r="R3911" t="str">
        <f t="shared" si="245"/>
        <v>Normal</v>
      </c>
      <c r="S3911">
        <f t="shared" si="246"/>
        <v>1</v>
      </c>
      <c r="T3911" t="str">
        <f t="shared" si="247"/>
        <v>Low</v>
      </c>
    </row>
    <row r="3912" spans="1:20" ht="15" customHeight="1" x14ac:dyDescent="0.35">
      <c r="A3912" s="35">
        <v>65</v>
      </c>
      <c r="B3912" s="36">
        <v>19.5127755</v>
      </c>
      <c r="C3912" s="35">
        <v>108.2542935</v>
      </c>
      <c r="D3912" s="35">
        <v>67.873734959999993</v>
      </c>
      <c r="E3912" s="37">
        <v>181.06737989999999</v>
      </c>
      <c r="F3912" s="37">
        <v>33.567516259999998</v>
      </c>
      <c r="G3912" s="37">
        <v>207.54012280000001</v>
      </c>
      <c r="H3912" s="37">
        <v>227.25057150000001</v>
      </c>
      <c r="I3912" s="17" t="s">
        <v>353</v>
      </c>
      <c r="J3912" s="17" t="s">
        <v>354</v>
      </c>
      <c r="K3912" s="17" t="s">
        <v>255</v>
      </c>
      <c r="L3912" s="17" t="s">
        <v>261</v>
      </c>
      <c r="M3912" s="17" t="s">
        <v>255</v>
      </c>
      <c r="N3912" s="36">
        <v>5.3941250373583598</v>
      </c>
      <c r="O3912" s="35">
        <v>40.380558540000003</v>
      </c>
      <c r="P3912" s="37">
        <v>1268.3304075000001</v>
      </c>
      <c r="Q3912" t="str">
        <f t="shared" si="244"/>
        <v>Desirable</v>
      </c>
      <c r="R3912" t="str">
        <f t="shared" si="245"/>
        <v>Normal</v>
      </c>
      <c r="S3912">
        <f t="shared" si="246"/>
        <v>3</v>
      </c>
      <c r="T3912" t="str">
        <f t="shared" si="247"/>
        <v>Moderate</v>
      </c>
    </row>
    <row r="3913" spans="1:20" ht="15" customHeight="1" x14ac:dyDescent="0.35">
      <c r="A3913" s="35">
        <v>41</v>
      </c>
      <c r="B3913" s="36">
        <v>26.778422979999998</v>
      </c>
      <c r="C3913" s="35">
        <v>92.716914869999997</v>
      </c>
      <c r="D3913" s="35">
        <v>73.873297539999996</v>
      </c>
      <c r="E3913" s="37">
        <v>199.06444400000001</v>
      </c>
      <c r="F3913" s="37">
        <v>35.592518239999997</v>
      </c>
      <c r="G3913" s="37">
        <v>224.20589960000001</v>
      </c>
      <c r="H3913" s="37">
        <v>224.2390259</v>
      </c>
      <c r="I3913" s="17" t="s">
        <v>353</v>
      </c>
      <c r="J3913" s="17" t="s">
        <v>359</v>
      </c>
      <c r="K3913" s="17" t="s">
        <v>255</v>
      </c>
      <c r="L3913" s="17" t="s">
        <v>360</v>
      </c>
      <c r="M3913" s="17" t="s">
        <v>333</v>
      </c>
      <c r="N3913" s="36">
        <v>5.5928732734702997</v>
      </c>
      <c r="O3913" s="35">
        <v>18.843617330000001</v>
      </c>
      <c r="P3913" s="37">
        <v>1097.9153421799999</v>
      </c>
      <c r="Q3913" t="str">
        <f t="shared" si="244"/>
        <v>Desirable</v>
      </c>
      <c r="R3913" t="str">
        <f t="shared" si="245"/>
        <v>Normal</v>
      </c>
      <c r="S3913">
        <f t="shared" si="246"/>
        <v>5</v>
      </c>
      <c r="T3913" t="str">
        <f t="shared" si="247"/>
        <v>Moderate</v>
      </c>
    </row>
    <row r="3914" spans="1:20" ht="15" customHeight="1" x14ac:dyDescent="0.35">
      <c r="A3914" s="35">
        <v>28</v>
      </c>
      <c r="B3914" s="36">
        <v>28.342857540000001</v>
      </c>
      <c r="C3914" s="35">
        <v>78.52312526</v>
      </c>
      <c r="D3914" s="35">
        <v>71.397696920000001</v>
      </c>
      <c r="E3914" s="37">
        <v>208.8226009</v>
      </c>
      <c r="F3914" s="37">
        <v>39.00873618</v>
      </c>
      <c r="G3914" s="37">
        <v>227.13060100000001</v>
      </c>
      <c r="H3914" s="37">
        <v>244.40196119999999</v>
      </c>
      <c r="I3914" s="17" t="s">
        <v>243</v>
      </c>
      <c r="J3914" s="17" t="s">
        <v>249</v>
      </c>
      <c r="K3914" s="17" t="s">
        <v>255</v>
      </c>
      <c r="L3914" s="17" t="s">
        <v>355</v>
      </c>
      <c r="M3914" s="17" t="s">
        <v>333</v>
      </c>
      <c r="N3914" s="36">
        <v>5.3532265166556297</v>
      </c>
      <c r="O3914" s="35">
        <v>7.12542834</v>
      </c>
      <c r="P3914" s="37">
        <v>793.60001111999998</v>
      </c>
      <c r="Q3914" t="str">
        <f t="shared" si="244"/>
        <v>Borderline High</v>
      </c>
      <c r="R3914" t="str">
        <f t="shared" si="245"/>
        <v>Normal</v>
      </c>
      <c r="S3914">
        <f t="shared" si="246"/>
        <v>3</v>
      </c>
      <c r="T3914" t="str">
        <f t="shared" si="247"/>
        <v>Moderate</v>
      </c>
    </row>
    <row r="3915" spans="1:20" ht="15" customHeight="1" x14ac:dyDescent="0.35">
      <c r="A3915" s="35">
        <v>72</v>
      </c>
      <c r="B3915" s="36">
        <v>29.526800900000001</v>
      </c>
      <c r="C3915" s="35">
        <v>96.890305069999997</v>
      </c>
      <c r="D3915" s="35">
        <v>92.595349490000004</v>
      </c>
      <c r="E3915" s="37">
        <v>212.31969040000001</v>
      </c>
      <c r="F3915" s="37">
        <v>30.499293340000001</v>
      </c>
      <c r="G3915" s="37">
        <v>227.2139043</v>
      </c>
      <c r="H3915" s="37">
        <v>256.52747640000001</v>
      </c>
      <c r="I3915" s="17" t="s">
        <v>353</v>
      </c>
      <c r="J3915" s="17" t="s">
        <v>249</v>
      </c>
      <c r="K3915" s="17" t="s">
        <v>392</v>
      </c>
      <c r="L3915" s="17" t="s">
        <v>366</v>
      </c>
      <c r="M3915" s="17" t="s">
        <v>333</v>
      </c>
      <c r="N3915" s="36">
        <v>6.9614626159728603</v>
      </c>
      <c r="O3915" s="35">
        <v>4.2949555799999901</v>
      </c>
      <c r="P3915" s="37">
        <v>2125.9296648</v>
      </c>
      <c r="Q3915" t="str">
        <f t="shared" si="244"/>
        <v>Borderline High</v>
      </c>
      <c r="R3915" t="str">
        <f t="shared" si="245"/>
        <v>Normal</v>
      </c>
      <c r="S3915">
        <f t="shared" si="246"/>
        <v>5</v>
      </c>
      <c r="T3915" t="str">
        <f t="shared" si="247"/>
        <v>Moderate</v>
      </c>
    </row>
    <row r="3916" spans="1:20" ht="15" customHeight="1" x14ac:dyDescent="0.35">
      <c r="A3916" s="35">
        <v>45</v>
      </c>
      <c r="B3916" s="36">
        <v>23.513590350000001</v>
      </c>
      <c r="C3916" s="35">
        <v>114.02614680000001</v>
      </c>
      <c r="D3916" s="35">
        <v>64.192967969999998</v>
      </c>
      <c r="E3916" s="37">
        <v>219.80426900000001</v>
      </c>
      <c r="F3916" s="37">
        <v>31.874428300000002</v>
      </c>
      <c r="G3916" s="37">
        <v>241.10678709999999</v>
      </c>
      <c r="H3916" s="37">
        <v>256.38058719999998</v>
      </c>
      <c r="I3916" s="17" t="s">
        <v>353</v>
      </c>
      <c r="J3916" s="17" t="s">
        <v>354</v>
      </c>
      <c r="K3916" s="17" t="s">
        <v>255</v>
      </c>
      <c r="L3916" s="17" t="s">
        <v>360</v>
      </c>
      <c r="M3916" s="17" t="s">
        <v>255</v>
      </c>
      <c r="N3916" s="36">
        <v>6.8959438874077001</v>
      </c>
      <c r="O3916" s="35">
        <v>49.833178830000001</v>
      </c>
      <c r="P3916" s="37">
        <v>1058.11156575</v>
      </c>
      <c r="Q3916" t="str">
        <f t="shared" si="244"/>
        <v>Borderline High</v>
      </c>
      <c r="R3916" t="str">
        <f t="shared" si="245"/>
        <v>Normal</v>
      </c>
      <c r="S3916">
        <f t="shared" si="246"/>
        <v>3</v>
      </c>
      <c r="T3916" t="str">
        <f t="shared" si="247"/>
        <v>Moderate</v>
      </c>
    </row>
    <row r="3917" spans="1:20" ht="15" customHeight="1" x14ac:dyDescent="0.35">
      <c r="A3917" s="35">
        <v>86</v>
      </c>
      <c r="B3917" s="36">
        <v>24.934742360000001</v>
      </c>
      <c r="C3917" s="35">
        <v>93.639289340000005</v>
      </c>
      <c r="D3917" s="35">
        <v>79.959784819999996</v>
      </c>
      <c r="E3917" s="37">
        <v>213.11074170000001</v>
      </c>
      <c r="F3917" s="37">
        <v>29.659905129999999</v>
      </c>
      <c r="G3917" s="37">
        <v>230.8544785</v>
      </c>
      <c r="H3917" s="37">
        <v>265.70223060000001</v>
      </c>
      <c r="I3917" s="17" t="s">
        <v>243</v>
      </c>
      <c r="J3917" s="17" t="s">
        <v>249</v>
      </c>
      <c r="K3917" s="17" t="s">
        <v>255</v>
      </c>
      <c r="L3917" s="17" t="s">
        <v>366</v>
      </c>
      <c r="M3917" s="17" t="s">
        <v>255</v>
      </c>
      <c r="N3917" s="36">
        <v>7.1851457638158696</v>
      </c>
      <c r="O3917" s="35">
        <v>13.67950452</v>
      </c>
      <c r="P3917" s="37">
        <v>2144.3878429599999</v>
      </c>
      <c r="Q3917" t="str">
        <f t="shared" si="244"/>
        <v>Borderline High</v>
      </c>
      <c r="R3917" t="str">
        <f t="shared" si="245"/>
        <v>Normal</v>
      </c>
      <c r="S3917">
        <f t="shared" si="246"/>
        <v>1</v>
      </c>
      <c r="T3917" t="str">
        <f t="shared" si="247"/>
        <v>Low</v>
      </c>
    </row>
    <row r="3918" spans="1:20" ht="15" customHeight="1" x14ac:dyDescent="0.35">
      <c r="A3918" s="35">
        <v>80</v>
      </c>
      <c r="B3918" s="36">
        <v>31.23369533</v>
      </c>
      <c r="C3918" s="35">
        <v>123.1771926</v>
      </c>
      <c r="D3918" s="35">
        <v>84.802131180000003</v>
      </c>
      <c r="E3918" s="37">
        <v>200.4814385</v>
      </c>
      <c r="F3918" s="37">
        <v>35.315198789999997</v>
      </c>
      <c r="G3918" s="37">
        <v>211.19894780000001</v>
      </c>
      <c r="H3918" s="37">
        <v>286.85765720000001</v>
      </c>
      <c r="I3918" s="17" t="s">
        <v>243</v>
      </c>
      <c r="J3918" s="17" t="s">
        <v>249</v>
      </c>
      <c r="K3918" s="17" t="s">
        <v>392</v>
      </c>
      <c r="L3918" s="17" t="s">
        <v>366</v>
      </c>
      <c r="M3918" s="17" t="s">
        <v>334</v>
      </c>
      <c r="N3918" s="36">
        <v>5.6769166072702202</v>
      </c>
      <c r="O3918" s="35">
        <v>38.375061420000002</v>
      </c>
      <c r="P3918" s="37">
        <v>2498.6956264</v>
      </c>
      <c r="Q3918" t="str">
        <f t="shared" si="244"/>
        <v>Borderline High</v>
      </c>
      <c r="R3918" t="str">
        <f t="shared" si="245"/>
        <v>Elevated</v>
      </c>
      <c r="S3918">
        <f t="shared" si="246"/>
        <v>5</v>
      </c>
      <c r="T3918" t="str">
        <f t="shared" si="247"/>
        <v>Moderate</v>
      </c>
    </row>
    <row r="3919" spans="1:20" ht="15" customHeight="1" x14ac:dyDescent="0.35">
      <c r="A3919" s="35">
        <v>76</v>
      </c>
      <c r="B3919" s="36">
        <v>19.697464660000001</v>
      </c>
      <c r="C3919" s="35">
        <v>110.19894600000001</v>
      </c>
      <c r="D3919" s="35">
        <v>88.320959020000004</v>
      </c>
      <c r="E3919" s="37">
        <v>158.76071899999999</v>
      </c>
      <c r="F3919" s="37">
        <v>26.98731883</v>
      </c>
      <c r="G3919" s="37">
        <v>201.1877222</v>
      </c>
      <c r="H3919" s="37">
        <v>225.20743830000001</v>
      </c>
      <c r="I3919" s="17" t="s">
        <v>243</v>
      </c>
      <c r="J3919" s="17" t="s">
        <v>249</v>
      </c>
      <c r="K3919" s="17" t="s">
        <v>392</v>
      </c>
      <c r="L3919" s="17" t="s">
        <v>366</v>
      </c>
      <c r="M3919" s="17" t="s">
        <v>255</v>
      </c>
      <c r="N3919" s="36">
        <v>5.88278961685947</v>
      </c>
      <c r="O3919" s="35">
        <v>21.877986979999999</v>
      </c>
      <c r="P3919" s="37">
        <v>1497.0073141600001</v>
      </c>
      <c r="Q3919" t="str">
        <f t="shared" si="244"/>
        <v>Desirable</v>
      </c>
      <c r="R3919" t="str">
        <f t="shared" si="245"/>
        <v>Normal</v>
      </c>
      <c r="S3919">
        <f t="shared" si="246"/>
        <v>1</v>
      </c>
      <c r="T3919" t="str">
        <f t="shared" si="247"/>
        <v>Low</v>
      </c>
    </row>
    <row r="3920" spans="1:20" ht="15" customHeight="1" x14ac:dyDescent="0.35">
      <c r="A3920" s="35">
        <v>22</v>
      </c>
      <c r="B3920" s="36">
        <v>27.063380030000001</v>
      </c>
      <c r="C3920" s="35">
        <v>98.237242050000006</v>
      </c>
      <c r="D3920" s="35">
        <v>71.108831240000001</v>
      </c>
      <c r="E3920" s="37">
        <v>200.25854039999999</v>
      </c>
      <c r="F3920" s="37">
        <v>47.916943359999998</v>
      </c>
      <c r="G3920" s="37">
        <v>210.16490669999999</v>
      </c>
      <c r="H3920" s="37">
        <v>280.2553479</v>
      </c>
      <c r="I3920" s="17" t="s">
        <v>243</v>
      </c>
      <c r="J3920" s="17" t="s">
        <v>354</v>
      </c>
      <c r="K3920" s="17" t="s">
        <v>255</v>
      </c>
      <c r="L3920" s="17" t="s">
        <v>355</v>
      </c>
      <c r="M3920" s="17" t="s">
        <v>333</v>
      </c>
      <c r="N3920" s="36">
        <v>4.1792845360660298</v>
      </c>
      <c r="O3920" s="35">
        <v>27.128410809999998</v>
      </c>
      <c r="P3920" s="37">
        <v>595.39436065999996</v>
      </c>
      <c r="Q3920" t="str">
        <f t="shared" si="244"/>
        <v>Borderline High</v>
      </c>
      <c r="R3920" t="str">
        <f t="shared" si="245"/>
        <v>Normal</v>
      </c>
      <c r="S3920">
        <f t="shared" si="246"/>
        <v>2</v>
      </c>
      <c r="T3920" t="str">
        <f t="shared" si="247"/>
        <v>Low</v>
      </c>
    </row>
    <row r="3921" spans="1:20" ht="15" customHeight="1" x14ac:dyDescent="0.35">
      <c r="A3921" s="35">
        <v>68</v>
      </c>
      <c r="B3921" s="36">
        <v>33.529707000000002</v>
      </c>
      <c r="C3921" s="35">
        <v>125.0813048</v>
      </c>
      <c r="D3921" s="35">
        <v>71.963827570000007</v>
      </c>
      <c r="E3921" s="37">
        <v>195.8008906</v>
      </c>
      <c r="F3921" s="37">
        <v>44.548751940000002</v>
      </c>
      <c r="G3921" s="37">
        <v>225.66360209999999</v>
      </c>
      <c r="H3921" s="37">
        <v>268.9664014</v>
      </c>
      <c r="I3921" s="17" t="s">
        <v>353</v>
      </c>
      <c r="J3921" s="17" t="s">
        <v>249</v>
      </c>
      <c r="K3921" s="17" t="s">
        <v>255</v>
      </c>
      <c r="L3921" s="17" t="s">
        <v>261</v>
      </c>
      <c r="M3921" s="17" t="s">
        <v>334</v>
      </c>
      <c r="N3921" s="36">
        <v>4.3952048502663397</v>
      </c>
      <c r="O3921" s="35">
        <v>53.117477229999999</v>
      </c>
      <c r="P3921" s="37">
        <v>2280.0200759999998</v>
      </c>
      <c r="Q3921" t="str">
        <f t="shared" si="244"/>
        <v>Desirable</v>
      </c>
      <c r="R3921" t="str">
        <f t="shared" si="245"/>
        <v>Elevated</v>
      </c>
      <c r="S3921">
        <f t="shared" si="246"/>
        <v>6</v>
      </c>
      <c r="T3921" t="str">
        <f t="shared" si="247"/>
        <v>High</v>
      </c>
    </row>
    <row r="3922" spans="1:20" ht="15" customHeight="1" x14ac:dyDescent="0.35">
      <c r="A3922" s="35">
        <v>38</v>
      </c>
      <c r="B3922" s="36">
        <v>25.671980749999999</v>
      </c>
      <c r="C3922" s="35">
        <v>103.8116134</v>
      </c>
      <c r="D3922" s="35">
        <v>93.110955300000001</v>
      </c>
      <c r="E3922" s="37">
        <v>181.38665140000001</v>
      </c>
      <c r="F3922" s="37">
        <v>32.402454030000001</v>
      </c>
      <c r="G3922" s="37">
        <v>193.29817919999999</v>
      </c>
      <c r="H3922" s="37">
        <v>250.51258039999999</v>
      </c>
      <c r="I3922" s="17" t="s">
        <v>353</v>
      </c>
      <c r="J3922" s="17" t="s">
        <v>249</v>
      </c>
      <c r="K3922" s="17" t="s">
        <v>392</v>
      </c>
      <c r="L3922" s="17" t="s">
        <v>357</v>
      </c>
      <c r="M3922" s="17" t="s">
        <v>333</v>
      </c>
      <c r="N3922" s="36">
        <v>5.5979294417657997</v>
      </c>
      <c r="O3922" s="35">
        <v>10.7006581</v>
      </c>
      <c r="P3922" s="37">
        <v>975.53526850000003</v>
      </c>
      <c r="Q3922" t="str">
        <f t="shared" si="244"/>
        <v>Desirable</v>
      </c>
      <c r="R3922" t="str">
        <f t="shared" si="245"/>
        <v>Normal</v>
      </c>
      <c r="S3922">
        <f t="shared" si="246"/>
        <v>5</v>
      </c>
      <c r="T3922" t="str">
        <f t="shared" si="247"/>
        <v>Moderate</v>
      </c>
    </row>
    <row r="3923" spans="1:20" ht="15" customHeight="1" x14ac:dyDescent="0.35">
      <c r="A3923" s="35">
        <v>53</v>
      </c>
      <c r="B3923" s="36">
        <v>24.89419213</v>
      </c>
      <c r="C3923" s="35">
        <v>99.092711789999996</v>
      </c>
      <c r="D3923" s="35">
        <v>83.201454499999997</v>
      </c>
      <c r="E3923" s="37">
        <v>173.2990255</v>
      </c>
      <c r="F3923" s="37">
        <v>38.528077179999997</v>
      </c>
      <c r="G3923" s="37">
        <v>197.5710129</v>
      </c>
      <c r="H3923" s="37">
        <v>251.88036529999999</v>
      </c>
      <c r="I3923" s="17" t="s">
        <v>353</v>
      </c>
      <c r="J3923" s="17" t="s">
        <v>249</v>
      </c>
      <c r="K3923" s="17" t="s">
        <v>392</v>
      </c>
      <c r="L3923" s="17" t="s">
        <v>363</v>
      </c>
      <c r="M3923" s="17" t="s">
        <v>255</v>
      </c>
      <c r="N3923" s="36">
        <v>4.4979931048819601</v>
      </c>
      <c r="O3923" s="35">
        <v>15.89125729</v>
      </c>
      <c r="P3923" s="37">
        <v>1319.39218289</v>
      </c>
      <c r="Q3923" t="str">
        <f t="shared" si="244"/>
        <v>Desirable</v>
      </c>
      <c r="R3923" t="str">
        <f t="shared" si="245"/>
        <v>Normal</v>
      </c>
      <c r="S3923">
        <f t="shared" si="246"/>
        <v>3</v>
      </c>
      <c r="T3923" t="str">
        <f t="shared" si="247"/>
        <v>Moderate</v>
      </c>
    </row>
    <row r="3924" spans="1:20" ht="15" customHeight="1" x14ac:dyDescent="0.35">
      <c r="A3924" s="35">
        <v>67</v>
      </c>
      <c r="B3924" s="36">
        <v>33.214170009999997</v>
      </c>
      <c r="C3924" s="35">
        <v>112.48866580000001</v>
      </c>
      <c r="D3924" s="35">
        <v>75.140470809999997</v>
      </c>
      <c r="E3924" s="37">
        <v>174.5625345</v>
      </c>
      <c r="F3924" s="37">
        <v>36.58824285</v>
      </c>
      <c r="G3924" s="37">
        <v>194.34289709999999</v>
      </c>
      <c r="H3924" s="37">
        <v>272.10206099999999</v>
      </c>
      <c r="I3924" s="17" t="s">
        <v>243</v>
      </c>
      <c r="J3924" s="17" t="s">
        <v>249</v>
      </c>
      <c r="K3924" s="17" t="s">
        <v>255</v>
      </c>
      <c r="L3924" s="17" t="s">
        <v>261</v>
      </c>
      <c r="M3924" s="17" t="s">
        <v>334</v>
      </c>
      <c r="N3924" s="36">
        <v>4.77100076151922</v>
      </c>
      <c r="O3924" s="35">
        <v>37.348194990000003</v>
      </c>
      <c r="P3924" s="37">
        <v>2225.34939067</v>
      </c>
      <c r="Q3924" t="str">
        <f t="shared" si="244"/>
        <v>Desirable</v>
      </c>
      <c r="R3924" t="str">
        <f t="shared" si="245"/>
        <v>Normal</v>
      </c>
      <c r="S3924">
        <f t="shared" si="246"/>
        <v>4</v>
      </c>
      <c r="T3924" t="str">
        <f t="shared" si="247"/>
        <v>Moderate</v>
      </c>
    </row>
    <row r="3925" spans="1:20" ht="15" customHeight="1" x14ac:dyDescent="0.35">
      <c r="A3925" s="35">
        <v>21</v>
      </c>
      <c r="B3925" s="36">
        <v>19.931331759999999</v>
      </c>
      <c r="C3925" s="35">
        <v>97.433831100000006</v>
      </c>
      <c r="D3925" s="35">
        <v>82.765373220000001</v>
      </c>
      <c r="E3925" s="37">
        <v>179.06519639999999</v>
      </c>
      <c r="F3925" s="37">
        <v>39.373484640000001</v>
      </c>
      <c r="G3925" s="37">
        <v>209.16649240000001</v>
      </c>
      <c r="H3925" s="37">
        <v>229.6541306</v>
      </c>
      <c r="I3925" s="17" t="s">
        <v>243</v>
      </c>
      <c r="J3925" s="17" t="s">
        <v>249</v>
      </c>
      <c r="K3925" s="17" t="s">
        <v>392</v>
      </c>
      <c r="L3925" s="17" t="s">
        <v>355</v>
      </c>
      <c r="M3925" s="17" t="s">
        <v>255</v>
      </c>
      <c r="N3925" s="36">
        <v>4.5478625536253796</v>
      </c>
      <c r="O3925" s="35">
        <v>14.66845788</v>
      </c>
      <c r="P3925" s="37">
        <v>418.55796695999999</v>
      </c>
      <c r="Q3925" t="str">
        <f t="shared" si="244"/>
        <v>Desirable</v>
      </c>
      <c r="R3925" t="str">
        <f t="shared" si="245"/>
        <v>Normal</v>
      </c>
      <c r="S3925">
        <f t="shared" si="246"/>
        <v>1</v>
      </c>
      <c r="T3925" t="str">
        <f t="shared" si="247"/>
        <v>Low</v>
      </c>
    </row>
    <row r="3926" spans="1:20" ht="15" customHeight="1" x14ac:dyDescent="0.35">
      <c r="A3926" s="35">
        <v>59</v>
      </c>
      <c r="B3926" s="36">
        <v>22.97985731</v>
      </c>
      <c r="C3926" s="35">
        <v>107.8621181</v>
      </c>
      <c r="D3926" s="35">
        <v>67.764748659999995</v>
      </c>
      <c r="E3926" s="37">
        <v>192.381889</v>
      </c>
      <c r="F3926" s="37">
        <v>49.899027420000003</v>
      </c>
      <c r="G3926" s="37">
        <v>208.53561089999999</v>
      </c>
      <c r="H3926" s="37">
        <v>241.1341027</v>
      </c>
      <c r="I3926" s="17" t="s">
        <v>243</v>
      </c>
      <c r="J3926" s="17" t="s">
        <v>354</v>
      </c>
      <c r="K3926" s="17" t="s">
        <v>255</v>
      </c>
      <c r="L3926" s="17" t="s">
        <v>363</v>
      </c>
      <c r="M3926" s="17" t="s">
        <v>255</v>
      </c>
      <c r="N3926" s="36">
        <v>3.8554236214009201</v>
      </c>
      <c r="O3926" s="35">
        <v>40.097369440000001</v>
      </c>
      <c r="P3926" s="37">
        <v>1355.81158129</v>
      </c>
      <c r="Q3926" t="str">
        <f t="shared" si="244"/>
        <v>Desirable</v>
      </c>
      <c r="R3926" t="str">
        <f t="shared" si="245"/>
        <v>Normal</v>
      </c>
      <c r="S3926">
        <f t="shared" si="246"/>
        <v>0</v>
      </c>
      <c r="T3926" t="str">
        <f t="shared" si="247"/>
        <v>Low</v>
      </c>
    </row>
    <row r="3927" spans="1:20" ht="15" customHeight="1" x14ac:dyDescent="0.35">
      <c r="A3927" s="35">
        <v>55</v>
      </c>
      <c r="B3927" s="36">
        <v>23.171971169999999</v>
      </c>
      <c r="C3927" s="35">
        <v>112.78929979999999</v>
      </c>
      <c r="D3927" s="35">
        <v>81.5581897</v>
      </c>
      <c r="E3927" s="37">
        <v>191.18922649999999</v>
      </c>
      <c r="F3927" s="37">
        <v>38.126938950000003</v>
      </c>
      <c r="G3927" s="37">
        <v>213.0703431</v>
      </c>
      <c r="H3927" s="37">
        <v>243.01656159999999</v>
      </c>
      <c r="I3927" s="17" t="s">
        <v>243</v>
      </c>
      <c r="J3927" s="17" t="s">
        <v>249</v>
      </c>
      <c r="K3927" s="17" t="s">
        <v>392</v>
      </c>
      <c r="L3927" s="17" t="s">
        <v>363</v>
      </c>
      <c r="M3927" s="17" t="s">
        <v>255</v>
      </c>
      <c r="N3927" s="36">
        <v>5.0145443553894298</v>
      </c>
      <c r="O3927" s="35">
        <v>31.231110099999999</v>
      </c>
      <c r="P3927" s="37">
        <v>1274.4584143500001</v>
      </c>
      <c r="Q3927" t="str">
        <f t="shared" si="244"/>
        <v>Desirable</v>
      </c>
      <c r="R3927" t="str">
        <f t="shared" si="245"/>
        <v>Normal</v>
      </c>
      <c r="S3927">
        <f t="shared" si="246"/>
        <v>1</v>
      </c>
      <c r="T3927" t="str">
        <f t="shared" si="247"/>
        <v>Low</v>
      </c>
    </row>
    <row r="3928" spans="1:20" ht="15" customHeight="1" x14ac:dyDescent="0.35">
      <c r="A3928" s="35">
        <v>42</v>
      </c>
      <c r="B3928" s="36">
        <v>30.47107411</v>
      </c>
      <c r="C3928" s="35">
        <v>103.1959224</v>
      </c>
      <c r="D3928" s="35">
        <v>97.005993119999999</v>
      </c>
      <c r="E3928" s="37">
        <v>214.89609229999999</v>
      </c>
      <c r="F3928" s="37">
        <v>37.458542749999999</v>
      </c>
      <c r="G3928" s="37">
        <v>229.47921740000001</v>
      </c>
      <c r="H3928" s="37">
        <v>213.9201927</v>
      </c>
      <c r="I3928" s="17" t="s">
        <v>243</v>
      </c>
      <c r="J3928" s="17" t="s">
        <v>249</v>
      </c>
      <c r="K3928" s="17" t="s">
        <v>392</v>
      </c>
      <c r="L3928" s="17" t="s">
        <v>360</v>
      </c>
      <c r="M3928" s="17" t="s">
        <v>334</v>
      </c>
      <c r="N3928" s="36">
        <v>5.7369047625324399</v>
      </c>
      <c r="O3928" s="35">
        <v>6.1899292800000003</v>
      </c>
      <c r="P3928" s="37">
        <v>1279.7851126200001</v>
      </c>
      <c r="Q3928" t="str">
        <f t="shared" si="244"/>
        <v>Borderline High</v>
      </c>
      <c r="R3928" t="str">
        <f t="shared" si="245"/>
        <v>Normal</v>
      </c>
      <c r="S3928">
        <f t="shared" si="246"/>
        <v>4</v>
      </c>
      <c r="T3928" t="str">
        <f t="shared" si="247"/>
        <v>Moderate</v>
      </c>
    </row>
    <row r="3929" spans="1:20" ht="15" customHeight="1" x14ac:dyDescent="0.35">
      <c r="A3929" s="35">
        <v>31</v>
      </c>
      <c r="B3929" s="36">
        <v>18.979716620000001</v>
      </c>
      <c r="C3929" s="35">
        <v>117.3630254</v>
      </c>
      <c r="D3929" s="35">
        <v>69.645515570000001</v>
      </c>
      <c r="E3929" s="37">
        <v>143.61430960000001</v>
      </c>
      <c r="F3929" s="37">
        <v>28.97206911</v>
      </c>
      <c r="G3929" s="37">
        <v>181.61601809999999</v>
      </c>
      <c r="H3929" s="37">
        <v>235.73648779999999</v>
      </c>
      <c r="I3929" s="17" t="s">
        <v>243</v>
      </c>
      <c r="J3929" s="17" t="s">
        <v>359</v>
      </c>
      <c r="K3929" s="17" t="s">
        <v>255</v>
      </c>
      <c r="L3929" s="17" t="s">
        <v>357</v>
      </c>
      <c r="M3929" s="17" t="s">
        <v>255</v>
      </c>
      <c r="N3929" s="36">
        <v>4.9569918204575201</v>
      </c>
      <c r="O3929" s="35">
        <v>47.717509829999997</v>
      </c>
      <c r="P3929" s="37">
        <v>588.37121521999995</v>
      </c>
      <c r="Q3929" t="str">
        <f t="shared" si="244"/>
        <v>Desirable</v>
      </c>
      <c r="R3929" t="str">
        <f t="shared" si="245"/>
        <v>Normal</v>
      </c>
      <c r="S3929">
        <f t="shared" si="246"/>
        <v>1</v>
      </c>
      <c r="T3929" t="str">
        <f t="shared" si="247"/>
        <v>Low</v>
      </c>
    </row>
    <row r="3930" spans="1:20" ht="15" customHeight="1" x14ac:dyDescent="0.35">
      <c r="A3930" s="35">
        <v>49</v>
      </c>
      <c r="B3930" s="36">
        <v>33.168085060000003</v>
      </c>
      <c r="C3930" s="35">
        <v>102.06702679999999</v>
      </c>
      <c r="D3930" s="35">
        <v>86.98543368</v>
      </c>
      <c r="E3930" s="37">
        <v>218.19830189999999</v>
      </c>
      <c r="F3930" s="37">
        <v>35.738689749999999</v>
      </c>
      <c r="G3930" s="37">
        <v>223.16215399999999</v>
      </c>
      <c r="H3930" s="37">
        <v>256.80298010000001</v>
      </c>
      <c r="I3930" s="17" t="s">
        <v>353</v>
      </c>
      <c r="J3930" s="17" t="s">
        <v>249</v>
      </c>
      <c r="K3930" s="17" t="s">
        <v>392</v>
      </c>
      <c r="L3930" s="17" t="s">
        <v>360</v>
      </c>
      <c r="M3930" s="17" t="s">
        <v>334</v>
      </c>
      <c r="N3930" s="36">
        <v>6.10538056728842</v>
      </c>
      <c r="O3930" s="35">
        <v>15.081593120000001</v>
      </c>
      <c r="P3930" s="37">
        <v>1625.2361679400001</v>
      </c>
      <c r="Q3930" t="str">
        <f t="shared" si="244"/>
        <v>Borderline High</v>
      </c>
      <c r="R3930" t="str">
        <f t="shared" si="245"/>
        <v>Normal</v>
      </c>
      <c r="S3930">
        <f t="shared" si="246"/>
        <v>6</v>
      </c>
      <c r="T3930" t="str">
        <f t="shared" si="247"/>
        <v>High</v>
      </c>
    </row>
    <row r="3931" spans="1:20" ht="15" customHeight="1" x14ac:dyDescent="0.35">
      <c r="A3931" s="35">
        <v>28</v>
      </c>
      <c r="B3931" s="36">
        <v>26.866943060000001</v>
      </c>
      <c r="C3931" s="35">
        <v>103.3290861</v>
      </c>
      <c r="D3931" s="35">
        <v>78.661590369999999</v>
      </c>
      <c r="E3931" s="37">
        <v>196.71969319999999</v>
      </c>
      <c r="F3931" s="37">
        <v>40.620160390000002</v>
      </c>
      <c r="G3931" s="37">
        <v>217.71112719999999</v>
      </c>
      <c r="H3931" s="37">
        <v>259.4659633</v>
      </c>
      <c r="I3931" s="17" t="s">
        <v>243</v>
      </c>
      <c r="J3931" s="17" t="s">
        <v>249</v>
      </c>
      <c r="K3931" s="17" t="s">
        <v>255</v>
      </c>
      <c r="L3931" s="17" t="s">
        <v>355</v>
      </c>
      <c r="M3931" s="17" t="s">
        <v>333</v>
      </c>
      <c r="N3931" s="36">
        <v>4.84290783963593</v>
      </c>
      <c r="O3931" s="35">
        <v>24.667495729999999</v>
      </c>
      <c r="P3931" s="37">
        <v>752.27440567999997</v>
      </c>
      <c r="Q3931" t="str">
        <f t="shared" si="244"/>
        <v>Desirable</v>
      </c>
      <c r="R3931" t="str">
        <f t="shared" si="245"/>
        <v>Normal</v>
      </c>
      <c r="S3931">
        <f t="shared" si="246"/>
        <v>2</v>
      </c>
      <c r="T3931" t="str">
        <f t="shared" si="247"/>
        <v>Low</v>
      </c>
    </row>
    <row r="3932" spans="1:20" ht="15" customHeight="1" x14ac:dyDescent="0.35">
      <c r="A3932" s="35">
        <v>78</v>
      </c>
      <c r="B3932" s="36">
        <v>32.228978439999999</v>
      </c>
      <c r="C3932" s="35">
        <v>118.17648990000001</v>
      </c>
      <c r="D3932" s="35">
        <v>76.434398580000007</v>
      </c>
      <c r="E3932" s="37">
        <v>196.48065990000001</v>
      </c>
      <c r="F3932" s="37">
        <v>30.214358310000001</v>
      </c>
      <c r="G3932" s="37">
        <v>202.17788329999999</v>
      </c>
      <c r="H3932" s="37">
        <v>235.91926090000001</v>
      </c>
      <c r="I3932" s="17" t="s">
        <v>243</v>
      </c>
      <c r="J3932" s="17" t="s">
        <v>354</v>
      </c>
      <c r="K3932" s="17" t="s">
        <v>255</v>
      </c>
      <c r="L3932" s="17" t="s">
        <v>366</v>
      </c>
      <c r="M3932" s="17" t="s">
        <v>334</v>
      </c>
      <c r="N3932" s="36">
        <v>6.50289037695602</v>
      </c>
      <c r="O3932" s="35">
        <v>41.74209132</v>
      </c>
      <c r="P3932" s="37">
        <v>2513.8603183199998</v>
      </c>
      <c r="Q3932" t="str">
        <f t="shared" si="244"/>
        <v>Desirable</v>
      </c>
      <c r="R3932" t="str">
        <f t="shared" si="245"/>
        <v>Normal</v>
      </c>
      <c r="S3932">
        <f t="shared" si="246"/>
        <v>4</v>
      </c>
      <c r="T3932" t="str">
        <f t="shared" si="247"/>
        <v>Moderate</v>
      </c>
    </row>
    <row r="3933" spans="1:20" ht="15" customHeight="1" x14ac:dyDescent="0.35">
      <c r="A3933" s="35">
        <v>35</v>
      </c>
      <c r="B3933" s="36">
        <v>33.204125339999997</v>
      </c>
      <c r="C3933" s="35">
        <v>108.1121175</v>
      </c>
      <c r="D3933" s="35">
        <v>75.39432669</v>
      </c>
      <c r="E3933" s="37">
        <v>194.1626358</v>
      </c>
      <c r="F3933" s="37">
        <v>37.171634830000002</v>
      </c>
      <c r="G3933" s="37">
        <v>230.40199089999999</v>
      </c>
      <c r="H3933" s="37">
        <v>271.70023370000001</v>
      </c>
      <c r="I3933" s="17" t="s">
        <v>243</v>
      </c>
      <c r="J3933" s="17" t="s">
        <v>249</v>
      </c>
      <c r="K3933" s="17" t="s">
        <v>255</v>
      </c>
      <c r="L3933" s="17" t="s">
        <v>357</v>
      </c>
      <c r="M3933" s="17" t="s">
        <v>334</v>
      </c>
      <c r="N3933" s="36">
        <v>5.2234085664507202</v>
      </c>
      <c r="O3933" s="35">
        <v>32.717790809999997</v>
      </c>
      <c r="P3933" s="37">
        <v>1162.1443869</v>
      </c>
      <c r="Q3933" t="str">
        <f t="shared" si="244"/>
        <v>Desirable</v>
      </c>
      <c r="R3933" t="str">
        <f t="shared" si="245"/>
        <v>Normal</v>
      </c>
      <c r="S3933">
        <f t="shared" si="246"/>
        <v>4</v>
      </c>
      <c r="T3933" t="str">
        <f t="shared" si="247"/>
        <v>Moderate</v>
      </c>
    </row>
    <row r="3934" spans="1:20" ht="15" customHeight="1" x14ac:dyDescent="0.35">
      <c r="A3934" s="35">
        <v>44</v>
      </c>
      <c r="B3934" s="36">
        <v>23.072003080000002</v>
      </c>
      <c r="C3934" s="35">
        <v>91.454533229999996</v>
      </c>
      <c r="D3934" s="35">
        <v>76.860872229999998</v>
      </c>
      <c r="E3934" s="37">
        <v>191.70492179999999</v>
      </c>
      <c r="F3934" s="37">
        <v>33.422824069999997</v>
      </c>
      <c r="G3934" s="37">
        <v>226.57782030000001</v>
      </c>
      <c r="H3934" s="37">
        <v>262.72918170000003</v>
      </c>
      <c r="I3934" s="17" t="s">
        <v>353</v>
      </c>
      <c r="J3934" s="17" t="s">
        <v>249</v>
      </c>
      <c r="K3934" s="17" t="s">
        <v>255</v>
      </c>
      <c r="L3934" s="17" t="s">
        <v>360</v>
      </c>
      <c r="M3934" s="17" t="s">
        <v>255</v>
      </c>
      <c r="N3934" s="36">
        <v>5.7357487625371704</v>
      </c>
      <c r="O3934" s="35">
        <v>14.593661000000001</v>
      </c>
      <c r="P3934" s="37">
        <v>1015.16813552</v>
      </c>
      <c r="Q3934" t="str">
        <f t="shared" si="244"/>
        <v>Desirable</v>
      </c>
      <c r="R3934" t="str">
        <f t="shared" si="245"/>
        <v>Normal</v>
      </c>
      <c r="S3934">
        <f t="shared" si="246"/>
        <v>3</v>
      </c>
      <c r="T3934" t="str">
        <f t="shared" si="247"/>
        <v>Moderate</v>
      </c>
    </row>
    <row r="3935" spans="1:20" ht="15" customHeight="1" x14ac:dyDescent="0.35">
      <c r="A3935" s="35">
        <v>72</v>
      </c>
      <c r="B3935" s="36">
        <v>27.091688439999999</v>
      </c>
      <c r="C3935" s="35">
        <v>110.2659091</v>
      </c>
      <c r="D3935" s="35">
        <v>87.615215840000005</v>
      </c>
      <c r="E3935" s="37">
        <v>203.98581870000001</v>
      </c>
      <c r="F3935" s="37">
        <v>38.196833499999997</v>
      </c>
      <c r="G3935" s="37">
        <v>209.8448425</v>
      </c>
      <c r="H3935" s="37">
        <v>228.6556482</v>
      </c>
      <c r="I3935" s="17" t="s">
        <v>353</v>
      </c>
      <c r="J3935" s="17" t="s">
        <v>249</v>
      </c>
      <c r="K3935" s="17" t="s">
        <v>392</v>
      </c>
      <c r="L3935" s="17" t="s">
        <v>366</v>
      </c>
      <c r="M3935" s="17" t="s">
        <v>333</v>
      </c>
      <c r="N3935" s="36">
        <v>5.3403855767258799</v>
      </c>
      <c r="O3935" s="35">
        <v>22.650693260000001</v>
      </c>
      <c r="P3935" s="37">
        <v>1950.60156768</v>
      </c>
      <c r="Q3935" t="str">
        <f t="shared" si="244"/>
        <v>Borderline High</v>
      </c>
      <c r="R3935" t="str">
        <f t="shared" si="245"/>
        <v>Normal</v>
      </c>
      <c r="S3935">
        <f t="shared" si="246"/>
        <v>5</v>
      </c>
      <c r="T3935" t="str">
        <f t="shared" si="247"/>
        <v>Moderate</v>
      </c>
    </row>
    <row r="3936" spans="1:20" ht="15" customHeight="1" x14ac:dyDescent="0.35">
      <c r="A3936" s="35">
        <v>71</v>
      </c>
      <c r="B3936" s="36">
        <v>25.8596395</v>
      </c>
      <c r="C3936" s="35">
        <v>100.16819719999999</v>
      </c>
      <c r="D3936" s="35">
        <v>78.649265819999997</v>
      </c>
      <c r="E3936" s="37">
        <v>182.43173590000001</v>
      </c>
      <c r="F3936" s="37">
        <v>46.025883970000002</v>
      </c>
      <c r="G3936" s="37">
        <v>198.94652740000001</v>
      </c>
      <c r="H3936" s="37">
        <v>218.60119209999999</v>
      </c>
      <c r="I3936" s="17" t="s">
        <v>243</v>
      </c>
      <c r="J3936" s="17" t="s">
        <v>354</v>
      </c>
      <c r="K3936" s="17" t="s">
        <v>255</v>
      </c>
      <c r="L3936" s="17" t="s">
        <v>366</v>
      </c>
      <c r="M3936" s="17" t="s">
        <v>333</v>
      </c>
      <c r="N3936" s="36">
        <v>3.9636769609663598</v>
      </c>
      <c r="O3936" s="35">
        <v>21.518931380000001</v>
      </c>
      <c r="P3936" s="37">
        <v>1836.0344044999999</v>
      </c>
      <c r="Q3936" t="str">
        <f t="shared" si="244"/>
        <v>Desirable</v>
      </c>
      <c r="R3936" t="str">
        <f t="shared" si="245"/>
        <v>Normal</v>
      </c>
      <c r="S3936">
        <f t="shared" si="246"/>
        <v>2</v>
      </c>
      <c r="T3936" t="str">
        <f t="shared" si="247"/>
        <v>Low</v>
      </c>
    </row>
    <row r="3937" spans="1:20" ht="15" customHeight="1" x14ac:dyDescent="0.35">
      <c r="A3937" s="35">
        <v>38</v>
      </c>
      <c r="B3937" s="36">
        <v>26.672773500000002</v>
      </c>
      <c r="C3937" s="35">
        <v>124.2156257</v>
      </c>
      <c r="D3937" s="35">
        <v>74.503813859999994</v>
      </c>
      <c r="E3937" s="37">
        <v>189.50840149999999</v>
      </c>
      <c r="F3937" s="37">
        <v>29.781781639999998</v>
      </c>
      <c r="G3937" s="37">
        <v>211.0498724</v>
      </c>
      <c r="H3937" s="37">
        <v>240.79641699999999</v>
      </c>
      <c r="I3937" s="17" t="s">
        <v>353</v>
      </c>
      <c r="J3937" s="17" t="s">
        <v>249</v>
      </c>
      <c r="K3937" s="17" t="s">
        <v>255</v>
      </c>
      <c r="L3937" s="17" t="s">
        <v>357</v>
      </c>
      <c r="M3937" s="17" t="s">
        <v>333</v>
      </c>
      <c r="N3937" s="36">
        <v>6.3632325221762702</v>
      </c>
      <c r="O3937" s="35">
        <v>49.711811840000003</v>
      </c>
      <c r="P3937" s="37">
        <v>1013.565393</v>
      </c>
      <c r="Q3937" t="str">
        <f t="shared" si="244"/>
        <v>Desirable</v>
      </c>
      <c r="R3937" t="str">
        <f t="shared" si="245"/>
        <v>Elevated</v>
      </c>
      <c r="S3937">
        <f t="shared" si="246"/>
        <v>6</v>
      </c>
      <c r="T3937" t="str">
        <f t="shared" si="247"/>
        <v>High</v>
      </c>
    </row>
    <row r="3938" spans="1:20" ht="15" customHeight="1" x14ac:dyDescent="0.35">
      <c r="A3938" s="35">
        <v>61</v>
      </c>
      <c r="B3938" s="36">
        <v>24.15200171</v>
      </c>
      <c r="C3938" s="35">
        <v>122.3400453</v>
      </c>
      <c r="D3938" s="35">
        <v>81.380451699999995</v>
      </c>
      <c r="E3938" s="37">
        <v>181.70416280000001</v>
      </c>
      <c r="F3938" s="37">
        <v>37.324221569999999</v>
      </c>
      <c r="G3938" s="37">
        <v>195.5424093</v>
      </c>
      <c r="H3938" s="37">
        <v>242.5851193</v>
      </c>
      <c r="I3938" s="17" t="s">
        <v>353</v>
      </c>
      <c r="J3938" s="17" t="s">
        <v>249</v>
      </c>
      <c r="K3938" s="17" t="s">
        <v>392</v>
      </c>
      <c r="L3938" s="17" t="s">
        <v>261</v>
      </c>
      <c r="M3938" s="17" t="s">
        <v>255</v>
      </c>
      <c r="N3938" s="36">
        <v>4.8682639625644004</v>
      </c>
      <c r="O3938" s="35">
        <v>40.959593599999998</v>
      </c>
      <c r="P3938" s="37">
        <v>1473.27210431</v>
      </c>
      <c r="Q3938" t="str">
        <f t="shared" si="244"/>
        <v>Desirable</v>
      </c>
      <c r="R3938" t="str">
        <f t="shared" si="245"/>
        <v>Elevated</v>
      </c>
      <c r="S3938">
        <f t="shared" si="246"/>
        <v>4</v>
      </c>
      <c r="T3938" t="str">
        <f t="shared" si="247"/>
        <v>Moderate</v>
      </c>
    </row>
    <row r="3939" spans="1:20" ht="15" customHeight="1" x14ac:dyDescent="0.35">
      <c r="A3939" s="35">
        <v>22</v>
      </c>
      <c r="B3939" s="36">
        <v>32.570828239999997</v>
      </c>
      <c r="C3939" s="35">
        <v>109.51088110000001</v>
      </c>
      <c r="D3939" s="35">
        <v>66.956075490000003</v>
      </c>
      <c r="E3939" s="37">
        <v>192.0945121</v>
      </c>
      <c r="F3939" s="37">
        <v>38.464935169999997</v>
      </c>
      <c r="G3939" s="37">
        <v>231.0215766</v>
      </c>
      <c r="H3939" s="37">
        <v>250.08473839999999</v>
      </c>
      <c r="I3939" s="17" t="s">
        <v>243</v>
      </c>
      <c r="J3939" s="17" t="s">
        <v>249</v>
      </c>
      <c r="K3939" s="17" t="s">
        <v>255</v>
      </c>
      <c r="L3939" s="17" t="s">
        <v>355</v>
      </c>
      <c r="M3939" s="17" t="s">
        <v>334</v>
      </c>
      <c r="N3939" s="36">
        <v>4.9940162709495599</v>
      </c>
      <c r="O3939" s="35">
        <v>42.554805610000003</v>
      </c>
      <c r="P3939" s="37">
        <v>716.55822128</v>
      </c>
      <c r="Q3939" t="str">
        <f t="shared" si="244"/>
        <v>Desirable</v>
      </c>
      <c r="R3939" t="str">
        <f t="shared" si="245"/>
        <v>Normal</v>
      </c>
      <c r="S3939">
        <f t="shared" si="246"/>
        <v>4</v>
      </c>
      <c r="T3939" t="str">
        <f t="shared" si="247"/>
        <v>Moderate</v>
      </c>
    </row>
    <row r="3940" spans="1:20" ht="15" customHeight="1" x14ac:dyDescent="0.35">
      <c r="A3940" s="35">
        <v>58</v>
      </c>
      <c r="B3940" s="36">
        <v>26.069695509999999</v>
      </c>
      <c r="C3940" s="35">
        <v>105.73053299999999</v>
      </c>
      <c r="D3940" s="35">
        <v>68.373547869999996</v>
      </c>
      <c r="E3940" s="37">
        <v>181.01055479999999</v>
      </c>
      <c r="F3940" s="37">
        <v>38.235074060000002</v>
      </c>
      <c r="G3940" s="37">
        <v>200.87614859999999</v>
      </c>
      <c r="H3940" s="37">
        <v>247.10374920000001</v>
      </c>
      <c r="I3940" s="17" t="s">
        <v>353</v>
      </c>
      <c r="J3940" s="17" t="s">
        <v>249</v>
      </c>
      <c r="K3940" s="17" t="s">
        <v>255</v>
      </c>
      <c r="L3940" s="17" t="s">
        <v>363</v>
      </c>
      <c r="M3940" s="17" t="s">
        <v>333</v>
      </c>
      <c r="N3940" s="36">
        <v>4.7341494491667797</v>
      </c>
      <c r="O3940" s="35">
        <v>37.356985129999998</v>
      </c>
      <c r="P3940" s="37">
        <v>1512.0423395800001</v>
      </c>
      <c r="Q3940" t="str">
        <f t="shared" si="244"/>
        <v>Desirable</v>
      </c>
      <c r="R3940" t="str">
        <f t="shared" si="245"/>
        <v>Normal</v>
      </c>
      <c r="S3940">
        <f t="shared" si="246"/>
        <v>5</v>
      </c>
      <c r="T3940" t="str">
        <f t="shared" si="247"/>
        <v>Moderate</v>
      </c>
    </row>
    <row r="3941" spans="1:20" ht="15" customHeight="1" x14ac:dyDescent="0.35">
      <c r="A3941" s="35">
        <v>76</v>
      </c>
      <c r="B3941" s="36">
        <v>25.329347949999999</v>
      </c>
      <c r="C3941" s="35">
        <v>120.8600393</v>
      </c>
      <c r="D3941" s="35">
        <v>90.570706349999995</v>
      </c>
      <c r="E3941" s="37">
        <v>196.74611379999999</v>
      </c>
      <c r="F3941" s="37">
        <v>31.519590090000001</v>
      </c>
      <c r="G3941" s="37">
        <v>211.92183560000001</v>
      </c>
      <c r="H3941" s="37">
        <v>231.9902649</v>
      </c>
      <c r="I3941" s="17" t="s">
        <v>243</v>
      </c>
      <c r="J3941" s="17" t="s">
        <v>354</v>
      </c>
      <c r="K3941" s="17" t="s">
        <v>392</v>
      </c>
      <c r="L3941" s="17" t="s">
        <v>366</v>
      </c>
      <c r="M3941" s="17" t="s">
        <v>333</v>
      </c>
      <c r="N3941" s="36">
        <v>6.2420264108199897</v>
      </c>
      <c r="O3941" s="35">
        <v>30.289332949999999</v>
      </c>
      <c r="P3941" s="37">
        <v>1925.0304441999999</v>
      </c>
      <c r="Q3941" t="str">
        <f t="shared" si="244"/>
        <v>Desirable</v>
      </c>
      <c r="R3941" t="str">
        <f t="shared" si="245"/>
        <v>Elevated</v>
      </c>
      <c r="S3941">
        <f t="shared" si="246"/>
        <v>4</v>
      </c>
      <c r="T3941" t="str">
        <f t="shared" si="247"/>
        <v>Moderate</v>
      </c>
    </row>
    <row r="3942" spans="1:20" ht="15" customHeight="1" x14ac:dyDescent="0.35">
      <c r="A3942" s="35">
        <v>71</v>
      </c>
      <c r="B3942" s="36">
        <v>32.617733719999997</v>
      </c>
      <c r="C3942" s="35">
        <v>125.2129997</v>
      </c>
      <c r="D3942" s="35">
        <v>77.483059990000001</v>
      </c>
      <c r="E3942" s="37">
        <v>195.16590450000001</v>
      </c>
      <c r="F3942" s="37">
        <v>42.823012609999999</v>
      </c>
      <c r="G3942" s="37">
        <v>214.81949019999999</v>
      </c>
      <c r="H3942" s="37">
        <v>261.05153819999998</v>
      </c>
      <c r="I3942" s="17" t="s">
        <v>353</v>
      </c>
      <c r="J3942" s="17" t="s">
        <v>249</v>
      </c>
      <c r="K3942" s="17" t="s">
        <v>255</v>
      </c>
      <c r="L3942" s="17" t="s">
        <v>366</v>
      </c>
      <c r="M3942" s="17" t="s">
        <v>334</v>
      </c>
      <c r="N3942" s="36">
        <v>4.5575005728211</v>
      </c>
      <c r="O3942" s="35">
        <v>47.729939709999996</v>
      </c>
      <c r="P3942" s="37">
        <v>2315.85909412</v>
      </c>
      <c r="Q3942" t="str">
        <f t="shared" si="244"/>
        <v>Desirable</v>
      </c>
      <c r="R3942" t="str">
        <f t="shared" si="245"/>
        <v>Elevated</v>
      </c>
      <c r="S3942">
        <f t="shared" si="246"/>
        <v>6</v>
      </c>
      <c r="T3942" t="str">
        <f t="shared" si="247"/>
        <v>High</v>
      </c>
    </row>
    <row r="3943" spans="1:20" ht="15" customHeight="1" x14ac:dyDescent="0.35">
      <c r="A3943" s="35">
        <v>39</v>
      </c>
      <c r="B3943" s="36">
        <v>31.180861889999999</v>
      </c>
      <c r="C3943" s="35">
        <v>114.1094901</v>
      </c>
      <c r="D3943" s="35">
        <v>92.5423665</v>
      </c>
      <c r="E3943" s="37">
        <v>200.44781710000001</v>
      </c>
      <c r="F3943" s="37">
        <v>29.24088837</v>
      </c>
      <c r="G3943" s="37">
        <v>223.44049330000001</v>
      </c>
      <c r="H3943" s="37">
        <v>269.62295879999999</v>
      </c>
      <c r="I3943" s="17" t="s">
        <v>243</v>
      </c>
      <c r="J3943" s="17" t="s">
        <v>249</v>
      </c>
      <c r="K3943" s="17" t="s">
        <v>392</v>
      </c>
      <c r="L3943" s="17" t="s">
        <v>357</v>
      </c>
      <c r="M3943" s="17" t="s">
        <v>334</v>
      </c>
      <c r="N3943" s="36">
        <v>6.8550522324640299</v>
      </c>
      <c r="O3943" s="35">
        <v>21.567123599999999</v>
      </c>
      <c r="P3943" s="37">
        <v>1216.05361371</v>
      </c>
      <c r="Q3943" t="str">
        <f t="shared" si="244"/>
        <v>Borderline High</v>
      </c>
      <c r="R3943" t="str">
        <f t="shared" si="245"/>
        <v>Normal</v>
      </c>
      <c r="S3943">
        <f t="shared" si="246"/>
        <v>4</v>
      </c>
      <c r="T3943" t="str">
        <f t="shared" si="247"/>
        <v>Moderate</v>
      </c>
    </row>
    <row r="3944" spans="1:20" ht="15" customHeight="1" x14ac:dyDescent="0.35">
      <c r="A3944" s="35">
        <v>82</v>
      </c>
      <c r="B3944" s="36">
        <v>28.43772671</v>
      </c>
      <c r="C3944" s="35">
        <v>126.2983997</v>
      </c>
      <c r="D3944" s="35">
        <v>102.8666415</v>
      </c>
      <c r="E3944" s="37">
        <v>179.2601836</v>
      </c>
      <c r="F3944" s="37">
        <v>30.72426201</v>
      </c>
      <c r="G3944" s="37">
        <v>198.35401340000001</v>
      </c>
      <c r="H3944" s="37">
        <v>228.43591900000001</v>
      </c>
      <c r="I3944" s="17" t="s">
        <v>243</v>
      </c>
      <c r="J3944" s="17" t="s">
        <v>359</v>
      </c>
      <c r="K3944" s="17" t="s">
        <v>392</v>
      </c>
      <c r="L3944" s="17" t="s">
        <v>366</v>
      </c>
      <c r="M3944" s="17" t="s">
        <v>333</v>
      </c>
      <c r="N3944" s="36">
        <v>5.8344829744537101</v>
      </c>
      <c r="O3944" s="35">
        <v>23.431758200000001</v>
      </c>
      <c r="P3944" s="37">
        <v>2331.8935902200001</v>
      </c>
      <c r="Q3944" t="str">
        <f t="shared" si="244"/>
        <v>Desirable</v>
      </c>
      <c r="R3944" t="str">
        <f t="shared" si="245"/>
        <v>Elevated</v>
      </c>
      <c r="S3944">
        <f t="shared" si="246"/>
        <v>4</v>
      </c>
      <c r="T3944" t="str">
        <f t="shared" si="247"/>
        <v>Moderate</v>
      </c>
    </row>
    <row r="3945" spans="1:20" ht="15" customHeight="1" x14ac:dyDescent="0.35">
      <c r="A3945" s="35">
        <v>81</v>
      </c>
      <c r="B3945" s="36">
        <v>25.038062100000001</v>
      </c>
      <c r="C3945" s="35">
        <v>114.14613319999999</v>
      </c>
      <c r="D3945" s="35">
        <v>82.972303019999998</v>
      </c>
      <c r="E3945" s="37">
        <v>181.6673725</v>
      </c>
      <c r="F3945" s="37">
        <v>30.53722879</v>
      </c>
      <c r="G3945" s="37">
        <v>214.6697351</v>
      </c>
      <c r="H3945" s="37">
        <v>240.7399958</v>
      </c>
      <c r="I3945" s="17" t="s">
        <v>353</v>
      </c>
      <c r="J3945" s="17" t="s">
        <v>359</v>
      </c>
      <c r="K3945" s="17" t="s">
        <v>392</v>
      </c>
      <c r="L3945" s="17" t="s">
        <v>366</v>
      </c>
      <c r="M3945" s="17" t="s">
        <v>333</v>
      </c>
      <c r="N3945" s="36">
        <v>5.9490457942107202</v>
      </c>
      <c r="O3945" s="35">
        <v>31.17383018</v>
      </c>
      <c r="P3945" s="37">
        <v>2028.0830301000001</v>
      </c>
      <c r="Q3945" t="str">
        <f t="shared" si="244"/>
        <v>Desirable</v>
      </c>
      <c r="R3945" t="str">
        <f t="shared" si="245"/>
        <v>Normal</v>
      </c>
      <c r="S3945">
        <f t="shared" si="246"/>
        <v>5</v>
      </c>
      <c r="T3945" t="str">
        <f t="shared" si="247"/>
        <v>Moderate</v>
      </c>
    </row>
    <row r="3946" spans="1:20" ht="15" customHeight="1" x14ac:dyDescent="0.35">
      <c r="A3946" s="35">
        <v>88</v>
      </c>
      <c r="B3946" s="36">
        <v>34.323053420000001</v>
      </c>
      <c r="C3946" s="35">
        <v>117.2634529</v>
      </c>
      <c r="D3946" s="35">
        <v>87.325780609999995</v>
      </c>
      <c r="E3946" s="37">
        <v>220.95564469999999</v>
      </c>
      <c r="F3946" s="37">
        <v>45.257879860000003</v>
      </c>
      <c r="G3946" s="37">
        <v>226.6384984</v>
      </c>
      <c r="H3946" s="37">
        <v>227.45326789999999</v>
      </c>
      <c r="I3946" s="17" t="s">
        <v>243</v>
      </c>
      <c r="J3946" s="17" t="s">
        <v>359</v>
      </c>
      <c r="K3946" s="17" t="s">
        <v>392</v>
      </c>
      <c r="L3946" s="17" t="s">
        <v>366</v>
      </c>
      <c r="M3946" s="17" t="s">
        <v>334</v>
      </c>
      <c r="N3946" s="36">
        <v>4.8821474930664204</v>
      </c>
      <c r="O3946" s="35">
        <v>29.937672289999998</v>
      </c>
      <c r="P3946" s="37">
        <v>3020.4287009599998</v>
      </c>
      <c r="Q3946" t="str">
        <f t="shared" si="244"/>
        <v>Borderline High</v>
      </c>
      <c r="R3946" t="str">
        <f t="shared" si="245"/>
        <v>Normal</v>
      </c>
      <c r="S3946">
        <f t="shared" si="246"/>
        <v>3</v>
      </c>
      <c r="T3946" t="str">
        <f t="shared" si="247"/>
        <v>Moderate</v>
      </c>
    </row>
    <row r="3947" spans="1:20" ht="15" customHeight="1" x14ac:dyDescent="0.35">
      <c r="A3947" s="35">
        <v>21</v>
      </c>
      <c r="B3947" s="36">
        <v>21.715753729999999</v>
      </c>
      <c r="C3947" s="35">
        <v>105.6711641</v>
      </c>
      <c r="D3947" s="35">
        <v>85.137659900000003</v>
      </c>
      <c r="E3947" s="37">
        <v>192.65272100000001</v>
      </c>
      <c r="F3947" s="37">
        <v>38.243302790000001</v>
      </c>
      <c r="G3947" s="37">
        <v>202.17781339999999</v>
      </c>
      <c r="H3947" s="37">
        <v>213.64449490000001</v>
      </c>
      <c r="I3947" s="17" t="s">
        <v>243</v>
      </c>
      <c r="J3947" s="17" t="s">
        <v>354</v>
      </c>
      <c r="K3947" s="17" t="s">
        <v>392</v>
      </c>
      <c r="L3947" s="17" t="s">
        <v>355</v>
      </c>
      <c r="M3947" s="17" t="s">
        <v>255</v>
      </c>
      <c r="N3947" s="36">
        <v>5.03755447216174</v>
      </c>
      <c r="O3947" s="35">
        <v>20.533504199999999</v>
      </c>
      <c r="P3947" s="37">
        <v>456.03082833000002</v>
      </c>
      <c r="Q3947" t="str">
        <f t="shared" si="244"/>
        <v>Desirable</v>
      </c>
      <c r="R3947" t="str">
        <f t="shared" si="245"/>
        <v>Normal</v>
      </c>
      <c r="S3947">
        <f t="shared" si="246"/>
        <v>1</v>
      </c>
      <c r="T3947" t="str">
        <f t="shared" si="247"/>
        <v>Low</v>
      </c>
    </row>
    <row r="3948" spans="1:20" ht="15" customHeight="1" x14ac:dyDescent="0.35">
      <c r="A3948" s="35">
        <v>82</v>
      </c>
      <c r="B3948" s="36">
        <v>32.361915799999998</v>
      </c>
      <c r="C3948" s="35">
        <v>108.4266186</v>
      </c>
      <c r="D3948" s="35">
        <v>84.337040430000002</v>
      </c>
      <c r="E3948" s="37">
        <v>227.57208890000001</v>
      </c>
      <c r="F3948" s="37">
        <v>47.722572149999998</v>
      </c>
      <c r="G3948" s="37">
        <v>246.6719123</v>
      </c>
      <c r="H3948" s="37">
        <v>246.8753739</v>
      </c>
      <c r="I3948" s="17" t="s">
        <v>243</v>
      </c>
      <c r="J3948" s="17" t="s">
        <v>359</v>
      </c>
      <c r="K3948" s="17" t="s">
        <v>392</v>
      </c>
      <c r="L3948" s="17" t="s">
        <v>366</v>
      </c>
      <c r="M3948" s="17" t="s">
        <v>334</v>
      </c>
      <c r="N3948" s="36">
        <v>4.7686467566061399</v>
      </c>
      <c r="O3948" s="35">
        <v>24.089578169999999</v>
      </c>
      <c r="P3948" s="37">
        <v>2653.6770956</v>
      </c>
      <c r="Q3948" t="str">
        <f t="shared" si="244"/>
        <v>Borderline High</v>
      </c>
      <c r="R3948" t="str">
        <f t="shared" si="245"/>
        <v>Normal</v>
      </c>
      <c r="S3948">
        <f t="shared" si="246"/>
        <v>3</v>
      </c>
      <c r="T3948" t="str">
        <f t="shared" si="247"/>
        <v>Moderate</v>
      </c>
    </row>
    <row r="3949" spans="1:20" ht="15" customHeight="1" x14ac:dyDescent="0.35">
      <c r="A3949" s="35">
        <v>53</v>
      </c>
      <c r="B3949" s="36">
        <v>30.132265409999999</v>
      </c>
      <c r="C3949" s="35">
        <v>115.9565735</v>
      </c>
      <c r="D3949" s="35">
        <v>92.608321480000001</v>
      </c>
      <c r="E3949" s="37">
        <v>181.9808922</v>
      </c>
      <c r="F3949" s="37">
        <v>46.215023670000001</v>
      </c>
      <c r="G3949" s="37">
        <v>222.8268655</v>
      </c>
      <c r="H3949" s="37">
        <v>287.12336110000001</v>
      </c>
      <c r="I3949" s="17" t="s">
        <v>243</v>
      </c>
      <c r="J3949" s="17" t="s">
        <v>249</v>
      </c>
      <c r="K3949" s="17" t="s">
        <v>392</v>
      </c>
      <c r="L3949" s="17" t="s">
        <v>363</v>
      </c>
      <c r="M3949" s="17" t="s">
        <v>334</v>
      </c>
      <c r="N3949" s="36">
        <v>3.9376998592371399</v>
      </c>
      <c r="O3949" s="35">
        <v>23.34825202</v>
      </c>
      <c r="P3949" s="37">
        <v>1597.0100667300001</v>
      </c>
      <c r="Q3949" t="str">
        <f t="shared" si="244"/>
        <v>Desirable</v>
      </c>
      <c r="R3949" t="str">
        <f t="shared" si="245"/>
        <v>Normal</v>
      </c>
      <c r="S3949">
        <f t="shared" si="246"/>
        <v>3</v>
      </c>
      <c r="T3949" t="str">
        <f t="shared" si="247"/>
        <v>Moderate</v>
      </c>
    </row>
    <row r="3950" spans="1:20" ht="15" customHeight="1" x14ac:dyDescent="0.35">
      <c r="A3950" s="35">
        <v>39</v>
      </c>
      <c r="B3950" s="36">
        <v>20.66798421</v>
      </c>
      <c r="C3950" s="35">
        <v>101.8828515</v>
      </c>
      <c r="D3950" s="35">
        <v>82.445493189999993</v>
      </c>
      <c r="E3950" s="37">
        <v>135.72987069999999</v>
      </c>
      <c r="F3950" s="37">
        <v>46.970993249999999</v>
      </c>
      <c r="G3950" s="37">
        <v>174.06989720000001</v>
      </c>
      <c r="H3950" s="37">
        <v>227.60194999999999</v>
      </c>
      <c r="I3950" s="17" t="s">
        <v>243</v>
      </c>
      <c r="J3950" s="17" t="s">
        <v>249</v>
      </c>
      <c r="K3950" s="17" t="s">
        <v>392</v>
      </c>
      <c r="L3950" s="17" t="s">
        <v>357</v>
      </c>
      <c r="M3950" s="17" t="s">
        <v>255</v>
      </c>
      <c r="N3950" s="36">
        <v>2.88965298173677</v>
      </c>
      <c r="O3950" s="35">
        <v>19.43735831</v>
      </c>
      <c r="P3950" s="37">
        <v>806.05138419000002</v>
      </c>
      <c r="Q3950" t="str">
        <f t="shared" si="244"/>
        <v>Desirable</v>
      </c>
      <c r="R3950" t="str">
        <f t="shared" si="245"/>
        <v>Normal</v>
      </c>
      <c r="S3950">
        <f t="shared" si="246"/>
        <v>0</v>
      </c>
      <c r="T3950" t="str">
        <f t="shared" si="247"/>
        <v>Low</v>
      </c>
    </row>
    <row r="3951" spans="1:20" ht="15" customHeight="1" x14ac:dyDescent="0.35">
      <c r="A3951" s="35">
        <v>64</v>
      </c>
      <c r="B3951" s="36">
        <v>27.369525899999999</v>
      </c>
      <c r="C3951" s="35">
        <v>112.9885575</v>
      </c>
      <c r="D3951" s="35">
        <v>84.033255080000004</v>
      </c>
      <c r="E3951" s="37">
        <v>183.30426399999999</v>
      </c>
      <c r="F3951" s="37">
        <v>44.58126378</v>
      </c>
      <c r="G3951" s="37">
        <v>189.2465023</v>
      </c>
      <c r="H3951" s="37">
        <v>262.8425464</v>
      </c>
      <c r="I3951" s="17" t="s">
        <v>243</v>
      </c>
      <c r="J3951" s="17" t="s">
        <v>249</v>
      </c>
      <c r="K3951" s="17" t="s">
        <v>392</v>
      </c>
      <c r="L3951" s="17" t="s">
        <v>261</v>
      </c>
      <c r="M3951" s="17" t="s">
        <v>333</v>
      </c>
      <c r="N3951" s="36">
        <v>4.1116883743935899</v>
      </c>
      <c r="O3951" s="35">
        <v>28.955302419999999</v>
      </c>
      <c r="P3951" s="37">
        <v>1751.6496576</v>
      </c>
      <c r="Q3951" t="str">
        <f t="shared" si="244"/>
        <v>Desirable</v>
      </c>
      <c r="R3951" t="str">
        <f t="shared" si="245"/>
        <v>Normal</v>
      </c>
      <c r="S3951">
        <f t="shared" si="246"/>
        <v>2</v>
      </c>
      <c r="T3951" t="str">
        <f t="shared" si="247"/>
        <v>Low</v>
      </c>
    </row>
    <row r="3952" spans="1:20" ht="15" customHeight="1" x14ac:dyDescent="0.35">
      <c r="A3952" s="35">
        <v>63</v>
      </c>
      <c r="B3952" s="36">
        <v>20.396278590000001</v>
      </c>
      <c r="C3952" s="35">
        <v>103.43403379999999</v>
      </c>
      <c r="D3952" s="35">
        <v>76.922059619999999</v>
      </c>
      <c r="E3952" s="37">
        <v>179.365906</v>
      </c>
      <c r="F3952" s="37">
        <v>38.376246399999999</v>
      </c>
      <c r="G3952" s="37">
        <v>220.6730493</v>
      </c>
      <c r="H3952" s="37">
        <v>255.3064407</v>
      </c>
      <c r="I3952" s="17" t="s">
        <v>243</v>
      </c>
      <c r="J3952" s="17" t="s">
        <v>359</v>
      </c>
      <c r="K3952" s="17" t="s">
        <v>255</v>
      </c>
      <c r="L3952" s="17" t="s">
        <v>261</v>
      </c>
      <c r="M3952" s="17" t="s">
        <v>255</v>
      </c>
      <c r="N3952" s="36">
        <v>4.6738783186466097</v>
      </c>
      <c r="O3952" s="35">
        <v>26.511974179999999</v>
      </c>
      <c r="P3952" s="37">
        <v>1284.96555117</v>
      </c>
      <c r="Q3952" t="str">
        <f t="shared" si="244"/>
        <v>Desirable</v>
      </c>
      <c r="R3952" t="str">
        <f t="shared" si="245"/>
        <v>Normal</v>
      </c>
      <c r="S3952">
        <f t="shared" si="246"/>
        <v>1</v>
      </c>
      <c r="T3952" t="str">
        <f t="shared" si="247"/>
        <v>Low</v>
      </c>
    </row>
    <row r="3953" spans="1:20" ht="15" customHeight="1" x14ac:dyDescent="0.35">
      <c r="A3953" s="35">
        <v>31</v>
      </c>
      <c r="B3953" s="36">
        <v>25.260492790000001</v>
      </c>
      <c r="C3953" s="35">
        <v>110.10084929999999</v>
      </c>
      <c r="D3953" s="35">
        <v>97.283765669999994</v>
      </c>
      <c r="E3953" s="37">
        <v>202.50313299999999</v>
      </c>
      <c r="F3953" s="37">
        <v>36.621859639999997</v>
      </c>
      <c r="G3953" s="37">
        <v>232.72177060000001</v>
      </c>
      <c r="H3953" s="37">
        <v>232.62088840000001</v>
      </c>
      <c r="I3953" s="17" t="s">
        <v>243</v>
      </c>
      <c r="J3953" s="17" t="s">
        <v>359</v>
      </c>
      <c r="K3953" s="17" t="s">
        <v>392</v>
      </c>
      <c r="L3953" s="17" t="s">
        <v>357</v>
      </c>
      <c r="M3953" s="17" t="s">
        <v>333</v>
      </c>
      <c r="N3953" s="36">
        <v>5.5295699068983701</v>
      </c>
      <c r="O3953" s="35">
        <v>12.817083630000001</v>
      </c>
      <c r="P3953" s="37">
        <v>783.07527648999996</v>
      </c>
      <c r="Q3953" t="str">
        <f t="shared" si="244"/>
        <v>Borderline High</v>
      </c>
      <c r="R3953" t="str">
        <f t="shared" si="245"/>
        <v>Normal</v>
      </c>
      <c r="S3953">
        <f t="shared" si="246"/>
        <v>3</v>
      </c>
      <c r="T3953" t="str">
        <f t="shared" si="247"/>
        <v>Moderate</v>
      </c>
    </row>
    <row r="3954" spans="1:20" ht="15" customHeight="1" x14ac:dyDescent="0.35">
      <c r="A3954" s="35">
        <v>67</v>
      </c>
      <c r="B3954" s="36">
        <v>28.400796440000001</v>
      </c>
      <c r="C3954" s="35">
        <v>113.16410449999999</v>
      </c>
      <c r="D3954" s="35">
        <v>71.072046880000002</v>
      </c>
      <c r="E3954" s="37">
        <v>203.4181202</v>
      </c>
      <c r="F3954" s="37">
        <v>40.717055270000003</v>
      </c>
      <c r="G3954" s="37">
        <v>205.0716012</v>
      </c>
      <c r="H3954" s="37">
        <v>254.07217399999999</v>
      </c>
      <c r="I3954" s="17" t="s">
        <v>243</v>
      </c>
      <c r="J3954" s="17" t="s">
        <v>359</v>
      </c>
      <c r="K3954" s="17" t="s">
        <v>255</v>
      </c>
      <c r="L3954" s="17" t="s">
        <v>261</v>
      </c>
      <c r="M3954" s="17" t="s">
        <v>333</v>
      </c>
      <c r="N3954" s="36">
        <v>4.9958946896112302</v>
      </c>
      <c r="O3954" s="35">
        <v>42.092057619999999</v>
      </c>
      <c r="P3954" s="37">
        <v>1902.8533614800001</v>
      </c>
      <c r="Q3954" t="str">
        <f t="shared" si="244"/>
        <v>Borderline High</v>
      </c>
      <c r="R3954" t="str">
        <f t="shared" si="245"/>
        <v>Normal</v>
      </c>
      <c r="S3954">
        <f t="shared" si="246"/>
        <v>2</v>
      </c>
      <c r="T3954" t="str">
        <f t="shared" si="247"/>
        <v>Low</v>
      </c>
    </row>
    <row r="3955" spans="1:20" ht="15" customHeight="1" x14ac:dyDescent="0.35">
      <c r="A3955" s="35">
        <v>37</v>
      </c>
      <c r="B3955" s="36">
        <v>21.928482450000001</v>
      </c>
      <c r="C3955" s="35">
        <v>114.4505683</v>
      </c>
      <c r="D3955" s="35">
        <v>95.678444010000007</v>
      </c>
      <c r="E3955" s="37">
        <v>190.59892060000001</v>
      </c>
      <c r="F3955" s="37">
        <v>44.848135800000001</v>
      </c>
      <c r="G3955" s="37">
        <v>214.3636118</v>
      </c>
      <c r="H3955" s="37">
        <v>238.0902786</v>
      </c>
      <c r="I3955" s="17" t="s">
        <v>243</v>
      </c>
      <c r="J3955" s="17" t="s">
        <v>354</v>
      </c>
      <c r="K3955" s="17" t="s">
        <v>392</v>
      </c>
      <c r="L3955" s="17" t="s">
        <v>357</v>
      </c>
      <c r="M3955" s="17" t="s">
        <v>255</v>
      </c>
      <c r="N3955" s="36">
        <v>4.2498738732413504</v>
      </c>
      <c r="O3955" s="35">
        <v>18.772124290000001</v>
      </c>
      <c r="P3955" s="37">
        <v>811.35385065000003</v>
      </c>
      <c r="Q3955" t="str">
        <f t="shared" si="244"/>
        <v>Desirable</v>
      </c>
      <c r="R3955" t="str">
        <f t="shared" si="245"/>
        <v>Normal</v>
      </c>
      <c r="S3955">
        <f t="shared" si="246"/>
        <v>0</v>
      </c>
      <c r="T3955" t="str">
        <f t="shared" si="247"/>
        <v>Low</v>
      </c>
    </row>
    <row r="3956" spans="1:20" ht="15" customHeight="1" x14ac:dyDescent="0.35">
      <c r="A3956" s="35">
        <v>67</v>
      </c>
      <c r="B3956" s="36">
        <v>15.261101460000001</v>
      </c>
      <c r="C3956" s="35">
        <v>98.566659490000006</v>
      </c>
      <c r="D3956" s="35">
        <v>79.391247530000001</v>
      </c>
      <c r="E3956" s="37">
        <v>151.80832290000001</v>
      </c>
      <c r="F3956" s="37">
        <v>39.358172719999999</v>
      </c>
      <c r="G3956" s="37">
        <v>205.88706740000001</v>
      </c>
      <c r="H3956" s="37">
        <v>231.45759269999999</v>
      </c>
      <c r="I3956" s="17" t="s">
        <v>353</v>
      </c>
      <c r="J3956" s="17" t="s">
        <v>249</v>
      </c>
      <c r="K3956" s="17" t="s">
        <v>255</v>
      </c>
      <c r="L3956" s="17" t="s">
        <v>261</v>
      </c>
      <c r="M3956" s="17" t="s">
        <v>332</v>
      </c>
      <c r="N3956" s="36">
        <v>3.8570978378490102</v>
      </c>
      <c r="O3956" s="35">
        <v>19.175411960000002</v>
      </c>
      <c r="P3956" s="37">
        <v>1022.4937978200001</v>
      </c>
      <c r="Q3956" t="str">
        <f t="shared" si="244"/>
        <v>Desirable</v>
      </c>
      <c r="R3956" t="str">
        <f t="shared" si="245"/>
        <v>Normal</v>
      </c>
      <c r="S3956">
        <f t="shared" si="246"/>
        <v>4</v>
      </c>
      <c r="T3956" t="str">
        <f t="shared" si="247"/>
        <v>Moderate</v>
      </c>
    </row>
    <row r="3957" spans="1:20" ht="15" customHeight="1" x14ac:dyDescent="0.35">
      <c r="A3957" s="35">
        <v>50</v>
      </c>
      <c r="B3957" s="36">
        <v>26.36123152</v>
      </c>
      <c r="C3957" s="35">
        <v>102.0373553</v>
      </c>
      <c r="D3957" s="35">
        <v>76.304955980000003</v>
      </c>
      <c r="E3957" s="37">
        <v>202.08860110000001</v>
      </c>
      <c r="F3957" s="37">
        <v>44.35938591</v>
      </c>
      <c r="G3957" s="37">
        <v>233.47474800000001</v>
      </c>
      <c r="H3957" s="37">
        <v>234.94318519999999</v>
      </c>
      <c r="I3957" s="17" t="s">
        <v>243</v>
      </c>
      <c r="J3957" s="17" t="s">
        <v>249</v>
      </c>
      <c r="K3957" s="17" t="s">
        <v>255</v>
      </c>
      <c r="L3957" s="17" t="s">
        <v>363</v>
      </c>
      <c r="M3957" s="17" t="s">
        <v>333</v>
      </c>
      <c r="N3957" s="36">
        <v>4.5557123245577396</v>
      </c>
      <c r="O3957" s="35">
        <v>25.732399319999999</v>
      </c>
      <c r="P3957" s="37">
        <v>1318.0615760000001</v>
      </c>
      <c r="Q3957" t="str">
        <f t="shared" si="244"/>
        <v>Borderline High</v>
      </c>
      <c r="R3957" t="str">
        <f t="shared" si="245"/>
        <v>Normal</v>
      </c>
      <c r="S3957">
        <f t="shared" si="246"/>
        <v>2</v>
      </c>
      <c r="T3957" t="str">
        <f t="shared" si="247"/>
        <v>Low</v>
      </c>
    </row>
    <row r="3958" spans="1:20" ht="15" customHeight="1" x14ac:dyDescent="0.35">
      <c r="A3958" s="35">
        <v>76</v>
      </c>
      <c r="B3958" s="36">
        <v>28.07278071</v>
      </c>
      <c r="C3958" s="35">
        <v>118.46390649999999</v>
      </c>
      <c r="D3958" s="35">
        <v>76.281063290000006</v>
      </c>
      <c r="E3958" s="37">
        <v>208.4745556</v>
      </c>
      <c r="F3958" s="37">
        <v>47.419087879999999</v>
      </c>
      <c r="G3958" s="37">
        <v>225.83036490000001</v>
      </c>
      <c r="H3958" s="37">
        <v>212.33187040000001</v>
      </c>
      <c r="I3958" s="17" t="s">
        <v>353</v>
      </c>
      <c r="J3958" s="17" t="s">
        <v>249</v>
      </c>
      <c r="K3958" s="17" t="s">
        <v>255</v>
      </c>
      <c r="L3958" s="17" t="s">
        <v>366</v>
      </c>
      <c r="M3958" s="17" t="s">
        <v>333</v>
      </c>
      <c r="N3958" s="36">
        <v>4.3964269436723704</v>
      </c>
      <c r="O3958" s="35">
        <v>42.182843210000001</v>
      </c>
      <c r="P3958" s="37">
        <v>2133.5313339600002</v>
      </c>
      <c r="Q3958" t="str">
        <f t="shared" si="244"/>
        <v>Borderline High</v>
      </c>
      <c r="R3958" t="str">
        <f t="shared" si="245"/>
        <v>Normal</v>
      </c>
      <c r="S3958">
        <f t="shared" si="246"/>
        <v>4</v>
      </c>
      <c r="T3958" t="str">
        <f t="shared" si="247"/>
        <v>Moderate</v>
      </c>
    </row>
    <row r="3959" spans="1:20" ht="15" customHeight="1" x14ac:dyDescent="0.35">
      <c r="A3959" s="35">
        <v>60</v>
      </c>
      <c r="B3959" s="36">
        <v>25.115122580000001</v>
      </c>
      <c r="C3959" s="35">
        <v>125.3280048</v>
      </c>
      <c r="D3959" s="35">
        <v>81.144487170000005</v>
      </c>
      <c r="E3959" s="37">
        <v>184.43828640000001</v>
      </c>
      <c r="F3959" s="37">
        <v>38.24427292</v>
      </c>
      <c r="G3959" s="37">
        <v>193.79395120000001</v>
      </c>
      <c r="H3959" s="37">
        <v>224.662902</v>
      </c>
      <c r="I3959" s="17" t="s">
        <v>243</v>
      </c>
      <c r="J3959" s="17" t="s">
        <v>249</v>
      </c>
      <c r="K3959" s="17" t="s">
        <v>392</v>
      </c>
      <c r="L3959" s="17" t="s">
        <v>261</v>
      </c>
      <c r="M3959" s="17" t="s">
        <v>333</v>
      </c>
      <c r="N3959" s="36">
        <v>4.8226380662487998</v>
      </c>
      <c r="O3959" s="35">
        <v>44.183517629999997</v>
      </c>
      <c r="P3959" s="37">
        <v>1506.9073547999999</v>
      </c>
      <c r="Q3959" t="str">
        <f t="shared" si="244"/>
        <v>Desirable</v>
      </c>
      <c r="R3959" t="str">
        <f t="shared" si="245"/>
        <v>Elevated</v>
      </c>
      <c r="S3959">
        <f t="shared" si="246"/>
        <v>4</v>
      </c>
      <c r="T3959" t="str">
        <f t="shared" si="247"/>
        <v>Moderate</v>
      </c>
    </row>
    <row r="3960" spans="1:20" ht="15" customHeight="1" x14ac:dyDescent="0.35">
      <c r="A3960" s="35">
        <v>29</v>
      </c>
      <c r="B3960" s="36">
        <v>26.92305271</v>
      </c>
      <c r="C3960" s="35">
        <v>103.4647203</v>
      </c>
      <c r="D3960" s="35">
        <v>89.168591430000006</v>
      </c>
      <c r="E3960" s="37">
        <v>173.03453150000001</v>
      </c>
      <c r="F3960" s="37">
        <v>42.296114260000003</v>
      </c>
      <c r="G3960" s="37">
        <v>216.9464006</v>
      </c>
      <c r="H3960" s="37">
        <v>248.8205691</v>
      </c>
      <c r="I3960" s="17" t="s">
        <v>243</v>
      </c>
      <c r="J3960" s="17" t="s">
        <v>249</v>
      </c>
      <c r="K3960" s="17" t="s">
        <v>392</v>
      </c>
      <c r="L3960" s="17" t="s">
        <v>355</v>
      </c>
      <c r="M3960" s="17" t="s">
        <v>333</v>
      </c>
      <c r="N3960" s="36">
        <v>4.0910266705904297</v>
      </c>
      <c r="O3960" s="35">
        <v>14.29612887</v>
      </c>
      <c r="P3960" s="37">
        <v>780.76852858999996</v>
      </c>
      <c r="Q3960" t="str">
        <f t="shared" si="244"/>
        <v>Desirable</v>
      </c>
      <c r="R3960" t="str">
        <f t="shared" si="245"/>
        <v>Normal</v>
      </c>
      <c r="S3960">
        <f t="shared" si="246"/>
        <v>2</v>
      </c>
      <c r="T3960" t="str">
        <f t="shared" si="247"/>
        <v>Low</v>
      </c>
    </row>
    <row r="3961" spans="1:20" ht="15" customHeight="1" x14ac:dyDescent="0.35">
      <c r="A3961" s="35">
        <v>57</v>
      </c>
      <c r="B3961" s="36">
        <v>26.10192623</v>
      </c>
      <c r="C3961" s="35">
        <v>114.7981707</v>
      </c>
      <c r="D3961" s="35">
        <v>88.141522219999999</v>
      </c>
      <c r="E3961" s="37">
        <v>182.1102286</v>
      </c>
      <c r="F3961" s="37">
        <v>31.898747499999999</v>
      </c>
      <c r="G3961" s="37">
        <v>209.58929499999999</v>
      </c>
      <c r="H3961" s="37">
        <v>247.16959449999999</v>
      </c>
      <c r="I3961" s="17" t="s">
        <v>243</v>
      </c>
      <c r="J3961" s="17" t="s">
        <v>249</v>
      </c>
      <c r="K3961" s="17" t="s">
        <v>392</v>
      </c>
      <c r="L3961" s="17" t="s">
        <v>363</v>
      </c>
      <c r="M3961" s="17" t="s">
        <v>333</v>
      </c>
      <c r="N3961" s="36">
        <v>5.7090087502652</v>
      </c>
      <c r="O3961" s="35">
        <v>26.656648480000001</v>
      </c>
      <c r="P3961" s="37">
        <v>1487.8097951100001</v>
      </c>
      <c r="Q3961" t="str">
        <f t="shared" si="244"/>
        <v>Desirable</v>
      </c>
      <c r="R3961" t="str">
        <f t="shared" si="245"/>
        <v>Normal</v>
      </c>
      <c r="S3961">
        <f t="shared" si="246"/>
        <v>3</v>
      </c>
      <c r="T3961" t="str">
        <f t="shared" si="247"/>
        <v>Moderate</v>
      </c>
    </row>
    <row r="3962" spans="1:20" ht="15" customHeight="1" x14ac:dyDescent="0.35">
      <c r="A3962" s="35">
        <v>37</v>
      </c>
      <c r="B3962" s="36">
        <v>21.911663099999998</v>
      </c>
      <c r="C3962" s="35">
        <v>95.776873309999999</v>
      </c>
      <c r="D3962" s="35">
        <v>77.489453580000003</v>
      </c>
      <c r="E3962" s="37">
        <v>181.15836859999999</v>
      </c>
      <c r="F3962" s="37">
        <v>36.989322010000002</v>
      </c>
      <c r="G3962" s="37">
        <v>210.51783829999999</v>
      </c>
      <c r="H3962" s="37">
        <v>259.22652909999999</v>
      </c>
      <c r="I3962" s="17" t="s">
        <v>243</v>
      </c>
      <c r="J3962" s="17" t="s">
        <v>359</v>
      </c>
      <c r="K3962" s="17" t="s">
        <v>255</v>
      </c>
      <c r="L3962" s="17" t="s">
        <v>357</v>
      </c>
      <c r="M3962" s="17" t="s">
        <v>255</v>
      </c>
      <c r="N3962" s="36">
        <v>4.8975855397139796</v>
      </c>
      <c r="O3962" s="35">
        <v>18.28741973</v>
      </c>
      <c r="P3962" s="37">
        <v>810.7315347</v>
      </c>
      <c r="Q3962" t="str">
        <f t="shared" si="244"/>
        <v>Desirable</v>
      </c>
      <c r="R3962" t="str">
        <f t="shared" si="245"/>
        <v>Normal</v>
      </c>
      <c r="S3962">
        <f t="shared" si="246"/>
        <v>1</v>
      </c>
      <c r="T3962" t="str">
        <f t="shared" si="247"/>
        <v>Low</v>
      </c>
    </row>
    <row r="3963" spans="1:20" ht="15" customHeight="1" x14ac:dyDescent="0.35">
      <c r="A3963" s="35">
        <v>55</v>
      </c>
      <c r="B3963" s="36">
        <v>36.735590080000001</v>
      </c>
      <c r="C3963" s="35">
        <v>108.94980889999999</v>
      </c>
      <c r="D3963" s="35">
        <v>77.959899010000001</v>
      </c>
      <c r="E3963" s="37">
        <v>215.30561359999999</v>
      </c>
      <c r="F3963" s="37">
        <v>31.377465300000001</v>
      </c>
      <c r="G3963" s="37">
        <v>236.8871164</v>
      </c>
      <c r="H3963" s="37">
        <v>265.90371640000001</v>
      </c>
      <c r="I3963" s="17" t="s">
        <v>353</v>
      </c>
      <c r="J3963" s="17" t="s">
        <v>359</v>
      </c>
      <c r="K3963" s="17" t="s">
        <v>255</v>
      </c>
      <c r="L3963" s="17" t="s">
        <v>363</v>
      </c>
      <c r="M3963" s="17" t="s">
        <v>334</v>
      </c>
      <c r="N3963" s="36">
        <v>6.8617911466545403</v>
      </c>
      <c r="O3963" s="35">
        <v>30.98990989</v>
      </c>
      <c r="P3963" s="37">
        <v>2020.4574544</v>
      </c>
      <c r="Q3963" t="str">
        <f t="shared" si="244"/>
        <v>Borderline High</v>
      </c>
      <c r="R3963" t="str">
        <f t="shared" si="245"/>
        <v>Normal</v>
      </c>
      <c r="S3963">
        <f t="shared" si="246"/>
        <v>6</v>
      </c>
      <c r="T3963" t="str">
        <f t="shared" si="247"/>
        <v>High</v>
      </c>
    </row>
    <row r="3964" spans="1:20" ht="15" customHeight="1" x14ac:dyDescent="0.35">
      <c r="A3964" s="35">
        <v>20</v>
      </c>
      <c r="B3964" s="36">
        <v>28.584937759999999</v>
      </c>
      <c r="C3964" s="35">
        <v>106.6862102</v>
      </c>
      <c r="D3964" s="35">
        <v>69.428892099999999</v>
      </c>
      <c r="E3964" s="37">
        <v>190.2851398</v>
      </c>
      <c r="F3964" s="37">
        <v>31.244225149999998</v>
      </c>
      <c r="G3964" s="37">
        <v>212.28067050000001</v>
      </c>
      <c r="H3964" s="37">
        <v>233.67415370000001</v>
      </c>
      <c r="I3964" s="17" t="s">
        <v>243</v>
      </c>
      <c r="J3964" s="17" t="s">
        <v>249</v>
      </c>
      <c r="K3964" s="17" t="s">
        <v>255</v>
      </c>
      <c r="L3964" s="17" t="s">
        <v>355</v>
      </c>
      <c r="M3964" s="17" t="s">
        <v>333</v>
      </c>
      <c r="N3964" s="36">
        <v>6.0902499225524904</v>
      </c>
      <c r="O3964" s="35">
        <v>37.257318099999999</v>
      </c>
      <c r="P3964" s="37">
        <v>571.69875520000005</v>
      </c>
      <c r="Q3964" t="str">
        <f t="shared" si="244"/>
        <v>Desirable</v>
      </c>
      <c r="R3964" t="str">
        <f t="shared" si="245"/>
        <v>Normal</v>
      </c>
      <c r="S3964">
        <f t="shared" si="246"/>
        <v>3</v>
      </c>
      <c r="T3964" t="str">
        <f t="shared" si="247"/>
        <v>Moderate</v>
      </c>
    </row>
    <row r="3965" spans="1:20" ht="15" customHeight="1" x14ac:dyDescent="0.35">
      <c r="A3965" s="35">
        <v>45</v>
      </c>
      <c r="B3965" s="36">
        <v>24.870850900000001</v>
      </c>
      <c r="C3965" s="35">
        <v>109.9678579</v>
      </c>
      <c r="D3965" s="35">
        <v>80.051544509999999</v>
      </c>
      <c r="E3965" s="37">
        <v>195.10131670000001</v>
      </c>
      <c r="F3965" s="37">
        <v>43.633235040000002</v>
      </c>
      <c r="G3965" s="37">
        <v>216.73555519999999</v>
      </c>
      <c r="H3965" s="37">
        <v>263.03983870000002</v>
      </c>
      <c r="I3965" s="17" t="s">
        <v>243</v>
      </c>
      <c r="J3965" s="17" t="s">
        <v>249</v>
      </c>
      <c r="K3965" s="17" t="s">
        <v>392</v>
      </c>
      <c r="L3965" s="17" t="s">
        <v>360</v>
      </c>
      <c r="M3965" s="17" t="s">
        <v>255</v>
      </c>
      <c r="N3965" s="36">
        <v>4.4713924264644698</v>
      </c>
      <c r="O3965" s="35">
        <v>29.916313389999999</v>
      </c>
      <c r="P3965" s="37">
        <v>1119.1882905</v>
      </c>
      <c r="Q3965" t="str">
        <f t="shared" si="244"/>
        <v>Desirable</v>
      </c>
      <c r="R3965" t="str">
        <f t="shared" si="245"/>
        <v>Normal</v>
      </c>
      <c r="S3965">
        <f t="shared" si="246"/>
        <v>0</v>
      </c>
      <c r="T3965" t="str">
        <f t="shared" si="247"/>
        <v>Low</v>
      </c>
    </row>
    <row r="3966" spans="1:20" ht="15" customHeight="1" x14ac:dyDescent="0.35">
      <c r="A3966" s="35">
        <v>73</v>
      </c>
      <c r="B3966" s="36">
        <v>22.876080049999999</v>
      </c>
      <c r="C3966" s="35">
        <v>111.0779</v>
      </c>
      <c r="D3966" s="35">
        <v>81.424703910000005</v>
      </c>
      <c r="E3966" s="37">
        <v>168.00687719999999</v>
      </c>
      <c r="F3966" s="37">
        <v>30.192990609999999</v>
      </c>
      <c r="G3966" s="37">
        <v>200.69186250000001</v>
      </c>
      <c r="H3966" s="37">
        <v>243.38195579999999</v>
      </c>
      <c r="I3966" s="17" t="s">
        <v>243</v>
      </c>
      <c r="J3966" s="17" t="s">
        <v>354</v>
      </c>
      <c r="K3966" s="17" t="s">
        <v>392</v>
      </c>
      <c r="L3966" s="17" t="s">
        <v>366</v>
      </c>
      <c r="M3966" s="17" t="s">
        <v>255</v>
      </c>
      <c r="N3966" s="36">
        <v>5.5644331285406299</v>
      </c>
      <c r="O3966" s="35">
        <v>29.653196090000002</v>
      </c>
      <c r="P3966" s="37">
        <v>1669.95384365</v>
      </c>
      <c r="Q3966" t="str">
        <f t="shared" si="244"/>
        <v>Desirable</v>
      </c>
      <c r="R3966" t="str">
        <f t="shared" si="245"/>
        <v>Normal</v>
      </c>
      <c r="S3966">
        <f t="shared" si="246"/>
        <v>1</v>
      </c>
      <c r="T3966" t="str">
        <f t="shared" si="247"/>
        <v>Low</v>
      </c>
    </row>
    <row r="3967" spans="1:20" ht="15" customHeight="1" x14ac:dyDescent="0.35">
      <c r="A3967" s="35">
        <v>30</v>
      </c>
      <c r="B3967" s="36">
        <v>25.012177739999998</v>
      </c>
      <c r="C3967" s="35">
        <v>103.05948290000001</v>
      </c>
      <c r="D3967" s="35">
        <v>91.658644690000003</v>
      </c>
      <c r="E3967" s="37">
        <v>207.36011010000001</v>
      </c>
      <c r="F3967" s="37">
        <v>27.64291304</v>
      </c>
      <c r="G3967" s="37">
        <v>214.70236149999999</v>
      </c>
      <c r="H3967" s="37">
        <v>265.55897770000001</v>
      </c>
      <c r="I3967" s="17" t="s">
        <v>243</v>
      </c>
      <c r="J3967" s="17" t="s">
        <v>249</v>
      </c>
      <c r="K3967" s="17" t="s">
        <v>392</v>
      </c>
      <c r="L3967" s="17" t="s">
        <v>357</v>
      </c>
      <c r="M3967" s="17" t="s">
        <v>333</v>
      </c>
      <c r="N3967" s="36">
        <v>7.5013841630925304</v>
      </c>
      <c r="O3967" s="35">
        <v>11.40083821</v>
      </c>
      <c r="P3967" s="37">
        <v>750.36533220000001</v>
      </c>
      <c r="Q3967" t="str">
        <f t="shared" si="244"/>
        <v>Borderline High</v>
      </c>
      <c r="R3967" t="str">
        <f t="shared" si="245"/>
        <v>Normal</v>
      </c>
      <c r="S3967">
        <f t="shared" si="246"/>
        <v>3</v>
      </c>
      <c r="T3967" t="str">
        <f t="shared" si="247"/>
        <v>Moderate</v>
      </c>
    </row>
    <row r="3968" spans="1:20" ht="15" customHeight="1" x14ac:dyDescent="0.35">
      <c r="A3968" s="35">
        <v>83</v>
      </c>
      <c r="B3968" s="36">
        <v>25.17519909</v>
      </c>
      <c r="C3968" s="35">
        <v>96.326379200000005</v>
      </c>
      <c r="D3968" s="35">
        <v>64.45757485</v>
      </c>
      <c r="E3968" s="37">
        <v>189.46407859999999</v>
      </c>
      <c r="F3968" s="37">
        <v>45.376197019999999</v>
      </c>
      <c r="G3968" s="37">
        <v>217.19053020000001</v>
      </c>
      <c r="H3968" s="37">
        <v>247.6450055</v>
      </c>
      <c r="I3968" s="17" t="s">
        <v>353</v>
      </c>
      <c r="J3968" s="17" t="s">
        <v>354</v>
      </c>
      <c r="K3968" s="17" t="s">
        <v>255</v>
      </c>
      <c r="L3968" s="17" t="s">
        <v>366</v>
      </c>
      <c r="M3968" s="17" t="s">
        <v>333</v>
      </c>
      <c r="N3968" s="36">
        <v>4.1754067339863603</v>
      </c>
      <c r="O3968" s="35">
        <v>31.868804350000001</v>
      </c>
      <c r="P3968" s="37">
        <v>2089.5415244699998</v>
      </c>
      <c r="Q3968" t="str">
        <f t="shared" si="244"/>
        <v>Desirable</v>
      </c>
      <c r="R3968" t="str">
        <f t="shared" si="245"/>
        <v>Normal</v>
      </c>
      <c r="S3968">
        <f t="shared" si="246"/>
        <v>4</v>
      </c>
      <c r="T3968" t="str">
        <f t="shared" si="247"/>
        <v>Moderate</v>
      </c>
    </row>
    <row r="3969" spans="1:20" ht="15" customHeight="1" x14ac:dyDescent="0.35">
      <c r="A3969" s="35">
        <v>54</v>
      </c>
      <c r="B3969" s="36">
        <v>27.190764720000001</v>
      </c>
      <c r="C3969" s="35">
        <v>96.084811189999996</v>
      </c>
      <c r="D3969" s="35">
        <v>88.248398949999995</v>
      </c>
      <c r="E3969" s="37">
        <v>188.9598695</v>
      </c>
      <c r="F3969" s="37">
        <v>35.119182500000001</v>
      </c>
      <c r="G3969" s="37">
        <v>218.8930144</v>
      </c>
      <c r="H3969" s="37">
        <v>222.15282629999999</v>
      </c>
      <c r="I3969" s="17" t="s">
        <v>243</v>
      </c>
      <c r="J3969" s="17" t="s">
        <v>249</v>
      </c>
      <c r="K3969" s="17" t="s">
        <v>392</v>
      </c>
      <c r="L3969" s="17" t="s">
        <v>363</v>
      </c>
      <c r="M3969" s="17" t="s">
        <v>333</v>
      </c>
      <c r="N3969" s="36">
        <v>5.3805315513822096</v>
      </c>
      <c r="O3969" s="35">
        <v>7.8364122399999996</v>
      </c>
      <c r="P3969" s="37">
        <v>1468.3012948799999</v>
      </c>
      <c r="Q3969" t="str">
        <f t="shared" si="244"/>
        <v>Desirable</v>
      </c>
      <c r="R3969" t="str">
        <f t="shared" si="245"/>
        <v>Normal</v>
      </c>
      <c r="S3969">
        <f t="shared" si="246"/>
        <v>3</v>
      </c>
      <c r="T3969" t="str">
        <f t="shared" si="247"/>
        <v>Moderate</v>
      </c>
    </row>
    <row r="3970" spans="1:20" ht="15" customHeight="1" x14ac:dyDescent="0.35">
      <c r="A3970" s="35">
        <v>66</v>
      </c>
      <c r="B3970" s="36">
        <v>32.731031129999998</v>
      </c>
      <c r="C3970" s="35">
        <v>126.0030484</v>
      </c>
      <c r="D3970" s="35">
        <v>91.63222734</v>
      </c>
      <c r="E3970" s="37">
        <v>193.77934590000001</v>
      </c>
      <c r="F3970" s="37">
        <v>40.541179880000001</v>
      </c>
      <c r="G3970" s="37">
        <v>220.92173919999999</v>
      </c>
      <c r="H3970" s="37">
        <v>287.98484580000002</v>
      </c>
      <c r="I3970" s="17" t="s">
        <v>243</v>
      </c>
      <c r="J3970" s="17" t="s">
        <v>359</v>
      </c>
      <c r="K3970" s="17" t="s">
        <v>392</v>
      </c>
      <c r="L3970" s="17" t="s">
        <v>261</v>
      </c>
      <c r="M3970" s="17" t="s">
        <v>334</v>
      </c>
      <c r="N3970" s="36">
        <v>4.7798151527305803</v>
      </c>
      <c r="O3970" s="35">
        <v>34.370821059999997</v>
      </c>
      <c r="P3970" s="37">
        <v>2160.2480545799999</v>
      </c>
      <c r="Q3970" t="str">
        <f t="shared" ref="Q3970:Q4033" si="248">IF(E3970&lt;200,"Desirable",IF(E3970&lt;240,"Borderline High","High"))</f>
        <v>Desirable</v>
      </c>
      <c r="R3970" t="str">
        <f t="shared" ref="R3970:R4033" si="249">IF(C3970&lt;120,"Normal",IF(C3970&lt;130,"Elevated",IF(C3970&lt;140,"High / Stage 1","High / Stage 2")))</f>
        <v>Elevated</v>
      </c>
      <c r="S3970">
        <f t="shared" ref="S3970:S4033" si="250">(IF(M3970="Obese",3,IF(M3970="Overweight",2,IF(M3970="Underweight",1,0))))+(IF(R3970="High / Stage 2",3,IF(R3970="High / Stage 1",2,IF(R3970="Elevated",1,0))))+IF(I3970="smoker",2,0)+IF(F3970&lt;40,1,0)</f>
        <v>4</v>
      </c>
      <c r="T3970" t="str">
        <f t="shared" ref="T3970:T4033" si="251">IF(S3970&lt;=2,"Low",IF(S3970&lt;=5,"Moderate","High"))</f>
        <v>Moderate</v>
      </c>
    </row>
    <row r="3971" spans="1:20" ht="15" customHeight="1" x14ac:dyDescent="0.35">
      <c r="A3971" s="35">
        <v>83</v>
      </c>
      <c r="B3971" s="36">
        <v>22.977150760000001</v>
      </c>
      <c r="C3971" s="35">
        <v>105.68602610000001</v>
      </c>
      <c r="D3971" s="35">
        <v>74.757044100000002</v>
      </c>
      <c r="E3971" s="37">
        <v>195.8580268</v>
      </c>
      <c r="F3971" s="37">
        <v>36.330152140000003</v>
      </c>
      <c r="G3971" s="37">
        <v>207.9029285</v>
      </c>
      <c r="H3971" s="37">
        <v>274.80749630000003</v>
      </c>
      <c r="I3971" s="17" t="s">
        <v>353</v>
      </c>
      <c r="J3971" s="17" t="s">
        <v>359</v>
      </c>
      <c r="K3971" s="17" t="s">
        <v>255</v>
      </c>
      <c r="L3971" s="17" t="s">
        <v>366</v>
      </c>
      <c r="M3971" s="17" t="s">
        <v>255</v>
      </c>
      <c r="N3971" s="36">
        <v>5.3910599120326204</v>
      </c>
      <c r="O3971" s="35">
        <v>30.928982000000001</v>
      </c>
      <c r="P3971" s="37">
        <v>1907.1035130800001</v>
      </c>
      <c r="Q3971" t="str">
        <f t="shared" si="248"/>
        <v>Desirable</v>
      </c>
      <c r="R3971" t="str">
        <f t="shared" si="249"/>
        <v>Normal</v>
      </c>
      <c r="S3971">
        <f t="shared" si="250"/>
        <v>3</v>
      </c>
      <c r="T3971" t="str">
        <f t="shared" si="251"/>
        <v>Moderate</v>
      </c>
    </row>
    <row r="3972" spans="1:20" ht="15" customHeight="1" x14ac:dyDescent="0.35">
      <c r="A3972" s="35">
        <v>53</v>
      </c>
      <c r="B3972" s="36">
        <v>27.888620289999999</v>
      </c>
      <c r="C3972" s="35">
        <v>108.8583529</v>
      </c>
      <c r="D3972" s="35">
        <v>69.251079279999999</v>
      </c>
      <c r="E3972" s="37">
        <v>209.90880319999999</v>
      </c>
      <c r="F3972" s="37">
        <v>37.628254040000002</v>
      </c>
      <c r="G3972" s="37">
        <v>231.03303460000001</v>
      </c>
      <c r="H3972" s="37">
        <v>279.36397790000001</v>
      </c>
      <c r="I3972" s="17" t="s">
        <v>243</v>
      </c>
      <c r="J3972" s="17" t="s">
        <v>249</v>
      </c>
      <c r="K3972" s="17" t="s">
        <v>255</v>
      </c>
      <c r="L3972" s="17" t="s">
        <v>363</v>
      </c>
      <c r="M3972" s="17" t="s">
        <v>333</v>
      </c>
      <c r="N3972" s="36">
        <v>5.5784890517869998</v>
      </c>
      <c r="O3972" s="35">
        <v>39.607273620000001</v>
      </c>
      <c r="P3972" s="37">
        <v>1478.0968753699999</v>
      </c>
      <c r="Q3972" t="str">
        <f t="shared" si="248"/>
        <v>Borderline High</v>
      </c>
      <c r="R3972" t="str">
        <f t="shared" si="249"/>
        <v>Normal</v>
      </c>
      <c r="S3972">
        <f t="shared" si="250"/>
        <v>3</v>
      </c>
      <c r="T3972" t="str">
        <f t="shared" si="251"/>
        <v>Moderate</v>
      </c>
    </row>
    <row r="3973" spans="1:20" ht="15" customHeight="1" x14ac:dyDescent="0.35">
      <c r="A3973" s="35">
        <v>71</v>
      </c>
      <c r="B3973" s="36">
        <v>30.998188370000001</v>
      </c>
      <c r="C3973" s="35">
        <v>114.4558581</v>
      </c>
      <c r="D3973" s="35">
        <v>85.469899749999996</v>
      </c>
      <c r="E3973" s="37">
        <v>197.2271021</v>
      </c>
      <c r="F3973" s="37">
        <v>31.582594660000002</v>
      </c>
      <c r="G3973" s="37">
        <v>210.28735119999999</v>
      </c>
      <c r="H3973" s="37">
        <v>259.6793988</v>
      </c>
      <c r="I3973" s="17" t="s">
        <v>243</v>
      </c>
      <c r="J3973" s="17" t="s">
        <v>359</v>
      </c>
      <c r="K3973" s="17" t="s">
        <v>392</v>
      </c>
      <c r="L3973" s="17" t="s">
        <v>366</v>
      </c>
      <c r="M3973" s="17" t="s">
        <v>334</v>
      </c>
      <c r="N3973" s="36">
        <v>6.2448036402085796</v>
      </c>
      <c r="O3973" s="35">
        <v>28.985958350000001</v>
      </c>
      <c r="P3973" s="37">
        <v>2200.8713742700002</v>
      </c>
      <c r="Q3973" t="str">
        <f t="shared" si="248"/>
        <v>Desirable</v>
      </c>
      <c r="R3973" t="str">
        <f t="shared" si="249"/>
        <v>Normal</v>
      </c>
      <c r="S3973">
        <f t="shared" si="250"/>
        <v>4</v>
      </c>
      <c r="T3973" t="str">
        <f t="shared" si="251"/>
        <v>Moderate</v>
      </c>
    </row>
    <row r="3974" spans="1:20" ht="15" customHeight="1" x14ac:dyDescent="0.35">
      <c r="A3974" s="35">
        <v>43</v>
      </c>
      <c r="B3974" s="36">
        <v>23.63076276</v>
      </c>
      <c r="C3974" s="35">
        <v>129.2477274</v>
      </c>
      <c r="D3974" s="35">
        <v>94.896855000000002</v>
      </c>
      <c r="E3974" s="37">
        <v>184.86256639999999</v>
      </c>
      <c r="F3974" s="37">
        <v>40.485934649999997</v>
      </c>
      <c r="G3974" s="37">
        <v>211.3587804</v>
      </c>
      <c r="H3974" s="37">
        <v>228.21711680000001</v>
      </c>
      <c r="I3974" s="17" t="s">
        <v>353</v>
      </c>
      <c r="J3974" s="17" t="s">
        <v>249</v>
      </c>
      <c r="K3974" s="17" t="s">
        <v>392</v>
      </c>
      <c r="L3974" s="17" t="s">
        <v>360</v>
      </c>
      <c r="M3974" s="17" t="s">
        <v>255</v>
      </c>
      <c r="N3974" s="36">
        <v>4.5660935828240801</v>
      </c>
      <c r="O3974" s="35">
        <v>34.3508724</v>
      </c>
      <c r="P3974" s="37">
        <v>1016.12279868</v>
      </c>
      <c r="Q3974" t="str">
        <f t="shared" si="248"/>
        <v>Desirable</v>
      </c>
      <c r="R3974" t="str">
        <f t="shared" si="249"/>
        <v>Elevated</v>
      </c>
      <c r="S3974">
        <f t="shared" si="250"/>
        <v>3</v>
      </c>
      <c r="T3974" t="str">
        <f t="shared" si="251"/>
        <v>Moderate</v>
      </c>
    </row>
    <row r="3975" spans="1:20" ht="15" customHeight="1" x14ac:dyDescent="0.35">
      <c r="A3975" s="35">
        <v>89</v>
      </c>
      <c r="B3975" s="36">
        <v>23.60202117</v>
      </c>
      <c r="C3975" s="35">
        <v>108.00004389999999</v>
      </c>
      <c r="D3975" s="35">
        <v>63.658644789999997</v>
      </c>
      <c r="E3975" s="37">
        <v>208.7352526</v>
      </c>
      <c r="F3975" s="37">
        <v>35.23094081</v>
      </c>
      <c r="G3975" s="37">
        <v>228.85955340000001</v>
      </c>
      <c r="H3975" s="37">
        <v>245.49319869999999</v>
      </c>
      <c r="I3975" s="17" t="s">
        <v>243</v>
      </c>
      <c r="J3975" s="17" t="s">
        <v>354</v>
      </c>
      <c r="K3975" s="17" t="s">
        <v>255</v>
      </c>
      <c r="L3975" s="17" t="s">
        <v>366</v>
      </c>
      <c r="M3975" s="17" t="s">
        <v>255</v>
      </c>
      <c r="N3975" s="36">
        <v>5.9247708917484303</v>
      </c>
      <c r="O3975" s="35">
        <v>44.341399109999998</v>
      </c>
      <c r="P3975" s="37">
        <v>2100.5798841300002</v>
      </c>
      <c r="Q3975" t="str">
        <f t="shared" si="248"/>
        <v>Borderline High</v>
      </c>
      <c r="R3975" t="str">
        <f t="shared" si="249"/>
        <v>Normal</v>
      </c>
      <c r="S3975">
        <f t="shared" si="250"/>
        <v>1</v>
      </c>
      <c r="T3975" t="str">
        <f t="shared" si="251"/>
        <v>Low</v>
      </c>
    </row>
    <row r="3976" spans="1:20" ht="15" customHeight="1" x14ac:dyDescent="0.35">
      <c r="A3976" s="35">
        <v>57</v>
      </c>
      <c r="B3976" s="36">
        <v>19.45447545</v>
      </c>
      <c r="C3976" s="35">
        <v>115.4257011</v>
      </c>
      <c r="D3976" s="35">
        <v>94.993672599999996</v>
      </c>
      <c r="E3976" s="37">
        <v>188.32083789999999</v>
      </c>
      <c r="F3976" s="37">
        <v>37.373664230000003</v>
      </c>
      <c r="G3976" s="37">
        <v>208.8467239</v>
      </c>
      <c r="H3976" s="37">
        <v>242.36296899999999</v>
      </c>
      <c r="I3976" s="17" t="s">
        <v>243</v>
      </c>
      <c r="J3976" s="17" t="s">
        <v>249</v>
      </c>
      <c r="K3976" s="17" t="s">
        <v>392</v>
      </c>
      <c r="L3976" s="17" t="s">
        <v>363</v>
      </c>
      <c r="M3976" s="17" t="s">
        <v>255</v>
      </c>
      <c r="N3976" s="36">
        <v>5.0388647134265803</v>
      </c>
      <c r="O3976" s="35">
        <v>20.432028500000001</v>
      </c>
      <c r="P3976" s="37">
        <v>1108.9051006499999</v>
      </c>
      <c r="Q3976" t="str">
        <f t="shared" si="248"/>
        <v>Desirable</v>
      </c>
      <c r="R3976" t="str">
        <f t="shared" si="249"/>
        <v>Normal</v>
      </c>
      <c r="S3976">
        <f t="shared" si="250"/>
        <v>1</v>
      </c>
      <c r="T3976" t="str">
        <f t="shared" si="251"/>
        <v>Low</v>
      </c>
    </row>
    <row r="3977" spans="1:20" ht="15" customHeight="1" x14ac:dyDescent="0.35">
      <c r="A3977" s="35">
        <v>60</v>
      </c>
      <c r="B3977" s="36">
        <v>35.406054699999999</v>
      </c>
      <c r="C3977" s="35">
        <v>103.8922097</v>
      </c>
      <c r="D3977" s="35">
        <v>99.521803790000007</v>
      </c>
      <c r="E3977" s="37">
        <v>171.7915706</v>
      </c>
      <c r="F3977" s="37">
        <v>41.275065689999998</v>
      </c>
      <c r="G3977" s="37">
        <v>195.589496</v>
      </c>
      <c r="H3977" s="37">
        <v>264.9867443</v>
      </c>
      <c r="I3977" s="17" t="s">
        <v>243</v>
      </c>
      <c r="J3977" s="17" t="s">
        <v>249</v>
      </c>
      <c r="K3977" s="17" t="s">
        <v>392</v>
      </c>
      <c r="L3977" s="17" t="s">
        <v>261</v>
      </c>
      <c r="M3977" s="17" t="s">
        <v>334</v>
      </c>
      <c r="N3977" s="36">
        <v>4.1621150137047804</v>
      </c>
      <c r="O3977" s="35">
        <v>4.3704059099999899</v>
      </c>
      <c r="P3977" s="37">
        <v>2124.3632819999998</v>
      </c>
      <c r="Q3977" t="str">
        <f t="shared" si="248"/>
        <v>Desirable</v>
      </c>
      <c r="R3977" t="str">
        <f t="shared" si="249"/>
        <v>Normal</v>
      </c>
      <c r="S3977">
        <f t="shared" si="250"/>
        <v>3</v>
      </c>
      <c r="T3977" t="str">
        <f t="shared" si="251"/>
        <v>Moderate</v>
      </c>
    </row>
    <row r="3978" spans="1:20" ht="15" customHeight="1" x14ac:dyDescent="0.35">
      <c r="A3978" s="35">
        <v>39</v>
      </c>
      <c r="B3978" s="36">
        <v>29.539627769999999</v>
      </c>
      <c r="C3978" s="35">
        <v>103.5351476</v>
      </c>
      <c r="D3978" s="35">
        <v>83.823040829999997</v>
      </c>
      <c r="E3978" s="37">
        <v>183.38697869999999</v>
      </c>
      <c r="F3978" s="37">
        <v>34.552583050000003</v>
      </c>
      <c r="G3978" s="37">
        <v>195.46942999999999</v>
      </c>
      <c r="H3978" s="37">
        <v>264.25385260000002</v>
      </c>
      <c r="I3978" s="17" t="s">
        <v>243</v>
      </c>
      <c r="J3978" s="17" t="s">
        <v>249</v>
      </c>
      <c r="K3978" s="17" t="s">
        <v>392</v>
      </c>
      <c r="L3978" s="17" t="s">
        <v>357</v>
      </c>
      <c r="M3978" s="17" t="s">
        <v>333</v>
      </c>
      <c r="N3978" s="36">
        <v>5.3074752308568698</v>
      </c>
      <c r="O3978" s="35">
        <v>19.712106769999998</v>
      </c>
      <c r="P3978" s="37">
        <v>1152.04548303</v>
      </c>
      <c r="Q3978" t="str">
        <f t="shared" si="248"/>
        <v>Desirable</v>
      </c>
      <c r="R3978" t="str">
        <f t="shared" si="249"/>
        <v>Normal</v>
      </c>
      <c r="S3978">
        <f t="shared" si="250"/>
        <v>3</v>
      </c>
      <c r="T3978" t="str">
        <f t="shared" si="251"/>
        <v>Moderate</v>
      </c>
    </row>
    <row r="3979" spans="1:20" ht="15" customHeight="1" x14ac:dyDescent="0.35">
      <c r="A3979" s="35">
        <v>37</v>
      </c>
      <c r="B3979" s="36">
        <v>24.148096760000001</v>
      </c>
      <c r="C3979" s="35">
        <v>110.55708370000001</v>
      </c>
      <c r="D3979" s="35">
        <v>70.741257059999995</v>
      </c>
      <c r="E3979" s="37">
        <v>198.47764369999999</v>
      </c>
      <c r="F3979" s="37">
        <v>36.86316987</v>
      </c>
      <c r="G3979" s="37">
        <v>204.90649809999999</v>
      </c>
      <c r="H3979" s="37">
        <v>258.16824409999998</v>
      </c>
      <c r="I3979" s="17" t="s">
        <v>243</v>
      </c>
      <c r="J3979" s="17" t="s">
        <v>359</v>
      </c>
      <c r="K3979" s="17" t="s">
        <v>255</v>
      </c>
      <c r="L3979" s="17" t="s">
        <v>357</v>
      </c>
      <c r="M3979" s="17" t="s">
        <v>255</v>
      </c>
      <c r="N3979" s="36">
        <v>5.3841719092509503</v>
      </c>
      <c r="O3979" s="35">
        <v>39.815826639999997</v>
      </c>
      <c r="P3979" s="37">
        <v>893.47958012000004</v>
      </c>
      <c r="Q3979" t="str">
        <f t="shared" si="248"/>
        <v>Desirable</v>
      </c>
      <c r="R3979" t="str">
        <f t="shared" si="249"/>
        <v>Normal</v>
      </c>
      <c r="S3979">
        <f t="shared" si="250"/>
        <v>1</v>
      </c>
      <c r="T3979" t="str">
        <f t="shared" si="251"/>
        <v>Low</v>
      </c>
    </row>
    <row r="3980" spans="1:20" ht="15" customHeight="1" x14ac:dyDescent="0.35">
      <c r="A3980" s="35">
        <v>25</v>
      </c>
      <c r="B3980" s="36">
        <v>23.93157317</v>
      </c>
      <c r="C3980" s="35">
        <v>110.66441159999999</v>
      </c>
      <c r="D3980" s="35">
        <v>87.299522069999995</v>
      </c>
      <c r="E3980" s="37">
        <v>193.88359370000001</v>
      </c>
      <c r="F3980" s="37">
        <v>43.249155739999999</v>
      </c>
      <c r="G3980" s="37">
        <v>209.1601033</v>
      </c>
      <c r="H3980" s="37">
        <v>216.9366722</v>
      </c>
      <c r="I3980" s="17" t="s">
        <v>243</v>
      </c>
      <c r="J3980" s="17" t="s">
        <v>359</v>
      </c>
      <c r="K3980" s="17" t="s">
        <v>392</v>
      </c>
      <c r="L3980" s="17" t="s">
        <v>355</v>
      </c>
      <c r="M3980" s="17" t="s">
        <v>255</v>
      </c>
      <c r="N3980" s="36">
        <v>4.4829451669661697</v>
      </c>
      <c r="O3980" s="35">
        <v>23.364889529999999</v>
      </c>
      <c r="P3980" s="37">
        <v>598.28932925000004</v>
      </c>
      <c r="Q3980" t="str">
        <f t="shared" si="248"/>
        <v>Desirable</v>
      </c>
      <c r="R3980" t="str">
        <f t="shared" si="249"/>
        <v>Normal</v>
      </c>
      <c r="S3980">
        <f t="shared" si="250"/>
        <v>0</v>
      </c>
      <c r="T3980" t="str">
        <f t="shared" si="251"/>
        <v>Low</v>
      </c>
    </row>
    <row r="3981" spans="1:20" ht="15" customHeight="1" x14ac:dyDescent="0.35">
      <c r="A3981" s="35">
        <v>46</v>
      </c>
      <c r="B3981" s="36">
        <v>21.843089169999999</v>
      </c>
      <c r="C3981" s="35">
        <v>109.386107</v>
      </c>
      <c r="D3981" s="35">
        <v>64.361640829999999</v>
      </c>
      <c r="E3981" s="37">
        <v>190.32581010000001</v>
      </c>
      <c r="F3981" s="37">
        <v>38.58318886</v>
      </c>
      <c r="G3981" s="37">
        <v>222.42988750000001</v>
      </c>
      <c r="H3981" s="37">
        <v>272.26677749999999</v>
      </c>
      <c r="I3981" s="17" t="s">
        <v>243</v>
      </c>
      <c r="J3981" s="17" t="s">
        <v>249</v>
      </c>
      <c r="K3981" s="17" t="s">
        <v>255</v>
      </c>
      <c r="L3981" s="17" t="s">
        <v>360</v>
      </c>
      <c r="M3981" s="17" t="s">
        <v>255</v>
      </c>
      <c r="N3981" s="36">
        <v>4.9328688406394203</v>
      </c>
      <c r="O3981" s="35">
        <v>45.024466169999997</v>
      </c>
      <c r="P3981" s="37">
        <v>1004.78210182</v>
      </c>
      <c r="Q3981" t="str">
        <f t="shared" si="248"/>
        <v>Desirable</v>
      </c>
      <c r="R3981" t="str">
        <f t="shared" si="249"/>
        <v>Normal</v>
      </c>
      <c r="S3981">
        <f t="shared" si="250"/>
        <v>1</v>
      </c>
      <c r="T3981" t="str">
        <f t="shared" si="251"/>
        <v>Low</v>
      </c>
    </row>
    <row r="3982" spans="1:20" ht="15" customHeight="1" x14ac:dyDescent="0.35">
      <c r="A3982" s="35">
        <v>57</v>
      </c>
      <c r="B3982" s="36">
        <v>27.78550182</v>
      </c>
      <c r="C3982" s="35">
        <v>109.9553485</v>
      </c>
      <c r="D3982" s="35">
        <v>72.914355439999994</v>
      </c>
      <c r="E3982" s="37">
        <v>187.19279180000001</v>
      </c>
      <c r="F3982" s="37">
        <v>35.699837049999999</v>
      </c>
      <c r="G3982" s="37">
        <v>223.39409879999999</v>
      </c>
      <c r="H3982" s="37">
        <v>232.46600810000001</v>
      </c>
      <c r="I3982" s="17" t="s">
        <v>243</v>
      </c>
      <c r="J3982" s="17" t="s">
        <v>249</v>
      </c>
      <c r="K3982" s="17" t="s">
        <v>255</v>
      </c>
      <c r="L3982" s="17" t="s">
        <v>363</v>
      </c>
      <c r="M3982" s="17" t="s">
        <v>333</v>
      </c>
      <c r="N3982" s="36">
        <v>5.2435195022830001</v>
      </c>
      <c r="O3982" s="35">
        <v>37.040993059999998</v>
      </c>
      <c r="P3982" s="37">
        <v>1583.77360374</v>
      </c>
      <c r="Q3982" t="str">
        <f t="shared" si="248"/>
        <v>Desirable</v>
      </c>
      <c r="R3982" t="str">
        <f t="shared" si="249"/>
        <v>Normal</v>
      </c>
      <c r="S3982">
        <f t="shared" si="250"/>
        <v>3</v>
      </c>
      <c r="T3982" t="str">
        <f t="shared" si="251"/>
        <v>Moderate</v>
      </c>
    </row>
    <row r="3983" spans="1:20" ht="15" customHeight="1" x14ac:dyDescent="0.35">
      <c r="A3983" s="35">
        <v>47</v>
      </c>
      <c r="B3983" s="36">
        <v>25.289246850000001</v>
      </c>
      <c r="C3983" s="35">
        <v>106.54779550000001</v>
      </c>
      <c r="D3983" s="35">
        <v>86.450353849999999</v>
      </c>
      <c r="E3983" s="37">
        <v>197.452551</v>
      </c>
      <c r="F3983" s="37">
        <v>42.038250560000002</v>
      </c>
      <c r="G3983" s="37">
        <v>236.9159488</v>
      </c>
      <c r="H3983" s="37">
        <v>238.46454510000001</v>
      </c>
      <c r="I3983" s="17" t="s">
        <v>243</v>
      </c>
      <c r="J3983" s="17" t="s">
        <v>249</v>
      </c>
      <c r="K3983" s="17" t="s">
        <v>392</v>
      </c>
      <c r="L3983" s="17" t="s">
        <v>360</v>
      </c>
      <c r="M3983" s="17" t="s">
        <v>333</v>
      </c>
      <c r="N3983" s="36">
        <v>4.69697355074711</v>
      </c>
      <c r="O3983" s="35">
        <v>20.09744165</v>
      </c>
      <c r="P3983" s="37">
        <v>1188.59460195</v>
      </c>
      <c r="Q3983" t="str">
        <f t="shared" si="248"/>
        <v>Desirable</v>
      </c>
      <c r="R3983" t="str">
        <f t="shared" si="249"/>
        <v>Normal</v>
      </c>
      <c r="S3983">
        <f t="shared" si="250"/>
        <v>2</v>
      </c>
      <c r="T3983" t="str">
        <f t="shared" si="251"/>
        <v>Low</v>
      </c>
    </row>
    <row r="3984" spans="1:20" ht="15" customHeight="1" x14ac:dyDescent="0.35">
      <c r="A3984" s="35">
        <v>72</v>
      </c>
      <c r="B3984" s="36">
        <v>22.41307411</v>
      </c>
      <c r="C3984" s="35">
        <v>121.0656828</v>
      </c>
      <c r="D3984" s="35">
        <v>83.149554140000006</v>
      </c>
      <c r="E3984" s="37">
        <v>175.4947793</v>
      </c>
      <c r="F3984" s="37">
        <v>28.63129709</v>
      </c>
      <c r="G3984" s="37">
        <v>217.68823140000001</v>
      </c>
      <c r="H3984" s="37">
        <v>214.96497640000001</v>
      </c>
      <c r="I3984" s="17" t="s">
        <v>353</v>
      </c>
      <c r="J3984" s="17" t="s">
        <v>249</v>
      </c>
      <c r="K3984" s="17" t="s">
        <v>392</v>
      </c>
      <c r="L3984" s="17" t="s">
        <v>366</v>
      </c>
      <c r="M3984" s="17" t="s">
        <v>255</v>
      </c>
      <c r="N3984" s="36">
        <v>6.1294735878834796</v>
      </c>
      <c r="O3984" s="35">
        <v>37.916128659999998</v>
      </c>
      <c r="P3984" s="37">
        <v>1613.74133592</v>
      </c>
      <c r="Q3984" t="str">
        <f t="shared" si="248"/>
        <v>Desirable</v>
      </c>
      <c r="R3984" t="str">
        <f t="shared" si="249"/>
        <v>Elevated</v>
      </c>
      <c r="S3984">
        <f t="shared" si="250"/>
        <v>4</v>
      </c>
      <c r="T3984" t="str">
        <f t="shared" si="251"/>
        <v>Moderate</v>
      </c>
    </row>
    <row r="3985" spans="1:20" ht="15" customHeight="1" x14ac:dyDescent="0.35">
      <c r="A3985" s="35">
        <v>33</v>
      </c>
      <c r="B3985" s="36">
        <v>23.14131033</v>
      </c>
      <c r="C3985" s="35">
        <v>119.81435519999999</v>
      </c>
      <c r="D3985" s="35">
        <v>73.687386119999999</v>
      </c>
      <c r="E3985" s="37">
        <v>169.46230069999999</v>
      </c>
      <c r="F3985" s="37">
        <v>41.537787780000002</v>
      </c>
      <c r="G3985" s="37">
        <v>198.80231670000001</v>
      </c>
      <c r="H3985" s="37">
        <v>245.29632899999999</v>
      </c>
      <c r="I3985" s="17" t="s">
        <v>243</v>
      </c>
      <c r="J3985" s="17" t="s">
        <v>359</v>
      </c>
      <c r="K3985" s="17" t="s">
        <v>255</v>
      </c>
      <c r="L3985" s="17" t="s">
        <v>357</v>
      </c>
      <c r="M3985" s="17" t="s">
        <v>255</v>
      </c>
      <c r="N3985" s="36">
        <v>4.0797141532316799</v>
      </c>
      <c r="O3985" s="35">
        <v>46.126969080000002</v>
      </c>
      <c r="P3985" s="37">
        <v>763.66324089</v>
      </c>
      <c r="Q3985" t="str">
        <f t="shared" si="248"/>
        <v>Desirable</v>
      </c>
      <c r="R3985" t="str">
        <f t="shared" si="249"/>
        <v>Normal</v>
      </c>
      <c r="S3985">
        <f t="shared" si="250"/>
        <v>0</v>
      </c>
      <c r="T3985" t="str">
        <f t="shared" si="251"/>
        <v>Low</v>
      </c>
    </row>
    <row r="3986" spans="1:20" ht="15" customHeight="1" x14ac:dyDescent="0.35">
      <c r="A3986" s="35">
        <v>63</v>
      </c>
      <c r="B3986" s="36">
        <v>30.628588149999999</v>
      </c>
      <c r="C3986" s="35">
        <v>110.55885050000001</v>
      </c>
      <c r="D3986" s="35">
        <v>89.466922049999994</v>
      </c>
      <c r="E3986" s="37">
        <v>185.78813919999999</v>
      </c>
      <c r="F3986" s="37">
        <v>38.004699940000002</v>
      </c>
      <c r="G3986" s="37">
        <v>209.4840207</v>
      </c>
      <c r="H3986" s="37">
        <v>244.46767249999999</v>
      </c>
      <c r="I3986" s="17" t="s">
        <v>243</v>
      </c>
      <c r="J3986" s="17" t="s">
        <v>249</v>
      </c>
      <c r="K3986" s="17" t="s">
        <v>392</v>
      </c>
      <c r="L3986" s="17" t="s">
        <v>261</v>
      </c>
      <c r="M3986" s="17" t="s">
        <v>334</v>
      </c>
      <c r="N3986" s="36">
        <v>4.8885569283092201</v>
      </c>
      <c r="O3986" s="35">
        <v>21.091928450000001</v>
      </c>
      <c r="P3986" s="37">
        <v>1929.6010534500001</v>
      </c>
      <c r="Q3986" t="str">
        <f t="shared" si="248"/>
        <v>Desirable</v>
      </c>
      <c r="R3986" t="str">
        <f t="shared" si="249"/>
        <v>Normal</v>
      </c>
      <c r="S3986">
        <f t="shared" si="250"/>
        <v>4</v>
      </c>
      <c r="T3986" t="str">
        <f t="shared" si="251"/>
        <v>Moderate</v>
      </c>
    </row>
    <row r="3987" spans="1:20" ht="15" customHeight="1" x14ac:dyDescent="0.35">
      <c r="A3987" s="35">
        <v>79</v>
      </c>
      <c r="B3987" s="36">
        <v>25.09282662</v>
      </c>
      <c r="C3987" s="35">
        <v>109.971057</v>
      </c>
      <c r="D3987" s="35">
        <v>84.28322919</v>
      </c>
      <c r="E3987" s="37">
        <v>153.8112035</v>
      </c>
      <c r="F3987" s="37">
        <v>40.547029670000001</v>
      </c>
      <c r="G3987" s="37">
        <v>193.21138339999999</v>
      </c>
      <c r="H3987" s="37">
        <v>206.7810106</v>
      </c>
      <c r="I3987" s="17" t="s">
        <v>353</v>
      </c>
      <c r="J3987" s="17" t="s">
        <v>249</v>
      </c>
      <c r="K3987" s="17" t="s">
        <v>392</v>
      </c>
      <c r="L3987" s="17" t="s">
        <v>366</v>
      </c>
      <c r="M3987" s="17" t="s">
        <v>333</v>
      </c>
      <c r="N3987" s="36">
        <v>3.7934024946296399</v>
      </c>
      <c r="O3987" s="35">
        <v>25.687827810000002</v>
      </c>
      <c r="P3987" s="37">
        <v>1982.3333029800001</v>
      </c>
      <c r="Q3987" t="str">
        <f t="shared" si="248"/>
        <v>Desirable</v>
      </c>
      <c r="R3987" t="str">
        <f t="shared" si="249"/>
        <v>Normal</v>
      </c>
      <c r="S3987">
        <f t="shared" si="250"/>
        <v>4</v>
      </c>
      <c r="T3987" t="str">
        <f t="shared" si="251"/>
        <v>Moderate</v>
      </c>
    </row>
    <row r="3988" spans="1:20" ht="15" customHeight="1" x14ac:dyDescent="0.35">
      <c r="A3988" s="35">
        <v>24</v>
      </c>
      <c r="B3988" s="36">
        <v>20.85972744</v>
      </c>
      <c r="C3988" s="35">
        <v>100.03464700000001</v>
      </c>
      <c r="D3988" s="35">
        <v>74.218999089999997</v>
      </c>
      <c r="E3988" s="37">
        <v>191.26564429999999</v>
      </c>
      <c r="F3988" s="37">
        <v>32.655374119999998</v>
      </c>
      <c r="G3988" s="37">
        <v>228.4880655</v>
      </c>
      <c r="H3988" s="37">
        <v>270.62252389999998</v>
      </c>
      <c r="I3988" s="17" t="s">
        <v>243</v>
      </c>
      <c r="J3988" s="17" t="s">
        <v>249</v>
      </c>
      <c r="K3988" s="17" t="s">
        <v>255</v>
      </c>
      <c r="L3988" s="17" t="s">
        <v>355</v>
      </c>
      <c r="M3988" s="17" t="s">
        <v>255</v>
      </c>
      <c r="N3988" s="36">
        <v>5.8570954844108796</v>
      </c>
      <c r="O3988" s="35">
        <v>25.815647909999999</v>
      </c>
      <c r="P3988" s="37">
        <v>500.63345856000001</v>
      </c>
      <c r="Q3988" t="str">
        <f t="shared" si="248"/>
        <v>Desirable</v>
      </c>
      <c r="R3988" t="str">
        <f t="shared" si="249"/>
        <v>Normal</v>
      </c>
      <c r="S3988">
        <f t="shared" si="250"/>
        <v>1</v>
      </c>
      <c r="T3988" t="str">
        <f t="shared" si="251"/>
        <v>Low</v>
      </c>
    </row>
    <row r="3989" spans="1:20" ht="15" customHeight="1" x14ac:dyDescent="0.35">
      <c r="A3989" s="35">
        <v>62</v>
      </c>
      <c r="B3989" s="36">
        <v>27.323396649999999</v>
      </c>
      <c r="C3989" s="35">
        <v>104.9194227</v>
      </c>
      <c r="D3989" s="35">
        <v>78.632928699999994</v>
      </c>
      <c r="E3989" s="37">
        <v>188.27982040000001</v>
      </c>
      <c r="F3989" s="37">
        <v>37.041914429999999</v>
      </c>
      <c r="G3989" s="37">
        <v>197.4361768</v>
      </c>
      <c r="H3989" s="37">
        <v>252.818026</v>
      </c>
      <c r="I3989" s="17" t="s">
        <v>243</v>
      </c>
      <c r="J3989" s="17" t="s">
        <v>249</v>
      </c>
      <c r="K3989" s="17" t="s">
        <v>255</v>
      </c>
      <c r="L3989" s="17" t="s">
        <v>261</v>
      </c>
      <c r="M3989" s="17" t="s">
        <v>333</v>
      </c>
      <c r="N3989" s="36">
        <v>5.0828857875529598</v>
      </c>
      <c r="O3989" s="35">
        <v>26.286494000000001</v>
      </c>
      <c r="P3989" s="37">
        <v>1694.0505923000001</v>
      </c>
      <c r="Q3989" t="str">
        <f t="shared" si="248"/>
        <v>Desirable</v>
      </c>
      <c r="R3989" t="str">
        <f t="shared" si="249"/>
        <v>Normal</v>
      </c>
      <c r="S3989">
        <f t="shared" si="250"/>
        <v>3</v>
      </c>
      <c r="T3989" t="str">
        <f t="shared" si="251"/>
        <v>Moderate</v>
      </c>
    </row>
    <row r="3990" spans="1:20" ht="15" customHeight="1" x14ac:dyDescent="0.35">
      <c r="A3990" s="35">
        <v>76</v>
      </c>
      <c r="B3990" s="36">
        <v>23.568789580000001</v>
      </c>
      <c r="C3990" s="35">
        <v>117.05089940000001</v>
      </c>
      <c r="D3990" s="35">
        <v>79.455126980000003</v>
      </c>
      <c r="E3990" s="37">
        <v>193.86743519999999</v>
      </c>
      <c r="F3990" s="37">
        <v>33.860251910000002</v>
      </c>
      <c r="G3990" s="37">
        <v>216.88090650000001</v>
      </c>
      <c r="H3990" s="37">
        <v>236.7671033</v>
      </c>
      <c r="I3990" s="17" t="s">
        <v>243</v>
      </c>
      <c r="J3990" s="17" t="s">
        <v>249</v>
      </c>
      <c r="K3990" s="17" t="s">
        <v>255</v>
      </c>
      <c r="L3990" s="17" t="s">
        <v>366</v>
      </c>
      <c r="M3990" s="17" t="s">
        <v>255</v>
      </c>
      <c r="N3990" s="36">
        <v>5.7255166238956701</v>
      </c>
      <c r="O3990" s="35">
        <v>37.595772420000003</v>
      </c>
      <c r="P3990" s="37">
        <v>1791.2280080800001</v>
      </c>
      <c r="Q3990" t="str">
        <f t="shared" si="248"/>
        <v>Desirable</v>
      </c>
      <c r="R3990" t="str">
        <f t="shared" si="249"/>
        <v>Normal</v>
      </c>
      <c r="S3990">
        <f t="shared" si="250"/>
        <v>1</v>
      </c>
      <c r="T3990" t="str">
        <f t="shared" si="251"/>
        <v>Low</v>
      </c>
    </row>
    <row r="3991" spans="1:20" ht="15" customHeight="1" x14ac:dyDescent="0.35">
      <c r="A3991" s="35">
        <v>73</v>
      </c>
      <c r="B3991" s="36">
        <v>30.230362419999999</v>
      </c>
      <c r="C3991" s="35">
        <v>110.69498900000001</v>
      </c>
      <c r="D3991" s="35">
        <v>61.863912499999998</v>
      </c>
      <c r="E3991" s="37">
        <v>189.9258973</v>
      </c>
      <c r="F3991" s="37">
        <v>34.326416199999997</v>
      </c>
      <c r="G3991" s="37">
        <v>207.0486889</v>
      </c>
      <c r="H3991" s="37">
        <v>256.1872472</v>
      </c>
      <c r="I3991" s="17" t="s">
        <v>353</v>
      </c>
      <c r="J3991" s="17" t="s">
        <v>359</v>
      </c>
      <c r="K3991" s="17" t="s">
        <v>255</v>
      </c>
      <c r="L3991" s="17" t="s">
        <v>366</v>
      </c>
      <c r="M3991" s="17" t="s">
        <v>334</v>
      </c>
      <c r="N3991" s="36">
        <v>5.5329369717308303</v>
      </c>
      <c r="O3991" s="35">
        <v>48.831076500000002</v>
      </c>
      <c r="P3991" s="37">
        <v>2206.8164566599999</v>
      </c>
      <c r="Q3991" t="str">
        <f t="shared" si="248"/>
        <v>Desirable</v>
      </c>
      <c r="R3991" t="str">
        <f t="shared" si="249"/>
        <v>Normal</v>
      </c>
      <c r="S3991">
        <f t="shared" si="250"/>
        <v>6</v>
      </c>
      <c r="T3991" t="str">
        <f t="shared" si="251"/>
        <v>High</v>
      </c>
    </row>
    <row r="3992" spans="1:20" ht="15" customHeight="1" x14ac:dyDescent="0.35">
      <c r="A3992" s="35">
        <v>65</v>
      </c>
      <c r="B3992" s="36">
        <v>34.534709409999998</v>
      </c>
      <c r="C3992" s="35">
        <v>115.9139837</v>
      </c>
      <c r="D3992" s="35">
        <v>92.481810789999997</v>
      </c>
      <c r="E3992" s="37">
        <v>221.39075460000001</v>
      </c>
      <c r="F3992" s="37">
        <v>35.329318890000003</v>
      </c>
      <c r="G3992" s="37">
        <v>230.0437015</v>
      </c>
      <c r="H3992" s="37">
        <v>277.33663960000001</v>
      </c>
      <c r="I3992" s="17" t="s">
        <v>243</v>
      </c>
      <c r="J3992" s="17" t="s">
        <v>359</v>
      </c>
      <c r="K3992" s="17" t="s">
        <v>392</v>
      </c>
      <c r="L3992" s="17" t="s">
        <v>261</v>
      </c>
      <c r="M3992" s="17" t="s">
        <v>334</v>
      </c>
      <c r="N3992" s="36">
        <v>6.2664880489010804</v>
      </c>
      <c r="O3992" s="35">
        <v>23.432172909999998</v>
      </c>
      <c r="P3992" s="37">
        <v>2244.7561116500001</v>
      </c>
      <c r="Q3992" t="str">
        <f t="shared" si="248"/>
        <v>Borderline High</v>
      </c>
      <c r="R3992" t="str">
        <f t="shared" si="249"/>
        <v>Normal</v>
      </c>
      <c r="S3992">
        <f t="shared" si="250"/>
        <v>4</v>
      </c>
      <c r="T3992" t="str">
        <f t="shared" si="251"/>
        <v>Moderate</v>
      </c>
    </row>
    <row r="3993" spans="1:20" ht="15" customHeight="1" x14ac:dyDescent="0.35">
      <c r="A3993" s="35">
        <v>44</v>
      </c>
      <c r="B3993" s="36">
        <v>17.312760140000002</v>
      </c>
      <c r="C3993" s="35">
        <v>107.1451959</v>
      </c>
      <c r="D3993" s="35">
        <v>82.430869279999996</v>
      </c>
      <c r="E3993" s="37">
        <v>171.61445380000001</v>
      </c>
      <c r="F3993" s="37">
        <v>43.970495370000002</v>
      </c>
      <c r="G3993" s="37">
        <v>200.64882399999999</v>
      </c>
      <c r="H3993" s="37">
        <v>212.0781996</v>
      </c>
      <c r="I3993" s="17" t="s">
        <v>243</v>
      </c>
      <c r="J3993" s="17" t="s">
        <v>249</v>
      </c>
      <c r="K3993" s="17" t="s">
        <v>392</v>
      </c>
      <c r="L3993" s="17" t="s">
        <v>360</v>
      </c>
      <c r="M3993" s="17" t="s">
        <v>332</v>
      </c>
      <c r="N3993" s="36">
        <v>3.9029456538051299</v>
      </c>
      <c r="O3993" s="35">
        <v>24.714326620000001</v>
      </c>
      <c r="P3993" s="37">
        <v>761.76144615999999</v>
      </c>
      <c r="Q3993" t="str">
        <f t="shared" si="248"/>
        <v>Desirable</v>
      </c>
      <c r="R3993" t="str">
        <f t="shared" si="249"/>
        <v>Normal</v>
      </c>
      <c r="S3993">
        <f t="shared" si="250"/>
        <v>1</v>
      </c>
      <c r="T3993" t="str">
        <f t="shared" si="251"/>
        <v>Low</v>
      </c>
    </row>
    <row r="3994" spans="1:20" ht="15" customHeight="1" x14ac:dyDescent="0.35">
      <c r="A3994" s="35">
        <v>70</v>
      </c>
      <c r="B3994" s="36">
        <v>23.46529606</v>
      </c>
      <c r="C3994" s="35">
        <v>77.210109669999994</v>
      </c>
      <c r="D3994" s="35">
        <v>73.483787500000005</v>
      </c>
      <c r="E3994" s="37">
        <v>159.4846905</v>
      </c>
      <c r="F3994" s="37">
        <v>33.734097050000003</v>
      </c>
      <c r="G3994" s="37">
        <v>200.27185940000001</v>
      </c>
      <c r="H3994" s="37">
        <v>239.86034000000001</v>
      </c>
      <c r="I3994" s="17" t="s">
        <v>243</v>
      </c>
      <c r="J3994" s="17" t="s">
        <v>249</v>
      </c>
      <c r="K3994" s="17" t="s">
        <v>255</v>
      </c>
      <c r="L3994" s="17" t="s">
        <v>366</v>
      </c>
      <c r="M3994" s="17" t="s">
        <v>255</v>
      </c>
      <c r="N3994" s="36">
        <v>4.7276999963453896</v>
      </c>
      <c r="O3994" s="35">
        <v>3.7263221699999902</v>
      </c>
      <c r="P3994" s="37">
        <v>1642.5707242000001</v>
      </c>
      <c r="Q3994" t="str">
        <f t="shared" si="248"/>
        <v>Desirable</v>
      </c>
      <c r="R3994" t="str">
        <f t="shared" si="249"/>
        <v>Normal</v>
      </c>
      <c r="S3994">
        <f t="shared" si="250"/>
        <v>1</v>
      </c>
      <c r="T3994" t="str">
        <f t="shared" si="251"/>
        <v>Low</v>
      </c>
    </row>
    <row r="3995" spans="1:20" ht="15" customHeight="1" x14ac:dyDescent="0.35">
      <c r="A3995" s="35">
        <v>52</v>
      </c>
      <c r="B3995" s="36">
        <v>27.69258224</v>
      </c>
      <c r="C3995" s="35">
        <v>102.7165542</v>
      </c>
      <c r="D3995" s="35">
        <v>81.791781420000007</v>
      </c>
      <c r="E3995" s="37">
        <v>174.9728695</v>
      </c>
      <c r="F3995" s="37">
        <v>44.672874520000001</v>
      </c>
      <c r="G3995" s="37">
        <v>192.63272169999999</v>
      </c>
      <c r="H3995" s="37">
        <v>235.453878</v>
      </c>
      <c r="I3995" s="17" t="s">
        <v>243</v>
      </c>
      <c r="J3995" s="17" t="s">
        <v>354</v>
      </c>
      <c r="K3995" s="17" t="s">
        <v>392</v>
      </c>
      <c r="L3995" s="17" t="s">
        <v>363</v>
      </c>
      <c r="M3995" s="17" t="s">
        <v>333</v>
      </c>
      <c r="N3995" s="36">
        <v>3.9167586903695901</v>
      </c>
      <c r="O3995" s="35">
        <v>20.924772780000001</v>
      </c>
      <c r="P3995" s="37">
        <v>1440.01427648</v>
      </c>
      <c r="Q3995" t="str">
        <f t="shared" si="248"/>
        <v>Desirable</v>
      </c>
      <c r="R3995" t="str">
        <f t="shared" si="249"/>
        <v>Normal</v>
      </c>
      <c r="S3995">
        <f t="shared" si="250"/>
        <v>2</v>
      </c>
      <c r="T3995" t="str">
        <f t="shared" si="251"/>
        <v>Low</v>
      </c>
    </row>
    <row r="3996" spans="1:20" ht="15" customHeight="1" x14ac:dyDescent="0.35">
      <c r="A3996" s="35">
        <v>68</v>
      </c>
      <c r="B3996" s="36">
        <v>26.617736300000001</v>
      </c>
      <c r="C3996" s="35">
        <v>110.9572898</v>
      </c>
      <c r="D3996" s="35">
        <v>79.286437449999994</v>
      </c>
      <c r="E3996" s="37">
        <v>191.49283460000001</v>
      </c>
      <c r="F3996" s="37">
        <v>36.397088609999997</v>
      </c>
      <c r="G3996" s="37">
        <v>214.52632929999999</v>
      </c>
      <c r="H3996" s="37">
        <v>226.67317660000001</v>
      </c>
      <c r="I3996" s="17" t="s">
        <v>243</v>
      </c>
      <c r="J3996" s="17" t="s">
        <v>249</v>
      </c>
      <c r="K3996" s="17" t="s">
        <v>255</v>
      </c>
      <c r="L3996" s="17" t="s">
        <v>261</v>
      </c>
      <c r="M3996" s="17" t="s">
        <v>333</v>
      </c>
      <c r="N3996" s="36">
        <v>5.2612129682094402</v>
      </c>
      <c r="O3996" s="35">
        <v>31.670852350000001</v>
      </c>
      <c r="P3996" s="37">
        <v>1810.0060684</v>
      </c>
      <c r="Q3996" t="str">
        <f t="shared" si="248"/>
        <v>Desirable</v>
      </c>
      <c r="R3996" t="str">
        <f t="shared" si="249"/>
        <v>Normal</v>
      </c>
      <c r="S3996">
        <f t="shared" si="250"/>
        <v>3</v>
      </c>
      <c r="T3996" t="str">
        <f t="shared" si="251"/>
        <v>Moderate</v>
      </c>
    </row>
    <row r="3997" spans="1:20" ht="15" customHeight="1" x14ac:dyDescent="0.35">
      <c r="A3997" s="35">
        <v>54</v>
      </c>
      <c r="B3997" s="36">
        <v>33.259255660000001</v>
      </c>
      <c r="C3997" s="35">
        <v>119.3788679</v>
      </c>
      <c r="D3997" s="35">
        <v>94.775177249999999</v>
      </c>
      <c r="E3997" s="37">
        <v>208.4319041</v>
      </c>
      <c r="F3997" s="37">
        <v>38.274215599999998</v>
      </c>
      <c r="G3997" s="37">
        <v>213.1097728</v>
      </c>
      <c r="H3997" s="37">
        <v>297.47636720000003</v>
      </c>
      <c r="I3997" s="17" t="s">
        <v>243</v>
      </c>
      <c r="J3997" s="17" t="s">
        <v>354</v>
      </c>
      <c r="K3997" s="17" t="s">
        <v>392</v>
      </c>
      <c r="L3997" s="17" t="s">
        <v>363</v>
      </c>
      <c r="M3997" s="17" t="s">
        <v>334</v>
      </c>
      <c r="N3997" s="36">
        <v>5.4457524689284602</v>
      </c>
      <c r="O3997" s="35">
        <v>24.603690650000001</v>
      </c>
      <c r="P3997" s="37">
        <v>1795.99980564</v>
      </c>
      <c r="Q3997" t="str">
        <f t="shared" si="248"/>
        <v>Borderline High</v>
      </c>
      <c r="R3997" t="str">
        <f t="shared" si="249"/>
        <v>Normal</v>
      </c>
      <c r="S3997">
        <f t="shared" si="250"/>
        <v>4</v>
      </c>
      <c r="T3997" t="str">
        <f t="shared" si="251"/>
        <v>Moderate</v>
      </c>
    </row>
    <row r="3998" spans="1:20" ht="15" customHeight="1" x14ac:dyDescent="0.35">
      <c r="A3998" s="35">
        <v>74</v>
      </c>
      <c r="B3998" s="36">
        <v>26.903492620000002</v>
      </c>
      <c r="C3998" s="35">
        <v>126.33194109999999</v>
      </c>
      <c r="D3998" s="35">
        <v>77.747170859999997</v>
      </c>
      <c r="E3998" s="37">
        <v>227.05530300000001</v>
      </c>
      <c r="F3998" s="37">
        <v>40.672066829999999</v>
      </c>
      <c r="G3998" s="37">
        <v>227.4112538</v>
      </c>
      <c r="H3998" s="37">
        <v>242.83066740000001</v>
      </c>
      <c r="I3998" s="17" t="s">
        <v>243</v>
      </c>
      <c r="J3998" s="17" t="s">
        <v>359</v>
      </c>
      <c r="K3998" s="17" t="s">
        <v>255</v>
      </c>
      <c r="L3998" s="17" t="s">
        <v>366</v>
      </c>
      <c r="M3998" s="17" t="s">
        <v>333</v>
      </c>
      <c r="N3998" s="36">
        <v>5.5825858063481197</v>
      </c>
      <c r="O3998" s="35">
        <v>48.584770239999997</v>
      </c>
      <c r="P3998" s="37">
        <v>1990.8584538800001</v>
      </c>
      <c r="Q3998" t="str">
        <f t="shared" si="248"/>
        <v>Borderline High</v>
      </c>
      <c r="R3998" t="str">
        <f t="shared" si="249"/>
        <v>Elevated</v>
      </c>
      <c r="S3998">
        <f t="shared" si="250"/>
        <v>3</v>
      </c>
      <c r="T3998" t="str">
        <f t="shared" si="251"/>
        <v>Moderate</v>
      </c>
    </row>
    <row r="3999" spans="1:20" ht="15" customHeight="1" x14ac:dyDescent="0.35">
      <c r="A3999" s="35">
        <v>25</v>
      </c>
      <c r="B3999" s="36">
        <v>28.021747149999999</v>
      </c>
      <c r="C3999" s="35">
        <v>106.6673716</v>
      </c>
      <c r="D3999" s="35">
        <v>87.201058540000005</v>
      </c>
      <c r="E3999" s="37">
        <v>214.698239</v>
      </c>
      <c r="F3999" s="37">
        <v>33.950025889999999</v>
      </c>
      <c r="G3999" s="37">
        <v>233.7141675</v>
      </c>
      <c r="H3999" s="37">
        <v>258.24306940000002</v>
      </c>
      <c r="I3999" s="17" t="s">
        <v>243</v>
      </c>
      <c r="J3999" s="17" t="s">
        <v>249</v>
      </c>
      <c r="K3999" s="17" t="s">
        <v>392</v>
      </c>
      <c r="L3999" s="17" t="s">
        <v>355</v>
      </c>
      <c r="M3999" s="17" t="s">
        <v>333</v>
      </c>
      <c r="N3999" s="36">
        <v>6.3239491980251898</v>
      </c>
      <c r="O3999" s="35">
        <v>19.466313060000001</v>
      </c>
      <c r="P3999" s="37">
        <v>700.54367875000003</v>
      </c>
      <c r="Q3999" t="str">
        <f t="shared" si="248"/>
        <v>Borderline High</v>
      </c>
      <c r="R3999" t="str">
        <f t="shared" si="249"/>
        <v>Normal</v>
      </c>
      <c r="S3999">
        <f t="shared" si="250"/>
        <v>3</v>
      </c>
      <c r="T3999" t="str">
        <f t="shared" si="251"/>
        <v>Moderate</v>
      </c>
    </row>
    <row r="4000" spans="1:20" ht="15" customHeight="1" x14ac:dyDescent="0.35">
      <c r="A4000" s="35">
        <v>37</v>
      </c>
      <c r="B4000" s="36">
        <v>29.154148849999999</v>
      </c>
      <c r="C4000" s="35">
        <v>93.461447969999995</v>
      </c>
      <c r="D4000" s="35">
        <v>77.570038769999996</v>
      </c>
      <c r="E4000" s="37">
        <v>200.82547769999999</v>
      </c>
      <c r="F4000" s="37">
        <v>41.273473019999997</v>
      </c>
      <c r="G4000" s="37">
        <v>210.52719830000001</v>
      </c>
      <c r="H4000" s="37">
        <v>249.41617160000001</v>
      </c>
      <c r="I4000" s="17" t="s">
        <v>243</v>
      </c>
      <c r="J4000" s="17" t="s">
        <v>359</v>
      </c>
      <c r="K4000" s="17" t="s">
        <v>255</v>
      </c>
      <c r="L4000" s="17" t="s">
        <v>357</v>
      </c>
      <c r="M4000" s="17" t="s">
        <v>333</v>
      </c>
      <c r="N4000" s="36">
        <v>4.8657276212904499</v>
      </c>
      <c r="O4000" s="35">
        <v>15.8914092</v>
      </c>
      <c r="P4000" s="37">
        <v>1078.70350745</v>
      </c>
      <c r="Q4000" t="str">
        <f t="shared" si="248"/>
        <v>Borderline High</v>
      </c>
      <c r="R4000" t="str">
        <f t="shared" si="249"/>
        <v>Normal</v>
      </c>
      <c r="S4000">
        <f t="shared" si="250"/>
        <v>2</v>
      </c>
      <c r="T4000" t="str">
        <f t="shared" si="251"/>
        <v>Low</v>
      </c>
    </row>
    <row r="4001" spans="1:20" ht="15" customHeight="1" x14ac:dyDescent="0.35">
      <c r="A4001" s="35">
        <v>70</v>
      </c>
      <c r="B4001" s="36">
        <v>23.59578355</v>
      </c>
      <c r="C4001" s="35">
        <v>114.29113099999999</v>
      </c>
      <c r="D4001" s="35">
        <v>85.814365940000002</v>
      </c>
      <c r="E4001" s="37">
        <v>171.8983781</v>
      </c>
      <c r="F4001" s="37">
        <v>34.153473290000001</v>
      </c>
      <c r="G4001" s="37">
        <v>212.96334719999999</v>
      </c>
      <c r="H4001" s="37">
        <v>245.3645114</v>
      </c>
      <c r="I4001" s="17" t="s">
        <v>243</v>
      </c>
      <c r="J4001" s="17" t="s">
        <v>249</v>
      </c>
      <c r="K4001" s="17" t="s">
        <v>392</v>
      </c>
      <c r="L4001" s="17" t="s">
        <v>366</v>
      </c>
      <c r="M4001" s="17" t="s">
        <v>255</v>
      </c>
      <c r="N4001" s="36">
        <v>5.0331155674972399</v>
      </c>
      <c r="O4001" s="35">
        <v>28.476765060000002</v>
      </c>
      <c r="P4001" s="37">
        <v>1651.7048485</v>
      </c>
      <c r="Q4001" t="str">
        <f t="shared" si="248"/>
        <v>Desirable</v>
      </c>
      <c r="R4001" t="str">
        <f t="shared" si="249"/>
        <v>Normal</v>
      </c>
      <c r="S4001">
        <f t="shared" si="250"/>
        <v>1</v>
      </c>
      <c r="T4001" t="str">
        <f t="shared" si="251"/>
        <v>Low</v>
      </c>
    </row>
    <row r="4002" spans="1:20" ht="15" customHeight="1" x14ac:dyDescent="0.35">
      <c r="A4002" s="35">
        <v>29</v>
      </c>
      <c r="B4002" s="36">
        <v>29.575984980000001</v>
      </c>
      <c r="C4002" s="35">
        <v>106.5671655</v>
      </c>
      <c r="D4002" s="35">
        <v>78.998591329999996</v>
      </c>
      <c r="E4002" s="37">
        <v>192.21973689999999</v>
      </c>
      <c r="F4002" s="37">
        <v>38.796115870000001</v>
      </c>
      <c r="G4002" s="37">
        <v>207.19437350000001</v>
      </c>
      <c r="H4002" s="37">
        <v>245.2629565</v>
      </c>
      <c r="I4002" s="17" t="s">
        <v>353</v>
      </c>
      <c r="J4002" s="17" t="s">
        <v>249</v>
      </c>
      <c r="K4002" s="17" t="s">
        <v>255</v>
      </c>
      <c r="L4002" s="17" t="s">
        <v>355</v>
      </c>
      <c r="M4002" s="17" t="s">
        <v>333</v>
      </c>
      <c r="N4002" s="36">
        <v>4.9546129190896204</v>
      </c>
      <c r="O4002" s="35">
        <v>27.568574170000002</v>
      </c>
      <c r="P4002" s="37">
        <v>857.70356442000002</v>
      </c>
      <c r="Q4002" t="str">
        <f t="shared" si="248"/>
        <v>Desirable</v>
      </c>
      <c r="R4002" t="str">
        <f t="shared" si="249"/>
        <v>Normal</v>
      </c>
      <c r="S4002">
        <f t="shared" si="250"/>
        <v>5</v>
      </c>
      <c r="T4002" t="str">
        <f t="shared" si="251"/>
        <v>Moderate</v>
      </c>
    </row>
    <row r="4003" spans="1:20" ht="15" customHeight="1" x14ac:dyDescent="0.35">
      <c r="A4003" s="35">
        <v>66</v>
      </c>
      <c r="B4003" s="36">
        <v>29.027876410000001</v>
      </c>
      <c r="C4003" s="35">
        <v>131.1111588</v>
      </c>
      <c r="D4003" s="35">
        <v>82.633221520000006</v>
      </c>
      <c r="E4003" s="37">
        <v>192.33630969999999</v>
      </c>
      <c r="F4003" s="37">
        <v>30.253117339999999</v>
      </c>
      <c r="G4003" s="37">
        <v>216.28231940000001</v>
      </c>
      <c r="H4003" s="37">
        <v>253.99402660000001</v>
      </c>
      <c r="I4003" s="17" t="s">
        <v>243</v>
      </c>
      <c r="J4003" s="17" t="s">
        <v>359</v>
      </c>
      <c r="K4003" s="17" t="s">
        <v>392</v>
      </c>
      <c r="L4003" s="17" t="s">
        <v>261</v>
      </c>
      <c r="M4003" s="17" t="s">
        <v>333</v>
      </c>
      <c r="N4003" s="36">
        <v>6.3575699501782301</v>
      </c>
      <c r="O4003" s="35">
        <v>48.477937279999999</v>
      </c>
      <c r="P4003" s="37">
        <v>1915.83984306</v>
      </c>
      <c r="Q4003" t="str">
        <f t="shared" si="248"/>
        <v>Desirable</v>
      </c>
      <c r="R4003" t="str">
        <f t="shared" si="249"/>
        <v>High / Stage 1</v>
      </c>
      <c r="S4003">
        <f t="shared" si="250"/>
        <v>5</v>
      </c>
      <c r="T4003" t="str">
        <f t="shared" si="251"/>
        <v>Moderate</v>
      </c>
    </row>
    <row r="4004" spans="1:20" ht="15" customHeight="1" x14ac:dyDescent="0.35">
      <c r="A4004" s="35">
        <v>34</v>
      </c>
      <c r="B4004" s="36">
        <v>27.515972179999999</v>
      </c>
      <c r="C4004" s="35">
        <v>119.4299513</v>
      </c>
      <c r="D4004" s="35">
        <v>73.864927339999994</v>
      </c>
      <c r="E4004" s="37">
        <v>161.28830579999999</v>
      </c>
      <c r="F4004" s="37">
        <v>34.322608860000003</v>
      </c>
      <c r="G4004" s="37">
        <v>201.40709380000001</v>
      </c>
      <c r="H4004" s="37">
        <v>242.37088019999999</v>
      </c>
      <c r="I4004" s="17" t="s">
        <v>243</v>
      </c>
      <c r="J4004" s="17" t="s">
        <v>249</v>
      </c>
      <c r="K4004" s="17" t="s">
        <v>255</v>
      </c>
      <c r="L4004" s="17" t="s">
        <v>357</v>
      </c>
      <c r="M4004" s="17" t="s">
        <v>333</v>
      </c>
      <c r="N4004" s="36">
        <v>4.6991854977541498</v>
      </c>
      <c r="O4004" s="35">
        <v>45.565023959999998</v>
      </c>
      <c r="P4004" s="37">
        <v>935.54305411999997</v>
      </c>
      <c r="Q4004" t="str">
        <f t="shared" si="248"/>
        <v>Desirable</v>
      </c>
      <c r="R4004" t="str">
        <f t="shared" si="249"/>
        <v>Normal</v>
      </c>
      <c r="S4004">
        <f t="shared" si="250"/>
        <v>3</v>
      </c>
      <c r="T4004" t="str">
        <f t="shared" si="251"/>
        <v>Moderate</v>
      </c>
    </row>
    <row r="4005" spans="1:20" ht="15" customHeight="1" x14ac:dyDescent="0.35">
      <c r="A4005" s="35">
        <v>81</v>
      </c>
      <c r="B4005" s="36">
        <v>17.411182</v>
      </c>
      <c r="C4005" s="35">
        <v>93.966753850000003</v>
      </c>
      <c r="D4005" s="35">
        <v>79.58304631</v>
      </c>
      <c r="E4005" s="37">
        <v>200.45244550000001</v>
      </c>
      <c r="F4005" s="37">
        <v>36.851121980000002</v>
      </c>
      <c r="G4005" s="37">
        <v>221.30081089999999</v>
      </c>
      <c r="H4005" s="37">
        <v>268.29280519999998</v>
      </c>
      <c r="I4005" s="17" t="s">
        <v>353</v>
      </c>
      <c r="J4005" s="17" t="s">
        <v>249</v>
      </c>
      <c r="K4005" s="17" t="s">
        <v>255</v>
      </c>
      <c r="L4005" s="17" t="s">
        <v>366</v>
      </c>
      <c r="M4005" s="17" t="s">
        <v>332</v>
      </c>
      <c r="N4005" s="36">
        <v>5.4395208267686002</v>
      </c>
      <c r="O4005" s="35">
        <v>14.38370754</v>
      </c>
      <c r="P4005" s="37">
        <v>1410.305742</v>
      </c>
      <c r="Q4005" t="str">
        <f t="shared" si="248"/>
        <v>Borderline High</v>
      </c>
      <c r="R4005" t="str">
        <f t="shared" si="249"/>
        <v>Normal</v>
      </c>
      <c r="S4005">
        <f t="shared" si="250"/>
        <v>4</v>
      </c>
      <c r="T4005" t="str">
        <f t="shared" si="251"/>
        <v>Moderate</v>
      </c>
    </row>
    <row r="4006" spans="1:20" ht="15" customHeight="1" x14ac:dyDescent="0.35">
      <c r="A4006" s="35">
        <v>59</v>
      </c>
      <c r="B4006" s="36">
        <v>23.19498668</v>
      </c>
      <c r="C4006" s="35">
        <v>100.9474491</v>
      </c>
      <c r="D4006" s="35">
        <v>75.989467829999995</v>
      </c>
      <c r="E4006" s="37">
        <v>187.62042080000001</v>
      </c>
      <c r="F4006" s="37">
        <v>38.55144353</v>
      </c>
      <c r="G4006" s="37">
        <v>212.967804</v>
      </c>
      <c r="H4006" s="37">
        <v>239.9591408</v>
      </c>
      <c r="I4006" s="17" t="s">
        <v>243</v>
      </c>
      <c r="J4006" s="17" t="s">
        <v>359</v>
      </c>
      <c r="K4006" s="17" t="s">
        <v>255</v>
      </c>
      <c r="L4006" s="17" t="s">
        <v>363</v>
      </c>
      <c r="M4006" s="17" t="s">
        <v>255</v>
      </c>
      <c r="N4006" s="36">
        <v>4.8667547469136201</v>
      </c>
      <c r="O4006" s="35">
        <v>24.957981270000001</v>
      </c>
      <c r="P4006" s="37">
        <v>1368.5042141199999</v>
      </c>
      <c r="Q4006" t="str">
        <f t="shared" si="248"/>
        <v>Desirable</v>
      </c>
      <c r="R4006" t="str">
        <f t="shared" si="249"/>
        <v>Normal</v>
      </c>
      <c r="S4006">
        <f t="shared" si="250"/>
        <v>1</v>
      </c>
      <c r="T4006" t="str">
        <f t="shared" si="251"/>
        <v>Low</v>
      </c>
    </row>
    <row r="4007" spans="1:20" ht="15" customHeight="1" x14ac:dyDescent="0.35">
      <c r="A4007" s="35">
        <v>46</v>
      </c>
      <c r="B4007" s="36">
        <v>27.92862203</v>
      </c>
      <c r="C4007" s="35">
        <v>123.3527812</v>
      </c>
      <c r="D4007" s="35">
        <v>89.223585189999994</v>
      </c>
      <c r="E4007" s="37">
        <v>189.54323529999999</v>
      </c>
      <c r="F4007" s="37">
        <v>30.931925069999998</v>
      </c>
      <c r="G4007" s="37">
        <v>219.07724379999999</v>
      </c>
      <c r="H4007" s="37">
        <v>264.78085199999998</v>
      </c>
      <c r="I4007" s="17" t="s">
        <v>353</v>
      </c>
      <c r="J4007" s="17" t="s">
        <v>249</v>
      </c>
      <c r="K4007" s="17" t="s">
        <v>392</v>
      </c>
      <c r="L4007" s="17" t="s">
        <v>360</v>
      </c>
      <c r="M4007" s="17" t="s">
        <v>333</v>
      </c>
      <c r="N4007" s="36">
        <v>6.1277542497292803</v>
      </c>
      <c r="O4007" s="35">
        <v>34.129196010000001</v>
      </c>
      <c r="P4007" s="37">
        <v>1284.7166133799999</v>
      </c>
      <c r="Q4007" t="str">
        <f t="shared" si="248"/>
        <v>Desirable</v>
      </c>
      <c r="R4007" t="str">
        <f t="shared" si="249"/>
        <v>Elevated</v>
      </c>
      <c r="S4007">
        <f t="shared" si="250"/>
        <v>6</v>
      </c>
      <c r="T4007" t="str">
        <f t="shared" si="251"/>
        <v>High</v>
      </c>
    </row>
    <row r="4008" spans="1:20" ht="15" customHeight="1" x14ac:dyDescent="0.35">
      <c r="A4008" s="35">
        <v>36</v>
      </c>
      <c r="B4008" s="36">
        <v>26.52439163</v>
      </c>
      <c r="C4008" s="35">
        <v>107.908903</v>
      </c>
      <c r="D4008" s="35">
        <v>92.277428860000001</v>
      </c>
      <c r="E4008" s="37">
        <v>184.90309740000001</v>
      </c>
      <c r="F4008" s="37">
        <v>40.237716839999997</v>
      </c>
      <c r="G4008" s="37">
        <v>215.9140372</v>
      </c>
      <c r="H4008" s="37">
        <v>236.5582737</v>
      </c>
      <c r="I4008" s="17" t="s">
        <v>353</v>
      </c>
      <c r="J4008" s="17" t="s">
        <v>249</v>
      </c>
      <c r="K4008" s="17" t="s">
        <v>392</v>
      </c>
      <c r="L4008" s="17" t="s">
        <v>357</v>
      </c>
      <c r="M4008" s="17" t="s">
        <v>333</v>
      </c>
      <c r="N4008" s="36">
        <v>4.5952681195914504</v>
      </c>
      <c r="O4008" s="35">
        <v>15.63147414</v>
      </c>
      <c r="P4008" s="37">
        <v>954.87809867999999</v>
      </c>
      <c r="Q4008" t="str">
        <f t="shared" si="248"/>
        <v>Desirable</v>
      </c>
      <c r="R4008" t="str">
        <f t="shared" si="249"/>
        <v>Normal</v>
      </c>
      <c r="S4008">
        <f t="shared" si="250"/>
        <v>4</v>
      </c>
      <c r="T4008" t="str">
        <f t="shared" si="251"/>
        <v>Moderate</v>
      </c>
    </row>
    <row r="4009" spans="1:20" ht="15" customHeight="1" x14ac:dyDescent="0.35">
      <c r="A4009" s="35">
        <v>28</v>
      </c>
      <c r="B4009" s="36">
        <v>30.74491875</v>
      </c>
      <c r="C4009" s="35">
        <v>113.9308557</v>
      </c>
      <c r="D4009" s="35">
        <v>84.938734220000001</v>
      </c>
      <c r="E4009" s="37">
        <v>202.58606589999999</v>
      </c>
      <c r="F4009" s="37">
        <v>33.15106376</v>
      </c>
      <c r="G4009" s="37">
        <v>221.25572639999999</v>
      </c>
      <c r="H4009" s="37">
        <v>279.63047010000003</v>
      </c>
      <c r="I4009" s="17" t="s">
        <v>243</v>
      </c>
      <c r="J4009" s="17" t="s">
        <v>354</v>
      </c>
      <c r="K4009" s="17" t="s">
        <v>392</v>
      </c>
      <c r="L4009" s="17" t="s">
        <v>355</v>
      </c>
      <c r="M4009" s="17" t="s">
        <v>334</v>
      </c>
      <c r="N4009" s="36">
        <v>6.1109974439022299</v>
      </c>
      <c r="O4009" s="35">
        <v>28.992121480000002</v>
      </c>
      <c r="P4009" s="37">
        <v>860.85772499999996</v>
      </c>
      <c r="Q4009" t="str">
        <f t="shared" si="248"/>
        <v>Borderline High</v>
      </c>
      <c r="R4009" t="str">
        <f t="shared" si="249"/>
        <v>Normal</v>
      </c>
      <c r="S4009">
        <f t="shared" si="250"/>
        <v>4</v>
      </c>
      <c r="T4009" t="str">
        <f t="shared" si="251"/>
        <v>Moderate</v>
      </c>
    </row>
    <row r="4010" spans="1:20" ht="15" customHeight="1" x14ac:dyDescent="0.35">
      <c r="A4010" s="35">
        <v>67</v>
      </c>
      <c r="B4010" s="36">
        <v>30.784873730000001</v>
      </c>
      <c r="C4010" s="35">
        <v>109.50109860000001</v>
      </c>
      <c r="D4010" s="35">
        <v>72.520422289999999</v>
      </c>
      <c r="E4010" s="37">
        <v>194.80421469999999</v>
      </c>
      <c r="F4010" s="37">
        <v>32.23691161</v>
      </c>
      <c r="G4010" s="37">
        <v>221.8517171</v>
      </c>
      <c r="H4010" s="37">
        <v>251.64957649999999</v>
      </c>
      <c r="I4010" s="17" t="s">
        <v>243</v>
      </c>
      <c r="J4010" s="17" t="s">
        <v>354</v>
      </c>
      <c r="K4010" s="17" t="s">
        <v>255</v>
      </c>
      <c r="L4010" s="17" t="s">
        <v>261</v>
      </c>
      <c r="M4010" s="17" t="s">
        <v>334</v>
      </c>
      <c r="N4010" s="36">
        <v>6.0428932230459402</v>
      </c>
      <c r="O4010" s="35">
        <v>36.98067631</v>
      </c>
      <c r="P4010" s="37">
        <v>2062.5865399099998</v>
      </c>
      <c r="Q4010" t="str">
        <f t="shared" si="248"/>
        <v>Desirable</v>
      </c>
      <c r="R4010" t="str">
        <f t="shared" si="249"/>
        <v>Normal</v>
      </c>
      <c r="S4010">
        <f t="shared" si="250"/>
        <v>4</v>
      </c>
      <c r="T4010" t="str">
        <f t="shared" si="251"/>
        <v>Moderate</v>
      </c>
    </row>
    <row r="4011" spans="1:20" ht="15" customHeight="1" x14ac:dyDescent="0.35">
      <c r="A4011" s="35">
        <v>88</v>
      </c>
      <c r="B4011" s="36">
        <v>28.72295514</v>
      </c>
      <c r="C4011" s="35">
        <v>131.1657697</v>
      </c>
      <c r="D4011" s="35">
        <v>78.959914870000006</v>
      </c>
      <c r="E4011" s="37">
        <v>185.8798414</v>
      </c>
      <c r="F4011" s="37">
        <v>34.401557699999998</v>
      </c>
      <c r="G4011" s="37">
        <v>189.4227659</v>
      </c>
      <c r="H4011" s="37">
        <v>240.38981849999999</v>
      </c>
      <c r="I4011" s="17" t="s">
        <v>243</v>
      </c>
      <c r="J4011" s="17" t="s">
        <v>249</v>
      </c>
      <c r="K4011" s="17" t="s">
        <v>392</v>
      </c>
      <c r="L4011" s="17" t="s">
        <v>366</v>
      </c>
      <c r="M4011" s="17" t="s">
        <v>333</v>
      </c>
      <c r="N4011" s="36">
        <v>5.4032390922809901</v>
      </c>
      <c r="O4011" s="35">
        <v>52.20585483</v>
      </c>
      <c r="P4011" s="37">
        <v>2527.62005232</v>
      </c>
      <c r="Q4011" t="str">
        <f t="shared" si="248"/>
        <v>Desirable</v>
      </c>
      <c r="R4011" t="str">
        <f t="shared" si="249"/>
        <v>High / Stage 1</v>
      </c>
      <c r="S4011">
        <f t="shared" si="250"/>
        <v>5</v>
      </c>
      <c r="T4011" t="str">
        <f t="shared" si="251"/>
        <v>Moderate</v>
      </c>
    </row>
    <row r="4012" spans="1:20" ht="15" customHeight="1" x14ac:dyDescent="0.35">
      <c r="A4012" s="35">
        <v>75</v>
      </c>
      <c r="B4012" s="36">
        <v>30.785640699999998</v>
      </c>
      <c r="C4012" s="35">
        <v>114.3459429</v>
      </c>
      <c r="D4012" s="35">
        <v>91.751920900000002</v>
      </c>
      <c r="E4012" s="37">
        <v>219.297327</v>
      </c>
      <c r="F4012" s="37">
        <v>35.544557169999997</v>
      </c>
      <c r="G4012" s="37">
        <v>235.32989620000001</v>
      </c>
      <c r="H4012" s="37">
        <v>232.82440030000001</v>
      </c>
      <c r="I4012" s="17" t="s">
        <v>243</v>
      </c>
      <c r="J4012" s="17" t="s">
        <v>249</v>
      </c>
      <c r="K4012" s="17" t="s">
        <v>392</v>
      </c>
      <c r="L4012" s="17" t="s">
        <v>366</v>
      </c>
      <c r="M4012" s="17" t="s">
        <v>334</v>
      </c>
      <c r="N4012" s="36">
        <v>6.1696457758964396</v>
      </c>
      <c r="O4012" s="35">
        <v>22.594021999999999</v>
      </c>
      <c r="P4012" s="37">
        <v>2308.9230524999998</v>
      </c>
      <c r="Q4012" t="str">
        <f t="shared" si="248"/>
        <v>Borderline High</v>
      </c>
      <c r="R4012" t="str">
        <f t="shared" si="249"/>
        <v>Normal</v>
      </c>
      <c r="S4012">
        <f t="shared" si="250"/>
        <v>4</v>
      </c>
      <c r="T4012" t="str">
        <f t="shared" si="251"/>
        <v>Moderate</v>
      </c>
    </row>
    <row r="4013" spans="1:20" ht="15" customHeight="1" x14ac:dyDescent="0.35">
      <c r="A4013" s="35">
        <v>51</v>
      </c>
      <c r="B4013" s="36">
        <v>29.500470320000002</v>
      </c>
      <c r="C4013" s="35">
        <v>117.90834390000001</v>
      </c>
      <c r="D4013" s="35">
        <v>87.146073430000001</v>
      </c>
      <c r="E4013" s="37">
        <v>176.43027169999999</v>
      </c>
      <c r="F4013" s="37">
        <v>34.44019505</v>
      </c>
      <c r="G4013" s="37">
        <v>210.143069</v>
      </c>
      <c r="H4013" s="37">
        <v>219.05601569999999</v>
      </c>
      <c r="I4013" s="17" t="s">
        <v>243</v>
      </c>
      <c r="J4013" s="17" t="s">
        <v>249</v>
      </c>
      <c r="K4013" s="17" t="s">
        <v>392</v>
      </c>
      <c r="L4013" s="17" t="s">
        <v>363</v>
      </c>
      <c r="M4013" s="17" t="s">
        <v>333</v>
      </c>
      <c r="N4013" s="36">
        <v>5.1228011758893901</v>
      </c>
      <c r="O4013" s="35">
        <v>30.762270470000001</v>
      </c>
      <c r="P4013" s="37">
        <v>1504.5239863199999</v>
      </c>
      <c r="Q4013" t="str">
        <f t="shared" si="248"/>
        <v>Desirable</v>
      </c>
      <c r="R4013" t="str">
        <f t="shared" si="249"/>
        <v>Normal</v>
      </c>
      <c r="S4013">
        <f t="shared" si="250"/>
        <v>3</v>
      </c>
      <c r="T4013" t="str">
        <f t="shared" si="251"/>
        <v>Moderate</v>
      </c>
    </row>
    <row r="4014" spans="1:20" ht="15" customHeight="1" x14ac:dyDescent="0.35">
      <c r="A4014" s="35">
        <v>37</v>
      </c>
      <c r="B4014" s="36">
        <v>24.368501259999999</v>
      </c>
      <c r="C4014" s="35">
        <v>91.450267179999997</v>
      </c>
      <c r="D4014" s="35">
        <v>71.952783220000001</v>
      </c>
      <c r="E4014" s="37">
        <v>186.8940747</v>
      </c>
      <c r="F4014" s="37">
        <v>35.670523590000002</v>
      </c>
      <c r="G4014" s="37">
        <v>212.153615</v>
      </c>
      <c r="H4014" s="37">
        <v>231.72538180000001</v>
      </c>
      <c r="I4014" s="17" t="s">
        <v>243</v>
      </c>
      <c r="J4014" s="17" t="s">
        <v>249</v>
      </c>
      <c r="K4014" s="17" t="s">
        <v>255</v>
      </c>
      <c r="L4014" s="17" t="s">
        <v>357</v>
      </c>
      <c r="M4014" s="17" t="s">
        <v>255</v>
      </c>
      <c r="N4014" s="36">
        <v>5.2394542016869803</v>
      </c>
      <c r="O4014" s="35">
        <v>19.49748396</v>
      </c>
      <c r="P4014" s="37">
        <v>901.63454662000004</v>
      </c>
      <c r="Q4014" t="str">
        <f t="shared" si="248"/>
        <v>Desirable</v>
      </c>
      <c r="R4014" t="str">
        <f t="shared" si="249"/>
        <v>Normal</v>
      </c>
      <c r="S4014">
        <f t="shared" si="250"/>
        <v>1</v>
      </c>
      <c r="T4014" t="str">
        <f t="shared" si="251"/>
        <v>Low</v>
      </c>
    </row>
    <row r="4015" spans="1:20" ht="15" customHeight="1" x14ac:dyDescent="0.35">
      <c r="A4015" s="35">
        <v>67</v>
      </c>
      <c r="B4015" s="36">
        <v>26.97086947</v>
      </c>
      <c r="C4015" s="35">
        <v>98.018572340000006</v>
      </c>
      <c r="D4015" s="35">
        <v>92.188970080000004</v>
      </c>
      <c r="E4015" s="37">
        <v>220.92738660000001</v>
      </c>
      <c r="F4015" s="37">
        <v>50.44899839</v>
      </c>
      <c r="G4015" s="37">
        <v>225.8511517</v>
      </c>
      <c r="H4015" s="37">
        <v>258.74283839999998</v>
      </c>
      <c r="I4015" s="17" t="s">
        <v>243</v>
      </c>
      <c r="J4015" s="17" t="s">
        <v>249</v>
      </c>
      <c r="K4015" s="17" t="s">
        <v>392</v>
      </c>
      <c r="L4015" s="17" t="s">
        <v>261</v>
      </c>
      <c r="M4015" s="17" t="s">
        <v>333</v>
      </c>
      <c r="N4015" s="36">
        <v>4.37922245536181</v>
      </c>
      <c r="O4015" s="35">
        <v>5.8296022599999997</v>
      </c>
      <c r="P4015" s="37">
        <v>1807.0482544900001</v>
      </c>
      <c r="Q4015" t="str">
        <f t="shared" si="248"/>
        <v>Borderline High</v>
      </c>
      <c r="R4015" t="str">
        <f t="shared" si="249"/>
        <v>Normal</v>
      </c>
      <c r="S4015">
        <f t="shared" si="250"/>
        <v>2</v>
      </c>
      <c r="T4015" t="str">
        <f t="shared" si="251"/>
        <v>Low</v>
      </c>
    </row>
    <row r="4016" spans="1:20" ht="15" customHeight="1" x14ac:dyDescent="0.35">
      <c r="A4016" s="35">
        <v>27</v>
      </c>
      <c r="B4016" s="36">
        <v>21.505714940000001</v>
      </c>
      <c r="C4016" s="35">
        <v>124.1844511</v>
      </c>
      <c r="D4016" s="35">
        <v>89.12702942</v>
      </c>
      <c r="E4016" s="37">
        <v>175.53940829999999</v>
      </c>
      <c r="F4016" s="37">
        <v>31.161592509999998</v>
      </c>
      <c r="G4016" s="37">
        <v>203.1949841</v>
      </c>
      <c r="H4016" s="37">
        <v>223.50069239999999</v>
      </c>
      <c r="I4016" s="17" t="s">
        <v>243</v>
      </c>
      <c r="J4016" s="17" t="s">
        <v>249</v>
      </c>
      <c r="K4016" s="17" t="s">
        <v>392</v>
      </c>
      <c r="L4016" s="17" t="s">
        <v>355</v>
      </c>
      <c r="M4016" s="17" t="s">
        <v>255</v>
      </c>
      <c r="N4016" s="36">
        <v>5.6331976051502499</v>
      </c>
      <c r="O4016" s="35">
        <v>35.057421679999997</v>
      </c>
      <c r="P4016" s="37">
        <v>580.65430337999999</v>
      </c>
      <c r="Q4016" t="str">
        <f t="shared" si="248"/>
        <v>Desirable</v>
      </c>
      <c r="R4016" t="str">
        <f t="shared" si="249"/>
        <v>Elevated</v>
      </c>
      <c r="S4016">
        <f t="shared" si="250"/>
        <v>2</v>
      </c>
      <c r="T4016" t="str">
        <f t="shared" si="251"/>
        <v>Low</v>
      </c>
    </row>
    <row r="4017" spans="1:20" ht="15" customHeight="1" x14ac:dyDescent="0.35">
      <c r="A4017" s="35">
        <v>49</v>
      </c>
      <c r="B4017" s="36">
        <v>34.466970480000001</v>
      </c>
      <c r="C4017" s="35">
        <v>100.6119571</v>
      </c>
      <c r="D4017" s="35">
        <v>91.710776289999998</v>
      </c>
      <c r="E4017" s="37">
        <v>180.42030700000001</v>
      </c>
      <c r="F4017" s="37">
        <v>39.71730093</v>
      </c>
      <c r="G4017" s="37">
        <v>209.34919479999999</v>
      </c>
      <c r="H4017" s="37">
        <v>257.89488080000001</v>
      </c>
      <c r="I4017" s="17" t="s">
        <v>353</v>
      </c>
      <c r="J4017" s="17" t="s">
        <v>249</v>
      </c>
      <c r="K4017" s="17" t="s">
        <v>392</v>
      </c>
      <c r="L4017" s="17" t="s">
        <v>360</v>
      </c>
      <c r="M4017" s="17" t="s">
        <v>334</v>
      </c>
      <c r="N4017" s="36">
        <v>4.5426124831086296</v>
      </c>
      <c r="O4017" s="35">
        <v>8.9011808099999996</v>
      </c>
      <c r="P4017" s="37">
        <v>1688.8815535199999</v>
      </c>
      <c r="Q4017" t="str">
        <f t="shared" si="248"/>
        <v>Desirable</v>
      </c>
      <c r="R4017" t="str">
        <f t="shared" si="249"/>
        <v>Normal</v>
      </c>
      <c r="S4017">
        <f t="shared" si="250"/>
        <v>6</v>
      </c>
      <c r="T4017" t="str">
        <f t="shared" si="251"/>
        <v>High</v>
      </c>
    </row>
    <row r="4018" spans="1:20" ht="15" customHeight="1" x14ac:dyDescent="0.35">
      <c r="A4018" s="35">
        <v>69</v>
      </c>
      <c r="B4018" s="36">
        <v>20.72766257</v>
      </c>
      <c r="C4018" s="35">
        <v>113.43014119999999</v>
      </c>
      <c r="D4018" s="35">
        <v>77.158785069999993</v>
      </c>
      <c r="E4018" s="37">
        <v>202.05830789999999</v>
      </c>
      <c r="F4018" s="37">
        <v>25.273990189999999</v>
      </c>
      <c r="G4018" s="37">
        <v>218.68808770000001</v>
      </c>
      <c r="H4018" s="37">
        <v>247.6562778</v>
      </c>
      <c r="I4018" s="17" t="s">
        <v>243</v>
      </c>
      <c r="J4018" s="17" t="s">
        <v>354</v>
      </c>
      <c r="K4018" s="17" t="s">
        <v>255</v>
      </c>
      <c r="L4018" s="17" t="s">
        <v>261</v>
      </c>
      <c r="M4018" s="17" t="s">
        <v>255</v>
      </c>
      <c r="N4018" s="36">
        <v>7.9947133943237496</v>
      </c>
      <c r="O4018" s="35">
        <v>36.271356130000001</v>
      </c>
      <c r="P4018" s="37">
        <v>1430.2087173299999</v>
      </c>
      <c r="Q4018" t="str">
        <f t="shared" si="248"/>
        <v>Borderline High</v>
      </c>
      <c r="R4018" t="str">
        <f t="shared" si="249"/>
        <v>Normal</v>
      </c>
      <c r="S4018">
        <f t="shared" si="250"/>
        <v>1</v>
      </c>
      <c r="T4018" t="str">
        <f t="shared" si="251"/>
        <v>Low</v>
      </c>
    </row>
    <row r="4019" spans="1:20" ht="15" customHeight="1" x14ac:dyDescent="0.35">
      <c r="A4019" s="35">
        <v>32</v>
      </c>
      <c r="B4019" s="36">
        <v>16.579438960000001</v>
      </c>
      <c r="C4019" s="35">
        <v>110.78508979999999</v>
      </c>
      <c r="D4019" s="35">
        <v>97.049490500000005</v>
      </c>
      <c r="E4019" s="37">
        <v>174.83934679999999</v>
      </c>
      <c r="F4019" s="37">
        <v>44.815729349999998</v>
      </c>
      <c r="G4019" s="37">
        <v>201.61443320000001</v>
      </c>
      <c r="H4019" s="37">
        <v>257.63868189999999</v>
      </c>
      <c r="I4019" s="17" t="s">
        <v>243</v>
      </c>
      <c r="J4019" s="17" t="s">
        <v>359</v>
      </c>
      <c r="K4019" s="17" t="s">
        <v>392</v>
      </c>
      <c r="L4019" s="17" t="s">
        <v>357</v>
      </c>
      <c r="M4019" s="17" t="s">
        <v>332</v>
      </c>
      <c r="N4019" s="36">
        <v>3.9012942405677902</v>
      </c>
      <c r="O4019" s="35">
        <v>13.735599300000001</v>
      </c>
      <c r="P4019" s="37">
        <v>530.54204672000003</v>
      </c>
      <c r="Q4019" t="str">
        <f t="shared" si="248"/>
        <v>Desirable</v>
      </c>
      <c r="R4019" t="str">
        <f t="shared" si="249"/>
        <v>Normal</v>
      </c>
      <c r="S4019">
        <f t="shared" si="250"/>
        <v>1</v>
      </c>
      <c r="T4019" t="str">
        <f t="shared" si="251"/>
        <v>Low</v>
      </c>
    </row>
    <row r="4020" spans="1:20" ht="15" customHeight="1" x14ac:dyDescent="0.35">
      <c r="A4020" s="35">
        <v>20</v>
      </c>
      <c r="B4020" s="36">
        <v>37.603323410000002</v>
      </c>
      <c r="C4020" s="35">
        <v>113.67995759999999</v>
      </c>
      <c r="D4020" s="35">
        <v>86.038743850000003</v>
      </c>
      <c r="E4020" s="37">
        <v>155.23548589999999</v>
      </c>
      <c r="F4020" s="37">
        <v>32.240199879999999</v>
      </c>
      <c r="G4020" s="37">
        <v>191.2082293</v>
      </c>
      <c r="H4020" s="37">
        <v>257.2040465</v>
      </c>
      <c r="I4020" s="17" t="s">
        <v>243</v>
      </c>
      <c r="J4020" s="17" t="s">
        <v>249</v>
      </c>
      <c r="K4020" s="17" t="s">
        <v>392</v>
      </c>
      <c r="L4020" s="17" t="s">
        <v>355</v>
      </c>
      <c r="M4020" s="17" t="s">
        <v>334</v>
      </c>
      <c r="N4020" s="36">
        <v>4.8149666093199199</v>
      </c>
      <c r="O4020" s="35">
        <v>27.641213749999999</v>
      </c>
      <c r="P4020" s="37">
        <v>752.06646820000003</v>
      </c>
      <c r="Q4020" t="str">
        <f t="shared" si="248"/>
        <v>Desirable</v>
      </c>
      <c r="R4020" t="str">
        <f t="shared" si="249"/>
        <v>Normal</v>
      </c>
      <c r="S4020">
        <f t="shared" si="250"/>
        <v>4</v>
      </c>
      <c r="T4020" t="str">
        <f t="shared" si="251"/>
        <v>Moderate</v>
      </c>
    </row>
    <row r="4021" spans="1:20" ht="15" customHeight="1" x14ac:dyDescent="0.35">
      <c r="A4021" s="35">
        <v>54</v>
      </c>
      <c r="B4021" s="36">
        <v>26.535728649999999</v>
      </c>
      <c r="C4021" s="35">
        <v>118.46276930000001</v>
      </c>
      <c r="D4021" s="35">
        <v>87.442239029999996</v>
      </c>
      <c r="E4021" s="37">
        <v>197.2969387</v>
      </c>
      <c r="F4021" s="37">
        <v>41.847470600000001</v>
      </c>
      <c r="G4021" s="37">
        <v>213.23976780000001</v>
      </c>
      <c r="H4021" s="37">
        <v>246.67521579999999</v>
      </c>
      <c r="I4021" s="17" t="s">
        <v>353</v>
      </c>
      <c r="J4021" s="17" t="s">
        <v>249</v>
      </c>
      <c r="K4021" s="17" t="s">
        <v>392</v>
      </c>
      <c r="L4021" s="17" t="s">
        <v>363</v>
      </c>
      <c r="M4021" s="17" t="s">
        <v>333</v>
      </c>
      <c r="N4021" s="36">
        <v>4.7146681955013996</v>
      </c>
      <c r="O4021" s="35">
        <v>31.020530269999998</v>
      </c>
      <c r="P4021" s="37">
        <v>1432.9293471000001</v>
      </c>
      <c r="Q4021" t="str">
        <f t="shared" si="248"/>
        <v>Desirable</v>
      </c>
      <c r="R4021" t="str">
        <f t="shared" si="249"/>
        <v>Normal</v>
      </c>
      <c r="S4021">
        <f t="shared" si="250"/>
        <v>4</v>
      </c>
      <c r="T4021" t="str">
        <f t="shared" si="251"/>
        <v>Moderate</v>
      </c>
    </row>
    <row r="4022" spans="1:20" ht="15" customHeight="1" x14ac:dyDescent="0.35">
      <c r="A4022" s="35">
        <v>57</v>
      </c>
      <c r="B4022" s="36">
        <v>31.473772879999999</v>
      </c>
      <c r="C4022" s="35">
        <v>93.109805390000005</v>
      </c>
      <c r="D4022" s="35">
        <v>83.389511510000006</v>
      </c>
      <c r="E4022" s="37">
        <v>198.38039180000001</v>
      </c>
      <c r="F4022" s="37">
        <v>38.24163806</v>
      </c>
      <c r="G4022" s="37">
        <v>208.5219669</v>
      </c>
      <c r="H4022" s="37">
        <v>260.08732420000001</v>
      </c>
      <c r="I4022" s="17" t="s">
        <v>353</v>
      </c>
      <c r="J4022" s="17" t="s">
        <v>359</v>
      </c>
      <c r="K4022" s="17" t="s">
        <v>392</v>
      </c>
      <c r="L4022" s="17" t="s">
        <v>363</v>
      </c>
      <c r="M4022" s="17" t="s">
        <v>334</v>
      </c>
      <c r="N4022" s="36">
        <v>5.1875495366790298</v>
      </c>
      <c r="O4022" s="35">
        <v>9.7202938799999998</v>
      </c>
      <c r="P4022" s="37">
        <v>1794.0050541600001</v>
      </c>
      <c r="Q4022" t="str">
        <f t="shared" si="248"/>
        <v>Desirable</v>
      </c>
      <c r="R4022" t="str">
        <f t="shared" si="249"/>
        <v>Normal</v>
      </c>
      <c r="S4022">
        <f t="shared" si="250"/>
        <v>6</v>
      </c>
      <c r="T4022" t="str">
        <f t="shared" si="251"/>
        <v>High</v>
      </c>
    </row>
    <row r="4023" spans="1:20" ht="15" customHeight="1" x14ac:dyDescent="0.35">
      <c r="A4023" s="35">
        <v>89</v>
      </c>
      <c r="B4023" s="36">
        <v>30.664696190000001</v>
      </c>
      <c r="C4023" s="35">
        <v>126.4015532</v>
      </c>
      <c r="D4023" s="35">
        <v>68.243383550000004</v>
      </c>
      <c r="E4023" s="37">
        <v>193.5858662</v>
      </c>
      <c r="F4023" s="37">
        <v>32.136072400000003</v>
      </c>
      <c r="G4023" s="37">
        <v>238.33398120000001</v>
      </c>
      <c r="H4023" s="37">
        <v>266.75400860000002</v>
      </c>
      <c r="I4023" s="17" t="s">
        <v>243</v>
      </c>
      <c r="J4023" s="17" t="s">
        <v>359</v>
      </c>
      <c r="K4023" s="17" t="s">
        <v>255</v>
      </c>
      <c r="L4023" s="17" t="s">
        <v>366</v>
      </c>
      <c r="M4023" s="17" t="s">
        <v>334</v>
      </c>
      <c r="N4023" s="36">
        <v>6.0239429321176203</v>
      </c>
      <c r="O4023" s="35">
        <v>58.158169649999998</v>
      </c>
      <c r="P4023" s="37">
        <v>2729.1579609099999</v>
      </c>
      <c r="Q4023" t="str">
        <f t="shared" si="248"/>
        <v>Desirable</v>
      </c>
      <c r="R4023" t="str">
        <f t="shared" si="249"/>
        <v>Elevated</v>
      </c>
      <c r="S4023">
        <f t="shared" si="250"/>
        <v>5</v>
      </c>
      <c r="T4023" t="str">
        <f t="shared" si="251"/>
        <v>Moderate</v>
      </c>
    </row>
    <row r="4024" spans="1:20" ht="15" customHeight="1" x14ac:dyDescent="0.35">
      <c r="A4024" s="35">
        <v>57</v>
      </c>
      <c r="B4024" s="36">
        <v>32.226991050000002</v>
      </c>
      <c r="C4024" s="35">
        <v>88.167712339999994</v>
      </c>
      <c r="D4024" s="35">
        <v>77.907802329999996</v>
      </c>
      <c r="E4024" s="37">
        <v>219.85005229999999</v>
      </c>
      <c r="F4024" s="37">
        <v>39.732602329999999</v>
      </c>
      <c r="G4024" s="37">
        <v>222.1823315</v>
      </c>
      <c r="H4024" s="37">
        <v>284.69270870000003</v>
      </c>
      <c r="I4024" s="17" t="s">
        <v>243</v>
      </c>
      <c r="J4024" s="17" t="s">
        <v>359</v>
      </c>
      <c r="K4024" s="17" t="s">
        <v>255</v>
      </c>
      <c r="L4024" s="17" t="s">
        <v>363</v>
      </c>
      <c r="M4024" s="17" t="s">
        <v>334</v>
      </c>
      <c r="N4024" s="36">
        <v>5.5332406992632999</v>
      </c>
      <c r="O4024" s="35">
        <v>10.25991001</v>
      </c>
      <c r="P4024" s="37">
        <v>1836.93848985</v>
      </c>
      <c r="Q4024" t="str">
        <f t="shared" si="248"/>
        <v>Borderline High</v>
      </c>
      <c r="R4024" t="str">
        <f t="shared" si="249"/>
        <v>Normal</v>
      </c>
      <c r="S4024">
        <f t="shared" si="250"/>
        <v>4</v>
      </c>
      <c r="T4024" t="str">
        <f t="shared" si="251"/>
        <v>Moderate</v>
      </c>
    </row>
    <row r="4025" spans="1:20" ht="15" customHeight="1" x14ac:dyDescent="0.35">
      <c r="A4025" s="35">
        <v>73</v>
      </c>
      <c r="B4025" s="36">
        <v>29.955666730000001</v>
      </c>
      <c r="C4025" s="35">
        <v>120.8962101</v>
      </c>
      <c r="D4025" s="35">
        <v>87.465131260000007</v>
      </c>
      <c r="E4025" s="37">
        <v>188.767324</v>
      </c>
      <c r="F4025" s="37">
        <v>33.31153132</v>
      </c>
      <c r="G4025" s="37">
        <v>211.81086999999999</v>
      </c>
      <c r="H4025" s="37">
        <v>235.4821168</v>
      </c>
      <c r="I4025" s="17" t="s">
        <v>353</v>
      </c>
      <c r="J4025" s="17" t="s">
        <v>359</v>
      </c>
      <c r="K4025" s="17" t="s">
        <v>392</v>
      </c>
      <c r="L4025" s="17" t="s">
        <v>366</v>
      </c>
      <c r="M4025" s="17" t="s">
        <v>333</v>
      </c>
      <c r="N4025" s="36">
        <v>5.6667261011403998</v>
      </c>
      <c r="O4025" s="35">
        <v>33.431078839999998</v>
      </c>
      <c r="P4025" s="37">
        <v>2186.7636712899998</v>
      </c>
      <c r="Q4025" t="str">
        <f t="shared" si="248"/>
        <v>Desirable</v>
      </c>
      <c r="R4025" t="str">
        <f t="shared" si="249"/>
        <v>Elevated</v>
      </c>
      <c r="S4025">
        <f t="shared" si="250"/>
        <v>6</v>
      </c>
      <c r="T4025" t="str">
        <f t="shared" si="251"/>
        <v>High</v>
      </c>
    </row>
    <row r="4026" spans="1:20" ht="15" customHeight="1" x14ac:dyDescent="0.35">
      <c r="A4026" s="35">
        <v>40</v>
      </c>
      <c r="B4026" s="36">
        <v>29.986917120000001</v>
      </c>
      <c r="C4026" s="35">
        <v>135.98422640000001</v>
      </c>
      <c r="D4026" s="35">
        <v>93.639826099999993</v>
      </c>
      <c r="E4026" s="37">
        <v>201.80039020000001</v>
      </c>
      <c r="F4026" s="37">
        <v>40.370792139999999</v>
      </c>
      <c r="G4026" s="37">
        <v>224.70509319999999</v>
      </c>
      <c r="H4026" s="37">
        <v>235.1871745</v>
      </c>
      <c r="I4026" s="17" t="s">
        <v>353</v>
      </c>
      <c r="J4026" s="17" t="s">
        <v>249</v>
      </c>
      <c r="K4026" s="17" t="s">
        <v>392</v>
      </c>
      <c r="L4026" s="17" t="s">
        <v>360</v>
      </c>
      <c r="M4026" s="17" t="s">
        <v>333</v>
      </c>
      <c r="N4026" s="36">
        <v>4.9986730381753697</v>
      </c>
      <c r="O4026" s="35">
        <v>42.344400299999997</v>
      </c>
      <c r="P4026" s="37">
        <v>1199.4766847999999</v>
      </c>
      <c r="Q4026" t="str">
        <f t="shared" si="248"/>
        <v>Borderline High</v>
      </c>
      <c r="R4026" t="str">
        <f t="shared" si="249"/>
        <v>High / Stage 1</v>
      </c>
      <c r="S4026">
        <f t="shared" si="250"/>
        <v>6</v>
      </c>
      <c r="T4026" t="str">
        <f t="shared" si="251"/>
        <v>High</v>
      </c>
    </row>
    <row r="4027" spans="1:20" ht="15" customHeight="1" x14ac:dyDescent="0.35">
      <c r="A4027" s="35">
        <v>28</v>
      </c>
      <c r="B4027" s="36">
        <v>15.299968120000001</v>
      </c>
      <c r="C4027" s="35">
        <v>113.0984831</v>
      </c>
      <c r="D4027" s="35">
        <v>61.561427260000002</v>
      </c>
      <c r="E4027" s="37">
        <v>195.6719808</v>
      </c>
      <c r="F4027" s="37">
        <v>46.88684447</v>
      </c>
      <c r="G4027" s="37">
        <v>224.71074970000001</v>
      </c>
      <c r="H4027" s="37">
        <v>245.07901580000001</v>
      </c>
      <c r="I4027" s="17" t="s">
        <v>353</v>
      </c>
      <c r="J4027" s="17" t="s">
        <v>359</v>
      </c>
      <c r="K4027" s="17" t="s">
        <v>255</v>
      </c>
      <c r="L4027" s="17" t="s">
        <v>355</v>
      </c>
      <c r="M4027" s="17" t="s">
        <v>332</v>
      </c>
      <c r="N4027" s="36">
        <v>4.1732810772795403</v>
      </c>
      <c r="O4027" s="35">
        <v>51.537055840000001</v>
      </c>
      <c r="P4027" s="37">
        <v>428.39910736000002</v>
      </c>
      <c r="Q4027" t="str">
        <f t="shared" si="248"/>
        <v>Desirable</v>
      </c>
      <c r="R4027" t="str">
        <f t="shared" si="249"/>
        <v>Normal</v>
      </c>
      <c r="S4027">
        <f t="shared" si="250"/>
        <v>3</v>
      </c>
      <c r="T4027" t="str">
        <f t="shared" si="251"/>
        <v>Moderate</v>
      </c>
    </row>
    <row r="4028" spans="1:20" ht="15" customHeight="1" x14ac:dyDescent="0.35">
      <c r="A4028" s="35">
        <v>81</v>
      </c>
      <c r="B4028" s="36">
        <v>22.181901710000002</v>
      </c>
      <c r="C4028" s="35">
        <v>110.0127645</v>
      </c>
      <c r="D4028" s="35">
        <v>77.285645630000005</v>
      </c>
      <c r="E4028" s="37">
        <v>200.9407482</v>
      </c>
      <c r="F4028" s="37">
        <v>30.586487300000002</v>
      </c>
      <c r="G4028" s="37">
        <v>207.120857</v>
      </c>
      <c r="H4028" s="37">
        <v>240.12224079999999</v>
      </c>
      <c r="I4028" s="17" t="s">
        <v>243</v>
      </c>
      <c r="J4028" s="17" t="s">
        <v>359</v>
      </c>
      <c r="K4028" s="17" t="s">
        <v>255</v>
      </c>
      <c r="L4028" s="17" t="s">
        <v>366</v>
      </c>
      <c r="M4028" s="17" t="s">
        <v>255</v>
      </c>
      <c r="N4028" s="36">
        <v>6.5695921937397497</v>
      </c>
      <c r="O4028" s="35">
        <v>32.727118869999998</v>
      </c>
      <c r="P4028" s="37">
        <v>1796.7340385099999</v>
      </c>
      <c r="Q4028" t="str">
        <f t="shared" si="248"/>
        <v>Borderline High</v>
      </c>
      <c r="R4028" t="str">
        <f t="shared" si="249"/>
        <v>Normal</v>
      </c>
      <c r="S4028">
        <f t="shared" si="250"/>
        <v>1</v>
      </c>
      <c r="T4028" t="str">
        <f t="shared" si="251"/>
        <v>Low</v>
      </c>
    </row>
    <row r="4029" spans="1:20" ht="15" customHeight="1" x14ac:dyDescent="0.35">
      <c r="A4029" s="35">
        <v>25</v>
      </c>
      <c r="B4029" s="36">
        <v>13.86076503</v>
      </c>
      <c r="C4029" s="35">
        <v>97.193368620000001</v>
      </c>
      <c r="D4029" s="35">
        <v>84.172752470000006</v>
      </c>
      <c r="E4029" s="37">
        <v>187.0077819</v>
      </c>
      <c r="F4029" s="37">
        <v>33.721046059999999</v>
      </c>
      <c r="G4029" s="37">
        <v>224.92327130000001</v>
      </c>
      <c r="H4029" s="37">
        <v>223.43144710000001</v>
      </c>
      <c r="I4029" s="17" t="s">
        <v>243</v>
      </c>
      <c r="J4029" s="17" t="s">
        <v>359</v>
      </c>
      <c r="K4029" s="17" t="s">
        <v>392</v>
      </c>
      <c r="L4029" s="17" t="s">
        <v>355</v>
      </c>
      <c r="M4029" s="17" t="s">
        <v>332</v>
      </c>
      <c r="N4029" s="36">
        <v>5.5457289660367097</v>
      </c>
      <c r="O4029" s="35">
        <v>13.02061615</v>
      </c>
      <c r="P4029" s="37">
        <v>346.51912575</v>
      </c>
      <c r="Q4029" t="str">
        <f t="shared" si="248"/>
        <v>Desirable</v>
      </c>
      <c r="R4029" t="str">
        <f t="shared" si="249"/>
        <v>Normal</v>
      </c>
      <c r="S4029">
        <f t="shared" si="250"/>
        <v>2</v>
      </c>
      <c r="T4029" t="str">
        <f t="shared" si="251"/>
        <v>Low</v>
      </c>
    </row>
    <row r="4030" spans="1:20" ht="15" customHeight="1" x14ac:dyDescent="0.35">
      <c r="A4030" s="35">
        <v>73</v>
      </c>
      <c r="B4030" s="36">
        <v>22.900396000000001</v>
      </c>
      <c r="C4030" s="35">
        <v>108.5924115</v>
      </c>
      <c r="D4030" s="35">
        <v>71.746398740000004</v>
      </c>
      <c r="E4030" s="37">
        <v>234.87460999999999</v>
      </c>
      <c r="F4030" s="37">
        <v>38.579418969999999</v>
      </c>
      <c r="G4030" s="37">
        <v>250.75337110000001</v>
      </c>
      <c r="H4030" s="37">
        <v>253.12757769999999</v>
      </c>
      <c r="I4030" s="17" t="s">
        <v>243</v>
      </c>
      <c r="J4030" s="17" t="s">
        <v>359</v>
      </c>
      <c r="K4030" s="17" t="s">
        <v>255</v>
      </c>
      <c r="L4030" s="17" t="s">
        <v>366</v>
      </c>
      <c r="M4030" s="17" t="s">
        <v>255</v>
      </c>
      <c r="N4030" s="36">
        <v>6.0880805432202703</v>
      </c>
      <c r="O4030" s="35">
        <v>36.846012760000001</v>
      </c>
      <c r="P4030" s="37">
        <v>1671.728908</v>
      </c>
      <c r="Q4030" t="str">
        <f t="shared" si="248"/>
        <v>Borderline High</v>
      </c>
      <c r="R4030" t="str">
        <f t="shared" si="249"/>
        <v>Normal</v>
      </c>
      <c r="S4030">
        <f t="shared" si="250"/>
        <v>1</v>
      </c>
      <c r="T4030" t="str">
        <f t="shared" si="251"/>
        <v>Low</v>
      </c>
    </row>
    <row r="4031" spans="1:20" ht="15" customHeight="1" x14ac:dyDescent="0.35">
      <c r="A4031" s="35">
        <v>77</v>
      </c>
      <c r="B4031" s="36">
        <v>24.3347555</v>
      </c>
      <c r="C4031" s="35">
        <v>99.100205270000004</v>
      </c>
      <c r="D4031" s="35">
        <v>80.750262329999998</v>
      </c>
      <c r="E4031" s="37">
        <v>192.91847709999999</v>
      </c>
      <c r="F4031" s="37">
        <v>33.4419878</v>
      </c>
      <c r="G4031" s="37">
        <v>209.08842369999999</v>
      </c>
      <c r="H4031" s="37">
        <v>247.94756330000001</v>
      </c>
      <c r="I4031" s="17" t="s">
        <v>243</v>
      </c>
      <c r="J4031" s="17" t="s">
        <v>354</v>
      </c>
      <c r="K4031" s="17" t="s">
        <v>392</v>
      </c>
      <c r="L4031" s="17" t="s">
        <v>366</v>
      </c>
      <c r="M4031" s="17" t="s">
        <v>255</v>
      </c>
      <c r="N4031" s="36">
        <v>5.7687502983898602</v>
      </c>
      <c r="O4031" s="35">
        <v>18.349942939999998</v>
      </c>
      <c r="P4031" s="37">
        <v>1873.7761734999999</v>
      </c>
      <c r="Q4031" t="str">
        <f t="shared" si="248"/>
        <v>Desirable</v>
      </c>
      <c r="R4031" t="str">
        <f t="shared" si="249"/>
        <v>Normal</v>
      </c>
      <c r="S4031">
        <f t="shared" si="250"/>
        <v>1</v>
      </c>
      <c r="T4031" t="str">
        <f t="shared" si="251"/>
        <v>Low</v>
      </c>
    </row>
    <row r="4032" spans="1:20" ht="15" customHeight="1" x14ac:dyDescent="0.35">
      <c r="A4032" s="35">
        <v>27</v>
      </c>
      <c r="B4032" s="36">
        <v>26.417105769999999</v>
      </c>
      <c r="C4032" s="35">
        <v>104.08187650000001</v>
      </c>
      <c r="D4032" s="35">
        <v>80.243699960000001</v>
      </c>
      <c r="E4032" s="37">
        <v>179.6215613</v>
      </c>
      <c r="F4032" s="37">
        <v>38.809106409999998</v>
      </c>
      <c r="G4032" s="37">
        <v>203.93475559999999</v>
      </c>
      <c r="H4032" s="37">
        <v>237.1905999</v>
      </c>
      <c r="I4032" s="17" t="s">
        <v>243</v>
      </c>
      <c r="J4032" s="17" t="s">
        <v>249</v>
      </c>
      <c r="K4032" s="17" t="s">
        <v>392</v>
      </c>
      <c r="L4032" s="17" t="s">
        <v>355</v>
      </c>
      <c r="M4032" s="17" t="s">
        <v>333</v>
      </c>
      <c r="N4032" s="36">
        <v>4.6283354067053901</v>
      </c>
      <c r="O4032" s="35">
        <v>23.838176539999999</v>
      </c>
      <c r="P4032" s="37">
        <v>713.26185579000003</v>
      </c>
      <c r="Q4032" t="str">
        <f t="shared" si="248"/>
        <v>Desirable</v>
      </c>
      <c r="R4032" t="str">
        <f t="shared" si="249"/>
        <v>Normal</v>
      </c>
      <c r="S4032">
        <f t="shared" si="250"/>
        <v>3</v>
      </c>
      <c r="T4032" t="str">
        <f t="shared" si="251"/>
        <v>Moderate</v>
      </c>
    </row>
    <row r="4033" spans="1:20" ht="15" customHeight="1" x14ac:dyDescent="0.35">
      <c r="A4033" s="35">
        <v>56</v>
      </c>
      <c r="B4033" s="36">
        <v>22.261335849999998</v>
      </c>
      <c r="C4033" s="35">
        <v>92.076449280000006</v>
      </c>
      <c r="D4033" s="35">
        <v>77.076433190000003</v>
      </c>
      <c r="E4033" s="37">
        <v>160.09054370000001</v>
      </c>
      <c r="F4033" s="37">
        <v>36.704332309999998</v>
      </c>
      <c r="G4033" s="37">
        <v>190.3109154</v>
      </c>
      <c r="H4033" s="37">
        <v>238.41243159999999</v>
      </c>
      <c r="I4033" s="17" t="s">
        <v>353</v>
      </c>
      <c r="J4033" s="17" t="s">
        <v>359</v>
      </c>
      <c r="K4033" s="17" t="s">
        <v>255</v>
      </c>
      <c r="L4033" s="17" t="s">
        <v>363</v>
      </c>
      <c r="M4033" s="17" t="s">
        <v>255</v>
      </c>
      <c r="N4033" s="36">
        <v>4.36162528030468</v>
      </c>
      <c r="O4033" s="35">
        <v>15.000016090000001</v>
      </c>
      <c r="P4033" s="37">
        <v>1246.6348075999999</v>
      </c>
      <c r="Q4033" t="str">
        <f t="shared" si="248"/>
        <v>Desirable</v>
      </c>
      <c r="R4033" t="str">
        <f t="shared" si="249"/>
        <v>Normal</v>
      </c>
      <c r="S4033">
        <f t="shared" si="250"/>
        <v>3</v>
      </c>
      <c r="T4033" t="str">
        <f t="shared" si="251"/>
        <v>Moderate</v>
      </c>
    </row>
    <row r="4034" spans="1:20" ht="15" customHeight="1" x14ac:dyDescent="0.35">
      <c r="A4034" s="35">
        <v>45</v>
      </c>
      <c r="B4034" s="36">
        <v>25.237861840000001</v>
      </c>
      <c r="C4034" s="35">
        <v>98.456554629999999</v>
      </c>
      <c r="D4034" s="35">
        <v>71.671261040000005</v>
      </c>
      <c r="E4034" s="37">
        <v>186.4269281</v>
      </c>
      <c r="F4034" s="37">
        <v>41.040858450000002</v>
      </c>
      <c r="G4034" s="37">
        <v>208.42300839999999</v>
      </c>
      <c r="H4034" s="37">
        <v>254.70920269999999</v>
      </c>
      <c r="I4034" s="17" t="s">
        <v>243</v>
      </c>
      <c r="J4034" s="17" t="s">
        <v>249</v>
      </c>
      <c r="K4034" s="17" t="s">
        <v>255</v>
      </c>
      <c r="L4034" s="17" t="s">
        <v>360</v>
      </c>
      <c r="M4034" s="17" t="s">
        <v>333</v>
      </c>
      <c r="N4034" s="36">
        <v>4.5424714574897003</v>
      </c>
      <c r="O4034" s="35">
        <v>26.785293589999998</v>
      </c>
      <c r="P4034" s="37">
        <v>1135.7037828</v>
      </c>
      <c r="Q4034" t="str">
        <f t="shared" ref="Q4034:Q4097" si="252">IF(E4034&lt;200,"Desirable",IF(E4034&lt;240,"Borderline High","High"))</f>
        <v>Desirable</v>
      </c>
      <c r="R4034" t="str">
        <f t="shared" ref="R4034:R4097" si="253">IF(C4034&lt;120,"Normal",IF(C4034&lt;130,"Elevated",IF(C4034&lt;140,"High / Stage 1","High / Stage 2")))</f>
        <v>Normal</v>
      </c>
      <c r="S4034">
        <f t="shared" ref="S4034:S4097" si="254">(IF(M4034="Obese",3,IF(M4034="Overweight",2,IF(M4034="Underweight",1,0))))+(IF(R4034="High / Stage 2",3,IF(R4034="High / Stage 1",2,IF(R4034="Elevated",1,0))))+IF(I4034="smoker",2,0)+IF(F4034&lt;40,1,0)</f>
        <v>2</v>
      </c>
      <c r="T4034" t="str">
        <f t="shared" ref="T4034:T4097" si="255">IF(S4034&lt;=2,"Low",IF(S4034&lt;=5,"Moderate","High"))</f>
        <v>Low</v>
      </c>
    </row>
    <row r="4035" spans="1:20" ht="15" customHeight="1" x14ac:dyDescent="0.35">
      <c r="A4035" s="35">
        <v>66</v>
      </c>
      <c r="B4035" s="36">
        <v>24.410540990000001</v>
      </c>
      <c r="C4035" s="35">
        <v>117.8174459</v>
      </c>
      <c r="D4035" s="35">
        <v>86.878581299999993</v>
      </c>
      <c r="E4035" s="37">
        <v>190.5529004</v>
      </c>
      <c r="F4035" s="37">
        <v>33.89716207</v>
      </c>
      <c r="G4035" s="37">
        <v>212.56679009999999</v>
      </c>
      <c r="H4035" s="37">
        <v>254.10921859999999</v>
      </c>
      <c r="I4035" s="17" t="s">
        <v>243</v>
      </c>
      <c r="J4035" s="17" t="s">
        <v>359</v>
      </c>
      <c r="K4035" s="17" t="s">
        <v>392</v>
      </c>
      <c r="L4035" s="17" t="s">
        <v>261</v>
      </c>
      <c r="M4035" s="17" t="s">
        <v>255</v>
      </c>
      <c r="N4035" s="36">
        <v>5.6215001127969098</v>
      </c>
      <c r="O4035" s="35">
        <v>30.938864599999999</v>
      </c>
      <c r="P4035" s="37">
        <v>1611.09570534</v>
      </c>
      <c r="Q4035" t="str">
        <f t="shared" si="252"/>
        <v>Desirable</v>
      </c>
      <c r="R4035" t="str">
        <f t="shared" si="253"/>
        <v>Normal</v>
      </c>
      <c r="S4035">
        <f t="shared" si="254"/>
        <v>1</v>
      </c>
      <c r="T4035" t="str">
        <f t="shared" si="255"/>
        <v>Low</v>
      </c>
    </row>
    <row r="4036" spans="1:20" ht="15" customHeight="1" x14ac:dyDescent="0.35">
      <c r="A4036" s="35">
        <v>53</v>
      </c>
      <c r="B4036" s="36">
        <v>28.72707145</v>
      </c>
      <c r="C4036" s="35">
        <v>117.7365135</v>
      </c>
      <c r="D4036" s="35">
        <v>79.248960620000005</v>
      </c>
      <c r="E4036" s="37">
        <v>187.67099709999999</v>
      </c>
      <c r="F4036" s="37">
        <v>42.452208849999998</v>
      </c>
      <c r="G4036" s="37">
        <v>203.07983390000001</v>
      </c>
      <c r="H4036" s="37">
        <v>220.74165740000001</v>
      </c>
      <c r="I4036" s="17" t="s">
        <v>243</v>
      </c>
      <c r="J4036" s="17" t="s">
        <v>359</v>
      </c>
      <c r="K4036" s="17" t="s">
        <v>255</v>
      </c>
      <c r="L4036" s="17" t="s">
        <v>363</v>
      </c>
      <c r="M4036" s="17" t="s">
        <v>333</v>
      </c>
      <c r="N4036" s="36">
        <v>4.42075930049044</v>
      </c>
      <c r="O4036" s="35">
        <v>38.487552880000003</v>
      </c>
      <c r="P4036" s="37">
        <v>1522.53478685</v>
      </c>
      <c r="Q4036" t="str">
        <f t="shared" si="252"/>
        <v>Desirable</v>
      </c>
      <c r="R4036" t="str">
        <f t="shared" si="253"/>
        <v>Normal</v>
      </c>
      <c r="S4036">
        <f t="shared" si="254"/>
        <v>2</v>
      </c>
      <c r="T4036" t="str">
        <f t="shared" si="255"/>
        <v>Low</v>
      </c>
    </row>
    <row r="4037" spans="1:20" ht="15" customHeight="1" x14ac:dyDescent="0.35">
      <c r="A4037" s="35">
        <v>30</v>
      </c>
      <c r="B4037" s="36">
        <v>30.795627710000002</v>
      </c>
      <c r="C4037" s="35">
        <v>112.5170536</v>
      </c>
      <c r="D4037" s="35">
        <v>81.184106589999999</v>
      </c>
      <c r="E4037" s="37">
        <v>206.72062510000001</v>
      </c>
      <c r="F4037" s="37">
        <v>34.388326200000002</v>
      </c>
      <c r="G4037" s="37">
        <v>227.70237900000001</v>
      </c>
      <c r="H4037" s="37">
        <v>233.12541949999999</v>
      </c>
      <c r="I4037" s="17" t="s">
        <v>353</v>
      </c>
      <c r="J4037" s="17" t="s">
        <v>354</v>
      </c>
      <c r="K4037" s="17" t="s">
        <v>392</v>
      </c>
      <c r="L4037" s="17" t="s">
        <v>357</v>
      </c>
      <c r="M4037" s="17" t="s">
        <v>334</v>
      </c>
      <c r="N4037" s="36">
        <v>6.0113604802318097</v>
      </c>
      <c r="O4037" s="35">
        <v>31.332947010000002</v>
      </c>
      <c r="P4037" s="37">
        <v>923.86883130000001</v>
      </c>
      <c r="Q4037" t="str">
        <f t="shared" si="252"/>
        <v>Borderline High</v>
      </c>
      <c r="R4037" t="str">
        <f t="shared" si="253"/>
        <v>Normal</v>
      </c>
      <c r="S4037">
        <f t="shared" si="254"/>
        <v>6</v>
      </c>
      <c r="T4037" t="str">
        <f t="shared" si="255"/>
        <v>High</v>
      </c>
    </row>
    <row r="4038" spans="1:20" ht="15" customHeight="1" x14ac:dyDescent="0.35">
      <c r="A4038" s="35">
        <v>53</v>
      </c>
      <c r="B4038" s="36">
        <v>28.07103803</v>
      </c>
      <c r="C4038" s="35">
        <v>111.0229898</v>
      </c>
      <c r="D4038" s="35">
        <v>93.034928590000007</v>
      </c>
      <c r="E4038" s="37">
        <v>193.78187149999999</v>
      </c>
      <c r="F4038" s="37">
        <v>41.201210260000003</v>
      </c>
      <c r="G4038" s="37">
        <v>215.20055489999999</v>
      </c>
      <c r="H4038" s="37">
        <v>256.14055830000001</v>
      </c>
      <c r="I4038" s="17" t="s">
        <v>243</v>
      </c>
      <c r="J4038" s="17" t="s">
        <v>359</v>
      </c>
      <c r="K4038" s="17" t="s">
        <v>392</v>
      </c>
      <c r="L4038" s="17" t="s">
        <v>363</v>
      </c>
      <c r="M4038" s="17" t="s">
        <v>333</v>
      </c>
      <c r="N4038" s="36">
        <v>4.7033053222742902</v>
      </c>
      <c r="O4038" s="35">
        <v>17.988061210000001</v>
      </c>
      <c r="P4038" s="37">
        <v>1487.7650155900001</v>
      </c>
      <c r="Q4038" t="str">
        <f t="shared" si="252"/>
        <v>Desirable</v>
      </c>
      <c r="R4038" t="str">
        <f t="shared" si="253"/>
        <v>Normal</v>
      </c>
      <c r="S4038">
        <f t="shared" si="254"/>
        <v>2</v>
      </c>
      <c r="T4038" t="str">
        <f t="shared" si="255"/>
        <v>Low</v>
      </c>
    </row>
    <row r="4039" spans="1:20" ht="15" customHeight="1" x14ac:dyDescent="0.35">
      <c r="A4039" s="35">
        <v>43</v>
      </c>
      <c r="B4039" s="36">
        <v>30.15155421</v>
      </c>
      <c r="C4039" s="35">
        <v>91.896581029999993</v>
      </c>
      <c r="D4039" s="35">
        <v>78.017208389999993</v>
      </c>
      <c r="E4039" s="37">
        <v>191.4411121</v>
      </c>
      <c r="F4039" s="37">
        <v>46.82303211</v>
      </c>
      <c r="G4039" s="37">
        <v>224.0506278</v>
      </c>
      <c r="H4039" s="37">
        <v>230.03467359999999</v>
      </c>
      <c r="I4039" s="17" t="s">
        <v>243</v>
      </c>
      <c r="J4039" s="17" t="s">
        <v>354</v>
      </c>
      <c r="K4039" s="17" t="s">
        <v>255</v>
      </c>
      <c r="L4039" s="17" t="s">
        <v>360</v>
      </c>
      <c r="M4039" s="17" t="s">
        <v>334</v>
      </c>
      <c r="N4039" s="36">
        <v>4.08860988861748</v>
      </c>
      <c r="O4039" s="35">
        <v>13.87937264</v>
      </c>
      <c r="P4039" s="37">
        <v>1296.51683103</v>
      </c>
      <c r="Q4039" t="str">
        <f t="shared" si="252"/>
        <v>Desirable</v>
      </c>
      <c r="R4039" t="str">
        <f t="shared" si="253"/>
        <v>Normal</v>
      </c>
      <c r="S4039">
        <f t="shared" si="254"/>
        <v>3</v>
      </c>
      <c r="T4039" t="str">
        <f t="shared" si="255"/>
        <v>Moderate</v>
      </c>
    </row>
    <row r="4040" spans="1:20" ht="15" customHeight="1" x14ac:dyDescent="0.35">
      <c r="A4040" s="35">
        <v>21</v>
      </c>
      <c r="B4040" s="36">
        <v>27.954199410000001</v>
      </c>
      <c r="C4040" s="35">
        <v>102.2248579</v>
      </c>
      <c r="D4040" s="35">
        <v>87.847805039999997</v>
      </c>
      <c r="E4040" s="37">
        <v>175.32014319999999</v>
      </c>
      <c r="F4040" s="37">
        <v>34.506679230000003</v>
      </c>
      <c r="G4040" s="37">
        <v>210.7635999</v>
      </c>
      <c r="H4040" s="37">
        <v>263.22505640000003</v>
      </c>
      <c r="I4040" s="17" t="s">
        <v>243</v>
      </c>
      <c r="J4040" s="17" t="s">
        <v>359</v>
      </c>
      <c r="K4040" s="17" t="s">
        <v>392</v>
      </c>
      <c r="L4040" s="17" t="s">
        <v>355</v>
      </c>
      <c r="M4040" s="17" t="s">
        <v>333</v>
      </c>
      <c r="N4040" s="36">
        <v>5.0807596416747396</v>
      </c>
      <c r="O4040" s="35">
        <v>14.377052859999999</v>
      </c>
      <c r="P4040" s="37">
        <v>587.03818761000002</v>
      </c>
      <c r="Q4040" t="str">
        <f t="shared" si="252"/>
        <v>Desirable</v>
      </c>
      <c r="R4040" t="str">
        <f t="shared" si="253"/>
        <v>Normal</v>
      </c>
      <c r="S4040">
        <f t="shared" si="254"/>
        <v>3</v>
      </c>
      <c r="T4040" t="str">
        <f t="shared" si="255"/>
        <v>Moderate</v>
      </c>
    </row>
    <row r="4041" spans="1:20" ht="15" customHeight="1" x14ac:dyDescent="0.35">
      <c r="A4041" s="35">
        <v>81</v>
      </c>
      <c r="B4041" s="36">
        <v>32.935013339999998</v>
      </c>
      <c r="C4041" s="35">
        <v>113.8291936</v>
      </c>
      <c r="D4041" s="35">
        <v>76.020824759999996</v>
      </c>
      <c r="E4041" s="37">
        <v>200.216137</v>
      </c>
      <c r="F4041" s="37">
        <v>39.961791650000002</v>
      </c>
      <c r="G4041" s="37">
        <v>210.0602303</v>
      </c>
      <c r="H4041" s="37">
        <v>227.58353059999999</v>
      </c>
      <c r="I4041" s="17" t="s">
        <v>243</v>
      </c>
      <c r="J4041" s="17" t="s">
        <v>354</v>
      </c>
      <c r="K4041" s="17" t="s">
        <v>255</v>
      </c>
      <c r="L4041" s="17" t="s">
        <v>366</v>
      </c>
      <c r="M4041" s="17" t="s">
        <v>334</v>
      </c>
      <c r="N4041" s="36">
        <v>5.01018920156449</v>
      </c>
      <c r="O4041" s="35">
        <v>37.80836884</v>
      </c>
      <c r="P4041" s="37">
        <v>2667.7360805399999</v>
      </c>
      <c r="Q4041" t="str">
        <f t="shared" si="252"/>
        <v>Borderline High</v>
      </c>
      <c r="R4041" t="str">
        <f t="shared" si="253"/>
        <v>Normal</v>
      </c>
      <c r="S4041">
        <f t="shared" si="254"/>
        <v>4</v>
      </c>
      <c r="T4041" t="str">
        <f t="shared" si="255"/>
        <v>Moderate</v>
      </c>
    </row>
    <row r="4042" spans="1:20" ht="15" customHeight="1" x14ac:dyDescent="0.35">
      <c r="A4042" s="35">
        <v>55</v>
      </c>
      <c r="B4042" s="36">
        <v>36.32073449</v>
      </c>
      <c r="C4042" s="35">
        <v>97.795606370000002</v>
      </c>
      <c r="D4042" s="35">
        <v>95.467899349999996</v>
      </c>
      <c r="E4042" s="37">
        <v>210.9870377</v>
      </c>
      <c r="F4042" s="37">
        <v>39.168322109999998</v>
      </c>
      <c r="G4042" s="37">
        <v>224.93876950000001</v>
      </c>
      <c r="H4042" s="37">
        <v>252.75917459999999</v>
      </c>
      <c r="I4042" s="17" t="s">
        <v>243</v>
      </c>
      <c r="J4042" s="17" t="s">
        <v>249</v>
      </c>
      <c r="K4042" s="17" t="s">
        <v>392</v>
      </c>
      <c r="L4042" s="17" t="s">
        <v>363</v>
      </c>
      <c r="M4042" s="17" t="s">
        <v>334</v>
      </c>
      <c r="N4042" s="36">
        <v>5.3866754135514299</v>
      </c>
      <c r="O4042" s="35">
        <v>2.3277070200000098</v>
      </c>
      <c r="P4042" s="37">
        <v>1997.64039695</v>
      </c>
      <c r="Q4042" t="str">
        <f t="shared" si="252"/>
        <v>Borderline High</v>
      </c>
      <c r="R4042" t="str">
        <f t="shared" si="253"/>
        <v>Normal</v>
      </c>
      <c r="S4042">
        <f t="shared" si="254"/>
        <v>4</v>
      </c>
      <c r="T4042" t="str">
        <f t="shared" si="255"/>
        <v>Moderate</v>
      </c>
    </row>
    <row r="4043" spans="1:20" ht="15" customHeight="1" x14ac:dyDescent="0.35">
      <c r="A4043" s="35">
        <v>39</v>
      </c>
      <c r="B4043" s="36">
        <v>14.768709100000001</v>
      </c>
      <c r="C4043" s="35">
        <v>87.315220319999995</v>
      </c>
      <c r="D4043" s="35">
        <v>68.714325209999998</v>
      </c>
      <c r="E4043" s="37">
        <v>156.42456179999999</v>
      </c>
      <c r="F4043" s="37">
        <v>40.188212579999998</v>
      </c>
      <c r="G4043" s="37">
        <v>187.4657541</v>
      </c>
      <c r="H4043" s="37">
        <v>220.85521180000001</v>
      </c>
      <c r="I4043" s="17" t="s">
        <v>243</v>
      </c>
      <c r="J4043" s="17" t="s">
        <v>249</v>
      </c>
      <c r="K4043" s="17" t="s">
        <v>255</v>
      </c>
      <c r="L4043" s="17" t="s">
        <v>357</v>
      </c>
      <c r="M4043" s="17" t="s">
        <v>332</v>
      </c>
      <c r="N4043" s="36">
        <v>3.8922995514820702</v>
      </c>
      <c r="O4043" s="35">
        <v>18.60089511</v>
      </c>
      <c r="P4043" s="37">
        <v>575.97965490000001</v>
      </c>
      <c r="Q4043" t="str">
        <f t="shared" si="252"/>
        <v>Desirable</v>
      </c>
      <c r="R4043" t="str">
        <f t="shared" si="253"/>
        <v>Normal</v>
      </c>
      <c r="S4043">
        <f t="shared" si="254"/>
        <v>1</v>
      </c>
      <c r="T4043" t="str">
        <f t="shared" si="255"/>
        <v>Low</v>
      </c>
    </row>
    <row r="4044" spans="1:20" ht="15" customHeight="1" x14ac:dyDescent="0.35">
      <c r="A4044" s="35">
        <v>19</v>
      </c>
      <c r="B4044" s="36">
        <v>32.666023590000002</v>
      </c>
      <c r="C4044" s="35">
        <v>117.8783389</v>
      </c>
      <c r="D4044" s="35">
        <v>78.868323599999997</v>
      </c>
      <c r="E4044" s="37">
        <v>201.2014212</v>
      </c>
      <c r="F4044" s="37">
        <v>33.183389849999998</v>
      </c>
      <c r="G4044" s="37">
        <v>215.77963130000001</v>
      </c>
      <c r="H4044" s="37">
        <v>217.4995476</v>
      </c>
      <c r="I4044" s="17" t="s">
        <v>243</v>
      </c>
      <c r="J4044" s="17" t="s">
        <v>354</v>
      </c>
      <c r="K4044" s="17" t="s">
        <v>255</v>
      </c>
      <c r="L4044" s="17" t="s">
        <v>355</v>
      </c>
      <c r="M4044" s="17" t="s">
        <v>334</v>
      </c>
      <c r="N4044" s="36">
        <v>6.0633172834209397</v>
      </c>
      <c r="O4044" s="35">
        <v>39.010015299999999</v>
      </c>
      <c r="P4044" s="37">
        <v>620.65444821000006</v>
      </c>
      <c r="Q4044" t="str">
        <f t="shared" si="252"/>
        <v>Borderline High</v>
      </c>
      <c r="R4044" t="str">
        <f t="shared" si="253"/>
        <v>Normal</v>
      </c>
      <c r="S4044">
        <f t="shared" si="254"/>
        <v>4</v>
      </c>
      <c r="T4044" t="str">
        <f t="shared" si="255"/>
        <v>Moderate</v>
      </c>
    </row>
    <row r="4045" spans="1:20" ht="15" customHeight="1" x14ac:dyDescent="0.35">
      <c r="A4045" s="35">
        <v>48</v>
      </c>
      <c r="B4045" s="36">
        <v>20.551996129999999</v>
      </c>
      <c r="C4045" s="35">
        <v>108.284605</v>
      </c>
      <c r="D4045" s="35">
        <v>77.695535930000005</v>
      </c>
      <c r="E4045" s="37">
        <v>209.39812789999999</v>
      </c>
      <c r="F4045" s="37">
        <v>29.30701607</v>
      </c>
      <c r="G4045" s="37">
        <v>232.10806059999999</v>
      </c>
      <c r="H4045" s="37">
        <v>247.17278690000001</v>
      </c>
      <c r="I4045" s="17" t="s">
        <v>353</v>
      </c>
      <c r="J4045" s="17" t="s">
        <v>359</v>
      </c>
      <c r="K4045" s="17" t="s">
        <v>255</v>
      </c>
      <c r="L4045" s="17" t="s">
        <v>360</v>
      </c>
      <c r="M4045" s="17" t="s">
        <v>255</v>
      </c>
      <c r="N4045" s="36">
        <v>7.1449828737204504</v>
      </c>
      <c r="O4045" s="35">
        <v>30.589069070000001</v>
      </c>
      <c r="P4045" s="37">
        <v>986.49581423999996</v>
      </c>
      <c r="Q4045" t="str">
        <f t="shared" si="252"/>
        <v>Borderline High</v>
      </c>
      <c r="R4045" t="str">
        <f t="shared" si="253"/>
        <v>Normal</v>
      </c>
      <c r="S4045">
        <f t="shared" si="254"/>
        <v>3</v>
      </c>
      <c r="T4045" t="str">
        <f t="shared" si="255"/>
        <v>Moderate</v>
      </c>
    </row>
    <row r="4046" spans="1:20" ht="15" customHeight="1" x14ac:dyDescent="0.35">
      <c r="A4046" s="35">
        <v>28</v>
      </c>
      <c r="B4046" s="36">
        <v>27.928993129999999</v>
      </c>
      <c r="C4046" s="35">
        <v>95.245672580000004</v>
      </c>
      <c r="D4046" s="35">
        <v>79.787867689999999</v>
      </c>
      <c r="E4046" s="37">
        <v>181.47676100000001</v>
      </c>
      <c r="F4046" s="37">
        <v>29.12113922</v>
      </c>
      <c r="G4046" s="37">
        <v>218.916057</v>
      </c>
      <c r="H4046" s="37">
        <v>236.91849579999999</v>
      </c>
      <c r="I4046" s="17" t="s">
        <v>353</v>
      </c>
      <c r="J4046" s="17" t="s">
        <v>249</v>
      </c>
      <c r="K4046" s="17" t="s">
        <v>255</v>
      </c>
      <c r="L4046" s="17" t="s">
        <v>355</v>
      </c>
      <c r="M4046" s="17" t="s">
        <v>333</v>
      </c>
      <c r="N4046" s="36">
        <v>6.2317878304487602</v>
      </c>
      <c r="O4046" s="35">
        <v>15.45780489</v>
      </c>
      <c r="P4046" s="37">
        <v>782.01180764000003</v>
      </c>
      <c r="Q4046" t="str">
        <f t="shared" si="252"/>
        <v>Desirable</v>
      </c>
      <c r="R4046" t="str">
        <f t="shared" si="253"/>
        <v>Normal</v>
      </c>
      <c r="S4046">
        <f t="shared" si="254"/>
        <v>5</v>
      </c>
      <c r="T4046" t="str">
        <f t="shared" si="255"/>
        <v>Moderate</v>
      </c>
    </row>
    <row r="4047" spans="1:20" ht="15" customHeight="1" x14ac:dyDescent="0.35">
      <c r="A4047" s="35">
        <v>63</v>
      </c>
      <c r="B4047" s="36">
        <v>28.306776169999999</v>
      </c>
      <c r="C4047" s="35">
        <v>124.1428454</v>
      </c>
      <c r="D4047" s="35">
        <v>102.2097114</v>
      </c>
      <c r="E4047" s="37">
        <v>183.02917869999999</v>
      </c>
      <c r="F4047" s="37">
        <v>31.76370871</v>
      </c>
      <c r="G4047" s="37">
        <v>214.1535509</v>
      </c>
      <c r="H4047" s="37">
        <v>258.30703190000003</v>
      </c>
      <c r="I4047" s="17" t="s">
        <v>353</v>
      </c>
      <c r="J4047" s="17" t="s">
        <v>359</v>
      </c>
      <c r="K4047" s="17" t="s">
        <v>392</v>
      </c>
      <c r="L4047" s="17" t="s">
        <v>261</v>
      </c>
      <c r="M4047" s="17" t="s">
        <v>333</v>
      </c>
      <c r="N4047" s="36">
        <v>5.7622105897973404</v>
      </c>
      <c r="O4047" s="35">
        <v>21.933133999999999</v>
      </c>
      <c r="P4047" s="37">
        <v>1783.32689871</v>
      </c>
      <c r="Q4047" t="str">
        <f t="shared" si="252"/>
        <v>Desirable</v>
      </c>
      <c r="R4047" t="str">
        <f t="shared" si="253"/>
        <v>Elevated</v>
      </c>
      <c r="S4047">
        <f t="shared" si="254"/>
        <v>6</v>
      </c>
      <c r="T4047" t="str">
        <f t="shared" si="255"/>
        <v>High</v>
      </c>
    </row>
    <row r="4048" spans="1:20" ht="15" customHeight="1" x14ac:dyDescent="0.35">
      <c r="A4048" s="35">
        <v>79</v>
      </c>
      <c r="B4048" s="36">
        <v>30.042180630000001</v>
      </c>
      <c r="C4048" s="35">
        <v>122.77789869999999</v>
      </c>
      <c r="D4048" s="35">
        <v>79.683085399999996</v>
      </c>
      <c r="E4048" s="37">
        <v>194.5995475</v>
      </c>
      <c r="F4048" s="37">
        <v>41.597106570000001</v>
      </c>
      <c r="G4048" s="37">
        <v>221.21036520000001</v>
      </c>
      <c r="H4048" s="37">
        <v>252.55664239999999</v>
      </c>
      <c r="I4048" s="17" t="s">
        <v>243</v>
      </c>
      <c r="J4048" s="17" t="s">
        <v>354</v>
      </c>
      <c r="K4048" s="17" t="s">
        <v>255</v>
      </c>
      <c r="L4048" s="17" t="s">
        <v>366</v>
      </c>
      <c r="M4048" s="17" t="s">
        <v>334</v>
      </c>
      <c r="N4048" s="36">
        <v>4.6781991235983202</v>
      </c>
      <c r="O4048" s="35">
        <v>43.094813299999998</v>
      </c>
      <c r="P4048" s="37">
        <v>2373.33226977</v>
      </c>
      <c r="Q4048" t="str">
        <f t="shared" si="252"/>
        <v>Desirable</v>
      </c>
      <c r="R4048" t="str">
        <f t="shared" si="253"/>
        <v>Elevated</v>
      </c>
      <c r="S4048">
        <f t="shared" si="254"/>
        <v>4</v>
      </c>
      <c r="T4048" t="str">
        <f t="shared" si="255"/>
        <v>Moderate</v>
      </c>
    </row>
    <row r="4049" spans="1:20" ht="15" customHeight="1" x14ac:dyDescent="0.35">
      <c r="A4049" s="35">
        <v>86</v>
      </c>
      <c r="B4049" s="36">
        <v>26.745322819999998</v>
      </c>
      <c r="C4049" s="35">
        <v>110.670939</v>
      </c>
      <c r="D4049" s="35">
        <v>81.421028059999998</v>
      </c>
      <c r="E4049" s="37">
        <v>202.8502412</v>
      </c>
      <c r="F4049" s="37">
        <v>34.206602940000003</v>
      </c>
      <c r="G4049" s="37">
        <v>231.9121189</v>
      </c>
      <c r="H4049" s="37">
        <v>238.93039759999999</v>
      </c>
      <c r="I4049" s="17" t="s">
        <v>243</v>
      </c>
      <c r="J4049" s="17" t="s">
        <v>359</v>
      </c>
      <c r="K4049" s="17" t="s">
        <v>392</v>
      </c>
      <c r="L4049" s="17" t="s">
        <v>366</v>
      </c>
      <c r="M4049" s="17" t="s">
        <v>333</v>
      </c>
      <c r="N4049" s="36">
        <v>5.9301486778973302</v>
      </c>
      <c r="O4049" s="35">
        <v>29.249910939999999</v>
      </c>
      <c r="P4049" s="37">
        <v>2300.0977625199998</v>
      </c>
      <c r="Q4049" t="str">
        <f t="shared" si="252"/>
        <v>Borderline High</v>
      </c>
      <c r="R4049" t="str">
        <f t="shared" si="253"/>
        <v>Normal</v>
      </c>
      <c r="S4049">
        <f t="shared" si="254"/>
        <v>3</v>
      </c>
      <c r="T4049" t="str">
        <f t="shared" si="255"/>
        <v>Moderate</v>
      </c>
    </row>
    <row r="4050" spans="1:20" ht="15" customHeight="1" x14ac:dyDescent="0.35">
      <c r="A4050" s="35">
        <v>81</v>
      </c>
      <c r="B4050" s="36">
        <v>26.975596280000001</v>
      </c>
      <c r="C4050" s="35">
        <v>98.941521969999997</v>
      </c>
      <c r="D4050" s="35">
        <v>78.842673759999997</v>
      </c>
      <c r="E4050" s="37">
        <v>211.20707569999999</v>
      </c>
      <c r="F4050" s="37">
        <v>38.250478960000002</v>
      </c>
      <c r="G4050" s="37">
        <v>245.9500022</v>
      </c>
      <c r="H4050" s="37">
        <v>294.09748389999999</v>
      </c>
      <c r="I4050" s="17" t="s">
        <v>243</v>
      </c>
      <c r="J4050" s="17" t="s">
        <v>249</v>
      </c>
      <c r="K4050" s="17" t="s">
        <v>255</v>
      </c>
      <c r="L4050" s="17" t="s">
        <v>366</v>
      </c>
      <c r="M4050" s="17" t="s">
        <v>333</v>
      </c>
      <c r="N4050" s="36">
        <v>5.5216844714772702</v>
      </c>
      <c r="O4050" s="35">
        <v>20.09884821</v>
      </c>
      <c r="P4050" s="37">
        <v>2185.0232986800002</v>
      </c>
      <c r="Q4050" t="str">
        <f t="shared" si="252"/>
        <v>Borderline High</v>
      </c>
      <c r="R4050" t="str">
        <f t="shared" si="253"/>
        <v>Normal</v>
      </c>
      <c r="S4050">
        <f t="shared" si="254"/>
        <v>3</v>
      </c>
      <c r="T4050" t="str">
        <f t="shared" si="255"/>
        <v>Moderate</v>
      </c>
    </row>
    <row r="4051" spans="1:20" ht="15" customHeight="1" x14ac:dyDescent="0.35">
      <c r="A4051" s="35">
        <v>27</v>
      </c>
      <c r="B4051" s="36">
        <v>28.716982139999999</v>
      </c>
      <c r="C4051" s="35">
        <v>123.0160109</v>
      </c>
      <c r="D4051" s="35">
        <v>83.170374989999999</v>
      </c>
      <c r="E4051" s="37">
        <v>196.3930948</v>
      </c>
      <c r="F4051" s="37">
        <v>31.366001610000001</v>
      </c>
      <c r="G4051" s="37">
        <v>200.9560803</v>
      </c>
      <c r="H4051" s="37">
        <v>282.16997320000002</v>
      </c>
      <c r="I4051" s="17" t="s">
        <v>243</v>
      </c>
      <c r="J4051" s="17" t="s">
        <v>249</v>
      </c>
      <c r="K4051" s="17" t="s">
        <v>392</v>
      </c>
      <c r="L4051" s="17" t="s">
        <v>355</v>
      </c>
      <c r="M4051" s="17" t="s">
        <v>333</v>
      </c>
      <c r="N4051" s="36">
        <v>6.2613366294474302</v>
      </c>
      <c r="O4051" s="35">
        <v>39.845635909999999</v>
      </c>
      <c r="P4051" s="37">
        <v>775.35851778000006</v>
      </c>
      <c r="Q4051" t="str">
        <f t="shared" si="252"/>
        <v>Desirable</v>
      </c>
      <c r="R4051" t="str">
        <f t="shared" si="253"/>
        <v>Elevated</v>
      </c>
      <c r="S4051">
        <f t="shared" si="254"/>
        <v>4</v>
      </c>
      <c r="T4051" t="str">
        <f t="shared" si="255"/>
        <v>Moderate</v>
      </c>
    </row>
    <row r="4052" spans="1:20" ht="15" customHeight="1" x14ac:dyDescent="0.35">
      <c r="A4052" s="35">
        <v>57</v>
      </c>
      <c r="B4052" s="36">
        <v>25.269290860000002</v>
      </c>
      <c r="C4052" s="35">
        <v>125.13862260000001</v>
      </c>
      <c r="D4052" s="35">
        <v>95.777102769999999</v>
      </c>
      <c r="E4052" s="37">
        <v>197.0597454</v>
      </c>
      <c r="F4052" s="37">
        <v>39.150830939999999</v>
      </c>
      <c r="G4052" s="37">
        <v>216.84560099999999</v>
      </c>
      <c r="H4052" s="37">
        <v>227.60357300000001</v>
      </c>
      <c r="I4052" s="17" t="s">
        <v>243</v>
      </c>
      <c r="J4052" s="17" t="s">
        <v>249</v>
      </c>
      <c r="K4052" s="17" t="s">
        <v>392</v>
      </c>
      <c r="L4052" s="17" t="s">
        <v>363</v>
      </c>
      <c r="M4052" s="17" t="s">
        <v>333</v>
      </c>
      <c r="N4052" s="36">
        <v>5.0333477136666902</v>
      </c>
      <c r="O4052" s="35">
        <v>29.361519829999999</v>
      </c>
      <c r="P4052" s="37">
        <v>1440.34957902</v>
      </c>
      <c r="Q4052" t="str">
        <f t="shared" si="252"/>
        <v>Desirable</v>
      </c>
      <c r="R4052" t="str">
        <f t="shared" si="253"/>
        <v>Elevated</v>
      </c>
      <c r="S4052">
        <f t="shared" si="254"/>
        <v>4</v>
      </c>
      <c r="T4052" t="str">
        <f t="shared" si="255"/>
        <v>Moderate</v>
      </c>
    </row>
    <row r="4053" spans="1:20" ht="15" customHeight="1" x14ac:dyDescent="0.35">
      <c r="A4053" s="35">
        <v>41</v>
      </c>
      <c r="B4053" s="36">
        <v>17.50272374</v>
      </c>
      <c r="C4053" s="35">
        <v>114.5130743</v>
      </c>
      <c r="D4053" s="35">
        <v>78.803389050000007</v>
      </c>
      <c r="E4053" s="37">
        <v>199.83532249999999</v>
      </c>
      <c r="F4053" s="37">
        <v>34.362066069999997</v>
      </c>
      <c r="G4053" s="37">
        <v>200.5003897</v>
      </c>
      <c r="H4053" s="37">
        <v>259.85958390000002</v>
      </c>
      <c r="I4053" s="17" t="s">
        <v>243</v>
      </c>
      <c r="J4053" s="17" t="s">
        <v>359</v>
      </c>
      <c r="K4053" s="17" t="s">
        <v>255</v>
      </c>
      <c r="L4053" s="17" t="s">
        <v>360</v>
      </c>
      <c r="M4053" s="17" t="s">
        <v>332</v>
      </c>
      <c r="N4053" s="36">
        <v>5.8155793686243902</v>
      </c>
      <c r="O4053" s="35">
        <v>35.70968525</v>
      </c>
      <c r="P4053" s="37">
        <v>717.61167334000004</v>
      </c>
      <c r="Q4053" t="str">
        <f t="shared" si="252"/>
        <v>Desirable</v>
      </c>
      <c r="R4053" t="str">
        <f t="shared" si="253"/>
        <v>Normal</v>
      </c>
      <c r="S4053">
        <f t="shared" si="254"/>
        <v>2</v>
      </c>
      <c r="T4053" t="str">
        <f t="shared" si="255"/>
        <v>Low</v>
      </c>
    </row>
    <row r="4054" spans="1:20" ht="15" customHeight="1" x14ac:dyDescent="0.35">
      <c r="A4054" s="35">
        <v>61</v>
      </c>
      <c r="B4054" s="36">
        <v>26.991231729999999</v>
      </c>
      <c r="C4054" s="35">
        <v>120.7626946</v>
      </c>
      <c r="D4054" s="35">
        <v>76.003591380000003</v>
      </c>
      <c r="E4054" s="37">
        <v>217.6978939</v>
      </c>
      <c r="F4054" s="37">
        <v>35.623332099999999</v>
      </c>
      <c r="G4054" s="37">
        <v>224.06490650000001</v>
      </c>
      <c r="H4054" s="37">
        <v>245.91742139999999</v>
      </c>
      <c r="I4054" s="17" t="s">
        <v>243</v>
      </c>
      <c r="J4054" s="17" t="s">
        <v>249</v>
      </c>
      <c r="K4054" s="17" t="s">
        <v>255</v>
      </c>
      <c r="L4054" s="17" t="s">
        <v>261</v>
      </c>
      <c r="M4054" s="17" t="s">
        <v>333</v>
      </c>
      <c r="N4054" s="36">
        <v>6.1111041855627004</v>
      </c>
      <c r="O4054" s="35">
        <v>44.75910322</v>
      </c>
      <c r="P4054" s="37">
        <v>1646.46513553</v>
      </c>
      <c r="Q4054" t="str">
        <f t="shared" si="252"/>
        <v>Borderline High</v>
      </c>
      <c r="R4054" t="str">
        <f t="shared" si="253"/>
        <v>Elevated</v>
      </c>
      <c r="S4054">
        <f t="shared" si="254"/>
        <v>4</v>
      </c>
      <c r="T4054" t="str">
        <f t="shared" si="255"/>
        <v>Moderate</v>
      </c>
    </row>
    <row r="4055" spans="1:20" ht="15" customHeight="1" x14ac:dyDescent="0.35">
      <c r="A4055" s="35">
        <v>77</v>
      </c>
      <c r="B4055" s="36">
        <v>23.255856869999999</v>
      </c>
      <c r="C4055" s="35">
        <v>108.7862138</v>
      </c>
      <c r="D4055" s="35">
        <v>69.903865719999999</v>
      </c>
      <c r="E4055" s="37">
        <v>195.94281760000001</v>
      </c>
      <c r="F4055" s="37">
        <v>34.50336995</v>
      </c>
      <c r="G4055" s="37">
        <v>213.9404102</v>
      </c>
      <c r="H4055" s="37">
        <v>248.70898009999999</v>
      </c>
      <c r="I4055" s="17" t="s">
        <v>243</v>
      </c>
      <c r="J4055" s="17" t="s">
        <v>359</v>
      </c>
      <c r="K4055" s="17" t="s">
        <v>255</v>
      </c>
      <c r="L4055" s="17" t="s">
        <v>366</v>
      </c>
      <c r="M4055" s="17" t="s">
        <v>255</v>
      </c>
      <c r="N4055" s="36">
        <v>5.6789472414998103</v>
      </c>
      <c r="O4055" s="35">
        <v>38.88234808</v>
      </c>
      <c r="P4055" s="37">
        <v>1790.7009789900001</v>
      </c>
      <c r="Q4055" t="str">
        <f t="shared" si="252"/>
        <v>Desirable</v>
      </c>
      <c r="R4055" t="str">
        <f t="shared" si="253"/>
        <v>Normal</v>
      </c>
      <c r="S4055">
        <f t="shared" si="254"/>
        <v>1</v>
      </c>
      <c r="T4055" t="str">
        <f t="shared" si="255"/>
        <v>Low</v>
      </c>
    </row>
    <row r="4056" spans="1:20" ht="15" customHeight="1" x14ac:dyDescent="0.35">
      <c r="A4056" s="35">
        <v>79</v>
      </c>
      <c r="B4056" s="36">
        <v>22.8285816</v>
      </c>
      <c r="C4056" s="35">
        <v>110.3770754</v>
      </c>
      <c r="D4056" s="35">
        <v>95.986874790000002</v>
      </c>
      <c r="E4056" s="37">
        <v>197.59574660000001</v>
      </c>
      <c r="F4056" s="37">
        <v>35.962005240000003</v>
      </c>
      <c r="G4056" s="37">
        <v>221.68983779999999</v>
      </c>
      <c r="H4056" s="37">
        <v>237.8829302</v>
      </c>
      <c r="I4056" s="17" t="s">
        <v>243</v>
      </c>
      <c r="J4056" s="17" t="s">
        <v>249</v>
      </c>
      <c r="K4056" s="17" t="s">
        <v>392</v>
      </c>
      <c r="L4056" s="17" t="s">
        <v>366</v>
      </c>
      <c r="M4056" s="17" t="s">
        <v>255</v>
      </c>
      <c r="N4056" s="36">
        <v>5.4945697627622101</v>
      </c>
      <c r="O4056" s="35">
        <v>14.390200610000001</v>
      </c>
      <c r="P4056" s="37">
        <v>1803.4579464000001</v>
      </c>
      <c r="Q4056" t="str">
        <f t="shared" si="252"/>
        <v>Desirable</v>
      </c>
      <c r="R4056" t="str">
        <f t="shared" si="253"/>
        <v>Normal</v>
      </c>
      <c r="S4056">
        <f t="shared" si="254"/>
        <v>1</v>
      </c>
      <c r="T4056" t="str">
        <f t="shared" si="255"/>
        <v>Low</v>
      </c>
    </row>
    <row r="4057" spans="1:20" ht="15" customHeight="1" x14ac:dyDescent="0.35">
      <c r="A4057" s="35">
        <v>34</v>
      </c>
      <c r="B4057" s="36">
        <v>22.34216185</v>
      </c>
      <c r="C4057" s="35">
        <v>118.18622019999999</v>
      </c>
      <c r="D4057" s="35">
        <v>82.443441649999997</v>
      </c>
      <c r="E4057" s="37">
        <v>183.23473229999999</v>
      </c>
      <c r="F4057" s="37">
        <v>33.244400859999999</v>
      </c>
      <c r="G4057" s="37">
        <v>218.54539589999999</v>
      </c>
      <c r="H4057" s="37">
        <v>176.7994942</v>
      </c>
      <c r="I4057" s="17" t="s">
        <v>243</v>
      </c>
      <c r="J4057" s="17" t="s">
        <v>249</v>
      </c>
      <c r="K4057" s="17" t="s">
        <v>392</v>
      </c>
      <c r="L4057" s="17" t="s">
        <v>357</v>
      </c>
      <c r="M4057" s="17" t="s">
        <v>255</v>
      </c>
      <c r="N4057" s="36">
        <v>5.51174716824179</v>
      </c>
      <c r="O4057" s="35">
        <v>35.742778549999997</v>
      </c>
      <c r="P4057" s="37">
        <v>759.63350290000005</v>
      </c>
      <c r="Q4057" t="str">
        <f t="shared" si="252"/>
        <v>Desirable</v>
      </c>
      <c r="R4057" t="str">
        <f t="shared" si="253"/>
        <v>Normal</v>
      </c>
      <c r="S4057">
        <f t="shared" si="254"/>
        <v>1</v>
      </c>
      <c r="T4057" t="str">
        <f t="shared" si="255"/>
        <v>Low</v>
      </c>
    </row>
    <row r="4058" spans="1:20" ht="15" customHeight="1" x14ac:dyDescent="0.35">
      <c r="A4058" s="35">
        <v>82</v>
      </c>
      <c r="B4058" s="36">
        <v>17.143731450000001</v>
      </c>
      <c r="C4058" s="35">
        <v>109.26875320000001</v>
      </c>
      <c r="D4058" s="35">
        <v>83.244177250000007</v>
      </c>
      <c r="E4058" s="37">
        <v>212.03124080000001</v>
      </c>
      <c r="F4058" s="37">
        <v>32.617262740000001</v>
      </c>
      <c r="G4058" s="37">
        <v>225.4761962</v>
      </c>
      <c r="H4058" s="37">
        <v>224.9164743</v>
      </c>
      <c r="I4058" s="17" t="s">
        <v>243</v>
      </c>
      <c r="J4058" s="17" t="s">
        <v>249</v>
      </c>
      <c r="K4058" s="17" t="s">
        <v>392</v>
      </c>
      <c r="L4058" s="17" t="s">
        <v>366</v>
      </c>
      <c r="M4058" s="17" t="s">
        <v>332</v>
      </c>
      <c r="N4058" s="36">
        <v>6.5005835250539503</v>
      </c>
      <c r="O4058" s="35">
        <v>26.024575949999999</v>
      </c>
      <c r="P4058" s="37">
        <v>1405.7859788999999</v>
      </c>
      <c r="Q4058" t="str">
        <f t="shared" si="252"/>
        <v>Borderline High</v>
      </c>
      <c r="R4058" t="str">
        <f t="shared" si="253"/>
        <v>Normal</v>
      </c>
      <c r="S4058">
        <f t="shared" si="254"/>
        <v>2</v>
      </c>
      <c r="T4058" t="str">
        <f t="shared" si="255"/>
        <v>Low</v>
      </c>
    </row>
    <row r="4059" spans="1:20" ht="15" customHeight="1" x14ac:dyDescent="0.35">
      <c r="A4059" s="35">
        <v>74</v>
      </c>
      <c r="B4059" s="36">
        <v>25.001642700000001</v>
      </c>
      <c r="C4059" s="35">
        <v>101.5854162</v>
      </c>
      <c r="D4059" s="35">
        <v>83.850792459999994</v>
      </c>
      <c r="E4059" s="37">
        <v>190.52495479999999</v>
      </c>
      <c r="F4059" s="37">
        <v>32.915524089999998</v>
      </c>
      <c r="G4059" s="37">
        <v>213.83567769999999</v>
      </c>
      <c r="H4059" s="37">
        <v>252.99660589999999</v>
      </c>
      <c r="I4059" s="17" t="s">
        <v>353</v>
      </c>
      <c r="J4059" s="17" t="s">
        <v>359</v>
      </c>
      <c r="K4059" s="17" t="s">
        <v>392</v>
      </c>
      <c r="L4059" s="17" t="s">
        <v>366</v>
      </c>
      <c r="M4059" s="17" t="s">
        <v>333</v>
      </c>
      <c r="N4059" s="36">
        <v>5.7883008114667396</v>
      </c>
      <c r="O4059" s="35">
        <v>17.73462374</v>
      </c>
      <c r="P4059" s="37">
        <v>1850.1215597999999</v>
      </c>
      <c r="Q4059" t="str">
        <f t="shared" si="252"/>
        <v>Desirable</v>
      </c>
      <c r="R4059" t="str">
        <f t="shared" si="253"/>
        <v>Normal</v>
      </c>
      <c r="S4059">
        <f t="shared" si="254"/>
        <v>5</v>
      </c>
      <c r="T4059" t="str">
        <f t="shared" si="255"/>
        <v>Moderate</v>
      </c>
    </row>
    <row r="4060" spans="1:20" ht="15" customHeight="1" x14ac:dyDescent="0.35">
      <c r="A4060" s="35">
        <v>72</v>
      </c>
      <c r="B4060" s="36">
        <v>27.003991339999999</v>
      </c>
      <c r="C4060" s="35">
        <v>101.4076858</v>
      </c>
      <c r="D4060" s="35">
        <v>78.047732760000002</v>
      </c>
      <c r="E4060" s="37">
        <v>160.77221030000001</v>
      </c>
      <c r="F4060" s="37">
        <v>37.63863791</v>
      </c>
      <c r="G4060" s="37">
        <v>185.1743879</v>
      </c>
      <c r="H4060" s="37">
        <v>211.07363520000001</v>
      </c>
      <c r="I4060" s="17" t="s">
        <v>243</v>
      </c>
      <c r="J4060" s="17" t="s">
        <v>359</v>
      </c>
      <c r="K4060" s="17" t="s">
        <v>255</v>
      </c>
      <c r="L4060" s="17" t="s">
        <v>366</v>
      </c>
      <c r="M4060" s="17" t="s">
        <v>333</v>
      </c>
      <c r="N4060" s="36">
        <v>4.2714672800974398</v>
      </c>
      <c r="O4060" s="35">
        <v>23.359953040000001</v>
      </c>
      <c r="P4060" s="37">
        <v>1944.2873764799999</v>
      </c>
      <c r="Q4060" t="str">
        <f t="shared" si="252"/>
        <v>Desirable</v>
      </c>
      <c r="R4060" t="str">
        <f t="shared" si="253"/>
        <v>Normal</v>
      </c>
      <c r="S4060">
        <f t="shared" si="254"/>
        <v>3</v>
      </c>
      <c r="T4060" t="str">
        <f t="shared" si="255"/>
        <v>Moderate</v>
      </c>
    </row>
    <row r="4061" spans="1:20" ht="15" customHeight="1" x14ac:dyDescent="0.35">
      <c r="A4061" s="35">
        <v>70</v>
      </c>
      <c r="B4061" s="36">
        <v>30.840052050000001</v>
      </c>
      <c r="C4061" s="35">
        <v>123.3788818</v>
      </c>
      <c r="D4061" s="35">
        <v>82.621178400000005</v>
      </c>
      <c r="E4061" s="37">
        <v>200.7699021</v>
      </c>
      <c r="F4061" s="37">
        <v>31.001130979999999</v>
      </c>
      <c r="G4061" s="37">
        <v>210.12287079999999</v>
      </c>
      <c r="H4061" s="37">
        <v>260.90210070000001</v>
      </c>
      <c r="I4061" s="17" t="s">
        <v>243</v>
      </c>
      <c r="J4061" s="17" t="s">
        <v>359</v>
      </c>
      <c r="K4061" s="17" t="s">
        <v>392</v>
      </c>
      <c r="L4061" s="17" t="s">
        <v>366</v>
      </c>
      <c r="M4061" s="17" t="s">
        <v>334</v>
      </c>
      <c r="N4061" s="36">
        <v>6.4762121817273099</v>
      </c>
      <c r="O4061" s="35">
        <v>40.757703399999997</v>
      </c>
      <c r="P4061" s="37">
        <v>2158.8036434999999</v>
      </c>
      <c r="Q4061" t="str">
        <f t="shared" si="252"/>
        <v>Borderline High</v>
      </c>
      <c r="R4061" t="str">
        <f t="shared" si="253"/>
        <v>Elevated</v>
      </c>
      <c r="S4061">
        <f t="shared" si="254"/>
        <v>5</v>
      </c>
      <c r="T4061" t="str">
        <f t="shared" si="255"/>
        <v>Moderate</v>
      </c>
    </row>
    <row r="4062" spans="1:20" ht="15" customHeight="1" x14ac:dyDescent="0.35">
      <c r="A4062" s="35">
        <v>73</v>
      </c>
      <c r="B4062" s="36">
        <v>24.04635588</v>
      </c>
      <c r="C4062" s="35">
        <v>130.4371759</v>
      </c>
      <c r="D4062" s="35">
        <v>79.509254029999994</v>
      </c>
      <c r="E4062" s="37">
        <v>200.95521310000001</v>
      </c>
      <c r="F4062" s="37">
        <v>40.047013970000002</v>
      </c>
      <c r="G4062" s="37">
        <v>219.0356539</v>
      </c>
      <c r="H4062" s="37">
        <v>255.9560204</v>
      </c>
      <c r="I4062" s="17" t="s">
        <v>353</v>
      </c>
      <c r="J4062" s="17" t="s">
        <v>249</v>
      </c>
      <c r="K4062" s="17" t="s">
        <v>392</v>
      </c>
      <c r="L4062" s="17" t="s">
        <v>366</v>
      </c>
      <c r="M4062" s="17" t="s">
        <v>255</v>
      </c>
      <c r="N4062" s="36">
        <v>5.0179824455960604</v>
      </c>
      <c r="O4062" s="35">
        <v>50.927921869999999</v>
      </c>
      <c r="P4062" s="37">
        <v>1755.3839792399999</v>
      </c>
      <c r="Q4062" t="str">
        <f t="shared" si="252"/>
        <v>Borderline High</v>
      </c>
      <c r="R4062" t="str">
        <f t="shared" si="253"/>
        <v>High / Stage 1</v>
      </c>
      <c r="S4062">
        <f t="shared" si="254"/>
        <v>4</v>
      </c>
      <c r="T4062" t="str">
        <f t="shared" si="255"/>
        <v>Moderate</v>
      </c>
    </row>
    <row r="4063" spans="1:20" ht="15" customHeight="1" x14ac:dyDescent="0.35">
      <c r="A4063" s="35">
        <v>26</v>
      </c>
      <c r="B4063" s="36">
        <v>34.887580759999999</v>
      </c>
      <c r="C4063" s="35">
        <v>115.42409840000001</v>
      </c>
      <c r="D4063" s="35">
        <v>79.095601680000001</v>
      </c>
      <c r="E4063" s="37">
        <v>200.9398405</v>
      </c>
      <c r="F4063" s="37">
        <v>34.328480229999997</v>
      </c>
      <c r="G4063" s="37">
        <v>211.95638829999999</v>
      </c>
      <c r="H4063" s="37">
        <v>234.63757089999999</v>
      </c>
      <c r="I4063" s="17" t="s">
        <v>353</v>
      </c>
      <c r="J4063" s="17" t="s">
        <v>249</v>
      </c>
      <c r="K4063" s="17" t="s">
        <v>255</v>
      </c>
      <c r="L4063" s="17" t="s">
        <v>355</v>
      </c>
      <c r="M4063" s="17" t="s">
        <v>334</v>
      </c>
      <c r="N4063" s="36">
        <v>5.8534441126932499</v>
      </c>
      <c r="O4063" s="35">
        <v>36.328496719999997</v>
      </c>
      <c r="P4063" s="37">
        <v>907.07709976000001</v>
      </c>
      <c r="Q4063" t="str">
        <f t="shared" si="252"/>
        <v>Borderline High</v>
      </c>
      <c r="R4063" t="str">
        <f t="shared" si="253"/>
        <v>Normal</v>
      </c>
      <c r="S4063">
        <f t="shared" si="254"/>
        <v>6</v>
      </c>
      <c r="T4063" t="str">
        <f t="shared" si="255"/>
        <v>High</v>
      </c>
    </row>
    <row r="4064" spans="1:20" ht="15" customHeight="1" x14ac:dyDescent="0.35">
      <c r="A4064" s="35">
        <v>39</v>
      </c>
      <c r="B4064" s="36">
        <v>29.918787940000001</v>
      </c>
      <c r="C4064" s="35">
        <v>131.07570459999999</v>
      </c>
      <c r="D4064" s="35">
        <v>83.695980559999995</v>
      </c>
      <c r="E4064" s="37">
        <v>178.87787689999999</v>
      </c>
      <c r="F4064" s="37">
        <v>41.588606509999998</v>
      </c>
      <c r="G4064" s="37">
        <v>212.8246723</v>
      </c>
      <c r="H4064" s="37">
        <v>267.36928840000002</v>
      </c>
      <c r="I4064" s="17" t="s">
        <v>243</v>
      </c>
      <c r="J4064" s="17" t="s">
        <v>354</v>
      </c>
      <c r="K4064" s="17" t="s">
        <v>392</v>
      </c>
      <c r="L4064" s="17" t="s">
        <v>357</v>
      </c>
      <c r="M4064" s="17" t="s">
        <v>333</v>
      </c>
      <c r="N4064" s="36">
        <v>4.3011269650736903</v>
      </c>
      <c r="O4064" s="35">
        <v>47.379724039999999</v>
      </c>
      <c r="P4064" s="37">
        <v>1166.83272966</v>
      </c>
      <c r="Q4064" t="str">
        <f t="shared" si="252"/>
        <v>Desirable</v>
      </c>
      <c r="R4064" t="str">
        <f t="shared" si="253"/>
        <v>High / Stage 1</v>
      </c>
      <c r="S4064">
        <f t="shared" si="254"/>
        <v>4</v>
      </c>
      <c r="T4064" t="str">
        <f t="shared" si="255"/>
        <v>Moderate</v>
      </c>
    </row>
    <row r="4065" spans="1:20" ht="15" customHeight="1" x14ac:dyDescent="0.35">
      <c r="A4065" s="35">
        <v>30</v>
      </c>
      <c r="B4065" s="36">
        <v>21.394570210000001</v>
      </c>
      <c r="C4065" s="35">
        <v>84.009410360000004</v>
      </c>
      <c r="D4065" s="35">
        <v>75.880966979999997</v>
      </c>
      <c r="E4065" s="37">
        <v>152.78801350000001</v>
      </c>
      <c r="F4065" s="37">
        <v>39.884918030000001</v>
      </c>
      <c r="G4065" s="37">
        <v>187.642257</v>
      </c>
      <c r="H4065" s="37">
        <v>196.63665330000001</v>
      </c>
      <c r="I4065" s="17" t="s">
        <v>243</v>
      </c>
      <c r="J4065" s="17" t="s">
        <v>249</v>
      </c>
      <c r="K4065" s="17" t="s">
        <v>255</v>
      </c>
      <c r="L4065" s="17" t="s">
        <v>357</v>
      </c>
      <c r="M4065" s="17" t="s">
        <v>255</v>
      </c>
      <c r="N4065" s="36">
        <v>3.8307215119529201</v>
      </c>
      <c r="O4065" s="35">
        <v>8.1284433800000109</v>
      </c>
      <c r="P4065" s="37">
        <v>641.83710629999996</v>
      </c>
      <c r="Q4065" t="str">
        <f t="shared" si="252"/>
        <v>Desirable</v>
      </c>
      <c r="R4065" t="str">
        <f t="shared" si="253"/>
        <v>Normal</v>
      </c>
      <c r="S4065">
        <f t="shared" si="254"/>
        <v>1</v>
      </c>
      <c r="T4065" t="str">
        <f t="shared" si="255"/>
        <v>Low</v>
      </c>
    </row>
    <row r="4066" spans="1:20" ht="15" customHeight="1" x14ac:dyDescent="0.35">
      <c r="A4066" s="35">
        <v>65</v>
      </c>
      <c r="B4066" s="36">
        <v>24.558578279999999</v>
      </c>
      <c r="C4066" s="35">
        <v>96.370307460000006</v>
      </c>
      <c r="D4066" s="35">
        <v>60.991073460000003</v>
      </c>
      <c r="E4066" s="37">
        <v>193.2409049</v>
      </c>
      <c r="F4066" s="37">
        <v>35.538007800000003</v>
      </c>
      <c r="G4066" s="37">
        <v>218.31672879999999</v>
      </c>
      <c r="H4066" s="37">
        <v>253.8262895</v>
      </c>
      <c r="I4066" s="17" t="s">
        <v>243</v>
      </c>
      <c r="J4066" s="17" t="s">
        <v>249</v>
      </c>
      <c r="K4066" s="17" t="s">
        <v>255</v>
      </c>
      <c r="L4066" s="17" t="s">
        <v>261</v>
      </c>
      <c r="M4066" s="17" t="s">
        <v>255</v>
      </c>
      <c r="N4066" s="36">
        <v>5.4375840645743798</v>
      </c>
      <c r="O4066" s="35">
        <v>35.379233999999997</v>
      </c>
      <c r="P4066" s="37">
        <v>1596.3075882000001</v>
      </c>
      <c r="Q4066" t="str">
        <f t="shared" si="252"/>
        <v>Desirable</v>
      </c>
      <c r="R4066" t="str">
        <f t="shared" si="253"/>
        <v>Normal</v>
      </c>
      <c r="S4066">
        <f t="shared" si="254"/>
        <v>1</v>
      </c>
      <c r="T4066" t="str">
        <f t="shared" si="255"/>
        <v>Low</v>
      </c>
    </row>
    <row r="4067" spans="1:20" ht="15" customHeight="1" x14ac:dyDescent="0.35">
      <c r="A4067" s="35">
        <v>35</v>
      </c>
      <c r="B4067" s="36">
        <v>37.107718220000002</v>
      </c>
      <c r="C4067" s="35">
        <v>106.946412</v>
      </c>
      <c r="D4067" s="35">
        <v>89.635889340000006</v>
      </c>
      <c r="E4067" s="37">
        <v>199.00694250000001</v>
      </c>
      <c r="F4067" s="37">
        <v>40.65591285</v>
      </c>
      <c r="G4067" s="37">
        <v>219.63020019999999</v>
      </c>
      <c r="H4067" s="37">
        <v>292.40969749999999</v>
      </c>
      <c r="I4067" s="17" t="s">
        <v>243</v>
      </c>
      <c r="J4067" s="17" t="s">
        <v>249</v>
      </c>
      <c r="K4067" s="17" t="s">
        <v>392</v>
      </c>
      <c r="L4067" s="17" t="s">
        <v>357</v>
      </c>
      <c r="M4067" s="17" t="s">
        <v>334</v>
      </c>
      <c r="N4067" s="36">
        <v>4.8949077403386898</v>
      </c>
      <c r="O4067" s="35">
        <v>17.31052266</v>
      </c>
      <c r="P4067" s="37">
        <v>1298.7701377000001</v>
      </c>
      <c r="Q4067" t="str">
        <f t="shared" si="252"/>
        <v>Desirable</v>
      </c>
      <c r="R4067" t="str">
        <f t="shared" si="253"/>
        <v>Normal</v>
      </c>
      <c r="S4067">
        <f t="shared" si="254"/>
        <v>3</v>
      </c>
      <c r="T4067" t="str">
        <f t="shared" si="255"/>
        <v>Moderate</v>
      </c>
    </row>
    <row r="4068" spans="1:20" ht="15" customHeight="1" x14ac:dyDescent="0.35">
      <c r="A4068" s="35">
        <v>57</v>
      </c>
      <c r="B4068" s="36">
        <v>30.799762090000002</v>
      </c>
      <c r="C4068" s="35">
        <v>91.201800700000007</v>
      </c>
      <c r="D4068" s="35">
        <v>75.743979170000003</v>
      </c>
      <c r="E4068" s="37">
        <v>182.61615699999999</v>
      </c>
      <c r="F4068" s="37">
        <v>36.262153580000003</v>
      </c>
      <c r="G4068" s="37">
        <v>212.8405798</v>
      </c>
      <c r="H4068" s="37">
        <v>244.1747263</v>
      </c>
      <c r="I4068" s="17" t="s">
        <v>243</v>
      </c>
      <c r="J4068" s="17" t="s">
        <v>249</v>
      </c>
      <c r="K4068" s="17" t="s">
        <v>255</v>
      </c>
      <c r="L4068" s="17" t="s">
        <v>363</v>
      </c>
      <c r="M4068" s="17" t="s">
        <v>334</v>
      </c>
      <c r="N4068" s="36">
        <v>5.0359986644786598</v>
      </c>
      <c r="O4068" s="35">
        <v>15.45782153</v>
      </c>
      <c r="P4068" s="37">
        <v>1755.5864391299999</v>
      </c>
      <c r="Q4068" t="str">
        <f t="shared" si="252"/>
        <v>Desirable</v>
      </c>
      <c r="R4068" t="str">
        <f t="shared" si="253"/>
        <v>Normal</v>
      </c>
      <c r="S4068">
        <f t="shared" si="254"/>
        <v>4</v>
      </c>
      <c r="T4068" t="str">
        <f t="shared" si="255"/>
        <v>Moderate</v>
      </c>
    </row>
    <row r="4069" spans="1:20" ht="15" customHeight="1" x14ac:dyDescent="0.35">
      <c r="A4069" s="35">
        <v>34</v>
      </c>
      <c r="B4069" s="36">
        <v>24.365578320000001</v>
      </c>
      <c r="C4069" s="35">
        <v>103.4042822</v>
      </c>
      <c r="D4069" s="35">
        <v>92.093961059999998</v>
      </c>
      <c r="E4069" s="37">
        <v>177.29254549999999</v>
      </c>
      <c r="F4069" s="37">
        <v>36.424110149999997</v>
      </c>
      <c r="G4069" s="37">
        <v>218.692924</v>
      </c>
      <c r="H4069" s="37">
        <v>252.1963725</v>
      </c>
      <c r="I4069" s="17" t="s">
        <v>353</v>
      </c>
      <c r="J4069" s="17" t="s">
        <v>354</v>
      </c>
      <c r="K4069" s="17" t="s">
        <v>392</v>
      </c>
      <c r="L4069" s="17" t="s">
        <v>357</v>
      </c>
      <c r="M4069" s="17" t="s">
        <v>255</v>
      </c>
      <c r="N4069" s="36">
        <v>4.8674502896538199</v>
      </c>
      <c r="O4069" s="35">
        <v>11.310321139999999</v>
      </c>
      <c r="P4069" s="37">
        <v>828.42966288000002</v>
      </c>
      <c r="Q4069" t="str">
        <f t="shared" si="252"/>
        <v>Desirable</v>
      </c>
      <c r="R4069" t="str">
        <f t="shared" si="253"/>
        <v>Normal</v>
      </c>
      <c r="S4069">
        <f t="shared" si="254"/>
        <v>3</v>
      </c>
      <c r="T4069" t="str">
        <f t="shared" si="255"/>
        <v>Moderate</v>
      </c>
    </row>
    <row r="4070" spans="1:20" ht="15" customHeight="1" x14ac:dyDescent="0.35">
      <c r="A4070" s="35">
        <v>32</v>
      </c>
      <c r="B4070" s="36">
        <v>31.463280789999999</v>
      </c>
      <c r="C4070" s="35">
        <v>120.72651810000001</v>
      </c>
      <c r="D4070" s="35">
        <v>94.989087740000002</v>
      </c>
      <c r="E4070" s="37">
        <v>171.47800710000001</v>
      </c>
      <c r="F4070" s="37">
        <v>40.207407029999999</v>
      </c>
      <c r="G4070" s="37">
        <v>206.50739809999999</v>
      </c>
      <c r="H4070" s="37">
        <v>264.90053519999998</v>
      </c>
      <c r="I4070" s="17" t="s">
        <v>243</v>
      </c>
      <c r="J4070" s="17" t="s">
        <v>249</v>
      </c>
      <c r="K4070" s="17" t="s">
        <v>392</v>
      </c>
      <c r="L4070" s="17" t="s">
        <v>357</v>
      </c>
      <c r="M4070" s="17" t="s">
        <v>334</v>
      </c>
      <c r="N4070" s="36">
        <v>4.2648362519884699</v>
      </c>
      <c r="O4070" s="35">
        <v>25.737430360000001</v>
      </c>
      <c r="P4070" s="37">
        <v>1006.82498528</v>
      </c>
      <c r="Q4070" t="str">
        <f t="shared" si="252"/>
        <v>Desirable</v>
      </c>
      <c r="R4070" t="str">
        <f t="shared" si="253"/>
        <v>Elevated</v>
      </c>
      <c r="S4070">
        <f t="shared" si="254"/>
        <v>4</v>
      </c>
      <c r="T4070" t="str">
        <f t="shared" si="255"/>
        <v>Moderate</v>
      </c>
    </row>
    <row r="4071" spans="1:20" ht="15" customHeight="1" x14ac:dyDescent="0.35">
      <c r="A4071" s="35">
        <v>32</v>
      </c>
      <c r="B4071" s="36">
        <v>20.693917989999999</v>
      </c>
      <c r="C4071" s="35">
        <v>83.195201650000001</v>
      </c>
      <c r="D4071" s="35">
        <v>78.388778270000003</v>
      </c>
      <c r="E4071" s="37">
        <v>174.32120570000001</v>
      </c>
      <c r="F4071" s="37">
        <v>37.480075550000002</v>
      </c>
      <c r="G4071" s="37">
        <v>204.58408309999999</v>
      </c>
      <c r="H4071" s="37">
        <v>256.88027449999998</v>
      </c>
      <c r="I4071" s="17" t="s">
        <v>243</v>
      </c>
      <c r="J4071" s="17" t="s">
        <v>359</v>
      </c>
      <c r="K4071" s="17" t="s">
        <v>255</v>
      </c>
      <c r="L4071" s="17" t="s">
        <v>357</v>
      </c>
      <c r="M4071" s="17" t="s">
        <v>255</v>
      </c>
      <c r="N4071" s="36">
        <v>4.6510366679343598</v>
      </c>
      <c r="O4071" s="35">
        <v>4.80642338</v>
      </c>
      <c r="P4071" s="37">
        <v>662.20537567999997</v>
      </c>
      <c r="Q4071" t="str">
        <f t="shared" si="252"/>
        <v>Desirable</v>
      </c>
      <c r="R4071" t="str">
        <f t="shared" si="253"/>
        <v>Normal</v>
      </c>
      <c r="S4071">
        <f t="shared" si="254"/>
        <v>1</v>
      </c>
      <c r="T4071" t="str">
        <f t="shared" si="255"/>
        <v>Low</v>
      </c>
    </row>
    <row r="4072" spans="1:20" ht="15" customHeight="1" x14ac:dyDescent="0.35">
      <c r="A4072" s="35">
        <v>80</v>
      </c>
      <c r="B4072" s="36">
        <v>24.236614070000002</v>
      </c>
      <c r="C4072" s="35">
        <v>119.3471682</v>
      </c>
      <c r="D4072" s="35">
        <v>60.966802629999997</v>
      </c>
      <c r="E4072" s="37">
        <v>182.1158145</v>
      </c>
      <c r="F4072" s="37">
        <v>40.819514009999999</v>
      </c>
      <c r="G4072" s="37">
        <v>211.300072</v>
      </c>
      <c r="H4072" s="37">
        <v>250.390052</v>
      </c>
      <c r="I4072" s="17" t="s">
        <v>353</v>
      </c>
      <c r="J4072" s="17" t="s">
        <v>249</v>
      </c>
      <c r="K4072" s="17" t="s">
        <v>255</v>
      </c>
      <c r="L4072" s="17" t="s">
        <v>366</v>
      </c>
      <c r="M4072" s="17" t="s">
        <v>255</v>
      </c>
      <c r="N4072" s="36">
        <v>4.4614890430930902</v>
      </c>
      <c r="O4072" s="35">
        <v>58.380365570000002</v>
      </c>
      <c r="P4072" s="37">
        <v>1938.9291255999999</v>
      </c>
      <c r="Q4072" t="str">
        <f t="shared" si="252"/>
        <v>Desirable</v>
      </c>
      <c r="R4072" t="str">
        <f t="shared" si="253"/>
        <v>Normal</v>
      </c>
      <c r="S4072">
        <f t="shared" si="254"/>
        <v>2</v>
      </c>
      <c r="T4072" t="str">
        <f t="shared" si="255"/>
        <v>Low</v>
      </c>
    </row>
    <row r="4073" spans="1:20" ht="15" customHeight="1" x14ac:dyDescent="0.35">
      <c r="A4073" s="35">
        <v>56</v>
      </c>
      <c r="B4073" s="36">
        <v>15.35027646</v>
      </c>
      <c r="C4073" s="35">
        <v>90.992616639999994</v>
      </c>
      <c r="D4073" s="35">
        <v>84.311494760000002</v>
      </c>
      <c r="E4073" s="37">
        <v>169.5235595</v>
      </c>
      <c r="F4073" s="37">
        <v>38.123493250000003</v>
      </c>
      <c r="G4073" s="37">
        <v>199.13438099999999</v>
      </c>
      <c r="H4073" s="37">
        <v>215.10556629999999</v>
      </c>
      <c r="I4073" s="17" t="s">
        <v>243</v>
      </c>
      <c r="J4073" s="17" t="s">
        <v>354</v>
      </c>
      <c r="K4073" s="17" t="s">
        <v>392</v>
      </c>
      <c r="L4073" s="17" t="s">
        <v>363</v>
      </c>
      <c r="M4073" s="17" t="s">
        <v>332</v>
      </c>
      <c r="N4073" s="36">
        <v>4.4466953326739</v>
      </c>
      <c r="O4073" s="35">
        <v>6.6811218799999903</v>
      </c>
      <c r="P4073" s="37">
        <v>859.61548175999997</v>
      </c>
      <c r="Q4073" t="str">
        <f t="shared" si="252"/>
        <v>Desirable</v>
      </c>
      <c r="R4073" t="str">
        <f t="shared" si="253"/>
        <v>Normal</v>
      </c>
      <c r="S4073">
        <f t="shared" si="254"/>
        <v>2</v>
      </c>
      <c r="T4073" t="str">
        <f t="shared" si="255"/>
        <v>Low</v>
      </c>
    </row>
    <row r="4074" spans="1:20" ht="15" customHeight="1" x14ac:dyDescent="0.35">
      <c r="A4074" s="35">
        <v>30</v>
      </c>
      <c r="B4074" s="36">
        <v>30.018524469999999</v>
      </c>
      <c r="C4074" s="35">
        <v>99.848615379999998</v>
      </c>
      <c r="D4074" s="35">
        <v>83.375043250000004</v>
      </c>
      <c r="E4074" s="37">
        <v>204.4804201</v>
      </c>
      <c r="F4074" s="37">
        <v>36.173428299999998</v>
      </c>
      <c r="G4074" s="37">
        <v>227.65457169999999</v>
      </c>
      <c r="H4074" s="37">
        <v>271.70881539999999</v>
      </c>
      <c r="I4074" s="17" t="s">
        <v>353</v>
      </c>
      <c r="J4074" s="17" t="s">
        <v>249</v>
      </c>
      <c r="K4074" s="17" t="s">
        <v>392</v>
      </c>
      <c r="L4074" s="17" t="s">
        <v>357</v>
      </c>
      <c r="M4074" s="17" t="s">
        <v>334</v>
      </c>
      <c r="N4074" s="36">
        <v>5.6527796703195001</v>
      </c>
      <c r="O4074" s="35">
        <v>16.473572130000001</v>
      </c>
      <c r="P4074" s="37">
        <v>900.5557341</v>
      </c>
      <c r="Q4074" t="str">
        <f t="shared" si="252"/>
        <v>Borderline High</v>
      </c>
      <c r="R4074" t="str">
        <f t="shared" si="253"/>
        <v>Normal</v>
      </c>
      <c r="S4074">
        <f t="shared" si="254"/>
        <v>6</v>
      </c>
      <c r="T4074" t="str">
        <f t="shared" si="255"/>
        <v>High</v>
      </c>
    </row>
    <row r="4075" spans="1:20" ht="15" customHeight="1" x14ac:dyDescent="0.35">
      <c r="A4075" s="35">
        <v>49</v>
      </c>
      <c r="B4075" s="36">
        <v>21.17220734</v>
      </c>
      <c r="C4075" s="35">
        <v>104.14645470000001</v>
      </c>
      <c r="D4075" s="35">
        <v>70.317868020000006</v>
      </c>
      <c r="E4075" s="37">
        <v>215.7358107</v>
      </c>
      <c r="F4075" s="37">
        <v>45.571216870000001</v>
      </c>
      <c r="G4075" s="37">
        <v>236.2873208</v>
      </c>
      <c r="H4075" s="37">
        <v>247.58126590000001</v>
      </c>
      <c r="I4075" s="17" t="s">
        <v>243</v>
      </c>
      <c r="J4075" s="17" t="s">
        <v>359</v>
      </c>
      <c r="K4075" s="17" t="s">
        <v>255</v>
      </c>
      <c r="L4075" s="17" t="s">
        <v>360</v>
      </c>
      <c r="M4075" s="17" t="s">
        <v>255</v>
      </c>
      <c r="N4075" s="36">
        <v>4.7340366467594004</v>
      </c>
      <c r="O4075" s="35">
        <v>33.828586680000001</v>
      </c>
      <c r="P4075" s="37">
        <v>1037.4381596600001</v>
      </c>
      <c r="Q4075" t="str">
        <f t="shared" si="252"/>
        <v>Borderline High</v>
      </c>
      <c r="R4075" t="str">
        <f t="shared" si="253"/>
        <v>Normal</v>
      </c>
      <c r="S4075">
        <f t="shared" si="254"/>
        <v>0</v>
      </c>
      <c r="T4075" t="str">
        <f t="shared" si="255"/>
        <v>Low</v>
      </c>
    </row>
    <row r="4076" spans="1:20" ht="15" customHeight="1" x14ac:dyDescent="0.35">
      <c r="A4076" s="35">
        <v>26</v>
      </c>
      <c r="B4076" s="36">
        <v>26.597111819999999</v>
      </c>
      <c r="C4076" s="35">
        <v>105.30965999999999</v>
      </c>
      <c r="D4076" s="35">
        <v>90.039354340000003</v>
      </c>
      <c r="E4076" s="37">
        <v>184.32441399999999</v>
      </c>
      <c r="F4076" s="37">
        <v>43.874308669999998</v>
      </c>
      <c r="G4076" s="37">
        <v>203.7327219</v>
      </c>
      <c r="H4076" s="37">
        <v>233.8132804</v>
      </c>
      <c r="I4076" s="17" t="s">
        <v>243</v>
      </c>
      <c r="J4076" s="17" t="s">
        <v>249</v>
      </c>
      <c r="K4076" s="17" t="s">
        <v>392</v>
      </c>
      <c r="L4076" s="17" t="s">
        <v>355</v>
      </c>
      <c r="M4076" s="17" t="s">
        <v>333</v>
      </c>
      <c r="N4076" s="36">
        <v>4.20119244240162</v>
      </c>
      <c r="O4076" s="35">
        <v>15.27030566</v>
      </c>
      <c r="P4076" s="37">
        <v>691.52490732000001</v>
      </c>
      <c r="Q4076" t="str">
        <f t="shared" si="252"/>
        <v>Desirable</v>
      </c>
      <c r="R4076" t="str">
        <f t="shared" si="253"/>
        <v>Normal</v>
      </c>
      <c r="S4076">
        <f t="shared" si="254"/>
        <v>2</v>
      </c>
      <c r="T4076" t="str">
        <f t="shared" si="255"/>
        <v>Low</v>
      </c>
    </row>
    <row r="4077" spans="1:20" ht="15" customHeight="1" x14ac:dyDescent="0.35">
      <c r="A4077" s="35">
        <v>57</v>
      </c>
      <c r="B4077" s="36">
        <v>19.267822330000001</v>
      </c>
      <c r="C4077" s="35">
        <v>115.4099954</v>
      </c>
      <c r="D4077" s="35">
        <v>56.928836939999997</v>
      </c>
      <c r="E4077" s="37">
        <v>162.44092549999999</v>
      </c>
      <c r="F4077" s="37">
        <v>36.7194334</v>
      </c>
      <c r="G4077" s="37">
        <v>210.00779320000001</v>
      </c>
      <c r="H4077" s="37">
        <v>247.58191890000001</v>
      </c>
      <c r="I4077" s="17" t="s">
        <v>243</v>
      </c>
      <c r="J4077" s="17" t="s">
        <v>249</v>
      </c>
      <c r="K4077" s="17" t="s">
        <v>255</v>
      </c>
      <c r="L4077" s="17" t="s">
        <v>363</v>
      </c>
      <c r="M4077" s="17" t="s">
        <v>255</v>
      </c>
      <c r="N4077" s="36">
        <v>4.42384074205241</v>
      </c>
      <c r="O4077" s="35">
        <v>58.481158460000003</v>
      </c>
      <c r="P4077" s="37">
        <v>1098.26587281</v>
      </c>
      <c r="Q4077" t="str">
        <f t="shared" si="252"/>
        <v>Desirable</v>
      </c>
      <c r="R4077" t="str">
        <f t="shared" si="253"/>
        <v>Normal</v>
      </c>
      <c r="S4077">
        <f t="shared" si="254"/>
        <v>1</v>
      </c>
      <c r="T4077" t="str">
        <f t="shared" si="255"/>
        <v>Low</v>
      </c>
    </row>
    <row r="4078" spans="1:20" ht="15" customHeight="1" x14ac:dyDescent="0.35">
      <c r="A4078" s="35">
        <v>37</v>
      </c>
      <c r="B4078" s="36">
        <v>28.002079559999999</v>
      </c>
      <c r="C4078" s="35">
        <v>105.7494023</v>
      </c>
      <c r="D4078" s="35">
        <v>79.464664119999995</v>
      </c>
      <c r="E4078" s="37">
        <v>187.53806729999999</v>
      </c>
      <c r="F4078" s="37">
        <v>36.193164150000001</v>
      </c>
      <c r="G4078" s="37">
        <v>216.57620309999999</v>
      </c>
      <c r="H4078" s="37">
        <v>256.5695154</v>
      </c>
      <c r="I4078" s="17" t="s">
        <v>243</v>
      </c>
      <c r="J4078" s="17" t="s">
        <v>359</v>
      </c>
      <c r="K4078" s="17" t="s">
        <v>255</v>
      </c>
      <c r="L4078" s="17" t="s">
        <v>357</v>
      </c>
      <c r="M4078" s="17" t="s">
        <v>333</v>
      </c>
      <c r="N4078" s="36">
        <v>5.18158806239658</v>
      </c>
      <c r="O4078" s="35">
        <v>26.284738180000002</v>
      </c>
      <c r="P4078" s="37">
        <v>1036.0769437199999</v>
      </c>
      <c r="Q4078" t="str">
        <f t="shared" si="252"/>
        <v>Desirable</v>
      </c>
      <c r="R4078" t="str">
        <f t="shared" si="253"/>
        <v>Normal</v>
      </c>
      <c r="S4078">
        <f t="shared" si="254"/>
        <v>3</v>
      </c>
      <c r="T4078" t="str">
        <f t="shared" si="255"/>
        <v>Moderate</v>
      </c>
    </row>
    <row r="4079" spans="1:20" ht="15" customHeight="1" x14ac:dyDescent="0.35">
      <c r="A4079" s="35">
        <v>80</v>
      </c>
      <c r="B4079" s="36">
        <v>26.629216540000002</v>
      </c>
      <c r="C4079" s="35">
        <v>118.23003439999999</v>
      </c>
      <c r="D4079" s="35">
        <v>95.580595669999994</v>
      </c>
      <c r="E4079" s="37">
        <v>184.90488060000001</v>
      </c>
      <c r="F4079" s="37">
        <v>42.645304809999999</v>
      </c>
      <c r="G4079" s="37">
        <v>222.83484820000001</v>
      </c>
      <c r="H4079" s="37">
        <v>235.64088409999999</v>
      </c>
      <c r="I4079" s="17" t="s">
        <v>243</v>
      </c>
      <c r="J4079" s="17" t="s">
        <v>354</v>
      </c>
      <c r="K4079" s="17" t="s">
        <v>392</v>
      </c>
      <c r="L4079" s="17" t="s">
        <v>366</v>
      </c>
      <c r="M4079" s="17" t="s">
        <v>333</v>
      </c>
      <c r="N4079" s="36">
        <v>4.3358789771539197</v>
      </c>
      <c r="O4079" s="35">
        <v>22.64943873</v>
      </c>
      <c r="P4079" s="37">
        <v>2130.3373231999999</v>
      </c>
      <c r="Q4079" t="str">
        <f t="shared" si="252"/>
        <v>Desirable</v>
      </c>
      <c r="R4079" t="str">
        <f t="shared" si="253"/>
        <v>Normal</v>
      </c>
      <c r="S4079">
        <f t="shared" si="254"/>
        <v>2</v>
      </c>
      <c r="T4079" t="str">
        <f t="shared" si="255"/>
        <v>Low</v>
      </c>
    </row>
    <row r="4080" spans="1:20" ht="15" customHeight="1" x14ac:dyDescent="0.35">
      <c r="A4080" s="35">
        <v>61</v>
      </c>
      <c r="B4080" s="36">
        <v>19.630815040000002</v>
      </c>
      <c r="C4080" s="35">
        <v>116.52452719999999</v>
      </c>
      <c r="D4080" s="35">
        <v>85.144392089999997</v>
      </c>
      <c r="E4080" s="37">
        <v>193.9201774</v>
      </c>
      <c r="F4080" s="37">
        <v>29.40558171</v>
      </c>
      <c r="G4080" s="37">
        <v>213.31135259999999</v>
      </c>
      <c r="H4080" s="37">
        <v>245.08933740000001</v>
      </c>
      <c r="I4080" s="17" t="s">
        <v>243</v>
      </c>
      <c r="J4080" s="17" t="s">
        <v>249</v>
      </c>
      <c r="K4080" s="17" t="s">
        <v>392</v>
      </c>
      <c r="L4080" s="17" t="s">
        <v>261</v>
      </c>
      <c r="M4080" s="17" t="s">
        <v>255</v>
      </c>
      <c r="N4080" s="36">
        <v>6.5946723758929497</v>
      </c>
      <c r="O4080" s="35">
        <v>31.380135110000001</v>
      </c>
      <c r="P4080" s="37">
        <v>1197.4797174400001</v>
      </c>
      <c r="Q4080" t="str">
        <f t="shared" si="252"/>
        <v>Desirable</v>
      </c>
      <c r="R4080" t="str">
        <f t="shared" si="253"/>
        <v>Normal</v>
      </c>
      <c r="S4080">
        <f t="shared" si="254"/>
        <v>1</v>
      </c>
      <c r="T4080" t="str">
        <f t="shared" si="255"/>
        <v>Low</v>
      </c>
    </row>
    <row r="4081" spans="1:20" ht="15" customHeight="1" x14ac:dyDescent="0.35">
      <c r="A4081" s="35">
        <v>55</v>
      </c>
      <c r="B4081" s="36">
        <v>24.613308870000001</v>
      </c>
      <c r="C4081" s="35">
        <v>109.01777920000001</v>
      </c>
      <c r="D4081" s="35">
        <v>82.378142409999995</v>
      </c>
      <c r="E4081" s="37">
        <v>188.3787011</v>
      </c>
      <c r="F4081" s="37">
        <v>36.530012859999999</v>
      </c>
      <c r="G4081" s="37">
        <v>213.71847990000001</v>
      </c>
      <c r="H4081" s="37">
        <v>228.6698537</v>
      </c>
      <c r="I4081" s="17" t="s">
        <v>243</v>
      </c>
      <c r="J4081" s="17" t="s">
        <v>249</v>
      </c>
      <c r="K4081" s="17" t="s">
        <v>392</v>
      </c>
      <c r="L4081" s="17" t="s">
        <v>363</v>
      </c>
      <c r="M4081" s="17" t="s">
        <v>255</v>
      </c>
      <c r="N4081" s="36">
        <v>5.15682000501765</v>
      </c>
      <c r="O4081" s="35">
        <v>26.639636790000001</v>
      </c>
      <c r="P4081" s="37">
        <v>1353.73198785</v>
      </c>
      <c r="Q4081" t="str">
        <f t="shared" si="252"/>
        <v>Desirable</v>
      </c>
      <c r="R4081" t="str">
        <f t="shared" si="253"/>
        <v>Normal</v>
      </c>
      <c r="S4081">
        <f t="shared" si="254"/>
        <v>1</v>
      </c>
      <c r="T4081" t="str">
        <f t="shared" si="255"/>
        <v>Low</v>
      </c>
    </row>
    <row r="4082" spans="1:20" ht="15" customHeight="1" x14ac:dyDescent="0.35">
      <c r="A4082" s="35">
        <v>77</v>
      </c>
      <c r="B4082" s="36">
        <v>27.665986279999998</v>
      </c>
      <c r="C4082" s="35">
        <v>133.3393715</v>
      </c>
      <c r="D4082" s="35">
        <v>84.127720310000001</v>
      </c>
      <c r="E4082" s="37">
        <v>197.2482503</v>
      </c>
      <c r="F4082" s="37">
        <v>33.776675740000002</v>
      </c>
      <c r="G4082" s="37">
        <v>214.1294924</v>
      </c>
      <c r="H4082" s="37">
        <v>256.47813830000001</v>
      </c>
      <c r="I4082" s="17" t="s">
        <v>353</v>
      </c>
      <c r="J4082" s="17" t="s">
        <v>249</v>
      </c>
      <c r="K4082" s="17" t="s">
        <v>392</v>
      </c>
      <c r="L4082" s="17" t="s">
        <v>366</v>
      </c>
      <c r="M4082" s="17" t="s">
        <v>333</v>
      </c>
      <c r="N4082" s="36">
        <v>5.8397768868180497</v>
      </c>
      <c r="O4082" s="35">
        <v>49.211651189999998</v>
      </c>
      <c r="P4082" s="37">
        <v>2130.2809435600002</v>
      </c>
      <c r="Q4082" t="str">
        <f t="shared" si="252"/>
        <v>Desirable</v>
      </c>
      <c r="R4082" t="str">
        <f t="shared" si="253"/>
        <v>High / Stage 1</v>
      </c>
      <c r="S4082">
        <f t="shared" si="254"/>
        <v>7</v>
      </c>
      <c r="T4082" t="str">
        <f t="shared" si="255"/>
        <v>High</v>
      </c>
    </row>
    <row r="4083" spans="1:20" ht="15" customHeight="1" x14ac:dyDescent="0.35">
      <c r="A4083" s="35">
        <v>88</v>
      </c>
      <c r="B4083" s="36">
        <v>29.22590271</v>
      </c>
      <c r="C4083" s="35">
        <v>107.2238931</v>
      </c>
      <c r="D4083" s="35">
        <v>82.920835339999996</v>
      </c>
      <c r="E4083" s="37">
        <v>183.8740866</v>
      </c>
      <c r="F4083" s="37">
        <v>22.268718570000001</v>
      </c>
      <c r="G4083" s="37">
        <v>215.99702300000001</v>
      </c>
      <c r="H4083" s="37">
        <v>275.68405039999999</v>
      </c>
      <c r="I4083" s="17" t="s">
        <v>243</v>
      </c>
      <c r="J4083" s="17" t="s">
        <v>359</v>
      </c>
      <c r="K4083" s="17" t="s">
        <v>392</v>
      </c>
      <c r="L4083" s="17" t="s">
        <v>366</v>
      </c>
      <c r="M4083" s="17" t="s">
        <v>333</v>
      </c>
      <c r="N4083" s="36">
        <v>8.2570573615184006</v>
      </c>
      <c r="O4083" s="35">
        <v>24.303057760000002</v>
      </c>
      <c r="P4083" s="37">
        <v>2571.8794384799999</v>
      </c>
      <c r="Q4083" t="str">
        <f t="shared" si="252"/>
        <v>Desirable</v>
      </c>
      <c r="R4083" t="str">
        <f t="shared" si="253"/>
        <v>Normal</v>
      </c>
      <c r="S4083">
        <f t="shared" si="254"/>
        <v>3</v>
      </c>
      <c r="T4083" t="str">
        <f t="shared" si="255"/>
        <v>Moderate</v>
      </c>
    </row>
    <row r="4084" spans="1:20" ht="15" customHeight="1" x14ac:dyDescent="0.35">
      <c r="A4084" s="35">
        <v>53</v>
      </c>
      <c r="B4084" s="36">
        <v>34.916508270000001</v>
      </c>
      <c r="C4084" s="35">
        <v>105.8560813</v>
      </c>
      <c r="D4084" s="35">
        <v>98.381041719999999</v>
      </c>
      <c r="E4084" s="37">
        <v>207.9990952</v>
      </c>
      <c r="F4084" s="37">
        <v>42.085472930000002</v>
      </c>
      <c r="G4084" s="37">
        <v>230.64147819999999</v>
      </c>
      <c r="H4084" s="37">
        <v>260.09369820000001</v>
      </c>
      <c r="I4084" s="17" t="s">
        <v>243</v>
      </c>
      <c r="J4084" s="17" t="s">
        <v>249</v>
      </c>
      <c r="K4084" s="17" t="s">
        <v>392</v>
      </c>
      <c r="L4084" s="17" t="s">
        <v>363</v>
      </c>
      <c r="M4084" s="17" t="s">
        <v>334</v>
      </c>
      <c r="N4084" s="36">
        <v>4.94230148122515</v>
      </c>
      <c r="O4084" s="35">
        <v>7.4750395799999998</v>
      </c>
      <c r="P4084" s="37">
        <v>1850.5749383100001</v>
      </c>
      <c r="Q4084" t="str">
        <f t="shared" si="252"/>
        <v>Borderline High</v>
      </c>
      <c r="R4084" t="str">
        <f t="shared" si="253"/>
        <v>Normal</v>
      </c>
      <c r="S4084">
        <f t="shared" si="254"/>
        <v>3</v>
      </c>
      <c r="T4084" t="str">
        <f t="shared" si="255"/>
        <v>Moderate</v>
      </c>
    </row>
    <row r="4085" spans="1:20" ht="15" customHeight="1" x14ac:dyDescent="0.35">
      <c r="A4085" s="35">
        <v>35</v>
      </c>
      <c r="B4085" s="36">
        <v>33.089374020000001</v>
      </c>
      <c r="C4085" s="35">
        <v>102.2189328</v>
      </c>
      <c r="D4085" s="35">
        <v>63.976542989999999</v>
      </c>
      <c r="E4085" s="37">
        <v>192.44865859999999</v>
      </c>
      <c r="F4085" s="37">
        <v>45.438664320000001</v>
      </c>
      <c r="G4085" s="37">
        <v>199.93338800000001</v>
      </c>
      <c r="H4085" s="37">
        <v>251.27767410000001</v>
      </c>
      <c r="I4085" s="17" t="s">
        <v>243</v>
      </c>
      <c r="J4085" s="17" t="s">
        <v>249</v>
      </c>
      <c r="K4085" s="17" t="s">
        <v>255</v>
      </c>
      <c r="L4085" s="17" t="s">
        <v>357</v>
      </c>
      <c r="M4085" s="17" t="s">
        <v>334</v>
      </c>
      <c r="N4085" s="36">
        <v>4.23535025688009</v>
      </c>
      <c r="O4085" s="35">
        <v>38.242389809999999</v>
      </c>
      <c r="P4085" s="37">
        <v>1158.1280907</v>
      </c>
      <c r="Q4085" t="str">
        <f t="shared" si="252"/>
        <v>Desirable</v>
      </c>
      <c r="R4085" t="str">
        <f t="shared" si="253"/>
        <v>Normal</v>
      </c>
      <c r="S4085">
        <f t="shared" si="254"/>
        <v>3</v>
      </c>
      <c r="T4085" t="str">
        <f t="shared" si="255"/>
        <v>Moderate</v>
      </c>
    </row>
    <row r="4086" spans="1:20" ht="15" customHeight="1" x14ac:dyDescent="0.35">
      <c r="A4086" s="35">
        <v>33</v>
      </c>
      <c r="B4086" s="36">
        <v>23.52474608</v>
      </c>
      <c r="C4086" s="35">
        <v>127.35804589999999</v>
      </c>
      <c r="D4086" s="35">
        <v>86.337818760000005</v>
      </c>
      <c r="E4086" s="37">
        <v>176.9040526</v>
      </c>
      <c r="F4086" s="37">
        <v>39.093885929999999</v>
      </c>
      <c r="G4086" s="37">
        <v>188.47069070000001</v>
      </c>
      <c r="H4086" s="37">
        <v>233.74883059999999</v>
      </c>
      <c r="I4086" s="17" t="s">
        <v>243</v>
      </c>
      <c r="J4086" s="17" t="s">
        <v>359</v>
      </c>
      <c r="K4086" s="17" t="s">
        <v>392</v>
      </c>
      <c r="L4086" s="17" t="s">
        <v>357</v>
      </c>
      <c r="M4086" s="17" t="s">
        <v>255</v>
      </c>
      <c r="N4086" s="36">
        <v>4.5251079137222998</v>
      </c>
      <c r="O4086" s="35">
        <v>41.020227140000003</v>
      </c>
      <c r="P4086" s="37">
        <v>776.31662064</v>
      </c>
      <c r="Q4086" t="str">
        <f t="shared" si="252"/>
        <v>Desirable</v>
      </c>
      <c r="R4086" t="str">
        <f t="shared" si="253"/>
        <v>Elevated</v>
      </c>
      <c r="S4086">
        <f t="shared" si="254"/>
        <v>2</v>
      </c>
      <c r="T4086" t="str">
        <f t="shared" si="255"/>
        <v>Low</v>
      </c>
    </row>
    <row r="4087" spans="1:20" ht="15" customHeight="1" x14ac:dyDescent="0.35">
      <c r="A4087" s="35">
        <v>72</v>
      </c>
      <c r="B4087" s="36">
        <v>23.463761099999999</v>
      </c>
      <c r="C4087" s="35">
        <v>117.3327566</v>
      </c>
      <c r="D4087" s="35">
        <v>80.639070919999995</v>
      </c>
      <c r="E4087" s="37">
        <v>196.23478159999999</v>
      </c>
      <c r="F4087" s="37">
        <v>41.503436379999997</v>
      </c>
      <c r="G4087" s="37">
        <v>229.06943849999999</v>
      </c>
      <c r="H4087" s="37">
        <v>251.86058600000001</v>
      </c>
      <c r="I4087" s="17" t="s">
        <v>243</v>
      </c>
      <c r="J4087" s="17" t="s">
        <v>359</v>
      </c>
      <c r="K4087" s="17" t="s">
        <v>392</v>
      </c>
      <c r="L4087" s="17" t="s">
        <v>366</v>
      </c>
      <c r="M4087" s="17" t="s">
        <v>255</v>
      </c>
      <c r="N4087" s="36">
        <v>4.7281574422729804</v>
      </c>
      <c r="O4087" s="35">
        <v>36.693685680000002</v>
      </c>
      <c r="P4087" s="37">
        <v>1689.3907991999999</v>
      </c>
      <c r="Q4087" t="str">
        <f t="shared" si="252"/>
        <v>Desirable</v>
      </c>
      <c r="R4087" t="str">
        <f t="shared" si="253"/>
        <v>Normal</v>
      </c>
      <c r="S4087">
        <f t="shared" si="254"/>
        <v>0</v>
      </c>
      <c r="T4087" t="str">
        <f t="shared" si="255"/>
        <v>Low</v>
      </c>
    </row>
    <row r="4088" spans="1:20" ht="15" customHeight="1" x14ac:dyDescent="0.35">
      <c r="A4088" s="35">
        <v>56</v>
      </c>
      <c r="B4088" s="36">
        <v>19.846801679999999</v>
      </c>
      <c r="C4088" s="35">
        <v>117.4640629</v>
      </c>
      <c r="D4088" s="35">
        <v>81.045115510000002</v>
      </c>
      <c r="E4088" s="37">
        <v>194.0905052</v>
      </c>
      <c r="F4088" s="37">
        <v>36.054533560000003</v>
      </c>
      <c r="G4088" s="37">
        <v>235.24644789999999</v>
      </c>
      <c r="H4088" s="37">
        <v>264.75303580000002</v>
      </c>
      <c r="I4088" s="17" t="s">
        <v>353</v>
      </c>
      <c r="J4088" s="17" t="s">
        <v>359</v>
      </c>
      <c r="K4088" s="17" t="s">
        <v>392</v>
      </c>
      <c r="L4088" s="17" t="s">
        <v>363</v>
      </c>
      <c r="M4088" s="17" t="s">
        <v>255</v>
      </c>
      <c r="N4088" s="36">
        <v>5.3832482641053998</v>
      </c>
      <c r="O4088" s="35">
        <v>36.41894739</v>
      </c>
      <c r="P4088" s="37">
        <v>1111.4208940799999</v>
      </c>
      <c r="Q4088" t="str">
        <f t="shared" si="252"/>
        <v>Desirable</v>
      </c>
      <c r="R4088" t="str">
        <f t="shared" si="253"/>
        <v>Normal</v>
      </c>
      <c r="S4088">
        <f t="shared" si="254"/>
        <v>3</v>
      </c>
      <c r="T4088" t="str">
        <f t="shared" si="255"/>
        <v>Moderate</v>
      </c>
    </row>
    <row r="4089" spans="1:20" ht="15" customHeight="1" x14ac:dyDescent="0.35">
      <c r="A4089" s="35">
        <v>85</v>
      </c>
      <c r="B4089" s="36">
        <v>21.951304929999999</v>
      </c>
      <c r="C4089" s="35">
        <v>116.39971180000001</v>
      </c>
      <c r="D4089" s="35">
        <v>65.602945500000004</v>
      </c>
      <c r="E4089" s="37">
        <v>186.95236109999999</v>
      </c>
      <c r="F4089" s="37">
        <v>35.084606860000001</v>
      </c>
      <c r="G4089" s="37">
        <v>215.3169551</v>
      </c>
      <c r="H4089" s="37">
        <v>221.04077169999999</v>
      </c>
      <c r="I4089" s="17" t="s">
        <v>243</v>
      </c>
      <c r="J4089" s="17" t="s">
        <v>359</v>
      </c>
      <c r="K4089" s="17" t="s">
        <v>255</v>
      </c>
      <c r="L4089" s="17" t="s">
        <v>366</v>
      </c>
      <c r="M4089" s="17" t="s">
        <v>255</v>
      </c>
      <c r="N4089" s="36">
        <v>5.3286149634227398</v>
      </c>
      <c r="O4089" s="35">
        <v>50.796766300000002</v>
      </c>
      <c r="P4089" s="37">
        <v>1865.8609190499999</v>
      </c>
      <c r="Q4089" t="str">
        <f t="shared" si="252"/>
        <v>Desirable</v>
      </c>
      <c r="R4089" t="str">
        <f t="shared" si="253"/>
        <v>Normal</v>
      </c>
      <c r="S4089">
        <f t="shared" si="254"/>
        <v>1</v>
      </c>
      <c r="T4089" t="str">
        <f t="shared" si="255"/>
        <v>Low</v>
      </c>
    </row>
    <row r="4090" spans="1:20" ht="15" customHeight="1" x14ac:dyDescent="0.35">
      <c r="A4090" s="35">
        <v>76</v>
      </c>
      <c r="B4090" s="36">
        <v>31.300777050000001</v>
      </c>
      <c r="C4090" s="35">
        <v>112.321316</v>
      </c>
      <c r="D4090" s="35">
        <v>86.282791099999997</v>
      </c>
      <c r="E4090" s="37">
        <v>225.81408479999999</v>
      </c>
      <c r="F4090" s="37">
        <v>34.296748940000001</v>
      </c>
      <c r="G4090" s="37">
        <v>237.3045482</v>
      </c>
      <c r="H4090" s="37">
        <v>259.53913399999999</v>
      </c>
      <c r="I4090" s="17" t="s">
        <v>353</v>
      </c>
      <c r="J4090" s="17" t="s">
        <v>359</v>
      </c>
      <c r="K4090" s="17" t="s">
        <v>392</v>
      </c>
      <c r="L4090" s="17" t="s">
        <v>366</v>
      </c>
      <c r="M4090" s="17" t="s">
        <v>334</v>
      </c>
      <c r="N4090" s="36">
        <v>6.5841250782996203</v>
      </c>
      <c r="O4090" s="35">
        <v>26.038524899999999</v>
      </c>
      <c r="P4090" s="37">
        <v>2378.8590558000001</v>
      </c>
      <c r="Q4090" t="str">
        <f t="shared" si="252"/>
        <v>Borderline High</v>
      </c>
      <c r="R4090" t="str">
        <f t="shared" si="253"/>
        <v>Normal</v>
      </c>
      <c r="S4090">
        <f t="shared" si="254"/>
        <v>6</v>
      </c>
      <c r="T4090" t="str">
        <f t="shared" si="255"/>
        <v>High</v>
      </c>
    </row>
    <row r="4091" spans="1:20" ht="15" customHeight="1" x14ac:dyDescent="0.35">
      <c r="A4091" s="35">
        <v>79</v>
      </c>
      <c r="B4091" s="36">
        <v>19.054417910000002</v>
      </c>
      <c r="C4091" s="35">
        <v>108.9380704</v>
      </c>
      <c r="D4091" s="35">
        <v>71.222505609999999</v>
      </c>
      <c r="E4091" s="37">
        <v>176.31808649999999</v>
      </c>
      <c r="F4091" s="37">
        <v>39.31658161</v>
      </c>
      <c r="G4091" s="37">
        <v>207.65791780000001</v>
      </c>
      <c r="H4091" s="37">
        <v>254.53972820000001</v>
      </c>
      <c r="I4091" s="17" t="s">
        <v>243</v>
      </c>
      <c r="J4091" s="17" t="s">
        <v>354</v>
      </c>
      <c r="K4091" s="17" t="s">
        <v>255</v>
      </c>
      <c r="L4091" s="17" t="s">
        <v>366</v>
      </c>
      <c r="M4091" s="17" t="s">
        <v>255</v>
      </c>
      <c r="N4091" s="36">
        <v>4.48457315666412</v>
      </c>
      <c r="O4091" s="35">
        <v>37.715564790000002</v>
      </c>
      <c r="P4091" s="37">
        <v>1505.2990148900001</v>
      </c>
      <c r="Q4091" t="str">
        <f t="shared" si="252"/>
        <v>Desirable</v>
      </c>
      <c r="R4091" t="str">
        <f t="shared" si="253"/>
        <v>Normal</v>
      </c>
      <c r="S4091">
        <f t="shared" si="254"/>
        <v>1</v>
      </c>
      <c r="T4091" t="str">
        <f t="shared" si="255"/>
        <v>Low</v>
      </c>
    </row>
    <row r="4092" spans="1:20" ht="15" customHeight="1" x14ac:dyDescent="0.35">
      <c r="A4092" s="35">
        <v>30</v>
      </c>
      <c r="B4092" s="36">
        <v>26.225358979999999</v>
      </c>
      <c r="C4092" s="35">
        <v>96.200344400000006</v>
      </c>
      <c r="D4092" s="35">
        <v>88.420560190000003</v>
      </c>
      <c r="E4092" s="37">
        <v>186.5180809</v>
      </c>
      <c r="F4092" s="37">
        <v>40.576428759999999</v>
      </c>
      <c r="G4092" s="37">
        <v>224.08997539999999</v>
      </c>
      <c r="H4092" s="37">
        <v>266.97198100000003</v>
      </c>
      <c r="I4092" s="17" t="s">
        <v>353</v>
      </c>
      <c r="J4092" s="17" t="s">
        <v>359</v>
      </c>
      <c r="K4092" s="17" t="s">
        <v>392</v>
      </c>
      <c r="L4092" s="17" t="s">
        <v>357</v>
      </c>
      <c r="M4092" s="17" t="s">
        <v>333</v>
      </c>
      <c r="N4092" s="36">
        <v>4.5967101245703601</v>
      </c>
      <c r="O4092" s="35">
        <v>7.7797842099999999</v>
      </c>
      <c r="P4092" s="37">
        <v>786.76076939999996</v>
      </c>
      <c r="Q4092" t="str">
        <f t="shared" si="252"/>
        <v>Desirable</v>
      </c>
      <c r="R4092" t="str">
        <f t="shared" si="253"/>
        <v>Normal</v>
      </c>
      <c r="S4092">
        <f t="shared" si="254"/>
        <v>4</v>
      </c>
      <c r="T4092" t="str">
        <f t="shared" si="255"/>
        <v>Moderate</v>
      </c>
    </row>
    <row r="4093" spans="1:20" ht="15" customHeight="1" x14ac:dyDescent="0.35">
      <c r="A4093" s="35">
        <v>23</v>
      </c>
      <c r="B4093" s="36">
        <v>25.492249789999999</v>
      </c>
      <c r="C4093" s="35">
        <v>125.8674494</v>
      </c>
      <c r="D4093" s="35">
        <v>78.11023754</v>
      </c>
      <c r="E4093" s="37">
        <v>187.09257930000001</v>
      </c>
      <c r="F4093" s="37">
        <v>34.534730029999999</v>
      </c>
      <c r="G4093" s="37">
        <v>213.80789720000001</v>
      </c>
      <c r="H4093" s="37">
        <v>238.9274997</v>
      </c>
      <c r="I4093" s="17" t="s">
        <v>243</v>
      </c>
      <c r="J4093" s="17" t="s">
        <v>354</v>
      </c>
      <c r="K4093" s="17" t="s">
        <v>255</v>
      </c>
      <c r="L4093" s="17" t="s">
        <v>355</v>
      </c>
      <c r="M4093" s="17" t="s">
        <v>333</v>
      </c>
      <c r="N4093" s="36">
        <v>5.4175196718629204</v>
      </c>
      <c r="O4093" s="35">
        <v>47.757211859999998</v>
      </c>
      <c r="P4093" s="37">
        <v>586.32174516999999</v>
      </c>
      <c r="Q4093" t="str">
        <f t="shared" si="252"/>
        <v>Desirable</v>
      </c>
      <c r="R4093" t="str">
        <f t="shared" si="253"/>
        <v>Elevated</v>
      </c>
      <c r="S4093">
        <f t="shared" si="254"/>
        <v>4</v>
      </c>
      <c r="T4093" t="str">
        <f t="shared" si="255"/>
        <v>Moderate</v>
      </c>
    </row>
    <row r="4094" spans="1:20" ht="15" customHeight="1" x14ac:dyDescent="0.35">
      <c r="A4094" s="35">
        <v>77</v>
      </c>
      <c r="B4094" s="36">
        <v>23.210830250000001</v>
      </c>
      <c r="C4094" s="35">
        <v>108.3254596</v>
      </c>
      <c r="D4094" s="35">
        <v>64.681308029999997</v>
      </c>
      <c r="E4094" s="37">
        <v>168.39976340000001</v>
      </c>
      <c r="F4094" s="37">
        <v>36.087059719999999</v>
      </c>
      <c r="G4094" s="37">
        <v>212.75229089999999</v>
      </c>
      <c r="H4094" s="37">
        <v>249.2628867</v>
      </c>
      <c r="I4094" s="17" t="s">
        <v>353</v>
      </c>
      <c r="J4094" s="17" t="s">
        <v>249</v>
      </c>
      <c r="K4094" s="17" t="s">
        <v>255</v>
      </c>
      <c r="L4094" s="17" t="s">
        <v>366</v>
      </c>
      <c r="M4094" s="17" t="s">
        <v>255</v>
      </c>
      <c r="N4094" s="36">
        <v>4.6664861229098804</v>
      </c>
      <c r="O4094" s="35">
        <v>43.644151569999998</v>
      </c>
      <c r="P4094" s="37">
        <v>1787.2339292500001</v>
      </c>
      <c r="Q4094" t="str">
        <f t="shared" si="252"/>
        <v>Desirable</v>
      </c>
      <c r="R4094" t="str">
        <f t="shared" si="253"/>
        <v>Normal</v>
      </c>
      <c r="S4094">
        <f t="shared" si="254"/>
        <v>3</v>
      </c>
      <c r="T4094" t="str">
        <f t="shared" si="255"/>
        <v>Moderate</v>
      </c>
    </row>
    <row r="4095" spans="1:20" ht="15" customHeight="1" x14ac:dyDescent="0.35">
      <c r="A4095" s="35">
        <v>31</v>
      </c>
      <c r="B4095" s="36">
        <v>20.488410439999999</v>
      </c>
      <c r="C4095" s="35">
        <v>94.676599730000007</v>
      </c>
      <c r="D4095" s="35">
        <v>66.019928829999998</v>
      </c>
      <c r="E4095" s="37">
        <v>173.29401369999999</v>
      </c>
      <c r="F4095" s="37">
        <v>26.858418199999999</v>
      </c>
      <c r="G4095" s="37">
        <v>198.20294989999999</v>
      </c>
      <c r="H4095" s="37">
        <v>230.2626746</v>
      </c>
      <c r="I4095" s="17" t="s">
        <v>243</v>
      </c>
      <c r="J4095" s="17" t="s">
        <v>249</v>
      </c>
      <c r="K4095" s="17" t="s">
        <v>255</v>
      </c>
      <c r="L4095" s="17" t="s">
        <v>357</v>
      </c>
      <c r="M4095" s="17" t="s">
        <v>255</v>
      </c>
      <c r="N4095" s="36">
        <v>6.4521302933618001</v>
      </c>
      <c r="O4095" s="35">
        <v>28.656670900000002</v>
      </c>
      <c r="P4095" s="37">
        <v>635.14072364000003</v>
      </c>
      <c r="Q4095" t="str">
        <f t="shared" si="252"/>
        <v>Desirable</v>
      </c>
      <c r="R4095" t="str">
        <f t="shared" si="253"/>
        <v>Normal</v>
      </c>
      <c r="S4095">
        <f t="shared" si="254"/>
        <v>1</v>
      </c>
      <c r="T4095" t="str">
        <f t="shared" si="255"/>
        <v>Low</v>
      </c>
    </row>
    <row r="4096" spans="1:20" ht="15" customHeight="1" x14ac:dyDescent="0.35">
      <c r="A4096" s="35">
        <v>71</v>
      </c>
      <c r="B4096" s="36">
        <v>17.528244019999999</v>
      </c>
      <c r="C4096" s="35">
        <v>91.249605070000001</v>
      </c>
      <c r="D4096" s="35">
        <v>69.930100280000005</v>
      </c>
      <c r="E4096" s="37">
        <v>198.9483367</v>
      </c>
      <c r="F4096" s="37">
        <v>40.277724280000001</v>
      </c>
      <c r="G4096" s="37">
        <v>217.92165589999999</v>
      </c>
      <c r="H4096" s="37">
        <v>226.59632930000001</v>
      </c>
      <c r="I4096" s="17" t="s">
        <v>243</v>
      </c>
      <c r="J4096" s="17" t="s">
        <v>354</v>
      </c>
      <c r="K4096" s="17" t="s">
        <v>255</v>
      </c>
      <c r="L4096" s="17" t="s">
        <v>366</v>
      </c>
      <c r="M4096" s="17" t="s">
        <v>332</v>
      </c>
      <c r="N4096" s="36">
        <v>4.9394135407691904</v>
      </c>
      <c r="O4096" s="35">
        <v>21.31950479</v>
      </c>
      <c r="P4096" s="37">
        <v>1244.50532542</v>
      </c>
      <c r="Q4096" t="str">
        <f t="shared" si="252"/>
        <v>Desirable</v>
      </c>
      <c r="R4096" t="str">
        <f t="shared" si="253"/>
        <v>Normal</v>
      </c>
      <c r="S4096">
        <f t="shared" si="254"/>
        <v>1</v>
      </c>
      <c r="T4096" t="str">
        <f t="shared" si="255"/>
        <v>Low</v>
      </c>
    </row>
    <row r="4097" spans="1:20" ht="15" customHeight="1" x14ac:dyDescent="0.35">
      <c r="A4097" s="35">
        <v>21</v>
      </c>
      <c r="B4097" s="36">
        <v>20.533367210000002</v>
      </c>
      <c r="C4097" s="35">
        <v>119.6284556</v>
      </c>
      <c r="D4097" s="35">
        <v>88.441323400000002</v>
      </c>
      <c r="E4097" s="37">
        <v>178.45818499999999</v>
      </c>
      <c r="F4097" s="37">
        <v>44.928366269999998</v>
      </c>
      <c r="G4097" s="37">
        <v>193.8620688</v>
      </c>
      <c r="H4097" s="37">
        <v>253.9645807</v>
      </c>
      <c r="I4097" s="17" t="s">
        <v>353</v>
      </c>
      <c r="J4097" s="17" t="s">
        <v>249</v>
      </c>
      <c r="K4097" s="17" t="s">
        <v>392</v>
      </c>
      <c r="L4097" s="17" t="s">
        <v>355</v>
      </c>
      <c r="M4097" s="17" t="s">
        <v>255</v>
      </c>
      <c r="N4097" s="36">
        <v>3.97206041117862</v>
      </c>
      <c r="O4097" s="35">
        <v>31.187132200000001</v>
      </c>
      <c r="P4097" s="37">
        <v>431.20071141</v>
      </c>
      <c r="Q4097" t="str">
        <f t="shared" si="252"/>
        <v>Desirable</v>
      </c>
      <c r="R4097" t="str">
        <f t="shared" si="253"/>
        <v>Normal</v>
      </c>
      <c r="S4097">
        <f t="shared" si="254"/>
        <v>2</v>
      </c>
      <c r="T4097" t="str">
        <f t="shared" si="255"/>
        <v>Low</v>
      </c>
    </row>
    <row r="4098" spans="1:20" ht="15" customHeight="1" x14ac:dyDescent="0.35">
      <c r="A4098" s="35">
        <v>56</v>
      </c>
      <c r="B4098" s="36">
        <v>26.584479569999999</v>
      </c>
      <c r="C4098" s="35">
        <v>119.3861606</v>
      </c>
      <c r="D4098" s="35">
        <v>79.067269280000005</v>
      </c>
      <c r="E4098" s="37">
        <v>194.6559906</v>
      </c>
      <c r="F4098" s="37">
        <v>32.399666910000001</v>
      </c>
      <c r="G4098" s="37">
        <v>212.19542730000001</v>
      </c>
      <c r="H4098" s="37">
        <v>238.9674311</v>
      </c>
      <c r="I4098" s="17" t="s">
        <v>353</v>
      </c>
      <c r="J4098" s="17" t="s">
        <v>249</v>
      </c>
      <c r="K4098" s="17" t="s">
        <v>255</v>
      </c>
      <c r="L4098" s="17" t="s">
        <v>363</v>
      </c>
      <c r="M4098" s="17" t="s">
        <v>333</v>
      </c>
      <c r="N4098" s="36">
        <v>6.0079627096388597</v>
      </c>
      <c r="O4098" s="35">
        <v>40.318891319999999</v>
      </c>
      <c r="P4098" s="37">
        <v>1488.7308559200001</v>
      </c>
      <c r="Q4098" t="str">
        <f t="shared" ref="Q4098:Q4156" si="256">IF(E4098&lt;200,"Desirable",IF(E4098&lt;240,"Borderline High","High"))</f>
        <v>Desirable</v>
      </c>
      <c r="R4098" t="str">
        <f t="shared" ref="R4098:R4156" si="257">IF(C4098&lt;120,"Normal",IF(C4098&lt;130,"Elevated",IF(C4098&lt;140,"High / Stage 1","High / Stage 2")))</f>
        <v>Normal</v>
      </c>
      <c r="S4098">
        <f t="shared" ref="S4098:S4156" si="258">(IF(M4098="Obese",3,IF(M4098="Overweight",2,IF(M4098="Underweight",1,0))))+(IF(R4098="High / Stage 2",3,IF(R4098="High / Stage 1",2,IF(R4098="Elevated",1,0))))+IF(I4098="smoker",2,0)+IF(F4098&lt;40,1,0)</f>
        <v>5</v>
      </c>
      <c r="T4098" t="str">
        <f t="shared" ref="T4098:T4156" si="259">IF(S4098&lt;=2,"Low",IF(S4098&lt;=5,"Moderate","High"))</f>
        <v>Moderate</v>
      </c>
    </row>
    <row r="4099" spans="1:20" ht="15" customHeight="1" x14ac:dyDescent="0.35">
      <c r="A4099" s="35">
        <v>89</v>
      </c>
      <c r="B4099" s="36">
        <v>29.988286689999999</v>
      </c>
      <c r="C4099" s="35">
        <v>118.9249657</v>
      </c>
      <c r="D4099" s="35">
        <v>89.515483529999997</v>
      </c>
      <c r="E4099" s="37">
        <v>182.73331450000001</v>
      </c>
      <c r="F4099" s="37">
        <v>36.228114069999997</v>
      </c>
      <c r="G4099" s="37">
        <v>207.9599584</v>
      </c>
      <c r="H4099" s="37">
        <v>261.56302599999998</v>
      </c>
      <c r="I4099" s="17" t="s">
        <v>243</v>
      </c>
      <c r="J4099" s="17" t="s">
        <v>249</v>
      </c>
      <c r="K4099" s="17" t="s">
        <v>392</v>
      </c>
      <c r="L4099" s="17" t="s">
        <v>366</v>
      </c>
      <c r="M4099" s="17" t="s">
        <v>333</v>
      </c>
      <c r="N4099" s="36">
        <v>5.0439643131001102</v>
      </c>
      <c r="O4099" s="35">
        <v>29.40948217</v>
      </c>
      <c r="P4099" s="37">
        <v>2668.9575154099998</v>
      </c>
      <c r="Q4099" t="str">
        <f t="shared" si="256"/>
        <v>Desirable</v>
      </c>
      <c r="R4099" t="str">
        <f t="shared" si="257"/>
        <v>Normal</v>
      </c>
      <c r="S4099">
        <f t="shared" si="258"/>
        <v>3</v>
      </c>
      <c r="T4099" t="str">
        <f t="shared" si="259"/>
        <v>Moderate</v>
      </c>
    </row>
    <row r="4100" spans="1:20" ht="15" customHeight="1" x14ac:dyDescent="0.35">
      <c r="A4100" s="35">
        <v>42</v>
      </c>
      <c r="B4100" s="36">
        <v>35.059657530000003</v>
      </c>
      <c r="C4100" s="35">
        <v>93.02454505</v>
      </c>
      <c r="D4100" s="35">
        <v>74.912815320000007</v>
      </c>
      <c r="E4100" s="37">
        <v>195.96246600000001</v>
      </c>
      <c r="F4100" s="37">
        <v>53.283934430000002</v>
      </c>
      <c r="G4100" s="37">
        <v>204.18428779999999</v>
      </c>
      <c r="H4100" s="37">
        <v>242.7158392</v>
      </c>
      <c r="I4100" s="17" t="s">
        <v>243</v>
      </c>
      <c r="J4100" s="17" t="s">
        <v>249</v>
      </c>
      <c r="K4100" s="17" t="s">
        <v>255</v>
      </c>
      <c r="L4100" s="17" t="s">
        <v>360</v>
      </c>
      <c r="M4100" s="17" t="s">
        <v>334</v>
      </c>
      <c r="N4100" s="36">
        <v>3.6777026339419301</v>
      </c>
      <c r="O4100" s="35">
        <v>18.11172973</v>
      </c>
      <c r="P4100" s="37">
        <v>1472.5056162599999</v>
      </c>
      <c r="Q4100" t="str">
        <f t="shared" si="256"/>
        <v>Desirable</v>
      </c>
      <c r="R4100" t="str">
        <f t="shared" si="257"/>
        <v>Normal</v>
      </c>
      <c r="S4100">
        <f t="shared" si="258"/>
        <v>3</v>
      </c>
      <c r="T4100" t="str">
        <f t="shared" si="259"/>
        <v>Moderate</v>
      </c>
    </row>
    <row r="4101" spans="1:20" ht="15" customHeight="1" x14ac:dyDescent="0.35">
      <c r="A4101" s="35">
        <v>49</v>
      </c>
      <c r="B4101" s="36">
        <v>28.67241671</v>
      </c>
      <c r="C4101" s="35">
        <v>113.20974649999999</v>
      </c>
      <c r="D4101" s="35">
        <v>89.913530620000003</v>
      </c>
      <c r="E4101" s="37">
        <v>177.5563938</v>
      </c>
      <c r="F4101" s="37">
        <v>38.91337678</v>
      </c>
      <c r="G4101" s="37">
        <v>210.47340919999999</v>
      </c>
      <c r="H4101" s="37">
        <v>230.15337099999999</v>
      </c>
      <c r="I4101" s="17" t="s">
        <v>243</v>
      </c>
      <c r="J4101" s="17" t="s">
        <v>249</v>
      </c>
      <c r="K4101" s="17" t="s">
        <v>392</v>
      </c>
      <c r="L4101" s="17" t="s">
        <v>360</v>
      </c>
      <c r="M4101" s="17" t="s">
        <v>333</v>
      </c>
      <c r="N4101" s="36">
        <v>4.5628626578420501</v>
      </c>
      <c r="O4101" s="35">
        <v>23.296215879999998</v>
      </c>
      <c r="P4101" s="37">
        <v>1404.94841879</v>
      </c>
      <c r="Q4101" t="str">
        <f t="shared" si="256"/>
        <v>Desirable</v>
      </c>
      <c r="R4101" t="str">
        <f t="shared" si="257"/>
        <v>Normal</v>
      </c>
      <c r="S4101">
        <f t="shared" si="258"/>
        <v>3</v>
      </c>
      <c r="T4101" t="str">
        <f t="shared" si="259"/>
        <v>Moderate</v>
      </c>
    </row>
    <row r="4102" spans="1:20" ht="15" customHeight="1" x14ac:dyDescent="0.35">
      <c r="A4102" s="35">
        <v>76</v>
      </c>
      <c r="B4102" s="36">
        <v>29.963881820000001</v>
      </c>
      <c r="C4102" s="35">
        <v>109.97411169999999</v>
      </c>
      <c r="D4102" s="35">
        <v>89.261507600000002</v>
      </c>
      <c r="E4102" s="37">
        <v>191.754884</v>
      </c>
      <c r="F4102" s="37">
        <v>41.255075490000003</v>
      </c>
      <c r="G4102" s="37">
        <v>220.0586419</v>
      </c>
      <c r="H4102" s="37">
        <v>249.38804719999999</v>
      </c>
      <c r="I4102" s="17" t="s">
        <v>243</v>
      </c>
      <c r="J4102" s="17" t="s">
        <v>249</v>
      </c>
      <c r="K4102" s="17" t="s">
        <v>392</v>
      </c>
      <c r="L4102" s="17" t="s">
        <v>366</v>
      </c>
      <c r="M4102" s="17" t="s">
        <v>333</v>
      </c>
      <c r="N4102" s="36">
        <v>4.64803134456705</v>
      </c>
      <c r="O4102" s="35">
        <v>20.7126041</v>
      </c>
      <c r="P4102" s="37">
        <v>2277.2550183200001</v>
      </c>
      <c r="Q4102" t="str">
        <f t="shared" si="256"/>
        <v>Desirable</v>
      </c>
      <c r="R4102" t="str">
        <f t="shared" si="257"/>
        <v>Normal</v>
      </c>
      <c r="S4102">
        <f t="shared" si="258"/>
        <v>2</v>
      </c>
      <c r="T4102" t="str">
        <f t="shared" si="259"/>
        <v>Low</v>
      </c>
    </row>
    <row r="4103" spans="1:20" ht="15" customHeight="1" x14ac:dyDescent="0.35">
      <c r="A4103" s="35">
        <v>80</v>
      </c>
      <c r="B4103" s="36">
        <v>35.041080229999999</v>
      </c>
      <c r="C4103" s="35">
        <v>110.46222830000001</v>
      </c>
      <c r="D4103" s="35">
        <v>89.423376529999999</v>
      </c>
      <c r="E4103" s="37">
        <v>197.73566740000001</v>
      </c>
      <c r="F4103" s="37">
        <v>33.781734040000003</v>
      </c>
      <c r="G4103" s="37">
        <v>210.1700572</v>
      </c>
      <c r="H4103" s="37">
        <v>263.59099600000002</v>
      </c>
      <c r="I4103" s="17" t="s">
        <v>243</v>
      </c>
      <c r="J4103" s="17" t="s">
        <v>359</v>
      </c>
      <c r="K4103" s="17" t="s">
        <v>392</v>
      </c>
      <c r="L4103" s="17" t="s">
        <v>366</v>
      </c>
      <c r="M4103" s="17" t="s">
        <v>334</v>
      </c>
      <c r="N4103" s="36">
        <v>5.8533308907667898</v>
      </c>
      <c r="O4103" s="35">
        <v>21.038851770000001</v>
      </c>
      <c r="P4103" s="37">
        <v>2803.2864184</v>
      </c>
      <c r="Q4103" t="str">
        <f t="shared" si="256"/>
        <v>Desirable</v>
      </c>
      <c r="R4103" t="str">
        <f t="shared" si="257"/>
        <v>Normal</v>
      </c>
      <c r="S4103">
        <f t="shared" si="258"/>
        <v>4</v>
      </c>
      <c r="T4103" t="str">
        <f t="shared" si="259"/>
        <v>Moderate</v>
      </c>
    </row>
    <row r="4104" spans="1:20" ht="15" customHeight="1" x14ac:dyDescent="0.35">
      <c r="A4104" s="35">
        <v>55</v>
      </c>
      <c r="B4104" s="36">
        <v>28.691646049999999</v>
      </c>
      <c r="C4104" s="35">
        <v>123.8350229</v>
      </c>
      <c r="D4104" s="35">
        <v>80.958133880000005</v>
      </c>
      <c r="E4104" s="37">
        <v>220.67925120000001</v>
      </c>
      <c r="F4104" s="37">
        <v>37.886574080000003</v>
      </c>
      <c r="G4104" s="37">
        <v>229.70921540000001</v>
      </c>
      <c r="H4104" s="37">
        <v>261.1332127</v>
      </c>
      <c r="I4104" s="17" t="s">
        <v>243</v>
      </c>
      <c r="J4104" s="17" t="s">
        <v>354</v>
      </c>
      <c r="K4104" s="17" t="s">
        <v>392</v>
      </c>
      <c r="L4104" s="17" t="s">
        <v>363</v>
      </c>
      <c r="M4104" s="17" t="s">
        <v>333</v>
      </c>
      <c r="N4104" s="36">
        <v>5.82473492414546</v>
      </c>
      <c r="O4104" s="35">
        <v>42.87688902</v>
      </c>
      <c r="P4104" s="37">
        <v>1578.04053275</v>
      </c>
      <c r="Q4104" t="str">
        <f t="shared" si="256"/>
        <v>Borderline High</v>
      </c>
      <c r="R4104" t="str">
        <f t="shared" si="257"/>
        <v>Elevated</v>
      </c>
      <c r="S4104">
        <f t="shared" si="258"/>
        <v>4</v>
      </c>
      <c r="T4104" t="str">
        <f t="shared" si="259"/>
        <v>Moderate</v>
      </c>
    </row>
    <row r="4105" spans="1:20" ht="15" customHeight="1" x14ac:dyDescent="0.35">
      <c r="A4105" s="35">
        <v>70</v>
      </c>
      <c r="B4105" s="36">
        <v>31.91539405</v>
      </c>
      <c r="C4105" s="35">
        <v>99.555345880000004</v>
      </c>
      <c r="D4105" s="35">
        <v>79.849534989999995</v>
      </c>
      <c r="E4105" s="37">
        <v>199.1596887</v>
      </c>
      <c r="F4105" s="37">
        <v>42.815008749999997</v>
      </c>
      <c r="G4105" s="37">
        <v>217.13854430000001</v>
      </c>
      <c r="H4105" s="37">
        <v>237.5249379</v>
      </c>
      <c r="I4105" s="17" t="s">
        <v>243</v>
      </c>
      <c r="J4105" s="17" t="s">
        <v>359</v>
      </c>
      <c r="K4105" s="17" t="s">
        <v>255</v>
      </c>
      <c r="L4105" s="17" t="s">
        <v>366</v>
      </c>
      <c r="M4105" s="17" t="s">
        <v>334</v>
      </c>
      <c r="N4105" s="36">
        <v>4.6516325586410199</v>
      </c>
      <c r="O4105" s="35">
        <v>19.705810889999999</v>
      </c>
      <c r="P4105" s="37">
        <v>2234.0775834999999</v>
      </c>
      <c r="Q4105" t="str">
        <f t="shared" si="256"/>
        <v>Desirable</v>
      </c>
      <c r="R4105" t="str">
        <f t="shared" si="257"/>
        <v>Normal</v>
      </c>
      <c r="S4105">
        <f t="shared" si="258"/>
        <v>3</v>
      </c>
      <c r="T4105" t="str">
        <f t="shared" si="259"/>
        <v>Moderate</v>
      </c>
    </row>
    <row r="4106" spans="1:20" ht="15" customHeight="1" x14ac:dyDescent="0.35">
      <c r="A4106" s="35">
        <v>84</v>
      </c>
      <c r="B4106" s="36">
        <v>25.102040580000001</v>
      </c>
      <c r="C4106" s="35">
        <v>96.456823240000006</v>
      </c>
      <c r="D4106" s="35">
        <v>74.002659589999993</v>
      </c>
      <c r="E4106" s="37">
        <v>201.34971569999999</v>
      </c>
      <c r="F4106" s="37">
        <v>40.444256109999998</v>
      </c>
      <c r="G4106" s="37">
        <v>230.3445633</v>
      </c>
      <c r="H4106" s="37">
        <v>275.73203489999997</v>
      </c>
      <c r="I4106" s="17" t="s">
        <v>243</v>
      </c>
      <c r="J4106" s="17" t="s">
        <v>249</v>
      </c>
      <c r="K4106" s="17" t="s">
        <v>255</v>
      </c>
      <c r="L4106" s="17" t="s">
        <v>366</v>
      </c>
      <c r="M4106" s="17" t="s">
        <v>333</v>
      </c>
      <c r="N4106" s="36">
        <v>4.9784502192937001</v>
      </c>
      <c r="O4106" s="35">
        <v>22.454163650000002</v>
      </c>
      <c r="P4106" s="37">
        <v>2108.5714087199999</v>
      </c>
      <c r="Q4106" t="str">
        <f t="shared" si="256"/>
        <v>Borderline High</v>
      </c>
      <c r="R4106" t="str">
        <f t="shared" si="257"/>
        <v>Normal</v>
      </c>
      <c r="S4106">
        <f t="shared" si="258"/>
        <v>2</v>
      </c>
      <c r="T4106" t="str">
        <f t="shared" si="259"/>
        <v>Low</v>
      </c>
    </row>
    <row r="4107" spans="1:20" ht="15" customHeight="1" x14ac:dyDescent="0.35">
      <c r="A4107" s="35">
        <v>45</v>
      </c>
      <c r="B4107" s="36">
        <v>30.606255440000002</v>
      </c>
      <c r="C4107" s="35">
        <v>93.17125412</v>
      </c>
      <c r="D4107" s="35">
        <v>85.779271449999996</v>
      </c>
      <c r="E4107" s="37">
        <v>190.05543119999999</v>
      </c>
      <c r="F4107" s="37">
        <v>40.228085010000001</v>
      </c>
      <c r="G4107" s="37">
        <v>196.7378611</v>
      </c>
      <c r="H4107" s="37">
        <v>238.51452639999999</v>
      </c>
      <c r="I4107" s="17" t="s">
        <v>243</v>
      </c>
      <c r="J4107" s="17" t="s">
        <v>354</v>
      </c>
      <c r="K4107" s="17" t="s">
        <v>392</v>
      </c>
      <c r="L4107" s="17" t="s">
        <v>360</v>
      </c>
      <c r="M4107" s="17" t="s">
        <v>334</v>
      </c>
      <c r="N4107" s="36">
        <v>4.7244463949192603</v>
      </c>
      <c r="O4107" s="35">
        <v>7.39198267</v>
      </c>
      <c r="P4107" s="37">
        <v>1377.2814948</v>
      </c>
      <c r="Q4107" t="str">
        <f t="shared" si="256"/>
        <v>Desirable</v>
      </c>
      <c r="R4107" t="str">
        <f t="shared" si="257"/>
        <v>Normal</v>
      </c>
      <c r="S4107">
        <f t="shared" si="258"/>
        <v>3</v>
      </c>
      <c r="T4107" t="str">
        <f t="shared" si="259"/>
        <v>Moderate</v>
      </c>
    </row>
    <row r="4108" spans="1:20" ht="15" customHeight="1" x14ac:dyDescent="0.35">
      <c r="A4108" s="35">
        <v>20</v>
      </c>
      <c r="B4108" s="36">
        <v>28.049987430000002</v>
      </c>
      <c r="C4108" s="35">
        <v>96.916852860000006</v>
      </c>
      <c r="D4108" s="35">
        <v>82.233003749999995</v>
      </c>
      <c r="E4108" s="37">
        <v>193.7618895</v>
      </c>
      <c r="F4108" s="37">
        <v>39.470346569999997</v>
      </c>
      <c r="G4108" s="37">
        <v>217.68897390000001</v>
      </c>
      <c r="H4108" s="37">
        <v>263.73979050000003</v>
      </c>
      <c r="I4108" s="17" t="s">
        <v>243</v>
      </c>
      <c r="J4108" s="17" t="s">
        <v>354</v>
      </c>
      <c r="K4108" s="17" t="s">
        <v>392</v>
      </c>
      <c r="L4108" s="17" t="s">
        <v>355</v>
      </c>
      <c r="M4108" s="17" t="s">
        <v>333</v>
      </c>
      <c r="N4108" s="36">
        <v>4.9090496116208797</v>
      </c>
      <c r="O4108" s="35">
        <v>14.683849110000001</v>
      </c>
      <c r="P4108" s="37">
        <v>560.99974859999998</v>
      </c>
      <c r="Q4108" t="str">
        <f t="shared" si="256"/>
        <v>Desirable</v>
      </c>
      <c r="R4108" t="str">
        <f t="shared" si="257"/>
        <v>Normal</v>
      </c>
      <c r="S4108">
        <f t="shared" si="258"/>
        <v>3</v>
      </c>
      <c r="T4108" t="str">
        <f t="shared" si="259"/>
        <v>Moderate</v>
      </c>
    </row>
    <row r="4109" spans="1:20" ht="15" customHeight="1" x14ac:dyDescent="0.35">
      <c r="A4109" s="35">
        <v>39</v>
      </c>
      <c r="B4109" s="36">
        <v>25.790780040000001</v>
      </c>
      <c r="C4109" s="35">
        <v>92.878568830000006</v>
      </c>
      <c r="D4109" s="35">
        <v>88.311671419999996</v>
      </c>
      <c r="E4109" s="37">
        <v>169.79632710000001</v>
      </c>
      <c r="F4109" s="37">
        <v>36.035170180000001</v>
      </c>
      <c r="G4109" s="37">
        <v>214.01506800000001</v>
      </c>
      <c r="H4109" s="37">
        <v>259.15902599999998</v>
      </c>
      <c r="I4109" s="17" t="s">
        <v>243</v>
      </c>
      <c r="J4109" s="17" t="s">
        <v>249</v>
      </c>
      <c r="K4109" s="17" t="s">
        <v>392</v>
      </c>
      <c r="L4109" s="17" t="s">
        <v>357</v>
      </c>
      <c r="M4109" s="17" t="s">
        <v>333</v>
      </c>
      <c r="N4109" s="36">
        <v>4.7119612936985398</v>
      </c>
      <c r="O4109" s="35">
        <v>4.5668974100000099</v>
      </c>
      <c r="P4109" s="37">
        <v>1005.84042156</v>
      </c>
      <c r="Q4109" t="str">
        <f t="shared" si="256"/>
        <v>Desirable</v>
      </c>
      <c r="R4109" t="str">
        <f t="shared" si="257"/>
        <v>Normal</v>
      </c>
      <c r="S4109">
        <f t="shared" si="258"/>
        <v>3</v>
      </c>
      <c r="T4109" t="str">
        <f t="shared" si="259"/>
        <v>Moderate</v>
      </c>
    </row>
    <row r="4110" spans="1:20" ht="15" customHeight="1" x14ac:dyDescent="0.35">
      <c r="A4110" s="35">
        <v>55</v>
      </c>
      <c r="B4110" s="36">
        <v>34.736011079999997</v>
      </c>
      <c r="C4110" s="35">
        <v>121.9539606</v>
      </c>
      <c r="D4110" s="35">
        <v>73.029937489999995</v>
      </c>
      <c r="E4110" s="37">
        <v>187.75416269999999</v>
      </c>
      <c r="F4110" s="37">
        <v>39.045937360000003</v>
      </c>
      <c r="G4110" s="37">
        <v>199.48747539999999</v>
      </c>
      <c r="H4110" s="37">
        <v>261.7409462</v>
      </c>
      <c r="I4110" s="17" t="s">
        <v>243</v>
      </c>
      <c r="J4110" s="17" t="s">
        <v>249</v>
      </c>
      <c r="K4110" s="17" t="s">
        <v>255</v>
      </c>
      <c r="L4110" s="17" t="s">
        <v>363</v>
      </c>
      <c r="M4110" s="17" t="s">
        <v>334</v>
      </c>
      <c r="N4110" s="36">
        <v>4.8085454056058001</v>
      </c>
      <c r="O4110" s="35">
        <v>48.92402311</v>
      </c>
      <c r="P4110" s="37">
        <v>1910.4806094</v>
      </c>
      <c r="Q4110" t="str">
        <f t="shared" si="256"/>
        <v>Desirable</v>
      </c>
      <c r="R4110" t="str">
        <f t="shared" si="257"/>
        <v>Elevated</v>
      </c>
      <c r="S4110">
        <f t="shared" si="258"/>
        <v>5</v>
      </c>
      <c r="T4110" t="str">
        <f t="shared" si="259"/>
        <v>Moderate</v>
      </c>
    </row>
    <row r="4111" spans="1:20" ht="15" customHeight="1" x14ac:dyDescent="0.35">
      <c r="A4111" s="35">
        <v>89</v>
      </c>
      <c r="B4111" s="36">
        <v>20.984542860000001</v>
      </c>
      <c r="C4111" s="35">
        <v>100.3123932</v>
      </c>
      <c r="D4111" s="35">
        <v>79.05385613</v>
      </c>
      <c r="E4111" s="37">
        <v>198.49259620000001</v>
      </c>
      <c r="F4111" s="37">
        <v>31.73621618</v>
      </c>
      <c r="G4111" s="37">
        <v>216.01035200000001</v>
      </c>
      <c r="H4111" s="37">
        <v>264.45576360000001</v>
      </c>
      <c r="I4111" s="17" t="s">
        <v>353</v>
      </c>
      <c r="J4111" s="17" t="s">
        <v>359</v>
      </c>
      <c r="K4111" s="17" t="s">
        <v>255</v>
      </c>
      <c r="L4111" s="17" t="s">
        <v>366</v>
      </c>
      <c r="M4111" s="17" t="s">
        <v>255</v>
      </c>
      <c r="N4111" s="36">
        <v>6.2544505959437302</v>
      </c>
      <c r="O4111" s="35">
        <v>21.258537069999999</v>
      </c>
      <c r="P4111" s="37">
        <v>1867.6243145399999</v>
      </c>
      <c r="Q4111" t="str">
        <f t="shared" si="256"/>
        <v>Desirable</v>
      </c>
      <c r="R4111" t="str">
        <f t="shared" si="257"/>
        <v>Normal</v>
      </c>
      <c r="S4111">
        <f t="shared" si="258"/>
        <v>3</v>
      </c>
      <c r="T4111" t="str">
        <f t="shared" si="259"/>
        <v>Moderate</v>
      </c>
    </row>
    <row r="4112" spans="1:20" ht="15" customHeight="1" x14ac:dyDescent="0.35">
      <c r="A4112" s="35">
        <v>89</v>
      </c>
      <c r="B4112" s="36">
        <v>22.700444019999999</v>
      </c>
      <c r="C4112" s="35">
        <v>112.2488183</v>
      </c>
      <c r="D4112" s="35">
        <v>86.458328480000006</v>
      </c>
      <c r="E4112" s="37">
        <v>185.934596</v>
      </c>
      <c r="F4112" s="37">
        <v>37.098060250000003</v>
      </c>
      <c r="G4112" s="37">
        <v>194.61118540000001</v>
      </c>
      <c r="H4112" s="37">
        <v>257.42534260000002</v>
      </c>
      <c r="I4112" s="17" t="s">
        <v>243</v>
      </c>
      <c r="J4112" s="17" t="s">
        <v>359</v>
      </c>
      <c r="K4112" s="17" t="s">
        <v>392</v>
      </c>
      <c r="L4112" s="17" t="s">
        <v>366</v>
      </c>
      <c r="M4112" s="17" t="s">
        <v>255</v>
      </c>
      <c r="N4112" s="36">
        <v>5.0119762258998399</v>
      </c>
      <c r="O4112" s="35">
        <v>25.790489820000001</v>
      </c>
      <c r="P4112" s="37">
        <v>2020.3395177800001</v>
      </c>
      <c r="Q4112" t="str">
        <f t="shared" si="256"/>
        <v>Desirable</v>
      </c>
      <c r="R4112" t="str">
        <f t="shared" si="257"/>
        <v>Normal</v>
      </c>
      <c r="S4112">
        <f t="shared" si="258"/>
        <v>1</v>
      </c>
      <c r="T4112" t="str">
        <f t="shared" si="259"/>
        <v>Low</v>
      </c>
    </row>
    <row r="4113" spans="1:20" ht="15" customHeight="1" x14ac:dyDescent="0.35">
      <c r="A4113" s="35">
        <v>79</v>
      </c>
      <c r="B4113" s="36">
        <v>32.888023390000001</v>
      </c>
      <c r="C4113" s="35">
        <v>107.9228466</v>
      </c>
      <c r="D4113" s="35">
        <v>83.93830638</v>
      </c>
      <c r="E4113" s="37">
        <v>214.9237689</v>
      </c>
      <c r="F4113" s="37">
        <v>37.8291106</v>
      </c>
      <c r="G4113" s="37">
        <v>224.90680900000001</v>
      </c>
      <c r="H4113" s="37">
        <v>248.1305472</v>
      </c>
      <c r="I4113" s="17" t="s">
        <v>243</v>
      </c>
      <c r="J4113" s="17" t="s">
        <v>359</v>
      </c>
      <c r="K4113" s="17" t="s">
        <v>392</v>
      </c>
      <c r="L4113" s="17" t="s">
        <v>366</v>
      </c>
      <c r="M4113" s="17" t="s">
        <v>334</v>
      </c>
      <c r="N4113" s="36">
        <v>5.6814385929549198</v>
      </c>
      <c r="O4113" s="35">
        <v>23.98454022</v>
      </c>
      <c r="P4113" s="37">
        <v>2598.1538478100001</v>
      </c>
      <c r="Q4113" t="str">
        <f t="shared" si="256"/>
        <v>Borderline High</v>
      </c>
      <c r="R4113" t="str">
        <f t="shared" si="257"/>
        <v>Normal</v>
      </c>
      <c r="S4113">
        <f t="shared" si="258"/>
        <v>4</v>
      </c>
      <c r="T4113" t="str">
        <f t="shared" si="259"/>
        <v>Moderate</v>
      </c>
    </row>
    <row r="4114" spans="1:20" ht="15" customHeight="1" x14ac:dyDescent="0.35">
      <c r="A4114" s="35">
        <v>74</v>
      </c>
      <c r="B4114" s="36">
        <v>31.855745290000002</v>
      </c>
      <c r="C4114" s="35">
        <v>123.1961767</v>
      </c>
      <c r="D4114" s="35">
        <v>79.862465319999998</v>
      </c>
      <c r="E4114" s="37">
        <v>169.34184880000001</v>
      </c>
      <c r="F4114" s="37">
        <v>45.261819629999998</v>
      </c>
      <c r="G4114" s="37">
        <v>191.71888279999999</v>
      </c>
      <c r="H4114" s="37">
        <v>262.98225430000002</v>
      </c>
      <c r="I4114" s="17" t="s">
        <v>353</v>
      </c>
      <c r="J4114" s="17" t="s">
        <v>249</v>
      </c>
      <c r="K4114" s="17" t="s">
        <v>255</v>
      </c>
      <c r="L4114" s="17" t="s">
        <v>366</v>
      </c>
      <c r="M4114" s="17" t="s">
        <v>334</v>
      </c>
      <c r="N4114" s="36">
        <v>3.7413840226555699</v>
      </c>
      <c r="O4114" s="35">
        <v>43.333711379999997</v>
      </c>
      <c r="P4114" s="37">
        <v>2357.3251514600001</v>
      </c>
      <c r="Q4114" t="str">
        <f t="shared" si="256"/>
        <v>Desirable</v>
      </c>
      <c r="R4114" t="str">
        <f t="shared" si="257"/>
        <v>Elevated</v>
      </c>
      <c r="S4114">
        <f t="shared" si="258"/>
        <v>6</v>
      </c>
      <c r="T4114" t="str">
        <f t="shared" si="259"/>
        <v>High</v>
      </c>
    </row>
    <row r="4115" spans="1:20" ht="15" customHeight="1" x14ac:dyDescent="0.35">
      <c r="A4115" s="35">
        <v>23</v>
      </c>
      <c r="B4115" s="36">
        <v>27.063485480000001</v>
      </c>
      <c r="C4115" s="35">
        <v>113.0276418</v>
      </c>
      <c r="D4115" s="35">
        <v>82.951866159999994</v>
      </c>
      <c r="E4115" s="37">
        <v>177.42960410000001</v>
      </c>
      <c r="F4115" s="37">
        <v>38.324056550000002</v>
      </c>
      <c r="G4115" s="37">
        <v>202.6910756</v>
      </c>
      <c r="H4115" s="37">
        <v>240.11864679999999</v>
      </c>
      <c r="I4115" s="17" t="s">
        <v>353</v>
      </c>
      <c r="J4115" s="17" t="s">
        <v>249</v>
      </c>
      <c r="K4115" s="17" t="s">
        <v>392</v>
      </c>
      <c r="L4115" s="17" t="s">
        <v>355</v>
      </c>
      <c r="M4115" s="17" t="s">
        <v>333</v>
      </c>
      <c r="N4115" s="36">
        <v>4.6297187738598096</v>
      </c>
      <c r="O4115" s="35">
        <v>30.07577564</v>
      </c>
      <c r="P4115" s="37">
        <v>622.46016603999999</v>
      </c>
      <c r="Q4115" t="str">
        <f t="shared" si="256"/>
        <v>Desirable</v>
      </c>
      <c r="R4115" t="str">
        <f t="shared" si="257"/>
        <v>Normal</v>
      </c>
      <c r="S4115">
        <f t="shared" si="258"/>
        <v>5</v>
      </c>
      <c r="T4115" t="str">
        <f t="shared" si="259"/>
        <v>Moderate</v>
      </c>
    </row>
    <row r="4116" spans="1:20" ht="15" customHeight="1" x14ac:dyDescent="0.35">
      <c r="A4116" s="35">
        <v>49</v>
      </c>
      <c r="B4116" s="36">
        <v>28.69846845</v>
      </c>
      <c r="C4116" s="35">
        <v>109.7611517</v>
      </c>
      <c r="D4116" s="35">
        <v>88.405403109999995</v>
      </c>
      <c r="E4116" s="37">
        <v>217.27953149999999</v>
      </c>
      <c r="F4116" s="37">
        <v>46.485659220000002</v>
      </c>
      <c r="G4116" s="37">
        <v>243.9593946</v>
      </c>
      <c r="H4116" s="37">
        <v>257.4991824</v>
      </c>
      <c r="I4116" s="17" t="s">
        <v>243</v>
      </c>
      <c r="J4116" s="17" t="s">
        <v>359</v>
      </c>
      <c r="K4116" s="17" t="s">
        <v>392</v>
      </c>
      <c r="L4116" s="17" t="s">
        <v>360</v>
      </c>
      <c r="M4116" s="17" t="s">
        <v>333</v>
      </c>
      <c r="N4116" s="36">
        <v>4.6741196133563196</v>
      </c>
      <c r="O4116" s="35">
        <v>21.355748590000001</v>
      </c>
      <c r="P4116" s="37">
        <v>1406.22495405</v>
      </c>
      <c r="Q4116" t="str">
        <f t="shared" si="256"/>
        <v>Borderline High</v>
      </c>
      <c r="R4116" t="str">
        <f t="shared" si="257"/>
        <v>Normal</v>
      </c>
      <c r="S4116">
        <f t="shared" si="258"/>
        <v>2</v>
      </c>
      <c r="T4116" t="str">
        <f t="shared" si="259"/>
        <v>Low</v>
      </c>
    </row>
    <row r="4117" spans="1:20" ht="15" customHeight="1" x14ac:dyDescent="0.35">
      <c r="A4117" s="35">
        <v>27</v>
      </c>
      <c r="B4117" s="36">
        <v>29.586920060000001</v>
      </c>
      <c r="C4117" s="35">
        <v>123.5244647</v>
      </c>
      <c r="D4117" s="35">
        <v>88.729745989999998</v>
      </c>
      <c r="E4117" s="37">
        <v>222.1125366</v>
      </c>
      <c r="F4117" s="37">
        <v>38.075102989999998</v>
      </c>
      <c r="G4117" s="37">
        <v>227.3706775</v>
      </c>
      <c r="H4117" s="37">
        <v>234.9250677</v>
      </c>
      <c r="I4117" s="17" t="s">
        <v>243</v>
      </c>
      <c r="J4117" s="17" t="s">
        <v>249</v>
      </c>
      <c r="K4117" s="17" t="s">
        <v>392</v>
      </c>
      <c r="L4117" s="17" t="s">
        <v>355</v>
      </c>
      <c r="M4117" s="17" t="s">
        <v>333</v>
      </c>
      <c r="N4117" s="36">
        <v>5.83353738158858</v>
      </c>
      <c r="O4117" s="35">
        <v>34.794718709999998</v>
      </c>
      <c r="P4117" s="37">
        <v>798.84684161999996</v>
      </c>
      <c r="Q4117" t="str">
        <f t="shared" si="256"/>
        <v>Borderline High</v>
      </c>
      <c r="R4117" t="str">
        <f t="shared" si="257"/>
        <v>Elevated</v>
      </c>
      <c r="S4117">
        <f t="shared" si="258"/>
        <v>4</v>
      </c>
      <c r="T4117" t="str">
        <f t="shared" si="259"/>
        <v>Moderate</v>
      </c>
    </row>
    <row r="4118" spans="1:20" ht="15" customHeight="1" x14ac:dyDescent="0.35">
      <c r="A4118" s="35">
        <v>20</v>
      </c>
      <c r="B4118" s="36">
        <v>28.825078059999999</v>
      </c>
      <c r="C4118" s="35">
        <v>100.7755319</v>
      </c>
      <c r="D4118" s="35">
        <v>88.153945539999995</v>
      </c>
      <c r="E4118" s="37">
        <v>186.6175332</v>
      </c>
      <c r="F4118" s="37">
        <v>31.552325029999999</v>
      </c>
      <c r="G4118" s="37">
        <v>216.54734809999999</v>
      </c>
      <c r="H4118" s="37">
        <v>258.80922550000003</v>
      </c>
      <c r="I4118" s="17" t="s">
        <v>243</v>
      </c>
      <c r="J4118" s="17" t="s">
        <v>249</v>
      </c>
      <c r="K4118" s="17" t="s">
        <v>392</v>
      </c>
      <c r="L4118" s="17" t="s">
        <v>355</v>
      </c>
      <c r="M4118" s="17" t="s">
        <v>333</v>
      </c>
      <c r="N4118" s="36">
        <v>5.9145414172351396</v>
      </c>
      <c r="O4118" s="35">
        <v>12.62158636</v>
      </c>
      <c r="P4118" s="37">
        <v>576.50156119999997</v>
      </c>
      <c r="Q4118" t="str">
        <f t="shared" si="256"/>
        <v>Desirable</v>
      </c>
      <c r="R4118" t="str">
        <f t="shared" si="257"/>
        <v>Normal</v>
      </c>
      <c r="S4118">
        <f t="shared" si="258"/>
        <v>3</v>
      </c>
      <c r="T4118" t="str">
        <f t="shared" si="259"/>
        <v>Moderate</v>
      </c>
    </row>
    <row r="4119" spans="1:20" ht="15" customHeight="1" x14ac:dyDescent="0.35">
      <c r="A4119" s="35">
        <v>76</v>
      </c>
      <c r="B4119" s="36">
        <v>28.205780499999999</v>
      </c>
      <c r="C4119" s="35">
        <v>108.17312029999999</v>
      </c>
      <c r="D4119" s="35">
        <v>77.881442309999997</v>
      </c>
      <c r="E4119" s="37">
        <v>193.23349820000001</v>
      </c>
      <c r="F4119" s="37">
        <v>31.97559176</v>
      </c>
      <c r="G4119" s="37">
        <v>197.8342821</v>
      </c>
      <c r="H4119" s="37">
        <v>232.4257015</v>
      </c>
      <c r="I4119" s="17" t="s">
        <v>243</v>
      </c>
      <c r="J4119" s="17" t="s">
        <v>354</v>
      </c>
      <c r="K4119" s="17" t="s">
        <v>255</v>
      </c>
      <c r="L4119" s="17" t="s">
        <v>366</v>
      </c>
      <c r="M4119" s="17" t="s">
        <v>333</v>
      </c>
      <c r="N4119" s="36">
        <v>6.04315628152741</v>
      </c>
      <c r="O4119" s="35">
        <v>30.29167799</v>
      </c>
      <c r="P4119" s="37">
        <v>2143.639318</v>
      </c>
      <c r="Q4119" t="str">
        <f t="shared" si="256"/>
        <v>Desirable</v>
      </c>
      <c r="R4119" t="str">
        <f t="shared" si="257"/>
        <v>Normal</v>
      </c>
      <c r="S4119">
        <f t="shared" si="258"/>
        <v>3</v>
      </c>
      <c r="T4119" t="str">
        <f t="shared" si="259"/>
        <v>Moderate</v>
      </c>
    </row>
    <row r="4120" spans="1:20" ht="15" customHeight="1" x14ac:dyDescent="0.35">
      <c r="A4120" s="35">
        <v>66</v>
      </c>
      <c r="B4120" s="36">
        <v>22.797644600000002</v>
      </c>
      <c r="C4120" s="35">
        <v>109.5687885</v>
      </c>
      <c r="D4120" s="35">
        <v>79.587964659999997</v>
      </c>
      <c r="E4120" s="37">
        <v>199.17739549999999</v>
      </c>
      <c r="F4120" s="37">
        <v>31.68322641</v>
      </c>
      <c r="G4120" s="37">
        <v>209.31760499999999</v>
      </c>
      <c r="H4120" s="37">
        <v>252.0133926</v>
      </c>
      <c r="I4120" s="17" t="s">
        <v>353</v>
      </c>
      <c r="J4120" s="17" t="s">
        <v>359</v>
      </c>
      <c r="K4120" s="17" t="s">
        <v>255</v>
      </c>
      <c r="L4120" s="17" t="s">
        <v>261</v>
      </c>
      <c r="M4120" s="17" t="s">
        <v>255</v>
      </c>
      <c r="N4120" s="36">
        <v>6.2865250187125801</v>
      </c>
      <c r="O4120" s="35">
        <v>29.980823839999999</v>
      </c>
      <c r="P4120" s="37">
        <v>1504.6445435999999</v>
      </c>
      <c r="Q4120" t="str">
        <f t="shared" si="256"/>
        <v>Desirable</v>
      </c>
      <c r="R4120" t="str">
        <f t="shared" si="257"/>
        <v>Normal</v>
      </c>
      <c r="S4120">
        <f t="shared" si="258"/>
        <v>3</v>
      </c>
      <c r="T4120" t="str">
        <f t="shared" si="259"/>
        <v>Moderate</v>
      </c>
    </row>
    <row r="4121" spans="1:20" ht="15" customHeight="1" x14ac:dyDescent="0.35">
      <c r="A4121" s="35">
        <v>76</v>
      </c>
      <c r="B4121" s="36">
        <v>33.191159859999999</v>
      </c>
      <c r="C4121" s="35">
        <v>120.53929789999999</v>
      </c>
      <c r="D4121" s="35">
        <v>96.578168289999994</v>
      </c>
      <c r="E4121" s="37">
        <v>207.18604070000001</v>
      </c>
      <c r="F4121" s="37">
        <v>39.398188820000001</v>
      </c>
      <c r="G4121" s="37">
        <v>223.27868910000001</v>
      </c>
      <c r="H4121" s="37">
        <v>276.6933252</v>
      </c>
      <c r="I4121" s="17" t="s">
        <v>243</v>
      </c>
      <c r="J4121" s="17" t="s">
        <v>249</v>
      </c>
      <c r="K4121" s="17" t="s">
        <v>392</v>
      </c>
      <c r="L4121" s="17" t="s">
        <v>366</v>
      </c>
      <c r="M4121" s="17" t="s">
        <v>334</v>
      </c>
      <c r="N4121" s="36">
        <v>5.2587706923934698</v>
      </c>
      <c r="O4121" s="35">
        <v>23.96112961</v>
      </c>
      <c r="P4121" s="37">
        <v>2522.52814936</v>
      </c>
      <c r="Q4121" t="str">
        <f t="shared" si="256"/>
        <v>Borderline High</v>
      </c>
      <c r="R4121" t="str">
        <f t="shared" si="257"/>
        <v>Elevated</v>
      </c>
      <c r="S4121">
        <f t="shared" si="258"/>
        <v>5</v>
      </c>
      <c r="T4121" t="str">
        <f t="shared" si="259"/>
        <v>Moderate</v>
      </c>
    </row>
    <row r="4122" spans="1:20" ht="15" customHeight="1" x14ac:dyDescent="0.35">
      <c r="A4122" s="35">
        <v>48</v>
      </c>
      <c r="B4122" s="36">
        <v>25.97974301</v>
      </c>
      <c r="C4122" s="35">
        <v>88.665508680000002</v>
      </c>
      <c r="D4122" s="35">
        <v>64.671929939999998</v>
      </c>
      <c r="E4122" s="37">
        <v>175.4290264</v>
      </c>
      <c r="F4122" s="37">
        <v>32.754036300000003</v>
      </c>
      <c r="G4122" s="37">
        <v>210.4009619</v>
      </c>
      <c r="H4122" s="37">
        <v>223.0348626</v>
      </c>
      <c r="I4122" s="17" t="s">
        <v>243</v>
      </c>
      <c r="J4122" s="17" t="s">
        <v>359</v>
      </c>
      <c r="K4122" s="17" t="s">
        <v>255</v>
      </c>
      <c r="L4122" s="17" t="s">
        <v>360</v>
      </c>
      <c r="M4122" s="17" t="s">
        <v>333</v>
      </c>
      <c r="N4122" s="36">
        <v>5.3559513946072004</v>
      </c>
      <c r="O4122" s="35">
        <v>23.99357874</v>
      </c>
      <c r="P4122" s="37">
        <v>1247.0276644800001</v>
      </c>
      <c r="Q4122" t="str">
        <f t="shared" si="256"/>
        <v>Desirable</v>
      </c>
      <c r="R4122" t="str">
        <f t="shared" si="257"/>
        <v>Normal</v>
      </c>
      <c r="S4122">
        <f t="shared" si="258"/>
        <v>3</v>
      </c>
      <c r="T4122" t="str">
        <f t="shared" si="259"/>
        <v>Moderate</v>
      </c>
    </row>
    <row r="4123" spans="1:20" ht="15" customHeight="1" x14ac:dyDescent="0.35">
      <c r="A4123" s="35">
        <v>86</v>
      </c>
      <c r="B4123" s="36">
        <v>22.04711434</v>
      </c>
      <c r="C4123" s="35">
        <v>121.12773300000001</v>
      </c>
      <c r="D4123" s="35">
        <v>100.1135546</v>
      </c>
      <c r="E4123" s="37">
        <v>200.71983599999999</v>
      </c>
      <c r="F4123" s="37">
        <v>41.24852147</v>
      </c>
      <c r="G4123" s="37">
        <v>200.2625232</v>
      </c>
      <c r="H4123" s="37">
        <v>260.99804890000001</v>
      </c>
      <c r="I4123" s="17" t="s">
        <v>353</v>
      </c>
      <c r="J4123" s="17" t="s">
        <v>249</v>
      </c>
      <c r="K4123" s="17" t="s">
        <v>392</v>
      </c>
      <c r="L4123" s="17" t="s">
        <v>366</v>
      </c>
      <c r="M4123" s="17" t="s">
        <v>255</v>
      </c>
      <c r="N4123" s="36">
        <v>4.86610983489392</v>
      </c>
      <c r="O4123" s="35">
        <v>21.014178399999999</v>
      </c>
      <c r="P4123" s="37">
        <v>1896.05183324</v>
      </c>
      <c r="Q4123" t="str">
        <f t="shared" si="256"/>
        <v>Borderline High</v>
      </c>
      <c r="R4123" t="str">
        <f t="shared" si="257"/>
        <v>Elevated</v>
      </c>
      <c r="S4123">
        <f t="shared" si="258"/>
        <v>3</v>
      </c>
      <c r="T4123" t="str">
        <f t="shared" si="259"/>
        <v>Moderate</v>
      </c>
    </row>
    <row r="4124" spans="1:20" ht="15" customHeight="1" x14ac:dyDescent="0.35">
      <c r="A4124" s="35">
        <v>79</v>
      </c>
      <c r="B4124" s="36">
        <v>27.67048479</v>
      </c>
      <c r="C4124" s="35">
        <v>105.6110309</v>
      </c>
      <c r="D4124" s="35">
        <v>71.216159469999994</v>
      </c>
      <c r="E4124" s="37">
        <v>192.95453230000001</v>
      </c>
      <c r="F4124" s="37">
        <v>42.83497672</v>
      </c>
      <c r="G4124" s="37">
        <v>226.20184320000001</v>
      </c>
      <c r="H4124" s="37">
        <v>293.7943315</v>
      </c>
      <c r="I4124" s="17" t="s">
        <v>243</v>
      </c>
      <c r="J4124" s="17" t="s">
        <v>359</v>
      </c>
      <c r="K4124" s="17" t="s">
        <v>255</v>
      </c>
      <c r="L4124" s="17" t="s">
        <v>366</v>
      </c>
      <c r="M4124" s="17" t="s">
        <v>333</v>
      </c>
      <c r="N4124" s="36">
        <v>4.5046022450598899</v>
      </c>
      <c r="O4124" s="35">
        <v>34.394871430000002</v>
      </c>
      <c r="P4124" s="37">
        <v>2185.96829841</v>
      </c>
      <c r="Q4124" t="str">
        <f t="shared" si="256"/>
        <v>Desirable</v>
      </c>
      <c r="R4124" t="str">
        <f t="shared" si="257"/>
        <v>Normal</v>
      </c>
      <c r="S4124">
        <f t="shared" si="258"/>
        <v>2</v>
      </c>
      <c r="T4124" t="str">
        <f t="shared" si="259"/>
        <v>Low</v>
      </c>
    </row>
    <row r="4125" spans="1:20" ht="15" customHeight="1" x14ac:dyDescent="0.35">
      <c r="A4125" s="35">
        <v>69</v>
      </c>
      <c r="B4125" s="36">
        <v>28.716065489999998</v>
      </c>
      <c r="C4125" s="35">
        <v>117.7916525</v>
      </c>
      <c r="D4125" s="35">
        <v>81.253848980000001</v>
      </c>
      <c r="E4125" s="37">
        <v>204.6082753</v>
      </c>
      <c r="F4125" s="37">
        <v>40.494904740000003</v>
      </c>
      <c r="G4125" s="37">
        <v>224.52094629999999</v>
      </c>
      <c r="H4125" s="37">
        <v>265.03648099999998</v>
      </c>
      <c r="I4125" s="17" t="s">
        <v>243</v>
      </c>
      <c r="J4125" s="17" t="s">
        <v>359</v>
      </c>
      <c r="K4125" s="17" t="s">
        <v>392</v>
      </c>
      <c r="L4125" s="17" t="s">
        <v>261</v>
      </c>
      <c r="M4125" s="17" t="s">
        <v>333</v>
      </c>
      <c r="N4125" s="36">
        <v>5.0526918537949399</v>
      </c>
      <c r="O4125" s="35">
        <v>36.537803519999997</v>
      </c>
      <c r="P4125" s="37">
        <v>1981.40851881</v>
      </c>
      <c r="Q4125" t="str">
        <f t="shared" si="256"/>
        <v>Borderline High</v>
      </c>
      <c r="R4125" t="str">
        <f t="shared" si="257"/>
        <v>Normal</v>
      </c>
      <c r="S4125">
        <f t="shared" si="258"/>
        <v>2</v>
      </c>
      <c r="T4125" t="str">
        <f t="shared" si="259"/>
        <v>Low</v>
      </c>
    </row>
    <row r="4126" spans="1:20" ht="15" customHeight="1" x14ac:dyDescent="0.35">
      <c r="A4126" s="35">
        <v>58</v>
      </c>
      <c r="B4126" s="36">
        <v>28.976774679999998</v>
      </c>
      <c r="C4126" s="35">
        <v>102.5620387</v>
      </c>
      <c r="D4126" s="35">
        <v>74.915987700000002</v>
      </c>
      <c r="E4126" s="37">
        <v>212.322249</v>
      </c>
      <c r="F4126" s="37">
        <v>44.242917519999999</v>
      </c>
      <c r="G4126" s="37">
        <v>214.80554810000001</v>
      </c>
      <c r="H4126" s="37">
        <v>236.86441809999999</v>
      </c>
      <c r="I4126" s="17" t="s">
        <v>243</v>
      </c>
      <c r="J4126" s="17" t="s">
        <v>249</v>
      </c>
      <c r="K4126" s="17" t="s">
        <v>255</v>
      </c>
      <c r="L4126" s="17" t="s">
        <v>363</v>
      </c>
      <c r="M4126" s="17" t="s">
        <v>333</v>
      </c>
      <c r="N4126" s="36">
        <v>4.7990110259799197</v>
      </c>
      <c r="O4126" s="35">
        <v>27.646051</v>
      </c>
      <c r="P4126" s="37">
        <v>1680.65293144</v>
      </c>
      <c r="Q4126" t="str">
        <f t="shared" si="256"/>
        <v>Borderline High</v>
      </c>
      <c r="R4126" t="str">
        <f t="shared" si="257"/>
        <v>Normal</v>
      </c>
      <c r="S4126">
        <f t="shared" si="258"/>
        <v>2</v>
      </c>
      <c r="T4126" t="str">
        <f t="shared" si="259"/>
        <v>Low</v>
      </c>
    </row>
    <row r="4127" spans="1:20" ht="15" customHeight="1" x14ac:dyDescent="0.35">
      <c r="A4127" s="35">
        <v>48</v>
      </c>
      <c r="B4127" s="36">
        <v>31.86392652</v>
      </c>
      <c r="C4127" s="35">
        <v>124.1390608</v>
      </c>
      <c r="D4127" s="35">
        <v>87.575649530000007</v>
      </c>
      <c r="E4127" s="37">
        <v>187.8513695</v>
      </c>
      <c r="F4127" s="37">
        <v>40.222220900000003</v>
      </c>
      <c r="G4127" s="37">
        <v>220.34281050000001</v>
      </c>
      <c r="H4127" s="37">
        <v>234.69824589999999</v>
      </c>
      <c r="I4127" s="17" t="s">
        <v>353</v>
      </c>
      <c r="J4127" s="17" t="s">
        <v>249</v>
      </c>
      <c r="K4127" s="17" t="s">
        <v>392</v>
      </c>
      <c r="L4127" s="17" t="s">
        <v>360</v>
      </c>
      <c r="M4127" s="17" t="s">
        <v>334</v>
      </c>
      <c r="N4127" s="36">
        <v>4.6703380692735399</v>
      </c>
      <c r="O4127" s="35">
        <v>36.563411270000003</v>
      </c>
      <c r="P4127" s="37">
        <v>1529.4684729600001</v>
      </c>
      <c r="Q4127" t="str">
        <f t="shared" si="256"/>
        <v>Desirable</v>
      </c>
      <c r="R4127" t="str">
        <f t="shared" si="257"/>
        <v>Elevated</v>
      </c>
      <c r="S4127">
        <f t="shared" si="258"/>
        <v>6</v>
      </c>
      <c r="T4127" t="str">
        <f t="shared" si="259"/>
        <v>High</v>
      </c>
    </row>
    <row r="4128" spans="1:20" ht="15" customHeight="1" x14ac:dyDescent="0.35">
      <c r="A4128" s="35">
        <v>39</v>
      </c>
      <c r="B4128" s="36">
        <v>25.1009581</v>
      </c>
      <c r="C4128" s="35">
        <v>116.7598964</v>
      </c>
      <c r="D4128" s="35">
        <v>83.591528749999995</v>
      </c>
      <c r="E4128" s="37">
        <v>176.0539709</v>
      </c>
      <c r="F4128" s="37">
        <v>40.005270119999999</v>
      </c>
      <c r="G4128" s="37">
        <v>197.24922720000001</v>
      </c>
      <c r="H4128" s="37">
        <v>227.37967359999999</v>
      </c>
      <c r="I4128" s="17" t="s">
        <v>243</v>
      </c>
      <c r="J4128" s="17" t="s">
        <v>249</v>
      </c>
      <c r="K4128" s="17" t="s">
        <v>392</v>
      </c>
      <c r="L4128" s="17" t="s">
        <v>357</v>
      </c>
      <c r="M4128" s="17" t="s">
        <v>333</v>
      </c>
      <c r="N4128" s="36">
        <v>4.4007694579216103</v>
      </c>
      <c r="O4128" s="35">
        <v>33.16836765</v>
      </c>
      <c r="P4128" s="37">
        <v>978.93736590000003</v>
      </c>
      <c r="Q4128" t="str">
        <f t="shared" si="256"/>
        <v>Desirable</v>
      </c>
      <c r="R4128" t="str">
        <f t="shared" si="257"/>
        <v>Normal</v>
      </c>
      <c r="S4128">
        <f t="shared" si="258"/>
        <v>2</v>
      </c>
      <c r="T4128" t="str">
        <f t="shared" si="259"/>
        <v>Low</v>
      </c>
    </row>
    <row r="4129" spans="1:20" ht="15" customHeight="1" x14ac:dyDescent="0.35">
      <c r="A4129" s="35">
        <v>21</v>
      </c>
      <c r="B4129" s="36">
        <v>26.674215520000001</v>
      </c>
      <c r="C4129" s="35">
        <v>115.814581</v>
      </c>
      <c r="D4129" s="35">
        <v>86.671064540000003</v>
      </c>
      <c r="E4129" s="37">
        <v>192.14042430000001</v>
      </c>
      <c r="F4129" s="37">
        <v>41.445012300000002</v>
      </c>
      <c r="G4129" s="37">
        <v>212.5013696</v>
      </c>
      <c r="H4129" s="37">
        <v>241.24240470000001</v>
      </c>
      <c r="I4129" s="17" t="s">
        <v>243</v>
      </c>
      <c r="J4129" s="17" t="s">
        <v>354</v>
      </c>
      <c r="K4129" s="17" t="s">
        <v>392</v>
      </c>
      <c r="L4129" s="17" t="s">
        <v>355</v>
      </c>
      <c r="M4129" s="17" t="s">
        <v>333</v>
      </c>
      <c r="N4129" s="36">
        <v>4.6360325075835496</v>
      </c>
      <c r="O4129" s="35">
        <v>29.143516460000001</v>
      </c>
      <c r="P4129" s="37">
        <v>560.15852591999999</v>
      </c>
      <c r="Q4129" t="str">
        <f t="shared" si="256"/>
        <v>Desirable</v>
      </c>
      <c r="R4129" t="str">
        <f t="shared" si="257"/>
        <v>Normal</v>
      </c>
      <c r="S4129">
        <f t="shared" si="258"/>
        <v>2</v>
      </c>
      <c r="T4129" t="str">
        <f t="shared" si="259"/>
        <v>Low</v>
      </c>
    </row>
    <row r="4130" spans="1:20" ht="15" customHeight="1" x14ac:dyDescent="0.35">
      <c r="A4130" s="35">
        <v>30</v>
      </c>
      <c r="B4130" s="36">
        <v>22.78023589</v>
      </c>
      <c r="C4130" s="35">
        <v>108.8163212</v>
      </c>
      <c r="D4130" s="35">
        <v>81.332083789999999</v>
      </c>
      <c r="E4130" s="37">
        <v>202.1400974</v>
      </c>
      <c r="F4130" s="37">
        <v>30.70000216</v>
      </c>
      <c r="G4130" s="37">
        <v>229.1172426</v>
      </c>
      <c r="H4130" s="37">
        <v>245.30995569999999</v>
      </c>
      <c r="I4130" s="17" t="s">
        <v>353</v>
      </c>
      <c r="J4130" s="17" t="s">
        <v>249</v>
      </c>
      <c r="K4130" s="17" t="s">
        <v>392</v>
      </c>
      <c r="L4130" s="17" t="s">
        <v>357</v>
      </c>
      <c r="M4130" s="17" t="s">
        <v>255</v>
      </c>
      <c r="N4130" s="36">
        <v>6.5843675302204003</v>
      </c>
      <c r="O4130" s="35">
        <v>27.484237409999999</v>
      </c>
      <c r="P4130" s="37">
        <v>683.40707669999995</v>
      </c>
      <c r="Q4130" t="str">
        <f t="shared" si="256"/>
        <v>Borderline High</v>
      </c>
      <c r="R4130" t="str">
        <f t="shared" si="257"/>
        <v>Normal</v>
      </c>
      <c r="S4130">
        <f t="shared" si="258"/>
        <v>3</v>
      </c>
      <c r="T4130" t="str">
        <f t="shared" si="259"/>
        <v>Moderate</v>
      </c>
    </row>
    <row r="4131" spans="1:20" ht="15" customHeight="1" x14ac:dyDescent="0.35">
      <c r="A4131" s="35">
        <v>62</v>
      </c>
      <c r="B4131" s="36">
        <v>28.168592019999998</v>
      </c>
      <c r="C4131" s="35">
        <v>108.4017826</v>
      </c>
      <c r="D4131" s="35">
        <v>78.233235109999995</v>
      </c>
      <c r="E4131" s="37">
        <v>210.90589940000001</v>
      </c>
      <c r="F4131" s="37">
        <v>43.293928489999999</v>
      </c>
      <c r="G4131" s="37">
        <v>213.62517199999999</v>
      </c>
      <c r="H4131" s="37">
        <v>294.14196930000003</v>
      </c>
      <c r="I4131" s="17" t="s">
        <v>243</v>
      </c>
      <c r="J4131" s="17" t="s">
        <v>359</v>
      </c>
      <c r="K4131" s="17" t="s">
        <v>255</v>
      </c>
      <c r="L4131" s="17" t="s">
        <v>261</v>
      </c>
      <c r="M4131" s="17" t="s">
        <v>333</v>
      </c>
      <c r="N4131" s="36">
        <v>4.8714890691593098</v>
      </c>
      <c r="O4131" s="35">
        <v>30.168547490000002</v>
      </c>
      <c r="P4131" s="37">
        <v>1746.4527052399999</v>
      </c>
      <c r="Q4131" t="str">
        <f t="shared" si="256"/>
        <v>Borderline High</v>
      </c>
      <c r="R4131" t="str">
        <f t="shared" si="257"/>
        <v>Normal</v>
      </c>
      <c r="S4131">
        <f t="shared" si="258"/>
        <v>2</v>
      </c>
      <c r="T4131" t="str">
        <f t="shared" si="259"/>
        <v>Low</v>
      </c>
    </row>
    <row r="4132" spans="1:20" ht="15" customHeight="1" x14ac:dyDescent="0.35">
      <c r="A4132" s="35">
        <v>59</v>
      </c>
      <c r="B4132" s="36">
        <v>22.70675185</v>
      </c>
      <c r="C4132" s="35">
        <v>90.243328849999997</v>
      </c>
      <c r="D4132" s="35">
        <v>80.036020789999995</v>
      </c>
      <c r="E4132" s="37">
        <v>164.06386789999999</v>
      </c>
      <c r="F4132" s="37">
        <v>37.354720489999998</v>
      </c>
      <c r="G4132" s="37">
        <v>208.31777640000001</v>
      </c>
      <c r="H4132" s="37">
        <v>222.3080215</v>
      </c>
      <c r="I4132" s="17" t="s">
        <v>243</v>
      </c>
      <c r="J4132" s="17" t="s">
        <v>359</v>
      </c>
      <c r="K4132" s="17" t="s">
        <v>392</v>
      </c>
      <c r="L4132" s="17" t="s">
        <v>363</v>
      </c>
      <c r="M4132" s="17" t="s">
        <v>255</v>
      </c>
      <c r="N4132" s="36">
        <v>4.3920518142792799</v>
      </c>
      <c r="O4132" s="35">
        <v>10.207308060000001</v>
      </c>
      <c r="P4132" s="37">
        <v>1339.69835915</v>
      </c>
      <c r="Q4132" t="str">
        <f t="shared" si="256"/>
        <v>Desirable</v>
      </c>
      <c r="R4132" t="str">
        <f t="shared" si="257"/>
        <v>Normal</v>
      </c>
      <c r="S4132">
        <f t="shared" si="258"/>
        <v>1</v>
      </c>
      <c r="T4132" t="str">
        <f t="shared" si="259"/>
        <v>Low</v>
      </c>
    </row>
    <row r="4133" spans="1:20" ht="15" customHeight="1" x14ac:dyDescent="0.35">
      <c r="A4133" s="35">
        <v>66</v>
      </c>
      <c r="B4133" s="36">
        <v>24.05041671</v>
      </c>
      <c r="C4133" s="35">
        <v>109.163174</v>
      </c>
      <c r="D4133" s="35">
        <v>87.128339920000002</v>
      </c>
      <c r="E4133" s="37">
        <v>178.54978589999999</v>
      </c>
      <c r="F4133" s="37">
        <v>46.306304580000003</v>
      </c>
      <c r="G4133" s="37">
        <v>207.52969100000001</v>
      </c>
      <c r="H4133" s="37">
        <v>217.59583799999999</v>
      </c>
      <c r="I4133" s="17" t="s">
        <v>243</v>
      </c>
      <c r="J4133" s="17" t="s">
        <v>359</v>
      </c>
      <c r="K4133" s="17" t="s">
        <v>392</v>
      </c>
      <c r="L4133" s="17" t="s">
        <v>261</v>
      </c>
      <c r="M4133" s="17" t="s">
        <v>255</v>
      </c>
      <c r="N4133" s="36">
        <v>3.8558418236880199</v>
      </c>
      <c r="O4133" s="35">
        <v>22.03483408</v>
      </c>
      <c r="P4133" s="37">
        <v>1587.3275028600001</v>
      </c>
      <c r="Q4133" t="str">
        <f t="shared" si="256"/>
        <v>Desirable</v>
      </c>
      <c r="R4133" t="str">
        <f t="shared" si="257"/>
        <v>Normal</v>
      </c>
      <c r="S4133">
        <f t="shared" si="258"/>
        <v>0</v>
      </c>
      <c r="T4133" t="str">
        <f t="shared" si="259"/>
        <v>Low</v>
      </c>
    </row>
    <row r="4134" spans="1:20" ht="15" customHeight="1" x14ac:dyDescent="0.35">
      <c r="A4134" s="35">
        <v>37</v>
      </c>
      <c r="B4134" s="36">
        <v>31.917256949999999</v>
      </c>
      <c r="C4134" s="35">
        <v>121.2100891</v>
      </c>
      <c r="D4134" s="35">
        <v>81.841356399999995</v>
      </c>
      <c r="E4134" s="37">
        <v>199.5910801</v>
      </c>
      <c r="F4134" s="37">
        <v>36.664820429999999</v>
      </c>
      <c r="G4134" s="37">
        <v>221.60436189999999</v>
      </c>
      <c r="H4134" s="37">
        <v>284.19723770000002</v>
      </c>
      <c r="I4134" s="17" t="s">
        <v>243</v>
      </c>
      <c r="J4134" s="17" t="s">
        <v>249</v>
      </c>
      <c r="K4134" s="17" t="s">
        <v>392</v>
      </c>
      <c r="L4134" s="17" t="s">
        <v>357</v>
      </c>
      <c r="M4134" s="17" t="s">
        <v>334</v>
      </c>
      <c r="N4134" s="36">
        <v>5.4436671926719704</v>
      </c>
      <c r="O4134" s="35">
        <v>39.368732700000002</v>
      </c>
      <c r="P4134" s="37">
        <v>1180.9385071500001</v>
      </c>
      <c r="Q4134" t="str">
        <f t="shared" si="256"/>
        <v>Desirable</v>
      </c>
      <c r="R4134" t="str">
        <f t="shared" si="257"/>
        <v>Elevated</v>
      </c>
      <c r="S4134">
        <f t="shared" si="258"/>
        <v>5</v>
      </c>
      <c r="T4134" t="str">
        <f t="shared" si="259"/>
        <v>Moderate</v>
      </c>
    </row>
    <row r="4135" spans="1:20" ht="15" customHeight="1" x14ac:dyDescent="0.35">
      <c r="A4135" s="35">
        <v>71</v>
      </c>
      <c r="B4135" s="36">
        <v>27.682399119999999</v>
      </c>
      <c r="C4135" s="35">
        <v>118.9437879</v>
      </c>
      <c r="D4135" s="35">
        <v>82.689283919999994</v>
      </c>
      <c r="E4135" s="37">
        <v>191.4922114</v>
      </c>
      <c r="F4135" s="37">
        <v>39.47300242</v>
      </c>
      <c r="G4135" s="37">
        <v>210.27455180000001</v>
      </c>
      <c r="H4135" s="37">
        <v>235.71344160000001</v>
      </c>
      <c r="I4135" s="17" t="s">
        <v>243</v>
      </c>
      <c r="J4135" s="17" t="s">
        <v>359</v>
      </c>
      <c r="K4135" s="17" t="s">
        <v>392</v>
      </c>
      <c r="L4135" s="17" t="s">
        <v>366</v>
      </c>
      <c r="M4135" s="17" t="s">
        <v>333</v>
      </c>
      <c r="N4135" s="36">
        <v>4.8512198125313004</v>
      </c>
      <c r="O4135" s="35">
        <v>36.254503980000003</v>
      </c>
      <c r="P4135" s="37">
        <v>1965.4503375199999</v>
      </c>
      <c r="Q4135" t="str">
        <f t="shared" si="256"/>
        <v>Desirable</v>
      </c>
      <c r="R4135" t="str">
        <f t="shared" si="257"/>
        <v>Normal</v>
      </c>
      <c r="S4135">
        <f t="shared" si="258"/>
        <v>3</v>
      </c>
      <c r="T4135" t="str">
        <f t="shared" si="259"/>
        <v>Moderate</v>
      </c>
    </row>
    <row r="4136" spans="1:20" ht="15" customHeight="1" x14ac:dyDescent="0.35">
      <c r="A4136" s="35">
        <v>53</v>
      </c>
      <c r="B4136" s="36">
        <v>34.122829699999997</v>
      </c>
      <c r="C4136" s="35">
        <v>104.9549458</v>
      </c>
      <c r="D4136" s="35">
        <v>84.090806240000006</v>
      </c>
      <c r="E4136" s="37">
        <v>213.3690967</v>
      </c>
      <c r="F4136" s="37">
        <v>38.449751659999997</v>
      </c>
      <c r="G4136" s="37">
        <v>225.7774756</v>
      </c>
      <c r="H4136" s="37">
        <v>250.32473250000001</v>
      </c>
      <c r="I4136" s="17" t="s">
        <v>353</v>
      </c>
      <c r="J4136" s="17" t="s">
        <v>354</v>
      </c>
      <c r="K4136" s="17" t="s">
        <v>392</v>
      </c>
      <c r="L4136" s="17" t="s">
        <v>363</v>
      </c>
      <c r="M4136" s="17" t="s">
        <v>334</v>
      </c>
      <c r="N4136" s="36">
        <v>5.5492971342639903</v>
      </c>
      <c r="O4136" s="35">
        <v>20.864139560000002</v>
      </c>
      <c r="P4136" s="37">
        <v>1808.5099740999999</v>
      </c>
      <c r="Q4136" t="str">
        <f t="shared" si="256"/>
        <v>Borderline High</v>
      </c>
      <c r="R4136" t="str">
        <f t="shared" si="257"/>
        <v>Normal</v>
      </c>
      <c r="S4136">
        <f t="shared" si="258"/>
        <v>6</v>
      </c>
      <c r="T4136" t="str">
        <f t="shared" si="259"/>
        <v>High</v>
      </c>
    </row>
    <row r="4137" spans="1:20" ht="15" customHeight="1" x14ac:dyDescent="0.35">
      <c r="A4137" s="35">
        <v>18</v>
      </c>
      <c r="B4137" s="36">
        <v>32.883587640000002</v>
      </c>
      <c r="C4137" s="35">
        <v>138.97812719999999</v>
      </c>
      <c r="D4137" s="35">
        <v>90.391487749999996</v>
      </c>
      <c r="E4137" s="37">
        <v>185.99960730000001</v>
      </c>
      <c r="F4137" s="37">
        <v>29.882957000000001</v>
      </c>
      <c r="G4137" s="37">
        <v>202.7706135</v>
      </c>
      <c r="H4137" s="37">
        <v>245.78649909999999</v>
      </c>
      <c r="I4137" s="17" t="s">
        <v>243</v>
      </c>
      <c r="J4137" s="17" t="s">
        <v>249</v>
      </c>
      <c r="K4137" s="17" t="s">
        <v>392</v>
      </c>
      <c r="L4137" s="17" t="s">
        <v>355</v>
      </c>
      <c r="M4137" s="17" t="s">
        <v>334</v>
      </c>
      <c r="N4137" s="36">
        <v>6.2242704863511298</v>
      </c>
      <c r="O4137" s="35">
        <v>48.58663945</v>
      </c>
      <c r="P4137" s="37">
        <v>591.90457751999998</v>
      </c>
      <c r="Q4137" t="str">
        <f t="shared" si="256"/>
        <v>Desirable</v>
      </c>
      <c r="R4137" t="str">
        <f t="shared" si="257"/>
        <v>High / Stage 1</v>
      </c>
      <c r="S4137">
        <f t="shared" si="258"/>
        <v>6</v>
      </c>
      <c r="T4137" t="str">
        <f t="shared" si="259"/>
        <v>High</v>
      </c>
    </row>
    <row r="4138" spans="1:20" ht="15" customHeight="1" x14ac:dyDescent="0.35">
      <c r="A4138" s="35">
        <v>32</v>
      </c>
      <c r="B4138" s="36">
        <v>28.078719280000001</v>
      </c>
      <c r="C4138" s="35">
        <v>117.8268085</v>
      </c>
      <c r="D4138" s="35">
        <v>82.602238080000006</v>
      </c>
      <c r="E4138" s="37">
        <v>209.37864339999999</v>
      </c>
      <c r="F4138" s="37">
        <v>39.977015639999998</v>
      </c>
      <c r="G4138" s="37">
        <v>227.07338709999999</v>
      </c>
      <c r="H4138" s="37">
        <v>238.667473</v>
      </c>
      <c r="I4138" s="17" t="s">
        <v>353</v>
      </c>
      <c r="J4138" s="17" t="s">
        <v>249</v>
      </c>
      <c r="K4138" s="17" t="s">
        <v>392</v>
      </c>
      <c r="L4138" s="17" t="s">
        <v>357</v>
      </c>
      <c r="M4138" s="17" t="s">
        <v>333</v>
      </c>
      <c r="N4138" s="36">
        <v>5.2374755856087702</v>
      </c>
      <c r="O4138" s="35">
        <v>35.224570419999999</v>
      </c>
      <c r="P4138" s="37">
        <v>898.51901696000004</v>
      </c>
      <c r="Q4138" t="str">
        <f t="shared" si="256"/>
        <v>Borderline High</v>
      </c>
      <c r="R4138" t="str">
        <f t="shared" si="257"/>
        <v>Normal</v>
      </c>
      <c r="S4138">
        <f t="shared" si="258"/>
        <v>5</v>
      </c>
      <c r="T4138" t="str">
        <f t="shared" si="259"/>
        <v>Moderate</v>
      </c>
    </row>
    <row r="4139" spans="1:20" ht="15" customHeight="1" x14ac:dyDescent="0.35">
      <c r="A4139" s="35">
        <v>34</v>
      </c>
      <c r="B4139" s="36">
        <v>28.76855522</v>
      </c>
      <c r="C4139" s="35">
        <v>100.2827745</v>
      </c>
      <c r="D4139" s="35">
        <v>89.121002430000004</v>
      </c>
      <c r="E4139" s="37">
        <v>179.77796330000001</v>
      </c>
      <c r="F4139" s="37">
        <v>42.039710049999996</v>
      </c>
      <c r="G4139" s="37">
        <v>182.6954949</v>
      </c>
      <c r="H4139" s="37">
        <v>234.46580299999999</v>
      </c>
      <c r="I4139" s="17" t="s">
        <v>243</v>
      </c>
      <c r="J4139" s="17" t="s">
        <v>249</v>
      </c>
      <c r="K4139" s="17" t="s">
        <v>392</v>
      </c>
      <c r="L4139" s="17" t="s">
        <v>357</v>
      </c>
      <c r="M4139" s="17" t="s">
        <v>333</v>
      </c>
      <c r="N4139" s="36">
        <v>4.27638447282773</v>
      </c>
      <c r="O4139" s="35">
        <v>11.16177207</v>
      </c>
      <c r="P4139" s="37">
        <v>978.13087747999998</v>
      </c>
      <c r="Q4139" t="str">
        <f t="shared" si="256"/>
        <v>Desirable</v>
      </c>
      <c r="R4139" t="str">
        <f t="shared" si="257"/>
        <v>Normal</v>
      </c>
      <c r="S4139">
        <f t="shared" si="258"/>
        <v>2</v>
      </c>
      <c r="T4139" t="str">
        <f t="shared" si="259"/>
        <v>Low</v>
      </c>
    </row>
    <row r="4140" spans="1:20" ht="15" customHeight="1" x14ac:dyDescent="0.35">
      <c r="A4140" s="35">
        <v>41</v>
      </c>
      <c r="B4140" s="36">
        <v>25.807521210000001</v>
      </c>
      <c r="C4140" s="35">
        <v>101.1624011</v>
      </c>
      <c r="D4140" s="35">
        <v>72.444380330000001</v>
      </c>
      <c r="E4140" s="37">
        <v>186.96532680000001</v>
      </c>
      <c r="F4140" s="37">
        <v>37.360478790000002</v>
      </c>
      <c r="G4140" s="37">
        <v>199.03514949999999</v>
      </c>
      <c r="H4140" s="37">
        <v>234.30587550000001</v>
      </c>
      <c r="I4140" s="17" t="s">
        <v>243</v>
      </c>
      <c r="J4140" s="17" t="s">
        <v>359</v>
      </c>
      <c r="K4140" s="17" t="s">
        <v>255</v>
      </c>
      <c r="L4140" s="17" t="s">
        <v>360</v>
      </c>
      <c r="M4140" s="17" t="s">
        <v>333</v>
      </c>
      <c r="N4140" s="36">
        <v>5.0043611017652099</v>
      </c>
      <c r="O4140" s="35">
        <v>28.718020769999999</v>
      </c>
      <c r="P4140" s="37">
        <v>1058.10836961</v>
      </c>
      <c r="Q4140" t="str">
        <f t="shared" si="256"/>
        <v>Desirable</v>
      </c>
      <c r="R4140" t="str">
        <f t="shared" si="257"/>
        <v>Normal</v>
      </c>
      <c r="S4140">
        <f t="shared" si="258"/>
        <v>3</v>
      </c>
      <c r="T4140" t="str">
        <f t="shared" si="259"/>
        <v>Moderate</v>
      </c>
    </row>
    <row r="4141" spans="1:20" ht="15" customHeight="1" x14ac:dyDescent="0.35">
      <c r="A4141" s="35">
        <v>75</v>
      </c>
      <c r="B4141" s="36">
        <v>32.219537039999999</v>
      </c>
      <c r="C4141" s="35">
        <v>103.24126800000001</v>
      </c>
      <c r="D4141" s="35">
        <v>81.278110369999993</v>
      </c>
      <c r="E4141" s="37">
        <v>181.713155</v>
      </c>
      <c r="F4141" s="37">
        <v>33.354525850000002</v>
      </c>
      <c r="G4141" s="37">
        <v>209.2542401</v>
      </c>
      <c r="H4141" s="37">
        <v>281.21665289999999</v>
      </c>
      <c r="I4141" s="17" t="s">
        <v>243</v>
      </c>
      <c r="J4141" s="17" t="s">
        <v>359</v>
      </c>
      <c r="K4141" s="17" t="s">
        <v>392</v>
      </c>
      <c r="L4141" s="17" t="s">
        <v>366</v>
      </c>
      <c r="M4141" s="17" t="s">
        <v>334</v>
      </c>
      <c r="N4141" s="36">
        <v>5.4479309889515299</v>
      </c>
      <c r="O4141" s="35">
        <v>21.963157630000001</v>
      </c>
      <c r="P4141" s="37">
        <v>2416.4652780000001</v>
      </c>
      <c r="Q4141" t="str">
        <f t="shared" si="256"/>
        <v>Desirable</v>
      </c>
      <c r="R4141" t="str">
        <f t="shared" si="257"/>
        <v>Normal</v>
      </c>
      <c r="S4141">
        <f t="shared" si="258"/>
        <v>4</v>
      </c>
      <c r="T4141" t="str">
        <f t="shared" si="259"/>
        <v>Moderate</v>
      </c>
    </row>
    <row r="4142" spans="1:20" ht="15" customHeight="1" x14ac:dyDescent="0.35">
      <c r="A4142" s="35">
        <v>89</v>
      </c>
      <c r="B4142" s="36">
        <v>28.815622269999999</v>
      </c>
      <c r="C4142" s="35">
        <v>111.9603236</v>
      </c>
      <c r="D4142" s="35">
        <v>79.278818700000002</v>
      </c>
      <c r="E4142" s="37">
        <v>173.57836230000001</v>
      </c>
      <c r="F4142" s="37">
        <v>31.208806200000001</v>
      </c>
      <c r="G4142" s="37">
        <v>189.80229969999999</v>
      </c>
      <c r="H4142" s="37">
        <v>255.5241245</v>
      </c>
      <c r="I4142" s="17" t="s">
        <v>243</v>
      </c>
      <c r="J4142" s="17" t="s">
        <v>359</v>
      </c>
      <c r="K4142" s="17" t="s">
        <v>255</v>
      </c>
      <c r="L4142" s="17" t="s">
        <v>366</v>
      </c>
      <c r="M4142" s="17" t="s">
        <v>333</v>
      </c>
      <c r="N4142" s="36">
        <v>5.5618392189573704</v>
      </c>
      <c r="O4142" s="35">
        <v>32.6815049</v>
      </c>
      <c r="P4142" s="37">
        <v>2564.59038203</v>
      </c>
      <c r="Q4142" t="str">
        <f t="shared" si="256"/>
        <v>Desirable</v>
      </c>
      <c r="R4142" t="str">
        <f t="shared" si="257"/>
        <v>Normal</v>
      </c>
      <c r="S4142">
        <f t="shared" si="258"/>
        <v>3</v>
      </c>
      <c r="T4142" t="str">
        <f t="shared" si="259"/>
        <v>Moderate</v>
      </c>
    </row>
    <row r="4143" spans="1:20" ht="15" customHeight="1" x14ac:dyDescent="0.35">
      <c r="A4143" s="35">
        <v>40</v>
      </c>
      <c r="B4143" s="36">
        <v>31.547804670000001</v>
      </c>
      <c r="C4143" s="35">
        <v>125.5519591</v>
      </c>
      <c r="D4143" s="35">
        <v>92.784278909999998</v>
      </c>
      <c r="E4143" s="37">
        <v>225.3691288</v>
      </c>
      <c r="F4143" s="37">
        <v>36.628335280000002</v>
      </c>
      <c r="G4143" s="37">
        <v>230.37696539999999</v>
      </c>
      <c r="H4143" s="37">
        <v>252.72204060000001</v>
      </c>
      <c r="I4143" s="17" t="s">
        <v>243</v>
      </c>
      <c r="J4143" s="17" t="s">
        <v>359</v>
      </c>
      <c r="K4143" s="17" t="s">
        <v>392</v>
      </c>
      <c r="L4143" s="17" t="s">
        <v>360</v>
      </c>
      <c r="M4143" s="17" t="s">
        <v>334</v>
      </c>
      <c r="N4143" s="36">
        <v>6.1528629973816296</v>
      </c>
      <c r="O4143" s="35">
        <v>32.76768019</v>
      </c>
      <c r="P4143" s="37">
        <v>1261.9121868</v>
      </c>
      <c r="Q4143" t="str">
        <f t="shared" si="256"/>
        <v>Borderline High</v>
      </c>
      <c r="R4143" t="str">
        <f t="shared" si="257"/>
        <v>Elevated</v>
      </c>
      <c r="S4143">
        <f t="shared" si="258"/>
        <v>5</v>
      </c>
      <c r="T4143" t="str">
        <f t="shared" si="259"/>
        <v>Moderate</v>
      </c>
    </row>
    <row r="4144" spans="1:20" ht="15" customHeight="1" x14ac:dyDescent="0.35">
      <c r="A4144" s="35">
        <v>63</v>
      </c>
      <c r="B4144" s="36">
        <v>23.76567738</v>
      </c>
      <c r="C4144" s="35">
        <v>112.6879173</v>
      </c>
      <c r="D4144" s="35">
        <v>82.623529989999994</v>
      </c>
      <c r="E4144" s="37">
        <v>201.15984259999999</v>
      </c>
      <c r="F4144" s="37">
        <v>33.763039229999997</v>
      </c>
      <c r="G4144" s="37">
        <v>236.0500385</v>
      </c>
      <c r="H4144" s="37">
        <v>262.67166359999999</v>
      </c>
      <c r="I4144" s="17" t="s">
        <v>243</v>
      </c>
      <c r="J4144" s="17" t="s">
        <v>249</v>
      </c>
      <c r="K4144" s="17" t="s">
        <v>392</v>
      </c>
      <c r="L4144" s="17" t="s">
        <v>261</v>
      </c>
      <c r="M4144" s="17" t="s">
        <v>255</v>
      </c>
      <c r="N4144" s="36">
        <v>5.9579897778059099</v>
      </c>
      <c r="O4144" s="35">
        <v>30.064387310000001</v>
      </c>
      <c r="P4144" s="37">
        <v>1497.23767494</v>
      </c>
      <c r="Q4144" t="str">
        <f t="shared" si="256"/>
        <v>Borderline High</v>
      </c>
      <c r="R4144" t="str">
        <f t="shared" si="257"/>
        <v>Normal</v>
      </c>
      <c r="S4144">
        <f t="shared" si="258"/>
        <v>1</v>
      </c>
      <c r="T4144" t="str">
        <f t="shared" si="259"/>
        <v>Low</v>
      </c>
    </row>
    <row r="4145" spans="1:20" ht="15" customHeight="1" x14ac:dyDescent="0.35">
      <c r="A4145" s="35">
        <v>89</v>
      </c>
      <c r="B4145" s="36">
        <v>20.194633</v>
      </c>
      <c r="C4145" s="35">
        <v>125.570031</v>
      </c>
      <c r="D4145" s="35">
        <v>80.587025539999999</v>
      </c>
      <c r="E4145" s="37">
        <v>209.2436873</v>
      </c>
      <c r="F4145" s="37">
        <v>34.02045777</v>
      </c>
      <c r="G4145" s="37">
        <v>236.14030389999999</v>
      </c>
      <c r="H4145" s="37">
        <v>258.63201659999999</v>
      </c>
      <c r="I4145" s="17" t="s">
        <v>243</v>
      </c>
      <c r="J4145" s="17" t="s">
        <v>354</v>
      </c>
      <c r="K4145" s="17" t="s">
        <v>392</v>
      </c>
      <c r="L4145" s="17" t="s">
        <v>366</v>
      </c>
      <c r="M4145" s="17" t="s">
        <v>255</v>
      </c>
      <c r="N4145" s="36">
        <v>6.1505253313938599</v>
      </c>
      <c r="O4145" s="35">
        <v>44.983005460000001</v>
      </c>
      <c r="P4145" s="37">
        <v>1797.3223370000001</v>
      </c>
      <c r="Q4145" t="str">
        <f t="shared" si="256"/>
        <v>Borderline High</v>
      </c>
      <c r="R4145" t="str">
        <f t="shared" si="257"/>
        <v>Elevated</v>
      </c>
      <c r="S4145">
        <f t="shared" si="258"/>
        <v>2</v>
      </c>
      <c r="T4145" t="str">
        <f t="shared" si="259"/>
        <v>Low</v>
      </c>
    </row>
    <row r="4146" spans="1:20" ht="15" customHeight="1" x14ac:dyDescent="0.35">
      <c r="A4146" s="35">
        <v>53</v>
      </c>
      <c r="B4146" s="36">
        <v>29.511272980000001</v>
      </c>
      <c r="C4146" s="35">
        <v>123.08247830000001</v>
      </c>
      <c r="D4146" s="35">
        <v>93.486160249999998</v>
      </c>
      <c r="E4146" s="37">
        <v>168.6217245</v>
      </c>
      <c r="F4146" s="37">
        <v>39.844248620000002</v>
      </c>
      <c r="G4146" s="37">
        <v>196.47203870000001</v>
      </c>
      <c r="H4146" s="37">
        <v>238.43278979999999</v>
      </c>
      <c r="I4146" s="17" t="s">
        <v>243</v>
      </c>
      <c r="J4146" s="17" t="s">
        <v>359</v>
      </c>
      <c r="K4146" s="17" t="s">
        <v>392</v>
      </c>
      <c r="L4146" s="17" t="s">
        <v>363</v>
      </c>
      <c r="M4146" s="17" t="s">
        <v>333</v>
      </c>
      <c r="N4146" s="36">
        <v>4.2320216929717596</v>
      </c>
      <c r="O4146" s="35">
        <v>29.596318050000001</v>
      </c>
      <c r="P4146" s="37">
        <v>1564.0974679399999</v>
      </c>
      <c r="Q4146" t="str">
        <f t="shared" si="256"/>
        <v>Desirable</v>
      </c>
      <c r="R4146" t="str">
        <f t="shared" si="257"/>
        <v>Elevated</v>
      </c>
      <c r="S4146">
        <f t="shared" si="258"/>
        <v>4</v>
      </c>
      <c r="T4146" t="str">
        <f t="shared" si="259"/>
        <v>Moderate</v>
      </c>
    </row>
    <row r="4147" spans="1:20" ht="15" customHeight="1" x14ac:dyDescent="0.35">
      <c r="A4147" s="35">
        <v>76</v>
      </c>
      <c r="B4147" s="36">
        <v>30.513965540000001</v>
      </c>
      <c r="C4147" s="35">
        <v>126.5908408</v>
      </c>
      <c r="D4147" s="35">
        <v>92.391147329999995</v>
      </c>
      <c r="E4147" s="37">
        <v>208.4734708</v>
      </c>
      <c r="F4147" s="37">
        <v>32.531883999999998</v>
      </c>
      <c r="G4147" s="37">
        <v>212.66992579999999</v>
      </c>
      <c r="H4147" s="37">
        <v>229.12578139999999</v>
      </c>
      <c r="I4147" s="17" t="s">
        <v>243</v>
      </c>
      <c r="J4147" s="17" t="s">
        <v>249</v>
      </c>
      <c r="K4147" s="17" t="s">
        <v>392</v>
      </c>
      <c r="L4147" s="17" t="s">
        <v>366</v>
      </c>
      <c r="M4147" s="17" t="s">
        <v>334</v>
      </c>
      <c r="N4147" s="36">
        <v>6.4082815123772097</v>
      </c>
      <c r="O4147" s="35">
        <v>34.19969347</v>
      </c>
      <c r="P4147" s="37">
        <v>2319.06138104</v>
      </c>
      <c r="Q4147" t="str">
        <f t="shared" si="256"/>
        <v>Borderline High</v>
      </c>
      <c r="R4147" t="str">
        <f t="shared" si="257"/>
        <v>Elevated</v>
      </c>
      <c r="S4147">
        <f t="shared" si="258"/>
        <v>5</v>
      </c>
      <c r="T4147" t="str">
        <f t="shared" si="259"/>
        <v>Moderate</v>
      </c>
    </row>
    <row r="4148" spans="1:20" ht="15" customHeight="1" x14ac:dyDescent="0.35">
      <c r="A4148" s="35">
        <v>76</v>
      </c>
      <c r="B4148" s="36">
        <v>27.375947889999999</v>
      </c>
      <c r="C4148" s="35">
        <v>128.19237949999999</v>
      </c>
      <c r="D4148" s="35">
        <v>76.017169519999996</v>
      </c>
      <c r="E4148" s="37">
        <v>226.1605563</v>
      </c>
      <c r="F4148" s="37">
        <v>36.912042249999999</v>
      </c>
      <c r="G4148" s="37">
        <v>239.29226059999999</v>
      </c>
      <c r="H4148" s="37">
        <v>254.08286889999999</v>
      </c>
      <c r="I4148" s="17" t="s">
        <v>243</v>
      </c>
      <c r="J4148" s="17" t="s">
        <v>354</v>
      </c>
      <c r="K4148" s="17" t="s">
        <v>255</v>
      </c>
      <c r="L4148" s="17" t="s">
        <v>366</v>
      </c>
      <c r="M4148" s="17" t="s">
        <v>333</v>
      </c>
      <c r="N4148" s="36">
        <v>6.1270128260107297</v>
      </c>
      <c r="O4148" s="35">
        <v>52.175209979999998</v>
      </c>
      <c r="P4148" s="37">
        <v>2080.5720396400002</v>
      </c>
      <c r="Q4148" t="str">
        <f t="shared" si="256"/>
        <v>Borderline High</v>
      </c>
      <c r="R4148" t="str">
        <f t="shared" si="257"/>
        <v>Elevated</v>
      </c>
      <c r="S4148">
        <f t="shared" si="258"/>
        <v>4</v>
      </c>
      <c r="T4148" t="str">
        <f t="shared" si="259"/>
        <v>Moderate</v>
      </c>
    </row>
    <row r="4149" spans="1:20" ht="15" customHeight="1" x14ac:dyDescent="0.35">
      <c r="A4149" s="35">
        <v>30</v>
      </c>
      <c r="B4149" s="36">
        <v>29.893081989999999</v>
      </c>
      <c r="C4149" s="35">
        <v>107.89778939999999</v>
      </c>
      <c r="D4149" s="35">
        <v>75.770307549999998</v>
      </c>
      <c r="E4149" s="37">
        <v>195.28931560000001</v>
      </c>
      <c r="F4149" s="37">
        <v>30.614398049999998</v>
      </c>
      <c r="G4149" s="37">
        <v>209.1430393</v>
      </c>
      <c r="H4149" s="37">
        <v>243.12837780000001</v>
      </c>
      <c r="I4149" s="17" t="s">
        <v>243</v>
      </c>
      <c r="J4149" s="17" t="s">
        <v>249</v>
      </c>
      <c r="K4149" s="17" t="s">
        <v>255</v>
      </c>
      <c r="L4149" s="17" t="s">
        <v>357</v>
      </c>
      <c r="M4149" s="17" t="s">
        <v>333</v>
      </c>
      <c r="N4149" s="36">
        <v>6.3790023008471399</v>
      </c>
      <c r="O4149" s="35">
        <v>32.127481850000002</v>
      </c>
      <c r="P4149" s="37">
        <v>896.79245969999999</v>
      </c>
      <c r="Q4149" t="str">
        <f t="shared" si="256"/>
        <v>Desirable</v>
      </c>
      <c r="R4149" t="str">
        <f t="shared" si="257"/>
        <v>Normal</v>
      </c>
      <c r="S4149">
        <f t="shared" si="258"/>
        <v>3</v>
      </c>
      <c r="T4149" t="str">
        <f t="shared" si="259"/>
        <v>Moderate</v>
      </c>
    </row>
    <row r="4150" spans="1:20" ht="15" customHeight="1" x14ac:dyDescent="0.35">
      <c r="A4150" s="35">
        <v>56</v>
      </c>
      <c r="B4150" s="36">
        <v>22.7400004</v>
      </c>
      <c r="C4150" s="35">
        <v>108.7036062</v>
      </c>
      <c r="D4150" s="35">
        <v>86.047410130000003</v>
      </c>
      <c r="E4150" s="37">
        <v>204.61488019999999</v>
      </c>
      <c r="F4150" s="37">
        <v>36.072437219999998</v>
      </c>
      <c r="G4150" s="37">
        <v>219.4748745</v>
      </c>
      <c r="H4150" s="37">
        <v>248.37387580000001</v>
      </c>
      <c r="I4150" s="17" t="s">
        <v>243</v>
      </c>
      <c r="J4150" s="17" t="s">
        <v>249</v>
      </c>
      <c r="K4150" s="17" t="s">
        <v>392</v>
      </c>
      <c r="L4150" s="17" t="s">
        <v>363</v>
      </c>
      <c r="M4150" s="17" t="s">
        <v>255</v>
      </c>
      <c r="N4150" s="36">
        <v>5.6723331155055199</v>
      </c>
      <c r="O4150" s="35">
        <v>22.65619607</v>
      </c>
      <c r="P4150" s="37">
        <v>1273.4400224000001</v>
      </c>
      <c r="Q4150" t="str">
        <f t="shared" si="256"/>
        <v>Borderline High</v>
      </c>
      <c r="R4150" t="str">
        <f t="shared" si="257"/>
        <v>Normal</v>
      </c>
      <c r="S4150">
        <f t="shared" si="258"/>
        <v>1</v>
      </c>
      <c r="T4150" t="str">
        <f t="shared" si="259"/>
        <v>Low</v>
      </c>
    </row>
    <row r="4151" spans="1:20" ht="15" customHeight="1" x14ac:dyDescent="0.35">
      <c r="A4151" s="35">
        <v>45</v>
      </c>
      <c r="B4151" s="36">
        <v>31.696490019999999</v>
      </c>
      <c r="C4151" s="35">
        <v>96.564400750000004</v>
      </c>
      <c r="D4151" s="35">
        <v>69.543838309999998</v>
      </c>
      <c r="E4151" s="37">
        <v>217.9112958</v>
      </c>
      <c r="F4151" s="37">
        <v>37.868508599999998</v>
      </c>
      <c r="G4151" s="37">
        <v>221.939378</v>
      </c>
      <c r="H4151" s="37">
        <v>295.8608481</v>
      </c>
      <c r="I4151" s="17" t="s">
        <v>353</v>
      </c>
      <c r="J4151" s="17" t="s">
        <v>359</v>
      </c>
      <c r="K4151" s="17" t="s">
        <v>255</v>
      </c>
      <c r="L4151" s="17" t="s">
        <v>360</v>
      </c>
      <c r="M4151" s="17" t="s">
        <v>334</v>
      </c>
      <c r="N4151" s="36">
        <v>5.7544198030550398</v>
      </c>
      <c r="O4151" s="35">
        <v>27.020562439999999</v>
      </c>
      <c r="P4151" s="37">
        <v>1426.3420509</v>
      </c>
      <c r="Q4151" t="str">
        <f t="shared" si="256"/>
        <v>Borderline High</v>
      </c>
      <c r="R4151" t="str">
        <f t="shared" si="257"/>
        <v>Normal</v>
      </c>
      <c r="S4151">
        <f t="shared" si="258"/>
        <v>6</v>
      </c>
      <c r="T4151" t="str">
        <f t="shared" si="259"/>
        <v>High</v>
      </c>
    </row>
    <row r="4152" spans="1:20" ht="15" customHeight="1" x14ac:dyDescent="0.35">
      <c r="A4152" s="35">
        <v>78</v>
      </c>
      <c r="B4152" s="36">
        <v>32.858593560000003</v>
      </c>
      <c r="C4152" s="35">
        <v>120.1385884</v>
      </c>
      <c r="D4152" s="35">
        <v>86.568177230000003</v>
      </c>
      <c r="E4152" s="37">
        <v>199.9814609</v>
      </c>
      <c r="F4152" s="37">
        <v>38.245568110000001</v>
      </c>
      <c r="G4152" s="37">
        <v>220.00255989999999</v>
      </c>
      <c r="H4152" s="37">
        <v>284.16058340000001</v>
      </c>
      <c r="I4152" s="17" t="s">
        <v>243</v>
      </c>
      <c r="J4152" s="17" t="s">
        <v>354</v>
      </c>
      <c r="K4152" s="17" t="s">
        <v>392</v>
      </c>
      <c r="L4152" s="17" t="s">
        <v>366</v>
      </c>
      <c r="M4152" s="17" t="s">
        <v>334</v>
      </c>
      <c r="N4152" s="36">
        <v>5.2288793390340897</v>
      </c>
      <c r="O4152" s="35">
        <v>33.57041117</v>
      </c>
      <c r="P4152" s="37">
        <v>2562.9702976799999</v>
      </c>
      <c r="Q4152" t="str">
        <f t="shared" si="256"/>
        <v>Desirable</v>
      </c>
      <c r="R4152" t="str">
        <f t="shared" si="257"/>
        <v>Elevated</v>
      </c>
      <c r="S4152">
        <f t="shared" si="258"/>
        <v>5</v>
      </c>
      <c r="T4152" t="str">
        <f t="shared" si="259"/>
        <v>Moderate</v>
      </c>
    </row>
    <row r="4153" spans="1:20" ht="15" customHeight="1" x14ac:dyDescent="0.35">
      <c r="A4153" s="35">
        <v>33</v>
      </c>
      <c r="B4153" s="36">
        <v>32.10340892</v>
      </c>
      <c r="C4153" s="35">
        <v>111.7473724</v>
      </c>
      <c r="D4153" s="35">
        <v>87.346492440000006</v>
      </c>
      <c r="E4153" s="37">
        <v>206.3451163</v>
      </c>
      <c r="F4153" s="37">
        <v>43.579222180000002</v>
      </c>
      <c r="G4153" s="37">
        <v>223.58670989999999</v>
      </c>
      <c r="H4153" s="37">
        <v>248.75340689999999</v>
      </c>
      <c r="I4153" s="17" t="s">
        <v>243</v>
      </c>
      <c r="J4153" s="17" t="s">
        <v>249</v>
      </c>
      <c r="K4153" s="17" t="s">
        <v>392</v>
      </c>
      <c r="L4153" s="17" t="s">
        <v>357</v>
      </c>
      <c r="M4153" s="17" t="s">
        <v>334</v>
      </c>
      <c r="N4153" s="36">
        <v>4.7349426166375901</v>
      </c>
      <c r="O4153" s="35">
        <v>24.400879960000001</v>
      </c>
      <c r="P4153" s="37">
        <v>1059.41249436</v>
      </c>
      <c r="Q4153" t="str">
        <f t="shared" si="256"/>
        <v>Borderline High</v>
      </c>
      <c r="R4153" t="str">
        <f t="shared" si="257"/>
        <v>Normal</v>
      </c>
      <c r="S4153">
        <f t="shared" si="258"/>
        <v>3</v>
      </c>
      <c r="T4153" t="str">
        <f t="shared" si="259"/>
        <v>Moderate</v>
      </c>
    </row>
    <row r="4154" spans="1:20" ht="15" customHeight="1" x14ac:dyDescent="0.35">
      <c r="A4154" s="35">
        <v>19</v>
      </c>
      <c r="B4154" s="36">
        <v>27.61984283</v>
      </c>
      <c r="C4154" s="35">
        <v>125.6985723</v>
      </c>
      <c r="D4154" s="35">
        <v>90.890419019999996</v>
      </c>
      <c r="E4154" s="37">
        <v>204.2762414</v>
      </c>
      <c r="F4154" s="37">
        <v>36.233884959999997</v>
      </c>
      <c r="G4154" s="37">
        <v>232.8777273</v>
      </c>
      <c r="H4154" s="37">
        <v>232.02542339999999</v>
      </c>
      <c r="I4154" s="17" t="s">
        <v>243</v>
      </c>
      <c r="J4154" s="17" t="s">
        <v>249</v>
      </c>
      <c r="K4154" s="17" t="s">
        <v>392</v>
      </c>
      <c r="L4154" s="17" t="s">
        <v>355</v>
      </c>
      <c r="M4154" s="17" t="s">
        <v>333</v>
      </c>
      <c r="N4154" s="36">
        <v>5.6377129205302898</v>
      </c>
      <c r="O4154" s="35">
        <v>34.808153279999999</v>
      </c>
      <c r="P4154" s="37">
        <v>524.77701377000005</v>
      </c>
      <c r="Q4154" t="str">
        <f t="shared" si="256"/>
        <v>Borderline High</v>
      </c>
      <c r="R4154" t="str">
        <f t="shared" si="257"/>
        <v>Elevated</v>
      </c>
      <c r="S4154">
        <f t="shared" si="258"/>
        <v>4</v>
      </c>
      <c r="T4154" t="str">
        <f t="shared" si="259"/>
        <v>Moderate</v>
      </c>
    </row>
    <row r="4155" spans="1:20" ht="15" customHeight="1" x14ac:dyDescent="0.35">
      <c r="A4155" s="35">
        <v>34</v>
      </c>
      <c r="B4155" s="36">
        <v>32.932470199999997</v>
      </c>
      <c r="C4155" s="35">
        <v>106.305162</v>
      </c>
      <c r="D4155" s="35">
        <v>72.901151760000005</v>
      </c>
      <c r="E4155" s="37">
        <v>195.3496494</v>
      </c>
      <c r="F4155" s="37">
        <v>36.891747209999998</v>
      </c>
      <c r="G4155" s="37">
        <v>215.74209500000001</v>
      </c>
      <c r="H4155" s="37">
        <v>256.21718249999998</v>
      </c>
      <c r="I4155" s="17" t="s">
        <v>353</v>
      </c>
      <c r="J4155" s="17" t="s">
        <v>249</v>
      </c>
      <c r="K4155" s="17" t="s">
        <v>255</v>
      </c>
      <c r="L4155" s="17" t="s">
        <v>357</v>
      </c>
      <c r="M4155" s="17" t="s">
        <v>334</v>
      </c>
      <c r="N4155" s="36">
        <v>5.2952127284187798</v>
      </c>
      <c r="O4155" s="35">
        <v>33.404010239999998</v>
      </c>
      <c r="P4155" s="37">
        <v>1119.7039867999999</v>
      </c>
      <c r="Q4155" t="str">
        <f t="shared" si="256"/>
        <v>Desirable</v>
      </c>
      <c r="R4155" t="str">
        <f t="shared" si="257"/>
        <v>Normal</v>
      </c>
      <c r="S4155">
        <f t="shared" si="258"/>
        <v>6</v>
      </c>
      <c r="T4155" t="str">
        <f t="shared" si="259"/>
        <v>High</v>
      </c>
    </row>
    <row r="4156" spans="1:20" ht="15" customHeight="1" x14ac:dyDescent="0.35">
      <c r="A4156" s="35">
        <v>47</v>
      </c>
      <c r="B4156" s="36">
        <v>21.285659379999998</v>
      </c>
      <c r="C4156" s="35">
        <v>95.05164284</v>
      </c>
      <c r="D4156" s="35">
        <v>76.265616039999998</v>
      </c>
      <c r="E4156" s="37">
        <v>154.85752919999999</v>
      </c>
      <c r="F4156" s="37">
        <v>41.775687140000002</v>
      </c>
      <c r="G4156" s="37">
        <v>202.83242899999999</v>
      </c>
      <c r="H4156" s="37">
        <v>232.09017610000001</v>
      </c>
      <c r="I4156" s="17" t="s">
        <v>243</v>
      </c>
      <c r="J4156" s="17" t="s">
        <v>249</v>
      </c>
      <c r="K4156" s="17" t="s">
        <v>255</v>
      </c>
      <c r="L4156" s="17" t="s">
        <v>360</v>
      </c>
      <c r="M4156" s="17" t="s">
        <v>255</v>
      </c>
      <c r="N4156" s="36">
        <v>3.7068816769197999</v>
      </c>
      <c r="O4156" s="35">
        <v>18.786026799999998</v>
      </c>
      <c r="P4156" s="37">
        <v>1000.42599086</v>
      </c>
      <c r="Q4156" t="str">
        <f t="shared" si="256"/>
        <v>Desirable</v>
      </c>
      <c r="R4156" t="str">
        <f t="shared" si="257"/>
        <v>Normal</v>
      </c>
      <c r="S4156">
        <f t="shared" si="258"/>
        <v>0</v>
      </c>
      <c r="T4156" t="str">
        <f t="shared" si="259"/>
        <v>Low</v>
      </c>
    </row>
  </sheetData>
  <hyperlinks>
    <hyperlink ref="W1" location="'Home'!A1" display="HOME" xr:uid="{00000000-0004-0000-0600-000000000000}"/>
    <hyperlink ref="X1" location="'Health Overview Dashboard'!A1" display="HEALTH OVERVIEW" xr:uid="{00000000-0004-0000-0600-000001000000}"/>
    <hyperlink ref="Y1" location="'Insights'!A1" display="INSIGHTS" xr:uid="{00000000-0004-0000-0600-000002000000}"/>
    <hyperlink ref="Z1" location="'Business Questions'!A1" display="BUSINESS QUESTIONS" xr:uid="{00000000-0004-0000-0600-000003000000}"/>
    <hyperlink ref="AA1" location="'Data Dictionary'!A1" display="DATA DICTIONARY" xr:uid="{00000000-0004-0000-0600-000004000000}"/>
    <hyperlink ref="AB1" location="'Analysis'!A1" display="ANALYSIS" xr:uid="{00000000-0004-0000-0600-000005000000}"/>
  </hyperlink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zoomScaleNormal="100" workbookViewId="0"/>
  </sheetViews>
  <sheetFormatPr defaultColWidth="8.6328125" defaultRowHeight="14.5" x14ac:dyDescent="0.35"/>
  <sheetData>
    <row r="1" spans="1:6" ht="15" customHeight="1" x14ac:dyDescent="0.35">
      <c r="A1" t="s">
        <v>103</v>
      </c>
      <c r="B1" t="s">
        <v>114</v>
      </c>
      <c r="C1" t="s">
        <v>115</v>
      </c>
      <c r="D1" t="s">
        <v>393</v>
      </c>
      <c r="E1" t="s">
        <v>122</v>
      </c>
      <c r="F1" t="s">
        <v>116</v>
      </c>
    </row>
    <row r="2" spans="1:6" ht="15" customHeight="1" x14ac:dyDescent="0.35">
      <c r="A2" t="s">
        <v>109</v>
      </c>
      <c r="B2" t="s">
        <v>109</v>
      </c>
      <c r="C2" t="s">
        <v>109</v>
      </c>
      <c r="D2" t="s">
        <v>109</v>
      </c>
      <c r="E2" t="s">
        <v>109</v>
      </c>
      <c r="F2" t="s">
        <v>109</v>
      </c>
    </row>
    <row r="3" spans="1:6" ht="15" customHeight="1" x14ac:dyDescent="0.35">
      <c r="A3" t="s">
        <v>353</v>
      </c>
      <c r="B3" t="s">
        <v>354</v>
      </c>
      <c r="C3" t="s">
        <v>332</v>
      </c>
      <c r="D3" t="s">
        <v>287</v>
      </c>
      <c r="E3" t="s">
        <v>255</v>
      </c>
      <c r="F3" t="s">
        <v>355</v>
      </c>
    </row>
    <row r="4" spans="1:6" ht="15" customHeight="1" x14ac:dyDescent="0.35">
      <c r="A4" t="s">
        <v>243</v>
      </c>
      <c r="B4" t="s">
        <v>249</v>
      </c>
      <c r="C4" t="s">
        <v>255</v>
      </c>
      <c r="D4" t="s">
        <v>337</v>
      </c>
      <c r="E4" t="s">
        <v>339</v>
      </c>
      <c r="F4" t="s">
        <v>357</v>
      </c>
    </row>
    <row r="5" spans="1:6" ht="15" customHeight="1" x14ac:dyDescent="0.35">
      <c r="B5" t="s">
        <v>359</v>
      </c>
      <c r="C5" t="s">
        <v>333</v>
      </c>
      <c r="D5" t="s">
        <v>330</v>
      </c>
      <c r="E5" t="s">
        <v>361</v>
      </c>
      <c r="F5" t="s">
        <v>360</v>
      </c>
    </row>
    <row r="6" spans="1:6" ht="15" customHeight="1" x14ac:dyDescent="0.35">
      <c r="C6" t="s">
        <v>334</v>
      </c>
      <c r="E6" t="s">
        <v>364</v>
      </c>
      <c r="F6" t="s">
        <v>363</v>
      </c>
    </row>
    <row r="7" spans="1:6" ht="15" customHeight="1" x14ac:dyDescent="0.35">
      <c r="F7" t="s">
        <v>261</v>
      </c>
    </row>
    <row r="8" spans="1:6" ht="15" customHeight="1" x14ac:dyDescent="0.35">
      <c r="F8" t="s">
        <v>366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2"/>
  <sheetViews>
    <sheetView workbookViewId="0"/>
  </sheetViews>
  <sheetFormatPr defaultRowHeight="14.5" x14ac:dyDescent="0.35"/>
  <sheetData>
    <row r="1" spans="1:2" x14ac:dyDescent="0.35">
      <c r="A1" t="s">
        <v>103</v>
      </c>
    </row>
    <row r="2" spans="1:2" x14ac:dyDescent="0.35">
      <c r="A2" t="s">
        <v>324</v>
      </c>
      <c r="B2" t="s">
        <v>317</v>
      </c>
    </row>
    <row r="3" spans="1:2" x14ac:dyDescent="0.35">
      <c r="A3" t="s">
        <v>84</v>
      </c>
      <c r="B3">
        <v>1235</v>
      </c>
    </row>
    <row r="4" spans="1:2" x14ac:dyDescent="0.35">
      <c r="A4" t="s">
        <v>327</v>
      </c>
      <c r="B4">
        <v>2920</v>
      </c>
    </row>
    <row r="7" spans="1:2" x14ac:dyDescent="0.35">
      <c r="A7" t="s">
        <v>114</v>
      </c>
    </row>
    <row r="8" spans="1:2" x14ac:dyDescent="0.35">
      <c r="A8" t="s">
        <v>324</v>
      </c>
      <c r="B8" t="s">
        <v>317</v>
      </c>
    </row>
    <row r="9" spans="1:2" x14ac:dyDescent="0.35">
      <c r="A9" t="s">
        <v>329</v>
      </c>
      <c r="B9">
        <v>847</v>
      </c>
    </row>
    <row r="10" spans="1:2" x14ac:dyDescent="0.35">
      <c r="A10" t="s">
        <v>306</v>
      </c>
      <c r="B10">
        <v>2039</v>
      </c>
    </row>
    <row r="11" spans="1:2" x14ac:dyDescent="0.35">
      <c r="A11" t="s">
        <v>330</v>
      </c>
      <c r="B11">
        <v>1269</v>
      </c>
    </row>
    <row r="14" spans="1:2" x14ac:dyDescent="0.35">
      <c r="A14" t="s">
        <v>115</v>
      </c>
    </row>
    <row r="15" spans="1:2" x14ac:dyDescent="0.35">
      <c r="A15" t="s">
        <v>324</v>
      </c>
      <c r="B15" t="s">
        <v>317</v>
      </c>
    </row>
    <row r="16" spans="1:2" x14ac:dyDescent="0.35">
      <c r="A16" t="s">
        <v>332</v>
      </c>
      <c r="B16">
        <v>165</v>
      </c>
    </row>
    <row r="17" spans="1:2" x14ac:dyDescent="0.35">
      <c r="A17" t="s">
        <v>255</v>
      </c>
      <c r="B17">
        <v>1231</v>
      </c>
    </row>
    <row r="18" spans="1:2" x14ac:dyDescent="0.35">
      <c r="A18" t="s">
        <v>333</v>
      </c>
      <c r="B18">
        <v>1568</v>
      </c>
    </row>
    <row r="19" spans="1:2" x14ac:dyDescent="0.35">
      <c r="A19" t="s">
        <v>334</v>
      </c>
      <c r="B19">
        <v>1191</v>
      </c>
    </row>
    <row r="22" spans="1:2" x14ac:dyDescent="0.35">
      <c r="A22" t="s">
        <v>393</v>
      </c>
    </row>
    <row r="23" spans="1:2" x14ac:dyDescent="0.35">
      <c r="A23" t="s">
        <v>324</v>
      </c>
      <c r="B23" t="s">
        <v>317</v>
      </c>
    </row>
    <row r="24" spans="1:2" x14ac:dyDescent="0.35">
      <c r="A24" t="s">
        <v>394</v>
      </c>
      <c r="B24">
        <v>2767</v>
      </c>
    </row>
    <row r="25" spans="1:2" x14ac:dyDescent="0.35">
      <c r="A25" t="s">
        <v>395</v>
      </c>
      <c r="B25">
        <v>1377</v>
      </c>
    </row>
    <row r="26" spans="1:2" x14ac:dyDescent="0.35">
      <c r="A26" t="s">
        <v>396</v>
      </c>
      <c r="B26">
        <v>11</v>
      </c>
    </row>
    <row r="29" spans="1:2" x14ac:dyDescent="0.35">
      <c r="A29" t="s">
        <v>122</v>
      </c>
    </row>
    <row r="30" spans="1:2" x14ac:dyDescent="0.35">
      <c r="A30" t="s">
        <v>324</v>
      </c>
      <c r="B30" t="s">
        <v>317</v>
      </c>
    </row>
    <row r="31" spans="1:2" x14ac:dyDescent="0.35">
      <c r="A31" t="s">
        <v>397</v>
      </c>
      <c r="B31">
        <v>3562</v>
      </c>
    </row>
    <row r="32" spans="1:2" x14ac:dyDescent="0.35">
      <c r="A32" t="s">
        <v>398</v>
      </c>
      <c r="B32">
        <v>512</v>
      </c>
    </row>
    <row r="33" spans="1:2" x14ac:dyDescent="0.35">
      <c r="A33" t="s">
        <v>399</v>
      </c>
      <c r="B33">
        <v>76</v>
      </c>
    </row>
    <row r="34" spans="1:2" x14ac:dyDescent="0.35">
      <c r="A34" t="s">
        <v>400</v>
      </c>
      <c r="B34">
        <v>5</v>
      </c>
    </row>
    <row r="37" spans="1:2" x14ac:dyDescent="0.35">
      <c r="A37" t="s">
        <v>116</v>
      </c>
    </row>
    <row r="38" spans="1:2" x14ac:dyDescent="0.35">
      <c r="A38" t="s">
        <v>324</v>
      </c>
      <c r="B38" t="s">
        <v>317</v>
      </c>
    </row>
    <row r="39" spans="1:2" x14ac:dyDescent="0.35">
      <c r="A39" t="s">
        <v>355</v>
      </c>
      <c r="B39">
        <v>673</v>
      </c>
    </row>
    <row r="40" spans="1:2" x14ac:dyDescent="0.35">
      <c r="A40" t="s">
        <v>357</v>
      </c>
      <c r="B40">
        <v>602</v>
      </c>
    </row>
    <row r="41" spans="1:2" x14ac:dyDescent="0.35">
      <c r="A41" t="s">
        <v>360</v>
      </c>
      <c r="B41">
        <v>564</v>
      </c>
    </row>
    <row r="42" spans="1:2" x14ac:dyDescent="0.35">
      <c r="A42" t="s">
        <v>363</v>
      </c>
      <c r="B42">
        <v>626</v>
      </c>
    </row>
    <row r="43" spans="1:2" x14ac:dyDescent="0.35">
      <c r="A43" t="s">
        <v>261</v>
      </c>
      <c r="B43">
        <v>558</v>
      </c>
    </row>
    <row r="44" spans="1:2" x14ac:dyDescent="0.35">
      <c r="A44" t="s">
        <v>366</v>
      </c>
      <c r="B44">
        <v>1132</v>
      </c>
    </row>
    <row r="47" spans="1:2" x14ac:dyDescent="0.35">
      <c r="A47" t="s">
        <v>401</v>
      </c>
    </row>
    <row r="48" spans="1:2" x14ac:dyDescent="0.35">
      <c r="A48" t="s">
        <v>324</v>
      </c>
      <c r="B48" t="s">
        <v>317</v>
      </c>
    </row>
    <row r="49" spans="1:2" x14ac:dyDescent="0.35">
      <c r="A49" t="s">
        <v>329</v>
      </c>
      <c r="B49">
        <v>27.05104381675325</v>
      </c>
    </row>
    <row r="50" spans="1:2" x14ac:dyDescent="0.35">
      <c r="A50" t="s">
        <v>306</v>
      </c>
      <c r="B50">
        <v>27.029062818337419</v>
      </c>
    </row>
    <row r="51" spans="1:2" x14ac:dyDescent="0.35">
      <c r="A51" t="s">
        <v>330</v>
      </c>
      <c r="B51">
        <v>27.003707719984241</v>
      </c>
    </row>
    <row r="54" spans="1:2" x14ac:dyDescent="0.35">
      <c r="A54" t="s">
        <v>402</v>
      </c>
    </row>
    <row r="55" spans="1:2" x14ac:dyDescent="0.35">
      <c r="A55" t="s">
        <v>324</v>
      </c>
      <c r="B55" t="s">
        <v>317</v>
      </c>
    </row>
    <row r="56" spans="1:2" x14ac:dyDescent="0.35">
      <c r="A56" t="s">
        <v>84</v>
      </c>
      <c r="B56">
        <v>26.94688464216194</v>
      </c>
    </row>
    <row r="57" spans="1:2" x14ac:dyDescent="0.35">
      <c r="A57" t="s">
        <v>327</v>
      </c>
      <c r="B57">
        <v>27.059176631154109</v>
      </c>
    </row>
    <row r="60" spans="1:2" x14ac:dyDescent="0.35">
      <c r="A60" t="s">
        <v>403</v>
      </c>
    </row>
    <row r="61" spans="1:2" x14ac:dyDescent="0.35">
      <c r="A61" t="s">
        <v>324</v>
      </c>
      <c r="B61" t="s">
        <v>317</v>
      </c>
    </row>
    <row r="62" spans="1:2" x14ac:dyDescent="0.35">
      <c r="A62" t="s">
        <v>355</v>
      </c>
      <c r="B62">
        <v>106.38620996451711</v>
      </c>
    </row>
    <row r="63" spans="1:2" x14ac:dyDescent="0.35">
      <c r="A63" t="s">
        <v>357</v>
      </c>
      <c r="B63">
        <v>106.9030043109302</v>
      </c>
    </row>
    <row r="64" spans="1:2" x14ac:dyDescent="0.35">
      <c r="A64" t="s">
        <v>360</v>
      </c>
      <c r="B64">
        <v>108.0247904575355</v>
      </c>
    </row>
    <row r="65" spans="1:5" x14ac:dyDescent="0.35">
      <c r="A65" t="s">
        <v>363</v>
      </c>
      <c r="B65">
        <v>109.4237880579074</v>
      </c>
    </row>
    <row r="66" spans="1:5" x14ac:dyDescent="0.35">
      <c r="A66" t="s">
        <v>261</v>
      </c>
      <c r="B66">
        <v>110.89761979969531</v>
      </c>
    </row>
    <row r="67" spans="1:5" x14ac:dyDescent="0.35">
      <c r="A67" t="s">
        <v>366</v>
      </c>
      <c r="B67">
        <v>111.039611326811</v>
      </c>
    </row>
    <row r="70" spans="1:5" x14ac:dyDescent="0.35">
      <c r="A70" t="s">
        <v>404</v>
      </c>
    </row>
    <row r="71" spans="1:5" x14ac:dyDescent="0.35">
      <c r="A71" t="s">
        <v>115</v>
      </c>
      <c r="B71" t="s">
        <v>329</v>
      </c>
      <c r="C71" t="s">
        <v>306</v>
      </c>
      <c r="D71" t="s">
        <v>330</v>
      </c>
    </row>
    <row r="72" spans="1:5" x14ac:dyDescent="0.35">
      <c r="A72" t="s">
        <v>332</v>
      </c>
      <c r="B72">
        <v>17.575757575757571</v>
      </c>
      <c r="C72">
        <v>48.484848484848477</v>
      </c>
      <c r="D72">
        <v>33.939393939393938</v>
      </c>
    </row>
    <row r="73" spans="1:5" x14ac:dyDescent="0.35">
      <c r="A73" t="s">
        <v>255</v>
      </c>
      <c r="B73">
        <v>21.68968318440292</v>
      </c>
      <c r="C73">
        <v>49.065800162469543</v>
      </c>
      <c r="D73">
        <v>29.24451665312754</v>
      </c>
    </row>
    <row r="74" spans="1:5" x14ac:dyDescent="0.35">
      <c r="A74" t="s">
        <v>333</v>
      </c>
      <c r="B74">
        <v>18.813775510204081</v>
      </c>
      <c r="C74">
        <v>50.191326530612237</v>
      </c>
      <c r="D74">
        <v>30.994897959183671</v>
      </c>
    </row>
    <row r="75" spans="1:5" x14ac:dyDescent="0.35">
      <c r="A75" t="s">
        <v>334</v>
      </c>
      <c r="B75">
        <v>21.494542401343409</v>
      </c>
      <c r="C75">
        <v>47.691015952980678</v>
      </c>
      <c r="D75">
        <v>30.81444164567591</v>
      </c>
    </row>
    <row r="78" spans="1:5" x14ac:dyDescent="0.35">
      <c r="A78" t="s">
        <v>405</v>
      </c>
    </row>
    <row r="79" spans="1:5" x14ac:dyDescent="0.35">
      <c r="A79" t="s">
        <v>406</v>
      </c>
      <c r="B79" t="s">
        <v>332</v>
      </c>
      <c r="C79" t="s">
        <v>255</v>
      </c>
      <c r="D79" t="s">
        <v>333</v>
      </c>
      <c r="E79" t="s">
        <v>334</v>
      </c>
    </row>
    <row r="80" spans="1:5" x14ac:dyDescent="0.35">
      <c r="A80" t="s">
        <v>329</v>
      </c>
      <c r="B80">
        <v>3.4238488783943328</v>
      </c>
      <c r="C80">
        <v>31.52302243211334</v>
      </c>
      <c r="D80">
        <v>34.828807556080292</v>
      </c>
      <c r="E80">
        <v>30.22432113341204</v>
      </c>
    </row>
    <row r="81" spans="1:5" x14ac:dyDescent="0.35">
      <c r="A81" t="s">
        <v>306</v>
      </c>
      <c r="B81">
        <v>3.9234919077979402</v>
      </c>
      <c r="C81">
        <v>29.622363903874451</v>
      </c>
      <c r="D81">
        <v>38.597351642962238</v>
      </c>
      <c r="E81">
        <v>27.85679254536538</v>
      </c>
    </row>
    <row r="82" spans="1:5" x14ac:dyDescent="0.35">
      <c r="A82" t="s">
        <v>330</v>
      </c>
      <c r="B82">
        <v>4.4129235618597322</v>
      </c>
      <c r="C82">
        <v>28.36879432624114</v>
      </c>
      <c r="D82">
        <v>38.297872340425528</v>
      </c>
      <c r="E82">
        <v>28.920409771473601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7"/>
  <sheetViews>
    <sheetView showGridLines="0" workbookViewId="0"/>
  </sheetViews>
  <sheetFormatPr defaultRowHeight="14.5" x14ac:dyDescent="0.35"/>
  <cols>
    <col min="1" max="12" width="15" customWidth="1"/>
  </cols>
  <sheetData>
    <row r="1" spans="1:12" x14ac:dyDescent="0.35">
      <c r="A1" s="80" t="s">
        <v>407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x14ac:dyDescent="0.35">
      <c r="A3" s="81" t="s">
        <v>408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5" spans="1:12" x14ac:dyDescent="0.35">
      <c r="A5" s="79" t="s">
        <v>409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2" x14ac:dyDescent="0.35">
      <c r="A6" s="106" t="s">
        <v>35</v>
      </c>
      <c r="B6" s="55"/>
      <c r="C6" s="55"/>
      <c r="D6" s="55"/>
      <c r="E6" s="109">
        <f>COUNTA('Raw Data'!A2:A4156)</f>
        <v>4155</v>
      </c>
      <c r="F6" s="55"/>
      <c r="G6" s="55"/>
      <c r="H6" s="55"/>
      <c r="I6" s="107" t="s">
        <v>410</v>
      </c>
      <c r="J6" s="55"/>
      <c r="K6" s="55"/>
      <c r="L6" s="55"/>
    </row>
    <row r="7" spans="1:12" x14ac:dyDescent="0.35">
      <c r="A7" s="106" t="s">
        <v>319</v>
      </c>
      <c r="B7" s="55"/>
      <c r="C7" s="55"/>
      <c r="D7" s="55"/>
      <c r="E7" s="109">
        <f>AVERAGE('Raw Data'!B2:B4156)</f>
        <v>27.025799830575195</v>
      </c>
      <c r="F7" s="55"/>
      <c r="G7" s="55"/>
      <c r="H7" s="55"/>
      <c r="I7" s="107" t="s">
        <v>23</v>
      </c>
      <c r="J7" s="55"/>
      <c r="K7" s="55"/>
      <c r="L7" s="55"/>
    </row>
    <row r="8" spans="1:12" x14ac:dyDescent="0.35">
      <c r="A8" s="106" t="s">
        <v>411</v>
      </c>
      <c r="B8" s="55"/>
      <c r="C8" s="55"/>
      <c r="D8" s="55"/>
      <c r="E8" s="109">
        <f>AVERAGE('Raw Data'!C2:C4156)</f>
        <v>109.01480455205295</v>
      </c>
      <c r="F8" s="55"/>
      <c r="G8" s="55"/>
      <c r="H8" s="55"/>
      <c r="I8" s="107" t="s">
        <v>24</v>
      </c>
      <c r="J8" s="55"/>
      <c r="K8" s="55"/>
      <c r="L8" s="55"/>
    </row>
    <row r="9" spans="1:12" x14ac:dyDescent="0.35">
      <c r="A9" s="106" t="s">
        <v>412</v>
      </c>
      <c r="B9" s="55"/>
      <c r="C9" s="55"/>
      <c r="D9" s="55"/>
      <c r="E9" s="108">
        <f>COUNTIF('Raw Data'!I2:I4156,"Smoker")/4155</f>
        <v>0.29723225030084238</v>
      </c>
      <c r="F9" s="55"/>
      <c r="G9" s="55"/>
      <c r="H9" s="55"/>
      <c r="I9" s="107" t="s">
        <v>413</v>
      </c>
      <c r="J9" s="55"/>
      <c r="K9" s="55"/>
      <c r="L9" s="55"/>
    </row>
    <row r="10" spans="1:12" x14ac:dyDescent="0.35">
      <c r="A10" s="106" t="s">
        <v>72</v>
      </c>
      <c r="B10" s="55"/>
      <c r="C10" s="55"/>
      <c r="D10" s="55"/>
      <c r="E10" s="108">
        <f>COUNTIF('Raw Data'!B2:B4156,"&gt;=25")/4155</f>
        <v>0.65776173285198558</v>
      </c>
      <c r="F10" s="55"/>
      <c r="G10" s="55"/>
      <c r="H10" s="55"/>
      <c r="I10" s="107" t="s">
        <v>413</v>
      </c>
      <c r="J10" s="55"/>
      <c r="K10" s="55"/>
      <c r="L10" s="55"/>
    </row>
    <row r="13" spans="1:12" x14ac:dyDescent="0.35">
      <c r="A13" s="79" t="s">
        <v>414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</row>
    <row r="14" spans="1:12" x14ac:dyDescent="0.35">
      <c r="A14" s="105" t="s">
        <v>415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</row>
    <row r="15" spans="1:12" x14ac:dyDescent="0.3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</row>
    <row r="17" spans="1:6" x14ac:dyDescent="0.35">
      <c r="A17" s="50" t="s">
        <v>86</v>
      </c>
      <c r="B17" s="50" t="s">
        <v>46</v>
      </c>
      <c r="C17" s="50" t="s">
        <v>63</v>
      </c>
      <c r="D17" s="50" t="s">
        <v>47</v>
      </c>
      <c r="E17" s="50" t="s">
        <v>64</v>
      </c>
      <c r="F17" s="50" t="s">
        <v>53</v>
      </c>
    </row>
  </sheetData>
  <mergeCells count="20">
    <mergeCell ref="A3:L3"/>
    <mergeCell ref="A9:D9"/>
    <mergeCell ref="I9:L9"/>
    <mergeCell ref="A5:L5"/>
    <mergeCell ref="A1:L2"/>
    <mergeCell ref="I6:L6"/>
    <mergeCell ref="A6:D6"/>
    <mergeCell ref="E8:H8"/>
    <mergeCell ref="E6:H6"/>
    <mergeCell ref="A8:D8"/>
    <mergeCell ref="I8:L8"/>
    <mergeCell ref="E7:H7"/>
    <mergeCell ref="A14:L15"/>
    <mergeCell ref="A13:L13"/>
    <mergeCell ref="A7:D7"/>
    <mergeCell ref="I7:L7"/>
    <mergeCell ref="E10:H10"/>
    <mergeCell ref="E9:H9"/>
    <mergeCell ref="I10:L10"/>
    <mergeCell ref="A10:D10"/>
  </mergeCells>
  <hyperlinks>
    <hyperlink ref="A17" location="'Home'!A1" display="HOME" xr:uid="{00000000-0004-0000-0900-000000000000}"/>
    <hyperlink ref="B17" location="'Health Overview Dashboard'!A1" display="HEALTH OVERVIEW" xr:uid="{00000000-0004-0000-0900-000001000000}"/>
    <hyperlink ref="C17" location="'Risk Summary'!A1" display="RISK SUMMARY" xr:uid="{00000000-0004-0000-0900-000002000000}"/>
    <hyperlink ref="D17" location="'Insights'!A1" display="INSIGHTS" xr:uid="{00000000-0004-0000-0900-000003000000}"/>
    <hyperlink ref="E17" location="'Data Quality'!A1" display="DATA QUALITY" xr:uid="{00000000-0004-0000-0900-000004000000}"/>
    <hyperlink ref="F17" location="'Analysis'!A1" display="ANALYSIS" xr:uid="{00000000-0004-0000-0900-000005000000}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1"/>
  <sheetViews>
    <sheetView workbookViewId="0"/>
  </sheetViews>
  <sheetFormatPr defaultRowHeight="14.5" x14ac:dyDescent="0.35"/>
  <sheetData>
    <row r="1" spans="1:2" x14ac:dyDescent="0.35">
      <c r="A1" t="s">
        <v>37</v>
      </c>
      <c r="B1" t="s">
        <v>313</v>
      </c>
    </row>
    <row r="2" spans="1:2" x14ac:dyDescent="0.35">
      <c r="A2">
        <f>'Raw Data'!B2</f>
        <v>20.71605856</v>
      </c>
      <c r="B2">
        <f>'Raw Data'!C2</f>
        <v>107.1484378</v>
      </c>
    </row>
    <row r="3" spans="1:2" x14ac:dyDescent="0.35">
      <c r="A3">
        <f>'Raw Data'!B3</f>
        <v>26.720230690000001</v>
      </c>
      <c r="B3">
        <f>'Raw Data'!C3</f>
        <v>102.94832649999999</v>
      </c>
    </row>
    <row r="4" spans="1:2" x14ac:dyDescent="0.35">
      <c r="A4">
        <f>'Raw Data'!B4</f>
        <v>25.971635639999999</v>
      </c>
      <c r="B4">
        <f>'Raw Data'!C4</f>
        <v>116.3270326</v>
      </c>
    </row>
    <row r="5" spans="1:2" x14ac:dyDescent="0.35">
      <c r="A5">
        <f>'Raw Data'!B5</f>
        <v>29.580788179999999</v>
      </c>
      <c r="B5">
        <f>'Raw Data'!C5</f>
        <v>104.27379999999999</v>
      </c>
    </row>
    <row r="6" spans="1:2" x14ac:dyDescent="0.35">
      <c r="A6">
        <f>'Raw Data'!B6</f>
        <v>28.353130090000001</v>
      </c>
      <c r="B6">
        <f>'Raw Data'!C6</f>
        <v>104.052584</v>
      </c>
    </row>
    <row r="7" spans="1:2" x14ac:dyDescent="0.35">
      <c r="A7">
        <f>'Raw Data'!B7</f>
        <v>27.996372059999999</v>
      </c>
      <c r="B7">
        <f>'Raw Data'!C7</f>
        <v>108.0406024</v>
      </c>
    </row>
    <row r="8" spans="1:2" x14ac:dyDescent="0.35">
      <c r="A8">
        <f>'Raw Data'!B8</f>
        <v>31.834550799999999</v>
      </c>
      <c r="B8">
        <f>'Raw Data'!C8</f>
        <v>111.37421380000001</v>
      </c>
    </row>
    <row r="9" spans="1:2" x14ac:dyDescent="0.35">
      <c r="A9">
        <f>'Raw Data'!B9</f>
        <v>24.850208640000002</v>
      </c>
      <c r="B9">
        <f>'Raw Data'!C9</f>
        <v>101.2783479</v>
      </c>
    </row>
    <row r="10" spans="1:2" x14ac:dyDescent="0.35">
      <c r="A10">
        <f>'Raw Data'!B10</f>
        <v>29.693622600000001</v>
      </c>
      <c r="B10">
        <f>'Raw Data'!C10</f>
        <v>103.8973874</v>
      </c>
    </row>
    <row r="11" spans="1:2" x14ac:dyDescent="0.35">
      <c r="A11">
        <f>'Raw Data'!B11</f>
        <v>28.4043326</v>
      </c>
      <c r="B11">
        <f>'Raw Data'!C11</f>
        <v>94.798266190000007</v>
      </c>
    </row>
    <row r="12" spans="1:2" x14ac:dyDescent="0.35">
      <c r="A12">
        <f>'Raw Data'!B12</f>
        <v>27.56972725</v>
      </c>
      <c r="B12">
        <f>'Raw Data'!C12</f>
        <v>108.9766879</v>
      </c>
    </row>
    <row r="13" spans="1:2" x14ac:dyDescent="0.35">
      <c r="A13">
        <f>'Raw Data'!B13</f>
        <v>26.671475940000001</v>
      </c>
      <c r="B13">
        <f>'Raw Data'!C13</f>
        <v>104.67322160000001</v>
      </c>
    </row>
    <row r="14" spans="1:2" x14ac:dyDescent="0.35">
      <c r="A14">
        <f>'Raw Data'!B14</f>
        <v>20.643597280000002</v>
      </c>
      <c r="B14">
        <f>'Raw Data'!C14</f>
        <v>118.8595887</v>
      </c>
    </row>
    <row r="15" spans="1:2" x14ac:dyDescent="0.35">
      <c r="A15">
        <f>'Raw Data'!B15</f>
        <v>25.730436820000001</v>
      </c>
      <c r="B15">
        <f>'Raw Data'!C15</f>
        <v>108.7268169</v>
      </c>
    </row>
    <row r="16" spans="1:2" x14ac:dyDescent="0.35">
      <c r="A16">
        <f>'Raw Data'!B16</f>
        <v>26.051030669999999</v>
      </c>
      <c r="B16">
        <f>'Raw Data'!C16</f>
        <v>111.7757652</v>
      </c>
    </row>
    <row r="17" spans="1:2" x14ac:dyDescent="0.35">
      <c r="A17">
        <f>'Raw Data'!B17</f>
        <v>23.386376550000001</v>
      </c>
      <c r="B17">
        <f>'Raw Data'!C17</f>
        <v>114.4239333</v>
      </c>
    </row>
    <row r="18" spans="1:2" x14ac:dyDescent="0.35">
      <c r="A18">
        <f>'Raw Data'!B18</f>
        <v>20.210574940000001</v>
      </c>
      <c r="B18">
        <f>'Raw Data'!C18</f>
        <v>115.27341370000001</v>
      </c>
    </row>
    <row r="19" spans="1:2" x14ac:dyDescent="0.35">
      <c r="A19">
        <f>'Raw Data'!B19</f>
        <v>24.217376460000001</v>
      </c>
      <c r="B19">
        <f>'Raw Data'!C19</f>
        <v>104.8195348</v>
      </c>
    </row>
    <row r="20" spans="1:2" x14ac:dyDescent="0.35">
      <c r="A20">
        <f>'Raw Data'!B20</f>
        <v>24.6328733</v>
      </c>
      <c r="B20">
        <f>'Raw Data'!C20</f>
        <v>124.68439410000001</v>
      </c>
    </row>
    <row r="21" spans="1:2" x14ac:dyDescent="0.35">
      <c r="A21">
        <f>'Raw Data'!B21</f>
        <v>20.298438659999999</v>
      </c>
      <c r="B21">
        <f>'Raw Data'!C21</f>
        <v>127.71105559999999</v>
      </c>
    </row>
    <row r="22" spans="1:2" x14ac:dyDescent="0.35">
      <c r="A22">
        <f>'Raw Data'!B22</f>
        <v>20.29320908</v>
      </c>
      <c r="B22">
        <f>'Raw Data'!C22</f>
        <v>104.0350763</v>
      </c>
    </row>
    <row r="23" spans="1:2" x14ac:dyDescent="0.35">
      <c r="A23">
        <f>'Raw Data'!B23</f>
        <v>16.54029164</v>
      </c>
      <c r="B23">
        <f>'Raw Data'!C23</f>
        <v>103.8646839</v>
      </c>
    </row>
    <row r="24" spans="1:2" x14ac:dyDescent="0.35">
      <c r="A24">
        <f>'Raw Data'!B24</f>
        <v>28.47536586</v>
      </c>
      <c r="B24">
        <f>'Raw Data'!C24</f>
        <v>114.74670860000001</v>
      </c>
    </row>
    <row r="25" spans="1:2" x14ac:dyDescent="0.35">
      <c r="A25">
        <f>'Raw Data'!B25</f>
        <v>31.89018403</v>
      </c>
      <c r="B25">
        <f>'Raw Data'!C25</f>
        <v>101.0725144</v>
      </c>
    </row>
    <row r="26" spans="1:2" x14ac:dyDescent="0.35">
      <c r="A26">
        <f>'Raw Data'!B26</f>
        <v>27.080511229999999</v>
      </c>
      <c r="B26">
        <f>'Raw Data'!C26</f>
        <v>110.4992762</v>
      </c>
    </row>
    <row r="27" spans="1:2" x14ac:dyDescent="0.35">
      <c r="A27">
        <f>'Raw Data'!B27</f>
        <v>24.978426779999999</v>
      </c>
      <c r="B27">
        <f>'Raw Data'!C27</f>
        <v>100.1187992</v>
      </c>
    </row>
    <row r="28" spans="1:2" x14ac:dyDescent="0.35">
      <c r="A28">
        <f>'Raw Data'!B28</f>
        <v>20.04995568</v>
      </c>
      <c r="B28">
        <f>'Raw Data'!C28</f>
        <v>105.3986045</v>
      </c>
    </row>
    <row r="29" spans="1:2" x14ac:dyDescent="0.35">
      <c r="A29">
        <f>'Raw Data'!B29</f>
        <v>15.97560466</v>
      </c>
      <c r="B29">
        <f>'Raw Data'!C29</f>
        <v>103.9432826</v>
      </c>
    </row>
    <row r="30" spans="1:2" x14ac:dyDescent="0.35">
      <c r="A30">
        <f>'Raw Data'!B30</f>
        <v>26.835132730000002</v>
      </c>
      <c r="B30">
        <f>'Raw Data'!C30</f>
        <v>113.5898712</v>
      </c>
    </row>
    <row r="31" spans="1:2" x14ac:dyDescent="0.35">
      <c r="A31">
        <f>'Raw Data'!B31</f>
        <v>30.07834222</v>
      </c>
      <c r="B31">
        <f>'Raw Data'!C31</f>
        <v>117.13587630000001</v>
      </c>
    </row>
    <row r="32" spans="1:2" x14ac:dyDescent="0.35">
      <c r="A32">
        <f>'Raw Data'!B32</f>
        <v>22.837957629999998</v>
      </c>
      <c r="B32">
        <f>'Raw Data'!C32</f>
        <v>108.66224649999999</v>
      </c>
    </row>
    <row r="33" spans="1:2" x14ac:dyDescent="0.35">
      <c r="A33">
        <f>'Raw Data'!B33</f>
        <v>32.277048569999998</v>
      </c>
      <c r="B33">
        <f>'Raw Data'!C33</f>
        <v>120.7034661</v>
      </c>
    </row>
    <row r="34" spans="1:2" x14ac:dyDescent="0.35">
      <c r="A34">
        <f>'Raw Data'!B34</f>
        <v>23.555559509999998</v>
      </c>
      <c r="B34">
        <f>'Raw Data'!C34</f>
        <v>98.792862650000004</v>
      </c>
    </row>
    <row r="35" spans="1:2" x14ac:dyDescent="0.35">
      <c r="A35">
        <f>'Raw Data'!B35</f>
        <v>32.424991409999997</v>
      </c>
      <c r="B35">
        <f>'Raw Data'!C35</f>
        <v>104.41685750000001</v>
      </c>
    </row>
    <row r="36" spans="1:2" x14ac:dyDescent="0.35">
      <c r="A36">
        <f>'Raw Data'!B36</f>
        <v>23.096020230000001</v>
      </c>
      <c r="B36">
        <f>'Raw Data'!C36</f>
        <v>98.006626650000001</v>
      </c>
    </row>
    <row r="37" spans="1:2" x14ac:dyDescent="0.35">
      <c r="A37">
        <f>'Raw Data'!B37</f>
        <v>13.68533979</v>
      </c>
      <c r="B37">
        <f>'Raw Data'!C37</f>
        <v>117.2697309</v>
      </c>
    </row>
    <row r="38" spans="1:2" x14ac:dyDescent="0.35">
      <c r="A38">
        <f>'Raw Data'!B38</f>
        <v>30.131778529999998</v>
      </c>
      <c r="B38">
        <f>'Raw Data'!C38</f>
        <v>106.3917502</v>
      </c>
    </row>
    <row r="39" spans="1:2" x14ac:dyDescent="0.35">
      <c r="A39">
        <f>'Raw Data'!B39</f>
        <v>22.385767099999999</v>
      </c>
      <c r="B39">
        <f>'Raw Data'!C39</f>
        <v>101.2391152</v>
      </c>
    </row>
    <row r="40" spans="1:2" x14ac:dyDescent="0.35">
      <c r="A40">
        <f>'Raw Data'!B40</f>
        <v>19.287680049999999</v>
      </c>
      <c r="B40">
        <f>'Raw Data'!C40</f>
        <v>120.1566067</v>
      </c>
    </row>
    <row r="41" spans="1:2" x14ac:dyDescent="0.35">
      <c r="A41">
        <f>'Raw Data'!B41</f>
        <v>29.40796508</v>
      </c>
      <c r="B41">
        <f>'Raw Data'!C41</f>
        <v>92.322949730000005</v>
      </c>
    </row>
    <row r="42" spans="1:2" x14ac:dyDescent="0.35">
      <c r="A42">
        <f>'Raw Data'!B42</f>
        <v>22.5531498</v>
      </c>
      <c r="B42">
        <f>'Raw Data'!C42</f>
        <v>93.414577100000002</v>
      </c>
    </row>
    <row r="43" spans="1:2" x14ac:dyDescent="0.35">
      <c r="A43">
        <f>'Raw Data'!B43</f>
        <v>19.935500470000001</v>
      </c>
      <c r="B43">
        <f>'Raw Data'!C43</f>
        <v>105.4902168</v>
      </c>
    </row>
    <row r="44" spans="1:2" x14ac:dyDescent="0.35">
      <c r="A44">
        <f>'Raw Data'!B44</f>
        <v>33.557045979999998</v>
      </c>
      <c r="B44">
        <f>'Raw Data'!C44</f>
        <v>102.8584288</v>
      </c>
    </row>
    <row r="45" spans="1:2" x14ac:dyDescent="0.35">
      <c r="A45">
        <f>'Raw Data'!B45</f>
        <v>25.976259859999999</v>
      </c>
      <c r="B45">
        <f>'Raw Data'!C45</f>
        <v>119.329002</v>
      </c>
    </row>
    <row r="46" spans="1:2" x14ac:dyDescent="0.35">
      <c r="A46">
        <f>'Raw Data'!B46</f>
        <v>19.824537880000001</v>
      </c>
      <c r="B46">
        <f>'Raw Data'!C46</f>
        <v>94.340759210000002</v>
      </c>
    </row>
    <row r="47" spans="1:2" x14ac:dyDescent="0.35">
      <c r="A47">
        <f>'Raw Data'!B47</f>
        <v>24.684360229999999</v>
      </c>
      <c r="B47">
        <f>'Raw Data'!C47</f>
        <v>114.2446626</v>
      </c>
    </row>
    <row r="48" spans="1:2" x14ac:dyDescent="0.35">
      <c r="A48">
        <f>'Raw Data'!B48</f>
        <v>37.662815440000003</v>
      </c>
      <c r="B48">
        <f>'Raw Data'!C48</f>
        <v>101.2963032</v>
      </c>
    </row>
    <row r="49" spans="1:2" x14ac:dyDescent="0.35">
      <c r="A49">
        <f>'Raw Data'!B49</f>
        <v>27.561802709999998</v>
      </c>
      <c r="B49">
        <f>'Raw Data'!C49</f>
        <v>112.7548369</v>
      </c>
    </row>
    <row r="50" spans="1:2" x14ac:dyDescent="0.35">
      <c r="A50">
        <f>'Raw Data'!B50</f>
        <v>23.79077259</v>
      </c>
      <c r="B50">
        <f>'Raw Data'!C50</f>
        <v>115.89478389999999</v>
      </c>
    </row>
    <row r="51" spans="1:2" x14ac:dyDescent="0.35">
      <c r="A51">
        <f>'Raw Data'!B51</f>
        <v>29.50688298</v>
      </c>
      <c r="B51">
        <f>'Raw Data'!C51</f>
        <v>128.7553082</v>
      </c>
    </row>
    <row r="52" spans="1:2" x14ac:dyDescent="0.35">
      <c r="A52">
        <f>'Raw Data'!B52</f>
        <v>24.728305750000001</v>
      </c>
      <c r="B52">
        <f>'Raw Data'!C52</f>
        <v>94.037129539999995</v>
      </c>
    </row>
    <row r="53" spans="1:2" x14ac:dyDescent="0.35">
      <c r="A53">
        <f>'Raw Data'!B53</f>
        <v>24.452962500000002</v>
      </c>
      <c r="B53">
        <f>'Raw Data'!C53</f>
        <v>105.35123830000001</v>
      </c>
    </row>
    <row r="54" spans="1:2" x14ac:dyDescent="0.35">
      <c r="A54">
        <f>'Raw Data'!B54</f>
        <v>23.718157340000001</v>
      </c>
      <c r="B54">
        <f>'Raw Data'!C54</f>
        <v>113.2774548</v>
      </c>
    </row>
    <row r="55" spans="1:2" x14ac:dyDescent="0.35">
      <c r="A55">
        <f>'Raw Data'!B55</f>
        <v>31.26974478</v>
      </c>
      <c r="B55">
        <f>'Raw Data'!C55</f>
        <v>108.6337896</v>
      </c>
    </row>
    <row r="56" spans="1:2" x14ac:dyDescent="0.35">
      <c r="A56">
        <f>'Raw Data'!B56</f>
        <v>27.97377204</v>
      </c>
      <c r="B56">
        <f>'Raw Data'!C56</f>
        <v>114.8950018</v>
      </c>
    </row>
    <row r="57" spans="1:2" x14ac:dyDescent="0.35">
      <c r="A57">
        <f>'Raw Data'!B57</f>
        <v>34.111219200000001</v>
      </c>
      <c r="B57">
        <f>'Raw Data'!C57</f>
        <v>102.1509451</v>
      </c>
    </row>
    <row r="58" spans="1:2" x14ac:dyDescent="0.35">
      <c r="A58">
        <f>'Raw Data'!B58</f>
        <v>28.534426589999999</v>
      </c>
      <c r="B58">
        <f>'Raw Data'!C58</f>
        <v>108.1141945</v>
      </c>
    </row>
    <row r="59" spans="1:2" x14ac:dyDescent="0.35">
      <c r="A59">
        <f>'Raw Data'!B59</f>
        <v>34.638001899999999</v>
      </c>
      <c r="B59">
        <f>'Raw Data'!C59</f>
        <v>107.5548198</v>
      </c>
    </row>
    <row r="60" spans="1:2" x14ac:dyDescent="0.35">
      <c r="A60">
        <f>'Raw Data'!B60</f>
        <v>30.250433189999999</v>
      </c>
      <c r="B60">
        <f>'Raw Data'!C60</f>
        <v>114.69344100000001</v>
      </c>
    </row>
    <row r="61" spans="1:2" x14ac:dyDescent="0.35">
      <c r="A61">
        <f>'Raw Data'!B61</f>
        <v>25.70025849</v>
      </c>
      <c r="B61">
        <f>'Raw Data'!C61</f>
        <v>127.4709143</v>
      </c>
    </row>
    <row r="62" spans="1:2" x14ac:dyDescent="0.35">
      <c r="A62">
        <f>'Raw Data'!B62</f>
        <v>26.32312194</v>
      </c>
      <c r="B62">
        <f>'Raw Data'!C62</f>
        <v>109.8336285</v>
      </c>
    </row>
    <row r="63" spans="1:2" x14ac:dyDescent="0.35">
      <c r="A63">
        <f>'Raw Data'!B63</f>
        <v>36.139360590000003</v>
      </c>
      <c r="B63">
        <f>'Raw Data'!C63</f>
        <v>116.574488</v>
      </c>
    </row>
    <row r="64" spans="1:2" x14ac:dyDescent="0.35">
      <c r="A64">
        <f>'Raw Data'!B64</f>
        <v>33.519086260000002</v>
      </c>
      <c r="B64">
        <f>'Raw Data'!C64</f>
        <v>88.465833059999994</v>
      </c>
    </row>
    <row r="65" spans="1:2" x14ac:dyDescent="0.35">
      <c r="A65">
        <f>'Raw Data'!B65</f>
        <v>34.733789180000002</v>
      </c>
      <c r="B65">
        <f>'Raw Data'!C65</f>
        <v>113.17109600000001</v>
      </c>
    </row>
    <row r="66" spans="1:2" x14ac:dyDescent="0.35">
      <c r="A66">
        <f>'Raw Data'!B66</f>
        <v>21.962748959999999</v>
      </c>
      <c r="B66">
        <f>'Raw Data'!C66</f>
        <v>109.8568748</v>
      </c>
    </row>
    <row r="67" spans="1:2" x14ac:dyDescent="0.35">
      <c r="A67">
        <f>'Raw Data'!B67</f>
        <v>17.62415567</v>
      </c>
      <c r="B67">
        <f>'Raw Data'!C67</f>
        <v>91.184977459999999</v>
      </c>
    </row>
    <row r="68" spans="1:2" x14ac:dyDescent="0.35">
      <c r="A68">
        <f>'Raw Data'!B68</f>
        <v>22.784166720000002</v>
      </c>
      <c r="B68">
        <f>'Raw Data'!C68</f>
        <v>110.9127843</v>
      </c>
    </row>
    <row r="69" spans="1:2" x14ac:dyDescent="0.35">
      <c r="A69">
        <f>'Raw Data'!B69</f>
        <v>27.827412160000002</v>
      </c>
      <c r="B69">
        <f>'Raw Data'!C69</f>
        <v>109.46157119999999</v>
      </c>
    </row>
    <row r="70" spans="1:2" x14ac:dyDescent="0.35">
      <c r="A70">
        <f>'Raw Data'!B70</f>
        <v>23.772187890000001</v>
      </c>
      <c r="B70">
        <f>'Raw Data'!C70</f>
        <v>88.805766539999993</v>
      </c>
    </row>
    <row r="71" spans="1:2" x14ac:dyDescent="0.35">
      <c r="A71">
        <f>'Raw Data'!B71</f>
        <v>27.137042640000001</v>
      </c>
      <c r="B71">
        <f>'Raw Data'!C71</f>
        <v>111.8456936</v>
      </c>
    </row>
    <row r="72" spans="1:2" x14ac:dyDescent="0.35">
      <c r="A72">
        <f>'Raw Data'!B72</f>
        <v>24.743948459999999</v>
      </c>
      <c r="B72">
        <f>'Raw Data'!C72</f>
        <v>102.4306673</v>
      </c>
    </row>
    <row r="73" spans="1:2" x14ac:dyDescent="0.35">
      <c r="A73">
        <f>'Raw Data'!B73</f>
        <v>18.176504080000001</v>
      </c>
      <c r="B73">
        <f>'Raw Data'!C73</f>
        <v>108.0520301</v>
      </c>
    </row>
    <row r="74" spans="1:2" x14ac:dyDescent="0.35">
      <c r="A74">
        <f>'Raw Data'!B74</f>
        <v>29.144479270000001</v>
      </c>
      <c r="B74">
        <f>'Raw Data'!C74</f>
        <v>113.5599252</v>
      </c>
    </row>
    <row r="75" spans="1:2" x14ac:dyDescent="0.35">
      <c r="A75">
        <f>'Raw Data'!B75</f>
        <v>27.154336870000002</v>
      </c>
      <c r="B75">
        <f>'Raw Data'!C75</f>
        <v>100.59640570000001</v>
      </c>
    </row>
    <row r="76" spans="1:2" x14ac:dyDescent="0.35">
      <c r="A76">
        <f>'Raw Data'!B76</f>
        <v>33.646762119999998</v>
      </c>
      <c r="B76">
        <f>'Raw Data'!C76</f>
        <v>113.4668482</v>
      </c>
    </row>
    <row r="77" spans="1:2" x14ac:dyDescent="0.35">
      <c r="A77">
        <f>'Raw Data'!B77</f>
        <v>27.79927876</v>
      </c>
      <c r="B77">
        <f>'Raw Data'!C77</f>
        <v>105.0214965</v>
      </c>
    </row>
    <row r="78" spans="1:2" x14ac:dyDescent="0.35">
      <c r="A78">
        <f>'Raw Data'!B78</f>
        <v>30.913250229999999</v>
      </c>
      <c r="B78">
        <f>'Raw Data'!C78</f>
        <v>115.0449332</v>
      </c>
    </row>
    <row r="79" spans="1:2" x14ac:dyDescent="0.35">
      <c r="A79">
        <f>'Raw Data'!B79</f>
        <v>22.903645139999998</v>
      </c>
      <c r="B79">
        <f>'Raw Data'!C79</f>
        <v>103.77393379999999</v>
      </c>
    </row>
    <row r="80" spans="1:2" x14ac:dyDescent="0.35">
      <c r="A80">
        <f>'Raw Data'!B80</f>
        <v>28.735040860000002</v>
      </c>
      <c r="B80">
        <f>'Raw Data'!C80</f>
        <v>117.7666072</v>
      </c>
    </row>
    <row r="81" spans="1:2" x14ac:dyDescent="0.35">
      <c r="A81">
        <f>'Raw Data'!B81</f>
        <v>31.04289532</v>
      </c>
      <c r="B81">
        <f>'Raw Data'!C81</f>
        <v>114.21515669999999</v>
      </c>
    </row>
    <row r="82" spans="1:2" x14ac:dyDescent="0.35">
      <c r="A82">
        <f>'Raw Data'!B82</f>
        <v>29.781826939999998</v>
      </c>
      <c r="B82">
        <f>'Raw Data'!C82</f>
        <v>103.9643739</v>
      </c>
    </row>
    <row r="83" spans="1:2" x14ac:dyDescent="0.35">
      <c r="A83">
        <f>'Raw Data'!B83</f>
        <v>25.867258669999998</v>
      </c>
      <c r="B83">
        <f>'Raw Data'!C83</f>
        <v>117.97232870000001</v>
      </c>
    </row>
    <row r="84" spans="1:2" x14ac:dyDescent="0.35">
      <c r="A84">
        <f>'Raw Data'!B84</f>
        <v>28.75224906</v>
      </c>
      <c r="B84">
        <f>'Raw Data'!C84</f>
        <v>103.0077445</v>
      </c>
    </row>
    <row r="85" spans="1:2" x14ac:dyDescent="0.35">
      <c r="A85">
        <f>'Raw Data'!B85</f>
        <v>30.113734409999999</v>
      </c>
      <c r="B85">
        <f>'Raw Data'!C85</f>
        <v>109.7357971</v>
      </c>
    </row>
    <row r="86" spans="1:2" x14ac:dyDescent="0.35">
      <c r="A86">
        <f>'Raw Data'!B86</f>
        <v>33.006942860000002</v>
      </c>
      <c r="B86">
        <f>'Raw Data'!C86</f>
        <v>103.2249573</v>
      </c>
    </row>
    <row r="87" spans="1:2" x14ac:dyDescent="0.35">
      <c r="A87">
        <f>'Raw Data'!B87</f>
        <v>24.194422549999999</v>
      </c>
      <c r="B87">
        <f>'Raw Data'!C87</f>
        <v>116.93841860000001</v>
      </c>
    </row>
    <row r="88" spans="1:2" x14ac:dyDescent="0.35">
      <c r="A88">
        <f>'Raw Data'!B88</f>
        <v>21.415899339999999</v>
      </c>
      <c r="B88">
        <f>'Raw Data'!C88</f>
        <v>104.4997831</v>
      </c>
    </row>
    <row r="89" spans="1:2" x14ac:dyDescent="0.35">
      <c r="A89">
        <f>'Raw Data'!B89</f>
        <v>22.843441370000001</v>
      </c>
      <c r="B89">
        <f>'Raw Data'!C89</f>
        <v>96.876822570000002</v>
      </c>
    </row>
    <row r="90" spans="1:2" x14ac:dyDescent="0.35">
      <c r="A90">
        <f>'Raw Data'!B90</f>
        <v>27.727007570000001</v>
      </c>
      <c r="B90">
        <f>'Raw Data'!C90</f>
        <v>111.9549032</v>
      </c>
    </row>
    <row r="91" spans="1:2" x14ac:dyDescent="0.35">
      <c r="A91">
        <f>'Raw Data'!B91</f>
        <v>27.02195549</v>
      </c>
      <c r="B91">
        <f>'Raw Data'!C91</f>
        <v>92.552330249999997</v>
      </c>
    </row>
    <row r="92" spans="1:2" x14ac:dyDescent="0.35">
      <c r="A92">
        <f>'Raw Data'!B92</f>
        <v>30.13658715</v>
      </c>
      <c r="B92">
        <f>'Raw Data'!C92</f>
        <v>97.36976808</v>
      </c>
    </row>
    <row r="93" spans="1:2" x14ac:dyDescent="0.35">
      <c r="A93">
        <f>'Raw Data'!B93</f>
        <v>31.15388372</v>
      </c>
      <c r="B93">
        <f>'Raw Data'!C93</f>
        <v>111.5323997</v>
      </c>
    </row>
    <row r="94" spans="1:2" x14ac:dyDescent="0.35">
      <c r="A94">
        <f>'Raw Data'!B94</f>
        <v>17.573975740000002</v>
      </c>
      <c r="B94">
        <f>'Raw Data'!C94</f>
        <v>102.9492132</v>
      </c>
    </row>
    <row r="95" spans="1:2" x14ac:dyDescent="0.35">
      <c r="A95">
        <f>'Raw Data'!B95</f>
        <v>24.59463422</v>
      </c>
      <c r="B95">
        <f>'Raw Data'!C95</f>
        <v>108.56268489999999</v>
      </c>
    </row>
    <row r="96" spans="1:2" x14ac:dyDescent="0.35">
      <c r="A96">
        <f>'Raw Data'!B96</f>
        <v>28.061168899999998</v>
      </c>
      <c r="B96">
        <f>'Raw Data'!C96</f>
        <v>103.61786429999999</v>
      </c>
    </row>
    <row r="97" spans="1:2" x14ac:dyDescent="0.35">
      <c r="A97">
        <f>'Raw Data'!B97</f>
        <v>27.02579983</v>
      </c>
      <c r="B97">
        <f>'Raw Data'!C97</f>
        <v>108.9603786</v>
      </c>
    </row>
    <row r="98" spans="1:2" x14ac:dyDescent="0.35">
      <c r="A98">
        <f>'Raw Data'!B98</f>
        <v>27.02579983</v>
      </c>
      <c r="B98">
        <f>'Raw Data'!C98</f>
        <v>108.9603786</v>
      </c>
    </row>
    <row r="99" spans="1:2" x14ac:dyDescent="0.35">
      <c r="A99">
        <f>'Raw Data'!B99</f>
        <v>33.827259730000002</v>
      </c>
      <c r="B99">
        <f>'Raw Data'!C99</f>
        <v>112.1341552</v>
      </c>
    </row>
    <row r="100" spans="1:2" x14ac:dyDescent="0.35">
      <c r="A100">
        <f>'Raw Data'!B100</f>
        <v>29.75689848</v>
      </c>
      <c r="B100">
        <f>'Raw Data'!C100</f>
        <v>120.9132642</v>
      </c>
    </row>
    <row r="101" spans="1:2" x14ac:dyDescent="0.35">
      <c r="A101">
        <f>'Raw Data'!B101</f>
        <v>28.903880489999999</v>
      </c>
      <c r="B101">
        <f>'Raw Data'!C101</f>
        <v>116.3127114</v>
      </c>
    </row>
    <row r="102" spans="1:2" x14ac:dyDescent="0.35">
      <c r="A102">
        <f>'Raw Data'!B102</f>
        <v>26.44887894</v>
      </c>
      <c r="B102">
        <f>'Raw Data'!C102</f>
        <v>121.1654296</v>
      </c>
    </row>
    <row r="103" spans="1:2" x14ac:dyDescent="0.35">
      <c r="A103">
        <f>'Raw Data'!B103</f>
        <v>26.876945930000002</v>
      </c>
      <c r="B103">
        <f>'Raw Data'!C103</f>
        <v>134.1683587</v>
      </c>
    </row>
    <row r="104" spans="1:2" x14ac:dyDescent="0.35">
      <c r="A104">
        <f>'Raw Data'!B104</f>
        <v>28.653912829999999</v>
      </c>
      <c r="B104">
        <f>'Raw Data'!C104</f>
        <v>104.6019838</v>
      </c>
    </row>
    <row r="105" spans="1:2" x14ac:dyDescent="0.35">
      <c r="A105">
        <f>'Raw Data'!B105</f>
        <v>26.023100979999999</v>
      </c>
      <c r="B105">
        <f>'Raw Data'!C105</f>
        <v>108.4188879</v>
      </c>
    </row>
    <row r="106" spans="1:2" x14ac:dyDescent="0.35">
      <c r="A106">
        <f>'Raw Data'!B106</f>
        <v>32.562807960000001</v>
      </c>
      <c r="B106">
        <f>'Raw Data'!C106</f>
        <v>99.969561420000005</v>
      </c>
    </row>
    <row r="107" spans="1:2" x14ac:dyDescent="0.35">
      <c r="A107">
        <f>'Raw Data'!B107</f>
        <v>31.397888989999998</v>
      </c>
      <c r="B107">
        <f>'Raw Data'!C107</f>
        <v>96.912721669999996</v>
      </c>
    </row>
    <row r="108" spans="1:2" x14ac:dyDescent="0.35">
      <c r="A108">
        <f>'Raw Data'!B108</f>
        <v>32.989974910000001</v>
      </c>
      <c r="B108">
        <f>'Raw Data'!C108</f>
        <v>113.9119491</v>
      </c>
    </row>
    <row r="109" spans="1:2" x14ac:dyDescent="0.35">
      <c r="A109">
        <f>'Raw Data'!B109</f>
        <v>21.80051027</v>
      </c>
      <c r="B109">
        <f>'Raw Data'!C109</f>
        <v>105.59504099999999</v>
      </c>
    </row>
    <row r="110" spans="1:2" x14ac:dyDescent="0.35">
      <c r="A110">
        <f>'Raw Data'!B110</f>
        <v>21.63629366</v>
      </c>
      <c r="B110">
        <f>'Raw Data'!C110</f>
        <v>99.419847939999997</v>
      </c>
    </row>
    <row r="111" spans="1:2" x14ac:dyDescent="0.35">
      <c r="A111">
        <f>'Raw Data'!B111</f>
        <v>29.43952183</v>
      </c>
      <c r="B111">
        <f>'Raw Data'!C111</f>
        <v>113.6576701</v>
      </c>
    </row>
    <row r="112" spans="1:2" x14ac:dyDescent="0.35">
      <c r="A112">
        <f>'Raw Data'!B112</f>
        <v>26.596918469999999</v>
      </c>
      <c r="B112">
        <f>'Raw Data'!C112</f>
        <v>105.5715654</v>
      </c>
    </row>
    <row r="113" spans="1:2" x14ac:dyDescent="0.35">
      <c r="A113">
        <f>'Raw Data'!B113</f>
        <v>28.294203540000002</v>
      </c>
      <c r="B113">
        <f>'Raw Data'!C113</f>
        <v>95.898027220000003</v>
      </c>
    </row>
    <row r="114" spans="1:2" x14ac:dyDescent="0.35">
      <c r="A114">
        <f>'Raw Data'!B114</f>
        <v>21.41289961</v>
      </c>
      <c r="B114">
        <f>'Raw Data'!C114</f>
        <v>115.4828771</v>
      </c>
    </row>
    <row r="115" spans="1:2" x14ac:dyDescent="0.35">
      <c r="A115">
        <f>'Raw Data'!B115</f>
        <v>19.710164540000001</v>
      </c>
      <c r="B115">
        <f>'Raw Data'!C115</f>
        <v>99.901770569999996</v>
      </c>
    </row>
    <row r="116" spans="1:2" x14ac:dyDescent="0.35">
      <c r="A116">
        <f>'Raw Data'!B116</f>
        <v>28.162900359999998</v>
      </c>
      <c r="B116">
        <f>'Raw Data'!C116</f>
        <v>113.6884313</v>
      </c>
    </row>
    <row r="117" spans="1:2" x14ac:dyDescent="0.35">
      <c r="A117">
        <f>'Raw Data'!B117</f>
        <v>23.20057585</v>
      </c>
      <c r="B117">
        <f>'Raw Data'!C117</f>
        <v>109.2073911</v>
      </c>
    </row>
    <row r="118" spans="1:2" x14ac:dyDescent="0.35">
      <c r="A118">
        <f>'Raw Data'!B118</f>
        <v>30.570529659999998</v>
      </c>
      <c r="B118">
        <f>'Raw Data'!C118</f>
        <v>82.209212769999993</v>
      </c>
    </row>
    <row r="119" spans="1:2" x14ac:dyDescent="0.35">
      <c r="A119">
        <f>'Raw Data'!B119</f>
        <v>23.923143289999999</v>
      </c>
      <c r="B119">
        <f>'Raw Data'!C119</f>
        <v>105.0205804</v>
      </c>
    </row>
    <row r="120" spans="1:2" x14ac:dyDescent="0.35">
      <c r="A120">
        <f>'Raw Data'!B120</f>
        <v>22.56263611</v>
      </c>
      <c r="B120">
        <f>'Raw Data'!C120</f>
        <v>96.443437970000005</v>
      </c>
    </row>
    <row r="121" spans="1:2" x14ac:dyDescent="0.35">
      <c r="A121">
        <f>'Raw Data'!B121</f>
        <v>15.66673881</v>
      </c>
      <c r="B121">
        <f>'Raw Data'!C121</f>
        <v>112.40994240000001</v>
      </c>
    </row>
    <row r="122" spans="1:2" x14ac:dyDescent="0.35">
      <c r="A122">
        <f>'Raw Data'!B122</f>
        <v>33.237732700000002</v>
      </c>
      <c r="B122">
        <f>'Raw Data'!C122</f>
        <v>103.9357773</v>
      </c>
    </row>
    <row r="123" spans="1:2" x14ac:dyDescent="0.35">
      <c r="A123">
        <f>'Raw Data'!B123</f>
        <v>30.487752239999999</v>
      </c>
      <c r="B123">
        <f>'Raw Data'!C123</f>
        <v>118.6425993</v>
      </c>
    </row>
    <row r="124" spans="1:2" x14ac:dyDescent="0.35">
      <c r="A124">
        <f>'Raw Data'!B124</f>
        <v>19.521512739999999</v>
      </c>
      <c r="B124">
        <f>'Raw Data'!C124</f>
        <v>109.21021690000001</v>
      </c>
    </row>
    <row r="125" spans="1:2" x14ac:dyDescent="0.35">
      <c r="A125">
        <f>'Raw Data'!B125</f>
        <v>17.012718230000001</v>
      </c>
      <c r="B125">
        <f>'Raw Data'!C125</f>
        <v>100.3434784</v>
      </c>
    </row>
    <row r="126" spans="1:2" x14ac:dyDescent="0.35">
      <c r="A126">
        <f>'Raw Data'!B126</f>
        <v>24.01461669</v>
      </c>
      <c r="B126">
        <f>'Raw Data'!C126</f>
        <v>111.51961970000001</v>
      </c>
    </row>
    <row r="127" spans="1:2" x14ac:dyDescent="0.35">
      <c r="A127">
        <f>'Raw Data'!B127</f>
        <v>31.7366052</v>
      </c>
      <c r="B127">
        <f>'Raw Data'!C127</f>
        <v>123.0096451</v>
      </c>
    </row>
    <row r="128" spans="1:2" x14ac:dyDescent="0.35">
      <c r="A128">
        <f>'Raw Data'!B128</f>
        <v>24.36457978</v>
      </c>
      <c r="B128">
        <f>'Raw Data'!C128</f>
        <v>96.264065939999995</v>
      </c>
    </row>
    <row r="129" spans="1:2" x14ac:dyDescent="0.35">
      <c r="A129">
        <f>'Raw Data'!B129</f>
        <v>25.964416920000001</v>
      </c>
      <c r="B129">
        <f>'Raw Data'!C129</f>
        <v>93.881563639999996</v>
      </c>
    </row>
    <row r="130" spans="1:2" x14ac:dyDescent="0.35">
      <c r="A130">
        <f>'Raw Data'!B130</f>
        <v>31.952931230000001</v>
      </c>
      <c r="B130">
        <f>'Raw Data'!C130</f>
        <v>113.0945543</v>
      </c>
    </row>
    <row r="131" spans="1:2" x14ac:dyDescent="0.35">
      <c r="A131">
        <f>'Raw Data'!B131</f>
        <v>22.05865945</v>
      </c>
      <c r="B131">
        <f>'Raw Data'!C131</f>
        <v>104.3914705</v>
      </c>
    </row>
    <row r="132" spans="1:2" x14ac:dyDescent="0.35">
      <c r="A132">
        <f>'Raw Data'!B132</f>
        <v>23.58941832</v>
      </c>
      <c r="B132">
        <f>'Raw Data'!C132</f>
        <v>108.90664889999999</v>
      </c>
    </row>
    <row r="133" spans="1:2" x14ac:dyDescent="0.35">
      <c r="A133">
        <f>'Raw Data'!B133</f>
        <v>28.097928790000001</v>
      </c>
      <c r="B133">
        <f>'Raw Data'!C133</f>
        <v>116.4622476</v>
      </c>
    </row>
    <row r="134" spans="1:2" x14ac:dyDescent="0.35">
      <c r="A134">
        <f>'Raw Data'!B134</f>
        <v>25.599040160000001</v>
      </c>
      <c r="B134">
        <f>'Raw Data'!C134</f>
        <v>90.675830230000003</v>
      </c>
    </row>
    <row r="135" spans="1:2" x14ac:dyDescent="0.35">
      <c r="A135">
        <f>'Raw Data'!B135</f>
        <v>22.614035260000001</v>
      </c>
      <c r="B135">
        <f>'Raw Data'!C135</f>
        <v>103.6567963</v>
      </c>
    </row>
    <row r="136" spans="1:2" x14ac:dyDescent="0.35">
      <c r="A136">
        <f>'Raw Data'!B136</f>
        <v>30.53624739</v>
      </c>
      <c r="B136">
        <f>'Raw Data'!C136</f>
        <v>94.378199719999998</v>
      </c>
    </row>
    <row r="137" spans="1:2" x14ac:dyDescent="0.35">
      <c r="A137">
        <f>'Raw Data'!B137</f>
        <v>29.589187209999999</v>
      </c>
      <c r="B137">
        <f>'Raw Data'!C137</f>
        <v>99.118261930000003</v>
      </c>
    </row>
    <row r="138" spans="1:2" x14ac:dyDescent="0.35">
      <c r="A138">
        <f>'Raw Data'!B138</f>
        <v>31.160886949999998</v>
      </c>
      <c r="B138">
        <f>'Raw Data'!C138</f>
        <v>96.677551070000007</v>
      </c>
    </row>
    <row r="139" spans="1:2" x14ac:dyDescent="0.35">
      <c r="A139">
        <f>'Raw Data'!B139</f>
        <v>26.233488999999999</v>
      </c>
      <c r="B139">
        <f>'Raw Data'!C139</f>
        <v>101.1084491</v>
      </c>
    </row>
    <row r="140" spans="1:2" x14ac:dyDescent="0.35">
      <c r="A140">
        <f>'Raw Data'!B140</f>
        <v>18.19556334</v>
      </c>
      <c r="B140">
        <f>'Raw Data'!C140</f>
        <v>87.679057580000006</v>
      </c>
    </row>
    <row r="141" spans="1:2" x14ac:dyDescent="0.35">
      <c r="A141">
        <f>'Raw Data'!B141</f>
        <v>27.053773289999999</v>
      </c>
      <c r="B141">
        <f>'Raw Data'!C141</f>
        <v>104.76234169999999</v>
      </c>
    </row>
    <row r="142" spans="1:2" x14ac:dyDescent="0.35">
      <c r="A142">
        <f>'Raw Data'!B142</f>
        <v>21.141012320000002</v>
      </c>
      <c r="B142">
        <f>'Raw Data'!C142</f>
        <v>93.898207709999994</v>
      </c>
    </row>
    <row r="143" spans="1:2" x14ac:dyDescent="0.35">
      <c r="A143">
        <f>'Raw Data'!B143</f>
        <v>16.865378270000001</v>
      </c>
      <c r="B143">
        <f>'Raw Data'!C143</f>
        <v>103.7041686</v>
      </c>
    </row>
    <row r="144" spans="1:2" x14ac:dyDescent="0.35">
      <c r="A144">
        <f>'Raw Data'!B144</f>
        <v>25.626432300000001</v>
      </c>
      <c r="B144">
        <f>'Raw Data'!C144</f>
        <v>111.69998560000001</v>
      </c>
    </row>
    <row r="145" spans="1:2" x14ac:dyDescent="0.35">
      <c r="A145">
        <f>'Raw Data'!B145</f>
        <v>27.508813740000001</v>
      </c>
      <c r="B145">
        <f>'Raw Data'!C145</f>
        <v>107.365921</v>
      </c>
    </row>
    <row r="146" spans="1:2" x14ac:dyDescent="0.35">
      <c r="A146">
        <f>'Raw Data'!B146</f>
        <v>34.99138834</v>
      </c>
      <c r="B146">
        <f>'Raw Data'!C146</f>
        <v>97.833739300000005</v>
      </c>
    </row>
    <row r="147" spans="1:2" x14ac:dyDescent="0.35">
      <c r="A147">
        <f>'Raw Data'!B147</f>
        <v>20.971977209999999</v>
      </c>
      <c r="B147">
        <f>'Raw Data'!C147</f>
        <v>107.9978723</v>
      </c>
    </row>
    <row r="148" spans="1:2" x14ac:dyDescent="0.35">
      <c r="A148">
        <f>'Raw Data'!B148</f>
        <v>30.385265019999999</v>
      </c>
      <c r="B148">
        <f>'Raw Data'!C148</f>
        <v>106.3459628</v>
      </c>
    </row>
    <row r="149" spans="1:2" x14ac:dyDescent="0.35">
      <c r="A149">
        <f>'Raw Data'!B149</f>
        <v>19.0054132</v>
      </c>
      <c r="B149">
        <f>'Raw Data'!C149</f>
        <v>110.886763</v>
      </c>
    </row>
    <row r="150" spans="1:2" x14ac:dyDescent="0.35">
      <c r="A150">
        <f>'Raw Data'!B150</f>
        <v>33.350558370000002</v>
      </c>
      <c r="B150">
        <f>'Raw Data'!C150</f>
        <v>106.1033338</v>
      </c>
    </row>
    <row r="151" spans="1:2" x14ac:dyDescent="0.35">
      <c r="A151">
        <f>'Raw Data'!B151</f>
        <v>23.496770850000001</v>
      </c>
      <c r="B151">
        <f>'Raw Data'!C151</f>
        <v>111.66859359999999</v>
      </c>
    </row>
    <row r="152" spans="1:2" x14ac:dyDescent="0.35">
      <c r="A152">
        <f>'Raw Data'!B152</f>
        <v>25.325843809999999</v>
      </c>
      <c r="B152">
        <f>'Raw Data'!C152</f>
        <v>103.51914240000001</v>
      </c>
    </row>
    <row r="153" spans="1:2" x14ac:dyDescent="0.35">
      <c r="A153">
        <f>'Raw Data'!B153</f>
        <v>25.389904250000001</v>
      </c>
      <c r="B153">
        <f>'Raw Data'!C153</f>
        <v>98.308791650000003</v>
      </c>
    </row>
    <row r="154" spans="1:2" x14ac:dyDescent="0.35">
      <c r="A154">
        <f>'Raw Data'!B154</f>
        <v>30.794794469999999</v>
      </c>
      <c r="B154">
        <f>'Raw Data'!C154</f>
        <v>111.2012373</v>
      </c>
    </row>
    <row r="155" spans="1:2" x14ac:dyDescent="0.35">
      <c r="A155">
        <f>'Raw Data'!B155</f>
        <v>19.74763295</v>
      </c>
      <c r="B155">
        <f>'Raw Data'!C155</f>
        <v>90.528799719999995</v>
      </c>
    </row>
    <row r="156" spans="1:2" x14ac:dyDescent="0.35">
      <c r="A156">
        <f>'Raw Data'!B156</f>
        <v>26.112974080000001</v>
      </c>
      <c r="B156">
        <f>'Raw Data'!C156</f>
        <v>101.7477493</v>
      </c>
    </row>
    <row r="157" spans="1:2" x14ac:dyDescent="0.35">
      <c r="A157">
        <f>'Raw Data'!B157</f>
        <v>23.793428120000002</v>
      </c>
      <c r="B157">
        <f>'Raw Data'!C157</f>
        <v>120.25039150000001</v>
      </c>
    </row>
    <row r="158" spans="1:2" x14ac:dyDescent="0.35">
      <c r="A158">
        <f>'Raw Data'!B158</f>
        <v>37.990239250000002</v>
      </c>
      <c r="B158">
        <f>'Raw Data'!C158</f>
        <v>118.5569265</v>
      </c>
    </row>
    <row r="159" spans="1:2" x14ac:dyDescent="0.35">
      <c r="A159">
        <f>'Raw Data'!B159</f>
        <v>21.575108220000001</v>
      </c>
      <c r="B159">
        <f>'Raw Data'!C159</f>
        <v>102.5322371</v>
      </c>
    </row>
    <row r="160" spans="1:2" x14ac:dyDescent="0.35">
      <c r="A160">
        <f>'Raw Data'!B160</f>
        <v>14.08967956</v>
      </c>
      <c r="B160">
        <f>'Raw Data'!C160</f>
        <v>122.4525221</v>
      </c>
    </row>
    <row r="161" spans="1:2" x14ac:dyDescent="0.35">
      <c r="A161">
        <f>'Raw Data'!B161</f>
        <v>35.472976940000002</v>
      </c>
      <c r="B161">
        <f>'Raw Data'!C161</f>
        <v>108.06488950000001</v>
      </c>
    </row>
    <row r="162" spans="1:2" x14ac:dyDescent="0.35">
      <c r="A162">
        <f>'Raw Data'!B162</f>
        <v>29.456695530000001</v>
      </c>
      <c r="B162">
        <f>'Raw Data'!C162</f>
        <v>113.54926140000001</v>
      </c>
    </row>
    <row r="163" spans="1:2" x14ac:dyDescent="0.35">
      <c r="A163">
        <f>'Raw Data'!B163</f>
        <v>23.06312557</v>
      </c>
      <c r="B163">
        <f>'Raw Data'!C163</f>
        <v>123.6146997</v>
      </c>
    </row>
    <row r="164" spans="1:2" x14ac:dyDescent="0.35">
      <c r="A164">
        <f>'Raw Data'!B164</f>
        <v>26.838948160000001</v>
      </c>
      <c r="B164">
        <f>'Raw Data'!C164</f>
        <v>108.5673058</v>
      </c>
    </row>
    <row r="165" spans="1:2" x14ac:dyDescent="0.35">
      <c r="A165">
        <f>'Raw Data'!B165</f>
        <v>22.995030209999999</v>
      </c>
      <c r="B165">
        <f>'Raw Data'!C165</f>
        <v>100.2481126</v>
      </c>
    </row>
    <row r="166" spans="1:2" x14ac:dyDescent="0.35">
      <c r="A166">
        <f>'Raw Data'!B166</f>
        <v>17.215011319999999</v>
      </c>
      <c r="B166">
        <f>'Raw Data'!C166</f>
        <v>112.66080580000001</v>
      </c>
    </row>
    <row r="167" spans="1:2" x14ac:dyDescent="0.35">
      <c r="A167">
        <f>'Raw Data'!B167</f>
        <v>26.178627079999998</v>
      </c>
      <c r="B167">
        <f>'Raw Data'!C167</f>
        <v>110.9902527</v>
      </c>
    </row>
    <row r="168" spans="1:2" x14ac:dyDescent="0.35">
      <c r="A168">
        <f>'Raw Data'!B168</f>
        <v>26.14282369</v>
      </c>
      <c r="B168">
        <f>'Raw Data'!C168</f>
        <v>99.386876810000004</v>
      </c>
    </row>
    <row r="169" spans="1:2" x14ac:dyDescent="0.35">
      <c r="A169">
        <f>'Raw Data'!B169</f>
        <v>28.696735060000002</v>
      </c>
      <c r="B169">
        <f>'Raw Data'!C169</f>
        <v>104.0929912</v>
      </c>
    </row>
    <row r="170" spans="1:2" x14ac:dyDescent="0.35">
      <c r="A170">
        <f>'Raw Data'!B170</f>
        <v>22.135022530000001</v>
      </c>
      <c r="B170">
        <f>'Raw Data'!C170</f>
        <v>109.45362179999999</v>
      </c>
    </row>
    <row r="171" spans="1:2" x14ac:dyDescent="0.35">
      <c r="A171">
        <f>'Raw Data'!B171</f>
        <v>23.126364330000001</v>
      </c>
      <c r="B171">
        <f>'Raw Data'!C171</f>
        <v>109.1183953</v>
      </c>
    </row>
    <row r="172" spans="1:2" x14ac:dyDescent="0.35">
      <c r="A172">
        <f>'Raw Data'!B172</f>
        <v>25.117167569999999</v>
      </c>
      <c r="B172">
        <f>'Raw Data'!C172</f>
        <v>98.825012020000003</v>
      </c>
    </row>
    <row r="173" spans="1:2" x14ac:dyDescent="0.35">
      <c r="A173">
        <f>'Raw Data'!B173</f>
        <v>22.095764769999999</v>
      </c>
      <c r="B173">
        <f>'Raw Data'!C173</f>
        <v>112.72464050000001</v>
      </c>
    </row>
    <row r="174" spans="1:2" x14ac:dyDescent="0.35">
      <c r="A174">
        <f>'Raw Data'!B174</f>
        <v>32.683815439999996</v>
      </c>
      <c r="B174">
        <f>'Raw Data'!C174</f>
        <v>107.6160254</v>
      </c>
    </row>
    <row r="175" spans="1:2" x14ac:dyDescent="0.35">
      <c r="A175">
        <f>'Raw Data'!B175</f>
        <v>31.24561301</v>
      </c>
      <c r="B175">
        <f>'Raw Data'!C175</f>
        <v>118.8615829</v>
      </c>
    </row>
    <row r="176" spans="1:2" x14ac:dyDescent="0.35">
      <c r="A176">
        <f>'Raw Data'!B176</f>
        <v>24.420575509999999</v>
      </c>
      <c r="B176">
        <f>'Raw Data'!C176</f>
        <v>118.2779505</v>
      </c>
    </row>
    <row r="177" spans="1:2" x14ac:dyDescent="0.35">
      <c r="A177">
        <f>'Raw Data'!B177</f>
        <v>29.67291814</v>
      </c>
      <c r="B177">
        <f>'Raw Data'!C177</f>
        <v>103.97423449999999</v>
      </c>
    </row>
    <row r="178" spans="1:2" x14ac:dyDescent="0.35">
      <c r="A178">
        <f>'Raw Data'!B178</f>
        <v>20.80856533</v>
      </c>
      <c r="B178">
        <f>'Raw Data'!C178</f>
        <v>100.13908309999999</v>
      </c>
    </row>
    <row r="179" spans="1:2" x14ac:dyDescent="0.35">
      <c r="A179">
        <f>'Raw Data'!B179</f>
        <v>24.69324009</v>
      </c>
      <c r="B179">
        <f>'Raw Data'!C179</f>
        <v>109.706551</v>
      </c>
    </row>
    <row r="180" spans="1:2" x14ac:dyDescent="0.35">
      <c r="A180">
        <f>'Raw Data'!B180</f>
        <v>34.3178901</v>
      </c>
      <c r="B180">
        <f>'Raw Data'!C180</f>
        <v>118.5778069</v>
      </c>
    </row>
    <row r="181" spans="1:2" x14ac:dyDescent="0.35">
      <c r="A181">
        <f>'Raw Data'!B181</f>
        <v>30.229371050000001</v>
      </c>
      <c r="B181">
        <f>'Raw Data'!C181</f>
        <v>108.0003028</v>
      </c>
    </row>
    <row r="182" spans="1:2" x14ac:dyDescent="0.35">
      <c r="A182">
        <f>'Raw Data'!B182</f>
        <v>28.445410930000001</v>
      </c>
      <c r="B182">
        <f>'Raw Data'!C182</f>
        <v>113.2715728</v>
      </c>
    </row>
    <row r="183" spans="1:2" x14ac:dyDescent="0.35">
      <c r="A183">
        <f>'Raw Data'!B183</f>
        <v>25.20726183</v>
      </c>
      <c r="B183">
        <f>'Raw Data'!C183</f>
        <v>121.5391954</v>
      </c>
    </row>
    <row r="184" spans="1:2" x14ac:dyDescent="0.35">
      <c r="A184">
        <f>'Raw Data'!B184</f>
        <v>26.790310850000001</v>
      </c>
      <c r="B184">
        <f>'Raw Data'!C184</f>
        <v>114.9189803</v>
      </c>
    </row>
    <row r="185" spans="1:2" x14ac:dyDescent="0.35">
      <c r="A185">
        <f>'Raw Data'!B185</f>
        <v>19.658059510000001</v>
      </c>
      <c r="B185">
        <f>'Raw Data'!C185</f>
        <v>104.9514798</v>
      </c>
    </row>
    <row r="186" spans="1:2" x14ac:dyDescent="0.35">
      <c r="A186">
        <f>'Raw Data'!B186</f>
        <v>25.383063360000001</v>
      </c>
      <c r="B186">
        <f>'Raw Data'!C186</f>
        <v>130.0740022</v>
      </c>
    </row>
    <row r="187" spans="1:2" x14ac:dyDescent="0.35">
      <c r="A187">
        <f>'Raw Data'!B187</f>
        <v>28.880155309999999</v>
      </c>
      <c r="B187">
        <f>'Raw Data'!C187</f>
        <v>111.1363479</v>
      </c>
    </row>
    <row r="188" spans="1:2" x14ac:dyDescent="0.35">
      <c r="A188">
        <f>'Raw Data'!B188</f>
        <v>26.867893080000002</v>
      </c>
      <c r="B188">
        <f>'Raw Data'!C188</f>
        <v>124.5634226</v>
      </c>
    </row>
    <row r="189" spans="1:2" x14ac:dyDescent="0.35">
      <c r="A189">
        <f>'Raw Data'!B189</f>
        <v>26.86792608</v>
      </c>
      <c r="B189">
        <f>'Raw Data'!C189</f>
        <v>122.25604439999999</v>
      </c>
    </row>
    <row r="190" spans="1:2" x14ac:dyDescent="0.35">
      <c r="A190">
        <f>'Raw Data'!B190</f>
        <v>23.72801634</v>
      </c>
      <c r="B190">
        <f>'Raw Data'!C190</f>
        <v>135.73864879999999</v>
      </c>
    </row>
    <row r="191" spans="1:2" x14ac:dyDescent="0.35">
      <c r="A191">
        <f>'Raw Data'!B191</f>
        <v>22.46126207</v>
      </c>
      <c r="B191">
        <f>'Raw Data'!C191</f>
        <v>119.59765470000001</v>
      </c>
    </row>
    <row r="192" spans="1:2" x14ac:dyDescent="0.35">
      <c r="A192">
        <f>'Raw Data'!B192</f>
        <v>22.003873859999999</v>
      </c>
      <c r="B192">
        <f>'Raw Data'!C192</f>
        <v>104.87962109999999</v>
      </c>
    </row>
    <row r="193" spans="1:2" x14ac:dyDescent="0.35">
      <c r="A193">
        <f>'Raw Data'!B193</f>
        <v>25.740599320000001</v>
      </c>
      <c r="B193">
        <f>'Raw Data'!C193</f>
        <v>114.5406804</v>
      </c>
    </row>
    <row r="194" spans="1:2" x14ac:dyDescent="0.35">
      <c r="A194">
        <f>'Raw Data'!B194</f>
        <v>30.67121792</v>
      </c>
      <c r="B194">
        <f>'Raw Data'!C194</f>
        <v>100.0430357</v>
      </c>
    </row>
    <row r="195" spans="1:2" x14ac:dyDescent="0.35">
      <c r="A195">
        <f>'Raw Data'!B195</f>
        <v>22.70733152</v>
      </c>
      <c r="B195">
        <f>'Raw Data'!C195</f>
        <v>119.33871790000001</v>
      </c>
    </row>
    <row r="196" spans="1:2" x14ac:dyDescent="0.35">
      <c r="A196">
        <f>'Raw Data'!B196</f>
        <v>27.203805809999999</v>
      </c>
      <c r="B196">
        <f>'Raw Data'!C196</f>
        <v>127.53114069999999</v>
      </c>
    </row>
    <row r="197" spans="1:2" x14ac:dyDescent="0.35">
      <c r="A197">
        <f>'Raw Data'!B197</f>
        <v>27.077396799999999</v>
      </c>
      <c r="B197">
        <f>'Raw Data'!C197</f>
        <v>100.23365459999999</v>
      </c>
    </row>
    <row r="198" spans="1:2" x14ac:dyDescent="0.35">
      <c r="A198">
        <f>'Raw Data'!B198</f>
        <v>31.65064958</v>
      </c>
      <c r="B198">
        <f>'Raw Data'!C198</f>
        <v>118.9224028</v>
      </c>
    </row>
    <row r="199" spans="1:2" x14ac:dyDescent="0.35">
      <c r="A199">
        <f>'Raw Data'!B199</f>
        <v>27.066909549999998</v>
      </c>
      <c r="B199">
        <f>'Raw Data'!C199</f>
        <v>115.5561604</v>
      </c>
    </row>
    <row r="200" spans="1:2" x14ac:dyDescent="0.35">
      <c r="A200">
        <f>'Raw Data'!B200</f>
        <v>19.56075311</v>
      </c>
      <c r="B200">
        <f>'Raw Data'!C200</f>
        <v>108.3053242</v>
      </c>
    </row>
    <row r="201" spans="1:2" x14ac:dyDescent="0.35">
      <c r="A201">
        <f>'Raw Data'!B201</f>
        <v>37.624386229999999</v>
      </c>
      <c r="B201">
        <f>'Raw Data'!C201</f>
        <v>99.789588980000005</v>
      </c>
    </row>
    <row r="202" spans="1:2" x14ac:dyDescent="0.35">
      <c r="A202">
        <f>'Raw Data'!B202</f>
        <v>31.85845363</v>
      </c>
      <c r="B202">
        <f>'Raw Data'!C202</f>
        <v>108.6101997</v>
      </c>
    </row>
    <row r="203" spans="1:2" x14ac:dyDescent="0.35">
      <c r="A203">
        <f>'Raw Data'!B203</f>
        <v>29.415954599999999</v>
      </c>
      <c r="B203">
        <f>'Raw Data'!C203</f>
        <v>114.6380018</v>
      </c>
    </row>
    <row r="204" spans="1:2" x14ac:dyDescent="0.35">
      <c r="A204">
        <f>'Raw Data'!B204</f>
        <v>24.122515979999999</v>
      </c>
      <c r="B204">
        <f>'Raw Data'!C204</f>
        <v>102.40967620000001</v>
      </c>
    </row>
    <row r="205" spans="1:2" x14ac:dyDescent="0.35">
      <c r="A205">
        <f>'Raw Data'!B205</f>
        <v>25.405350139999999</v>
      </c>
      <c r="B205">
        <f>'Raw Data'!C205</f>
        <v>97.878779699999996</v>
      </c>
    </row>
    <row r="206" spans="1:2" x14ac:dyDescent="0.35">
      <c r="A206">
        <f>'Raw Data'!B206</f>
        <v>19.888060809999999</v>
      </c>
      <c r="B206">
        <f>'Raw Data'!C206</f>
        <v>115.48681929999999</v>
      </c>
    </row>
    <row r="207" spans="1:2" x14ac:dyDescent="0.35">
      <c r="A207">
        <f>'Raw Data'!B207</f>
        <v>25.331333690000001</v>
      </c>
      <c r="B207">
        <f>'Raw Data'!C207</f>
        <v>98.631503339999995</v>
      </c>
    </row>
    <row r="208" spans="1:2" x14ac:dyDescent="0.35">
      <c r="A208">
        <f>'Raw Data'!B208</f>
        <v>27.8784825</v>
      </c>
      <c r="B208">
        <f>'Raw Data'!C208</f>
        <v>106.9212551</v>
      </c>
    </row>
    <row r="209" spans="1:2" x14ac:dyDescent="0.35">
      <c r="A209">
        <f>'Raw Data'!B209</f>
        <v>26.873949549999999</v>
      </c>
      <c r="B209">
        <f>'Raw Data'!C209</f>
        <v>133.52910249999999</v>
      </c>
    </row>
    <row r="210" spans="1:2" x14ac:dyDescent="0.35">
      <c r="A210">
        <f>'Raw Data'!B210</f>
        <v>35.762784140000001</v>
      </c>
      <c r="B210">
        <f>'Raw Data'!C210</f>
        <v>120.0844831</v>
      </c>
    </row>
    <row r="211" spans="1:2" x14ac:dyDescent="0.35">
      <c r="A211">
        <f>'Raw Data'!B211</f>
        <v>30.354933679999998</v>
      </c>
      <c r="B211">
        <f>'Raw Data'!C211</f>
        <v>107.4353466</v>
      </c>
    </row>
    <row r="212" spans="1:2" x14ac:dyDescent="0.35">
      <c r="A212">
        <f>'Raw Data'!B212</f>
        <v>31.868013439999999</v>
      </c>
      <c r="B212">
        <f>'Raw Data'!C212</f>
        <v>116.44299839999999</v>
      </c>
    </row>
    <row r="213" spans="1:2" x14ac:dyDescent="0.35">
      <c r="A213">
        <f>'Raw Data'!B213</f>
        <v>29.700828479999998</v>
      </c>
      <c r="B213">
        <f>'Raw Data'!C213</f>
        <v>110.6405003</v>
      </c>
    </row>
    <row r="214" spans="1:2" x14ac:dyDescent="0.35">
      <c r="A214">
        <f>'Raw Data'!B214</f>
        <v>27.813194800000002</v>
      </c>
      <c r="B214">
        <f>'Raw Data'!C214</f>
        <v>97.957351950000003</v>
      </c>
    </row>
    <row r="215" spans="1:2" x14ac:dyDescent="0.35">
      <c r="A215">
        <f>'Raw Data'!B215</f>
        <v>29.27406744</v>
      </c>
      <c r="B215">
        <f>'Raw Data'!C215</f>
        <v>113.4389003</v>
      </c>
    </row>
    <row r="216" spans="1:2" x14ac:dyDescent="0.35">
      <c r="A216">
        <f>'Raw Data'!B216</f>
        <v>17.079374619999999</v>
      </c>
      <c r="B216">
        <f>'Raw Data'!C216</f>
        <v>114.8817888</v>
      </c>
    </row>
    <row r="217" spans="1:2" x14ac:dyDescent="0.35">
      <c r="A217">
        <f>'Raw Data'!B217</f>
        <v>25.69815389</v>
      </c>
      <c r="B217">
        <f>'Raw Data'!C217</f>
        <v>104.6595701</v>
      </c>
    </row>
    <row r="218" spans="1:2" x14ac:dyDescent="0.35">
      <c r="A218">
        <f>'Raw Data'!B218</f>
        <v>20.011153740000001</v>
      </c>
      <c r="B218">
        <f>'Raw Data'!C218</f>
        <v>111.08981</v>
      </c>
    </row>
    <row r="219" spans="1:2" x14ac:dyDescent="0.35">
      <c r="A219">
        <f>'Raw Data'!B219</f>
        <v>21.100259650000002</v>
      </c>
      <c r="B219">
        <f>'Raw Data'!C219</f>
        <v>112.29955169999999</v>
      </c>
    </row>
    <row r="220" spans="1:2" x14ac:dyDescent="0.35">
      <c r="A220">
        <f>'Raw Data'!B220</f>
        <v>32.968113930000001</v>
      </c>
      <c r="B220">
        <f>'Raw Data'!C220</f>
        <v>115.0183061</v>
      </c>
    </row>
    <row r="221" spans="1:2" x14ac:dyDescent="0.35">
      <c r="A221">
        <f>'Raw Data'!B221</f>
        <v>21.617290059999998</v>
      </c>
      <c r="B221">
        <f>'Raw Data'!C221</f>
        <v>93.972335720000004</v>
      </c>
    </row>
    <row r="222" spans="1:2" x14ac:dyDescent="0.35">
      <c r="A222">
        <f>'Raw Data'!B222</f>
        <v>20.381716340000001</v>
      </c>
      <c r="B222">
        <f>'Raw Data'!C222</f>
        <v>108.3567333</v>
      </c>
    </row>
    <row r="223" spans="1:2" x14ac:dyDescent="0.35">
      <c r="A223">
        <f>'Raw Data'!B223</f>
        <v>28.947897950000002</v>
      </c>
      <c r="B223">
        <f>'Raw Data'!C223</f>
        <v>128.78221120000001</v>
      </c>
    </row>
    <row r="224" spans="1:2" x14ac:dyDescent="0.35">
      <c r="A224">
        <f>'Raw Data'!B224</f>
        <v>26.656604059999999</v>
      </c>
      <c r="B224">
        <f>'Raw Data'!C224</f>
        <v>108.08889739999999</v>
      </c>
    </row>
    <row r="225" spans="1:2" x14ac:dyDescent="0.35">
      <c r="A225">
        <f>'Raw Data'!B225</f>
        <v>29.231322259999999</v>
      </c>
      <c r="B225">
        <f>'Raw Data'!C225</f>
        <v>106.1119508</v>
      </c>
    </row>
    <row r="226" spans="1:2" x14ac:dyDescent="0.35">
      <c r="A226">
        <f>'Raw Data'!B226</f>
        <v>35.779526769999997</v>
      </c>
      <c r="B226">
        <f>'Raw Data'!C226</f>
        <v>125.0507147</v>
      </c>
    </row>
    <row r="227" spans="1:2" x14ac:dyDescent="0.35">
      <c r="A227">
        <f>'Raw Data'!B227</f>
        <v>29.863793479999998</v>
      </c>
      <c r="B227">
        <f>'Raw Data'!C227</f>
        <v>119.52677079999999</v>
      </c>
    </row>
    <row r="228" spans="1:2" x14ac:dyDescent="0.35">
      <c r="A228">
        <f>'Raw Data'!B228</f>
        <v>19.24695045</v>
      </c>
      <c r="B228">
        <f>'Raw Data'!C228</f>
        <v>117.3163502</v>
      </c>
    </row>
    <row r="229" spans="1:2" x14ac:dyDescent="0.35">
      <c r="A229">
        <f>'Raw Data'!B229</f>
        <v>31.664485769999999</v>
      </c>
      <c r="B229">
        <f>'Raw Data'!C229</f>
        <v>108.8864444</v>
      </c>
    </row>
    <row r="230" spans="1:2" x14ac:dyDescent="0.35">
      <c r="A230">
        <f>'Raw Data'!B230</f>
        <v>25.900379749999999</v>
      </c>
      <c r="B230">
        <f>'Raw Data'!C230</f>
        <v>111.8098986</v>
      </c>
    </row>
    <row r="231" spans="1:2" x14ac:dyDescent="0.35">
      <c r="A231">
        <f>'Raw Data'!B231</f>
        <v>27.839726129999999</v>
      </c>
      <c r="B231">
        <f>'Raw Data'!C231</f>
        <v>131.62061610000001</v>
      </c>
    </row>
    <row r="232" spans="1:2" x14ac:dyDescent="0.35">
      <c r="A232">
        <f>'Raw Data'!B232</f>
        <v>18.732947190000001</v>
      </c>
      <c r="B232">
        <f>'Raw Data'!C232</f>
        <v>98.381613250000001</v>
      </c>
    </row>
    <row r="233" spans="1:2" x14ac:dyDescent="0.35">
      <c r="A233">
        <f>'Raw Data'!B233</f>
        <v>29.516257370000002</v>
      </c>
      <c r="B233">
        <f>'Raw Data'!C233</f>
        <v>96.116513060000003</v>
      </c>
    </row>
    <row r="234" spans="1:2" x14ac:dyDescent="0.35">
      <c r="A234">
        <f>'Raw Data'!B234</f>
        <v>20.49262628</v>
      </c>
      <c r="B234">
        <f>'Raw Data'!C234</f>
        <v>115.9281344</v>
      </c>
    </row>
    <row r="235" spans="1:2" x14ac:dyDescent="0.35">
      <c r="A235">
        <f>'Raw Data'!B235</f>
        <v>29.671246719999999</v>
      </c>
      <c r="B235">
        <f>'Raw Data'!C235</f>
        <v>114.9321635</v>
      </c>
    </row>
    <row r="236" spans="1:2" x14ac:dyDescent="0.35">
      <c r="A236">
        <f>'Raw Data'!B236</f>
        <v>23.385675979999998</v>
      </c>
      <c r="B236">
        <f>'Raw Data'!C236</f>
        <v>102.5742565</v>
      </c>
    </row>
    <row r="237" spans="1:2" x14ac:dyDescent="0.35">
      <c r="A237">
        <f>'Raw Data'!B237</f>
        <v>30.610821789999999</v>
      </c>
      <c r="B237">
        <f>'Raw Data'!C237</f>
        <v>107.35490919999999</v>
      </c>
    </row>
    <row r="238" spans="1:2" x14ac:dyDescent="0.35">
      <c r="A238">
        <f>'Raw Data'!B238</f>
        <v>20.524724370000001</v>
      </c>
      <c r="B238">
        <f>'Raw Data'!C238</f>
        <v>104.4958644</v>
      </c>
    </row>
    <row r="239" spans="1:2" x14ac:dyDescent="0.35">
      <c r="A239">
        <f>'Raw Data'!B239</f>
        <v>19.196158870000001</v>
      </c>
      <c r="B239">
        <f>'Raw Data'!C239</f>
        <v>112.8299547</v>
      </c>
    </row>
    <row r="240" spans="1:2" x14ac:dyDescent="0.35">
      <c r="A240">
        <f>'Raw Data'!B240</f>
        <v>24.293058930000001</v>
      </c>
      <c r="B240">
        <f>'Raw Data'!C240</f>
        <v>115.4306474</v>
      </c>
    </row>
    <row r="241" spans="1:2" x14ac:dyDescent="0.35">
      <c r="A241">
        <f>'Raw Data'!B241</f>
        <v>28.331598509999999</v>
      </c>
      <c r="B241">
        <f>'Raw Data'!C241</f>
        <v>112.9138461</v>
      </c>
    </row>
    <row r="242" spans="1:2" x14ac:dyDescent="0.35">
      <c r="A242">
        <f>'Raw Data'!B242</f>
        <v>21.27421099</v>
      </c>
      <c r="B242">
        <f>'Raw Data'!C242</f>
        <v>99.579121220000005</v>
      </c>
    </row>
    <row r="243" spans="1:2" x14ac:dyDescent="0.35">
      <c r="A243">
        <f>'Raw Data'!B243</f>
        <v>28.019153670000001</v>
      </c>
      <c r="B243">
        <f>'Raw Data'!C243</f>
        <v>81.40086599</v>
      </c>
    </row>
    <row r="244" spans="1:2" x14ac:dyDescent="0.35">
      <c r="A244">
        <f>'Raw Data'!B244</f>
        <v>31.372030949999999</v>
      </c>
      <c r="B244">
        <f>'Raw Data'!C244</f>
        <v>112.59280459999999</v>
      </c>
    </row>
    <row r="245" spans="1:2" x14ac:dyDescent="0.35">
      <c r="A245">
        <f>'Raw Data'!B245</f>
        <v>20.38196984</v>
      </c>
      <c r="B245">
        <f>'Raw Data'!C245</f>
        <v>115.2917695</v>
      </c>
    </row>
    <row r="246" spans="1:2" x14ac:dyDescent="0.35">
      <c r="A246">
        <f>'Raw Data'!B246</f>
        <v>28.026869980000001</v>
      </c>
      <c r="B246">
        <f>'Raw Data'!C246</f>
        <v>105.9797231</v>
      </c>
    </row>
    <row r="247" spans="1:2" x14ac:dyDescent="0.35">
      <c r="A247">
        <f>'Raw Data'!B247</f>
        <v>29.698919830000001</v>
      </c>
      <c r="B247">
        <f>'Raw Data'!C247</f>
        <v>133.17597979999999</v>
      </c>
    </row>
    <row r="248" spans="1:2" x14ac:dyDescent="0.35">
      <c r="A248">
        <f>'Raw Data'!B248</f>
        <v>26.035605589999999</v>
      </c>
      <c r="B248">
        <f>'Raw Data'!C248</f>
        <v>102.1193548</v>
      </c>
    </row>
    <row r="249" spans="1:2" x14ac:dyDescent="0.35">
      <c r="A249">
        <f>'Raw Data'!B249</f>
        <v>26.587581190000002</v>
      </c>
      <c r="B249">
        <f>'Raw Data'!C249</f>
        <v>125.6843636</v>
      </c>
    </row>
    <row r="250" spans="1:2" x14ac:dyDescent="0.35">
      <c r="A250">
        <f>'Raw Data'!B250</f>
        <v>19.95552232</v>
      </c>
      <c r="B250">
        <f>'Raw Data'!C250</f>
        <v>111.5035867</v>
      </c>
    </row>
    <row r="251" spans="1:2" x14ac:dyDescent="0.35">
      <c r="A251">
        <f>'Raw Data'!B251</f>
        <v>29.187279759999999</v>
      </c>
      <c r="B251">
        <f>'Raw Data'!C251</f>
        <v>107.4645902</v>
      </c>
    </row>
    <row r="252" spans="1:2" x14ac:dyDescent="0.35">
      <c r="A252">
        <f>'Raw Data'!B252</f>
        <v>27.306065360000002</v>
      </c>
      <c r="B252">
        <f>'Raw Data'!C252</f>
        <v>93.147015109999998</v>
      </c>
    </row>
    <row r="253" spans="1:2" x14ac:dyDescent="0.35">
      <c r="A253">
        <f>'Raw Data'!B253</f>
        <v>27.753332489999998</v>
      </c>
      <c r="B253">
        <f>'Raw Data'!C253</f>
        <v>124.5932845</v>
      </c>
    </row>
    <row r="254" spans="1:2" x14ac:dyDescent="0.35">
      <c r="A254">
        <f>'Raw Data'!B254</f>
        <v>37.323373250000003</v>
      </c>
      <c r="B254">
        <f>'Raw Data'!C254</f>
        <v>116.3209981</v>
      </c>
    </row>
    <row r="255" spans="1:2" x14ac:dyDescent="0.35">
      <c r="A255">
        <f>'Raw Data'!B255</f>
        <v>25.966672119999998</v>
      </c>
      <c r="B255">
        <f>'Raw Data'!C255</f>
        <v>123.5250668</v>
      </c>
    </row>
    <row r="256" spans="1:2" x14ac:dyDescent="0.35">
      <c r="A256">
        <f>'Raw Data'!B256</f>
        <v>28.613270270000001</v>
      </c>
      <c r="B256">
        <f>'Raw Data'!C256</f>
        <v>109.3858524</v>
      </c>
    </row>
    <row r="257" spans="1:2" x14ac:dyDescent="0.35">
      <c r="A257">
        <f>'Raw Data'!B257</f>
        <v>33.440560720000001</v>
      </c>
      <c r="B257">
        <f>'Raw Data'!C257</f>
        <v>125.64127360000001</v>
      </c>
    </row>
    <row r="258" spans="1:2" x14ac:dyDescent="0.35">
      <c r="A258">
        <f>'Raw Data'!B258</f>
        <v>26.758530220000001</v>
      </c>
      <c r="B258">
        <f>'Raw Data'!C258</f>
        <v>92.905239800000004</v>
      </c>
    </row>
    <row r="259" spans="1:2" x14ac:dyDescent="0.35">
      <c r="A259">
        <f>'Raw Data'!B259</f>
        <v>23.417113109999999</v>
      </c>
      <c r="B259">
        <f>'Raw Data'!C259</f>
        <v>92.962024709999994</v>
      </c>
    </row>
    <row r="260" spans="1:2" x14ac:dyDescent="0.35">
      <c r="A260">
        <f>'Raw Data'!B260</f>
        <v>28.991892100000001</v>
      </c>
      <c r="B260">
        <f>'Raw Data'!C260</f>
        <v>104.9698437</v>
      </c>
    </row>
    <row r="261" spans="1:2" x14ac:dyDescent="0.35">
      <c r="A261">
        <f>'Raw Data'!B261</f>
        <v>23.57496343</v>
      </c>
      <c r="B261">
        <f>'Raw Data'!C261</f>
        <v>88.214829140000006</v>
      </c>
    </row>
    <row r="262" spans="1:2" x14ac:dyDescent="0.35">
      <c r="A262">
        <f>'Raw Data'!B262</f>
        <v>32.996701109999997</v>
      </c>
      <c r="B262">
        <f>'Raw Data'!C262</f>
        <v>118.25214219999999</v>
      </c>
    </row>
    <row r="263" spans="1:2" x14ac:dyDescent="0.35">
      <c r="A263">
        <f>'Raw Data'!B263</f>
        <v>29.573596250000001</v>
      </c>
      <c r="B263">
        <f>'Raw Data'!C263</f>
        <v>104.982964</v>
      </c>
    </row>
    <row r="264" spans="1:2" x14ac:dyDescent="0.35">
      <c r="A264">
        <f>'Raw Data'!B264</f>
        <v>22.694693319999999</v>
      </c>
      <c r="B264">
        <f>'Raw Data'!C264</f>
        <v>115.358069</v>
      </c>
    </row>
    <row r="265" spans="1:2" x14ac:dyDescent="0.35">
      <c r="A265">
        <f>'Raw Data'!B265</f>
        <v>20.764110200000001</v>
      </c>
      <c r="B265">
        <f>'Raw Data'!C265</f>
        <v>84.623124849999996</v>
      </c>
    </row>
    <row r="266" spans="1:2" x14ac:dyDescent="0.35">
      <c r="A266">
        <f>'Raw Data'!B266</f>
        <v>27.781743500000001</v>
      </c>
      <c r="B266">
        <f>'Raw Data'!C266</f>
        <v>117.51362159999999</v>
      </c>
    </row>
    <row r="267" spans="1:2" x14ac:dyDescent="0.35">
      <c r="A267">
        <f>'Raw Data'!B267</f>
        <v>28.27749172</v>
      </c>
      <c r="B267">
        <f>'Raw Data'!C267</f>
        <v>110.1943392</v>
      </c>
    </row>
    <row r="268" spans="1:2" x14ac:dyDescent="0.35">
      <c r="A268">
        <f>'Raw Data'!B268</f>
        <v>27.02579983</v>
      </c>
      <c r="B268">
        <f>'Raw Data'!C268</f>
        <v>108.9603786</v>
      </c>
    </row>
    <row r="269" spans="1:2" x14ac:dyDescent="0.35">
      <c r="A269">
        <f>'Raw Data'!B269</f>
        <v>27.02579983</v>
      </c>
      <c r="B269">
        <f>'Raw Data'!C269</f>
        <v>108.9603786</v>
      </c>
    </row>
    <row r="270" spans="1:2" x14ac:dyDescent="0.35">
      <c r="A270">
        <f>'Raw Data'!B270</f>
        <v>27.02579983</v>
      </c>
      <c r="B270">
        <f>'Raw Data'!C270</f>
        <v>108.9603786</v>
      </c>
    </row>
    <row r="271" spans="1:2" x14ac:dyDescent="0.35">
      <c r="A271">
        <f>'Raw Data'!B271</f>
        <v>28.707814070000001</v>
      </c>
      <c r="B271">
        <f>'Raw Data'!C271</f>
        <v>123.664996</v>
      </c>
    </row>
    <row r="272" spans="1:2" x14ac:dyDescent="0.35">
      <c r="A272">
        <f>'Raw Data'!B272</f>
        <v>30.78903961</v>
      </c>
      <c r="B272">
        <f>'Raw Data'!C272</f>
        <v>117.5844597</v>
      </c>
    </row>
    <row r="273" spans="1:2" x14ac:dyDescent="0.35">
      <c r="A273">
        <f>'Raw Data'!B273</f>
        <v>22.05143211</v>
      </c>
      <c r="B273">
        <f>'Raw Data'!C273</f>
        <v>116.9241755</v>
      </c>
    </row>
    <row r="274" spans="1:2" x14ac:dyDescent="0.35">
      <c r="A274">
        <f>'Raw Data'!B274</f>
        <v>22.342823549999999</v>
      </c>
      <c r="B274">
        <f>'Raw Data'!C274</f>
        <v>104.7263683</v>
      </c>
    </row>
    <row r="275" spans="1:2" x14ac:dyDescent="0.35">
      <c r="A275">
        <f>'Raw Data'!B275</f>
        <v>25.70135441</v>
      </c>
      <c r="B275">
        <f>'Raw Data'!C275</f>
        <v>126.6289864</v>
      </c>
    </row>
    <row r="276" spans="1:2" x14ac:dyDescent="0.35">
      <c r="A276">
        <f>'Raw Data'!B276</f>
        <v>23.827787050000001</v>
      </c>
      <c r="B276">
        <f>'Raw Data'!C276</f>
        <v>131.22012179999999</v>
      </c>
    </row>
    <row r="277" spans="1:2" x14ac:dyDescent="0.35">
      <c r="A277">
        <f>'Raw Data'!B277</f>
        <v>29.510801260000001</v>
      </c>
      <c r="B277">
        <f>'Raw Data'!C277</f>
        <v>124.81870859999999</v>
      </c>
    </row>
    <row r="278" spans="1:2" x14ac:dyDescent="0.35">
      <c r="A278">
        <f>'Raw Data'!B278</f>
        <v>31.027582089999999</v>
      </c>
      <c r="B278">
        <f>'Raw Data'!C278</f>
        <v>98.368281589999995</v>
      </c>
    </row>
    <row r="279" spans="1:2" x14ac:dyDescent="0.35">
      <c r="A279">
        <f>'Raw Data'!B279</f>
        <v>23.48256392</v>
      </c>
      <c r="B279">
        <f>'Raw Data'!C279</f>
        <v>111.9760248</v>
      </c>
    </row>
    <row r="280" spans="1:2" x14ac:dyDescent="0.35">
      <c r="A280">
        <f>'Raw Data'!B280</f>
        <v>22.660979940000001</v>
      </c>
      <c r="B280">
        <f>'Raw Data'!C280</f>
        <v>102.6457726</v>
      </c>
    </row>
    <row r="281" spans="1:2" x14ac:dyDescent="0.35">
      <c r="A281">
        <f>'Raw Data'!B281</f>
        <v>31.273989579999999</v>
      </c>
      <c r="B281">
        <f>'Raw Data'!C281</f>
        <v>97.047416330000004</v>
      </c>
    </row>
    <row r="282" spans="1:2" x14ac:dyDescent="0.35">
      <c r="A282">
        <f>'Raw Data'!B282</f>
        <v>22.090052100000001</v>
      </c>
      <c r="B282">
        <f>'Raw Data'!C282</f>
        <v>104.82603349999999</v>
      </c>
    </row>
    <row r="283" spans="1:2" x14ac:dyDescent="0.35">
      <c r="A283">
        <f>'Raw Data'!B283</f>
        <v>25.572215589999999</v>
      </c>
      <c r="B283">
        <f>'Raw Data'!C283</f>
        <v>122.7081259</v>
      </c>
    </row>
    <row r="284" spans="1:2" x14ac:dyDescent="0.35">
      <c r="A284">
        <f>'Raw Data'!B284</f>
        <v>21.950597470000002</v>
      </c>
      <c r="B284">
        <f>'Raw Data'!C284</f>
        <v>100.1470218</v>
      </c>
    </row>
    <row r="285" spans="1:2" x14ac:dyDescent="0.35">
      <c r="A285">
        <f>'Raw Data'!B285</f>
        <v>24.040706969999999</v>
      </c>
      <c r="B285">
        <f>'Raw Data'!C285</f>
        <v>100.44852040000001</v>
      </c>
    </row>
    <row r="286" spans="1:2" x14ac:dyDescent="0.35">
      <c r="A286">
        <f>'Raw Data'!B286</f>
        <v>19.468097920000002</v>
      </c>
      <c r="B286">
        <f>'Raw Data'!C286</f>
        <v>103.7899886</v>
      </c>
    </row>
    <row r="287" spans="1:2" x14ac:dyDescent="0.35">
      <c r="A287">
        <f>'Raw Data'!B287</f>
        <v>33.410875799999999</v>
      </c>
      <c r="B287">
        <f>'Raw Data'!C287</f>
        <v>135.08126050000001</v>
      </c>
    </row>
    <row r="288" spans="1:2" x14ac:dyDescent="0.35">
      <c r="A288">
        <f>'Raw Data'!B288</f>
        <v>32.061544240000003</v>
      </c>
      <c r="B288">
        <f>'Raw Data'!C288</f>
        <v>119.6975753</v>
      </c>
    </row>
    <row r="289" spans="1:2" x14ac:dyDescent="0.35">
      <c r="A289">
        <f>'Raw Data'!B289</f>
        <v>22.96481571</v>
      </c>
      <c r="B289">
        <f>'Raw Data'!C289</f>
        <v>100.7069351</v>
      </c>
    </row>
    <row r="290" spans="1:2" x14ac:dyDescent="0.35">
      <c r="A290">
        <f>'Raw Data'!B290</f>
        <v>29.315298779999999</v>
      </c>
      <c r="B290">
        <f>'Raw Data'!C290</f>
        <v>126.2501997</v>
      </c>
    </row>
    <row r="291" spans="1:2" x14ac:dyDescent="0.35">
      <c r="A291">
        <f>'Raw Data'!B291</f>
        <v>19.82140983</v>
      </c>
      <c r="B291">
        <f>'Raw Data'!C291</f>
        <v>106.1340635</v>
      </c>
    </row>
    <row r="292" spans="1:2" x14ac:dyDescent="0.35">
      <c r="A292">
        <f>'Raw Data'!B292</f>
        <v>30.108790620000001</v>
      </c>
      <c r="B292">
        <f>'Raw Data'!C292</f>
        <v>103.07090030000001</v>
      </c>
    </row>
    <row r="293" spans="1:2" x14ac:dyDescent="0.35">
      <c r="A293">
        <f>'Raw Data'!B293</f>
        <v>22.57987451</v>
      </c>
      <c r="B293">
        <f>'Raw Data'!C293</f>
        <v>100.4070682</v>
      </c>
    </row>
    <row r="294" spans="1:2" x14ac:dyDescent="0.35">
      <c r="A294">
        <f>'Raw Data'!B294</f>
        <v>33.08788156</v>
      </c>
      <c r="B294">
        <f>'Raw Data'!C294</f>
        <v>106.6725891</v>
      </c>
    </row>
    <row r="295" spans="1:2" x14ac:dyDescent="0.35">
      <c r="A295">
        <f>'Raw Data'!B295</f>
        <v>29.554807289999999</v>
      </c>
      <c r="B295">
        <f>'Raw Data'!C295</f>
        <v>107.877949</v>
      </c>
    </row>
    <row r="296" spans="1:2" x14ac:dyDescent="0.35">
      <c r="A296">
        <f>'Raw Data'!B296</f>
        <v>25.172252069999999</v>
      </c>
      <c r="B296">
        <f>'Raw Data'!C296</f>
        <v>103.8590566</v>
      </c>
    </row>
    <row r="297" spans="1:2" x14ac:dyDescent="0.35">
      <c r="A297">
        <f>'Raw Data'!B297</f>
        <v>24.959016630000001</v>
      </c>
      <c r="B297">
        <f>'Raw Data'!C297</f>
        <v>107.87564639999999</v>
      </c>
    </row>
    <row r="298" spans="1:2" x14ac:dyDescent="0.35">
      <c r="A298">
        <f>'Raw Data'!B298</f>
        <v>27.722428359999999</v>
      </c>
      <c r="B298">
        <f>'Raw Data'!C298</f>
        <v>103.5314132</v>
      </c>
    </row>
    <row r="299" spans="1:2" x14ac:dyDescent="0.35">
      <c r="A299">
        <f>'Raw Data'!B299</f>
        <v>22.38039461</v>
      </c>
      <c r="B299">
        <f>'Raw Data'!C299</f>
        <v>109.9669488</v>
      </c>
    </row>
    <row r="300" spans="1:2" x14ac:dyDescent="0.35">
      <c r="A300">
        <f>'Raw Data'!B300</f>
        <v>32.624547210000003</v>
      </c>
      <c r="B300">
        <f>'Raw Data'!C300</f>
        <v>128.35742690000001</v>
      </c>
    </row>
    <row r="301" spans="1:2" x14ac:dyDescent="0.35">
      <c r="A301">
        <f>'Raw Data'!B301</f>
        <v>28.529912759999998</v>
      </c>
      <c r="B301">
        <f>'Raw Data'!C301</f>
        <v>104.9046902</v>
      </c>
    </row>
    <row r="302" spans="1:2" x14ac:dyDescent="0.35">
      <c r="A302">
        <f>'Raw Data'!B302</f>
        <v>31.821813649999999</v>
      </c>
      <c r="B302">
        <f>'Raw Data'!C302</f>
        <v>124.4747689</v>
      </c>
    </row>
    <row r="303" spans="1:2" x14ac:dyDescent="0.35">
      <c r="A303">
        <f>'Raw Data'!B303</f>
        <v>14.75190063</v>
      </c>
      <c r="B303">
        <f>'Raw Data'!C303</f>
        <v>105.3164163</v>
      </c>
    </row>
    <row r="304" spans="1:2" x14ac:dyDescent="0.35">
      <c r="A304">
        <f>'Raw Data'!B304</f>
        <v>27.080394590000001</v>
      </c>
      <c r="B304">
        <f>'Raw Data'!C304</f>
        <v>106.327798</v>
      </c>
    </row>
    <row r="305" spans="1:2" x14ac:dyDescent="0.35">
      <c r="A305">
        <f>'Raw Data'!B305</f>
        <v>28.24032304</v>
      </c>
      <c r="B305">
        <f>'Raw Data'!C305</f>
        <v>118.23812030000001</v>
      </c>
    </row>
    <row r="306" spans="1:2" x14ac:dyDescent="0.35">
      <c r="A306">
        <f>'Raw Data'!B306</f>
        <v>26.982702100000001</v>
      </c>
      <c r="B306">
        <f>'Raw Data'!C306</f>
        <v>112.7025807</v>
      </c>
    </row>
    <row r="307" spans="1:2" x14ac:dyDescent="0.35">
      <c r="A307">
        <f>'Raw Data'!B307</f>
        <v>27.112510889999999</v>
      </c>
      <c r="B307">
        <f>'Raw Data'!C307</f>
        <v>114.12566409999999</v>
      </c>
    </row>
    <row r="308" spans="1:2" x14ac:dyDescent="0.35">
      <c r="A308">
        <f>'Raw Data'!B308</f>
        <v>25.394337629999999</v>
      </c>
      <c r="B308">
        <f>'Raw Data'!C308</f>
        <v>98.809378789999997</v>
      </c>
    </row>
    <row r="309" spans="1:2" x14ac:dyDescent="0.35">
      <c r="A309">
        <f>'Raw Data'!B309</f>
        <v>38.286841269999996</v>
      </c>
      <c r="B309">
        <f>'Raw Data'!C309</f>
        <v>106.8558884</v>
      </c>
    </row>
    <row r="310" spans="1:2" x14ac:dyDescent="0.35">
      <c r="A310">
        <f>'Raw Data'!B310</f>
        <v>28.216289459999999</v>
      </c>
      <c r="B310">
        <f>'Raw Data'!C310</f>
        <v>85.427257780000005</v>
      </c>
    </row>
    <row r="311" spans="1:2" x14ac:dyDescent="0.35">
      <c r="A311">
        <f>'Raw Data'!B311</f>
        <v>27.612368</v>
      </c>
      <c r="B311">
        <f>'Raw Data'!C311</f>
        <v>115.317577</v>
      </c>
    </row>
    <row r="312" spans="1:2" x14ac:dyDescent="0.35">
      <c r="A312">
        <f>'Raw Data'!B312</f>
        <v>31.682858629999998</v>
      </c>
      <c r="B312">
        <f>'Raw Data'!C312</f>
        <v>102.0794121</v>
      </c>
    </row>
    <row r="313" spans="1:2" x14ac:dyDescent="0.35">
      <c r="A313">
        <f>'Raw Data'!B313</f>
        <v>24.204741439999999</v>
      </c>
      <c r="B313">
        <f>'Raw Data'!C313</f>
        <v>102.5827137</v>
      </c>
    </row>
    <row r="314" spans="1:2" x14ac:dyDescent="0.35">
      <c r="A314">
        <f>'Raw Data'!B314</f>
        <v>20.561085760000001</v>
      </c>
      <c r="B314">
        <f>'Raw Data'!C314</f>
        <v>103.004454</v>
      </c>
    </row>
    <row r="315" spans="1:2" x14ac:dyDescent="0.35">
      <c r="A315">
        <f>'Raw Data'!B315</f>
        <v>31.535896529999999</v>
      </c>
      <c r="B315">
        <f>'Raw Data'!C315</f>
        <v>101.6750091</v>
      </c>
    </row>
    <row r="316" spans="1:2" x14ac:dyDescent="0.35">
      <c r="A316">
        <f>'Raw Data'!B316</f>
        <v>25.332459929999999</v>
      </c>
      <c r="B316">
        <f>'Raw Data'!C316</f>
        <v>119.658601</v>
      </c>
    </row>
    <row r="317" spans="1:2" x14ac:dyDescent="0.35">
      <c r="A317">
        <f>'Raw Data'!B317</f>
        <v>33.803617879999997</v>
      </c>
      <c r="B317">
        <f>'Raw Data'!C317</f>
        <v>107.4520689</v>
      </c>
    </row>
    <row r="318" spans="1:2" x14ac:dyDescent="0.35">
      <c r="A318">
        <f>'Raw Data'!B318</f>
        <v>33.490054200000003</v>
      </c>
      <c r="B318">
        <f>'Raw Data'!C318</f>
        <v>115.33807280000001</v>
      </c>
    </row>
    <row r="319" spans="1:2" x14ac:dyDescent="0.35">
      <c r="A319">
        <f>'Raw Data'!B319</f>
        <v>15.386769060000001</v>
      </c>
      <c r="B319">
        <f>'Raw Data'!C319</f>
        <v>109.7601647</v>
      </c>
    </row>
    <row r="320" spans="1:2" x14ac:dyDescent="0.35">
      <c r="A320">
        <f>'Raw Data'!B320</f>
        <v>27.02579983</v>
      </c>
      <c r="B320">
        <f>'Raw Data'!C320</f>
        <v>108.9603786</v>
      </c>
    </row>
    <row r="321" spans="1:2" x14ac:dyDescent="0.35">
      <c r="A321">
        <f>'Raw Data'!B321</f>
        <v>32.383032399999998</v>
      </c>
      <c r="B321">
        <f>'Raw Data'!C321</f>
        <v>107.5525445</v>
      </c>
    </row>
    <row r="322" spans="1:2" x14ac:dyDescent="0.35">
      <c r="A322">
        <f>'Raw Data'!B322</f>
        <v>18.223706</v>
      </c>
      <c r="B322">
        <f>'Raw Data'!C322</f>
        <v>115.5964501</v>
      </c>
    </row>
    <row r="323" spans="1:2" x14ac:dyDescent="0.35">
      <c r="A323">
        <f>'Raw Data'!B323</f>
        <v>28.830297959999999</v>
      </c>
      <c r="B323">
        <f>'Raw Data'!C323</f>
        <v>101.31412159999999</v>
      </c>
    </row>
    <row r="324" spans="1:2" x14ac:dyDescent="0.35">
      <c r="A324">
        <f>'Raw Data'!B324</f>
        <v>30.289486969999999</v>
      </c>
      <c r="B324">
        <f>'Raw Data'!C324</f>
        <v>112.6128841</v>
      </c>
    </row>
    <row r="325" spans="1:2" x14ac:dyDescent="0.35">
      <c r="A325">
        <f>'Raw Data'!B325</f>
        <v>26.72616652</v>
      </c>
      <c r="B325">
        <f>'Raw Data'!C325</f>
        <v>102.0505601</v>
      </c>
    </row>
    <row r="326" spans="1:2" x14ac:dyDescent="0.35">
      <c r="A326">
        <f>'Raw Data'!B326</f>
        <v>26.762282809999999</v>
      </c>
      <c r="B326">
        <f>'Raw Data'!C326</f>
        <v>115.4697639</v>
      </c>
    </row>
    <row r="327" spans="1:2" x14ac:dyDescent="0.35">
      <c r="A327">
        <f>'Raw Data'!B327</f>
        <v>32.991570539999998</v>
      </c>
      <c r="B327">
        <f>'Raw Data'!C327</f>
        <v>108.9769699</v>
      </c>
    </row>
    <row r="328" spans="1:2" x14ac:dyDescent="0.35">
      <c r="A328">
        <f>'Raw Data'!B328</f>
        <v>19.527360869999999</v>
      </c>
      <c r="B328">
        <f>'Raw Data'!C328</f>
        <v>104.5591818</v>
      </c>
    </row>
    <row r="329" spans="1:2" x14ac:dyDescent="0.35">
      <c r="A329">
        <f>'Raw Data'!B329</f>
        <v>31.155549799999999</v>
      </c>
      <c r="B329">
        <f>'Raw Data'!C329</f>
        <v>125.9628575</v>
      </c>
    </row>
    <row r="330" spans="1:2" x14ac:dyDescent="0.35">
      <c r="A330">
        <f>'Raw Data'!B330</f>
        <v>29.296380809999999</v>
      </c>
      <c r="B330">
        <f>'Raw Data'!C330</f>
        <v>119.3173054</v>
      </c>
    </row>
    <row r="331" spans="1:2" x14ac:dyDescent="0.35">
      <c r="A331">
        <f>'Raw Data'!B331</f>
        <v>33.508590159999997</v>
      </c>
      <c r="B331">
        <f>'Raw Data'!C331</f>
        <v>106.1681009</v>
      </c>
    </row>
    <row r="332" spans="1:2" x14ac:dyDescent="0.35">
      <c r="A332">
        <f>'Raw Data'!B332</f>
        <v>22.259295030000001</v>
      </c>
      <c r="B332">
        <f>'Raw Data'!C332</f>
        <v>113.3893181</v>
      </c>
    </row>
    <row r="333" spans="1:2" x14ac:dyDescent="0.35">
      <c r="A333">
        <f>'Raw Data'!B333</f>
        <v>34.383563789999997</v>
      </c>
      <c r="B333">
        <f>'Raw Data'!C333</f>
        <v>117.1084572</v>
      </c>
    </row>
    <row r="334" spans="1:2" x14ac:dyDescent="0.35">
      <c r="A334">
        <f>'Raw Data'!B334</f>
        <v>20.057856229999999</v>
      </c>
      <c r="B334">
        <f>'Raw Data'!C334</f>
        <v>120.5670413</v>
      </c>
    </row>
    <row r="335" spans="1:2" x14ac:dyDescent="0.35">
      <c r="A335">
        <f>'Raw Data'!B335</f>
        <v>25.34799945</v>
      </c>
      <c r="B335">
        <f>'Raw Data'!C335</f>
        <v>106.86955</v>
      </c>
    </row>
    <row r="336" spans="1:2" x14ac:dyDescent="0.35">
      <c r="A336">
        <f>'Raw Data'!B336</f>
        <v>21.184077460000001</v>
      </c>
      <c r="B336">
        <f>'Raw Data'!C336</f>
        <v>108.32155710000001</v>
      </c>
    </row>
    <row r="337" spans="1:2" x14ac:dyDescent="0.35">
      <c r="A337">
        <f>'Raw Data'!B337</f>
        <v>30.623674099999999</v>
      </c>
      <c r="B337">
        <f>'Raw Data'!C337</f>
        <v>121.0415193</v>
      </c>
    </row>
    <row r="338" spans="1:2" x14ac:dyDescent="0.35">
      <c r="A338">
        <f>'Raw Data'!B338</f>
        <v>23.190334329999999</v>
      </c>
      <c r="B338">
        <f>'Raw Data'!C338</f>
        <v>112.27515320000001</v>
      </c>
    </row>
    <row r="339" spans="1:2" x14ac:dyDescent="0.35">
      <c r="A339">
        <f>'Raw Data'!B339</f>
        <v>32.673612550000001</v>
      </c>
      <c r="B339">
        <f>'Raw Data'!C339</f>
        <v>147.0166371</v>
      </c>
    </row>
    <row r="340" spans="1:2" x14ac:dyDescent="0.35">
      <c r="A340">
        <f>'Raw Data'!B340</f>
        <v>18.559443890000001</v>
      </c>
      <c r="B340">
        <f>'Raw Data'!C340</f>
        <v>122.46156790000001</v>
      </c>
    </row>
    <row r="341" spans="1:2" x14ac:dyDescent="0.35">
      <c r="A341">
        <f>'Raw Data'!B341</f>
        <v>24.773684880000001</v>
      </c>
      <c r="B341">
        <f>'Raw Data'!C341</f>
        <v>104.84829929999999</v>
      </c>
    </row>
    <row r="342" spans="1:2" x14ac:dyDescent="0.35">
      <c r="A342">
        <f>'Raw Data'!B342</f>
        <v>35.92983993</v>
      </c>
      <c r="B342">
        <f>'Raw Data'!C342</f>
        <v>115.6520998</v>
      </c>
    </row>
    <row r="343" spans="1:2" x14ac:dyDescent="0.35">
      <c r="A343">
        <f>'Raw Data'!B343</f>
        <v>23.19644173</v>
      </c>
      <c r="B343">
        <f>'Raw Data'!C343</f>
        <v>108.9603786</v>
      </c>
    </row>
    <row r="344" spans="1:2" x14ac:dyDescent="0.35">
      <c r="A344">
        <f>'Raw Data'!B344</f>
        <v>32.296701509999998</v>
      </c>
      <c r="B344">
        <f>'Raw Data'!C344</f>
        <v>97.678322289999997</v>
      </c>
    </row>
    <row r="345" spans="1:2" x14ac:dyDescent="0.35">
      <c r="A345">
        <f>'Raw Data'!B345</f>
        <v>30.481546739999999</v>
      </c>
      <c r="B345">
        <f>'Raw Data'!C345</f>
        <v>113.6899032</v>
      </c>
    </row>
    <row r="346" spans="1:2" x14ac:dyDescent="0.35">
      <c r="A346">
        <f>'Raw Data'!B346</f>
        <v>20.462722329999998</v>
      </c>
      <c r="B346">
        <f>'Raw Data'!C346</f>
        <v>84.663780029999998</v>
      </c>
    </row>
    <row r="347" spans="1:2" x14ac:dyDescent="0.35">
      <c r="A347">
        <f>'Raw Data'!B347</f>
        <v>28.056832140000001</v>
      </c>
      <c r="B347">
        <f>'Raw Data'!C347</f>
        <v>130.7263202</v>
      </c>
    </row>
    <row r="348" spans="1:2" x14ac:dyDescent="0.35">
      <c r="A348">
        <f>'Raw Data'!B348</f>
        <v>34.643384349999998</v>
      </c>
      <c r="B348">
        <f>'Raw Data'!C348</f>
        <v>102.60127420000001</v>
      </c>
    </row>
    <row r="349" spans="1:2" x14ac:dyDescent="0.35">
      <c r="A349">
        <f>'Raw Data'!B349</f>
        <v>24.950030210000001</v>
      </c>
      <c r="B349">
        <f>'Raw Data'!C349</f>
        <v>118.46368099999999</v>
      </c>
    </row>
    <row r="350" spans="1:2" x14ac:dyDescent="0.35">
      <c r="A350">
        <f>'Raw Data'!B350</f>
        <v>23.550323179999999</v>
      </c>
      <c r="B350">
        <f>'Raw Data'!C350</f>
        <v>105.3588214</v>
      </c>
    </row>
    <row r="351" spans="1:2" x14ac:dyDescent="0.35">
      <c r="A351">
        <f>'Raw Data'!B351</f>
        <v>28.642303200000001</v>
      </c>
      <c r="B351">
        <f>'Raw Data'!C351</f>
        <v>113.74127319999999</v>
      </c>
    </row>
    <row r="352" spans="1:2" x14ac:dyDescent="0.35">
      <c r="A352">
        <f>'Raw Data'!B352</f>
        <v>25.92614614</v>
      </c>
      <c r="B352">
        <f>'Raw Data'!C352</f>
        <v>93.746929059999999</v>
      </c>
    </row>
    <row r="353" spans="1:2" x14ac:dyDescent="0.35">
      <c r="A353">
        <f>'Raw Data'!B353</f>
        <v>19.52017377</v>
      </c>
      <c r="B353">
        <f>'Raw Data'!C353</f>
        <v>113.69338430000001</v>
      </c>
    </row>
    <row r="354" spans="1:2" x14ac:dyDescent="0.35">
      <c r="A354">
        <f>'Raw Data'!B354</f>
        <v>25.89096855</v>
      </c>
      <c r="B354">
        <f>'Raw Data'!C354</f>
        <v>107.989474</v>
      </c>
    </row>
    <row r="355" spans="1:2" x14ac:dyDescent="0.35">
      <c r="A355">
        <f>'Raw Data'!B355</f>
        <v>24.573443900000001</v>
      </c>
      <c r="B355">
        <f>'Raw Data'!C355</f>
        <v>129.45167509999999</v>
      </c>
    </row>
    <row r="356" spans="1:2" x14ac:dyDescent="0.35">
      <c r="A356">
        <f>'Raw Data'!B356</f>
        <v>26.329783939999999</v>
      </c>
      <c r="B356">
        <f>'Raw Data'!C356</f>
        <v>97.757645600000004</v>
      </c>
    </row>
    <row r="357" spans="1:2" x14ac:dyDescent="0.35">
      <c r="A357">
        <f>'Raw Data'!B357</f>
        <v>14.983272270000001</v>
      </c>
      <c r="B357">
        <f>'Raw Data'!C357</f>
        <v>92.314038539999999</v>
      </c>
    </row>
    <row r="358" spans="1:2" x14ac:dyDescent="0.35">
      <c r="A358">
        <f>'Raw Data'!B358</f>
        <v>28.82162877</v>
      </c>
      <c r="B358">
        <f>'Raw Data'!C358</f>
        <v>98.26596558</v>
      </c>
    </row>
    <row r="359" spans="1:2" x14ac:dyDescent="0.35">
      <c r="A359">
        <f>'Raw Data'!B359</f>
        <v>18.830297829999999</v>
      </c>
      <c r="B359">
        <f>'Raw Data'!C359</f>
        <v>81.814268929999997</v>
      </c>
    </row>
    <row r="360" spans="1:2" x14ac:dyDescent="0.35">
      <c r="A360">
        <f>'Raw Data'!B360</f>
        <v>30.733466620000002</v>
      </c>
      <c r="B360">
        <f>'Raw Data'!C360</f>
        <v>99.940959210000003</v>
      </c>
    </row>
    <row r="361" spans="1:2" x14ac:dyDescent="0.35">
      <c r="A361">
        <f>'Raw Data'!B361</f>
        <v>32.360542369999997</v>
      </c>
      <c r="B361">
        <f>'Raw Data'!C361</f>
        <v>98.541685439999995</v>
      </c>
    </row>
    <row r="362" spans="1:2" x14ac:dyDescent="0.35">
      <c r="A362">
        <f>'Raw Data'!B362</f>
        <v>17.07195771</v>
      </c>
      <c r="B362">
        <f>'Raw Data'!C362</f>
        <v>105.8090033</v>
      </c>
    </row>
    <row r="363" spans="1:2" x14ac:dyDescent="0.35">
      <c r="A363">
        <f>'Raw Data'!B363</f>
        <v>33.475085679999999</v>
      </c>
      <c r="B363">
        <f>'Raw Data'!C363</f>
        <v>109.06103109999999</v>
      </c>
    </row>
    <row r="364" spans="1:2" x14ac:dyDescent="0.35">
      <c r="A364">
        <f>'Raw Data'!B364</f>
        <v>26.41564541</v>
      </c>
      <c r="B364">
        <f>'Raw Data'!C364</f>
        <v>93.510550100000003</v>
      </c>
    </row>
    <row r="365" spans="1:2" x14ac:dyDescent="0.35">
      <c r="A365">
        <f>'Raw Data'!B365</f>
        <v>32.3848056</v>
      </c>
      <c r="B365">
        <f>'Raw Data'!C365</f>
        <v>124.8345084</v>
      </c>
    </row>
    <row r="366" spans="1:2" x14ac:dyDescent="0.35">
      <c r="A366">
        <f>'Raw Data'!B366</f>
        <v>31.655742660000001</v>
      </c>
      <c r="B366">
        <f>'Raw Data'!C366</f>
        <v>113.54720450000001</v>
      </c>
    </row>
    <row r="367" spans="1:2" x14ac:dyDescent="0.35">
      <c r="A367">
        <f>'Raw Data'!B367</f>
        <v>19.77359998</v>
      </c>
      <c r="B367">
        <f>'Raw Data'!C367</f>
        <v>112.5769476</v>
      </c>
    </row>
    <row r="368" spans="1:2" x14ac:dyDescent="0.35">
      <c r="A368">
        <f>'Raw Data'!B368</f>
        <v>22.73457101</v>
      </c>
      <c r="B368">
        <f>'Raw Data'!C368</f>
        <v>121.23027570000001</v>
      </c>
    </row>
    <row r="369" spans="1:2" x14ac:dyDescent="0.35">
      <c r="A369">
        <f>'Raw Data'!B369</f>
        <v>35.071061280000002</v>
      </c>
      <c r="B369">
        <f>'Raw Data'!C369</f>
        <v>106.070138</v>
      </c>
    </row>
    <row r="370" spans="1:2" x14ac:dyDescent="0.35">
      <c r="A370">
        <f>'Raw Data'!B370</f>
        <v>20.79713954</v>
      </c>
      <c r="B370">
        <f>'Raw Data'!C370</f>
        <v>102.7545324</v>
      </c>
    </row>
    <row r="371" spans="1:2" x14ac:dyDescent="0.35">
      <c r="A371">
        <f>'Raw Data'!B371</f>
        <v>28.804622479999999</v>
      </c>
      <c r="B371">
        <f>'Raw Data'!C371</f>
        <v>117.0085077</v>
      </c>
    </row>
    <row r="372" spans="1:2" x14ac:dyDescent="0.35">
      <c r="A372">
        <f>'Raw Data'!B372</f>
        <v>23.220538810000001</v>
      </c>
      <c r="B372">
        <f>'Raw Data'!C372</f>
        <v>118.57238390000001</v>
      </c>
    </row>
    <row r="373" spans="1:2" x14ac:dyDescent="0.35">
      <c r="A373">
        <f>'Raw Data'!B373</f>
        <v>22.480079150000002</v>
      </c>
      <c r="B373">
        <f>'Raw Data'!C373</f>
        <v>112.9567775</v>
      </c>
    </row>
    <row r="374" spans="1:2" x14ac:dyDescent="0.35">
      <c r="A374">
        <f>'Raw Data'!B374</f>
        <v>26.906603830000002</v>
      </c>
      <c r="B374">
        <f>'Raw Data'!C374</f>
        <v>107.8671914</v>
      </c>
    </row>
    <row r="375" spans="1:2" x14ac:dyDescent="0.35">
      <c r="A375">
        <f>'Raw Data'!B375</f>
        <v>37.956831479999998</v>
      </c>
      <c r="B375">
        <f>'Raw Data'!C375</f>
        <v>105.76840110000001</v>
      </c>
    </row>
    <row r="376" spans="1:2" x14ac:dyDescent="0.35">
      <c r="A376">
        <f>'Raw Data'!B376</f>
        <v>30.840452160000002</v>
      </c>
      <c r="B376">
        <f>'Raw Data'!C376</f>
        <v>99.243893880000002</v>
      </c>
    </row>
    <row r="377" spans="1:2" x14ac:dyDescent="0.35">
      <c r="A377">
        <f>'Raw Data'!B377</f>
        <v>21.731535879999999</v>
      </c>
      <c r="B377">
        <f>'Raw Data'!C377</f>
        <v>120.020584</v>
      </c>
    </row>
    <row r="378" spans="1:2" x14ac:dyDescent="0.35">
      <c r="A378">
        <f>'Raw Data'!B378</f>
        <v>27.97725007</v>
      </c>
      <c r="B378">
        <f>'Raw Data'!C378</f>
        <v>105.0814668</v>
      </c>
    </row>
    <row r="379" spans="1:2" x14ac:dyDescent="0.35">
      <c r="A379">
        <f>'Raw Data'!B379</f>
        <v>17.702943359999999</v>
      </c>
      <c r="B379">
        <f>'Raw Data'!C379</f>
        <v>108.2294572</v>
      </c>
    </row>
    <row r="380" spans="1:2" x14ac:dyDescent="0.35">
      <c r="A380">
        <f>'Raw Data'!B380</f>
        <v>15.726416070000001</v>
      </c>
      <c r="B380">
        <f>'Raw Data'!C380</f>
        <v>121.4882008</v>
      </c>
    </row>
    <row r="381" spans="1:2" x14ac:dyDescent="0.35">
      <c r="A381">
        <f>'Raw Data'!B381</f>
        <v>27.84563412</v>
      </c>
      <c r="B381">
        <f>'Raw Data'!C381</f>
        <v>108.4783809</v>
      </c>
    </row>
    <row r="382" spans="1:2" x14ac:dyDescent="0.35">
      <c r="A382">
        <f>'Raw Data'!B382</f>
        <v>30.574733429999998</v>
      </c>
      <c r="B382">
        <f>'Raw Data'!C382</f>
        <v>114.86861089999999</v>
      </c>
    </row>
    <row r="383" spans="1:2" x14ac:dyDescent="0.35">
      <c r="A383">
        <f>'Raw Data'!B383</f>
        <v>34.805089979999998</v>
      </c>
      <c r="B383">
        <f>'Raw Data'!C383</f>
        <v>106.2941481</v>
      </c>
    </row>
    <row r="384" spans="1:2" x14ac:dyDescent="0.35">
      <c r="A384">
        <f>'Raw Data'!B384</f>
        <v>28.864592779999999</v>
      </c>
      <c r="B384">
        <f>'Raw Data'!C384</f>
        <v>98.201042509999994</v>
      </c>
    </row>
    <row r="385" spans="1:2" x14ac:dyDescent="0.35">
      <c r="A385">
        <f>'Raw Data'!B385</f>
        <v>27.031963520000001</v>
      </c>
      <c r="B385">
        <f>'Raw Data'!C385</f>
        <v>112.7394118</v>
      </c>
    </row>
    <row r="386" spans="1:2" x14ac:dyDescent="0.35">
      <c r="A386">
        <f>'Raw Data'!B386</f>
        <v>25.305521630000001</v>
      </c>
      <c r="B386">
        <f>'Raw Data'!C386</f>
        <v>88.332159720000007</v>
      </c>
    </row>
    <row r="387" spans="1:2" x14ac:dyDescent="0.35">
      <c r="A387">
        <f>'Raw Data'!B387</f>
        <v>29.639000580000001</v>
      </c>
      <c r="B387">
        <f>'Raw Data'!C387</f>
        <v>123.58955570000001</v>
      </c>
    </row>
    <row r="388" spans="1:2" x14ac:dyDescent="0.35">
      <c r="A388">
        <f>'Raw Data'!B388</f>
        <v>20.920313749999998</v>
      </c>
      <c r="B388">
        <f>'Raw Data'!C388</f>
        <v>82.865242800000004</v>
      </c>
    </row>
    <row r="389" spans="1:2" x14ac:dyDescent="0.35">
      <c r="A389">
        <f>'Raw Data'!B389</f>
        <v>23.608610039999999</v>
      </c>
      <c r="B389">
        <f>'Raw Data'!C389</f>
        <v>107.9433702</v>
      </c>
    </row>
    <row r="390" spans="1:2" x14ac:dyDescent="0.35">
      <c r="A390">
        <f>'Raw Data'!B390</f>
        <v>21.09105868</v>
      </c>
      <c r="B390">
        <f>'Raw Data'!C390</f>
        <v>100.6770009</v>
      </c>
    </row>
    <row r="391" spans="1:2" x14ac:dyDescent="0.35">
      <c r="A391">
        <f>'Raw Data'!B391</f>
        <v>24.379100879999999</v>
      </c>
      <c r="B391">
        <f>'Raw Data'!C391</f>
        <v>120.5669372</v>
      </c>
    </row>
    <row r="392" spans="1:2" x14ac:dyDescent="0.35">
      <c r="A392">
        <f>'Raw Data'!B392</f>
        <v>23.376176600000001</v>
      </c>
      <c r="B392">
        <f>'Raw Data'!C392</f>
        <v>97.529590650000003</v>
      </c>
    </row>
    <row r="393" spans="1:2" x14ac:dyDescent="0.35">
      <c r="A393">
        <f>'Raw Data'!B393</f>
        <v>23.037538390000002</v>
      </c>
      <c r="B393">
        <f>'Raw Data'!C393</f>
        <v>89.516005120000003</v>
      </c>
    </row>
    <row r="394" spans="1:2" x14ac:dyDescent="0.35">
      <c r="A394">
        <f>'Raw Data'!B394</f>
        <v>23.800619569999999</v>
      </c>
      <c r="B394">
        <f>'Raw Data'!C394</f>
        <v>96.582877199999999</v>
      </c>
    </row>
    <row r="395" spans="1:2" x14ac:dyDescent="0.35">
      <c r="A395">
        <f>'Raw Data'!B395</f>
        <v>28.05403694</v>
      </c>
      <c r="B395">
        <f>'Raw Data'!C395</f>
        <v>84.993398369999994</v>
      </c>
    </row>
    <row r="396" spans="1:2" x14ac:dyDescent="0.35">
      <c r="A396">
        <f>'Raw Data'!B396</f>
        <v>33.344979879999997</v>
      </c>
      <c r="B396">
        <f>'Raw Data'!C396</f>
        <v>124.3661317</v>
      </c>
    </row>
    <row r="397" spans="1:2" x14ac:dyDescent="0.35">
      <c r="A397">
        <f>'Raw Data'!B397</f>
        <v>28.441341770000001</v>
      </c>
      <c r="B397">
        <f>'Raw Data'!C397</f>
        <v>125.0335493</v>
      </c>
    </row>
    <row r="398" spans="1:2" x14ac:dyDescent="0.35">
      <c r="A398">
        <f>'Raw Data'!B398</f>
        <v>24.13366443</v>
      </c>
      <c r="B398">
        <f>'Raw Data'!C398</f>
        <v>117.8421106</v>
      </c>
    </row>
    <row r="399" spans="1:2" x14ac:dyDescent="0.35">
      <c r="A399">
        <f>'Raw Data'!B399</f>
        <v>29.190036129999999</v>
      </c>
      <c r="B399">
        <f>'Raw Data'!C399</f>
        <v>109.4726221</v>
      </c>
    </row>
    <row r="400" spans="1:2" x14ac:dyDescent="0.35">
      <c r="A400">
        <f>'Raw Data'!B400</f>
        <v>27.551173850000001</v>
      </c>
      <c r="B400">
        <f>'Raw Data'!C400</f>
        <v>109.39529349999999</v>
      </c>
    </row>
    <row r="401" spans="1:2" x14ac:dyDescent="0.35">
      <c r="A401">
        <f>'Raw Data'!B401</f>
        <v>27.84634368</v>
      </c>
      <c r="B401">
        <f>'Raw Data'!C401</f>
        <v>105.685892</v>
      </c>
    </row>
    <row r="402" spans="1:2" x14ac:dyDescent="0.35">
      <c r="A402">
        <f>'Raw Data'!B402</f>
        <v>26.884285550000001</v>
      </c>
      <c r="B402">
        <f>'Raw Data'!C402</f>
        <v>102.344121</v>
      </c>
    </row>
    <row r="403" spans="1:2" x14ac:dyDescent="0.35">
      <c r="A403">
        <f>'Raw Data'!B403</f>
        <v>35.628710759999997</v>
      </c>
      <c r="B403">
        <f>'Raw Data'!C403</f>
        <v>116.034077</v>
      </c>
    </row>
    <row r="404" spans="1:2" x14ac:dyDescent="0.35">
      <c r="A404">
        <f>'Raw Data'!B404</f>
        <v>27.49398394</v>
      </c>
      <c r="B404">
        <f>'Raw Data'!C404</f>
        <v>97.542227479999994</v>
      </c>
    </row>
    <row r="405" spans="1:2" x14ac:dyDescent="0.35">
      <c r="A405">
        <f>'Raw Data'!B405</f>
        <v>24.193232460000001</v>
      </c>
      <c r="B405">
        <f>'Raw Data'!C405</f>
        <v>113.0822268</v>
      </c>
    </row>
    <row r="406" spans="1:2" x14ac:dyDescent="0.35">
      <c r="A406">
        <f>'Raw Data'!B406</f>
        <v>23.113990479999998</v>
      </c>
      <c r="B406">
        <f>'Raw Data'!C406</f>
        <v>106.4460983</v>
      </c>
    </row>
    <row r="407" spans="1:2" x14ac:dyDescent="0.35">
      <c r="A407">
        <f>'Raw Data'!B407</f>
        <v>31.507103900000001</v>
      </c>
      <c r="B407">
        <f>'Raw Data'!C407</f>
        <v>117.7187742</v>
      </c>
    </row>
    <row r="408" spans="1:2" x14ac:dyDescent="0.35">
      <c r="A408">
        <f>'Raw Data'!B408</f>
        <v>21.067665470000001</v>
      </c>
      <c r="B408">
        <f>'Raw Data'!C408</f>
        <v>113.7932028</v>
      </c>
    </row>
    <row r="409" spans="1:2" x14ac:dyDescent="0.35">
      <c r="A409">
        <f>'Raw Data'!B409</f>
        <v>33.784957509999998</v>
      </c>
      <c r="B409">
        <f>'Raw Data'!C409</f>
        <v>101.80876859999999</v>
      </c>
    </row>
    <row r="410" spans="1:2" x14ac:dyDescent="0.35">
      <c r="A410">
        <f>'Raw Data'!B410</f>
        <v>17.416669150000001</v>
      </c>
      <c r="B410">
        <f>'Raw Data'!C410</f>
        <v>112.62210330000001</v>
      </c>
    </row>
    <row r="411" spans="1:2" x14ac:dyDescent="0.35">
      <c r="A411">
        <f>'Raw Data'!B411</f>
        <v>33.131415029999999</v>
      </c>
      <c r="B411">
        <f>'Raw Data'!C411</f>
        <v>125.0874034</v>
      </c>
    </row>
    <row r="412" spans="1:2" x14ac:dyDescent="0.35">
      <c r="A412">
        <f>'Raw Data'!B412</f>
        <v>30.986153179999999</v>
      </c>
      <c r="B412">
        <f>'Raw Data'!C412</f>
        <v>121.95562940000001</v>
      </c>
    </row>
    <row r="413" spans="1:2" x14ac:dyDescent="0.35">
      <c r="A413">
        <f>'Raw Data'!B413</f>
        <v>24.802177459999999</v>
      </c>
      <c r="B413">
        <f>'Raw Data'!C413</f>
        <v>101.74677490000001</v>
      </c>
    </row>
    <row r="414" spans="1:2" x14ac:dyDescent="0.35">
      <c r="A414">
        <f>'Raw Data'!B414</f>
        <v>23.248995499999999</v>
      </c>
      <c r="B414">
        <f>'Raw Data'!C414</f>
        <v>115.6824718</v>
      </c>
    </row>
    <row r="415" spans="1:2" x14ac:dyDescent="0.35">
      <c r="A415">
        <f>'Raw Data'!B415</f>
        <v>33.16074485</v>
      </c>
      <c r="B415">
        <f>'Raw Data'!C415</f>
        <v>117.0584618</v>
      </c>
    </row>
    <row r="416" spans="1:2" x14ac:dyDescent="0.35">
      <c r="A416">
        <f>'Raw Data'!B416</f>
        <v>35.997416209999997</v>
      </c>
      <c r="B416">
        <f>'Raw Data'!C416</f>
        <v>95.475814189999994</v>
      </c>
    </row>
    <row r="417" spans="1:2" x14ac:dyDescent="0.35">
      <c r="A417">
        <f>'Raw Data'!B417</f>
        <v>23.931998740000001</v>
      </c>
      <c r="B417">
        <f>'Raw Data'!C417</f>
        <v>106.02276999999999</v>
      </c>
    </row>
    <row r="418" spans="1:2" x14ac:dyDescent="0.35">
      <c r="A418">
        <f>'Raw Data'!B418</f>
        <v>29.902185960000001</v>
      </c>
      <c r="B418">
        <f>'Raw Data'!C418</f>
        <v>118.0184015</v>
      </c>
    </row>
    <row r="419" spans="1:2" x14ac:dyDescent="0.35">
      <c r="A419">
        <f>'Raw Data'!B419</f>
        <v>31.89748445</v>
      </c>
      <c r="B419">
        <f>'Raw Data'!C419</f>
        <v>108.4366874</v>
      </c>
    </row>
    <row r="420" spans="1:2" x14ac:dyDescent="0.35">
      <c r="A420">
        <f>'Raw Data'!B420</f>
        <v>30.014680769999998</v>
      </c>
      <c r="B420">
        <f>'Raw Data'!C420</f>
        <v>113.4698973</v>
      </c>
    </row>
    <row r="421" spans="1:2" x14ac:dyDescent="0.35">
      <c r="A421">
        <f>'Raw Data'!B421</f>
        <v>27.27156579</v>
      </c>
      <c r="B421">
        <f>'Raw Data'!C421</f>
        <v>104.3728905</v>
      </c>
    </row>
    <row r="422" spans="1:2" x14ac:dyDescent="0.35">
      <c r="A422">
        <f>'Raw Data'!B422</f>
        <v>25.050850759999999</v>
      </c>
      <c r="B422">
        <f>'Raw Data'!C422</f>
        <v>107.5802535</v>
      </c>
    </row>
    <row r="423" spans="1:2" x14ac:dyDescent="0.35">
      <c r="A423">
        <f>'Raw Data'!B423</f>
        <v>28.390050760000001</v>
      </c>
      <c r="B423">
        <f>'Raw Data'!C423</f>
        <v>122.0198949</v>
      </c>
    </row>
    <row r="424" spans="1:2" x14ac:dyDescent="0.35">
      <c r="A424">
        <f>'Raw Data'!B424</f>
        <v>16.571437159999999</v>
      </c>
      <c r="B424">
        <f>'Raw Data'!C424</f>
        <v>105.96784340000001</v>
      </c>
    </row>
    <row r="425" spans="1:2" x14ac:dyDescent="0.35">
      <c r="A425">
        <f>'Raw Data'!B425</f>
        <v>33.703723240000002</v>
      </c>
      <c r="B425">
        <f>'Raw Data'!C425</f>
        <v>113.89906089999999</v>
      </c>
    </row>
    <row r="426" spans="1:2" x14ac:dyDescent="0.35">
      <c r="A426">
        <f>'Raw Data'!B426</f>
        <v>18.466215909999999</v>
      </c>
      <c r="B426">
        <f>'Raw Data'!C426</f>
        <v>105.4868101</v>
      </c>
    </row>
    <row r="427" spans="1:2" x14ac:dyDescent="0.35">
      <c r="A427">
        <f>'Raw Data'!B427</f>
        <v>22.807559260000001</v>
      </c>
      <c r="B427">
        <f>'Raw Data'!C427</f>
        <v>103.1591016</v>
      </c>
    </row>
    <row r="428" spans="1:2" x14ac:dyDescent="0.35">
      <c r="A428">
        <f>'Raw Data'!B428</f>
        <v>25.31339178</v>
      </c>
      <c r="B428">
        <f>'Raw Data'!C428</f>
        <v>103.97725149999999</v>
      </c>
    </row>
    <row r="429" spans="1:2" x14ac:dyDescent="0.35">
      <c r="A429">
        <f>'Raw Data'!B429</f>
        <v>22.006607129999999</v>
      </c>
      <c r="B429">
        <f>'Raw Data'!C429</f>
        <v>105.38620280000001</v>
      </c>
    </row>
    <row r="430" spans="1:2" x14ac:dyDescent="0.35">
      <c r="A430">
        <f>'Raw Data'!B430</f>
        <v>21.358754940000001</v>
      </c>
      <c r="B430">
        <f>'Raw Data'!C430</f>
        <v>107.2309367</v>
      </c>
    </row>
    <row r="431" spans="1:2" x14ac:dyDescent="0.35">
      <c r="A431">
        <f>'Raw Data'!B431</f>
        <v>34.047381510000001</v>
      </c>
      <c r="B431">
        <f>'Raw Data'!C431</f>
        <v>92.620692439999999</v>
      </c>
    </row>
    <row r="432" spans="1:2" x14ac:dyDescent="0.35">
      <c r="A432">
        <f>'Raw Data'!B432</f>
        <v>35.9817988</v>
      </c>
      <c r="B432">
        <f>'Raw Data'!C432</f>
        <v>124.65194</v>
      </c>
    </row>
    <row r="433" spans="1:2" x14ac:dyDescent="0.35">
      <c r="A433">
        <f>'Raw Data'!B433</f>
        <v>34.742582229999996</v>
      </c>
      <c r="B433">
        <f>'Raw Data'!C433</f>
        <v>107.58988549999999</v>
      </c>
    </row>
    <row r="434" spans="1:2" x14ac:dyDescent="0.35">
      <c r="A434">
        <f>'Raw Data'!B434</f>
        <v>31.177588289999999</v>
      </c>
      <c r="B434">
        <f>'Raw Data'!C434</f>
        <v>96.505563319999993</v>
      </c>
    </row>
    <row r="435" spans="1:2" x14ac:dyDescent="0.35">
      <c r="A435">
        <f>'Raw Data'!B435</f>
        <v>39.322763600000002</v>
      </c>
      <c r="B435">
        <f>'Raw Data'!C435</f>
        <v>133.8604651</v>
      </c>
    </row>
    <row r="436" spans="1:2" x14ac:dyDescent="0.35">
      <c r="A436">
        <f>'Raw Data'!B436</f>
        <v>25.668490299999998</v>
      </c>
      <c r="B436">
        <f>'Raw Data'!C436</f>
        <v>112.9514095</v>
      </c>
    </row>
    <row r="437" spans="1:2" x14ac:dyDescent="0.35">
      <c r="A437">
        <f>'Raw Data'!B437</f>
        <v>25.188617950000001</v>
      </c>
      <c r="B437">
        <f>'Raw Data'!C437</f>
        <v>120.05967029999999</v>
      </c>
    </row>
    <row r="438" spans="1:2" x14ac:dyDescent="0.35">
      <c r="A438">
        <f>'Raw Data'!B438</f>
        <v>27.056327069999998</v>
      </c>
      <c r="B438">
        <f>'Raw Data'!C438</f>
        <v>102.17690279999999</v>
      </c>
    </row>
    <row r="439" spans="1:2" x14ac:dyDescent="0.35">
      <c r="A439">
        <f>'Raw Data'!B439</f>
        <v>34.145203019999997</v>
      </c>
      <c r="B439">
        <f>'Raw Data'!C439</f>
        <v>122.5174609</v>
      </c>
    </row>
    <row r="440" spans="1:2" x14ac:dyDescent="0.35">
      <c r="A440">
        <f>'Raw Data'!B440</f>
        <v>29.930128929999999</v>
      </c>
      <c r="B440">
        <f>'Raw Data'!C440</f>
        <v>116.2329156</v>
      </c>
    </row>
    <row r="441" spans="1:2" x14ac:dyDescent="0.35">
      <c r="A441">
        <f>'Raw Data'!B441</f>
        <v>35.637364040000001</v>
      </c>
      <c r="B441">
        <f>'Raw Data'!C441</f>
        <v>112.5644642</v>
      </c>
    </row>
    <row r="442" spans="1:2" x14ac:dyDescent="0.35">
      <c r="A442">
        <f>'Raw Data'!B442</f>
        <v>27.326597750000001</v>
      </c>
      <c r="B442">
        <f>'Raw Data'!C442</f>
        <v>92.059294949999995</v>
      </c>
    </row>
    <row r="443" spans="1:2" x14ac:dyDescent="0.35">
      <c r="A443">
        <f>'Raw Data'!B443</f>
        <v>19.507159349999998</v>
      </c>
      <c r="B443">
        <f>'Raw Data'!C443</f>
        <v>113.18053329999999</v>
      </c>
    </row>
    <row r="444" spans="1:2" x14ac:dyDescent="0.35">
      <c r="A444">
        <f>'Raw Data'!B444</f>
        <v>23.633769109999999</v>
      </c>
      <c r="B444">
        <f>'Raw Data'!C444</f>
        <v>107.0573464</v>
      </c>
    </row>
    <row r="445" spans="1:2" x14ac:dyDescent="0.35">
      <c r="A445">
        <f>'Raw Data'!B445</f>
        <v>32.123657059999999</v>
      </c>
      <c r="B445">
        <f>'Raw Data'!C445</f>
        <v>120.8411287</v>
      </c>
    </row>
    <row r="446" spans="1:2" x14ac:dyDescent="0.35">
      <c r="A446">
        <f>'Raw Data'!B446</f>
        <v>24.52689754</v>
      </c>
      <c r="B446">
        <f>'Raw Data'!C446</f>
        <v>102.7649261</v>
      </c>
    </row>
    <row r="447" spans="1:2" x14ac:dyDescent="0.35">
      <c r="A447">
        <f>'Raw Data'!B447</f>
        <v>27.476807690000001</v>
      </c>
      <c r="B447">
        <f>'Raw Data'!C447</f>
        <v>107.69987450000001</v>
      </c>
    </row>
    <row r="448" spans="1:2" x14ac:dyDescent="0.35">
      <c r="A448">
        <f>'Raw Data'!B448</f>
        <v>28.233818370000002</v>
      </c>
      <c r="B448">
        <f>'Raw Data'!C448</f>
        <v>111.1243044</v>
      </c>
    </row>
    <row r="449" spans="1:2" x14ac:dyDescent="0.35">
      <c r="A449">
        <f>'Raw Data'!B449</f>
        <v>36.040918449999999</v>
      </c>
      <c r="B449">
        <f>'Raw Data'!C449</f>
        <v>135.70245410000001</v>
      </c>
    </row>
    <row r="450" spans="1:2" x14ac:dyDescent="0.35">
      <c r="A450">
        <f>'Raw Data'!B450</f>
        <v>31.397259779999999</v>
      </c>
      <c r="B450">
        <f>'Raw Data'!C450</f>
        <v>100.6464356</v>
      </c>
    </row>
    <row r="451" spans="1:2" x14ac:dyDescent="0.35">
      <c r="A451">
        <f>'Raw Data'!B451</f>
        <v>30.416500379999999</v>
      </c>
      <c r="B451">
        <f>'Raw Data'!C451</f>
        <v>108.6075446</v>
      </c>
    </row>
    <row r="452" spans="1:2" x14ac:dyDescent="0.35">
      <c r="A452">
        <f>'Raw Data'!B452</f>
        <v>27.789877090000001</v>
      </c>
      <c r="B452">
        <f>'Raw Data'!C452</f>
        <v>102.0338311</v>
      </c>
    </row>
    <row r="453" spans="1:2" x14ac:dyDescent="0.35">
      <c r="A453">
        <f>'Raw Data'!B453</f>
        <v>22.845321559999999</v>
      </c>
      <c r="B453">
        <f>'Raw Data'!C453</f>
        <v>101.7190514</v>
      </c>
    </row>
    <row r="454" spans="1:2" x14ac:dyDescent="0.35">
      <c r="A454">
        <f>'Raw Data'!B454</f>
        <v>28.212971580000001</v>
      </c>
      <c r="B454">
        <f>'Raw Data'!C454</f>
        <v>106.4142737</v>
      </c>
    </row>
    <row r="455" spans="1:2" x14ac:dyDescent="0.35">
      <c r="A455">
        <f>'Raw Data'!B455</f>
        <v>37.878672639999998</v>
      </c>
      <c r="B455">
        <f>'Raw Data'!C455</f>
        <v>127.9084493</v>
      </c>
    </row>
    <row r="456" spans="1:2" x14ac:dyDescent="0.35">
      <c r="A456">
        <f>'Raw Data'!B456</f>
        <v>29.566162380000002</v>
      </c>
      <c r="B456">
        <f>'Raw Data'!C456</f>
        <v>104.65988489999999</v>
      </c>
    </row>
    <row r="457" spans="1:2" x14ac:dyDescent="0.35">
      <c r="A457">
        <f>'Raw Data'!B457</f>
        <v>24.242907500000001</v>
      </c>
      <c r="B457">
        <f>'Raw Data'!C457</f>
        <v>123.5385275</v>
      </c>
    </row>
    <row r="458" spans="1:2" x14ac:dyDescent="0.35">
      <c r="A458">
        <f>'Raw Data'!B458</f>
        <v>24.906977349999998</v>
      </c>
      <c r="B458">
        <f>'Raw Data'!C458</f>
        <v>124.4201405</v>
      </c>
    </row>
    <row r="459" spans="1:2" x14ac:dyDescent="0.35">
      <c r="A459">
        <f>'Raw Data'!B459</f>
        <v>34.093167819999998</v>
      </c>
      <c r="B459">
        <f>'Raw Data'!C459</f>
        <v>110.472919</v>
      </c>
    </row>
    <row r="460" spans="1:2" x14ac:dyDescent="0.35">
      <c r="A460">
        <f>'Raw Data'!B460</f>
        <v>24.337523709999999</v>
      </c>
      <c r="B460">
        <f>'Raw Data'!C460</f>
        <v>101.7462629</v>
      </c>
    </row>
    <row r="461" spans="1:2" x14ac:dyDescent="0.35">
      <c r="A461">
        <f>'Raw Data'!B461</f>
        <v>25.99599177</v>
      </c>
      <c r="B461">
        <f>'Raw Data'!C461</f>
        <v>113.7105672</v>
      </c>
    </row>
    <row r="462" spans="1:2" x14ac:dyDescent="0.35">
      <c r="A462">
        <f>'Raw Data'!B462</f>
        <v>21.29018203</v>
      </c>
      <c r="B462">
        <f>'Raw Data'!C462</f>
        <v>124.11868629999999</v>
      </c>
    </row>
    <row r="463" spans="1:2" x14ac:dyDescent="0.35">
      <c r="A463">
        <f>'Raw Data'!B463</f>
        <v>25.61029795</v>
      </c>
      <c r="B463">
        <f>'Raw Data'!C463</f>
        <v>116.082662</v>
      </c>
    </row>
    <row r="464" spans="1:2" x14ac:dyDescent="0.35">
      <c r="A464">
        <f>'Raw Data'!B464</f>
        <v>29.365022750000001</v>
      </c>
      <c r="B464">
        <f>'Raw Data'!C464</f>
        <v>102.0270812</v>
      </c>
    </row>
    <row r="465" spans="1:2" x14ac:dyDescent="0.35">
      <c r="A465">
        <f>'Raw Data'!B465</f>
        <v>25.517418719999998</v>
      </c>
      <c r="B465">
        <f>'Raw Data'!C465</f>
        <v>108.14686930000001</v>
      </c>
    </row>
    <row r="466" spans="1:2" x14ac:dyDescent="0.35">
      <c r="A466">
        <f>'Raw Data'!B466</f>
        <v>27.123177760000001</v>
      </c>
      <c r="B466">
        <f>'Raw Data'!C466</f>
        <v>96.046782919999998</v>
      </c>
    </row>
    <row r="467" spans="1:2" x14ac:dyDescent="0.35">
      <c r="A467">
        <f>'Raw Data'!B467</f>
        <v>21.235329499999999</v>
      </c>
      <c r="B467">
        <f>'Raw Data'!C467</f>
        <v>91.444748189999999</v>
      </c>
    </row>
    <row r="468" spans="1:2" x14ac:dyDescent="0.35">
      <c r="A468">
        <f>'Raw Data'!B468</f>
        <v>24.214762239999999</v>
      </c>
      <c r="B468">
        <f>'Raw Data'!C468</f>
        <v>115.0224729</v>
      </c>
    </row>
    <row r="469" spans="1:2" x14ac:dyDescent="0.35">
      <c r="A469">
        <f>'Raw Data'!B469</f>
        <v>37.660892619999998</v>
      </c>
      <c r="B469">
        <f>'Raw Data'!C469</f>
        <v>122.1523055</v>
      </c>
    </row>
    <row r="470" spans="1:2" x14ac:dyDescent="0.35">
      <c r="A470">
        <f>'Raw Data'!B470</f>
        <v>26.33016452</v>
      </c>
      <c r="B470">
        <f>'Raw Data'!C470</f>
        <v>125.2644504</v>
      </c>
    </row>
    <row r="471" spans="1:2" x14ac:dyDescent="0.35">
      <c r="A471">
        <f>'Raw Data'!B471</f>
        <v>28.814627290000001</v>
      </c>
      <c r="B471">
        <f>'Raw Data'!C471</f>
        <v>99.633237190000003</v>
      </c>
    </row>
    <row r="472" spans="1:2" x14ac:dyDescent="0.35">
      <c r="A472">
        <f>'Raw Data'!B472</f>
        <v>22.989583499999998</v>
      </c>
      <c r="B472">
        <f>'Raw Data'!C472</f>
        <v>120.96077</v>
      </c>
    </row>
    <row r="473" spans="1:2" x14ac:dyDescent="0.35">
      <c r="A473">
        <f>'Raw Data'!B473</f>
        <v>27.258616920000001</v>
      </c>
      <c r="B473">
        <f>'Raw Data'!C473</f>
        <v>124.20810299999999</v>
      </c>
    </row>
    <row r="474" spans="1:2" x14ac:dyDescent="0.35">
      <c r="A474">
        <f>'Raw Data'!B474</f>
        <v>25.64681466</v>
      </c>
      <c r="B474">
        <f>'Raw Data'!C474</f>
        <v>129.2162414</v>
      </c>
    </row>
    <row r="475" spans="1:2" x14ac:dyDescent="0.35">
      <c r="A475">
        <f>'Raw Data'!B475</f>
        <v>32.50142915</v>
      </c>
      <c r="B475">
        <f>'Raw Data'!C475</f>
        <v>118.0898535</v>
      </c>
    </row>
    <row r="476" spans="1:2" x14ac:dyDescent="0.35">
      <c r="A476">
        <f>'Raw Data'!B476</f>
        <v>32.263982329999997</v>
      </c>
      <c r="B476">
        <f>'Raw Data'!C476</f>
        <v>83.183845270000006</v>
      </c>
    </row>
    <row r="477" spans="1:2" x14ac:dyDescent="0.35">
      <c r="A477">
        <f>'Raw Data'!B477</f>
        <v>32.792169100000002</v>
      </c>
      <c r="B477">
        <f>'Raw Data'!C477</f>
        <v>117.1631203</v>
      </c>
    </row>
    <row r="478" spans="1:2" x14ac:dyDescent="0.35">
      <c r="A478">
        <f>'Raw Data'!B478</f>
        <v>27.401475260000002</v>
      </c>
      <c r="B478">
        <f>'Raw Data'!C478</f>
        <v>93.015002330000002</v>
      </c>
    </row>
    <row r="479" spans="1:2" x14ac:dyDescent="0.35">
      <c r="A479">
        <f>'Raw Data'!B479</f>
        <v>37.199242869999999</v>
      </c>
      <c r="B479">
        <f>'Raw Data'!C479</f>
        <v>89.354724399999995</v>
      </c>
    </row>
    <row r="480" spans="1:2" x14ac:dyDescent="0.35">
      <c r="A480">
        <f>'Raw Data'!B480</f>
        <v>31.018927000000001</v>
      </c>
      <c r="B480">
        <f>'Raw Data'!C480</f>
        <v>115.77270729999999</v>
      </c>
    </row>
    <row r="481" spans="1:2" x14ac:dyDescent="0.35">
      <c r="A481">
        <f>'Raw Data'!B481</f>
        <v>19.852321069999999</v>
      </c>
      <c r="B481">
        <f>'Raw Data'!C481</f>
        <v>111.318738</v>
      </c>
    </row>
    <row r="482" spans="1:2" x14ac:dyDescent="0.35">
      <c r="A482">
        <f>'Raw Data'!B482</f>
        <v>34.712395790000002</v>
      </c>
      <c r="B482">
        <f>'Raw Data'!C482</f>
        <v>92.653249430000002</v>
      </c>
    </row>
    <row r="483" spans="1:2" x14ac:dyDescent="0.35">
      <c r="A483">
        <f>'Raw Data'!B483</f>
        <v>26.971238369999998</v>
      </c>
      <c r="B483">
        <f>'Raw Data'!C483</f>
        <v>87.976379480000006</v>
      </c>
    </row>
    <row r="484" spans="1:2" x14ac:dyDescent="0.35">
      <c r="A484">
        <f>'Raw Data'!B484</f>
        <v>32.692321290000002</v>
      </c>
      <c r="B484">
        <f>'Raw Data'!C484</f>
        <v>105.0465043</v>
      </c>
    </row>
    <row r="485" spans="1:2" x14ac:dyDescent="0.35">
      <c r="A485">
        <f>'Raw Data'!B485</f>
        <v>21.735959430000001</v>
      </c>
      <c r="B485">
        <f>'Raw Data'!C485</f>
        <v>111.80309370000001</v>
      </c>
    </row>
    <row r="486" spans="1:2" x14ac:dyDescent="0.35">
      <c r="A486">
        <f>'Raw Data'!B486</f>
        <v>26.643918979999999</v>
      </c>
      <c r="B486">
        <f>'Raw Data'!C486</f>
        <v>109.06907320000001</v>
      </c>
    </row>
    <row r="487" spans="1:2" x14ac:dyDescent="0.35">
      <c r="A487">
        <f>'Raw Data'!B487</f>
        <v>30.749777330000001</v>
      </c>
      <c r="B487">
        <f>'Raw Data'!C487</f>
        <v>104.5768253</v>
      </c>
    </row>
    <row r="488" spans="1:2" x14ac:dyDescent="0.35">
      <c r="A488">
        <f>'Raw Data'!B488</f>
        <v>28.219849239999999</v>
      </c>
      <c r="B488">
        <f>'Raw Data'!C488</f>
        <v>98.744888099999997</v>
      </c>
    </row>
    <row r="489" spans="1:2" x14ac:dyDescent="0.35">
      <c r="A489">
        <f>'Raw Data'!B489</f>
        <v>26.252948480000001</v>
      </c>
      <c r="B489">
        <f>'Raw Data'!C489</f>
        <v>104.12477560000001</v>
      </c>
    </row>
    <row r="490" spans="1:2" x14ac:dyDescent="0.35">
      <c r="A490">
        <f>'Raw Data'!B490</f>
        <v>14.70822005</v>
      </c>
      <c r="B490">
        <f>'Raw Data'!C490</f>
        <v>115.6523852</v>
      </c>
    </row>
    <row r="491" spans="1:2" x14ac:dyDescent="0.35">
      <c r="A491">
        <f>'Raw Data'!B491</f>
        <v>23.3007521</v>
      </c>
      <c r="B491">
        <f>'Raw Data'!C491</f>
        <v>105.6971575</v>
      </c>
    </row>
    <row r="492" spans="1:2" x14ac:dyDescent="0.35">
      <c r="A492">
        <f>'Raw Data'!B492</f>
        <v>22.113982799999999</v>
      </c>
      <c r="B492">
        <f>'Raw Data'!C492</f>
        <v>108.94514909999999</v>
      </c>
    </row>
    <row r="493" spans="1:2" x14ac:dyDescent="0.35">
      <c r="A493">
        <f>'Raw Data'!B493</f>
        <v>17.693043379999999</v>
      </c>
      <c r="B493">
        <f>'Raw Data'!C493</f>
        <v>122.0183076</v>
      </c>
    </row>
    <row r="494" spans="1:2" x14ac:dyDescent="0.35">
      <c r="A494">
        <f>'Raw Data'!B494</f>
        <v>23.452900549999999</v>
      </c>
      <c r="B494">
        <f>'Raw Data'!C494</f>
        <v>127.07894229999999</v>
      </c>
    </row>
    <row r="495" spans="1:2" x14ac:dyDescent="0.35">
      <c r="A495">
        <f>'Raw Data'!B495</f>
        <v>36.293575949999997</v>
      </c>
      <c r="B495">
        <f>'Raw Data'!C495</f>
        <v>129.54717289999999</v>
      </c>
    </row>
    <row r="496" spans="1:2" x14ac:dyDescent="0.35">
      <c r="A496">
        <f>'Raw Data'!B496</f>
        <v>32.788093410000002</v>
      </c>
      <c r="B496">
        <f>'Raw Data'!C496</f>
        <v>141.29748280000001</v>
      </c>
    </row>
    <row r="497" spans="1:2" x14ac:dyDescent="0.35">
      <c r="A497">
        <f>'Raw Data'!B497</f>
        <v>22.824091689999999</v>
      </c>
      <c r="B497">
        <f>'Raw Data'!C497</f>
        <v>96.234664530000003</v>
      </c>
    </row>
    <row r="498" spans="1:2" x14ac:dyDescent="0.35">
      <c r="A498">
        <f>'Raw Data'!B498</f>
        <v>24.058394830000001</v>
      </c>
      <c r="B498">
        <f>'Raw Data'!C498</f>
        <v>98.896531319999994</v>
      </c>
    </row>
    <row r="499" spans="1:2" x14ac:dyDescent="0.35">
      <c r="A499">
        <f>'Raw Data'!B499</f>
        <v>24.068635870000001</v>
      </c>
      <c r="B499">
        <f>'Raw Data'!C499</f>
        <v>113.6882651</v>
      </c>
    </row>
    <row r="500" spans="1:2" x14ac:dyDescent="0.35">
      <c r="A500">
        <f>'Raw Data'!B500</f>
        <v>30.7802601</v>
      </c>
      <c r="B500">
        <f>'Raw Data'!C500</f>
        <v>104.86218340000001</v>
      </c>
    </row>
    <row r="501" spans="1:2" x14ac:dyDescent="0.35">
      <c r="A501">
        <f>'Raw Data'!B501</f>
        <v>29.024991</v>
      </c>
      <c r="B501">
        <f>'Raw Data'!C501</f>
        <v>110.1799393</v>
      </c>
    </row>
    <row r="502" spans="1:2" x14ac:dyDescent="0.35">
      <c r="A502">
        <f>'Raw Data'!B502</f>
        <v>23.439407320000001</v>
      </c>
      <c r="B502">
        <f>'Raw Data'!C502</f>
        <v>89.890770349999997</v>
      </c>
    </row>
    <row r="503" spans="1:2" x14ac:dyDescent="0.35">
      <c r="A503">
        <f>'Raw Data'!B503</f>
        <v>24.016777940000001</v>
      </c>
      <c r="B503">
        <f>'Raw Data'!C503</f>
        <v>110.0902178</v>
      </c>
    </row>
    <row r="504" spans="1:2" x14ac:dyDescent="0.35">
      <c r="A504">
        <f>'Raw Data'!B504</f>
        <v>32.406433960000001</v>
      </c>
      <c r="B504">
        <f>'Raw Data'!C504</f>
        <v>105.6872267</v>
      </c>
    </row>
    <row r="505" spans="1:2" x14ac:dyDescent="0.35">
      <c r="A505">
        <f>'Raw Data'!B505</f>
        <v>34.621922849999997</v>
      </c>
      <c r="B505">
        <f>'Raw Data'!C505</f>
        <v>111.2724693</v>
      </c>
    </row>
    <row r="506" spans="1:2" x14ac:dyDescent="0.35">
      <c r="A506">
        <f>'Raw Data'!B506</f>
        <v>22.516933659999999</v>
      </c>
      <c r="B506">
        <f>'Raw Data'!C506</f>
        <v>106.909593</v>
      </c>
    </row>
    <row r="507" spans="1:2" x14ac:dyDescent="0.35">
      <c r="A507">
        <f>'Raw Data'!B507</f>
        <v>26.414877010000001</v>
      </c>
      <c r="B507">
        <f>'Raw Data'!C507</f>
        <v>92.849259340000003</v>
      </c>
    </row>
    <row r="508" spans="1:2" x14ac:dyDescent="0.35">
      <c r="A508">
        <f>'Raw Data'!B508</f>
        <v>27.642068909999999</v>
      </c>
      <c r="B508">
        <f>'Raw Data'!C508</f>
        <v>101.2551295</v>
      </c>
    </row>
    <row r="509" spans="1:2" x14ac:dyDescent="0.35">
      <c r="A509">
        <f>'Raw Data'!B509</f>
        <v>26.0549499</v>
      </c>
      <c r="B509">
        <f>'Raw Data'!C509</f>
        <v>123.41646230000001</v>
      </c>
    </row>
    <row r="510" spans="1:2" x14ac:dyDescent="0.35">
      <c r="A510">
        <f>'Raw Data'!B510</f>
        <v>32.65131676</v>
      </c>
      <c r="B510">
        <f>'Raw Data'!C510</f>
        <v>118.0494546</v>
      </c>
    </row>
    <row r="511" spans="1:2" x14ac:dyDescent="0.35">
      <c r="A511">
        <f>'Raw Data'!B511</f>
        <v>26.238566890000001</v>
      </c>
      <c r="B511">
        <f>'Raw Data'!C511</f>
        <v>123.7810052</v>
      </c>
    </row>
    <row r="512" spans="1:2" x14ac:dyDescent="0.35">
      <c r="A512">
        <f>'Raw Data'!B512</f>
        <v>36.54067122</v>
      </c>
      <c r="B512">
        <f>'Raw Data'!C512</f>
        <v>99.422806879999996</v>
      </c>
    </row>
    <row r="513" spans="1:2" x14ac:dyDescent="0.35">
      <c r="A513">
        <f>'Raw Data'!B513</f>
        <v>33.004887650000001</v>
      </c>
      <c r="B513">
        <f>'Raw Data'!C513</f>
        <v>116.5286926</v>
      </c>
    </row>
    <row r="514" spans="1:2" x14ac:dyDescent="0.35">
      <c r="A514">
        <f>'Raw Data'!B514</f>
        <v>23.568134199999999</v>
      </c>
      <c r="B514">
        <f>'Raw Data'!C514</f>
        <v>94.752685900000003</v>
      </c>
    </row>
    <row r="515" spans="1:2" x14ac:dyDescent="0.35">
      <c r="A515">
        <f>'Raw Data'!B515</f>
        <v>27.334162209999999</v>
      </c>
      <c r="B515">
        <f>'Raw Data'!C515</f>
        <v>133.80882600000001</v>
      </c>
    </row>
    <row r="516" spans="1:2" x14ac:dyDescent="0.35">
      <c r="A516">
        <f>'Raw Data'!B516</f>
        <v>22.117166489999999</v>
      </c>
      <c r="B516">
        <f>'Raw Data'!C516</f>
        <v>97.678595759999993</v>
      </c>
    </row>
    <row r="517" spans="1:2" x14ac:dyDescent="0.35">
      <c r="A517">
        <f>'Raw Data'!B517</f>
        <v>25.042504780000002</v>
      </c>
      <c r="B517">
        <f>'Raw Data'!C517</f>
        <v>118.3105845</v>
      </c>
    </row>
    <row r="518" spans="1:2" x14ac:dyDescent="0.35">
      <c r="A518">
        <f>'Raw Data'!B518</f>
        <v>31.35342395</v>
      </c>
      <c r="B518">
        <f>'Raw Data'!C518</f>
        <v>103.4252376</v>
      </c>
    </row>
    <row r="519" spans="1:2" x14ac:dyDescent="0.35">
      <c r="A519">
        <f>'Raw Data'!B519</f>
        <v>28.228708340000001</v>
      </c>
      <c r="B519">
        <f>'Raw Data'!C519</f>
        <v>117.8413748</v>
      </c>
    </row>
    <row r="520" spans="1:2" x14ac:dyDescent="0.35">
      <c r="A520">
        <f>'Raw Data'!B520</f>
        <v>37.562620170000002</v>
      </c>
      <c r="B520">
        <f>'Raw Data'!C520</f>
        <v>103.30851389999999</v>
      </c>
    </row>
    <row r="521" spans="1:2" x14ac:dyDescent="0.35">
      <c r="A521">
        <f>'Raw Data'!B521</f>
        <v>20.890266359999998</v>
      </c>
      <c r="B521">
        <f>'Raw Data'!C521</f>
        <v>103.3353925</v>
      </c>
    </row>
    <row r="522" spans="1:2" x14ac:dyDescent="0.35">
      <c r="A522">
        <f>'Raw Data'!B522</f>
        <v>26.835171769999999</v>
      </c>
      <c r="B522">
        <f>'Raw Data'!C522</f>
        <v>114.034978</v>
      </c>
    </row>
    <row r="523" spans="1:2" x14ac:dyDescent="0.35">
      <c r="A523">
        <f>'Raw Data'!B523</f>
        <v>24.471158070000001</v>
      </c>
      <c r="B523">
        <f>'Raw Data'!C523</f>
        <v>108.726677</v>
      </c>
    </row>
    <row r="524" spans="1:2" x14ac:dyDescent="0.35">
      <c r="A524">
        <f>'Raw Data'!B524</f>
        <v>25.419419170000001</v>
      </c>
      <c r="B524">
        <f>'Raw Data'!C524</f>
        <v>109.4552173</v>
      </c>
    </row>
    <row r="525" spans="1:2" x14ac:dyDescent="0.35">
      <c r="A525">
        <f>'Raw Data'!B525</f>
        <v>27.209524170000002</v>
      </c>
      <c r="B525">
        <f>'Raw Data'!C525</f>
        <v>104.9658946</v>
      </c>
    </row>
    <row r="526" spans="1:2" x14ac:dyDescent="0.35">
      <c r="A526">
        <f>'Raw Data'!B526</f>
        <v>23.615316530000001</v>
      </c>
      <c r="B526">
        <f>'Raw Data'!C526</f>
        <v>102.1557839</v>
      </c>
    </row>
    <row r="527" spans="1:2" x14ac:dyDescent="0.35">
      <c r="A527">
        <f>'Raw Data'!B527</f>
        <v>31.789537230000001</v>
      </c>
      <c r="B527">
        <f>'Raw Data'!C527</f>
        <v>110.92655240000001</v>
      </c>
    </row>
    <row r="528" spans="1:2" x14ac:dyDescent="0.35">
      <c r="A528">
        <f>'Raw Data'!B528</f>
        <v>35.757060989999999</v>
      </c>
      <c r="B528">
        <f>'Raw Data'!C528</f>
        <v>106.4718671</v>
      </c>
    </row>
    <row r="529" spans="1:2" x14ac:dyDescent="0.35">
      <c r="A529">
        <f>'Raw Data'!B529</f>
        <v>15.32247402</v>
      </c>
      <c r="B529">
        <f>'Raw Data'!C529</f>
        <v>124.1511498</v>
      </c>
    </row>
    <row r="530" spans="1:2" x14ac:dyDescent="0.35">
      <c r="A530">
        <f>'Raw Data'!B530</f>
        <v>33.96451759</v>
      </c>
      <c r="B530">
        <f>'Raw Data'!C530</f>
        <v>128.30587850000001</v>
      </c>
    </row>
    <row r="531" spans="1:2" x14ac:dyDescent="0.35">
      <c r="A531">
        <f>'Raw Data'!B531</f>
        <v>39.583959229999998</v>
      </c>
      <c r="B531">
        <f>'Raw Data'!C531</f>
        <v>130.4151018</v>
      </c>
    </row>
    <row r="532" spans="1:2" x14ac:dyDescent="0.35">
      <c r="A532">
        <f>'Raw Data'!B532</f>
        <v>27.94859598</v>
      </c>
      <c r="B532">
        <f>'Raw Data'!C532</f>
        <v>118.98308059999999</v>
      </c>
    </row>
    <row r="533" spans="1:2" x14ac:dyDescent="0.35">
      <c r="A533">
        <f>'Raw Data'!B533</f>
        <v>23.94687519</v>
      </c>
      <c r="B533">
        <f>'Raw Data'!C533</f>
        <v>118.55342949999999</v>
      </c>
    </row>
    <row r="534" spans="1:2" x14ac:dyDescent="0.35">
      <c r="A534">
        <f>'Raw Data'!B534</f>
        <v>24.139105740000002</v>
      </c>
      <c r="B534">
        <f>'Raw Data'!C534</f>
        <v>99.110578899999993</v>
      </c>
    </row>
    <row r="535" spans="1:2" x14ac:dyDescent="0.35">
      <c r="A535">
        <f>'Raw Data'!B535</f>
        <v>25.461035769999999</v>
      </c>
      <c r="B535">
        <f>'Raw Data'!C535</f>
        <v>97.323879070000004</v>
      </c>
    </row>
    <row r="536" spans="1:2" x14ac:dyDescent="0.35">
      <c r="A536">
        <f>'Raw Data'!B536</f>
        <v>29.152042290000001</v>
      </c>
      <c r="B536">
        <f>'Raw Data'!C536</f>
        <v>121.10186330000001</v>
      </c>
    </row>
    <row r="537" spans="1:2" x14ac:dyDescent="0.35">
      <c r="A537">
        <f>'Raw Data'!B537</f>
        <v>24.862888609999999</v>
      </c>
      <c r="B537">
        <f>'Raw Data'!C537</f>
        <v>111.0980352</v>
      </c>
    </row>
    <row r="538" spans="1:2" x14ac:dyDescent="0.35">
      <c r="A538">
        <f>'Raw Data'!B538</f>
        <v>26.600705420000001</v>
      </c>
      <c r="B538">
        <f>'Raw Data'!C538</f>
        <v>123.7536516</v>
      </c>
    </row>
    <row r="539" spans="1:2" x14ac:dyDescent="0.35">
      <c r="A539">
        <f>'Raw Data'!B539</f>
        <v>22.220491280000001</v>
      </c>
      <c r="B539">
        <f>'Raw Data'!C539</f>
        <v>109.22215079999999</v>
      </c>
    </row>
    <row r="540" spans="1:2" x14ac:dyDescent="0.35">
      <c r="A540">
        <f>'Raw Data'!B540</f>
        <v>24.71603228</v>
      </c>
      <c r="B540">
        <f>'Raw Data'!C540</f>
        <v>101.6897618</v>
      </c>
    </row>
    <row r="541" spans="1:2" x14ac:dyDescent="0.35">
      <c r="A541">
        <f>'Raw Data'!B541</f>
        <v>24.93891829</v>
      </c>
      <c r="B541">
        <f>'Raw Data'!C541</f>
        <v>97.711495999999997</v>
      </c>
    </row>
    <row r="542" spans="1:2" x14ac:dyDescent="0.35">
      <c r="A542">
        <f>'Raw Data'!B542</f>
        <v>26.82156019</v>
      </c>
      <c r="B542">
        <f>'Raw Data'!C542</f>
        <v>112.59911990000001</v>
      </c>
    </row>
    <row r="543" spans="1:2" x14ac:dyDescent="0.35">
      <c r="A543">
        <f>'Raw Data'!B543</f>
        <v>19.723810230000002</v>
      </c>
      <c r="B543">
        <f>'Raw Data'!C543</f>
        <v>111.7798933</v>
      </c>
    </row>
    <row r="544" spans="1:2" x14ac:dyDescent="0.35">
      <c r="A544">
        <f>'Raw Data'!B544</f>
        <v>25.350720989999999</v>
      </c>
      <c r="B544">
        <f>'Raw Data'!C544</f>
        <v>113.6190718</v>
      </c>
    </row>
    <row r="545" spans="1:2" x14ac:dyDescent="0.35">
      <c r="A545">
        <f>'Raw Data'!B545</f>
        <v>25.927608750000001</v>
      </c>
      <c r="B545">
        <f>'Raw Data'!C545</f>
        <v>95.326782120000004</v>
      </c>
    </row>
    <row r="546" spans="1:2" x14ac:dyDescent="0.35">
      <c r="A546">
        <f>'Raw Data'!B546</f>
        <v>27.923883060000001</v>
      </c>
      <c r="B546">
        <f>'Raw Data'!C546</f>
        <v>113.87632600000001</v>
      </c>
    </row>
    <row r="547" spans="1:2" x14ac:dyDescent="0.35">
      <c r="A547">
        <f>'Raw Data'!B547</f>
        <v>33.992700800000001</v>
      </c>
      <c r="B547">
        <f>'Raw Data'!C547</f>
        <v>112.2828737</v>
      </c>
    </row>
    <row r="548" spans="1:2" x14ac:dyDescent="0.35">
      <c r="A548">
        <f>'Raw Data'!B548</f>
        <v>26.493259389999999</v>
      </c>
      <c r="B548">
        <f>'Raw Data'!C548</f>
        <v>100.3502012</v>
      </c>
    </row>
    <row r="549" spans="1:2" x14ac:dyDescent="0.35">
      <c r="A549">
        <f>'Raw Data'!B549</f>
        <v>20.913711240000001</v>
      </c>
      <c r="B549">
        <f>'Raw Data'!C549</f>
        <v>121.84212100000001</v>
      </c>
    </row>
    <row r="550" spans="1:2" x14ac:dyDescent="0.35">
      <c r="A550">
        <f>'Raw Data'!B550</f>
        <v>27.66036566</v>
      </c>
      <c r="B550">
        <f>'Raw Data'!C550</f>
        <v>105.81739039999999</v>
      </c>
    </row>
    <row r="551" spans="1:2" x14ac:dyDescent="0.35">
      <c r="A551">
        <f>'Raw Data'!B551</f>
        <v>23.456060340000001</v>
      </c>
      <c r="B551">
        <f>'Raw Data'!C551</f>
        <v>120.8235169</v>
      </c>
    </row>
    <row r="552" spans="1:2" x14ac:dyDescent="0.35">
      <c r="A552">
        <f>'Raw Data'!B552</f>
        <v>23.326624370000001</v>
      </c>
      <c r="B552">
        <f>'Raw Data'!C552</f>
        <v>115.04675899999999</v>
      </c>
    </row>
    <row r="553" spans="1:2" x14ac:dyDescent="0.35">
      <c r="A553">
        <f>'Raw Data'!B553</f>
        <v>25.520396980000001</v>
      </c>
      <c r="B553">
        <f>'Raw Data'!C553</f>
        <v>105.9392199</v>
      </c>
    </row>
    <row r="554" spans="1:2" x14ac:dyDescent="0.35">
      <c r="A554">
        <f>'Raw Data'!B554</f>
        <v>24.402717280000001</v>
      </c>
      <c r="B554">
        <f>'Raw Data'!C554</f>
        <v>108.5653117</v>
      </c>
    </row>
    <row r="555" spans="1:2" x14ac:dyDescent="0.35">
      <c r="A555">
        <f>'Raw Data'!B555</f>
        <v>21.674784410000001</v>
      </c>
      <c r="B555">
        <f>'Raw Data'!C555</f>
        <v>83.133783600000001</v>
      </c>
    </row>
    <row r="556" spans="1:2" x14ac:dyDescent="0.35">
      <c r="A556">
        <f>'Raw Data'!B556</f>
        <v>24.573996789999999</v>
      </c>
      <c r="B556">
        <f>'Raw Data'!C556</f>
        <v>108.1175758</v>
      </c>
    </row>
    <row r="557" spans="1:2" x14ac:dyDescent="0.35">
      <c r="A557">
        <f>'Raw Data'!B557</f>
        <v>29.278493319999999</v>
      </c>
      <c r="B557">
        <f>'Raw Data'!C557</f>
        <v>84.395595139999998</v>
      </c>
    </row>
    <row r="558" spans="1:2" x14ac:dyDescent="0.35">
      <c r="A558">
        <f>'Raw Data'!B558</f>
        <v>27.202677390000002</v>
      </c>
      <c r="B558">
        <f>'Raw Data'!C558</f>
        <v>106.486912</v>
      </c>
    </row>
    <row r="559" spans="1:2" x14ac:dyDescent="0.35">
      <c r="A559">
        <f>'Raw Data'!B559</f>
        <v>22.036564089999999</v>
      </c>
      <c r="B559">
        <f>'Raw Data'!C559</f>
        <v>113.35331840000001</v>
      </c>
    </row>
    <row r="560" spans="1:2" x14ac:dyDescent="0.35">
      <c r="A560">
        <f>'Raw Data'!B560</f>
        <v>22.697841700000001</v>
      </c>
      <c r="B560">
        <f>'Raw Data'!C560</f>
        <v>104.6938194</v>
      </c>
    </row>
    <row r="561" spans="1:2" x14ac:dyDescent="0.35">
      <c r="A561">
        <f>'Raw Data'!B561</f>
        <v>27.616274019999999</v>
      </c>
      <c r="B561">
        <f>'Raw Data'!C561</f>
        <v>124.1063316</v>
      </c>
    </row>
    <row r="562" spans="1:2" x14ac:dyDescent="0.35">
      <c r="A562">
        <f>'Raw Data'!B562</f>
        <v>22.06412023</v>
      </c>
      <c r="B562">
        <f>'Raw Data'!C562</f>
        <v>107.61714120000001</v>
      </c>
    </row>
    <row r="563" spans="1:2" x14ac:dyDescent="0.35">
      <c r="A563">
        <f>'Raw Data'!B563</f>
        <v>22.516031000000002</v>
      </c>
      <c r="B563">
        <f>'Raw Data'!C563</f>
        <v>116.6253171</v>
      </c>
    </row>
    <row r="564" spans="1:2" x14ac:dyDescent="0.35">
      <c r="A564">
        <f>'Raw Data'!B564</f>
        <v>24.144905120000001</v>
      </c>
      <c r="B564">
        <f>'Raw Data'!C564</f>
        <v>105.96452549999999</v>
      </c>
    </row>
    <row r="565" spans="1:2" x14ac:dyDescent="0.35">
      <c r="A565">
        <f>'Raw Data'!B565</f>
        <v>22.140713949999999</v>
      </c>
      <c r="B565">
        <f>'Raw Data'!C565</f>
        <v>113.49979829999999</v>
      </c>
    </row>
    <row r="566" spans="1:2" x14ac:dyDescent="0.35">
      <c r="A566">
        <f>'Raw Data'!B566</f>
        <v>27.503663960000001</v>
      </c>
      <c r="B566">
        <f>'Raw Data'!C566</f>
        <v>104.8478011</v>
      </c>
    </row>
    <row r="567" spans="1:2" x14ac:dyDescent="0.35">
      <c r="A567">
        <f>'Raw Data'!B567</f>
        <v>25.461616020000001</v>
      </c>
      <c r="B567">
        <f>'Raw Data'!C567</f>
        <v>114.75568989999999</v>
      </c>
    </row>
    <row r="568" spans="1:2" x14ac:dyDescent="0.35">
      <c r="A568">
        <f>'Raw Data'!B568</f>
        <v>34.021209450000001</v>
      </c>
      <c r="B568">
        <f>'Raw Data'!C568</f>
        <v>124.0597561</v>
      </c>
    </row>
    <row r="569" spans="1:2" x14ac:dyDescent="0.35">
      <c r="A569">
        <f>'Raw Data'!B569</f>
        <v>21.190878510000001</v>
      </c>
      <c r="B569">
        <f>'Raw Data'!C569</f>
        <v>105.62228330000001</v>
      </c>
    </row>
    <row r="570" spans="1:2" x14ac:dyDescent="0.35">
      <c r="A570">
        <f>'Raw Data'!B570</f>
        <v>32.753876499999997</v>
      </c>
      <c r="B570">
        <f>'Raw Data'!C570</f>
        <v>127.2660092</v>
      </c>
    </row>
    <row r="571" spans="1:2" x14ac:dyDescent="0.35">
      <c r="A571">
        <f>'Raw Data'!B571</f>
        <v>28.186688870000001</v>
      </c>
      <c r="B571">
        <f>'Raw Data'!C571</f>
        <v>107.34785909999999</v>
      </c>
    </row>
    <row r="572" spans="1:2" x14ac:dyDescent="0.35">
      <c r="A572">
        <f>'Raw Data'!B572</f>
        <v>34.455274260000003</v>
      </c>
      <c r="B572">
        <f>'Raw Data'!C572</f>
        <v>123.22376610000001</v>
      </c>
    </row>
    <row r="573" spans="1:2" x14ac:dyDescent="0.35">
      <c r="A573">
        <f>'Raw Data'!B573</f>
        <v>33.776797299999998</v>
      </c>
      <c r="B573">
        <f>'Raw Data'!C573</f>
        <v>124.05696589999999</v>
      </c>
    </row>
    <row r="574" spans="1:2" x14ac:dyDescent="0.35">
      <c r="A574">
        <f>'Raw Data'!B574</f>
        <v>24.864629300000001</v>
      </c>
      <c r="B574">
        <f>'Raw Data'!C574</f>
        <v>107.28453330000001</v>
      </c>
    </row>
    <row r="575" spans="1:2" x14ac:dyDescent="0.35">
      <c r="A575">
        <f>'Raw Data'!B575</f>
        <v>19.95566333</v>
      </c>
      <c r="B575">
        <f>'Raw Data'!C575</f>
        <v>111.9713102</v>
      </c>
    </row>
    <row r="576" spans="1:2" x14ac:dyDescent="0.35">
      <c r="A576">
        <f>'Raw Data'!B576</f>
        <v>26.262255440000001</v>
      </c>
      <c r="B576">
        <f>'Raw Data'!C576</f>
        <v>118.9685966</v>
      </c>
    </row>
    <row r="577" spans="1:2" x14ac:dyDescent="0.35">
      <c r="A577">
        <f>'Raw Data'!B577</f>
        <v>17.11677748</v>
      </c>
      <c r="B577">
        <f>'Raw Data'!C577</f>
        <v>110.86169339999999</v>
      </c>
    </row>
    <row r="578" spans="1:2" x14ac:dyDescent="0.35">
      <c r="A578">
        <f>'Raw Data'!B578</f>
        <v>30.298296789999998</v>
      </c>
      <c r="B578">
        <f>'Raw Data'!C578</f>
        <v>92.008269920000004</v>
      </c>
    </row>
    <row r="579" spans="1:2" x14ac:dyDescent="0.35">
      <c r="A579">
        <f>'Raw Data'!B579</f>
        <v>27.757832400000002</v>
      </c>
      <c r="B579">
        <f>'Raw Data'!C579</f>
        <v>98.083589090000004</v>
      </c>
    </row>
    <row r="580" spans="1:2" x14ac:dyDescent="0.35">
      <c r="A580">
        <f>'Raw Data'!B580</f>
        <v>24.00530848</v>
      </c>
      <c r="B580">
        <f>'Raw Data'!C580</f>
        <v>101.8779655</v>
      </c>
    </row>
    <row r="581" spans="1:2" x14ac:dyDescent="0.35">
      <c r="A581">
        <f>'Raw Data'!B581</f>
        <v>24.752189349999998</v>
      </c>
      <c r="B581">
        <f>'Raw Data'!C581</f>
        <v>110.3786327</v>
      </c>
    </row>
    <row r="582" spans="1:2" x14ac:dyDescent="0.35">
      <c r="A582">
        <f>'Raw Data'!B582</f>
        <v>21.88940624</v>
      </c>
      <c r="B582">
        <f>'Raw Data'!C582</f>
        <v>115.60693980000001</v>
      </c>
    </row>
    <row r="583" spans="1:2" x14ac:dyDescent="0.35">
      <c r="A583">
        <f>'Raw Data'!B583</f>
        <v>26.840011459999999</v>
      </c>
      <c r="B583">
        <f>'Raw Data'!C583</f>
        <v>103.0574393</v>
      </c>
    </row>
    <row r="584" spans="1:2" x14ac:dyDescent="0.35">
      <c r="A584">
        <f>'Raw Data'!B584</f>
        <v>22.040248600000002</v>
      </c>
      <c r="B584">
        <f>'Raw Data'!C584</f>
        <v>116.00671440000001</v>
      </c>
    </row>
    <row r="585" spans="1:2" x14ac:dyDescent="0.35">
      <c r="A585">
        <f>'Raw Data'!B585</f>
        <v>26.814443310000001</v>
      </c>
      <c r="B585">
        <f>'Raw Data'!C585</f>
        <v>87.159327140000002</v>
      </c>
    </row>
    <row r="586" spans="1:2" x14ac:dyDescent="0.35">
      <c r="A586">
        <f>'Raw Data'!B586</f>
        <v>28.765503880000001</v>
      </c>
      <c r="B586">
        <f>'Raw Data'!C586</f>
        <v>95.107431000000005</v>
      </c>
    </row>
    <row r="587" spans="1:2" x14ac:dyDescent="0.35">
      <c r="A587">
        <f>'Raw Data'!B587</f>
        <v>30.25013349</v>
      </c>
      <c r="B587">
        <f>'Raw Data'!C587</f>
        <v>108.1733436</v>
      </c>
    </row>
    <row r="588" spans="1:2" x14ac:dyDescent="0.35">
      <c r="A588">
        <f>'Raw Data'!B588</f>
        <v>29.227349820000001</v>
      </c>
      <c r="B588">
        <f>'Raw Data'!C588</f>
        <v>133.21492190000001</v>
      </c>
    </row>
    <row r="589" spans="1:2" x14ac:dyDescent="0.35">
      <c r="A589">
        <f>'Raw Data'!B589</f>
        <v>25.508941570000001</v>
      </c>
      <c r="B589">
        <f>'Raw Data'!C589</f>
        <v>116.422978</v>
      </c>
    </row>
    <row r="590" spans="1:2" x14ac:dyDescent="0.35">
      <c r="A590">
        <f>'Raw Data'!B590</f>
        <v>29.22052983</v>
      </c>
      <c r="B590">
        <f>'Raw Data'!C590</f>
        <v>107.4177811</v>
      </c>
    </row>
    <row r="591" spans="1:2" x14ac:dyDescent="0.35">
      <c r="A591">
        <f>'Raw Data'!B591</f>
        <v>27.675578359999999</v>
      </c>
      <c r="B591">
        <f>'Raw Data'!C591</f>
        <v>125.75773479999999</v>
      </c>
    </row>
    <row r="592" spans="1:2" x14ac:dyDescent="0.35">
      <c r="A592">
        <f>'Raw Data'!B592</f>
        <v>27.634093350000001</v>
      </c>
      <c r="B592">
        <f>'Raw Data'!C592</f>
        <v>95.949879960000004</v>
      </c>
    </row>
    <row r="593" spans="1:2" x14ac:dyDescent="0.35">
      <c r="A593">
        <f>'Raw Data'!B593</f>
        <v>21.86769644</v>
      </c>
      <c r="B593">
        <f>'Raw Data'!C593</f>
        <v>97.50572622</v>
      </c>
    </row>
    <row r="594" spans="1:2" x14ac:dyDescent="0.35">
      <c r="A594">
        <f>'Raw Data'!B594</f>
        <v>20.7585379</v>
      </c>
      <c r="B594">
        <f>'Raw Data'!C594</f>
        <v>110.4045086</v>
      </c>
    </row>
    <row r="595" spans="1:2" x14ac:dyDescent="0.35">
      <c r="A595">
        <f>'Raw Data'!B595</f>
        <v>28.28977926</v>
      </c>
      <c r="B595">
        <f>'Raw Data'!C595</f>
        <v>107.6634021</v>
      </c>
    </row>
    <row r="596" spans="1:2" x14ac:dyDescent="0.35">
      <c r="A596">
        <f>'Raw Data'!B596</f>
        <v>29.431694969999999</v>
      </c>
      <c r="B596">
        <f>'Raw Data'!C596</f>
        <v>117.4919489</v>
      </c>
    </row>
    <row r="597" spans="1:2" x14ac:dyDescent="0.35">
      <c r="A597">
        <f>'Raw Data'!B597</f>
        <v>23.89469214</v>
      </c>
      <c r="B597">
        <f>'Raw Data'!C597</f>
        <v>100.68491469999999</v>
      </c>
    </row>
    <row r="598" spans="1:2" x14ac:dyDescent="0.35">
      <c r="A598">
        <f>'Raw Data'!B598</f>
        <v>32.871186100000003</v>
      </c>
      <c r="B598">
        <f>'Raw Data'!C598</f>
        <v>115.3935546</v>
      </c>
    </row>
    <row r="599" spans="1:2" x14ac:dyDescent="0.35">
      <c r="A599">
        <f>'Raw Data'!B599</f>
        <v>38.067050879999996</v>
      </c>
      <c r="B599">
        <f>'Raw Data'!C599</f>
        <v>117.37428389999999</v>
      </c>
    </row>
    <row r="600" spans="1:2" x14ac:dyDescent="0.35">
      <c r="A600">
        <f>'Raw Data'!B600</f>
        <v>35.767576679999998</v>
      </c>
      <c r="B600">
        <f>'Raw Data'!C600</f>
        <v>124.1731881</v>
      </c>
    </row>
    <row r="601" spans="1:2" x14ac:dyDescent="0.35">
      <c r="A601">
        <f>'Raw Data'!B601</f>
        <v>25.666759240000001</v>
      </c>
      <c r="B601">
        <f>'Raw Data'!C601</f>
        <v>118.0053384</v>
      </c>
    </row>
    <row r="602" spans="1:2" x14ac:dyDescent="0.35">
      <c r="A602">
        <f>'Raw Data'!B602</f>
        <v>24.8349826</v>
      </c>
      <c r="B602">
        <f>'Raw Data'!C602</f>
        <v>101.2622849</v>
      </c>
    </row>
    <row r="603" spans="1:2" x14ac:dyDescent="0.35">
      <c r="A603">
        <f>'Raw Data'!B603</f>
        <v>30.934155400000002</v>
      </c>
      <c r="B603">
        <f>'Raw Data'!C603</f>
        <v>97.121174030000006</v>
      </c>
    </row>
    <row r="604" spans="1:2" x14ac:dyDescent="0.35">
      <c r="A604">
        <f>'Raw Data'!B604</f>
        <v>30.394321640000001</v>
      </c>
      <c r="B604">
        <f>'Raw Data'!C604</f>
        <v>117.76374079999999</v>
      </c>
    </row>
    <row r="605" spans="1:2" x14ac:dyDescent="0.35">
      <c r="A605">
        <f>'Raw Data'!B605</f>
        <v>21.434197990000001</v>
      </c>
      <c r="B605">
        <f>'Raw Data'!C605</f>
        <v>96.553738159999995</v>
      </c>
    </row>
    <row r="606" spans="1:2" x14ac:dyDescent="0.35">
      <c r="A606">
        <f>'Raw Data'!B606</f>
        <v>25.78895696</v>
      </c>
      <c r="B606">
        <f>'Raw Data'!C606</f>
        <v>119.7123995</v>
      </c>
    </row>
    <row r="607" spans="1:2" x14ac:dyDescent="0.35">
      <c r="A607">
        <f>'Raw Data'!B607</f>
        <v>30.307760460000001</v>
      </c>
      <c r="B607">
        <f>'Raw Data'!C607</f>
        <v>104.63384910000001</v>
      </c>
    </row>
    <row r="608" spans="1:2" x14ac:dyDescent="0.35">
      <c r="A608">
        <f>'Raw Data'!B608</f>
        <v>22.518631160000002</v>
      </c>
      <c r="B608">
        <f>'Raw Data'!C608</f>
        <v>115.4553378</v>
      </c>
    </row>
    <row r="609" spans="1:2" x14ac:dyDescent="0.35">
      <c r="A609">
        <f>'Raw Data'!B609</f>
        <v>23.276750880000002</v>
      </c>
      <c r="B609">
        <f>'Raw Data'!C609</f>
        <v>103.7180109</v>
      </c>
    </row>
    <row r="610" spans="1:2" x14ac:dyDescent="0.35">
      <c r="A610">
        <f>'Raw Data'!B610</f>
        <v>24.031576220000002</v>
      </c>
      <c r="B610">
        <f>'Raw Data'!C610</f>
        <v>111.6398624</v>
      </c>
    </row>
    <row r="611" spans="1:2" x14ac:dyDescent="0.35">
      <c r="A611">
        <f>'Raw Data'!B611</f>
        <v>25.003720659999999</v>
      </c>
      <c r="B611">
        <f>'Raw Data'!C611</f>
        <v>119.1736276</v>
      </c>
    </row>
    <row r="612" spans="1:2" x14ac:dyDescent="0.35">
      <c r="A612">
        <f>'Raw Data'!B612</f>
        <v>19.153694560000002</v>
      </c>
      <c r="B612">
        <f>'Raw Data'!C612</f>
        <v>104.11771830000001</v>
      </c>
    </row>
    <row r="613" spans="1:2" x14ac:dyDescent="0.35">
      <c r="A613">
        <f>'Raw Data'!B613</f>
        <v>30.46460699</v>
      </c>
      <c r="B613">
        <f>'Raw Data'!C613</f>
        <v>101.98504610000001</v>
      </c>
    </row>
    <row r="614" spans="1:2" x14ac:dyDescent="0.35">
      <c r="A614">
        <f>'Raw Data'!B614</f>
        <v>23.329324320000001</v>
      </c>
      <c r="B614">
        <f>'Raw Data'!C614</f>
        <v>98.037896680000003</v>
      </c>
    </row>
    <row r="615" spans="1:2" x14ac:dyDescent="0.35">
      <c r="A615">
        <f>'Raw Data'!B615</f>
        <v>28.01188539</v>
      </c>
      <c r="B615">
        <f>'Raw Data'!C615</f>
        <v>85.645599680000004</v>
      </c>
    </row>
    <row r="616" spans="1:2" x14ac:dyDescent="0.35">
      <c r="A616">
        <f>'Raw Data'!B616</f>
        <v>27.02579983</v>
      </c>
      <c r="B616">
        <f>'Raw Data'!C616</f>
        <v>108.9603786</v>
      </c>
    </row>
    <row r="617" spans="1:2" x14ac:dyDescent="0.35">
      <c r="A617">
        <f>'Raw Data'!B617</f>
        <v>21.941401859999999</v>
      </c>
      <c r="B617">
        <f>'Raw Data'!C617</f>
        <v>115.2904832</v>
      </c>
    </row>
    <row r="618" spans="1:2" x14ac:dyDescent="0.35">
      <c r="A618">
        <f>'Raw Data'!B618</f>
        <v>18.169046439999999</v>
      </c>
      <c r="B618">
        <f>'Raw Data'!C618</f>
        <v>88.836782580000005</v>
      </c>
    </row>
    <row r="619" spans="1:2" x14ac:dyDescent="0.35">
      <c r="A619">
        <f>'Raw Data'!B619</f>
        <v>27.445661529999999</v>
      </c>
      <c r="B619">
        <f>'Raw Data'!C619</f>
        <v>101.3403059</v>
      </c>
    </row>
    <row r="620" spans="1:2" x14ac:dyDescent="0.35">
      <c r="A620">
        <f>'Raw Data'!B620</f>
        <v>24.821250819999999</v>
      </c>
      <c r="B620">
        <f>'Raw Data'!C620</f>
        <v>112.0839402</v>
      </c>
    </row>
    <row r="621" spans="1:2" x14ac:dyDescent="0.35">
      <c r="A621">
        <f>'Raw Data'!B621</f>
        <v>29.277455239999998</v>
      </c>
      <c r="B621">
        <f>'Raw Data'!C621</f>
        <v>112.9800288</v>
      </c>
    </row>
    <row r="622" spans="1:2" x14ac:dyDescent="0.35">
      <c r="A622">
        <f>'Raw Data'!B622</f>
        <v>31.061106559999999</v>
      </c>
      <c r="B622">
        <f>'Raw Data'!C622</f>
        <v>99.435609709999994</v>
      </c>
    </row>
    <row r="623" spans="1:2" x14ac:dyDescent="0.35">
      <c r="A623">
        <f>'Raw Data'!B623</f>
        <v>16.80629381</v>
      </c>
      <c r="B623">
        <f>'Raw Data'!C623</f>
        <v>118.9580138</v>
      </c>
    </row>
    <row r="624" spans="1:2" x14ac:dyDescent="0.35">
      <c r="A624">
        <f>'Raw Data'!B624</f>
        <v>25.844676369999998</v>
      </c>
      <c r="B624">
        <f>'Raw Data'!C624</f>
        <v>113.9434603</v>
      </c>
    </row>
    <row r="625" spans="1:2" x14ac:dyDescent="0.35">
      <c r="A625">
        <f>'Raw Data'!B625</f>
        <v>32.208750700000003</v>
      </c>
      <c r="B625">
        <f>'Raw Data'!C625</f>
        <v>102.8735171</v>
      </c>
    </row>
    <row r="626" spans="1:2" x14ac:dyDescent="0.35">
      <c r="A626">
        <f>'Raw Data'!B626</f>
        <v>34.186366479999997</v>
      </c>
      <c r="B626">
        <f>'Raw Data'!C626</f>
        <v>109.6378955</v>
      </c>
    </row>
    <row r="627" spans="1:2" x14ac:dyDescent="0.35">
      <c r="A627">
        <f>'Raw Data'!B627</f>
        <v>17.838392519999999</v>
      </c>
      <c r="B627">
        <f>'Raw Data'!C627</f>
        <v>96.107834049999994</v>
      </c>
    </row>
    <row r="628" spans="1:2" x14ac:dyDescent="0.35">
      <c r="A628">
        <f>'Raw Data'!B628</f>
        <v>32.759852590000001</v>
      </c>
      <c r="B628">
        <f>'Raw Data'!C628</f>
        <v>119.546699</v>
      </c>
    </row>
    <row r="629" spans="1:2" x14ac:dyDescent="0.35">
      <c r="A629">
        <f>'Raw Data'!B629</f>
        <v>21.95247423</v>
      </c>
      <c r="B629">
        <f>'Raw Data'!C629</f>
        <v>122.5818688</v>
      </c>
    </row>
    <row r="630" spans="1:2" x14ac:dyDescent="0.35">
      <c r="A630">
        <f>'Raw Data'!B630</f>
        <v>30.529690680000002</v>
      </c>
      <c r="B630">
        <f>'Raw Data'!C630</f>
        <v>115.7937046</v>
      </c>
    </row>
    <row r="631" spans="1:2" x14ac:dyDescent="0.35">
      <c r="A631">
        <f>'Raw Data'!B631</f>
        <v>24.255456120000002</v>
      </c>
      <c r="B631">
        <f>'Raw Data'!C631</f>
        <v>126.3559861</v>
      </c>
    </row>
    <row r="632" spans="1:2" x14ac:dyDescent="0.35">
      <c r="A632">
        <f>'Raw Data'!B632</f>
        <v>30.733444800000001</v>
      </c>
      <c r="B632">
        <f>'Raw Data'!C632</f>
        <v>109.8286415</v>
      </c>
    </row>
    <row r="633" spans="1:2" x14ac:dyDescent="0.35">
      <c r="A633">
        <f>'Raw Data'!B633</f>
        <v>25.19118284</v>
      </c>
      <c r="B633">
        <f>'Raw Data'!C633</f>
        <v>93.196441609999994</v>
      </c>
    </row>
    <row r="634" spans="1:2" x14ac:dyDescent="0.35">
      <c r="A634">
        <f>'Raw Data'!B634</f>
        <v>19.807568140000001</v>
      </c>
      <c r="B634">
        <f>'Raw Data'!C634</f>
        <v>97.374813419999995</v>
      </c>
    </row>
    <row r="635" spans="1:2" x14ac:dyDescent="0.35">
      <c r="A635">
        <f>'Raw Data'!B635</f>
        <v>24.092835669999999</v>
      </c>
      <c r="B635">
        <f>'Raw Data'!C635</f>
        <v>116.16797320000001</v>
      </c>
    </row>
    <row r="636" spans="1:2" x14ac:dyDescent="0.35">
      <c r="A636">
        <f>'Raw Data'!B636</f>
        <v>29.70092236</v>
      </c>
      <c r="B636">
        <f>'Raw Data'!C636</f>
        <v>112.16123880000001</v>
      </c>
    </row>
    <row r="637" spans="1:2" x14ac:dyDescent="0.35">
      <c r="A637">
        <f>'Raw Data'!B637</f>
        <v>24.88797769</v>
      </c>
      <c r="B637">
        <f>'Raw Data'!C637</f>
        <v>110.5093976</v>
      </c>
    </row>
    <row r="638" spans="1:2" x14ac:dyDescent="0.35">
      <c r="A638">
        <f>'Raw Data'!B638</f>
        <v>21.633944769999999</v>
      </c>
      <c r="B638">
        <f>'Raw Data'!C638</f>
        <v>101.92135159999999</v>
      </c>
    </row>
    <row r="639" spans="1:2" x14ac:dyDescent="0.35">
      <c r="A639">
        <f>'Raw Data'!B639</f>
        <v>20.64307999</v>
      </c>
      <c r="B639">
        <f>'Raw Data'!C639</f>
        <v>99.529331769999999</v>
      </c>
    </row>
    <row r="640" spans="1:2" x14ac:dyDescent="0.35">
      <c r="A640">
        <f>'Raw Data'!B640</f>
        <v>22.953177069999999</v>
      </c>
      <c r="B640">
        <f>'Raw Data'!C640</f>
        <v>119.8034486</v>
      </c>
    </row>
    <row r="641" spans="1:2" x14ac:dyDescent="0.35">
      <c r="A641">
        <f>'Raw Data'!B641</f>
        <v>22.90991893</v>
      </c>
      <c r="B641">
        <f>'Raw Data'!C641</f>
        <v>122.3067801</v>
      </c>
    </row>
    <row r="642" spans="1:2" x14ac:dyDescent="0.35">
      <c r="A642">
        <f>'Raw Data'!B642</f>
        <v>29.871020909999999</v>
      </c>
      <c r="B642">
        <f>'Raw Data'!C642</f>
        <v>104.8262139</v>
      </c>
    </row>
    <row r="643" spans="1:2" x14ac:dyDescent="0.35">
      <c r="A643">
        <f>'Raw Data'!B643</f>
        <v>25.023494469999999</v>
      </c>
      <c r="B643">
        <f>'Raw Data'!C643</f>
        <v>98.320513700000006</v>
      </c>
    </row>
    <row r="644" spans="1:2" x14ac:dyDescent="0.35">
      <c r="A644">
        <f>'Raw Data'!B644</f>
        <v>25.506560499999999</v>
      </c>
      <c r="B644">
        <f>'Raw Data'!C644</f>
        <v>114.0850672</v>
      </c>
    </row>
    <row r="645" spans="1:2" x14ac:dyDescent="0.35">
      <c r="A645">
        <f>'Raw Data'!B645</f>
        <v>26.10086239</v>
      </c>
      <c r="B645">
        <f>'Raw Data'!C645</f>
        <v>125.9940569</v>
      </c>
    </row>
    <row r="646" spans="1:2" x14ac:dyDescent="0.35">
      <c r="A646">
        <f>'Raw Data'!B646</f>
        <v>29.70051565</v>
      </c>
      <c r="B646">
        <f>'Raw Data'!C646</f>
        <v>119.352401</v>
      </c>
    </row>
    <row r="647" spans="1:2" x14ac:dyDescent="0.35">
      <c r="A647">
        <f>'Raw Data'!B647</f>
        <v>30.185839980000001</v>
      </c>
      <c r="B647">
        <f>'Raw Data'!C647</f>
        <v>127.9453889</v>
      </c>
    </row>
    <row r="648" spans="1:2" x14ac:dyDescent="0.35">
      <c r="A648">
        <f>'Raw Data'!B648</f>
        <v>24.365504479999998</v>
      </c>
      <c r="B648">
        <f>'Raw Data'!C648</f>
        <v>122.43783120000001</v>
      </c>
    </row>
    <row r="649" spans="1:2" x14ac:dyDescent="0.35">
      <c r="A649">
        <f>'Raw Data'!B649</f>
        <v>25.680165890000001</v>
      </c>
      <c r="B649">
        <f>'Raw Data'!C649</f>
        <v>116.1982094</v>
      </c>
    </row>
    <row r="650" spans="1:2" x14ac:dyDescent="0.35">
      <c r="A650">
        <f>'Raw Data'!B650</f>
        <v>30.21241375</v>
      </c>
      <c r="B650">
        <f>'Raw Data'!C650</f>
        <v>120.1088226</v>
      </c>
    </row>
    <row r="651" spans="1:2" x14ac:dyDescent="0.35">
      <c r="A651">
        <f>'Raw Data'!B651</f>
        <v>23.52087474</v>
      </c>
      <c r="B651">
        <f>'Raw Data'!C651</f>
        <v>113.377618</v>
      </c>
    </row>
    <row r="652" spans="1:2" x14ac:dyDescent="0.35">
      <c r="A652">
        <f>'Raw Data'!B652</f>
        <v>24.26273102</v>
      </c>
      <c r="B652">
        <f>'Raw Data'!C652</f>
        <v>111.844585</v>
      </c>
    </row>
    <row r="653" spans="1:2" x14ac:dyDescent="0.35">
      <c r="A653">
        <f>'Raw Data'!B653</f>
        <v>30.202001150000001</v>
      </c>
      <c r="B653">
        <f>'Raw Data'!C653</f>
        <v>117.05736899999999</v>
      </c>
    </row>
    <row r="654" spans="1:2" x14ac:dyDescent="0.35">
      <c r="A654">
        <f>'Raw Data'!B654</f>
        <v>24.130176949999999</v>
      </c>
      <c r="B654">
        <f>'Raw Data'!C654</f>
        <v>111.53354419999999</v>
      </c>
    </row>
    <row r="655" spans="1:2" x14ac:dyDescent="0.35">
      <c r="A655">
        <f>'Raw Data'!B655</f>
        <v>28.237843460000001</v>
      </c>
      <c r="B655">
        <f>'Raw Data'!C655</f>
        <v>104.86454879999999</v>
      </c>
    </row>
    <row r="656" spans="1:2" x14ac:dyDescent="0.35">
      <c r="A656">
        <f>'Raw Data'!B656</f>
        <v>19.101805949999999</v>
      </c>
      <c r="B656">
        <f>'Raw Data'!C656</f>
        <v>108.3698715</v>
      </c>
    </row>
    <row r="657" spans="1:2" x14ac:dyDescent="0.35">
      <c r="A657">
        <f>'Raw Data'!B657</f>
        <v>29.918769560000001</v>
      </c>
      <c r="B657">
        <f>'Raw Data'!C657</f>
        <v>109.37920579999999</v>
      </c>
    </row>
    <row r="658" spans="1:2" x14ac:dyDescent="0.35">
      <c r="A658">
        <f>'Raw Data'!B658</f>
        <v>25.995728329999999</v>
      </c>
      <c r="B658">
        <f>'Raw Data'!C658</f>
        <v>110.3011204</v>
      </c>
    </row>
    <row r="659" spans="1:2" x14ac:dyDescent="0.35">
      <c r="A659">
        <f>'Raw Data'!B659</f>
        <v>29.03408718</v>
      </c>
      <c r="B659">
        <f>'Raw Data'!C659</f>
        <v>107.1982197</v>
      </c>
    </row>
    <row r="660" spans="1:2" x14ac:dyDescent="0.35">
      <c r="A660">
        <f>'Raw Data'!B660</f>
        <v>32.596951220000001</v>
      </c>
      <c r="B660">
        <f>'Raw Data'!C660</f>
        <v>117.96358480000001</v>
      </c>
    </row>
    <row r="661" spans="1:2" x14ac:dyDescent="0.35">
      <c r="A661">
        <f>'Raw Data'!B661</f>
        <v>25.33150182</v>
      </c>
      <c r="B661">
        <f>'Raw Data'!C661</f>
        <v>110.25372609999999</v>
      </c>
    </row>
    <row r="662" spans="1:2" x14ac:dyDescent="0.35">
      <c r="A662">
        <f>'Raw Data'!B662</f>
        <v>19.331842630000001</v>
      </c>
      <c r="B662">
        <f>'Raw Data'!C662</f>
        <v>97.198670010000001</v>
      </c>
    </row>
    <row r="663" spans="1:2" x14ac:dyDescent="0.35">
      <c r="A663">
        <f>'Raw Data'!B663</f>
        <v>25.190587220000001</v>
      </c>
      <c r="B663">
        <f>'Raw Data'!C663</f>
        <v>104.17209010000001</v>
      </c>
    </row>
    <row r="664" spans="1:2" x14ac:dyDescent="0.35">
      <c r="A664">
        <f>'Raw Data'!B664</f>
        <v>33.072835699999999</v>
      </c>
      <c r="B664">
        <f>'Raw Data'!C664</f>
        <v>96.418143220000005</v>
      </c>
    </row>
    <row r="665" spans="1:2" x14ac:dyDescent="0.35">
      <c r="A665">
        <f>'Raw Data'!B665</f>
        <v>27.849224490000001</v>
      </c>
      <c r="B665">
        <f>'Raw Data'!C665</f>
        <v>123.1597465</v>
      </c>
    </row>
    <row r="666" spans="1:2" x14ac:dyDescent="0.35">
      <c r="A666">
        <f>'Raw Data'!B666</f>
        <v>21.6777826</v>
      </c>
      <c r="B666">
        <f>'Raw Data'!C666</f>
        <v>107.50756269999999</v>
      </c>
    </row>
    <row r="667" spans="1:2" x14ac:dyDescent="0.35">
      <c r="A667">
        <f>'Raw Data'!B667</f>
        <v>26.031239100000001</v>
      </c>
      <c r="B667">
        <f>'Raw Data'!C667</f>
        <v>114.1961688</v>
      </c>
    </row>
    <row r="668" spans="1:2" x14ac:dyDescent="0.35">
      <c r="A668">
        <f>'Raw Data'!B668</f>
        <v>29.43902718</v>
      </c>
      <c r="B668">
        <f>'Raw Data'!C668</f>
        <v>111.4887959</v>
      </c>
    </row>
    <row r="669" spans="1:2" x14ac:dyDescent="0.35">
      <c r="A669">
        <f>'Raw Data'!B669</f>
        <v>26.372563700000001</v>
      </c>
      <c r="B669">
        <f>'Raw Data'!C669</f>
        <v>96.792850729999998</v>
      </c>
    </row>
    <row r="670" spans="1:2" x14ac:dyDescent="0.35">
      <c r="A670">
        <f>'Raw Data'!B670</f>
        <v>26.236634469999998</v>
      </c>
      <c r="B670">
        <f>'Raw Data'!C670</f>
        <v>105.249196</v>
      </c>
    </row>
    <row r="671" spans="1:2" x14ac:dyDescent="0.35">
      <c r="A671">
        <f>'Raw Data'!B671</f>
        <v>23.43160331</v>
      </c>
      <c r="B671">
        <f>'Raw Data'!C671</f>
        <v>104.03403539999999</v>
      </c>
    </row>
    <row r="672" spans="1:2" x14ac:dyDescent="0.35">
      <c r="A672">
        <f>'Raw Data'!B672</f>
        <v>23.83296056</v>
      </c>
      <c r="B672">
        <f>'Raw Data'!C672</f>
        <v>90.265567630000007</v>
      </c>
    </row>
    <row r="673" spans="1:2" x14ac:dyDescent="0.35">
      <c r="A673">
        <f>'Raw Data'!B673</f>
        <v>28.112295960000001</v>
      </c>
      <c r="B673">
        <f>'Raw Data'!C673</f>
        <v>117.0067128</v>
      </c>
    </row>
    <row r="674" spans="1:2" x14ac:dyDescent="0.35">
      <c r="A674">
        <f>'Raw Data'!B674</f>
        <v>29.462361229999999</v>
      </c>
      <c r="B674">
        <f>'Raw Data'!C674</f>
        <v>112.1758128</v>
      </c>
    </row>
    <row r="675" spans="1:2" x14ac:dyDescent="0.35">
      <c r="A675">
        <f>'Raw Data'!B675</f>
        <v>26.133450759999999</v>
      </c>
      <c r="B675">
        <f>'Raw Data'!C675</f>
        <v>103.4455344</v>
      </c>
    </row>
    <row r="676" spans="1:2" x14ac:dyDescent="0.35">
      <c r="A676">
        <f>'Raw Data'!B676</f>
        <v>24.530241570000001</v>
      </c>
      <c r="B676">
        <f>'Raw Data'!C676</f>
        <v>125.6181299</v>
      </c>
    </row>
    <row r="677" spans="1:2" x14ac:dyDescent="0.35">
      <c r="A677">
        <f>'Raw Data'!B677</f>
        <v>30.781808760000001</v>
      </c>
      <c r="B677">
        <f>'Raw Data'!C677</f>
        <v>111.1299525</v>
      </c>
    </row>
    <row r="678" spans="1:2" x14ac:dyDescent="0.35">
      <c r="A678">
        <f>'Raw Data'!B678</f>
        <v>24.881560489999998</v>
      </c>
      <c r="B678">
        <f>'Raw Data'!C678</f>
        <v>113.68354220000001</v>
      </c>
    </row>
    <row r="679" spans="1:2" x14ac:dyDescent="0.35">
      <c r="A679">
        <f>'Raw Data'!B679</f>
        <v>28.446569369999999</v>
      </c>
      <c r="B679">
        <f>'Raw Data'!C679</f>
        <v>111.0659168</v>
      </c>
    </row>
    <row r="680" spans="1:2" x14ac:dyDescent="0.35">
      <c r="A680">
        <f>'Raw Data'!B680</f>
        <v>29.66509147</v>
      </c>
      <c r="B680">
        <f>'Raw Data'!C680</f>
        <v>115.2094762</v>
      </c>
    </row>
    <row r="681" spans="1:2" x14ac:dyDescent="0.35">
      <c r="A681">
        <f>'Raw Data'!B681</f>
        <v>20.679538040000001</v>
      </c>
      <c r="B681">
        <f>'Raw Data'!C681</f>
        <v>83.80752081</v>
      </c>
    </row>
    <row r="682" spans="1:2" x14ac:dyDescent="0.35">
      <c r="A682">
        <f>'Raw Data'!B682</f>
        <v>27.698675049999999</v>
      </c>
      <c r="B682">
        <f>'Raw Data'!C682</f>
        <v>105.2254279</v>
      </c>
    </row>
    <row r="683" spans="1:2" x14ac:dyDescent="0.35">
      <c r="A683">
        <f>'Raw Data'!B683</f>
        <v>13.51260548</v>
      </c>
      <c r="B683">
        <f>'Raw Data'!C683</f>
        <v>101.9553645</v>
      </c>
    </row>
    <row r="684" spans="1:2" x14ac:dyDescent="0.35">
      <c r="A684">
        <f>'Raw Data'!B684</f>
        <v>26.48815965</v>
      </c>
      <c r="B684">
        <f>'Raw Data'!C684</f>
        <v>96.670520139999994</v>
      </c>
    </row>
    <row r="685" spans="1:2" x14ac:dyDescent="0.35">
      <c r="A685">
        <f>'Raw Data'!B685</f>
        <v>29.897498639999998</v>
      </c>
      <c r="B685">
        <f>'Raw Data'!C685</f>
        <v>106.7821615</v>
      </c>
    </row>
    <row r="686" spans="1:2" x14ac:dyDescent="0.35">
      <c r="A686">
        <f>'Raw Data'!B686</f>
        <v>28.684601860000001</v>
      </c>
      <c r="B686">
        <f>'Raw Data'!C686</f>
        <v>119.933931</v>
      </c>
    </row>
    <row r="687" spans="1:2" x14ac:dyDescent="0.35">
      <c r="A687">
        <f>'Raw Data'!B687</f>
        <v>31.000020689999999</v>
      </c>
      <c r="B687">
        <f>'Raw Data'!C687</f>
        <v>112.9152445</v>
      </c>
    </row>
    <row r="688" spans="1:2" x14ac:dyDescent="0.35">
      <c r="A688">
        <f>'Raw Data'!B688</f>
        <v>28.752273639999999</v>
      </c>
      <c r="B688">
        <f>'Raw Data'!C688</f>
        <v>99.244772310000002</v>
      </c>
    </row>
    <row r="689" spans="1:2" x14ac:dyDescent="0.35">
      <c r="A689">
        <f>'Raw Data'!B689</f>
        <v>24.288314239999998</v>
      </c>
      <c r="B689">
        <f>'Raw Data'!C689</f>
        <v>113.47498969999999</v>
      </c>
    </row>
    <row r="690" spans="1:2" x14ac:dyDescent="0.35">
      <c r="A690">
        <f>'Raw Data'!B690</f>
        <v>19.303929889999999</v>
      </c>
      <c r="B690">
        <f>'Raw Data'!C690</f>
        <v>88.187625609999998</v>
      </c>
    </row>
    <row r="691" spans="1:2" x14ac:dyDescent="0.35">
      <c r="A691">
        <f>'Raw Data'!B691</f>
        <v>27.56576535</v>
      </c>
      <c r="B691">
        <f>'Raw Data'!C691</f>
        <v>114.0032539</v>
      </c>
    </row>
    <row r="692" spans="1:2" x14ac:dyDescent="0.35">
      <c r="A692">
        <f>'Raw Data'!B692</f>
        <v>29.394022710000002</v>
      </c>
      <c r="B692">
        <f>'Raw Data'!C692</f>
        <v>104.7753701</v>
      </c>
    </row>
    <row r="693" spans="1:2" x14ac:dyDescent="0.35">
      <c r="A693">
        <f>'Raw Data'!B693</f>
        <v>18.212238060000001</v>
      </c>
      <c r="B693">
        <f>'Raw Data'!C693</f>
        <v>119.89690710000001</v>
      </c>
    </row>
    <row r="694" spans="1:2" x14ac:dyDescent="0.35">
      <c r="A694">
        <f>'Raw Data'!B694</f>
        <v>29.019492620000001</v>
      </c>
      <c r="B694">
        <f>'Raw Data'!C694</f>
        <v>92.507314589999993</v>
      </c>
    </row>
    <row r="695" spans="1:2" x14ac:dyDescent="0.35">
      <c r="A695">
        <f>'Raw Data'!B695</f>
        <v>27.438696669999999</v>
      </c>
      <c r="B695">
        <f>'Raw Data'!C695</f>
        <v>110.28491630000001</v>
      </c>
    </row>
    <row r="696" spans="1:2" x14ac:dyDescent="0.35">
      <c r="A696">
        <f>'Raw Data'!B696</f>
        <v>25.176580189999999</v>
      </c>
      <c r="B696">
        <f>'Raw Data'!C696</f>
        <v>97.894360239999997</v>
      </c>
    </row>
    <row r="697" spans="1:2" x14ac:dyDescent="0.35">
      <c r="A697">
        <f>'Raw Data'!B697</f>
        <v>29.19881071</v>
      </c>
      <c r="B697">
        <f>'Raw Data'!C697</f>
        <v>108.14693389999999</v>
      </c>
    </row>
    <row r="698" spans="1:2" x14ac:dyDescent="0.35">
      <c r="A698">
        <f>'Raw Data'!B698</f>
        <v>25.623119070000001</v>
      </c>
      <c r="B698">
        <f>'Raw Data'!C698</f>
        <v>127.6037264</v>
      </c>
    </row>
    <row r="699" spans="1:2" x14ac:dyDescent="0.35">
      <c r="A699">
        <f>'Raw Data'!B699</f>
        <v>25.30266275</v>
      </c>
      <c r="B699">
        <f>'Raw Data'!C699</f>
        <v>103.206197</v>
      </c>
    </row>
    <row r="700" spans="1:2" x14ac:dyDescent="0.35">
      <c r="A700">
        <f>'Raw Data'!B700</f>
        <v>20.643550650000002</v>
      </c>
      <c r="B700">
        <f>'Raw Data'!C700</f>
        <v>90.233064819999996</v>
      </c>
    </row>
    <row r="701" spans="1:2" x14ac:dyDescent="0.35">
      <c r="A701">
        <f>'Raw Data'!B701</f>
        <v>29.023624040000001</v>
      </c>
      <c r="B701">
        <f>'Raw Data'!C701</f>
        <v>115.0974478</v>
      </c>
    </row>
    <row r="702" spans="1:2" x14ac:dyDescent="0.35">
      <c r="A702">
        <f>'Raw Data'!B702</f>
        <v>20.46960391</v>
      </c>
      <c r="B702">
        <f>'Raw Data'!C702</f>
        <v>99.763332860000006</v>
      </c>
    </row>
    <row r="703" spans="1:2" x14ac:dyDescent="0.35">
      <c r="A703">
        <f>'Raw Data'!B703</f>
        <v>23.579502730000002</v>
      </c>
      <c r="B703">
        <f>'Raw Data'!C703</f>
        <v>105.78614039999999</v>
      </c>
    </row>
    <row r="704" spans="1:2" x14ac:dyDescent="0.35">
      <c r="A704">
        <f>'Raw Data'!B704</f>
        <v>29.278953380000001</v>
      </c>
      <c r="B704">
        <f>'Raw Data'!C704</f>
        <v>108.52860219999999</v>
      </c>
    </row>
    <row r="705" spans="1:2" x14ac:dyDescent="0.35">
      <c r="A705">
        <f>'Raw Data'!B705</f>
        <v>26.162574930000002</v>
      </c>
      <c r="B705">
        <f>'Raw Data'!C705</f>
        <v>102.11491599999999</v>
      </c>
    </row>
    <row r="706" spans="1:2" x14ac:dyDescent="0.35">
      <c r="A706">
        <f>'Raw Data'!B706</f>
        <v>35.545392560000003</v>
      </c>
      <c r="B706">
        <f>'Raw Data'!C706</f>
        <v>121.3622178</v>
      </c>
    </row>
    <row r="707" spans="1:2" x14ac:dyDescent="0.35">
      <c r="A707">
        <f>'Raw Data'!B707</f>
        <v>29.964286550000001</v>
      </c>
      <c r="B707">
        <f>'Raw Data'!C707</f>
        <v>97.694373889999994</v>
      </c>
    </row>
    <row r="708" spans="1:2" x14ac:dyDescent="0.35">
      <c r="A708">
        <f>'Raw Data'!B708</f>
        <v>30.756683259999999</v>
      </c>
      <c r="B708">
        <f>'Raw Data'!C708</f>
        <v>109.53256639999999</v>
      </c>
    </row>
    <row r="709" spans="1:2" x14ac:dyDescent="0.35">
      <c r="A709">
        <f>'Raw Data'!B709</f>
        <v>31.26969399</v>
      </c>
      <c r="B709">
        <f>'Raw Data'!C709</f>
        <v>113.7811</v>
      </c>
    </row>
    <row r="710" spans="1:2" x14ac:dyDescent="0.35">
      <c r="A710">
        <f>'Raw Data'!B710</f>
        <v>25.793459030000001</v>
      </c>
      <c r="B710">
        <f>'Raw Data'!C710</f>
        <v>107.6500183</v>
      </c>
    </row>
    <row r="711" spans="1:2" x14ac:dyDescent="0.35">
      <c r="A711">
        <f>'Raw Data'!B711</f>
        <v>24.340820789999999</v>
      </c>
      <c r="B711">
        <f>'Raw Data'!C711</f>
        <v>99.098666530000003</v>
      </c>
    </row>
    <row r="712" spans="1:2" x14ac:dyDescent="0.35">
      <c r="A712">
        <f>'Raw Data'!B712</f>
        <v>20.93077903</v>
      </c>
      <c r="B712">
        <f>'Raw Data'!C712</f>
        <v>94.698642050000004</v>
      </c>
    </row>
    <row r="713" spans="1:2" x14ac:dyDescent="0.35">
      <c r="A713">
        <f>'Raw Data'!B713</f>
        <v>19.732068380000001</v>
      </c>
      <c r="B713">
        <f>'Raw Data'!C713</f>
        <v>102.27403150000001</v>
      </c>
    </row>
    <row r="714" spans="1:2" x14ac:dyDescent="0.35">
      <c r="A714">
        <f>'Raw Data'!B714</f>
        <v>32.736902839999999</v>
      </c>
      <c r="B714">
        <f>'Raw Data'!C714</f>
        <v>103.7592456</v>
      </c>
    </row>
    <row r="715" spans="1:2" x14ac:dyDescent="0.35">
      <c r="A715">
        <f>'Raw Data'!B715</f>
        <v>23.888956149999999</v>
      </c>
      <c r="B715">
        <f>'Raw Data'!C715</f>
        <v>108.461973</v>
      </c>
    </row>
    <row r="716" spans="1:2" x14ac:dyDescent="0.35">
      <c r="A716">
        <f>'Raw Data'!B716</f>
        <v>31.46957055</v>
      </c>
      <c r="B716">
        <f>'Raw Data'!C716</f>
        <v>123.6345322</v>
      </c>
    </row>
    <row r="717" spans="1:2" x14ac:dyDescent="0.35">
      <c r="A717">
        <f>'Raw Data'!B717</f>
        <v>19.640625100000001</v>
      </c>
      <c r="B717">
        <f>'Raw Data'!C717</f>
        <v>104.6256523</v>
      </c>
    </row>
    <row r="718" spans="1:2" x14ac:dyDescent="0.35">
      <c r="A718">
        <f>'Raw Data'!B718</f>
        <v>26.086744249999999</v>
      </c>
      <c r="B718">
        <f>'Raw Data'!C718</f>
        <v>103.32488909999999</v>
      </c>
    </row>
    <row r="719" spans="1:2" x14ac:dyDescent="0.35">
      <c r="A719">
        <f>'Raw Data'!B719</f>
        <v>33.338515399999999</v>
      </c>
      <c r="B719">
        <f>'Raw Data'!C719</f>
        <v>88.305225109999995</v>
      </c>
    </row>
    <row r="720" spans="1:2" x14ac:dyDescent="0.35">
      <c r="A720">
        <f>'Raw Data'!B720</f>
        <v>28.330391599999999</v>
      </c>
      <c r="B720">
        <f>'Raw Data'!C720</f>
        <v>111.325447</v>
      </c>
    </row>
    <row r="721" spans="1:2" x14ac:dyDescent="0.35">
      <c r="A721">
        <f>'Raw Data'!B721</f>
        <v>28.462523560000001</v>
      </c>
      <c r="B721">
        <f>'Raw Data'!C721</f>
        <v>104.80833060000001</v>
      </c>
    </row>
    <row r="722" spans="1:2" x14ac:dyDescent="0.35">
      <c r="A722">
        <f>'Raw Data'!B722</f>
        <v>24.068511189999999</v>
      </c>
      <c r="B722">
        <f>'Raw Data'!C722</f>
        <v>101.44295459999999</v>
      </c>
    </row>
    <row r="723" spans="1:2" x14ac:dyDescent="0.35">
      <c r="A723">
        <f>'Raw Data'!B723</f>
        <v>22.48650799</v>
      </c>
      <c r="B723">
        <f>'Raw Data'!C723</f>
        <v>102.26539219999999</v>
      </c>
    </row>
    <row r="724" spans="1:2" x14ac:dyDescent="0.35">
      <c r="A724">
        <f>'Raw Data'!B724</f>
        <v>26.775184240000002</v>
      </c>
      <c r="B724">
        <f>'Raw Data'!C724</f>
        <v>104.73548460000001</v>
      </c>
    </row>
    <row r="725" spans="1:2" x14ac:dyDescent="0.35">
      <c r="A725">
        <f>'Raw Data'!B725</f>
        <v>21.371635730000001</v>
      </c>
      <c r="B725">
        <f>'Raw Data'!C725</f>
        <v>107.8832221</v>
      </c>
    </row>
    <row r="726" spans="1:2" x14ac:dyDescent="0.35">
      <c r="A726">
        <f>'Raw Data'!B726</f>
        <v>26.462710640000001</v>
      </c>
      <c r="B726">
        <f>'Raw Data'!C726</f>
        <v>109.7630249</v>
      </c>
    </row>
    <row r="727" spans="1:2" x14ac:dyDescent="0.35">
      <c r="A727">
        <f>'Raw Data'!B727</f>
        <v>31.90618259</v>
      </c>
      <c r="B727">
        <f>'Raw Data'!C727</f>
        <v>122.1565274</v>
      </c>
    </row>
    <row r="728" spans="1:2" x14ac:dyDescent="0.35">
      <c r="A728">
        <f>'Raw Data'!B728</f>
        <v>20.664743850000001</v>
      </c>
      <c r="B728">
        <f>'Raw Data'!C728</f>
        <v>104.17326180000001</v>
      </c>
    </row>
    <row r="729" spans="1:2" x14ac:dyDescent="0.35">
      <c r="A729">
        <f>'Raw Data'!B729</f>
        <v>30.21089358</v>
      </c>
      <c r="B729">
        <f>'Raw Data'!C729</f>
        <v>108.67584220000001</v>
      </c>
    </row>
    <row r="730" spans="1:2" x14ac:dyDescent="0.35">
      <c r="A730">
        <f>'Raw Data'!B730</f>
        <v>31.979548779999998</v>
      </c>
      <c r="B730">
        <f>'Raw Data'!C730</f>
        <v>120.64296520000001</v>
      </c>
    </row>
    <row r="731" spans="1:2" x14ac:dyDescent="0.35">
      <c r="A731">
        <f>'Raw Data'!B731</f>
        <v>25.698830650000001</v>
      </c>
      <c r="B731">
        <f>'Raw Data'!C731</f>
        <v>118.5472324</v>
      </c>
    </row>
    <row r="732" spans="1:2" x14ac:dyDescent="0.35">
      <c r="A732">
        <f>'Raw Data'!B732</f>
        <v>27.16681672</v>
      </c>
      <c r="B732">
        <f>'Raw Data'!C732</f>
        <v>120.78072880000001</v>
      </c>
    </row>
    <row r="733" spans="1:2" x14ac:dyDescent="0.35">
      <c r="A733">
        <f>'Raw Data'!B733</f>
        <v>24.602580320000001</v>
      </c>
      <c r="B733">
        <f>'Raw Data'!C733</f>
        <v>119.7847355</v>
      </c>
    </row>
    <row r="734" spans="1:2" x14ac:dyDescent="0.35">
      <c r="A734">
        <f>'Raw Data'!B734</f>
        <v>25.449789880000001</v>
      </c>
      <c r="B734">
        <f>'Raw Data'!C734</f>
        <v>134.67669530000001</v>
      </c>
    </row>
    <row r="735" spans="1:2" x14ac:dyDescent="0.35">
      <c r="A735">
        <f>'Raw Data'!B735</f>
        <v>31.090601249999999</v>
      </c>
      <c r="B735">
        <f>'Raw Data'!C735</f>
        <v>120.2912741</v>
      </c>
    </row>
    <row r="736" spans="1:2" x14ac:dyDescent="0.35">
      <c r="A736">
        <f>'Raw Data'!B736</f>
        <v>30.624985580000001</v>
      </c>
      <c r="B736">
        <f>'Raw Data'!C736</f>
        <v>102.25557019999999</v>
      </c>
    </row>
    <row r="737" spans="1:2" x14ac:dyDescent="0.35">
      <c r="A737">
        <f>'Raw Data'!B737</f>
        <v>28.967173580000001</v>
      </c>
      <c r="B737">
        <f>'Raw Data'!C737</f>
        <v>120.6265236</v>
      </c>
    </row>
    <row r="738" spans="1:2" x14ac:dyDescent="0.35">
      <c r="A738">
        <f>'Raw Data'!B738</f>
        <v>30.039599670000001</v>
      </c>
      <c r="B738">
        <f>'Raw Data'!C738</f>
        <v>113.7330726</v>
      </c>
    </row>
    <row r="739" spans="1:2" x14ac:dyDescent="0.35">
      <c r="A739">
        <f>'Raw Data'!B739</f>
        <v>28.00014058</v>
      </c>
      <c r="B739">
        <f>'Raw Data'!C739</f>
        <v>107.2928367</v>
      </c>
    </row>
    <row r="740" spans="1:2" x14ac:dyDescent="0.35">
      <c r="A740">
        <f>'Raw Data'!B740</f>
        <v>20.86564941</v>
      </c>
      <c r="B740">
        <f>'Raw Data'!C740</f>
        <v>99.592476820000002</v>
      </c>
    </row>
    <row r="741" spans="1:2" x14ac:dyDescent="0.35">
      <c r="A741">
        <f>'Raw Data'!B741</f>
        <v>32.319987230000002</v>
      </c>
      <c r="B741">
        <f>'Raw Data'!C741</f>
        <v>108.23749650000001</v>
      </c>
    </row>
    <row r="742" spans="1:2" x14ac:dyDescent="0.35">
      <c r="A742">
        <f>'Raw Data'!B742</f>
        <v>22.532538750000001</v>
      </c>
      <c r="B742">
        <f>'Raw Data'!C742</f>
        <v>108.9603786</v>
      </c>
    </row>
    <row r="743" spans="1:2" x14ac:dyDescent="0.35">
      <c r="A743">
        <f>'Raw Data'!B743</f>
        <v>26.499298450000001</v>
      </c>
      <c r="B743">
        <f>'Raw Data'!C743</f>
        <v>86.483812439999994</v>
      </c>
    </row>
    <row r="744" spans="1:2" x14ac:dyDescent="0.35">
      <c r="A744">
        <f>'Raw Data'!B744</f>
        <v>31.266253420000002</v>
      </c>
      <c r="B744">
        <f>'Raw Data'!C744</f>
        <v>108.53517669999999</v>
      </c>
    </row>
    <row r="745" spans="1:2" x14ac:dyDescent="0.35">
      <c r="A745">
        <f>'Raw Data'!B745</f>
        <v>19.993831870000001</v>
      </c>
      <c r="B745">
        <f>'Raw Data'!C745</f>
        <v>102.9446264</v>
      </c>
    </row>
    <row r="746" spans="1:2" x14ac:dyDescent="0.35">
      <c r="A746">
        <f>'Raw Data'!B746</f>
        <v>27.02579983</v>
      </c>
      <c r="B746">
        <f>'Raw Data'!C746</f>
        <v>108.9603786</v>
      </c>
    </row>
    <row r="747" spans="1:2" x14ac:dyDescent="0.35">
      <c r="A747">
        <f>'Raw Data'!B747</f>
        <v>21.03942777</v>
      </c>
      <c r="B747">
        <f>'Raw Data'!C747</f>
        <v>101.1580932</v>
      </c>
    </row>
    <row r="748" spans="1:2" x14ac:dyDescent="0.35">
      <c r="A748">
        <f>'Raw Data'!B748</f>
        <v>29.9737072</v>
      </c>
      <c r="B748">
        <f>'Raw Data'!C748</f>
        <v>96.821832180000001</v>
      </c>
    </row>
    <row r="749" spans="1:2" x14ac:dyDescent="0.35">
      <c r="A749">
        <f>'Raw Data'!B749</f>
        <v>33.013339799999997</v>
      </c>
      <c r="B749">
        <f>'Raw Data'!C749</f>
        <v>116.5113386</v>
      </c>
    </row>
    <row r="750" spans="1:2" x14ac:dyDescent="0.35">
      <c r="A750">
        <f>'Raw Data'!B750</f>
        <v>23.31235817</v>
      </c>
      <c r="B750">
        <f>'Raw Data'!C750</f>
        <v>100.65435050000001</v>
      </c>
    </row>
    <row r="751" spans="1:2" x14ac:dyDescent="0.35">
      <c r="A751">
        <f>'Raw Data'!B751</f>
        <v>22.662011710000002</v>
      </c>
      <c r="B751">
        <f>'Raw Data'!C751</f>
        <v>106.51227110000001</v>
      </c>
    </row>
    <row r="752" spans="1:2" x14ac:dyDescent="0.35">
      <c r="A752">
        <f>'Raw Data'!B752</f>
        <v>27.380183049999999</v>
      </c>
      <c r="B752">
        <f>'Raw Data'!C752</f>
        <v>118.7930461</v>
      </c>
    </row>
    <row r="753" spans="1:2" x14ac:dyDescent="0.35">
      <c r="A753">
        <f>'Raw Data'!B753</f>
        <v>22.50496571</v>
      </c>
      <c r="B753">
        <f>'Raw Data'!C753</f>
        <v>103.1100773</v>
      </c>
    </row>
    <row r="754" spans="1:2" x14ac:dyDescent="0.35">
      <c r="A754">
        <f>'Raw Data'!B754</f>
        <v>16.113844759999999</v>
      </c>
      <c r="B754">
        <f>'Raw Data'!C754</f>
        <v>111.0499633</v>
      </c>
    </row>
    <row r="755" spans="1:2" x14ac:dyDescent="0.35">
      <c r="A755">
        <f>'Raw Data'!B755</f>
        <v>26.873472419999999</v>
      </c>
      <c r="B755">
        <f>'Raw Data'!C755</f>
        <v>109.3692829</v>
      </c>
    </row>
    <row r="756" spans="1:2" x14ac:dyDescent="0.35">
      <c r="A756">
        <f>'Raw Data'!B756</f>
        <v>28.6755934</v>
      </c>
      <c r="B756">
        <f>'Raw Data'!C756</f>
        <v>121.46891290000001</v>
      </c>
    </row>
    <row r="757" spans="1:2" x14ac:dyDescent="0.35">
      <c r="A757">
        <f>'Raw Data'!B757</f>
        <v>25.357662090000002</v>
      </c>
      <c r="B757">
        <f>'Raw Data'!C757</f>
        <v>114.4443247</v>
      </c>
    </row>
    <row r="758" spans="1:2" x14ac:dyDescent="0.35">
      <c r="A758">
        <f>'Raw Data'!B758</f>
        <v>27.5654301</v>
      </c>
      <c r="B758">
        <f>'Raw Data'!C758</f>
        <v>111.20628840000001</v>
      </c>
    </row>
    <row r="759" spans="1:2" x14ac:dyDescent="0.35">
      <c r="A759">
        <f>'Raw Data'!B759</f>
        <v>32.244399530000003</v>
      </c>
      <c r="B759">
        <f>'Raw Data'!C759</f>
        <v>112.03192610000001</v>
      </c>
    </row>
    <row r="760" spans="1:2" x14ac:dyDescent="0.35">
      <c r="A760">
        <f>'Raw Data'!B760</f>
        <v>25.210656100000001</v>
      </c>
      <c r="B760">
        <f>'Raw Data'!C760</f>
        <v>115.48408000000001</v>
      </c>
    </row>
    <row r="761" spans="1:2" x14ac:dyDescent="0.35">
      <c r="A761">
        <f>'Raw Data'!B761</f>
        <v>25.866847620000001</v>
      </c>
      <c r="B761">
        <f>'Raw Data'!C761</f>
        <v>99.877694340000005</v>
      </c>
    </row>
    <row r="762" spans="1:2" x14ac:dyDescent="0.35">
      <c r="A762">
        <f>'Raw Data'!B762</f>
        <v>26.90131598</v>
      </c>
      <c r="B762">
        <f>'Raw Data'!C762</f>
        <v>115.5352821</v>
      </c>
    </row>
    <row r="763" spans="1:2" x14ac:dyDescent="0.35">
      <c r="A763">
        <f>'Raw Data'!B763</f>
        <v>25.430145530000001</v>
      </c>
      <c r="B763">
        <f>'Raw Data'!C763</f>
        <v>113.1837211</v>
      </c>
    </row>
    <row r="764" spans="1:2" x14ac:dyDescent="0.35">
      <c r="A764">
        <f>'Raw Data'!B764</f>
        <v>25.431436680000001</v>
      </c>
      <c r="B764">
        <f>'Raw Data'!C764</f>
        <v>97.455347669999995</v>
      </c>
    </row>
    <row r="765" spans="1:2" x14ac:dyDescent="0.35">
      <c r="A765">
        <f>'Raw Data'!B765</f>
        <v>35.543044080000001</v>
      </c>
      <c r="B765">
        <f>'Raw Data'!C765</f>
        <v>127.4329104</v>
      </c>
    </row>
    <row r="766" spans="1:2" x14ac:dyDescent="0.35">
      <c r="A766">
        <f>'Raw Data'!B766</f>
        <v>27.62866515</v>
      </c>
      <c r="B766">
        <f>'Raw Data'!C766</f>
        <v>109.40634110000001</v>
      </c>
    </row>
    <row r="767" spans="1:2" x14ac:dyDescent="0.35">
      <c r="A767">
        <f>'Raw Data'!B767</f>
        <v>25.51595098</v>
      </c>
      <c r="B767">
        <f>'Raw Data'!C767</f>
        <v>112.6928602</v>
      </c>
    </row>
    <row r="768" spans="1:2" x14ac:dyDescent="0.35">
      <c r="A768">
        <f>'Raw Data'!B768</f>
        <v>33.921505029999999</v>
      </c>
      <c r="B768">
        <f>'Raw Data'!C768</f>
        <v>97.132814170000003</v>
      </c>
    </row>
    <row r="769" spans="1:2" x14ac:dyDescent="0.35">
      <c r="A769">
        <f>'Raw Data'!B769</f>
        <v>32.426967490000003</v>
      </c>
      <c r="B769">
        <f>'Raw Data'!C769</f>
        <v>92.698307049999997</v>
      </c>
    </row>
    <row r="770" spans="1:2" x14ac:dyDescent="0.35">
      <c r="A770">
        <f>'Raw Data'!B770</f>
        <v>30.121350889999999</v>
      </c>
      <c r="B770">
        <f>'Raw Data'!C770</f>
        <v>121.498358</v>
      </c>
    </row>
    <row r="771" spans="1:2" x14ac:dyDescent="0.35">
      <c r="A771">
        <f>'Raw Data'!B771</f>
        <v>23.951494050000001</v>
      </c>
      <c r="B771">
        <f>'Raw Data'!C771</f>
        <v>109.1069808</v>
      </c>
    </row>
    <row r="772" spans="1:2" x14ac:dyDescent="0.35">
      <c r="A772">
        <f>'Raw Data'!B772</f>
        <v>40.66181066</v>
      </c>
      <c r="B772">
        <f>'Raw Data'!C772</f>
        <v>123.81189449999999</v>
      </c>
    </row>
    <row r="773" spans="1:2" x14ac:dyDescent="0.35">
      <c r="A773">
        <f>'Raw Data'!B773</f>
        <v>19.171170750000002</v>
      </c>
      <c r="B773">
        <f>'Raw Data'!C773</f>
        <v>101.4945441</v>
      </c>
    </row>
    <row r="774" spans="1:2" x14ac:dyDescent="0.35">
      <c r="A774">
        <f>'Raw Data'!B774</f>
        <v>18.094012110000001</v>
      </c>
      <c r="B774">
        <f>'Raw Data'!C774</f>
        <v>93.2343312</v>
      </c>
    </row>
    <row r="775" spans="1:2" x14ac:dyDescent="0.35">
      <c r="A775">
        <f>'Raw Data'!B775</f>
        <v>28.91451142</v>
      </c>
      <c r="B775">
        <f>'Raw Data'!C775</f>
        <v>128.17477629999999</v>
      </c>
    </row>
    <row r="776" spans="1:2" x14ac:dyDescent="0.35">
      <c r="A776">
        <f>'Raw Data'!B776</f>
        <v>25.215435029999998</v>
      </c>
      <c r="B776">
        <f>'Raw Data'!C776</f>
        <v>103.6724955</v>
      </c>
    </row>
    <row r="777" spans="1:2" x14ac:dyDescent="0.35">
      <c r="A777">
        <f>'Raw Data'!B777</f>
        <v>14.61459602</v>
      </c>
      <c r="B777">
        <f>'Raw Data'!C777</f>
        <v>101.54460899999999</v>
      </c>
    </row>
    <row r="778" spans="1:2" x14ac:dyDescent="0.35">
      <c r="A778">
        <f>'Raw Data'!B778</f>
        <v>26.296074579999999</v>
      </c>
      <c r="B778">
        <f>'Raw Data'!C778</f>
        <v>109.5111416</v>
      </c>
    </row>
    <row r="779" spans="1:2" x14ac:dyDescent="0.35">
      <c r="A779">
        <f>'Raw Data'!B779</f>
        <v>27.394384779999999</v>
      </c>
      <c r="B779">
        <f>'Raw Data'!C779</f>
        <v>94.924595580000002</v>
      </c>
    </row>
    <row r="780" spans="1:2" x14ac:dyDescent="0.35">
      <c r="A780">
        <f>'Raw Data'!B780</f>
        <v>26.15873869</v>
      </c>
      <c r="B780">
        <f>'Raw Data'!C780</f>
        <v>113.8904209</v>
      </c>
    </row>
    <row r="781" spans="1:2" x14ac:dyDescent="0.35">
      <c r="A781">
        <f>'Raw Data'!B781</f>
        <v>28.51111495</v>
      </c>
      <c r="B781">
        <f>'Raw Data'!C781</f>
        <v>111.2660905</v>
      </c>
    </row>
    <row r="782" spans="1:2" x14ac:dyDescent="0.35">
      <c r="A782">
        <f>'Raw Data'!B782</f>
        <v>24.651100750000001</v>
      </c>
      <c r="B782">
        <f>'Raw Data'!C782</f>
        <v>113.26837570000001</v>
      </c>
    </row>
    <row r="783" spans="1:2" x14ac:dyDescent="0.35">
      <c r="A783">
        <f>'Raw Data'!B783</f>
        <v>26.306834250000001</v>
      </c>
      <c r="B783">
        <f>'Raw Data'!C783</f>
        <v>100.030272</v>
      </c>
    </row>
    <row r="784" spans="1:2" x14ac:dyDescent="0.35">
      <c r="A784">
        <f>'Raw Data'!B784</f>
        <v>33.540651959999998</v>
      </c>
      <c r="B784">
        <f>'Raw Data'!C784</f>
        <v>93.295244999999994</v>
      </c>
    </row>
    <row r="785" spans="1:2" x14ac:dyDescent="0.35">
      <c r="A785">
        <f>'Raw Data'!B785</f>
        <v>31.794172669999998</v>
      </c>
      <c r="B785">
        <f>'Raw Data'!C785</f>
        <v>118.3175578</v>
      </c>
    </row>
    <row r="786" spans="1:2" x14ac:dyDescent="0.35">
      <c r="A786">
        <f>'Raw Data'!B786</f>
        <v>25.95689381</v>
      </c>
      <c r="B786">
        <f>'Raw Data'!C786</f>
        <v>118.74403</v>
      </c>
    </row>
    <row r="787" spans="1:2" x14ac:dyDescent="0.35">
      <c r="A787">
        <f>'Raw Data'!B787</f>
        <v>27.02579983</v>
      </c>
      <c r="B787">
        <f>'Raw Data'!C787</f>
        <v>108.9603786</v>
      </c>
    </row>
    <row r="788" spans="1:2" x14ac:dyDescent="0.35">
      <c r="A788">
        <f>'Raw Data'!B788</f>
        <v>31.368126790000002</v>
      </c>
      <c r="B788">
        <f>'Raw Data'!C788</f>
        <v>95.725615959999999</v>
      </c>
    </row>
    <row r="789" spans="1:2" x14ac:dyDescent="0.35">
      <c r="A789">
        <f>'Raw Data'!B789</f>
        <v>22.312218399999999</v>
      </c>
      <c r="B789">
        <f>'Raw Data'!C789</f>
        <v>98.346597149999994</v>
      </c>
    </row>
    <row r="790" spans="1:2" x14ac:dyDescent="0.35">
      <c r="A790">
        <f>'Raw Data'!B790</f>
        <v>28.65209815</v>
      </c>
      <c r="B790">
        <f>'Raw Data'!C790</f>
        <v>95.491839200000001</v>
      </c>
    </row>
    <row r="791" spans="1:2" x14ac:dyDescent="0.35">
      <c r="A791">
        <f>'Raw Data'!B791</f>
        <v>27.781598169999999</v>
      </c>
      <c r="B791">
        <f>'Raw Data'!C791</f>
        <v>101.8623262</v>
      </c>
    </row>
    <row r="792" spans="1:2" x14ac:dyDescent="0.35">
      <c r="A792">
        <f>'Raw Data'!B792</f>
        <v>30.288156789999999</v>
      </c>
      <c r="B792">
        <f>'Raw Data'!C792</f>
        <v>111.91988929999999</v>
      </c>
    </row>
    <row r="793" spans="1:2" x14ac:dyDescent="0.35">
      <c r="A793">
        <f>'Raw Data'!B793</f>
        <v>22.280110140000001</v>
      </c>
      <c r="B793">
        <f>'Raw Data'!C793</f>
        <v>114.13803969999999</v>
      </c>
    </row>
    <row r="794" spans="1:2" x14ac:dyDescent="0.35">
      <c r="A794">
        <f>'Raw Data'!B794</f>
        <v>26.829051079999999</v>
      </c>
      <c r="B794">
        <f>'Raw Data'!C794</f>
        <v>110.71574870000001</v>
      </c>
    </row>
    <row r="795" spans="1:2" x14ac:dyDescent="0.35">
      <c r="A795">
        <f>'Raw Data'!B795</f>
        <v>23.228415210000001</v>
      </c>
      <c r="B795">
        <f>'Raw Data'!C795</f>
        <v>108.3171552</v>
      </c>
    </row>
    <row r="796" spans="1:2" x14ac:dyDescent="0.35">
      <c r="A796">
        <f>'Raw Data'!B796</f>
        <v>28.660201959999998</v>
      </c>
      <c r="B796">
        <f>'Raw Data'!C796</f>
        <v>125.1226983</v>
      </c>
    </row>
    <row r="797" spans="1:2" x14ac:dyDescent="0.35">
      <c r="A797">
        <f>'Raw Data'!B797</f>
        <v>22.873948859999999</v>
      </c>
      <c r="B797">
        <f>'Raw Data'!C797</f>
        <v>85.760122190000004</v>
      </c>
    </row>
    <row r="798" spans="1:2" x14ac:dyDescent="0.35">
      <c r="A798">
        <f>'Raw Data'!B798</f>
        <v>24.2734731</v>
      </c>
      <c r="B798">
        <f>'Raw Data'!C798</f>
        <v>94.177844179999994</v>
      </c>
    </row>
    <row r="799" spans="1:2" x14ac:dyDescent="0.35">
      <c r="A799">
        <f>'Raw Data'!B799</f>
        <v>27.6131916</v>
      </c>
      <c r="B799">
        <f>'Raw Data'!C799</f>
        <v>107.3381534</v>
      </c>
    </row>
    <row r="800" spans="1:2" x14ac:dyDescent="0.35">
      <c r="A800">
        <f>'Raw Data'!B800</f>
        <v>22.298768750000001</v>
      </c>
      <c r="B800">
        <f>'Raw Data'!C800</f>
        <v>97.562820529999996</v>
      </c>
    </row>
    <row r="801" spans="1:2" x14ac:dyDescent="0.35">
      <c r="A801">
        <f>'Raw Data'!B801</f>
        <v>18.921047210000001</v>
      </c>
      <c r="B801">
        <f>'Raw Data'!C801</f>
        <v>103.5739177</v>
      </c>
    </row>
    <row r="802" spans="1:2" x14ac:dyDescent="0.35">
      <c r="A802">
        <f>'Raw Data'!B802</f>
        <v>32.195885619999999</v>
      </c>
      <c r="B802">
        <f>'Raw Data'!C802</f>
        <v>116.11281889999999</v>
      </c>
    </row>
    <row r="803" spans="1:2" x14ac:dyDescent="0.35">
      <c r="A803">
        <f>'Raw Data'!B803</f>
        <v>23.782978140000001</v>
      </c>
      <c r="B803">
        <f>'Raw Data'!C803</f>
        <v>102.9746241</v>
      </c>
    </row>
    <row r="804" spans="1:2" x14ac:dyDescent="0.35">
      <c r="A804">
        <f>'Raw Data'!B804</f>
        <v>20.001133029999998</v>
      </c>
      <c r="B804">
        <f>'Raw Data'!C804</f>
        <v>103.125822</v>
      </c>
    </row>
    <row r="805" spans="1:2" x14ac:dyDescent="0.35">
      <c r="A805">
        <f>'Raw Data'!B805</f>
        <v>21.456906960000001</v>
      </c>
      <c r="B805">
        <f>'Raw Data'!C805</f>
        <v>106.00008459999999</v>
      </c>
    </row>
    <row r="806" spans="1:2" x14ac:dyDescent="0.35">
      <c r="A806">
        <f>'Raw Data'!B806</f>
        <v>26.50123546</v>
      </c>
      <c r="B806">
        <f>'Raw Data'!C806</f>
        <v>119.70581180000001</v>
      </c>
    </row>
    <row r="807" spans="1:2" x14ac:dyDescent="0.35">
      <c r="A807">
        <f>'Raw Data'!B807</f>
        <v>34.885407960000002</v>
      </c>
      <c r="B807">
        <f>'Raw Data'!C807</f>
        <v>120.4821472</v>
      </c>
    </row>
    <row r="808" spans="1:2" x14ac:dyDescent="0.35">
      <c r="A808">
        <f>'Raw Data'!B808</f>
        <v>26.301485270000001</v>
      </c>
      <c r="B808">
        <f>'Raw Data'!C808</f>
        <v>113.7957342</v>
      </c>
    </row>
    <row r="809" spans="1:2" x14ac:dyDescent="0.35">
      <c r="A809">
        <f>'Raw Data'!B809</f>
        <v>29.914350689999999</v>
      </c>
      <c r="B809">
        <f>'Raw Data'!C809</f>
        <v>111.56851930000001</v>
      </c>
    </row>
    <row r="810" spans="1:2" x14ac:dyDescent="0.35">
      <c r="A810">
        <f>'Raw Data'!B810</f>
        <v>25.079005169999999</v>
      </c>
      <c r="B810">
        <f>'Raw Data'!C810</f>
        <v>109.49686509999999</v>
      </c>
    </row>
    <row r="811" spans="1:2" x14ac:dyDescent="0.35">
      <c r="A811">
        <f>'Raw Data'!B811</f>
        <v>27.92927486</v>
      </c>
      <c r="B811">
        <f>'Raw Data'!C811</f>
        <v>117.41449059999999</v>
      </c>
    </row>
    <row r="812" spans="1:2" x14ac:dyDescent="0.35">
      <c r="A812">
        <f>'Raw Data'!B812</f>
        <v>25.96653323</v>
      </c>
      <c r="B812">
        <f>'Raw Data'!C812</f>
        <v>100.1123853</v>
      </c>
    </row>
    <row r="813" spans="1:2" x14ac:dyDescent="0.35">
      <c r="A813">
        <f>'Raw Data'!B813</f>
        <v>29.850441620000002</v>
      </c>
      <c r="B813">
        <f>'Raw Data'!C813</f>
        <v>124.9215068</v>
      </c>
    </row>
    <row r="814" spans="1:2" x14ac:dyDescent="0.35">
      <c r="A814">
        <f>'Raw Data'!B814</f>
        <v>21.337123080000001</v>
      </c>
      <c r="B814">
        <f>'Raw Data'!C814</f>
        <v>106.28807810000001</v>
      </c>
    </row>
    <row r="815" spans="1:2" x14ac:dyDescent="0.35">
      <c r="A815">
        <f>'Raw Data'!B815</f>
        <v>27.376011179999999</v>
      </c>
      <c r="B815">
        <f>'Raw Data'!C815</f>
        <v>111.8793673</v>
      </c>
    </row>
    <row r="816" spans="1:2" x14ac:dyDescent="0.35">
      <c r="A816">
        <f>'Raw Data'!B816</f>
        <v>27.768487560000001</v>
      </c>
      <c r="B816">
        <f>'Raw Data'!C816</f>
        <v>106.9188039</v>
      </c>
    </row>
    <row r="817" spans="1:2" x14ac:dyDescent="0.35">
      <c r="A817">
        <f>'Raw Data'!B817</f>
        <v>28.979562260000002</v>
      </c>
      <c r="B817">
        <f>'Raw Data'!C817</f>
        <v>125.49679190000001</v>
      </c>
    </row>
    <row r="818" spans="1:2" x14ac:dyDescent="0.35">
      <c r="A818">
        <f>'Raw Data'!B818</f>
        <v>20.270991980000002</v>
      </c>
      <c r="B818">
        <f>'Raw Data'!C818</f>
        <v>111.3726897</v>
      </c>
    </row>
    <row r="819" spans="1:2" x14ac:dyDescent="0.35">
      <c r="A819">
        <f>'Raw Data'!B819</f>
        <v>24.620237110000001</v>
      </c>
      <c r="B819">
        <f>'Raw Data'!C819</f>
        <v>91.877093560000006</v>
      </c>
    </row>
    <row r="820" spans="1:2" x14ac:dyDescent="0.35">
      <c r="A820">
        <f>'Raw Data'!B820</f>
        <v>30.005034370000001</v>
      </c>
      <c r="B820">
        <f>'Raw Data'!C820</f>
        <v>115.9475102</v>
      </c>
    </row>
    <row r="821" spans="1:2" x14ac:dyDescent="0.35">
      <c r="A821">
        <f>'Raw Data'!B821</f>
        <v>28.129144749999998</v>
      </c>
      <c r="B821">
        <f>'Raw Data'!C821</f>
        <v>101.5341409</v>
      </c>
    </row>
    <row r="822" spans="1:2" x14ac:dyDescent="0.35">
      <c r="A822">
        <f>'Raw Data'!B822</f>
        <v>35.669144809999999</v>
      </c>
      <c r="B822">
        <f>'Raw Data'!C822</f>
        <v>110.35738240000001</v>
      </c>
    </row>
    <row r="823" spans="1:2" x14ac:dyDescent="0.35">
      <c r="A823">
        <f>'Raw Data'!B823</f>
        <v>24.353209339999999</v>
      </c>
      <c r="B823">
        <f>'Raw Data'!C823</f>
        <v>98.517395629999996</v>
      </c>
    </row>
    <row r="824" spans="1:2" x14ac:dyDescent="0.35">
      <c r="A824">
        <f>'Raw Data'!B824</f>
        <v>17.063945560000001</v>
      </c>
      <c r="B824">
        <f>'Raw Data'!C824</f>
        <v>102.298379</v>
      </c>
    </row>
    <row r="825" spans="1:2" x14ac:dyDescent="0.35">
      <c r="A825">
        <f>'Raw Data'!B825</f>
        <v>24.668354619999999</v>
      </c>
      <c r="B825">
        <f>'Raw Data'!C825</f>
        <v>108.70294749999999</v>
      </c>
    </row>
    <row r="826" spans="1:2" x14ac:dyDescent="0.35">
      <c r="A826">
        <f>'Raw Data'!B826</f>
        <v>13.690099200000001</v>
      </c>
      <c r="B826">
        <f>'Raw Data'!C826</f>
        <v>107.44944</v>
      </c>
    </row>
    <row r="827" spans="1:2" x14ac:dyDescent="0.35">
      <c r="A827">
        <f>'Raw Data'!B827</f>
        <v>30.51074887</v>
      </c>
      <c r="B827">
        <f>'Raw Data'!C827</f>
        <v>103.2994989</v>
      </c>
    </row>
    <row r="828" spans="1:2" x14ac:dyDescent="0.35">
      <c r="A828">
        <f>'Raw Data'!B828</f>
        <v>26.984112230000001</v>
      </c>
      <c r="B828">
        <f>'Raw Data'!C828</f>
        <v>106.6294726</v>
      </c>
    </row>
    <row r="829" spans="1:2" x14ac:dyDescent="0.35">
      <c r="A829">
        <f>'Raw Data'!B829</f>
        <v>28.99153037</v>
      </c>
      <c r="B829">
        <f>'Raw Data'!C829</f>
        <v>89.178428069999995</v>
      </c>
    </row>
    <row r="830" spans="1:2" x14ac:dyDescent="0.35">
      <c r="A830">
        <f>'Raw Data'!B830</f>
        <v>29.788058119999999</v>
      </c>
      <c r="B830">
        <f>'Raw Data'!C830</f>
        <v>120.2180228</v>
      </c>
    </row>
    <row r="831" spans="1:2" x14ac:dyDescent="0.35">
      <c r="A831">
        <f>'Raw Data'!B831</f>
        <v>32.199641890000002</v>
      </c>
      <c r="B831">
        <f>'Raw Data'!C831</f>
        <v>97.266251580000002</v>
      </c>
    </row>
    <row r="832" spans="1:2" x14ac:dyDescent="0.35">
      <c r="A832">
        <f>'Raw Data'!B832</f>
        <v>14.04507858</v>
      </c>
      <c r="B832">
        <f>'Raw Data'!C832</f>
        <v>106.6073944</v>
      </c>
    </row>
    <row r="833" spans="1:2" x14ac:dyDescent="0.35">
      <c r="A833">
        <f>'Raw Data'!B833</f>
        <v>16.790008480000001</v>
      </c>
      <c r="B833">
        <f>'Raw Data'!C833</f>
        <v>99.234108820000003</v>
      </c>
    </row>
    <row r="834" spans="1:2" x14ac:dyDescent="0.35">
      <c r="A834">
        <f>'Raw Data'!B834</f>
        <v>23.222962299999999</v>
      </c>
      <c r="B834">
        <f>'Raw Data'!C834</f>
        <v>112.2456785</v>
      </c>
    </row>
    <row r="835" spans="1:2" x14ac:dyDescent="0.35">
      <c r="A835">
        <f>'Raw Data'!B835</f>
        <v>25.48051057</v>
      </c>
      <c r="B835">
        <f>'Raw Data'!C835</f>
        <v>111.05555649999999</v>
      </c>
    </row>
    <row r="836" spans="1:2" x14ac:dyDescent="0.35">
      <c r="A836">
        <f>'Raw Data'!B836</f>
        <v>27.99784563</v>
      </c>
      <c r="B836">
        <f>'Raw Data'!C836</f>
        <v>99.65807495</v>
      </c>
    </row>
    <row r="837" spans="1:2" x14ac:dyDescent="0.35">
      <c r="A837">
        <f>'Raw Data'!B837</f>
        <v>27.624035580000001</v>
      </c>
      <c r="B837">
        <f>'Raw Data'!C837</f>
        <v>113.4665165</v>
      </c>
    </row>
    <row r="838" spans="1:2" x14ac:dyDescent="0.35">
      <c r="A838">
        <f>'Raw Data'!B838</f>
        <v>27.87813856</v>
      </c>
      <c r="B838">
        <f>'Raw Data'!C838</f>
        <v>111.50436310000001</v>
      </c>
    </row>
    <row r="839" spans="1:2" x14ac:dyDescent="0.35">
      <c r="A839">
        <f>'Raw Data'!B839</f>
        <v>19.184806930000001</v>
      </c>
      <c r="B839">
        <f>'Raw Data'!C839</f>
        <v>100.5132006</v>
      </c>
    </row>
    <row r="840" spans="1:2" x14ac:dyDescent="0.35">
      <c r="A840">
        <f>'Raw Data'!B840</f>
        <v>23.025964680000001</v>
      </c>
      <c r="B840">
        <f>'Raw Data'!C840</f>
        <v>108.0005681</v>
      </c>
    </row>
    <row r="841" spans="1:2" x14ac:dyDescent="0.35">
      <c r="A841">
        <f>'Raw Data'!B841</f>
        <v>25.387896569999999</v>
      </c>
      <c r="B841">
        <f>'Raw Data'!C841</f>
        <v>117.6444626</v>
      </c>
    </row>
    <row r="842" spans="1:2" x14ac:dyDescent="0.35">
      <c r="A842">
        <f>'Raw Data'!B842</f>
        <v>26.246512150000001</v>
      </c>
      <c r="B842">
        <f>'Raw Data'!C842</f>
        <v>107.8580584</v>
      </c>
    </row>
    <row r="843" spans="1:2" x14ac:dyDescent="0.35">
      <c r="A843">
        <f>'Raw Data'!B843</f>
        <v>24.497792990000001</v>
      </c>
      <c r="B843">
        <f>'Raw Data'!C843</f>
        <v>112.9910833</v>
      </c>
    </row>
    <row r="844" spans="1:2" x14ac:dyDescent="0.35">
      <c r="A844">
        <f>'Raw Data'!B844</f>
        <v>28.271710630000001</v>
      </c>
      <c r="B844">
        <f>'Raw Data'!C844</f>
        <v>113.05098820000001</v>
      </c>
    </row>
    <row r="845" spans="1:2" x14ac:dyDescent="0.35">
      <c r="A845">
        <f>'Raw Data'!B845</f>
        <v>21.29386161</v>
      </c>
      <c r="B845">
        <f>'Raw Data'!C845</f>
        <v>101.9784368</v>
      </c>
    </row>
    <row r="846" spans="1:2" x14ac:dyDescent="0.35">
      <c r="A846">
        <f>'Raw Data'!B846</f>
        <v>24.587069960000001</v>
      </c>
      <c r="B846">
        <f>'Raw Data'!C846</f>
        <v>103.2354591</v>
      </c>
    </row>
    <row r="847" spans="1:2" x14ac:dyDescent="0.35">
      <c r="A847">
        <f>'Raw Data'!B847</f>
        <v>29.514880250000001</v>
      </c>
      <c r="B847">
        <f>'Raw Data'!C847</f>
        <v>103.36624209999999</v>
      </c>
    </row>
    <row r="848" spans="1:2" x14ac:dyDescent="0.35">
      <c r="A848">
        <f>'Raw Data'!B848</f>
        <v>28.02229445</v>
      </c>
      <c r="B848">
        <f>'Raw Data'!C848</f>
        <v>111.3352515</v>
      </c>
    </row>
    <row r="849" spans="1:2" x14ac:dyDescent="0.35">
      <c r="A849">
        <f>'Raw Data'!B849</f>
        <v>25.133136799999999</v>
      </c>
      <c r="B849">
        <f>'Raw Data'!C849</f>
        <v>107.2507202</v>
      </c>
    </row>
    <row r="850" spans="1:2" x14ac:dyDescent="0.35">
      <c r="A850">
        <f>'Raw Data'!B850</f>
        <v>25.246621999999999</v>
      </c>
      <c r="B850">
        <f>'Raw Data'!C850</f>
        <v>92.357011970000002</v>
      </c>
    </row>
    <row r="851" spans="1:2" x14ac:dyDescent="0.35">
      <c r="A851">
        <f>'Raw Data'!B851</f>
        <v>24.619597479999999</v>
      </c>
      <c r="B851">
        <f>'Raw Data'!C851</f>
        <v>108.5326273</v>
      </c>
    </row>
    <row r="852" spans="1:2" x14ac:dyDescent="0.35">
      <c r="A852">
        <f>'Raw Data'!B852</f>
        <v>25.32480095</v>
      </c>
      <c r="B852">
        <f>'Raw Data'!C852</f>
        <v>121.35740490000001</v>
      </c>
    </row>
    <row r="853" spans="1:2" x14ac:dyDescent="0.35">
      <c r="A853">
        <f>'Raw Data'!B853</f>
        <v>24.480986779999999</v>
      </c>
      <c r="B853">
        <f>'Raw Data'!C853</f>
        <v>119.8087386</v>
      </c>
    </row>
    <row r="854" spans="1:2" x14ac:dyDescent="0.35">
      <c r="A854">
        <f>'Raw Data'!B854</f>
        <v>25.177971500000002</v>
      </c>
      <c r="B854">
        <f>'Raw Data'!C854</f>
        <v>82.156365300000004</v>
      </c>
    </row>
    <row r="855" spans="1:2" x14ac:dyDescent="0.35">
      <c r="A855">
        <f>'Raw Data'!B855</f>
        <v>28.478504130000001</v>
      </c>
      <c r="B855">
        <f>'Raw Data'!C855</f>
        <v>108.6719945</v>
      </c>
    </row>
    <row r="856" spans="1:2" x14ac:dyDescent="0.35">
      <c r="A856">
        <f>'Raw Data'!B856</f>
        <v>28.374246190000001</v>
      </c>
      <c r="B856">
        <f>'Raw Data'!C856</f>
        <v>114.0501412</v>
      </c>
    </row>
    <row r="857" spans="1:2" x14ac:dyDescent="0.35">
      <c r="A857">
        <f>'Raw Data'!B857</f>
        <v>20.43535378</v>
      </c>
      <c r="B857">
        <f>'Raw Data'!C857</f>
        <v>109.98690689999999</v>
      </c>
    </row>
    <row r="858" spans="1:2" x14ac:dyDescent="0.35">
      <c r="A858">
        <f>'Raw Data'!B858</f>
        <v>35.958816749999997</v>
      </c>
      <c r="B858">
        <f>'Raw Data'!C858</f>
        <v>111.5328336</v>
      </c>
    </row>
    <row r="859" spans="1:2" x14ac:dyDescent="0.35">
      <c r="A859">
        <f>'Raw Data'!B859</f>
        <v>24.284209430000001</v>
      </c>
      <c r="B859">
        <f>'Raw Data'!C859</f>
        <v>123.5020202</v>
      </c>
    </row>
    <row r="860" spans="1:2" x14ac:dyDescent="0.35">
      <c r="A860">
        <f>'Raw Data'!B860</f>
        <v>29.344398519999999</v>
      </c>
      <c r="B860">
        <f>'Raw Data'!C860</f>
        <v>121.8675417</v>
      </c>
    </row>
    <row r="861" spans="1:2" x14ac:dyDescent="0.35">
      <c r="A861">
        <f>'Raw Data'!B861</f>
        <v>21.64171133</v>
      </c>
      <c r="B861">
        <f>'Raw Data'!C861</f>
        <v>105.43015990000001</v>
      </c>
    </row>
    <row r="862" spans="1:2" x14ac:dyDescent="0.35">
      <c r="A862">
        <f>'Raw Data'!B862</f>
        <v>34.313378759999999</v>
      </c>
      <c r="B862">
        <f>'Raw Data'!C862</f>
        <v>110.4037623</v>
      </c>
    </row>
    <row r="863" spans="1:2" x14ac:dyDescent="0.35">
      <c r="A863">
        <f>'Raw Data'!B863</f>
        <v>29.690960480000001</v>
      </c>
      <c r="B863">
        <f>'Raw Data'!C863</f>
        <v>112.6207038</v>
      </c>
    </row>
    <row r="864" spans="1:2" x14ac:dyDescent="0.35">
      <c r="A864">
        <f>'Raw Data'!B864</f>
        <v>28.912362229999999</v>
      </c>
      <c r="B864">
        <f>'Raw Data'!C864</f>
        <v>116.43750110000001</v>
      </c>
    </row>
    <row r="865" spans="1:2" x14ac:dyDescent="0.35">
      <c r="A865">
        <f>'Raw Data'!B865</f>
        <v>26.105556539999998</v>
      </c>
      <c r="B865">
        <f>'Raw Data'!C865</f>
        <v>108.5539296</v>
      </c>
    </row>
    <row r="866" spans="1:2" x14ac:dyDescent="0.35">
      <c r="A866">
        <f>'Raw Data'!B866</f>
        <v>17.799703869999998</v>
      </c>
      <c r="B866">
        <f>'Raw Data'!C866</f>
        <v>108.7673631</v>
      </c>
    </row>
    <row r="867" spans="1:2" x14ac:dyDescent="0.35">
      <c r="A867">
        <f>'Raw Data'!B867</f>
        <v>35.314108670000003</v>
      </c>
      <c r="B867">
        <f>'Raw Data'!C867</f>
        <v>131.26149770000001</v>
      </c>
    </row>
    <row r="868" spans="1:2" x14ac:dyDescent="0.35">
      <c r="A868">
        <f>'Raw Data'!B868</f>
        <v>31.26845299</v>
      </c>
      <c r="B868">
        <f>'Raw Data'!C868</f>
        <v>123.9063424</v>
      </c>
    </row>
    <row r="869" spans="1:2" x14ac:dyDescent="0.35">
      <c r="A869">
        <f>'Raw Data'!B869</f>
        <v>25.392604420000001</v>
      </c>
      <c r="B869">
        <f>'Raw Data'!C869</f>
        <v>112.6969328</v>
      </c>
    </row>
    <row r="870" spans="1:2" x14ac:dyDescent="0.35">
      <c r="A870">
        <f>'Raw Data'!B870</f>
        <v>29.392936630000001</v>
      </c>
      <c r="B870">
        <f>'Raw Data'!C870</f>
        <v>119.4174598</v>
      </c>
    </row>
    <row r="871" spans="1:2" x14ac:dyDescent="0.35">
      <c r="A871">
        <f>'Raw Data'!B871</f>
        <v>20.44692658</v>
      </c>
      <c r="B871">
        <f>'Raw Data'!C871</f>
        <v>111.74672750000001</v>
      </c>
    </row>
    <row r="872" spans="1:2" x14ac:dyDescent="0.35">
      <c r="A872">
        <f>'Raw Data'!B872</f>
        <v>17.467263190000001</v>
      </c>
      <c r="B872">
        <f>'Raw Data'!C872</f>
        <v>101.5403249</v>
      </c>
    </row>
    <row r="873" spans="1:2" x14ac:dyDescent="0.35">
      <c r="A873">
        <f>'Raw Data'!B873</f>
        <v>27.08223465</v>
      </c>
      <c r="B873">
        <f>'Raw Data'!C873</f>
        <v>114.4352536</v>
      </c>
    </row>
    <row r="874" spans="1:2" x14ac:dyDescent="0.35">
      <c r="A874">
        <f>'Raw Data'!B874</f>
        <v>23.012404849999999</v>
      </c>
      <c r="B874">
        <f>'Raw Data'!C874</f>
        <v>111.007893</v>
      </c>
    </row>
    <row r="875" spans="1:2" x14ac:dyDescent="0.35">
      <c r="A875">
        <f>'Raw Data'!B875</f>
        <v>24.586964680000001</v>
      </c>
      <c r="B875">
        <f>'Raw Data'!C875</f>
        <v>121.8949269</v>
      </c>
    </row>
    <row r="876" spans="1:2" x14ac:dyDescent="0.35">
      <c r="A876">
        <f>'Raw Data'!B876</f>
        <v>26.736517299999999</v>
      </c>
      <c r="B876">
        <f>'Raw Data'!C876</f>
        <v>109.49015660000001</v>
      </c>
    </row>
    <row r="877" spans="1:2" x14ac:dyDescent="0.35">
      <c r="A877">
        <f>'Raw Data'!B877</f>
        <v>21.063612469999999</v>
      </c>
      <c r="B877">
        <f>'Raw Data'!C877</f>
        <v>113.720271</v>
      </c>
    </row>
    <row r="878" spans="1:2" x14ac:dyDescent="0.35">
      <c r="A878">
        <f>'Raw Data'!B878</f>
        <v>26.59904865</v>
      </c>
      <c r="B878">
        <f>'Raw Data'!C878</f>
        <v>104.5887943</v>
      </c>
    </row>
    <row r="879" spans="1:2" x14ac:dyDescent="0.35">
      <c r="A879">
        <f>'Raw Data'!B879</f>
        <v>21.479255380000001</v>
      </c>
      <c r="B879">
        <f>'Raw Data'!C879</f>
        <v>109.8748937</v>
      </c>
    </row>
    <row r="880" spans="1:2" x14ac:dyDescent="0.35">
      <c r="A880">
        <f>'Raw Data'!B880</f>
        <v>32.062361709999998</v>
      </c>
      <c r="B880">
        <f>'Raw Data'!C880</f>
        <v>113.3507153</v>
      </c>
    </row>
    <row r="881" spans="1:2" x14ac:dyDescent="0.35">
      <c r="A881">
        <f>'Raw Data'!B881</f>
        <v>26.49831198</v>
      </c>
      <c r="B881">
        <f>'Raw Data'!C881</f>
        <v>102.1266378</v>
      </c>
    </row>
    <row r="882" spans="1:2" x14ac:dyDescent="0.35">
      <c r="A882">
        <f>'Raw Data'!B882</f>
        <v>29.637792650000002</v>
      </c>
      <c r="B882">
        <f>'Raw Data'!C882</f>
        <v>120.56444140000001</v>
      </c>
    </row>
    <row r="883" spans="1:2" x14ac:dyDescent="0.35">
      <c r="A883">
        <f>'Raw Data'!B883</f>
        <v>18.137134150000001</v>
      </c>
      <c r="B883">
        <f>'Raw Data'!C883</f>
        <v>115.6614324</v>
      </c>
    </row>
    <row r="884" spans="1:2" x14ac:dyDescent="0.35">
      <c r="A884">
        <f>'Raw Data'!B884</f>
        <v>29.948788159999999</v>
      </c>
      <c r="B884">
        <f>'Raw Data'!C884</f>
        <v>90.379750009999995</v>
      </c>
    </row>
    <row r="885" spans="1:2" x14ac:dyDescent="0.35">
      <c r="A885">
        <f>'Raw Data'!B885</f>
        <v>34.48611846</v>
      </c>
      <c r="B885">
        <f>'Raw Data'!C885</f>
        <v>94.226266269999996</v>
      </c>
    </row>
    <row r="886" spans="1:2" x14ac:dyDescent="0.35">
      <c r="A886">
        <f>'Raw Data'!B886</f>
        <v>27.588053940000002</v>
      </c>
      <c r="B886">
        <f>'Raw Data'!C886</f>
        <v>111.45953280000001</v>
      </c>
    </row>
    <row r="887" spans="1:2" x14ac:dyDescent="0.35">
      <c r="A887">
        <f>'Raw Data'!B887</f>
        <v>29.610705540000001</v>
      </c>
      <c r="B887">
        <f>'Raw Data'!C887</f>
        <v>114.0519651</v>
      </c>
    </row>
    <row r="888" spans="1:2" x14ac:dyDescent="0.35">
      <c r="A888">
        <f>'Raw Data'!B888</f>
        <v>25.809577180000002</v>
      </c>
      <c r="B888">
        <f>'Raw Data'!C888</f>
        <v>98.125846609999996</v>
      </c>
    </row>
    <row r="889" spans="1:2" x14ac:dyDescent="0.35">
      <c r="A889">
        <f>'Raw Data'!B889</f>
        <v>28.876438109999999</v>
      </c>
      <c r="B889">
        <f>'Raw Data'!C889</f>
        <v>113.3099769</v>
      </c>
    </row>
    <row r="890" spans="1:2" x14ac:dyDescent="0.35">
      <c r="A890">
        <f>'Raw Data'!B890</f>
        <v>35.005912559999999</v>
      </c>
      <c r="B890">
        <f>'Raw Data'!C890</f>
        <v>110.9535848</v>
      </c>
    </row>
    <row r="891" spans="1:2" x14ac:dyDescent="0.35">
      <c r="A891">
        <f>'Raw Data'!B891</f>
        <v>38.231289230000002</v>
      </c>
      <c r="B891">
        <f>'Raw Data'!C891</f>
        <v>97.343580720000006</v>
      </c>
    </row>
    <row r="892" spans="1:2" x14ac:dyDescent="0.35">
      <c r="A892">
        <f>'Raw Data'!B892</f>
        <v>28.58590281</v>
      </c>
      <c r="B892">
        <f>'Raw Data'!C892</f>
        <v>109.79262060000001</v>
      </c>
    </row>
    <row r="893" spans="1:2" x14ac:dyDescent="0.35">
      <c r="A893">
        <f>'Raw Data'!B893</f>
        <v>21.901594110000001</v>
      </c>
      <c r="B893">
        <f>'Raw Data'!C893</f>
        <v>94.031642559999995</v>
      </c>
    </row>
    <row r="894" spans="1:2" x14ac:dyDescent="0.35">
      <c r="A894">
        <f>'Raw Data'!B894</f>
        <v>30.116534770000001</v>
      </c>
      <c r="B894">
        <f>'Raw Data'!C894</f>
        <v>116.2836145</v>
      </c>
    </row>
    <row r="895" spans="1:2" x14ac:dyDescent="0.35">
      <c r="A895">
        <f>'Raw Data'!B895</f>
        <v>20.811786099999999</v>
      </c>
      <c r="B895">
        <f>'Raw Data'!C895</f>
        <v>97.665672720000003</v>
      </c>
    </row>
    <row r="896" spans="1:2" x14ac:dyDescent="0.35">
      <c r="A896">
        <f>'Raw Data'!B896</f>
        <v>23.877907619999998</v>
      </c>
      <c r="B896">
        <f>'Raw Data'!C896</f>
        <v>108.9603786</v>
      </c>
    </row>
    <row r="897" spans="1:2" x14ac:dyDescent="0.35">
      <c r="A897">
        <f>'Raw Data'!B897</f>
        <v>24.449067509999999</v>
      </c>
      <c r="B897">
        <f>'Raw Data'!C897</f>
        <v>117.9595327</v>
      </c>
    </row>
    <row r="898" spans="1:2" x14ac:dyDescent="0.35">
      <c r="A898">
        <f>'Raw Data'!B898</f>
        <v>37.20587433</v>
      </c>
      <c r="B898">
        <f>'Raw Data'!C898</f>
        <v>110.8210258</v>
      </c>
    </row>
    <row r="899" spans="1:2" x14ac:dyDescent="0.35">
      <c r="A899">
        <f>'Raw Data'!B899</f>
        <v>34.143545789999997</v>
      </c>
      <c r="B899">
        <f>'Raw Data'!C899</f>
        <v>112.08171179999999</v>
      </c>
    </row>
    <row r="900" spans="1:2" x14ac:dyDescent="0.35">
      <c r="A900">
        <f>'Raw Data'!B900</f>
        <v>33.108132730000001</v>
      </c>
      <c r="B900">
        <f>'Raw Data'!C900</f>
        <v>121.944491</v>
      </c>
    </row>
    <row r="901" spans="1:2" x14ac:dyDescent="0.35">
      <c r="A901">
        <f>'Raw Data'!B901</f>
        <v>27.02579983</v>
      </c>
      <c r="B901">
        <f>'Raw Data'!C901</f>
        <v>108.9603786</v>
      </c>
    </row>
    <row r="902" spans="1:2" x14ac:dyDescent="0.35">
      <c r="A902">
        <f>'Raw Data'!B902</f>
        <v>27.02579983</v>
      </c>
      <c r="B902">
        <f>'Raw Data'!C902</f>
        <v>108.9603786</v>
      </c>
    </row>
    <row r="903" spans="1:2" x14ac:dyDescent="0.35">
      <c r="A903">
        <f>'Raw Data'!B903</f>
        <v>28.18108552</v>
      </c>
      <c r="B903">
        <f>'Raw Data'!C903</f>
        <v>126.4926301</v>
      </c>
    </row>
    <row r="904" spans="1:2" x14ac:dyDescent="0.35">
      <c r="A904">
        <f>'Raw Data'!B904</f>
        <v>36.189588069999999</v>
      </c>
      <c r="B904">
        <f>'Raw Data'!C904</f>
        <v>111.98327260000001</v>
      </c>
    </row>
    <row r="905" spans="1:2" x14ac:dyDescent="0.35">
      <c r="A905">
        <f>'Raw Data'!B905</f>
        <v>29.23768385</v>
      </c>
      <c r="B905">
        <f>'Raw Data'!C905</f>
        <v>110.8327118</v>
      </c>
    </row>
    <row r="906" spans="1:2" x14ac:dyDescent="0.35">
      <c r="A906">
        <f>'Raw Data'!B906</f>
        <v>32.150737309999997</v>
      </c>
      <c r="B906">
        <f>'Raw Data'!C906</f>
        <v>99.256988410000005</v>
      </c>
    </row>
    <row r="907" spans="1:2" x14ac:dyDescent="0.35">
      <c r="A907">
        <f>'Raw Data'!B907</f>
        <v>18.950860769999998</v>
      </c>
      <c r="B907">
        <f>'Raw Data'!C907</f>
        <v>110.47491049999999</v>
      </c>
    </row>
    <row r="908" spans="1:2" x14ac:dyDescent="0.35">
      <c r="A908">
        <f>'Raw Data'!B908</f>
        <v>30.60937912</v>
      </c>
      <c r="B908">
        <f>'Raw Data'!C908</f>
        <v>103.82488549999999</v>
      </c>
    </row>
    <row r="909" spans="1:2" x14ac:dyDescent="0.35">
      <c r="A909">
        <f>'Raw Data'!B909</f>
        <v>21.728334579999999</v>
      </c>
      <c r="B909">
        <f>'Raw Data'!C909</f>
        <v>119.11786309999999</v>
      </c>
    </row>
    <row r="910" spans="1:2" x14ac:dyDescent="0.35">
      <c r="A910">
        <f>'Raw Data'!B910</f>
        <v>25.895489959999999</v>
      </c>
      <c r="B910">
        <f>'Raw Data'!C910</f>
        <v>99.876344250000002</v>
      </c>
    </row>
    <row r="911" spans="1:2" x14ac:dyDescent="0.35">
      <c r="A911">
        <f>'Raw Data'!B911</f>
        <v>34.11015811</v>
      </c>
      <c r="B911">
        <f>'Raw Data'!C911</f>
        <v>118.4258337</v>
      </c>
    </row>
    <row r="912" spans="1:2" x14ac:dyDescent="0.35">
      <c r="A912">
        <f>'Raw Data'!B912</f>
        <v>28.735815150000001</v>
      </c>
      <c r="B912">
        <f>'Raw Data'!C912</f>
        <v>109.38735749999999</v>
      </c>
    </row>
    <row r="913" spans="1:2" x14ac:dyDescent="0.35">
      <c r="A913">
        <f>'Raw Data'!B913</f>
        <v>31.075079580000001</v>
      </c>
      <c r="B913">
        <f>'Raw Data'!C913</f>
        <v>116.3897173</v>
      </c>
    </row>
    <row r="914" spans="1:2" x14ac:dyDescent="0.35">
      <c r="A914">
        <f>'Raw Data'!B914</f>
        <v>26.075096299999998</v>
      </c>
      <c r="B914">
        <f>'Raw Data'!C914</f>
        <v>112.86448799999999</v>
      </c>
    </row>
    <row r="915" spans="1:2" x14ac:dyDescent="0.35">
      <c r="A915">
        <f>'Raw Data'!B915</f>
        <v>17.369934669999999</v>
      </c>
      <c r="B915">
        <f>'Raw Data'!C915</f>
        <v>102.407882</v>
      </c>
    </row>
    <row r="916" spans="1:2" x14ac:dyDescent="0.35">
      <c r="A916">
        <f>'Raw Data'!B916</f>
        <v>22.323585059999999</v>
      </c>
      <c r="B916">
        <f>'Raw Data'!C916</f>
        <v>101.5203389</v>
      </c>
    </row>
    <row r="917" spans="1:2" x14ac:dyDescent="0.35">
      <c r="A917">
        <f>'Raw Data'!B917</f>
        <v>30.401214660000001</v>
      </c>
      <c r="B917">
        <f>'Raw Data'!C917</f>
        <v>109.5953382</v>
      </c>
    </row>
    <row r="918" spans="1:2" x14ac:dyDescent="0.35">
      <c r="A918">
        <f>'Raw Data'!B918</f>
        <v>28.673568549999999</v>
      </c>
      <c r="B918">
        <f>'Raw Data'!C918</f>
        <v>123.1276948</v>
      </c>
    </row>
    <row r="919" spans="1:2" x14ac:dyDescent="0.35">
      <c r="A919">
        <f>'Raw Data'!B919</f>
        <v>35.312174689999999</v>
      </c>
      <c r="B919">
        <f>'Raw Data'!C919</f>
        <v>108.4157866</v>
      </c>
    </row>
    <row r="920" spans="1:2" x14ac:dyDescent="0.35">
      <c r="A920">
        <f>'Raw Data'!B920</f>
        <v>27.633015910000001</v>
      </c>
      <c r="B920">
        <f>'Raw Data'!C920</f>
        <v>97.912542380000005</v>
      </c>
    </row>
    <row r="921" spans="1:2" x14ac:dyDescent="0.35">
      <c r="A921">
        <f>'Raw Data'!B921</f>
        <v>22.535978620000002</v>
      </c>
      <c r="B921">
        <f>'Raw Data'!C921</f>
        <v>114.8712201</v>
      </c>
    </row>
    <row r="922" spans="1:2" x14ac:dyDescent="0.35">
      <c r="A922">
        <f>'Raw Data'!B922</f>
        <v>26.87087695</v>
      </c>
      <c r="B922">
        <f>'Raw Data'!C922</f>
        <v>113.43713</v>
      </c>
    </row>
    <row r="923" spans="1:2" x14ac:dyDescent="0.35">
      <c r="A923">
        <f>'Raw Data'!B923</f>
        <v>31.98913804</v>
      </c>
      <c r="B923">
        <f>'Raw Data'!C923</f>
        <v>121.31303870000001</v>
      </c>
    </row>
    <row r="924" spans="1:2" x14ac:dyDescent="0.35">
      <c r="A924">
        <f>'Raw Data'!B924</f>
        <v>18.214522819999999</v>
      </c>
      <c r="B924">
        <f>'Raw Data'!C924</f>
        <v>112.5711823</v>
      </c>
    </row>
    <row r="925" spans="1:2" x14ac:dyDescent="0.35">
      <c r="A925">
        <f>'Raw Data'!B925</f>
        <v>28.728239689999999</v>
      </c>
      <c r="B925">
        <f>'Raw Data'!C925</f>
        <v>123.9208738</v>
      </c>
    </row>
    <row r="926" spans="1:2" x14ac:dyDescent="0.35">
      <c r="A926">
        <f>'Raw Data'!B926</f>
        <v>20.697531120000001</v>
      </c>
      <c r="B926">
        <f>'Raw Data'!C926</f>
        <v>124.8715088</v>
      </c>
    </row>
    <row r="927" spans="1:2" x14ac:dyDescent="0.35">
      <c r="A927">
        <f>'Raw Data'!B927</f>
        <v>27.813566269999999</v>
      </c>
      <c r="B927">
        <f>'Raw Data'!C927</f>
        <v>106.7923615</v>
      </c>
    </row>
    <row r="928" spans="1:2" x14ac:dyDescent="0.35">
      <c r="A928">
        <f>'Raw Data'!B928</f>
        <v>30.632219670000001</v>
      </c>
      <c r="B928">
        <f>'Raw Data'!C928</f>
        <v>107.47452989999999</v>
      </c>
    </row>
    <row r="929" spans="1:2" x14ac:dyDescent="0.35">
      <c r="A929">
        <f>'Raw Data'!B929</f>
        <v>29.75936853</v>
      </c>
      <c r="B929">
        <f>'Raw Data'!C929</f>
        <v>119.73975660000001</v>
      </c>
    </row>
    <row r="930" spans="1:2" x14ac:dyDescent="0.35">
      <c r="A930">
        <f>'Raw Data'!B930</f>
        <v>33.701942619999997</v>
      </c>
      <c r="B930">
        <f>'Raw Data'!C930</f>
        <v>114.0494747</v>
      </c>
    </row>
    <row r="931" spans="1:2" x14ac:dyDescent="0.35">
      <c r="A931">
        <f>'Raw Data'!B931</f>
        <v>28.253653320000002</v>
      </c>
      <c r="B931">
        <f>'Raw Data'!C931</f>
        <v>107.09929529999999</v>
      </c>
    </row>
    <row r="932" spans="1:2" x14ac:dyDescent="0.35">
      <c r="A932">
        <f>'Raw Data'!B932</f>
        <v>29.567910390000002</v>
      </c>
      <c r="B932">
        <f>'Raw Data'!C932</f>
        <v>104.712965</v>
      </c>
    </row>
    <row r="933" spans="1:2" x14ac:dyDescent="0.35">
      <c r="A933">
        <f>'Raw Data'!B933</f>
        <v>29.742769809999999</v>
      </c>
      <c r="B933">
        <f>'Raw Data'!C933</f>
        <v>105.53573350000001</v>
      </c>
    </row>
    <row r="934" spans="1:2" x14ac:dyDescent="0.35">
      <c r="A934">
        <f>'Raw Data'!B934</f>
        <v>22.151376989999999</v>
      </c>
      <c r="B934">
        <f>'Raw Data'!C934</f>
        <v>88.293680910000006</v>
      </c>
    </row>
    <row r="935" spans="1:2" x14ac:dyDescent="0.35">
      <c r="A935">
        <f>'Raw Data'!B935</f>
        <v>26.36260631</v>
      </c>
      <c r="B935">
        <f>'Raw Data'!C935</f>
        <v>113.9746529</v>
      </c>
    </row>
    <row r="936" spans="1:2" x14ac:dyDescent="0.35">
      <c r="A936">
        <f>'Raw Data'!B936</f>
        <v>14.705058230000001</v>
      </c>
      <c r="B936">
        <f>'Raw Data'!C936</f>
        <v>95.883016650000002</v>
      </c>
    </row>
    <row r="937" spans="1:2" x14ac:dyDescent="0.35">
      <c r="A937">
        <f>'Raw Data'!B937</f>
        <v>28.88440409</v>
      </c>
      <c r="B937">
        <f>'Raw Data'!C937</f>
        <v>100.1816087</v>
      </c>
    </row>
    <row r="938" spans="1:2" x14ac:dyDescent="0.35">
      <c r="A938">
        <f>'Raw Data'!B938</f>
        <v>13.242101379999999</v>
      </c>
      <c r="B938">
        <f>'Raw Data'!C938</f>
        <v>113.4177846</v>
      </c>
    </row>
    <row r="939" spans="1:2" x14ac:dyDescent="0.35">
      <c r="A939">
        <f>'Raw Data'!B939</f>
        <v>31.24547931</v>
      </c>
      <c r="B939">
        <f>'Raw Data'!C939</f>
        <v>95.455032459999998</v>
      </c>
    </row>
    <row r="940" spans="1:2" x14ac:dyDescent="0.35">
      <c r="A940">
        <f>'Raw Data'!B940</f>
        <v>35.266557849999998</v>
      </c>
      <c r="B940">
        <f>'Raw Data'!C940</f>
        <v>124.4139076</v>
      </c>
    </row>
    <row r="941" spans="1:2" x14ac:dyDescent="0.35">
      <c r="A941">
        <f>'Raw Data'!B941</f>
        <v>29.493633880000001</v>
      </c>
      <c r="B941">
        <f>'Raw Data'!C941</f>
        <v>113.32929900000001</v>
      </c>
    </row>
    <row r="942" spans="1:2" x14ac:dyDescent="0.35">
      <c r="A942">
        <f>'Raw Data'!B942</f>
        <v>30.265381300000001</v>
      </c>
      <c r="B942">
        <f>'Raw Data'!C942</f>
        <v>112.0001259</v>
      </c>
    </row>
    <row r="943" spans="1:2" x14ac:dyDescent="0.35">
      <c r="A943">
        <f>'Raw Data'!B943</f>
        <v>33.024359959999998</v>
      </c>
      <c r="B943">
        <f>'Raw Data'!C943</f>
        <v>99.813358469999997</v>
      </c>
    </row>
    <row r="944" spans="1:2" x14ac:dyDescent="0.35">
      <c r="A944">
        <f>'Raw Data'!B944</f>
        <v>24.825838319999999</v>
      </c>
      <c r="B944">
        <f>'Raw Data'!C944</f>
        <v>97.692966249999998</v>
      </c>
    </row>
    <row r="945" spans="1:2" x14ac:dyDescent="0.35">
      <c r="A945">
        <f>'Raw Data'!B945</f>
        <v>20.637528889999999</v>
      </c>
      <c r="B945">
        <f>'Raw Data'!C945</f>
        <v>99.101490709999993</v>
      </c>
    </row>
    <row r="946" spans="1:2" x14ac:dyDescent="0.35">
      <c r="A946">
        <f>'Raw Data'!B946</f>
        <v>26.5700632</v>
      </c>
      <c r="B946">
        <f>'Raw Data'!C946</f>
        <v>85.493138860000002</v>
      </c>
    </row>
    <row r="947" spans="1:2" x14ac:dyDescent="0.35">
      <c r="A947">
        <f>'Raw Data'!B947</f>
        <v>23.185375740000001</v>
      </c>
      <c r="B947">
        <f>'Raw Data'!C947</f>
        <v>85.010064240000005</v>
      </c>
    </row>
    <row r="948" spans="1:2" x14ac:dyDescent="0.35">
      <c r="A948">
        <f>'Raw Data'!B948</f>
        <v>27.383810130000001</v>
      </c>
      <c r="B948">
        <f>'Raw Data'!C948</f>
        <v>119.3399397</v>
      </c>
    </row>
    <row r="949" spans="1:2" x14ac:dyDescent="0.35">
      <c r="A949">
        <f>'Raw Data'!B949</f>
        <v>28.27369032</v>
      </c>
      <c r="B949">
        <f>'Raw Data'!C949</f>
        <v>128.35464529999999</v>
      </c>
    </row>
    <row r="950" spans="1:2" x14ac:dyDescent="0.35">
      <c r="A950">
        <f>'Raw Data'!B950</f>
        <v>24.608909990000001</v>
      </c>
      <c r="B950">
        <f>'Raw Data'!C950</f>
        <v>107.6935683</v>
      </c>
    </row>
    <row r="951" spans="1:2" x14ac:dyDescent="0.35">
      <c r="A951">
        <f>'Raw Data'!B951</f>
        <v>23.431405170000001</v>
      </c>
      <c r="B951">
        <f>'Raw Data'!C951</f>
        <v>110.8405767</v>
      </c>
    </row>
    <row r="952" spans="1:2" x14ac:dyDescent="0.35">
      <c r="A952">
        <f>'Raw Data'!B952</f>
        <v>16.229342030000002</v>
      </c>
      <c r="B952">
        <f>'Raw Data'!C952</f>
        <v>99.008342020000001</v>
      </c>
    </row>
    <row r="953" spans="1:2" x14ac:dyDescent="0.35">
      <c r="A953">
        <f>'Raw Data'!B953</f>
        <v>26.155920810000001</v>
      </c>
      <c r="B953">
        <f>'Raw Data'!C953</f>
        <v>120.7456413</v>
      </c>
    </row>
    <row r="954" spans="1:2" x14ac:dyDescent="0.35">
      <c r="A954">
        <f>'Raw Data'!B954</f>
        <v>24.815764779999999</v>
      </c>
      <c r="B954">
        <f>'Raw Data'!C954</f>
        <v>91.953633710000005</v>
      </c>
    </row>
    <row r="955" spans="1:2" x14ac:dyDescent="0.35">
      <c r="A955">
        <f>'Raw Data'!B955</f>
        <v>25.170308349999999</v>
      </c>
      <c r="B955">
        <f>'Raw Data'!C955</f>
        <v>111.09733110000001</v>
      </c>
    </row>
    <row r="956" spans="1:2" x14ac:dyDescent="0.35">
      <c r="A956">
        <f>'Raw Data'!B956</f>
        <v>30.658177559999999</v>
      </c>
      <c r="B956">
        <f>'Raw Data'!C956</f>
        <v>128.33523410000001</v>
      </c>
    </row>
    <row r="957" spans="1:2" x14ac:dyDescent="0.35">
      <c r="A957">
        <f>'Raw Data'!B957</f>
        <v>36.826376959999997</v>
      </c>
      <c r="B957">
        <f>'Raw Data'!C957</f>
        <v>118.05243040000001</v>
      </c>
    </row>
    <row r="958" spans="1:2" x14ac:dyDescent="0.35">
      <c r="A958">
        <f>'Raw Data'!B958</f>
        <v>25.215603049999999</v>
      </c>
      <c r="B958">
        <f>'Raw Data'!C958</f>
        <v>103.6122091</v>
      </c>
    </row>
    <row r="959" spans="1:2" x14ac:dyDescent="0.35">
      <c r="A959">
        <f>'Raw Data'!B959</f>
        <v>28.930266450000001</v>
      </c>
      <c r="B959">
        <f>'Raw Data'!C959</f>
        <v>124.0973935</v>
      </c>
    </row>
    <row r="960" spans="1:2" x14ac:dyDescent="0.35">
      <c r="A960">
        <f>'Raw Data'!B960</f>
        <v>28.27019533</v>
      </c>
      <c r="B960">
        <f>'Raw Data'!C960</f>
        <v>127.7166223</v>
      </c>
    </row>
    <row r="961" spans="1:2" x14ac:dyDescent="0.35">
      <c r="A961">
        <f>'Raw Data'!B961</f>
        <v>32.673249319999996</v>
      </c>
      <c r="B961">
        <f>'Raw Data'!C961</f>
        <v>127.96540709999999</v>
      </c>
    </row>
    <row r="962" spans="1:2" x14ac:dyDescent="0.35">
      <c r="A962">
        <f>'Raw Data'!B962</f>
        <v>22.441110129999998</v>
      </c>
      <c r="B962">
        <f>'Raw Data'!C962</f>
        <v>109.1788366</v>
      </c>
    </row>
    <row r="963" spans="1:2" x14ac:dyDescent="0.35">
      <c r="A963">
        <f>'Raw Data'!B963</f>
        <v>22.293541650000002</v>
      </c>
      <c r="B963">
        <f>'Raw Data'!C963</f>
        <v>116.21134139999999</v>
      </c>
    </row>
    <row r="964" spans="1:2" x14ac:dyDescent="0.35">
      <c r="A964">
        <f>'Raw Data'!B964</f>
        <v>22.876107699999999</v>
      </c>
      <c r="B964">
        <f>'Raw Data'!C964</f>
        <v>120.3485598</v>
      </c>
    </row>
    <row r="965" spans="1:2" x14ac:dyDescent="0.35">
      <c r="A965">
        <f>'Raw Data'!B965</f>
        <v>15.662455270000001</v>
      </c>
      <c r="B965">
        <f>'Raw Data'!C965</f>
        <v>100.8989164</v>
      </c>
    </row>
    <row r="966" spans="1:2" x14ac:dyDescent="0.35">
      <c r="A966">
        <f>'Raw Data'!B966</f>
        <v>26.769975380000002</v>
      </c>
      <c r="B966">
        <f>'Raw Data'!C966</f>
        <v>102.37754750000001</v>
      </c>
    </row>
    <row r="967" spans="1:2" x14ac:dyDescent="0.35">
      <c r="A967">
        <f>'Raw Data'!B967</f>
        <v>21.736756549999999</v>
      </c>
      <c r="B967">
        <f>'Raw Data'!C967</f>
        <v>111.6959203</v>
      </c>
    </row>
    <row r="968" spans="1:2" x14ac:dyDescent="0.35">
      <c r="A968">
        <f>'Raw Data'!B968</f>
        <v>28.255888460000001</v>
      </c>
      <c r="B968">
        <f>'Raw Data'!C968</f>
        <v>102.7619504</v>
      </c>
    </row>
    <row r="969" spans="1:2" x14ac:dyDescent="0.35">
      <c r="A969">
        <f>'Raw Data'!B969</f>
        <v>15.037939529999999</v>
      </c>
      <c r="B969">
        <f>'Raw Data'!C969</f>
        <v>93.687991519999997</v>
      </c>
    </row>
    <row r="970" spans="1:2" x14ac:dyDescent="0.35">
      <c r="A970">
        <f>'Raw Data'!B970</f>
        <v>26.714954330000001</v>
      </c>
      <c r="B970">
        <f>'Raw Data'!C970</f>
        <v>100.7891453</v>
      </c>
    </row>
    <row r="971" spans="1:2" x14ac:dyDescent="0.35">
      <c r="A971">
        <f>'Raw Data'!B971</f>
        <v>25.71914726</v>
      </c>
      <c r="B971">
        <f>'Raw Data'!C971</f>
        <v>101.20695619999999</v>
      </c>
    </row>
    <row r="972" spans="1:2" x14ac:dyDescent="0.35">
      <c r="A972">
        <f>'Raw Data'!B972</f>
        <v>24.275186869999999</v>
      </c>
      <c r="B972">
        <f>'Raw Data'!C972</f>
        <v>99.699928619999994</v>
      </c>
    </row>
    <row r="973" spans="1:2" x14ac:dyDescent="0.35">
      <c r="A973">
        <f>'Raw Data'!B973</f>
        <v>31.99102491</v>
      </c>
      <c r="B973">
        <f>'Raw Data'!C973</f>
        <v>115.4559355</v>
      </c>
    </row>
    <row r="974" spans="1:2" x14ac:dyDescent="0.35">
      <c r="A974">
        <f>'Raw Data'!B974</f>
        <v>22.9769559</v>
      </c>
      <c r="B974">
        <f>'Raw Data'!C974</f>
        <v>109.242199</v>
      </c>
    </row>
    <row r="975" spans="1:2" x14ac:dyDescent="0.35">
      <c r="A975">
        <f>'Raw Data'!B975</f>
        <v>28.518658110000001</v>
      </c>
      <c r="B975">
        <f>'Raw Data'!C975</f>
        <v>95.201301029999996</v>
      </c>
    </row>
    <row r="976" spans="1:2" x14ac:dyDescent="0.35">
      <c r="A976">
        <f>'Raw Data'!B976</f>
        <v>23.840846549999998</v>
      </c>
      <c r="B976">
        <f>'Raw Data'!C976</f>
        <v>110.41689909999999</v>
      </c>
    </row>
    <row r="977" spans="1:2" x14ac:dyDescent="0.35">
      <c r="A977">
        <f>'Raw Data'!B977</f>
        <v>35.295205119999999</v>
      </c>
      <c r="B977">
        <f>'Raw Data'!C977</f>
        <v>116.09498960000001</v>
      </c>
    </row>
    <row r="978" spans="1:2" x14ac:dyDescent="0.35">
      <c r="A978">
        <f>'Raw Data'!B978</f>
        <v>26.315201930000001</v>
      </c>
      <c r="B978">
        <f>'Raw Data'!C978</f>
        <v>99.234359380000001</v>
      </c>
    </row>
    <row r="979" spans="1:2" x14ac:dyDescent="0.35">
      <c r="A979">
        <f>'Raw Data'!B979</f>
        <v>30.379039880000001</v>
      </c>
      <c r="B979">
        <f>'Raw Data'!C979</f>
        <v>110.1657556</v>
      </c>
    </row>
    <row r="980" spans="1:2" x14ac:dyDescent="0.35">
      <c r="A980">
        <f>'Raw Data'!B980</f>
        <v>30.04845757</v>
      </c>
      <c r="B980">
        <f>'Raw Data'!C980</f>
        <v>111.0209734</v>
      </c>
    </row>
    <row r="981" spans="1:2" x14ac:dyDescent="0.35">
      <c r="A981">
        <f>'Raw Data'!B981</f>
        <v>32.728143879999998</v>
      </c>
      <c r="B981">
        <f>'Raw Data'!C981</f>
        <v>115.7513129</v>
      </c>
    </row>
    <row r="982" spans="1:2" x14ac:dyDescent="0.35">
      <c r="A982">
        <f>'Raw Data'!B982</f>
        <v>27.730416300000002</v>
      </c>
      <c r="B982">
        <f>'Raw Data'!C982</f>
        <v>116.373176</v>
      </c>
    </row>
    <row r="983" spans="1:2" x14ac:dyDescent="0.35">
      <c r="A983">
        <f>'Raw Data'!B983</f>
        <v>20.412695530000001</v>
      </c>
      <c r="B983">
        <f>'Raw Data'!C983</f>
        <v>111.8837249</v>
      </c>
    </row>
    <row r="984" spans="1:2" x14ac:dyDescent="0.35">
      <c r="A984">
        <f>'Raw Data'!B984</f>
        <v>29.214908650000002</v>
      </c>
      <c r="B984">
        <f>'Raw Data'!C984</f>
        <v>106.846755</v>
      </c>
    </row>
    <row r="985" spans="1:2" x14ac:dyDescent="0.35">
      <c r="A985">
        <f>'Raw Data'!B985</f>
        <v>28.38569322</v>
      </c>
      <c r="B985">
        <f>'Raw Data'!C985</f>
        <v>101.6825283</v>
      </c>
    </row>
    <row r="986" spans="1:2" x14ac:dyDescent="0.35">
      <c r="A986">
        <f>'Raw Data'!B986</f>
        <v>11.819109470000001</v>
      </c>
      <c r="B986">
        <f>'Raw Data'!C986</f>
        <v>99.466197429999994</v>
      </c>
    </row>
    <row r="987" spans="1:2" x14ac:dyDescent="0.35">
      <c r="A987">
        <f>'Raw Data'!B987</f>
        <v>18.640381130000002</v>
      </c>
      <c r="B987">
        <f>'Raw Data'!C987</f>
        <v>106.9247822</v>
      </c>
    </row>
    <row r="988" spans="1:2" x14ac:dyDescent="0.35">
      <c r="A988">
        <f>'Raw Data'!B988</f>
        <v>30.529706749999999</v>
      </c>
      <c r="B988">
        <f>'Raw Data'!C988</f>
        <v>124.9846491</v>
      </c>
    </row>
    <row r="989" spans="1:2" x14ac:dyDescent="0.35">
      <c r="A989">
        <f>'Raw Data'!B989</f>
        <v>34.10197247</v>
      </c>
      <c r="B989">
        <f>'Raw Data'!C989</f>
        <v>92.080255559999998</v>
      </c>
    </row>
    <row r="990" spans="1:2" x14ac:dyDescent="0.35">
      <c r="A990">
        <f>'Raw Data'!B990</f>
        <v>26.58650123</v>
      </c>
      <c r="B990">
        <f>'Raw Data'!C990</f>
        <v>106.4257223</v>
      </c>
    </row>
    <row r="991" spans="1:2" x14ac:dyDescent="0.35">
      <c r="A991">
        <f>'Raw Data'!B991</f>
        <v>31.046159769999999</v>
      </c>
      <c r="B991">
        <f>'Raw Data'!C991</f>
        <v>105.8599921</v>
      </c>
    </row>
    <row r="992" spans="1:2" x14ac:dyDescent="0.35">
      <c r="A992">
        <f>'Raw Data'!B992</f>
        <v>27.5457997</v>
      </c>
      <c r="B992">
        <f>'Raw Data'!C992</f>
        <v>109.044419</v>
      </c>
    </row>
    <row r="993" spans="1:2" x14ac:dyDescent="0.35">
      <c r="A993">
        <f>'Raw Data'!B993</f>
        <v>27.18203703</v>
      </c>
      <c r="B993">
        <f>'Raw Data'!C993</f>
        <v>94.447237099999995</v>
      </c>
    </row>
    <row r="994" spans="1:2" x14ac:dyDescent="0.35">
      <c r="A994">
        <f>'Raw Data'!B994</f>
        <v>27.02579983</v>
      </c>
      <c r="B994">
        <f>'Raw Data'!C994</f>
        <v>108.9603786</v>
      </c>
    </row>
    <row r="995" spans="1:2" x14ac:dyDescent="0.35">
      <c r="A995">
        <f>'Raw Data'!B995</f>
        <v>27.02579983</v>
      </c>
      <c r="B995">
        <f>'Raw Data'!C995</f>
        <v>108.9603786</v>
      </c>
    </row>
    <row r="996" spans="1:2" x14ac:dyDescent="0.35">
      <c r="A996">
        <f>'Raw Data'!B996</f>
        <v>27.02579983</v>
      </c>
      <c r="B996">
        <f>'Raw Data'!C996</f>
        <v>108.9603786</v>
      </c>
    </row>
    <row r="997" spans="1:2" x14ac:dyDescent="0.35">
      <c r="A997">
        <f>'Raw Data'!B997</f>
        <v>27.02579983</v>
      </c>
      <c r="B997">
        <f>'Raw Data'!C997</f>
        <v>108.9603786</v>
      </c>
    </row>
    <row r="998" spans="1:2" x14ac:dyDescent="0.35">
      <c r="A998">
        <f>'Raw Data'!B998</f>
        <v>33.233499129999998</v>
      </c>
      <c r="B998">
        <f>'Raw Data'!C998</f>
        <v>114.9630346</v>
      </c>
    </row>
    <row r="999" spans="1:2" x14ac:dyDescent="0.35">
      <c r="A999">
        <f>'Raw Data'!B999</f>
        <v>21.99897387</v>
      </c>
      <c r="B999">
        <f>'Raw Data'!C999</f>
        <v>108.4564683</v>
      </c>
    </row>
    <row r="1000" spans="1:2" x14ac:dyDescent="0.35">
      <c r="A1000">
        <f>'Raw Data'!B1000</f>
        <v>35.505723830000001</v>
      </c>
      <c r="B1000">
        <f>'Raw Data'!C1000</f>
        <v>107.16206200000001</v>
      </c>
    </row>
    <row r="1001" spans="1:2" x14ac:dyDescent="0.35">
      <c r="A1001">
        <f>'Raw Data'!B1001</f>
        <v>25.922542369999999</v>
      </c>
      <c r="B1001">
        <f>'Raw Data'!C1001</f>
        <v>107.4955978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34"/>
  <sheetViews>
    <sheetView showGridLines="0" workbookViewId="0">
      <selection activeCell="B20" sqref="B20"/>
    </sheetView>
  </sheetViews>
  <sheetFormatPr defaultRowHeight="14.5" x14ac:dyDescent="0.35"/>
  <cols>
    <col min="1" max="4" width="25" customWidth="1"/>
  </cols>
  <sheetData>
    <row r="1" spans="1:8" x14ac:dyDescent="0.35">
      <c r="A1" s="80" t="s">
        <v>416</v>
      </c>
      <c r="B1" s="55"/>
      <c r="C1" s="55"/>
      <c r="D1" s="55"/>
      <c r="E1" s="55"/>
      <c r="F1" s="55"/>
      <c r="G1" s="55"/>
      <c r="H1" s="55"/>
    </row>
    <row r="2" spans="1:8" x14ac:dyDescent="0.35">
      <c r="A2" s="55"/>
      <c r="B2" s="55"/>
      <c r="C2" s="55"/>
      <c r="D2" s="55"/>
      <c r="E2" s="55"/>
      <c r="F2" s="55"/>
      <c r="G2" s="55"/>
      <c r="H2" s="55"/>
    </row>
    <row r="3" spans="1:8" x14ac:dyDescent="0.35">
      <c r="A3" s="81" t="s">
        <v>417</v>
      </c>
      <c r="B3" s="55"/>
      <c r="C3" s="55"/>
      <c r="D3" s="55"/>
      <c r="E3" s="55"/>
      <c r="F3" s="55"/>
      <c r="G3" s="55"/>
      <c r="H3" s="55"/>
    </row>
    <row r="5" spans="1:8" x14ac:dyDescent="0.35">
      <c r="A5" s="79" t="s">
        <v>418</v>
      </c>
      <c r="B5" s="55"/>
      <c r="C5" s="55"/>
      <c r="D5" s="55"/>
      <c r="E5" s="55"/>
      <c r="F5" s="55"/>
      <c r="G5" s="55"/>
      <c r="H5" s="55"/>
    </row>
    <row r="6" spans="1:8" x14ac:dyDescent="0.35">
      <c r="A6" t="s">
        <v>419</v>
      </c>
      <c r="B6">
        <f>COUNTA('Raw Data'!A2:A4156)</f>
        <v>4155</v>
      </c>
    </row>
    <row r="7" spans="1:8" x14ac:dyDescent="0.35">
      <c r="A7" t="s">
        <v>420</v>
      </c>
      <c r="B7">
        <f>COUNTA('Raw Data'!1:1)</f>
        <v>26</v>
      </c>
    </row>
    <row r="8" spans="1:8" x14ac:dyDescent="0.35">
      <c r="A8" t="s">
        <v>421</v>
      </c>
      <c r="B8" t="e">
        <f>SUMPRODUCT(--(MMULT(--('Raw Data'!A2:T4156=""),TRANSPOSE(COLUMN('Raw Data'!A1:T1)^0))&gt;0))</f>
        <v>#VALUE!</v>
      </c>
    </row>
    <row r="11" spans="1:8" x14ac:dyDescent="0.35">
      <c r="A11" s="79" t="s">
        <v>422</v>
      </c>
      <c r="B11" s="55"/>
      <c r="C11" s="55"/>
      <c r="D11" s="55"/>
      <c r="E11" s="55"/>
      <c r="F11" s="55"/>
      <c r="G11" s="55"/>
      <c r="H11" s="55"/>
    </row>
    <row r="12" spans="1:8" x14ac:dyDescent="0.35">
      <c r="A12" s="47" t="s">
        <v>423</v>
      </c>
      <c r="B12" s="47" t="s">
        <v>424</v>
      </c>
      <c r="C12" s="47" t="s">
        <v>425</v>
      </c>
      <c r="D12" s="47" t="s">
        <v>426</v>
      </c>
    </row>
    <row r="13" spans="1:8" x14ac:dyDescent="0.35">
      <c r="A13" t="s">
        <v>196</v>
      </c>
      <c r="B13">
        <f>COUNTA('Raw Data'!A2:A4156)</f>
        <v>4155</v>
      </c>
      <c r="C13" s="38">
        <f t="shared" ref="C13:C32" si="0">B13/4155</f>
        <v>1</v>
      </c>
      <c r="D13" t="str">
        <f t="shared" ref="D13:D32" si="1">IF(C13=1,"GOOD",IF(C13&gt;=0.95,"REVIEW","ACTION"))</f>
        <v>GOOD</v>
      </c>
    </row>
    <row r="14" spans="1:8" x14ac:dyDescent="0.35">
      <c r="A14" t="s">
        <v>37</v>
      </c>
      <c r="B14">
        <f>COUNTA('Raw Data'!B2:B4156)</f>
        <v>4155</v>
      </c>
      <c r="C14" s="38">
        <f t="shared" si="0"/>
        <v>1</v>
      </c>
      <c r="D14" t="str">
        <f t="shared" si="1"/>
        <v>GOOD</v>
      </c>
    </row>
    <row r="15" spans="1:8" x14ac:dyDescent="0.35">
      <c r="A15" t="s">
        <v>209</v>
      </c>
      <c r="B15">
        <f>COUNTA('Raw Data'!C2:C4156)</f>
        <v>4155</v>
      </c>
      <c r="C15" s="38">
        <f t="shared" si="0"/>
        <v>1</v>
      </c>
      <c r="D15" t="str">
        <f t="shared" si="1"/>
        <v>GOOD</v>
      </c>
    </row>
    <row r="16" spans="1:8" x14ac:dyDescent="0.35">
      <c r="A16" t="s">
        <v>214</v>
      </c>
      <c r="B16">
        <f>COUNTA('Raw Data'!D2:D4156)</f>
        <v>4155</v>
      </c>
      <c r="C16" s="38">
        <f t="shared" si="0"/>
        <v>1</v>
      </c>
      <c r="D16" t="str">
        <f t="shared" si="1"/>
        <v>GOOD</v>
      </c>
    </row>
    <row r="17" spans="1:4" x14ac:dyDescent="0.35">
      <c r="A17" t="s">
        <v>219</v>
      </c>
      <c r="B17">
        <f>COUNTA('Raw Data'!E2:E4156)</f>
        <v>4155</v>
      </c>
      <c r="C17" s="38">
        <f t="shared" si="0"/>
        <v>1</v>
      </c>
      <c r="D17" t="str">
        <f t="shared" si="1"/>
        <v>GOOD</v>
      </c>
    </row>
    <row r="18" spans="1:4" x14ac:dyDescent="0.35">
      <c r="A18" t="s">
        <v>224</v>
      </c>
      <c r="B18">
        <f>COUNTA('Raw Data'!F2:F4156)</f>
        <v>4155</v>
      </c>
      <c r="C18" s="38">
        <f t="shared" si="0"/>
        <v>1</v>
      </c>
      <c r="D18" t="str">
        <f t="shared" si="1"/>
        <v>GOOD</v>
      </c>
    </row>
    <row r="19" spans="1:4" x14ac:dyDescent="0.35">
      <c r="A19" t="s">
        <v>229</v>
      </c>
      <c r="B19">
        <f>COUNTA('Raw Data'!G2:G4156)</f>
        <v>4155</v>
      </c>
      <c r="C19" s="38">
        <f t="shared" si="0"/>
        <v>1</v>
      </c>
      <c r="D19" t="str">
        <f t="shared" si="1"/>
        <v>GOOD</v>
      </c>
    </row>
    <row r="20" spans="1:4" x14ac:dyDescent="0.35">
      <c r="A20" t="s">
        <v>234</v>
      </c>
      <c r="B20">
        <f>COUNTA('Raw Data'!H2:H4156)</f>
        <v>4155</v>
      </c>
      <c r="C20" s="38">
        <f t="shared" si="0"/>
        <v>1</v>
      </c>
      <c r="D20" t="str">
        <f t="shared" si="1"/>
        <v>GOOD</v>
      </c>
    </row>
    <row r="21" spans="1:4" x14ac:dyDescent="0.35">
      <c r="A21" t="s">
        <v>238</v>
      </c>
      <c r="B21">
        <f>COUNTA('Raw Data'!I2:I4156)</f>
        <v>4155</v>
      </c>
      <c r="C21" s="38">
        <f t="shared" si="0"/>
        <v>1</v>
      </c>
      <c r="D21" t="str">
        <f t="shared" si="1"/>
        <v>GOOD</v>
      </c>
    </row>
    <row r="22" spans="1:4" x14ac:dyDescent="0.35">
      <c r="A22" t="s">
        <v>245</v>
      </c>
      <c r="B22">
        <f>COUNTA('Raw Data'!J2:J4156)</f>
        <v>4155</v>
      </c>
      <c r="C22" s="38">
        <f t="shared" si="0"/>
        <v>1</v>
      </c>
      <c r="D22" t="str">
        <f t="shared" si="1"/>
        <v>GOOD</v>
      </c>
    </row>
    <row r="23" spans="1:4" x14ac:dyDescent="0.35">
      <c r="A23" t="s">
        <v>251</v>
      </c>
      <c r="B23">
        <f>COUNTA('Raw Data'!K2:K4156)</f>
        <v>4155</v>
      </c>
      <c r="C23" s="38">
        <f t="shared" si="0"/>
        <v>1</v>
      </c>
      <c r="D23" t="str">
        <f t="shared" si="1"/>
        <v>GOOD</v>
      </c>
    </row>
    <row r="24" spans="1:4" x14ac:dyDescent="0.35">
      <c r="A24" t="s">
        <v>257</v>
      </c>
      <c r="B24">
        <f>COUNTA('Raw Data'!L2:L4156)</f>
        <v>4155</v>
      </c>
      <c r="C24" s="38">
        <f t="shared" si="0"/>
        <v>1</v>
      </c>
      <c r="D24" t="str">
        <f t="shared" si="1"/>
        <v>GOOD</v>
      </c>
    </row>
    <row r="25" spans="1:4" x14ac:dyDescent="0.35">
      <c r="A25" t="s">
        <v>263</v>
      </c>
      <c r="B25">
        <f>COUNTA('Raw Data'!M2:M4156)</f>
        <v>4155</v>
      </c>
      <c r="C25" s="38">
        <f t="shared" si="0"/>
        <v>1</v>
      </c>
      <c r="D25" t="str">
        <f t="shared" si="1"/>
        <v>GOOD</v>
      </c>
    </row>
    <row r="26" spans="1:4" x14ac:dyDescent="0.35">
      <c r="A26" t="s">
        <v>268</v>
      </c>
      <c r="B26">
        <f>COUNTA('Raw Data'!N2:N4156)</f>
        <v>4155</v>
      </c>
      <c r="C26" s="38">
        <f t="shared" si="0"/>
        <v>1</v>
      </c>
      <c r="D26" t="str">
        <f t="shared" si="1"/>
        <v>GOOD</v>
      </c>
    </row>
    <row r="27" spans="1:4" x14ac:dyDescent="0.35">
      <c r="A27" t="s">
        <v>273</v>
      </c>
      <c r="B27">
        <f>COUNTA('Raw Data'!O2:O4156)</f>
        <v>4155</v>
      </c>
      <c r="C27" s="38">
        <f t="shared" si="0"/>
        <v>1</v>
      </c>
      <c r="D27" t="str">
        <f t="shared" si="1"/>
        <v>GOOD</v>
      </c>
    </row>
    <row r="28" spans="1:4" x14ac:dyDescent="0.35">
      <c r="A28" t="s">
        <v>277</v>
      </c>
      <c r="B28">
        <f>COUNTA('Raw Data'!P2:P4156)</f>
        <v>4155</v>
      </c>
      <c r="C28" s="38">
        <f t="shared" si="0"/>
        <v>1</v>
      </c>
      <c r="D28" t="str">
        <f t="shared" si="1"/>
        <v>GOOD</v>
      </c>
    </row>
    <row r="29" spans="1:4" x14ac:dyDescent="0.35">
      <c r="A29" t="s">
        <v>282</v>
      </c>
      <c r="B29">
        <f>COUNTA('Raw Data'!Q2:Q4156)</f>
        <v>4155</v>
      </c>
      <c r="C29" s="38">
        <f t="shared" si="0"/>
        <v>1</v>
      </c>
      <c r="D29" t="str">
        <f t="shared" si="1"/>
        <v>GOOD</v>
      </c>
    </row>
    <row r="30" spans="1:4" x14ac:dyDescent="0.35">
      <c r="A30" t="s">
        <v>290</v>
      </c>
      <c r="B30">
        <f>COUNTA('Raw Data'!R2:R4156)</f>
        <v>4155</v>
      </c>
      <c r="C30" s="38">
        <f t="shared" si="0"/>
        <v>1</v>
      </c>
      <c r="D30" t="str">
        <f t="shared" si="1"/>
        <v>GOOD</v>
      </c>
    </row>
    <row r="31" spans="1:4" x14ac:dyDescent="0.35">
      <c r="A31" t="s">
        <v>295</v>
      </c>
      <c r="B31">
        <f>COUNTA('Raw Data'!S2:S4156)</f>
        <v>4155</v>
      </c>
      <c r="C31" s="38">
        <f t="shared" si="0"/>
        <v>1</v>
      </c>
      <c r="D31" t="str">
        <f t="shared" si="1"/>
        <v>GOOD</v>
      </c>
    </row>
    <row r="32" spans="1:4" x14ac:dyDescent="0.35">
      <c r="A32" t="s">
        <v>302</v>
      </c>
      <c r="B32">
        <f>COUNTA('Raw Data'!T2:T4156)</f>
        <v>4155</v>
      </c>
      <c r="C32" s="38">
        <f t="shared" si="0"/>
        <v>1</v>
      </c>
      <c r="D32" t="str">
        <f t="shared" si="1"/>
        <v>GOOD</v>
      </c>
    </row>
    <row r="34" spans="1:6" x14ac:dyDescent="0.35">
      <c r="A34" s="50" t="s">
        <v>86</v>
      </c>
      <c r="B34" s="50" t="s">
        <v>46</v>
      </c>
      <c r="C34" s="50" t="s">
        <v>63</v>
      </c>
      <c r="D34" s="50" t="s">
        <v>47</v>
      </c>
      <c r="E34" s="50" t="s">
        <v>64</v>
      </c>
      <c r="F34" s="50" t="s">
        <v>53</v>
      </c>
    </row>
  </sheetData>
  <mergeCells count="4">
    <mergeCell ref="A1:H2"/>
    <mergeCell ref="A3:H3"/>
    <mergeCell ref="A11:H11"/>
    <mergeCell ref="A5:H5"/>
  </mergeCells>
  <hyperlinks>
    <hyperlink ref="A34" location="'Home'!A1" display="HOME" xr:uid="{00000000-0004-0000-0B00-000000000000}"/>
    <hyperlink ref="B34" location="'Health Overview Dashboard'!A1" display="HEALTH OVERVIEW" xr:uid="{00000000-0004-0000-0B00-000001000000}"/>
    <hyperlink ref="C34" location="'Risk Summary'!A1" display="RISK SUMMARY" xr:uid="{00000000-0004-0000-0B00-000002000000}"/>
    <hyperlink ref="D34" location="'Insights'!A1" display="INSIGHTS" xr:uid="{00000000-0004-0000-0B00-000003000000}"/>
    <hyperlink ref="E34" location="'Data Quality'!A1" display="DATA QUALITY" xr:uid="{00000000-0004-0000-0B00-000004000000}"/>
    <hyperlink ref="F34" location="'Analysis'!A1" display="ANALYSIS" xr:uid="{00000000-0004-0000-0B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Home</vt:lpstr>
      <vt:lpstr>Risk Summary</vt:lpstr>
      <vt:lpstr>Health Overview Dashboard</vt:lpstr>
      <vt:lpstr>Business Questions</vt:lpstr>
      <vt:lpstr>Data Dictionary</vt:lpstr>
      <vt:lpstr>Analysis</vt:lpstr>
      <vt:lpstr>Raw Data</vt:lpstr>
      <vt:lpstr>Lists</vt:lpstr>
      <vt:lpstr>Dashboard Data</vt:lpstr>
      <vt:lpstr>Insights</vt:lpstr>
      <vt:lpstr>Correlation Data</vt:lpstr>
      <vt:lpstr>Data Quality</vt:lpstr>
      <vt:lpstr>Analysis!Print_Area</vt:lpstr>
      <vt:lpstr>'Business Questions'!Print_Area</vt:lpstr>
      <vt:lpstr>'Health Overview Dashboard'!Print_Area</vt:lpstr>
      <vt:lpstr>Home!Print_Area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 Mohamed  Ahmed  Gaballah</cp:lastModifiedBy>
  <cp:revision>3</cp:revision>
  <dcterms:created xsi:type="dcterms:W3CDTF">2026-08-12T21:05:35Z</dcterms:created>
  <dcterms:modified xsi:type="dcterms:W3CDTF">2026-08-15T15:47:28Z</dcterms:modified>
  <dc:language>en-US</dc:language>
</cp:coreProperties>
</file>